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timelines/timeline1.xml" ContentType="application/vnd.ms-excel.timelin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imelines/timeline2.xml" ContentType="application/vnd.ms-excel.timelin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rtfolio Project\"/>
    </mc:Choice>
  </mc:AlternateContent>
  <xr:revisionPtr revIDLastSave="0" documentId="13_ncr:1_{F7C241F1-BF22-4301-83DE-DC890AAA31AF}" xr6:coauthVersionLast="47" xr6:coauthVersionMax="47" xr10:uidLastSave="{00000000-0000-0000-0000-000000000000}"/>
  <bookViews>
    <workbookView xWindow="-108" yWindow="-108" windowWidth="23256" windowHeight="12576" activeTab="7" xr2:uid="{F3A2BA0B-31DD-4C64-8836-E7838C9693CC}"/>
  </bookViews>
  <sheets>
    <sheet name="Store Data - 2017" sheetId="1" r:id="rId1"/>
    <sheet name="KPI" sheetId="2" r:id="rId2"/>
    <sheet name="Order and sales trends" sheetId="7" r:id="rId3"/>
    <sheet name="Sales by region and segment" sheetId="8" r:id="rId4"/>
    <sheet name="Sales&amp;profit by category&amp;subca" sheetId="11" state="hidden" r:id="rId5"/>
    <sheet name="Best and Worst selling items" sheetId="12" state="hidden" r:id="rId6"/>
    <sheet name="Orders by state" sheetId="13" state="hidden" r:id="rId7"/>
    <sheet name="Dashboard" sheetId="5" r:id="rId8"/>
  </sheets>
  <definedNames>
    <definedName name="_xlchart.v2.0" hidden="1">'Best and Worst selling items'!$D$4:$D$8</definedName>
    <definedName name="_xlchart.v2.1" hidden="1">'Best and Worst selling items'!$E$4:$E$8</definedName>
    <definedName name="_xlchart.v2.5" hidden="1">'Best and Worst selling items'!$D$4:$D$8</definedName>
    <definedName name="_xlchart.v2.6" hidden="1">'Best and Worst selling items'!$E$4:$E$8</definedName>
    <definedName name="_xlchart.v5.2" hidden="1">'Orders by state'!$D$3</definedName>
    <definedName name="_xlchart.v5.3" hidden="1">'Orders by state'!$D$4:$D$50</definedName>
    <definedName name="_xlchart.v5.4" hidden="1">'Orders by state'!$E$4:$E$50</definedName>
    <definedName name="_xlchart.v5.7" hidden="1">'Orders by state'!$D$3</definedName>
    <definedName name="_xlchart.v5.8" hidden="1">'Orders by state'!$D$4:$D$50</definedName>
    <definedName name="_xlchart.v5.9" hidden="1">'Orders by state'!$E$4:$E$50</definedName>
    <definedName name="NativeTimeline_Order_Date">#N/A</definedName>
  </definedNames>
  <calcPr calcId="191029"/>
  <pivotCaches>
    <pivotCache cacheId="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4" i="12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5" i="13"/>
  <c r="D6" i="13"/>
  <c r="D7" i="13"/>
  <c r="D8" i="13"/>
  <c r="D4" i="13"/>
  <c r="E5" i="12"/>
  <c r="E4" i="12"/>
  <c r="E17" i="13"/>
  <c r="E33" i="13"/>
  <c r="E49" i="13"/>
  <c r="E22" i="13"/>
  <c r="E38" i="13"/>
  <c r="E11" i="13"/>
  <c r="E27" i="13"/>
  <c r="E43" i="13"/>
  <c r="E16" i="13"/>
  <c r="E32" i="13"/>
  <c r="E48" i="13"/>
  <c r="E45" i="13"/>
  <c r="E39" i="13"/>
  <c r="E8" i="12"/>
  <c r="E5" i="13"/>
  <c r="E21" i="13"/>
  <c r="E37" i="13"/>
  <c r="E10" i="13"/>
  <c r="E26" i="13"/>
  <c r="E42" i="13"/>
  <c r="E15" i="13"/>
  <c r="E31" i="13"/>
  <c r="E47" i="13"/>
  <c r="E20" i="13"/>
  <c r="E36" i="13"/>
  <c r="E6" i="13"/>
  <c r="E13" i="13"/>
  <c r="E18" i="13"/>
  <c r="E50" i="13"/>
  <c r="E28" i="13"/>
  <c r="E4" i="13"/>
  <c r="E6" i="12"/>
  <c r="E9" i="13"/>
  <c r="E25" i="13"/>
  <c r="E41" i="13"/>
  <c r="E14" i="13"/>
  <c r="E30" i="13"/>
  <c r="E46" i="13"/>
  <c r="E19" i="13"/>
  <c r="E35" i="13"/>
  <c r="E8" i="13"/>
  <c r="E24" i="13"/>
  <c r="E40" i="13"/>
  <c r="E7" i="13"/>
  <c r="E29" i="13"/>
  <c r="E34" i="13"/>
  <c r="E23" i="13"/>
  <c r="E12" i="13"/>
  <c r="E44" i="13"/>
  <c r="E7" i="1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2" i="1"/>
  <c r="F4" i="2"/>
  <c r="C6" i="2"/>
  <c r="A6" i="2"/>
  <c r="B6" i="2"/>
  <c r="D6" i="2"/>
  <c r="E4" i="2"/>
</calcChain>
</file>

<file path=xl/sharedStrings.xml><?xml version="1.0" encoding="utf-8"?>
<sst xmlns="http://schemas.openxmlformats.org/spreadsheetml/2006/main" count="43309" uniqueCount="6609">
  <si>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</si>
  <si>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</si>
  <si>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</si>
  <si>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</si>
  <si>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</si>
  <si>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</si>
  <si>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</si>
  <si>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</si>
  <si>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</si>
  <si>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</si>
  <si>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</si>
  <si>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</si>
  <si>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</si>
  <si>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</si>
  <si>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</si>
  <si>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</si>
  <si>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</si>
  <si>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</si>
  <si>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</si>
  <si>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</si>
  <si>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</si>
  <si>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CA-2017-114412</t>
  </si>
  <si>
    <t>Standard Class</t>
  </si>
  <si>
    <t>AA-10480</t>
  </si>
  <si>
    <t>Andrew Allen</t>
  </si>
  <si>
    <t>Consumer</t>
  </si>
  <si>
    <t>United States</t>
  </si>
  <si>
    <t>Concord</t>
  </si>
  <si>
    <t>North Carolina</t>
  </si>
  <si>
    <t>South</t>
  </si>
  <si>
    <t>OFF-PA-10002365</t>
  </si>
  <si>
    <t>Office Supplies</t>
  </si>
  <si>
    <t>Paper</t>
  </si>
  <si>
    <t>Xerox 1967</t>
  </si>
  <si>
    <t>US-2017-156909</t>
  </si>
  <si>
    <t>Second Class</t>
  </si>
  <si>
    <t>SF-20065</t>
  </si>
  <si>
    <t>Sandra Flanagan</t>
  </si>
  <si>
    <t>Philadelphia</t>
  </si>
  <si>
    <t>Pennsylvania</t>
  </si>
  <si>
    <t>East</t>
  </si>
  <si>
    <t>FUR-CH-10002774</t>
  </si>
  <si>
    <t>Furniture</t>
  </si>
  <si>
    <t>Chairs</t>
  </si>
  <si>
    <t>Global Deluxe Stacking Chair, Gray</t>
  </si>
  <si>
    <t>CA-2017-107727</t>
  </si>
  <si>
    <t>MA-17560</t>
  </si>
  <si>
    <t>Matt Abelman</t>
  </si>
  <si>
    <t>Home Office</t>
  </si>
  <si>
    <t>Houston</t>
  </si>
  <si>
    <t>Texas</t>
  </si>
  <si>
    <t>Central</t>
  </si>
  <si>
    <t>OFF-PA-10000249</t>
  </si>
  <si>
    <t>Easy-staple paper</t>
  </si>
  <si>
    <t>CA-2017-120999</t>
  </si>
  <si>
    <t>LC-16930</t>
  </si>
  <si>
    <t>Linda Cazamias</t>
  </si>
  <si>
    <t>Corporate</t>
  </si>
  <si>
    <t>Naperville</t>
  </si>
  <si>
    <t>Illinois</t>
  </si>
  <si>
    <t>TEC-PH-10004093</t>
  </si>
  <si>
    <t>Technology</t>
  </si>
  <si>
    <t>Phones</t>
  </si>
  <si>
    <t>Panasonic Kx-TS550</t>
  </si>
  <si>
    <t>CA-2017-139619</t>
  </si>
  <si>
    <t>ES-14080</t>
  </si>
  <si>
    <t>Erin Smith</t>
  </si>
  <si>
    <t>Melbourne</t>
  </si>
  <si>
    <t>Florida</t>
  </si>
  <si>
    <t>OFF-ST-10003282</t>
  </si>
  <si>
    <t>Storage</t>
  </si>
  <si>
    <t>Advantus 10-Drawer Portable Organizer, Chrome Metal Frame, Smoke Drawers</t>
  </si>
  <si>
    <t>CA-2017-114440</t>
  </si>
  <si>
    <t>TB-21520</t>
  </si>
  <si>
    <t>Tracy Blumstein</t>
  </si>
  <si>
    <t>Jackson</t>
  </si>
  <si>
    <t>Michigan</t>
  </si>
  <si>
    <t>OFF-PA-10004675</t>
  </si>
  <si>
    <t>Telephone Message Books with Fax/Mobile Section, 5 1/2" x 3 3/16"</t>
  </si>
  <si>
    <t>US-2017-118038</t>
  </si>
  <si>
    <t>First Class</t>
  </si>
  <si>
    <t>KB-16600</t>
  </si>
  <si>
    <t>Ken Brennan</t>
  </si>
  <si>
    <t>OFF-BI-10004182</t>
  </si>
  <si>
    <t>Binders</t>
  </si>
  <si>
    <t>Economy Binders</t>
  </si>
  <si>
    <t>FUR-FU-10000260</t>
  </si>
  <si>
    <t>Furnishings</t>
  </si>
  <si>
    <t>6" Cubicle Wall Clock, Black</t>
  </si>
  <si>
    <t>OFF-ST-10000615</t>
  </si>
  <si>
    <t>SimpliFile Personal File, Black Granite, 15w x 6-15/16d x 11-1/4h</t>
  </si>
  <si>
    <t>US-2017-119662</t>
  </si>
  <si>
    <t>CS-12400</t>
  </si>
  <si>
    <t>Christopher Schild</t>
  </si>
  <si>
    <t>Chicago</t>
  </si>
  <si>
    <t>OFF-ST-10003656</t>
  </si>
  <si>
    <t>Safco Industrial Wire Shelving</t>
  </si>
  <si>
    <t>CA-2017-140088</t>
  </si>
  <si>
    <t>PO-18865</t>
  </si>
  <si>
    <t>Patrick O'Donnell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</si>
  <si>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</si>
  <si>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</si>
  <si>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</si>
  <si>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</si>
  <si>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</si>
  <si>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</si>
  <si>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</si>
  <si>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</si>
  <si>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Minnesota</t>
  </si>
  <si>
    <t>TEC-AC-10001998</t>
  </si>
  <si>
    <t>Accessories</t>
  </si>
  <si>
    <t>Logitech LS21 Speaker System - PC Multimedia - 2.1-CH - Wired</t>
  </si>
  <si>
    <t>OFF-LA-10000134</t>
  </si>
  <si>
    <t>Labels</t>
  </si>
  <si>
    <t>Avery 511</t>
  </si>
  <si>
    <t>US-2017-109484</t>
  </si>
  <si>
    <t>RB-19705</t>
  </si>
  <si>
    <t>Roger Barcio</t>
  </si>
  <si>
    <t>Portland</t>
  </si>
  <si>
    <t>Oregon</t>
  </si>
  <si>
    <t>West</t>
  </si>
  <si>
    <t>OFF-BI-10004738</t>
  </si>
  <si>
    <t>Flexible Leather- Look Classic Collection Ring Binder</t>
  </si>
  <si>
    <t>CA-2017-161018</t>
  </si>
  <si>
    <t>PN-18775</t>
  </si>
  <si>
    <t>Parhena Norris</t>
  </si>
  <si>
    <t>New York City</t>
  </si>
  <si>
    <t>New York</t>
  </si>
  <si>
    <t>FUR-FU-10000629</t>
  </si>
  <si>
    <t>9-3/4 Diameter Round Wall Clock</t>
  </si>
  <si>
    <t>CA-2017-157833</t>
  </si>
  <si>
    <t>KD-16345</t>
  </si>
  <si>
    <t>Katherine Ducich</t>
  </si>
  <si>
    <t>San Francisco</t>
  </si>
  <si>
    <t>California</t>
  </si>
  <si>
    <t>OFF-BI-10001721</t>
  </si>
  <si>
    <t>Trimflex Flexible Post Binders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</si>
  <si>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</si>
  <si>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</si>
  <si>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</si>
  <si>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</si>
  <si>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</si>
  <si>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</si>
  <si>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</si>
  <si>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</si>
  <si>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</si>
  <si>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Art</t>
  </si>
  <si>
    <t>Newell Chalk Holder</t>
  </si>
  <si>
    <t>CA-2017-146780</t>
  </si>
  <si>
    <t>CV-12805</t>
  </si>
  <si>
    <t>Cynthia Voltz</t>
  </si>
  <si>
    <t>FUR-FU-10001934</t>
  </si>
  <si>
    <t>Magnifier Swing Arm Lamp</t>
  </si>
  <si>
    <t>US-2017-107272</t>
  </si>
  <si>
    <t>TS-21610</t>
  </si>
  <si>
    <t>Troy Staebel</t>
  </si>
  <si>
    <t>Phoenix</t>
  </si>
  <si>
    <t>Arizona</t>
  </si>
  <si>
    <t>OFF-BI-10003274</t>
  </si>
  <si>
    <t>Avery Durable Slant Ring Binders, No Labels</t>
  </si>
  <si>
    <t>OFF-ST-10002974</t>
  </si>
  <si>
    <t>Trav-L-File Heavy-Duty Shuttle II, Black</t>
  </si>
  <si>
    <t>US-2017-164147</t>
  </si>
  <si>
    <t>DW-13585</t>
  </si>
  <si>
    <t>Dorothy Wardle</t>
  </si>
  <si>
    <t>Columbus</t>
  </si>
  <si>
    <t>Ohio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</si>
  <si>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</si>
  <si>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</si>
  <si>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</si>
  <si>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</si>
  <si>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</si>
  <si>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Fasteners</t>
  </si>
  <si>
    <t>Staples</t>
  </si>
  <si>
    <t>CA-2017-106180</t>
  </si>
  <si>
    <t>SH-19975</t>
  </si>
  <si>
    <t>Sally Hughsby</t>
  </si>
  <si>
    <t>OFF-AR-10000940</t>
  </si>
  <si>
    <t>Newell 343</t>
  </si>
  <si>
    <t>OFF-EN-10004030</t>
  </si>
  <si>
    <t>Envelopes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</si>
  <si>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</si>
  <si>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</si>
  <si>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</si>
  <si>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</si>
  <si>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</si>
  <si>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</si>
  <si>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</si>
  <si>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</si>
  <si>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</si>
  <si>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Appliances</t>
  </si>
  <si>
    <t>Sanyo 2.5 Cubic Foot Mid-Size Office Refrigerators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</si>
  <si>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</si>
  <si>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</si>
  <si>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</si>
  <si>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</si>
  <si>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</si>
  <si>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</si>
  <si>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</si>
  <si>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</si>
  <si>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</si>
  <si>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</si>
  <si>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</si>
  <si>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</si>
  <si>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</si>
  <si>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</si>
  <si>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</si>
  <si>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</si>
  <si>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</si>
  <si>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</si>
  <si>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</si>
  <si>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</si>
  <si>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</si>
  <si>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</si>
  <si>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</si>
  <si>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</si>
  <si>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</si>
  <si>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</si>
  <si>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</si>
  <si>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</si>
  <si>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</si>
  <si>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</si>
  <si>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</si>
  <si>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</si>
  <si>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</si>
  <si>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</si>
  <si>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Franklin</t>
  </si>
  <si>
    <t>Tennessee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</si>
  <si>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</si>
  <si>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</si>
  <si>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</si>
  <si>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</si>
  <si>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</si>
  <si>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</si>
  <si>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</si>
  <si>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</si>
  <si>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</si>
  <si>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</si>
  <si>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</si>
  <si>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</si>
  <si>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</si>
  <si>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</si>
  <si>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</si>
  <si>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</si>
  <si>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</si>
  <si>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</si>
  <si>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</si>
  <si>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</si>
  <si>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US-2017-100930</t>
  </si>
  <si>
    <t>Tampa</t>
  </si>
  <si>
    <t>FUR-TA-10001705</t>
  </si>
  <si>
    <t>Tables</t>
  </si>
  <si>
    <t>Bush Advantage Collection Round Conference Table</t>
  </si>
  <si>
    <t>FUR-TA-10003473</t>
  </si>
  <si>
    <t>Bretford Rectangular Conference Table Tops</t>
  </si>
  <si>
    <t>OFF-BI-10001679</t>
  </si>
  <si>
    <t>GBC Instant Index System for Binding Systems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</si>
  <si>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</si>
  <si>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</si>
  <si>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</si>
  <si>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</si>
  <si>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</si>
  <si>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</si>
  <si>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</si>
  <si>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</si>
  <si>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</si>
  <si>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</si>
  <si>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</si>
  <si>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</si>
  <si>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</si>
  <si>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</si>
  <si>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</si>
  <si>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</si>
  <si>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</si>
  <si>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</si>
  <si>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</si>
  <si>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</si>
  <si>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</si>
  <si>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</si>
  <si>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Pasadena</t>
  </si>
  <si>
    <t>OFF-AP-10002203</t>
  </si>
  <si>
    <t>Eureka Disposable Bags for Sanitaire Vibra Groomer I Upright Vac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</si>
  <si>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</si>
  <si>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</si>
  <si>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</si>
  <si>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</si>
  <si>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</si>
  <si>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</si>
  <si>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</si>
  <si>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</si>
  <si>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</si>
  <si>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</si>
  <si>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</si>
  <si>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</si>
  <si>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</si>
  <si>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</si>
  <si>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</si>
  <si>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</si>
  <si>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</si>
  <si>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</si>
  <si>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</si>
  <si>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</si>
  <si>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</si>
  <si>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</si>
  <si>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</si>
  <si>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</si>
  <si>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</si>
  <si>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</si>
  <si>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</si>
  <si>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</si>
  <si>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</si>
  <si>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</si>
  <si>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</si>
  <si>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</si>
  <si>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</si>
  <si>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</si>
  <si>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</si>
  <si>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</si>
  <si>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</si>
  <si>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</si>
  <si>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US-2017-152380</t>
  </si>
  <si>
    <t>JH-15910</t>
  </si>
  <si>
    <t>Jonathan Howell</t>
  </si>
  <si>
    <t>FUR-TA-10002533</t>
  </si>
  <si>
    <t>BPI Conference Tables</t>
  </si>
  <si>
    <t>CA-2017-126774</t>
  </si>
  <si>
    <t>SH-20395</t>
  </si>
  <si>
    <t>Shahid Hopkins</t>
  </si>
  <si>
    <t>Arlington</t>
  </si>
  <si>
    <t>Virginia</t>
  </si>
  <si>
    <t>OFF-AR-10002804</t>
  </si>
  <si>
    <t>Faber Castell Col-Erase Pencils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</si>
  <si>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</si>
  <si>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</si>
  <si>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</si>
  <si>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</si>
  <si>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</si>
  <si>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</si>
  <si>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</si>
  <si>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</si>
  <si>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</si>
  <si>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</si>
  <si>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</si>
  <si>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</si>
  <si>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</si>
  <si>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</si>
  <si>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OFF-AR-10004027</t>
  </si>
  <si>
    <t>Binney &amp; Smith inkTank Erasable Desk Highlighter, Chisel Tip, Yellow, 12/Box</t>
  </si>
  <si>
    <t>OFF-AR-10001374</t>
  </si>
  <si>
    <t>BIC Brite Liner Highlighters, Chisel Tip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</si>
  <si>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</si>
  <si>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</si>
  <si>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</si>
  <si>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</si>
  <si>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</si>
  <si>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</si>
  <si>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</si>
  <si>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</si>
  <si>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</si>
  <si>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</si>
  <si>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</si>
  <si>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</si>
  <si>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</si>
  <si>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</si>
  <si>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</si>
  <si>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</si>
  <si>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</si>
  <si>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</si>
  <si>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</si>
  <si>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</si>
  <si>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</si>
  <si>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</si>
  <si>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</si>
  <si>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</si>
  <si>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</si>
  <si>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US-2017-134481</t>
  </si>
  <si>
    <t>AR-10405</t>
  </si>
  <si>
    <t>Allen Rosenblatt</t>
  </si>
  <si>
    <t>FUR-TA-10004915</t>
  </si>
  <si>
    <t>Office Impressions End Table, 20-1/2"H x 24"W x 20"D</t>
  </si>
  <si>
    <t>CA-2017-101798</t>
  </si>
  <si>
    <t>MV-18190</t>
  </si>
  <si>
    <t>Mike Vittorini</t>
  </si>
  <si>
    <t>OFF-BI-10000050</t>
  </si>
  <si>
    <t>Angle-D Binders with Locking Rings, Label Holders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</si>
  <si>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</si>
  <si>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</si>
  <si>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</si>
  <si>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</si>
  <si>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</si>
  <si>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</si>
  <si>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</si>
  <si>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</si>
  <si>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</si>
  <si>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</si>
  <si>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</si>
  <si>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</si>
  <si>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</si>
  <si>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</si>
  <si>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</si>
  <si>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</si>
  <si>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</si>
  <si>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</si>
  <si>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</si>
  <si>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</si>
  <si>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</si>
  <si>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</si>
  <si>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</si>
  <si>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</si>
  <si>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TEC-AC-10000158</t>
  </si>
  <si>
    <t>Sony 64GB Class 10 Micro SDHC R40 Memory Card</t>
  </si>
  <si>
    <t>TEC-CO-10004115</t>
  </si>
  <si>
    <t>Copiers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</si>
  <si>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</si>
  <si>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</si>
  <si>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</si>
  <si>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</si>
  <si>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</si>
  <si>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</si>
  <si>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</si>
  <si>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</si>
  <si>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</si>
  <si>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OFF-PA-10001970</t>
  </si>
  <si>
    <t>Xerox 1908</t>
  </si>
  <si>
    <t>FUR-BO-10001972</t>
  </si>
  <si>
    <t>Bookcases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</si>
  <si>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</si>
  <si>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</si>
  <si>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</si>
  <si>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</si>
  <si>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</si>
  <si>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</si>
  <si>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Seattle</t>
  </si>
  <si>
    <t>Washington</t>
  </si>
  <si>
    <t>OFF-PA-10000157</t>
  </si>
  <si>
    <t>Xerox 191</t>
  </si>
  <si>
    <t>FUR-CH-10001891</t>
  </si>
  <si>
    <t>Global Deluxe Office Fabric Chairs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</si>
  <si>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</si>
  <si>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</si>
  <si>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</si>
  <si>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</si>
  <si>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</si>
  <si>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</si>
  <si>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CA-2017-154816</t>
  </si>
  <si>
    <t>Richmond</t>
  </si>
  <si>
    <t>Kentucky</t>
  </si>
  <si>
    <t>OFF-PA-10003845</t>
  </si>
  <si>
    <t>Xerox 1987</t>
  </si>
  <si>
    <t>CA-2017-110478</t>
  </si>
  <si>
    <t>SP-20860</t>
  </si>
  <si>
    <t>Sung Pak</t>
  </si>
  <si>
    <t>Los Angeles</t>
  </si>
  <si>
    <t>OFF-AR-10001573</t>
  </si>
  <si>
    <t>American Pencil</t>
  </si>
  <si>
    <t>OFF-EN-10000483</t>
  </si>
  <si>
    <t>White Envelopes, White Envelopes with Clear Poly Window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</si>
  <si>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</si>
  <si>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</si>
  <si>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</si>
  <si>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</si>
  <si>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</si>
  <si>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</si>
  <si>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</si>
  <si>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</si>
  <si>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</si>
  <si>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</si>
  <si>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</si>
  <si>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</si>
  <si>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</si>
  <si>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</si>
  <si>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</si>
  <si>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JM-15265</t>
  </si>
  <si>
    <t>Janet Molinari</t>
  </si>
  <si>
    <t>Canton</t>
  </si>
  <si>
    <t>FUR-FU-10003347</t>
  </si>
  <si>
    <t>Coloredge Poster Frame</t>
  </si>
  <si>
    <t>OFF-BI-10001543</t>
  </si>
  <si>
    <t>GBC VeloBinder Manual Binding System</t>
  </si>
  <si>
    <t>CA-2017-152275</t>
  </si>
  <si>
    <t>KH-16630</t>
  </si>
  <si>
    <t>Ken Heidel</t>
  </si>
  <si>
    <t>San Antonio</t>
  </si>
  <si>
    <t>OFF-AR-10000369</t>
  </si>
  <si>
    <t>Design Ebony Sketching Pencil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</si>
  <si>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</si>
  <si>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</si>
  <si>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</si>
  <si>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</si>
  <si>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</si>
  <si>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</si>
  <si>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</si>
  <si>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</si>
  <si>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CA-2017-154214</t>
  </si>
  <si>
    <t>TB-21595</t>
  </si>
  <si>
    <t>Troy Blackwell</t>
  </si>
  <si>
    <t>Indiana</t>
  </si>
  <si>
    <t>FUR-FU-10000206</t>
  </si>
  <si>
    <t>GE General Purpose, Extra Long Life, Showcase &amp; Floodlight Incandescent Bulbs</t>
  </si>
  <si>
    <t>CA-2017-147277</t>
  </si>
  <si>
    <t>EB-13705</t>
  </si>
  <si>
    <t>Ed Braxton</t>
  </si>
  <si>
    <t>FUR-TA-10001539</t>
  </si>
  <si>
    <t>Chromcraft Rectangular Conference Tables</t>
  </si>
  <si>
    <t>OFF-ST-10000142</t>
  </si>
  <si>
    <t>Deluxe Rollaway Locking File with Drawer</t>
  </si>
  <si>
    <t>CA-2017-154907</t>
  </si>
  <si>
    <t>DS-13180</t>
  </si>
  <si>
    <t>David Smith</t>
  </si>
  <si>
    <t>Amarillo</t>
  </si>
  <si>
    <t>FUR-BO-10002824</t>
  </si>
  <si>
    <t>Bush Mission Pointe Library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</si>
  <si>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</si>
  <si>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</si>
  <si>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</si>
  <si>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</si>
  <si>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</si>
  <si>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</si>
  <si>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</si>
  <si>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</si>
  <si>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</si>
  <si>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CA-2017-134978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</si>
  <si>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</si>
  <si>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</si>
  <si>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</si>
  <si>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</si>
  <si>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</si>
  <si>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</si>
  <si>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</si>
  <si>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</si>
  <si>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</si>
  <si>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</si>
  <si>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</si>
  <si>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</si>
  <si>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</si>
  <si>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</si>
  <si>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</si>
  <si>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</si>
  <si>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</si>
  <si>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</si>
  <si>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</si>
  <si>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</si>
  <si>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</si>
  <si>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</si>
  <si>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</si>
  <si>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</si>
  <si>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</si>
  <si>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</si>
  <si>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</si>
  <si>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</si>
  <si>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CA-2017-145142</t>
  </si>
  <si>
    <t>MC-17605</t>
  </si>
  <si>
    <t>Matt Connell</t>
  </si>
  <si>
    <t>Detroit</t>
  </si>
  <si>
    <t>FUR-TA-10001857</t>
  </si>
  <si>
    <t>Balt Solid Wood Rectangular Table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</si>
  <si>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</si>
  <si>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</si>
  <si>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</si>
  <si>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</si>
  <si>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</si>
  <si>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</si>
  <si>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FUR-FU-10001756</t>
  </si>
  <si>
    <t>Eldon Expressions Desk Accessory, Wood Photo Frame, Mahogany</t>
  </si>
  <si>
    <t>US-2017-129441</t>
  </si>
  <si>
    <t>JC-15340</t>
  </si>
  <si>
    <t>Jasper Cacioppo</t>
  </si>
  <si>
    <t>FUR-FU-10000448</t>
  </si>
  <si>
    <t>Tenex Chairmats For Use With Carpeted Floors</t>
  </si>
  <si>
    <t>US-2017-122637</t>
  </si>
  <si>
    <t>EP-13915</t>
  </si>
  <si>
    <t>Emily Phan</t>
  </si>
  <si>
    <t>OFF-BI-10002429</t>
  </si>
  <si>
    <t>Premier Elliptical Ring Binder, Black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</si>
  <si>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</si>
  <si>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</si>
  <si>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</si>
  <si>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</si>
  <si>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</si>
  <si>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</si>
  <si>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</si>
  <si>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CA-2017-112774</t>
  </si>
  <si>
    <t>RC-19960</t>
  </si>
  <si>
    <t>Ryan Crowe</t>
  </si>
  <si>
    <t>Jacksonville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</si>
  <si>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</si>
  <si>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</si>
  <si>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</si>
  <si>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</si>
  <si>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</si>
  <si>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</si>
  <si>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</si>
  <si>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</si>
  <si>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DK-13225</t>
  </si>
  <si>
    <t>Dean Katz</t>
  </si>
  <si>
    <t>Anaheim</t>
  </si>
  <si>
    <t>OFF-ST-10001780</t>
  </si>
  <si>
    <t>Tennsco 16-Compartment Lockers with Coat Rack</t>
  </si>
  <si>
    <t>CA-2017-118731</t>
  </si>
  <si>
    <t>LP-17080</t>
  </si>
  <si>
    <t>Liz Pelletier</t>
  </si>
  <si>
    <t>OFF-BI-10000069</t>
  </si>
  <si>
    <t>GBC Prepunched Paper, 19-Hole, for Binding Systems, 24-lb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</si>
  <si>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</si>
  <si>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</si>
  <si>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</si>
  <si>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</si>
  <si>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</si>
  <si>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</si>
  <si>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</si>
  <si>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</si>
  <si>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</si>
  <si>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</si>
  <si>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</si>
  <si>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</si>
  <si>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</si>
  <si>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</si>
  <si>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</si>
  <si>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</si>
  <si>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</si>
  <si>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</si>
  <si>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</si>
  <si>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OFF-LA-10001297</t>
  </si>
  <si>
    <t>Avery 473</t>
  </si>
  <si>
    <t>OFF-FA-10000585</t>
  </si>
  <si>
    <t>OIC Bulk Pack Metal Binder Clips</t>
  </si>
  <si>
    <t>OFF-BI-10001922</t>
  </si>
  <si>
    <t>Storex Dura Pro Binders</t>
  </si>
  <si>
    <t>TEC-PH-10000347</t>
  </si>
  <si>
    <t>Cush Cases Heavy Duty Rugged Cover Case for Samsung Galaxy S5 - Purple</t>
  </si>
  <si>
    <t>CA-2017-118640</t>
  </si>
  <si>
    <t>CS-11950</t>
  </si>
  <si>
    <t>Carlos Soltero</t>
  </si>
  <si>
    <t>FUR-FU-10001475</t>
  </si>
  <si>
    <t>Contract Clock, 14", Brown</t>
  </si>
  <si>
    <t>CA-2017-145233</t>
  </si>
  <si>
    <t>DV-13465</t>
  </si>
  <si>
    <t>Dianna Vittorini</t>
  </si>
  <si>
    <t>Denver</t>
  </si>
  <si>
    <t>Colorado</t>
  </si>
  <si>
    <t>TEC-PH-10004977</t>
  </si>
  <si>
    <t>GE 30524EE4</t>
  </si>
  <si>
    <t>TEC-PH-10000586</t>
  </si>
  <si>
    <t>AT&amp;T SB67148 SynJ</t>
  </si>
  <si>
    <t>OFF-AP-10000358</t>
  </si>
  <si>
    <t>Fellowes Basic Home/Office Series Surge Protectors</t>
  </si>
  <si>
    <t>OFF-BI-10002764</t>
  </si>
  <si>
    <t>Recycled Pressboard Report Cover with Reinforced Top Hinge</t>
  </si>
  <si>
    <t>TEC-PH-10001254</t>
  </si>
  <si>
    <t>Jabra BIZ 2300 Duo QD Duo Corded Headset</t>
  </si>
  <si>
    <t>CA-2017-138611</t>
  </si>
  <si>
    <t>CK-12595</t>
  </si>
  <si>
    <t>Clytie Kelty</t>
  </si>
  <si>
    <t>Grove City</t>
  </si>
  <si>
    <t>TEC-PH-10000011</t>
  </si>
  <si>
    <t>PureGear Roll-On Screen Protector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</si>
  <si>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</si>
  <si>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</si>
  <si>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</si>
  <si>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</si>
  <si>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</si>
  <si>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</si>
  <si>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</si>
  <si>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</si>
  <si>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</si>
  <si>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</si>
  <si>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</si>
  <si>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</si>
  <si>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</si>
  <si>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FUR-FU-10000521</t>
  </si>
  <si>
    <t>Seth Thomas 14" Putty-Colored Wall Clock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</si>
  <si>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</si>
  <si>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</si>
  <si>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</si>
  <si>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</si>
  <si>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</si>
  <si>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</si>
  <si>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</si>
  <si>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</si>
  <si>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</si>
  <si>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</si>
  <si>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</si>
  <si>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</si>
  <si>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</si>
  <si>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CA-2017-144694</t>
  </si>
  <si>
    <t>BD-11605</t>
  </si>
  <si>
    <t>Brian Dahlen</t>
  </si>
  <si>
    <t>Miami</t>
  </si>
  <si>
    <t>TEC-AC-10002857</t>
  </si>
  <si>
    <t>Verbatim 25 GB 6x Blu-ray Single Layer Recordable Disc, 1/Pack</t>
  </si>
  <si>
    <t>OFF-LA-10003930</t>
  </si>
  <si>
    <t>Dot Matrix Printer Tape Reel Labels, White, 5000/Box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</si>
  <si>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</si>
  <si>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</si>
  <si>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</si>
  <si>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</si>
  <si>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</si>
  <si>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</si>
  <si>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</si>
  <si>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</si>
  <si>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</si>
  <si>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</si>
  <si>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</si>
  <si>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</si>
  <si>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Imation 16GB Mini TravelDrive USB 2.0 Flash Drive</t>
  </si>
  <si>
    <t>US-2017-127719</t>
  </si>
  <si>
    <t>TW-21025</t>
  </si>
  <si>
    <t>Tamara Willingham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</si>
  <si>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</si>
  <si>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</si>
  <si>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</si>
  <si>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</si>
  <si>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</si>
  <si>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</si>
  <si>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</si>
  <si>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</si>
  <si>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CA-2017-140844</t>
  </si>
  <si>
    <t>OFF-PA-10003892</t>
  </si>
  <si>
    <t>Xerox 1943</t>
  </si>
  <si>
    <t>TEC-AC-10001101</t>
  </si>
  <si>
    <t>Sony 16GB Class 10 Micro SDHC R40 Memory Card</t>
  </si>
  <si>
    <t>CA-2017-132682</t>
  </si>
  <si>
    <t>TH-21235</t>
  </si>
  <si>
    <t>Tiffany House</t>
  </si>
  <si>
    <t>OFF-SU-10004231</t>
  </si>
  <si>
    <t>Supplies</t>
  </si>
  <si>
    <t>Acme Tagit Stainless Steel Antibacterial Scissors</t>
  </si>
  <si>
    <t>OFF-PA-10000474</t>
  </si>
  <si>
    <t>TEC-PH-10004042</t>
  </si>
  <si>
    <t>ClearOne Communications CHAT 70 OC Speaker Phone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</si>
  <si>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</si>
  <si>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</si>
  <si>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</si>
  <si>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</si>
  <si>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</si>
  <si>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</si>
  <si>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</si>
  <si>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Quincy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</si>
  <si>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</si>
  <si>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</si>
  <si>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</si>
  <si>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</si>
  <si>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</si>
  <si>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</si>
  <si>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</si>
  <si>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</si>
  <si>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</si>
  <si>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</si>
  <si>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</si>
  <si>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</si>
  <si>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</si>
  <si>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</si>
  <si>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</si>
  <si>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</si>
  <si>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</si>
  <si>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</si>
  <si>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</si>
  <si>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</si>
  <si>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</si>
  <si>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US-2017-168116</t>
  </si>
  <si>
    <t>Same Day</t>
  </si>
  <si>
    <t>GT-14635</t>
  </si>
  <si>
    <t>Grant Thornton</t>
  </si>
  <si>
    <t>Burlington</t>
  </si>
  <si>
    <t>TEC-MA-10004125</t>
  </si>
  <si>
    <t>Machines</t>
  </si>
  <si>
    <t>Cubify CubeX 3D Printer Triple Head Print</t>
  </si>
  <si>
    <t>CA-2017-161480</t>
  </si>
  <si>
    <t>RA-19285</t>
  </si>
  <si>
    <t>Ralph Arnett</t>
  </si>
  <si>
    <t>FUR-BO-10004015</t>
  </si>
  <si>
    <t>Bush Andora Bookcase, Maple/Graphite Gray Finish</t>
  </si>
  <si>
    <t>CA-2017-114552</t>
  </si>
  <si>
    <t>Cleveland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</si>
  <si>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</si>
  <si>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</si>
  <si>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</si>
  <si>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</si>
  <si>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</si>
  <si>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</si>
  <si>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</si>
  <si>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</si>
  <si>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</si>
  <si>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</si>
  <si>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</si>
  <si>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</si>
  <si>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TEC-PH-10003012</t>
  </si>
  <si>
    <t>Nortel Meridian M3904 Professional Digital phone</t>
  </si>
  <si>
    <t>TEC-AC-10001606</t>
  </si>
  <si>
    <t>Logitech Wireless Performance Mouse MX for PC and Mac</t>
  </si>
  <si>
    <t>CA-2017-108910</t>
  </si>
  <si>
    <t>KC-16540</t>
  </si>
  <si>
    <t>Kelly Collister</t>
  </si>
  <si>
    <t>Newark</t>
  </si>
  <si>
    <t>FUR-FU-10002253</t>
  </si>
  <si>
    <t>Howard Miller 13" Diameter Pewter Finish Round Wall Clock</t>
  </si>
  <si>
    <t>CA-2017-144113</t>
  </si>
  <si>
    <t>JF-15355</t>
  </si>
  <si>
    <t>Jay Fein</t>
  </si>
  <si>
    <t>Austin</t>
  </si>
  <si>
    <t>OFF-EN-10001141</t>
  </si>
  <si>
    <t>Manila Recycled Extra-Heavyweight Clasp Envelopes, 6" x 9"</t>
  </si>
  <si>
    <t>TEC-PH-10002170</t>
  </si>
  <si>
    <t>ClearSounds CSC500 Amplified Spirit Phone Corded phone</t>
  </si>
  <si>
    <t>CA-2017-131954</t>
  </si>
  <si>
    <t>DS-13030</t>
  </si>
  <si>
    <t>Darrin Sayre</t>
  </si>
  <si>
    <t>OFF-ST-10000736</t>
  </si>
  <si>
    <t>Carina Double Wide Media Storage Towers in Natural &amp; Black</t>
  </si>
  <si>
    <t>TEC-AC-10003610</t>
  </si>
  <si>
    <t>Logitech Illuminated - Keyboard</t>
  </si>
  <si>
    <t>OFF-BI-10003982</t>
  </si>
  <si>
    <t>Wilson Jones Century Plastic Molded Ring Binders</t>
  </si>
  <si>
    <t>OFF-BI-10003291</t>
  </si>
  <si>
    <t>Wilson Jones Leather-Like Binders with DublLock Round Rings</t>
  </si>
  <si>
    <t>FUR-BO-10001619</t>
  </si>
  <si>
    <t>O'Sullivan Cherrywood Estates Traditional Bookcase</t>
  </si>
  <si>
    <t>OFF-BI-10000138</t>
  </si>
  <si>
    <t>Acco Translucent Poly Ring Binders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</si>
  <si>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</si>
  <si>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</si>
  <si>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</si>
  <si>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</si>
  <si>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</si>
  <si>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</si>
  <si>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</si>
  <si>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</si>
  <si>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OFF-AR-10003478</t>
  </si>
  <si>
    <t>Avery Hi-Liter EverBold Pen Style Fluorescent Highlighters, 4/Pack</t>
  </si>
  <si>
    <t>OFF-BI-10000546</t>
  </si>
  <si>
    <t>Avery Durable Binders</t>
  </si>
  <si>
    <t>CA-2017-117240</t>
  </si>
  <si>
    <t>CP-12340</t>
  </si>
  <si>
    <t>Christine Phan</t>
  </si>
  <si>
    <t>OFF-BI-10000848</t>
  </si>
  <si>
    <t>Angle-D Ring Binders</t>
  </si>
  <si>
    <t>CA-2017-133333</t>
  </si>
  <si>
    <t>BF-11020</t>
  </si>
  <si>
    <t>Barry Französisch</t>
  </si>
  <si>
    <t>Green Bay</t>
  </si>
  <si>
    <t>Wisconsin</t>
  </si>
  <si>
    <t>CA-2017-126046</t>
  </si>
  <si>
    <t>JC-16105</t>
  </si>
  <si>
    <t>Julie Creighton</t>
  </si>
  <si>
    <t>Atlanta</t>
  </si>
  <si>
    <t>OFF-LA-10004484</t>
  </si>
  <si>
    <t>Avery 476</t>
  </si>
  <si>
    <t>CA-2017-104220</t>
  </si>
  <si>
    <t>BV-11245</t>
  </si>
  <si>
    <t>Benjamin Venier</t>
  </si>
  <si>
    <t>Des Moines</t>
  </si>
  <si>
    <t>Iowa</t>
  </si>
  <si>
    <t>OFF-BI-10001036</t>
  </si>
  <si>
    <t>Cardinal EasyOpen D-Ring Binders</t>
  </si>
  <si>
    <t>TEC-PH-10004614</t>
  </si>
  <si>
    <t>AT&amp;T 841000 Phone</t>
  </si>
  <si>
    <t>OFF-BI-10000301</t>
  </si>
  <si>
    <t>GBC Instant Report Kit</t>
  </si>
  <si>
    <t>OFF-BI-10003910</t>
  </si>
  <si>
    <t>DXL Angle-View Binders with Locking Rings by Samsill</t>
  </si>
  <si>
    <t>OFF-AR-10004648</t>
  </si>
  <si>
    <t>Boston 19500 Mighty Mite Electric Pencil Sharpener</t>
  </si>
  <si>
    <t>FUR-FU-10002597</t>
  </si>
  <si>
    <t>C-Line Magnetic Cubicle Keepers, Clear Polypropylene</t>
  </si>
  <si>
    <t>CA-2017-129567</t>
  </si>
  <si>
    <t>CL-12565</t>
  </si>
  <si>
    <t>Clay Ludtke</t>
  </si>
  <si>
    <t>Lancaster</t>
  </si>
  <si>
    <t>OFF-BI-10000014</t>
  </si>
  <si>
    <t>Heavy-Duty E-Z-D Binders</t>
  </si>
  <si>
    <t>CA-2017-151428</t>
  </si>
  <si>
    <t>RH-19495</t>
  </si>
  <si>
    <t>Rick Hansen</t>
  </si>
  <si>
    <t>CA-2017-105809</t>
  </si>
  <si>
    <t>HW-14935</t>
  </si>
  <si>
    <t>Helen Wasserman</t>
  </si>
  <si>
    <t>San Diego</t>
  </si>
  <si>
    <t>FUR-FU-10004090</t>
  </si>
  <si>
    <t>Executive Impressions 14" Contract Wall Clock</t>
  </si>
  <si>
    <t>TEC-PH-10001580</t>
  </si>
  <si>
    <t>Logitech Mobile Speakerphone P710e - speaker phone</t>
  </si>
  <si>
    <t>CA-2017-135783</t>
  </si>
  <si>
    <t>GM-14440</t>
  </si>
  <si>
    <t>Gary McGarr</t>
  </si>
  <si>
    <t>FUR-FU-10000794</t>
  </si>
  <si>
    <t>Eldon Stackable Tray, Side-Load, Legal, Smoke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</si>
  <si>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</si>
  <si>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</si>
  <si>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</si>
  <si>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</si>
  <si>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</si>
  <si>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</si>
  <si>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CA-2017-101434</t>
  </si>
  <si>
    <t>TR-21325</t>
  </si>
  <si>
    <t>Toby Ritter</t>
  </si>
  <si>
    <t>Belleville</t>
  </si>
  <si>
    <t>TEC-AC-10002402</t>
  </si>
  <si>
    <t>Razer Kraken PRO Over Ear PC and Music Headset</t>
  </si>
  <si>
    <t>OFF-LA-10003223</t>
  </si>
  <si>
    <t>Avery 508</t>
  </si>
  <si>
    <t>CA-2017-126956</t>
  </si>
  <si>
    <t>Lakeville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</si>
  <si>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</si>
  <si>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</si>
  <si>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</si>
  <si>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</si>
  <si>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</si>
  <si>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</si>
  <si>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</si>
  <si>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JE-15745</t>
  </si>
  <si>
    <t>Joel Eaton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</si>
  <si>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</si>
  <si>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</si>
  <si>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</si>
  <si>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</si>
  <si>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</si>
  <si>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</si>
  <si>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</si>
  <si>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</si>
  <si>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</si>
  <si>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US-2017-156083</t>
  </si>
  <si>
    <t>JL-15175</t>
  </si>
  <si>
    <t>James Lanier</t>
  </si>
  <si>
    <t>OFF-PA-10001560</t>
  </si>
  <si>
    <t>Adams Telephone Message Books, 5 1/4” x 11”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</si>
  <si>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</si>
  <si>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</si>
  <si>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</si>
  <si>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</si>
  <si>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</si>
  <si>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</si>
  <si>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CA-2017-161984</t>
  </si>
  <si>
    <t>SJ-20125</t>
  </si>
  <si>
    <t>Sanjit Jacobs</t>
  </si>
  <si>
    <t>New Brunswick</t>
  </si>
  <si>
    <t>OFF-PA-10004569</t>
  </si>
  <si>
    <t>Wirebound Message Books, Two 4 1/4" x 5" Forms per Page</t>
  </si>
  <si>
    <t>OFF-FA-10000624</t>
  </si>
  <si>
    <t>OIC Binder Clips</t>
  </si>
  <si>
    <t>CA-2017-114636</t>
  </si>
  <si>
    <t>OFF-PA-10001790</t>
  </si>
  <si>
    <t>Xerox 1910</t>
  </si>
  <si>
    <t>CA-2017-111689</t>
  </si>
  <si>
    <t>HP-14815</t>
  </si>
  <si>
    <t>Harold Pawlan</t>
  </si>
  <si>
    <t>OFF-BI-10003984</t>
  </si>
  <si>
    <t>Lock-Up Easel 'Spel-Binder'</t>
  </si>
  <si>
    <t>FUR-CH-10004287</t>
  </si>
  <si>
    <t>SAFCO Arco Folding Chair</t>
  </si>
  <si>
    <t>US-2017-123463</t>
  </si>
  <si>
    <t>GZ-14470</t>
  </si>
  <si>
    <t>Gary Zandusky</t>
  </si>
  <si>
    <t>OFF-AR-10001118</t>
  </si>
  <si>
    <t>Binney &amp; Smith Crayola Metallic Crayons, 16-Color Pack</t>
  </si>
  <si>
    <t>CA-2017-115364</t>
  </si>
  <si>
    <t>OT-18730</t>
  </si>
  <si>
    <t>Olvera Toch</t>
  </si>
  <si>
    <t>OFF-ST-10002486</t>
  </si>
  <si>
    <t>Eldon Shelf Savers Cubes and Bins</t>
  </si>
  <si>
    <t>CA-2017-150707</t>
  </si>
  <si>
    <t>EL-13735</t>
  </si>
  <si>
    <t>Ed Ludwig</t>
  </si>
  <si>
    <t>Maryland</t>
  </si>
  <si>
    <t>OFF-BI-10001078</t>
  </si>
  <si>
    <t>Acco PRESSTEX Data Binder with Storage Hooks, Dark Blue, 14 7/8" X 11"</t>
  </si>
  <si>
    <t>CA-2017-132934</t>
  </si>
  <si>
    <t>JE-15475</t>
  </si>
  <si>
    <t>Jeremy Ellison</t>
  </si>
  <si>
    <t>New Rochelle</t>
  </si>
  <si>
    <t>TEC-AC-10000927</t>
  </si>
  <si>
    <t xml:space="preserve">Anker Ultrathin Bluetooth Wireless Keyboard Aluminum Cover with Stand </t>
  </si>
  <si>
    <t>OFF-BI-10001098</t>
  </si>
  <si>
    <t>Acco D-Ring Binder w/DublLock</t>
  </si>
  <si>
    <t>CA-2017-133256</t>
  </si>
  <si>
    <t>TH-21550</t>
  </si>
  <si>
    <t>Tracy Hopkins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</si>
  <si>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</si>
  <si>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</si>
  <si>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</si>
  <si>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</si>
  <si>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</si>
  <si>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</si>
  <si>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CA-2017-160983</t>
  </si>
  <si>
    <t>GB-14530</t>
  </si>
  <si>
    <t>George Bell</t>
  </si>
  <si>
    <t>Auburn</t>
  </si>
  <si>
    <t>OFF-PA-10002250</t>
  </si>
  <si>
    <t>Things To Do Today Pad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</si>
  <si>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</si>
  <si>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</si>
  <si>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</si>
  <si>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</si>
  <si>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</si>
  <si>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</si>
  <si>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</si>
  <si>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DB-13060</t>
  </si>
  <si>
    <t>Dave Brooks</t>
  </si>
  <si>
    <t>TEC-PH-10004536</t>
  </si>
  <si>
    <t>Avaya 5420 Digital phone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</si>
  <si>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</si>
  <si>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</si>
  <si>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</si>
  <si>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</si>
  <si>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</si>
  <si>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</si>
  <si>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</si>
  <si>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</si>
  <si>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</si>
  <si>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</si>
  <si>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</si>
  <si>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</si>
  <si>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</si>
  <si>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</si>
  <si>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</si>
  <si>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</si>
  <si>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CA-2017-102519</t>
  </si>
  <si>
    <t>BM-11650</t>
  </si>
  <si>
    <t>Brian Moss</t>
  </si>
  <si>
    <t>Milwaukee</t>
  </si>
  <si>
    <t>FUR-FU-10004091</t>
  </si>
  <si>
    <t>Howard Miller 13" Diameter Goldtone Round Wall Clock</t>
  </si>
  <si>
    <t>TEC-AC-10001772</t>
  </si>
  <si>
    <t>Memorex Mini Travel Drive 16 GB USB 2.0 Flash Drive</t>
  </si>
  <si>
    <t>CA-2017-144932</t>
  </si>
  <si>
    <t>AB-10165</t>
  </si>
  <si>
    <t>Alan Barnes</t>
  </si>
  <si>
    <t>Toledo</t>
  </si>
  <si>
    <t>OFF-AR-10003560</t>
  </si>
  <si>
    <t>Zebra Zazzle Fluorescent Highlighters</t>
  </si>
  <si>
    <t>OFF-AR-10001468</t>
  </si>
  <si>
    <t>Sanford Prismacolor Professional Thick Lead Art Pencils, 36-Color Set</t>
  </si>
  <si>
    <t>OFF-PA-10004971</t>
  </si>
  <si>
    <t>Xerox 196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</si>
  <si>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</si>
  <si>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</si>
  <si>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</si>
  <si>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</si>
  <si>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</si>
  <si>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US-2017-111745</t>
  </si>
  <si>
    <t>RA-19885</t>
  </si>
  <si>
    <t>Ruben Ausman</t>
  </si>
  <si>
    <t>Farmington</t>
  </si>
  <si>
    <t>New Mexico</t>
  </si>
  <si>
    <t>TEC-AC-10003911</t>
  </si>
  <si>
    <t>NETGEAR AC1750 Dual Band Gigabit Smart WiFi Router</t>
  </si>
  <si>
    <t>US-2017-110576</t>
  </si>
  <si>
    <t>RB-19795</t>
  </si>
  <si>
    <t>Ross Baird</t>
  </si>
  <si>
    <t>FUR-FU-10003601</t>
  </si>
  <si>
    <t>Deflect-o RollaMat Studded, Beveled Mat for Medium Pile Carpeting</t>
  </si>
  <si>
    <t>FUR-FU-10000576</t>
  </si>
  <si>
    <t>Luxo Professional Fluorescent Magnifier Lamp with Clamp-Mount Base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</si>
  <si>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</si>
  <si>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</si>
  <si>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</si>
  <si>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</si>
  <si>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</si>
  <si>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</si>
  <si>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</si>
  <si>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</si>
  <si>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Staple-based wall hangings</t>
  </si>
  <si>
    <t>CA-2017-136539</t>
  </si>
  <si>
    <t>GH-14665</t>
  </si>
  <si>
    <t>Greg Hansen</t>
  </si>
  <si>
    <t>Round Rock</t>
  </si>
  <si>
    <t>OFF-AR-10001958</t>
  </si>
  <si>
    <t>Stanley Bostitch Contemporary Electric Pencil Sharpeners</t>
  </si>
  <si>
    <t>FUR-BO-10004709</t>
  </si>
  <si>
    <t>Bush Westfield Collection Bookcases, Medium Cherry Finish</t>
  </si>
  <si>
    <t>CA-2017-119305</t>
  </si>
  <si>
    <t>SW-20275</t>
  </si>
  <si>
    <t>Scott Williamson</t>
  </si>
  <si>
    <t>OFF-ST-10000604</t>
  </si>
  <si>
    <t>Home/Office Personal File Carts</t>
  </si>
  <si>
    <t>CA-2017-102414</t>
  </si>
  <si>
    <t>JA-15970</t>
  </si>
  <si>
    <t>Joseph Airdo</t>
  </si>
  <si>
    <t>TEC-PH-10002923</t>
  </si>
  <si>
    <t>Logitech B530 USB Headset - headset - Full size, Binaural</t>
  </si>
  <si>
    <t>OFF-BI-10004465</t>
  </si>
  <si>
    <t>Avery Durable Slant Ring Binders</t>
  </si>
  <si>
    <t>OFF-PA-10002333</t>
  </si>
  <si>
    <t>Universal Ultra Bright White Copier/Laser Paper, 8 1/2" x 11", Ream</t>
  </si>
  <si>
    <t>CA-2017-152142</t>
  </si>
  <si>
    <t>LW-16990</t>
  </si>
  <si>
    <t>Lindsay Williams</t>
  </si>
  <si>
    <t>FUR-CH-10002965</t>
  </si>
  <si>
    <t>Global Leather Highback Executive Chair with Pneumatic Height Adjustment, Black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</si>
  <si>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</si>
  <si>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</si>
  <si>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</si>
  <si>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</si>
  <si>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</si>
  <si>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</si>
  <si>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</si>
  <si>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</si>
  <si>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</si>
  <si>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OFF-LA-10001613</t>
  </si>
  <si>
    <t>Avery File Folder Labels</t>
  </si>
  <si>
    <t>OFF-ST-10001097</t>
  </si>
  <si>
    <t>Office Impressions Heavy Duty Welded Shelving &amp; Multimedia Storage Drawers</t>
  </si>
  <si>
    <t>US-2017-103247</t>
  </si>
  <si>
    <t>PO-19195</t>
  </si>
  <si>
    <t>Phillina Ober</t>
  </si>
  <si>
    <t>TEC-PH-10003555</t>
  </si>
  <si>
    <t>Motorola HK250 Universal Bluetooth Headset</t>
  </si>
  <si>
    <t>US-2017-100209</t>
  </si>
  <si>
    <t>OFF-BI-10002012</t>
  </si>
  <si>
    <t>Wilson Jones Easy Flow II Sheet Lifters</t>
  </si>
  <si>
    <t>CA-2017-159366</t>
  </si>
  <si>
    <t>BW-11110</t>
  </si>
  <si>
    <t>Bart Watters</t>
  </si>
  <si>
    <t>TEC-MA-10000822</t>
  </si>
  <si>
    <t>Lexmark MX611dhe Monochrome Laser Printer</t>
  </si>
  <si>
    <t>CA-2017-100314</t>
  </si>
  <si>
    <t>AS-10630</t>
  </si>
  <si>
    <t>Ann Steele</t>
  </si>
  <si>
    <t>OFF-LA-10001569</t>
  </si>
  <si>
    <t>Avery 499</t>
  </si>
  <si>
    <t>OFF-EN-10000461</t>
  </si>
  <si>
    <t>#10- 4 1/8" x 9 1/2" Recycled Envelopes</t>
  </si>
  <si>
    <t>TEC-MA-10003066</t>
  </si>
  <si>
    <t>Wasp CCD Handheld Bar Code Reader</t>
  </si>
  <si>
    <t>CA-2017-167899</t>
  </si>
  <si>
    <t>JG-15805</t>
  </si>
  <si>
    <t>John Grady</t>
  </si>
  <si>
    <t>FUR-FU-10004071</t>
  </si>
  <si>
    <t>Luxo Professional Magnifying Clamp-On Fluorescent Lamps</t>
  </si>
  <si>
    <t>OFF-AR-10001988</t>
  </si>
  <si>
    <t>Bulldog Table or Wall-Mount Pencil Sharpener</t>
  </si>
  <si>
    <t>US-2017-106705</t>
  </si>
  <si>
    <t>PO-18850</t>
  </si>
  <si>
    <t>Patrick O'Brill</t>
  </si>
  <si>
    <t>OFF-PA-10001509</t>
  </si>
  <si>
    <t>Recycled Desk Saver Line "While You Were Out" Book, 5 1/2" X 4"</t>
  </si>
  <si>
    <t>CA-2017-135034</t>
  </si>
  <si>
    <t>TEC-PH-10003931</t>
  </si>
  <si>
    <t>JBL Micro Wireless Portable Bluetooth Speaker</t>
  </si>
  <si>
    <t>CA-2017-118437</t>
  </si>
  <si>
    <t>PF-19165</t>
  </si>
  <si>
    <t>Philip Fox</t>
  </si>
  <si>
    <t>Olympia</t>
  </si>
  <si>
    <t>FUR-FU-10004848</t>
  </si>
  <si>
    <t>Howard Miller 13-3/4" Diameter Brushed Chrome Round Wall Clock</t>
  </si>
  <si>
    <t>OFF-ST-10003722</t>
  </si>
  <si>
    <t>Project Tote Personal File</t>
  </si>
  <si>
    <t>CA-2017-106964</t>
  </si>
  <si>
    <t>HR-14770</t>
  </si>
  <si>
    <t>Hallie Redmond</t>
  </si>
  <si>
    <t>OFF-BI-10000320</t>
  </si>
  <si>
    <t>GBC Plastic Binding Combs</t>
  </si>
  <si>
    <t>CA-2017-121818</t>
  </si>
  <si>
    <t>JH-15430</t>
  </si>
  <si>
    <t>Jennifer Halladay</t>
  </si>
  <si>
    <t>OFF-AR-10000203</t>
  </si>
  <si>
    <t>Newell 336</t>
  </si>
  <si>
    <t>OFF-AR-10004790</t>
  </si>
  <si>
    <t>Staples in misc.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</si>
  <si>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</si>
  <si>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</si>
  <si>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</si>
  <si>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</si>
  <si>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</si>
  <si>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</si>
  <si>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</si>
  <si>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</si>
  <si>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SN-20710</t>
  </si>
  <si>
    <t>Steve Nguyen</t>
  </si>
  <si>
    <t>Rockford</t>
  </si>
  <si>
    <t>FUR-CH-10002304</t>
  </si>
  <si>
    <t>Global Stack Chair without Arms, Black</t>
  </si>
  <si>
    <t>CA-2017-167150</t>
  </si>
  <si>
    <t>BP-11185</t>
  </si>
  <si>
    <t>Ben Peterman</t>
  </si>
  <si>
    <t>OFF-BI-10001097</t>
  </si>
  <si>
    <t>Avery Hole Reinforcements</t>
  </si>
  <si>
    <t>OFF-BI-10001597</t>
  </si>
  <si>
    <t>Wilson Jones Ledger-Size, Piano-Hinge Binder, 2", Blue</t>
  </si>
  <si>
    <t>US-2017-139955</t>
  </si>
  <si>
    <t>CM-12160</t>
  </si>
  <si>
    <t>Charles McCrossin</t>
  </si>
  <si>
    <t>Brownsville</t>
  </si>
  <si>
    <t>OFF-SU-10001935</t>
  </si>
  <si>
    <t>Staple remover</t>
  </si>
  <si>
    <t>CA-2017-106943</t>
  </si>
  <si>
    <t>FO-14305</t>
  </si>
  <si>
    <t>Frank Olsen</t>
  </si>
  <si>
    <t>OFF-BI-10003669</t>
  </si>
  <si>
    <t>3M Organizer Strips</t>
  </si>
  <si>
    <t>CA-2017-132521</t>
  </si>
  <si>
    <t>DW-13540</t>
  </si>
  <si>
    <t>Don Weiss</t>
  </si>
  <si>
    <t>OFF-AP-10002191</t>
  </si>
  <si>
    <t>Belkin 8 Outlet SurgeMaster II Gold Surge Protector</t>
  </si>
  <si>
    <t>OFF-ST-10001325</t>
  </si>
  <si>
    <t>Sterilite Officeware Hinged File Box</t>
  </si>
  <si>
    <t>CA-2017-158407</t>
  </si>
  <si>
    <t>Monroe</t>
  </si>
  <si>
    <t>TEC-PH-10001819</t>
  </si>
  <si>
    <t>Innergie mMini Combo Duo USB Travel Charging Kit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</si>
  <si>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</si>
  <si>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</si>
  <si>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</si>
  <si>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</si>
  <si>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</si>
  <si>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</si>
  <si>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</si>
  <si>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US-2017-145863</t>
  </si>
  <si>
    <t>RP-19390</t>
  </si>
  <si>
    <t>Resi Pölking</t>
  </si>
  <si>
    <t>OFF-BI-10004140</t>
  </si>
  <si>
    <t>Avery Non-Stick Binders</t>
  </si>
  <si>
    <t>OFF-BI-10002049</t>
  </si>
  <si>
    <t>UniKeep View Case Binders</t>
  </si>
  <si>
    <t>CA-2017-140585</t>
  </si>
  <si>
    <t>RA-19915</t>
  </si>
  <si>
    <t>Russell Applegate</t>
  </si>
  <si>
    <t>Encinitas</t>
  </si>
  <si>
    <t>OFF-BI-10003364</t>
  </si>
  <si>
    <t>Binding Machine Supplies</t>
  </si>
  <si>
    <t>FUR-BO-10002206</t>
  </si>
  <si>
    <t>Bush Saratoga Collection 5-Shelf Bookcase, Hanover Cherry, *Special Order</t>
  </si>
  <si>
    <t>CA-2017-147039</t>
  </si>
  <si>
    <t>AA-10315</t>
  </si>
  <si>
    <t>Alex Avila</t>
  </si>
  <si>
    <t>Minneapolis</t>
  </si>
  <si>
    <t>OFF-AP-10000576</t>
  </si>
  <si>
    <t>Belkin 325VA UPS Surge Protector, 6'</t>
  </si>
  <si>
    <t>OFF-BI-10004654</t>
  </si>
  <si>
    <t>Avery Binding System Hidden Tab Executive Style Index Sets</t>
  </si>
  <si>
    <t>CA-2017-145226</t>
  </si>
  <si>
    <t>DL-13315</t>
  </si>
  <si>
    <t>Delfina Latchford</t>
  </si>
  <si>
    <t>FUR-FU-10004952</t>
  </si>
  <si>
    <t>C-Line Cubicle Keepers Polyproplyene Holder w/Velcro Back, 8-1/2x11, 25/Bx</t>
  </si>
  <si>
    <t>OFF-ST-10004123</t>
  </si>
  <si>
    <t>Safco Industrial Wire Shelving System</t>
  </si>
  <si>
    <t>OFF-PA-10003172</t>
  </si>
  <si>
    <t>Xerox 1996</t>
  </si>
  <si>
    <t>OFF-ST-10002352</t>
  </si>
  <si>
    <t>Iris Project Case</t>
  </si>
  <si>
    <t>CA-2017-138779</t>
  </si>
  <si>
    <t>OFF-EN-10002504</t>
  </si>
  <si>
    <t>Tyvek  Top-Opening Peel &amp; Seel Envelopes, Plain White</t>
  </si>
  <si>
    <t>TEC-PH-10003655</t>
  </si>
  <si>
    <t>Sannysis Cute Owl Design Soft Skin Case Cover for Samsung Galaxy S4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</si>
  <si>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</si>
  <si>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</si>
  <si>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</si>
  <si>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</si>
  <si>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</si>
  <si>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</si>
  <si>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</si>
  <si>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</si>
  <si>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</si>
  <si>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CA-2017-133235</t>
  </si>
  <si>
    <t>LH-16750</t>
  </si>
  <si>
    <t>Larry Hughes</t>
  </si>
  <si>
    <t>US-2017-118087</t>
  </si>
  <si>
    <t>SP-20620</t>
  </si>
  <si>
    <t>Stefania Perrino</t>
  </si>
  <si>
    <t>FUR-CH-10004860</t>
  </si>
  <si>
    <t>Global Low Back Tilter Chair</t>
  </si>
  <si>
    <t>OFF-BI-10002432</t>
  </si>
  <si>
    <t>Wilson Jones Standard D-Ring Binders</t>
  </si>
  <si>
    <t>TEC-AC-10004469</t>
  </si>
  <si>
    <t>Microsoft Sculpt Comfort Mouse</t>
  </si>
  <si>
    <t>FUR-FU-10001867</t>
  </si>
  <si>
    <t>Eldon Expressions Punched Metal &amp; Wood Desk Accessories, Pewter &amp; Cherry</t>
  </si>
  <si>
    <t>TEC-AC-10003174</t>
  </si>
  <si>
    <t>Plantronics S12 Corded Telephone Headset System</t>
  </si>
  <si>
    <t>TEC-PH-10002200</t>
  </si>
  <si>
    <t>Samsung Galaxy Note 2</t>
  </si>
  <si>
    <t>CA-2017-100013</t>
  </si>
  <si>
    <t>ZC-21910</t>
  </si>
  <si>
    <t>Zuschuss Carroll</t>
  </si>
  <si>
    <t>FUR-FU-10001424</t>
  </si>
  <si>
    <t>Dax Clear Box Frame</t>
  </si>
  <si>
    <t>OFF-AR-10001022</t>
  </si>
  <si>
    <t>SANFORD Liquid Accent Tank-Style Highlighters</t>
  </si>
  <si>
    <t>CA-2017-133641</t>
  </si>
  <si>
    <t>EJ-14155</t>
  </si>
  <si>
    <t>Eva Jacobs</t>
  </si>
  <si>
    <t>Gulfport</t>
  </si>
  <si>
    <t>OFF-EN-10004955</t>
  </si>
  <si>
    <t>Fashion Color Clasp Envelopes</t>
  </si>
  <si>
    <t>CA-2017-115602</t>
  </si>
  <si>
    <t>DJ-13630</t>
  </si>
  <si>
    <t>Doug Jacobs</t>
  </si>
  <si>
    <t>OFF-AR-10002280</t>
  </si>
  <si>
    <t>FUR-CH-10001708</t>
  </si>
  <si>
    <t>Office Star - Contemporary Swivel Chair with Padded Adjustable Arms and Flex Back</t>
  </si>
  <si>
    <t>OFF-AP-10000891</t>
  </si>
  <si>
    <t>Kensington 7 Outlet MasterPiece HOMEOFFICE Power Control Center</t>
  </si>
  <si>
    <t>OFF-AR-10000462</t>
  </si>
  <si>
    <t>Sanford Pocket Accent Highlighters</t>
  </si>
  <si>
    <t>CA-2017-144638</t>
  </si>
  <si>
    <t>MH-18115</t>
  </si>
  <si>
    <t>Mick Hernandez</t>
  </si>
  <si>
    <t>Chester</t>
  </si>
  <si>
    <t>OFF-AR-10003958</t>
  </si>
  <si>
    <t>Newell 337</t>
  </si>
  <si>
    <t>TEC-PH-10000149</t>
  </si>
  <si>
    <t>Cisco SPA525G2 IP Phone - Wireless</t>
  </si>
  <si>
    <t>FUR-FU-10003724</t>
  </si>
  <si>
    <t>Westinghouse Clip-On Gooseneck Lamps</t>
  </si>
  <si>
    <t>FUR-FU-10003535</t>
  </si>
  <si>
    <t>Howard Miller Distant Time Traveler Alarm Clock</t>
  </si>
  <si>
    <t>CA-2017-117079</t>
  </si>
  <si>
    <t>JR-15700</t>
  </si>
  <si>
    <t>Jocasta Rupert</t>
  </si>
  <si>
    <t>TEC-PH-10004586</t>
  </si>
  <si>
    <t>Wilson SignalBoost 841262 DB PRO Amplifier Kit</t>
  </si>
  <si>
    <t>CA-2017-105053</t>
  </si>
  <si>
    <t>CS-12355</t>
  </si>
  <si>
    <t>Christine Sundaresam</t>
  </si>
  <si>
    <t>Long Beach</t>
  </si>
  <si>
    <t>OFF-BI-10001634</t>
  </si>
  <si>
    <t>Wilson Jones Active Use Binders</t>
  </si>
  <si>
    <t>CA-2017-110380</t>
  </si>
  <si>
    <t>PF-19225</t>
  </si>
  <si>
    <t>Phillip Flathmann</t>
  </si>
  <si>
    <t>OFF-AR-10000422</t>
  </si>
  <si>
    <t>Pencil and Crayon Sharpener</t>
  </si>
  <si>
    <t>CA-2017-121412</t>
  </si>
  <si>
    <t>BG-11695</t>
  </si>
  <si>
    <t>Brooke Gillingham</t>
  </si>
  <si>
    <t>Louisville</t>
  </si>
  <si>
    <t>FUR-FU-10000246</t>
  </si>
  <si>
    <t>Aluminum Document Frame</t>
  </si>
  <si>
    <t>CA-2017-100426</t>
  </si>
  <si>
    <t>DC-12850</t>
  </si>
  <si>
    <t>Dan Campbell</t>
  </si>
  <si>
    <t>Alabama</t>
  </si>
  <si>
    <t>OFF-PA-10002870</t>
  </si>
  <si>
    <t>Ampad Phone Message Book, Recycled, 400 Message Capacity, 5 ¾” x 11”</t>
  </si>
  <si>
    <t>CA-2017-122154</t>
  </si>
  <si>
    <t>SA-20830</t>
  </si>
  <si>
    <t>Sue Ann Reed</t>
  </si>
  <si>
    <t>OFF-LA-10000121</t>
  </si>
  <si>
    <t>Avery 48</t>
  </si>
  <si>
    <t>OFF-BI-10002026</t>
  </si>
  <si>
    <t>Avery Arch Ring Binders</t>
  </si>
  <si>
    <t>OFF-PA-10000994</t>
  </si>
  <si>
    <t>Xerox 1915</t>
  </si>
  <si>
    <t>CA-2017-115427</t>
  </si>
  <si>
    <t>EB-13975</t>
  </si>
  <si>
    <t>Erica Bern</t>
  </si>
  <si>
    <t>Fairfield</t>
  </si>
  <si>
    <t>OFF-BI-10002103</t>
  </si>
  <si>
    <t>Cardinal Slant-D Ring Binder, Heavy Gauge Vinyl</t>
  </si>
  <si>
    <t>GBC Binding covers</t>
  </si>
  <si>
    <t>US-2017-126179</t>
  </si>
  <si>
    <t>CS-12460</t>
  </si>
  <si>
    <t>Chuck Sachs</t>
  </si>
  <si>
    <t>FUR-FU-10002554</t>
  </si>
  <si>
    <t>Westinghouse Floor Lamp with Metal Mesh Shade, Black</t>
  </si>
  <si>
    <t>CA-2017-157651</t>
  </si>
  <si>
    <t>HA-14920</t>
  </si>
  <si>
    <t>Helen Andreada</t>
  </si>
  <si>
    <t>TEC-AC-10003116</t>
  </si>
  <si>
    <t>Memorex Froggy Flash Drive 8 GB</t>
  </si>
  <si>
    <t>CA-2017-167703</t>
  </si>
  <si>
    <t>MC-17575</t>
  </si>
  <si>
    <t>Matt Collins</t>
  </si>
  <si>
    <t>OFF-BI-10002071</t>
  </si>
  <si>
    <t>Fellowes Black Plastic Comb Bindings</t>
  </si>
  <si>
    <t>OFF-ST-10001490</t>
  </si>
  <si>
    <t>Hot File 7-Pocket, Floor Stand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</si>
  <si>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</si>
  <si>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</si>
  <si>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</si>
  <si>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</si>
  <si>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</si>
  <si>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</si>
  <si>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</si>
  <si>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</si>
  <si>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</si>
  <si>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Wilmington</t>
  </si>
  <si>
    <t>OFF-PA-10002659</t>
  </si>
  <si>
    <t>Avoid Verbal Orders Carbonless Minifold Book</t>
  </si>
  <si>
    <t>CA-2017-106033</t>
  </si>
  <si>
    <t>FG-14260</t>
  </si>
  <si>
    <t>Frank Gastineau</t>
  </si>
  <si>
    <t>OFF-AR-10002818</t>
  </si>
  <si>
    <t>Panasonic KP-310 Heavy-Duty Electric Pencil Sharpener</t>
  </si>
  <si>
    <t>CA-2017-127705</t>
  </si>
  <si>
    <t>AB-10255</t>
  </si>
  <si>
    <t>Alejandro Ballentine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</si>
  <si>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</si>
  <si>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</si>
  <si>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</si>
  <si>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</si>
  <si>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</si>
  <si>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</si>
  <si>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</si>
  <si>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</si>
  <si>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</si>
  <si>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</si>
  <si>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</si>
  <si>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</si>
  <si>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</si>
  <si>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</si>
  <si>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</si>
  <si>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</si>
  <si>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</si>
  <si>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OFF-BI-10003694</t>
  </si>
  <si>
    <t>Avery 3 1/2" Diskette Storage Pages, 10/Pack</t>
  </si>
  <si>
    <t>OFF-BI-10000474</t>
  </si>
  <si>
    <t>Avery Recycled Flexi-View Covers for Binding Systems</t>
  </si>
  <si>
    <t>CA-2017-162978</t>
  </si>
  <si>
    <t>TEC-PH-10003092</t>
  </si>
  <si>
    <t>Motorola L804</t>
  </si>
  <si>
    <t>CA-2017-160045</t>
  </si>
  <si>
    <t>LB-16735</t>
  </si>
  <si>
    <t>Larry Blacks</t>
  </si>
  <si>
    <t>Fort Worth</t>
  </si>
  <si>
    <t>CA-2017-125199</t>
  </si>
  <si>
    <t>HM-14860</t>
  </si>
  <si>
    <t>Harry Marie</t>
  </si>
  <si>
    <t>OFF-AR-10002956</t>
  </si>
  <si>
    <t>Boston 16801 Nautilus Battery Pencil Sharpener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</si>
  <si>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</si>
  <si>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</si>
  <si>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</si>
  <si>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</si>
  <si>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</si>
  <si>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</si>
  <si>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</si>
  <si>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Tucson</t>
  </si>
  <si>
    <t>TEC-MA-10003183</t>
  </si>
  <si>
    <t>DYMO CardScan Personal V9 Business Card Scanner</t>
  </si>
  <si>
    <t>TEC-AC-10001314</t>
  </si>
  <si>
    <t>Case Logic 2.4GHz Wireless Keyboard</t>
  </si>
  <si>
    <t>TEC-PH-10002563</t>
  </si>
  <si>
    <t>Adtran 1202752G1</t>
  </si>
  <si>
    <t>FUR-CH-10003312</t>
  </si>
  <si>
    <t>Hon 2090 “Pillow Soft” Series Mid Back Swivel/Tilt Chairs</t>
  </si>
  <si>
    <t>CA-2017-133249</t>
  </si>
  <si>
    <t>SZ-20035</t>
  </si>
  <si>
    <t>Sam Zeldin</t>
  </si>
  <si>
    <t>Pico Rivera</t>
  </si>
  <si>
    <t>FUR-FU-10001588</t>
  </si>
  <si>
    <t>Deflect-o SuperTray Unbreakable Stackable Tray, Letter, Black</t>
  </si>
  <si>
    <t>CA-2017-136672</t>
  </si>
  <si>
    <t>MG-17890</t>
  </si>
  <si>
    <t>Michael Granlund</t>
  </si>
  <si>
    <t>Clinton</t>
  </si>
  <si>
    <t>TEC-AC-10004510</t>
  </si>
  <si>
    <t>Logitech Desktop MK120 Mouse and keyboard Combo</t>
  </si>
  <si>
    <t>CA-2017-124828</t>
  </si>
  <si>
    <t>YS-21880</t>
  </si>
  <si>
    <t>Yana Sorensen</t>
  </si>
  <si>
    <t>OFF-AR-10003514</t>
  </si>
  <si>
    <t>4009 Highlighters by Sanford</t>
  </si>
  <si>
    <t>US-2017-117247</t>
  </si>
  <si>
    <t>CK-12760</t>
  </si>
  <si>
    <t>Cyma Kinney</t>
  </si>
  <si>
    <t>Aurora</t>
  </si>
  <si>
    <t>FUR-TA-10002958</t>
  </si>
  <si>
    <t>Bevis Oval Conference Table, Walnut</t>
  </si>
  <si>
    <t>FUR-TA-10001676</t>
  </si>
  <si>
    <t>Hon 61000 Series Interactive Training Tables</t>
  </si>
  <si>
    <t>CA-2017-105144</t>
  </si>
  <si>
    <t>Grand Prairie</t>
  </si>
  <si>
    <t>CA-2017-115994</t>
  </si>
  <si>
    <t>BT-11305</t>
  </si>
  <si>
    <t>Beth Thompson</t>
  </si>
  <si>
    <t>Costa Mesa</t>
  </si>
  <si>
    <t>TEC-AC-10000580</t>
  </si>
  <si>
    <t>Logitech G13 Programmable Gameboard with LCD Display</t>
  </si>
  <si>
    <t>FUR-FU-10003976</t>
  </si>
  <si>
    <t>DAX Executive Solid Wood Document Frame, Desktop or Hang, Mahogany, 5 x 7</t>
  </si>
  <si>
    <t>CA-2017-122700</t>
  </si>
  <si>
    <t>LT-17110</t>
  </si>
  <si>
    <t>Liz Thompson</t>
  </si>
  <si>
    <t>CA-2017-106852</t>
  </si>
  <si>
    <t>ST-20530</t>
  </si>
  <si>
    <t>Shui Tom</t>
  </si>
  <si>
    <t>Parma</t>
  </si>
  <si>
    <t>OFF-PA-10001639</t>
  </si>
  <si>
    <t>Xerox 203</t>
  </si>
  <si>
    <t>OFF-AR-10003829</t>
  </si>
  <si>
    <t>Newell 35</t>
  </si>
  <si>
    <t>CA-2017-122735</t>
  </si>
  <si>
    <t>BD-11320</t>
  </si>
  <si>
    <t>Bill Donatelli</t>
  </si>
  <si>
    <t>Providence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</si>
  <si>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</si>
  <si>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</si>
  <si>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</si>
  <si>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</si>
  <si>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</si>
  <si>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</si>
  <si>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</si>
  <si>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</si>
  <si>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</si>
  <si>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OFF-PA-10002713</t>
  </si>
  <si>
    <t>Adams Phone Message Book, 200 Message Capacity, 8 1/16” x 11”</t>
  </si>
  <si>
    <t>CA-2017-102337</t>
  </si>
  <si>
    <t>SD-20485</t>
  </si>
  <si>
    <t>Shirley Daniels</t>
  </si>
  <si>
    <t>OFF-ST-10004804</t>
  </si>
  <si>
    <t>Belkin 19" Vented Equipment Shelf, Black</t>
  </si>
  <si>
    <t>FUR-CH-10004289</t>
  </si>
  <si>
    <t>Global Super Steno Chair</t>
  </si>
  <si>
    <t>TEC-PH-10002564</t>
  </si>
  <si>
    <t>OtterBox Defender Series Case - Samsung Galaxy S4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</si>
  <si>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</si>
  <si>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</si>
  <si>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</si>
  <si>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</si>
  <si>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</si>
  <si>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</si>
  <si>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</si>
  <si>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CA-2017-139199</t>
  </si>
  <si>
    <t>DK-12835</t>
  </si>
  <si>
    <t>Damala Kotsonis</t>
  </si>
  <si>
    <t>FUR-CH-10000847</t>
  </si>
  <si>
    <t>Global Executive Mid-Back Manager's Chair</t>
  </si>
  <si>
    <t>OFF-PA-10001293</t>
  </si>
  <si>
    <t>Xerox 1946</t>
  </si>
  <si>
    <t>CA-2017-164959</t>
  </si>
  <si>
    <t>KN-16390</t>
  </si>
  <si>
    <t>Katherine Nockton</t>
  </si>
  <si>
    <t>OFF-LA-10004272</t>
  </si>
  <si>
    <t>Avery 482</t>
  </si>
  <si>
    <t>US-2017-104955</t>
  </si>
  <si>
    <t>CG-12040</t>
  </si>
  <si>
    <t>Catherine Glotzbach</t>
  </si>
  <si>
    <t>OFF-LA-10003121</t>
  </si>
  <si>
    <t>Avery 506</t>
  </si>
  <si>
    <t>CA-2017-121468</t>
  </si>
  <si>
    <t>Westminster</t>
  </si>
  <si>
    <t>TEC-PH-10000376</t>
  </si>
  <si>
    <t>Square Credit Card Reader</t>
  </si>
  <si>
    <t>CA-2017-101210</t>
  </si>
  <si>
    <t>OFF-PA-10000130</t>
  </si>
  <si>
    <t>Xerox 199</t>
  </si>
  <si>
    <t>CA-2017-151911</t>
  </si>
  <si>
    <t>DL-13495</t>
  </si>
  <si>
    <t>Dionis Lloyd</t>
  </si>
  <si>
    <t>OFF-EN-10002986</t>
  </si>
  <si>
    <t>#10-4 1/8" x 9 1/2" Premium Diagonal Seam Envelopes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</si>
  <si>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</si>
  <si>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</si>
  <si>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</si>
  <si>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</si>
  <si>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</si>
  <si>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</si>
  <si>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</si>
  <si>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</si>
  <si>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Vancouver</t>
  </si>
  <si>
    <t>FUR-FU-10002885</t>
  </si>
  <si>
    <t>Magna Visual Magnetic Picture Hangers</t>
  </si>
  <si>
    <t>CA-2017-152485</t>
  </si>
  <si>
    <t>JD-15790</t>
  </si>
  <si>
    <t>John Dryer</t>
  </si>
  <si>
    <t>Coppell</t>
  </si>
  <si>
    <t>OFF-AR-10003759</t>
  </si>
  <si>
    <t>Crayola Anti Dust Chalk, 12/Pack</t>
  </si>
  <si>
    <t>OFF-ST-10004950</t>
  </si>
  <si>
    <t>Acco Perma 3000 Stacking Storage Drawers</t>
  </si>
  <si>
    <t>OFF-AR-10001940</t>
  </si>
  <si>
    <t>Sanford Colorific Eraseable Coloring Pencils, 12 Count</t>
  </si>
  <si>
    <t>CA-2017-130386</t>
  </si>
  <si>
    <t>NG-18430</t>
  </si>
  <si>
    <t>Nathan Gelder</t>
  </si>
  <si>
    <t>OFF-PA-10003823</t>
  </si>
  <si>
    <t>Xerox 197</t>
  </si>
  <si>
    <t>OFF-ST-10003716</t>
  </si>
  <si>
    <t>Tennsco Double-Tier Lockers</t>
  </si>
  <si>
    <t>CA-2017-154935</t>
  </si>
  <si>
    <t>AR-10540</t>
  </si>
  <si>
    <t>Andy Reiter</t>
  </si>
  <si>
    <t>OFF-BI-10003708</t>
  </si>
  <si>
    <t>Acco Four Pocket Poly Ring Binder with Label Holder, Smoke, 1"</t>
  </si>
  <si>
    <t>CA-2017-108294</t>
  </si>
  <si>
    <t>LS-16975</t>
  </si>
  <si>
    <t>Lindsay Shagiari</t>
  </si>
  <si>
    <t>Omaha</t>
  </si>
  <si>
    <t>Nebraska</t>
  </si>
  <si>
    <t>OFF-BI-10004965</t>
  </si>
  <si>
    <t>Ibico Covers for Plastic or Wire Binding Elements</t>
  </si>
  <si>
    <t>CA-2017-103611</t>
  </si>
  <si>
    <t>JM-15535</t>
  </si>
  <si>
    <t>Jessica Myrick</t>
  </si>
  <si>
    <t>FUR-FU-10004270</t>
  </si>
  <si>
    <t>Eldon Image Series Desk Accessories, Burgundy</t>
  </si>
  <si>
    <t>CA-2017-100384</t>
  </si>
  <si>
    <t>NH-18610</t>
  </si>
  <si>
    <t>Nicole Hansen</t>
  </si>
  <si>
    <t>Pomona</t>
  </si>
  <si>
    <t>OFF-AR-10002135</t>
  </si>
  <si>
    <t>Boston Heavy-Duty Trimline Electric Pencil Sharpeners</t>
  </si>
  <si>
    <t>CA-2017-112809</t>
  </si>
  <si>
    <t>OFF-ST-10002276</t>
  </si>
  <si>
    <t>Safco Steel Mobile File Cart</t>
  </si>
  <si>
    <t>OFF-BI-10001636</t>
  </si>
  <si>
    <t>Ibico Plastic and Wire Spiral Binding Combs</t>
  </si>
  <si>
    <t>US-2017-160759</t>
  </si>
  <si>
    <t>AI-10855</t>
  </si>
  <si>
    <t>Arianne Irving</t>
  </si>
  <si>
    <t>FUR-CH-10002961</t>
  </si>
  <si>
    <t>Leather Task Chair, Black</t>
  </si>
  <si>
    <t>CA-2017-148446</t>
  </si>
  <si>
    <t>MC-17845</t>
  </si>
  <si>
    <t>Michael Chen</t>
  </si>
  <si>
    <t>North Las Vegas</t>
  </si>
  <si>
    <t>FUR-TA-10004256</t>
  </si>
  <si>
    <t>Bretford “Just In Time” Height-Adjustable Multi-Task Work Tables</t>
  </si>
  <si>
    <t>CA-2017-116204</t>
  </si>
  <si>
    <t>VW-21775</t>
  </si>
  <si>
    <t>Victoria Wilson</t>
  </si>
  <si>
    <t>OFF-BI-10001759</t>
  </si>
  <si>
    <t>Acco Pressboard Covers with Storage Hooks, 14 7/8" x 11", Dark Blue</t>
  </si>
  <si>
    <t>CA-2017-109946</t>
  </si>
  <si>
    <t>PL-18925</t>
  </si>
  <si>
    <t>Paul Lucas</t>
  </si>
  <si>
    <t>OFF-AR-10001419</t>
  </si>
  <si>
    <t>Newell 325</t>
  </si>
  <si>
    <t>CA-2017-159884</t>
  </si>
  <si>
    <t>JF-15490</t>
  </si>
  <si>
    <t>Jeremy Farry</t>
  </si>
  <si>
    <t>Tempe</t>
  </si>
  <si>
    <t>OFF-ST-10000344</t>
  </si>
  <si>
    <t>Neat Ideas Personal Hanging Folder Files, Black</t>
  </si>
  <si>
    <t>CA-2017-124086</t>
  </si>
  <si>
    <t>MP-18175</t>
  </si>
  <si>
    <t>Mike Pelletier</t>
  </si>
  <si>
    <t>Laguna Niguel</t>
  </si>
  <si>
    <t>CA-2017-121888</t>
  </si>
  <si>
    <t>CL-11890</t>
  </si>
  <si>
    <t>Carl Ludwig</t>
  </si>
  <si>
    <t>Everett</t>
  </si>
  <si>
    <t>TEC-PH-10000439</t>
  </si>
  <si>
    <t>GE DSL Phone Line Filter</t>
  </si>
  <si>
    <t>FUR-BO-10002545</t>
  </si>
  <si>
    <t>Atlantic Metals Mobile 3-Shelf Bookcases, Custom Colors</t>
  </si>
  <si>
    <t>OFF-BI-10001765</t>
  </si>
  <si>
    <t>Wilson Jones Heavy-Duty Casebound Ring Binders with Metal Hinges</t>
  </si>
  <si>
    <t>US-2017-124926</t>
  </si>
  <si>
    <t>OFF-AP-10004868</t>
  </si>
  <si>
    <t>Hoover Commercial Soft Guard Upright Vacuum And Disposable Filtration Bags</t>
  </si>
  <si>
    <t>CA-2017-158386</t>
  </si>
  <si>
    <t>BO-11425</t>
  </si>
  <si>
    <t>Bobby Odegard</t>
  </si>
  <si>
    <t>OFF-BI-10003719</t>
  </si>
  <si>
    <t>Large Capacity Hanging Post Binders</t>
  </si>
  <si>
    <t>CA-2017-120761</t>
  </si>
  <si>
    <t>AB-10150</t>
  </si>
  <si>
    <t>Aimee Bixby</t>
  </si>
  <si>
    <t>TEC-AC-10000171</t>
  </si>
  <si>
    <t>Verbatim 25 GB 6x Blu-ray Single Layer Recordable Disc, 25/Pack</t>
  </si>
  <si>
    <t>CA-2017-107293</t>
  </si>
  <si>
    <t>US-2017-102890</t>
  </si>
  <si>
    <t>SG-20470</t>
  </si>
  <si>
    <t>Sheri Gordon</t>
  </si>
  <si>
    <t>FUR-TA-10000577</t>
  </si>
  <si>
    <t>Bretford CR4500 Series Slim Rectangular Table</t>
  </si>
  <si>
    <t>US-2017-152002</t>
  </si>
  <si>
    <t>OFF-PA-10000357</t>
  </si>
  <si>
    <t>White Dual Perf Computer Printout Paper, 2700 Sheets, 1 Part, Heavyweight, 20 lbs., 14 7/8 x 11</t>
  </si>
  <si>
    <t>CA-2017-165029</t>
  </si>
  <si>
    <t>AH-10075</t>
  </si>
  <si>
    <t>Adam Hart</t>
  </si>
  <si>
    <t>OFF-AR-10003504</t>
  </si>
  <si>
    <t>Newell 347</t>
  </si>
  <si>
    <t>CA-2017-149181</t>
  </si>
  <si>
    <t>MD-17350</t>
  </si>
  <si>
    <t>Maribeth Dona</t>
  </si>
  <si>
    <t>FUR-CH-10004540</t>
  </si>
  <si>
    <t>Global Chrome Stack Chair</t>
  </si>
  <si>
    <t>CA-2017-132234</t>
  </si>
  <si>
    <t>MY-17380</t>
  </si>
  <si>
    <t>Maribeth Yedwab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</si>
  <si>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</si>
  <si>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</si>
  <si>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</si>
  <si>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</si>
  <si>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</si>
  <si>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</si>
  <si>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OFF-AR-10003373</t>
  </si>
  <si>
    <t>Boston School Pro Electric Pencil Sharpener, 1670</t>
  </si>
  <si>
    <t>CA-2017-116645</t>
  </si>
  <si>
    <t>ME-17725</t>
  </si>
  <si>
    <t>Max Engle</t>
  </si>
  <si>
    <t>Delaware</t>
  </si>
  <si>
    <t>OFF-AR-10001044</t>
  </si>
  <si>
    <t>BOSTON Ranger #55 Pencil Sharpener, Black</t>
  </si>
  <si>
    <t>CA-2017-138380</t>
  </si>
  <si>
    <t>Oakland</t>
  </si>
  <si>
    <t>OFF-ST-10003306</t>
  </si>
  <si>
    <t>Letter Size Cart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</si>
  <si>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</si>
  <si>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</si>
  <si>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</si>
  <si>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</si>
  <si>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</si>
  <si>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</si>
  <si>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</si>
  <si>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</si>
  <si>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CA-2017-101049</t>
  </si>
  <si>
    <t>AS-10240</t>
  </si>
  <si>
    <t>Alan Shonely</t>
  </si>
  <si>
    <t>FUR-FU-10004415</t>
  </si>
  <si>
    <t>Stacking Tray, Side-Loading, Legal, Smoke</t>
  </si>
  <si>
    <t>US-2017-132444</t>
  </si>
  <si>
    <t>CD-12280</t>
  </si>
  <si>
    <t>Christina DeMoss</t>
  </si>
  <si>
    <t>OFF-ST-10003442</t>
  </si>
  <si>
    <t>Eldon Portable Mobile Manager</t>
  </si>
  <si>
    <t>OFF-FA-10000611</t>
  </si>
  <si>
    <t>Binder Clips by OIC</t>
  </si>
  <si>
    <t>OFF-BI-10001116</t>
  </si>
  <si>
    <t>Wilson Jones 1" Hanging DublLock Ring Binders</t>
  </si>
  <si>
    <t>OFF-ST-10000563</t>
  </si>
  <si>
    <t>Fellowes Bankers Box Stor/Drawer Steel Plus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</si>
  <si>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</si>
  <si>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</si>
  <si>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</si>
  <si>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</si>
  <si>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</si>
  <si>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</si>
  <si>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</si>
  <si>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</si>
  <si>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OFF-BI-10004330</t>
  </si>
  <si>
    <t>GBC Velobind Prepunched Cover Sets, Regency Series</t>
  </si>
  <si>
    <t>OFF-BI-10002072</t>
  </si>
  <si>
    <t>Cardinal Slant-D Ring Binders</t>
  </si>
  <si>
    <t>CA-2017-144526</t>
  </si>
  <si>
    <t>QJ-19255</t>
  </si>
  <si>
    <t>Quincy Jones</t>
  </si>
  <si>
    <t>OFF-BI-10002353</t>
  </si>
  <si>
    <t>GBC VeloBind Cover Sets</t>
  </si>
  <si>
    <t>CA-2017-159457</t>
  </si>
  <si>
    <t>RD-19480</t>
  </si>
  <si>
    <t>Rick Duston</t>
  </si>
  <si>
    <t>TEC-PH-10002185</t>
  </si>
  <si>
    <t>QVS USB Car Charger 2-Port 2.1Amp for iPod/iPhone/iPad/iPad 2/iPad 3</t>
  </si>
  <si>
    <t>CA-2017-111647</t>
  </si>
  <si>
    <t>RD-19585</t>
  </si>
  <si>
    <t>Rob Dowd</t>
  </si>
  <si>
    <t>Plano</t>
  </si>
  <si>
    <t>TEC-PH-10002726</t>
  </si>
  <si>
    <t>netTALK DUO VoIP Telephone Service</t>
  </si>
  <si>
    <t>CA-2017-149489</t>
  </si>
  <si>
    <t>OFF-AP-10002495</t>
  </si>
  <si>
    <t>Acco Smartsocket Table Surge Protector, 6 Color-Coded Adapter Outlets</t>
  </si>
  <si>
    <t>OFF-BI-10002813</t>
  </si>
  <si>
    <t>Avery Reinforcements for Hole-Punch Pages</t>
  </si>
  <si>
    <t>OFF-BI-10002414</t>
  </si>
  <si>
    <t>GBC ProClick Spines for 32-Hole Punch</t>
  </si>
  <si>
    <t>CA-2017-143798</t>
  </si>
  <si>
    <t>AW-10840</t>
  </si>
  <si>
    <t>Anthony Witt</t>
  </si>
  <si>
    <t>FUR-FU-10004306</t>
  </si>
  <si>
    <t>Electrix Halogen Magnifier Lamp</t>
  </si>
  <si>
    <t>CA-2017-129833</t>
  </si>
  <si>
    <t>HF-14995</t>
  </si>
  <si>
    <t>Herbert Flentye</t>
  </si>
  <si>
    <t>Indianapolis</t>
  </si>
  <si>
    <t>OFF-PA-10000575</t>
  </si>
  <si>
    <t>Wirebound Message Books, Four 2 3/4 x 5 White Forms per Page</t>
  </si>
  <si>
    <t>CA-2017-123491</t>
  </si>
  <si>
    <t>JK-15205</t>
  </si>
  <si>
    <t>Jamie Kunitz</t>
  </si>
  <si>
    <t>OFF-LA-10003077</t>
  </si>
  <si>
    <t>Avery 500</t>
  </si>
  <si>
    <t>TEC-PH-10003505</t>
  </si>
  <si>
    <t>Geemarc AmpliPOWER60</t>
  </si>
  <si>
    <t>OFF-PA-10003424</t>
  </si>
  <si>
    <t>"While you Were Out" Message Book, One Form per Page</t>
  </si>
  <si>
    <t>FUR-CH-10003061</t>
  </si>
  <si>
    <t>Global Leather Task Chair, Black</t>
  </si>
  <si>
    <t>US-2017-124968</t>
  </si>
  <si>
    <t>FUR-TA-10004289</t>
  </si>
  <si>
    <t>BoxOffice By Design Rectangular and Half-Moon Meeting Room Tables</t>
  </si>
  <si>
    <t>CA-2017-104003</t>
  </si>
  <si>
    <t>DC-13285</t>
  </si>
  <si>
    <t>Debra Catini</t>
  </si>
  <si>
    <t>FUR-BO-10003965</t>
  </si>
  <si>
    <t>O'Sullivan Manor Hill 2-Door Library in Brianna Oak</t>
  </si>
  <si>
    <t>US-2017-164056</t>
  </si>
  <si>
    <t>FM-14215</t>
  </si>
  <si>
    <t>Filia McAdams</t>
  </si>
  <si>
    <t>Dublin</t>
  </si>
  <si>
    <t>FUR-TA-10001307</t>
  </si>
  <si>
    <t>SAFCO PlanMaster Heigh-Adjustable Drafting Table Base, 43w x 30d x 30-37h, Black</t>
  </si>
  <si>
    <t>CA-2017-101483</t>
  </si>
  <si>
    <t>AG-10675</t>
  </si>
  <si>
    <t>Anna Gayman</t>
  </si>
  <si>
    <t>OFF-AP-10002082</t>
  </si>
  <si>
    <t>Holmes HEPA Air Purifier</t>
  </si>
  <si>
    <t>TEC-PH-10003442</t>
  </si>
  <si>
    <t>Samsung Replacement EH64AVFWE Premium Headset</t>
  </si>
  <si>
    <t>OFF-AR-10002833</t>
  </si>
  <si>
    <t>Newell 322</t>
  </si>
  <si>
    <t>CA-2017-152807</t>
  </si>
  <si>
    <t>MC-18100</t>
  </si>
  <si>
    <t>Mick Crebagga</t>
  </si>
  <si>
    <t>OFF-PA-10004355</t>
  </si>
  <si>
    <t>Xerox 231</t>
  </si>
  <si>
    <t>TEC-AC-10001142</t>
  </si>
  <si>
    <t>First Data FD10 PIN Pad</t>
  </si>
  <si>
    <t>CA-2017-168837</t>
  </si>
  <si>
    <t>JW-15955</t>
  </si>
  <si>
    <t>Joni Wasserman</t>
  </si>
  <si>
    <t>FUR-FU-10001918</t>
  </si>
  <si>
    <t>C-Line Cubicle Keepers Polyproplyene Holder With Velcro Backings</t>
  </si>
  <si>
    <t>CA-2017-116715</t>
  </si>
  <si>
    <t>OFF-PA-10004475</t>
  </si>
  <si>
    <t>Xerox 1940</t>
  </si>
  <si>
    <t>OFF-PA-10003893</t>
  </si>
  <si>
    <t>Xerox 1962</t>
  </si>
  <si>
    <t>CA-2017-146024</t>
  </si>
  <si>
    <t>SC-20770</t>
  </si>
  <si>
    <t>Stewart Carmichael</t>
  </si>
  <si>
    <t>CA-2017-166317</t>
  </si>
  <si>
    <t>JE-15610</t>
  </si>
  <si>
    <t>Jim Epp</t>
  </si>
  <si>
    <t>OFF-BI-10002976</t>
  </si>
  <si>
    <t>ACCOHIDE Binder by Acco</t>
  </si>
  <si>
    <t>TEC-PH-10001615</t>
  </si>
  <si>
    <t>AT&amp;T CL82213</t>
  </si>
  <si>
    <t>US-2017-139465</t>
  </si>
  <si>
    <t>MR-17545</t>
  </si>
  <si>
    <t>Mathew Reese</t>
  </si>
  <si>
    <t>TEC-PH-10000455</t>
  </si>
  <si>
    <t>GE 30522EE2</t>
  </si>
  <si>
    <t>CA-2017-158379</t>
  </si>
  <si>
    <t>OFF-BI-10002498</t>
  </si>
  <si>
    <t>Clear Mylar Reinforcing Strips</t>
  </si>
  <si>
    <t>OFF-SU-10002881</t>
  </si>
  <si>
    <t>Martin Yale Chadless Opener Electric Letter Opener</t>
  </si>
  <si>
    <t>TEC-AC-10002926</t>
  </si>
  <si>
    <t>Logitech Wireless Marathon Mouse M705</t>
  </si>
  <si>
    <t>US-2017-161193</t>
  </si>
  <si>
    <t>BT-11680</t>
  </si>
  <si>
    <t>Brian Thompson</t>
  </si>
  <si>
    <t>FUR-FU-10001861</t>
  </si>
  <si>
    <t>Floodlight Indoor Halogen Bulbs, 1 Bulb per Pack, 60 Watts</t>
  </si>
  <si>
    <t>CA-2017-145884</t>
  </si>
  <si>
    <t>SL-20155</t>
  </si>
  <si>
    <t>Sara Luxemburg</t>
  </si>
  <si>
    <t>Muskogee</t>
  </si>
  <si>
    <t>Oklahoma</t>
  </si>
  <si>
    <t>TEC-PH-10000895</t>
  </si>
  <si>
    <t>Polycom VVX 310 VoIP phone</t>
  </si>
  <si>
    <t>FUR-TA-10002356</t>
  </si>
  <si>
    <t>Bevis Boat-Shaped Conference Table</t>
  </si>
  <si>
    <t>CA-2017-162691</t>
  </si>
  <si>
    <t>TEC-MA-10000488</t>
  </si>
  <si>
    <t>Bady BDG101FRU Card Printer</t>
  </si>
  <si>
    <t>OFF-PA-10003729</t>
  </si>
  <si>
    <t>Xerox 1998</t>
  </si>
  <si>
    <t>CA-2017-122693</t>
  </si>
  <si>
    <t>Roswell</t>
  </si>
  <si>
    <t>OFF-AP-10002518</t>
  </si>
  <si>
    <t>Kensington 7 Outlet MasterPiece Power Center</t>
  </si>
  <si>
    <t>US-2017-113852</t>
  </si>
  <si>
    <t>GW-14605</t>
  </si>
  <si>
    <t>Giulietta Weimer</t>
  </si>
  <si>
    <t>TEC-AC-10003027</t>
  </si>
  <si>
    <t>Imation 8GB Mini TravelDrive USB 2.0 Flash Drive</t>
  </si>
  <si>
    <t>US-2017-158512</t>
  </si>
  <si>
    <t>DA-13450</t>
  </si>
  <si>
    <t>Dianna Arnett</t>
  </si>
  <si>
    <t>District of Columbia</t>
  </si>
  <si>
    <t>OFF-PA-10001804</t>
  </si>
  <si>
    <t>Xerox 195</t>
  </si>
  <si>
    <t>FUR-FU-10004973</t>
  </si>
  <si>
    <t>Flat Face Poster Frame</t>
  </si>
  <si>
    <t>CA-2017-128370</t>
  </si>
  <si>
    <t>FH-14275</t>
  </si>
  <si>
    <t>Frank Hawley</t>
  </si>
  <si>
    <t>FUR-CH-10002602</t>
  </si>
  <si>
    <t>DMI Arturo Collection Mission-style Design Wood Chair</t>
  </si>
  <si>
    <t>US-2017-158218</t>
  </si>
  <si>
    <t>AC-10420</t>
  </si>
  <si>
    <t>Alyssa Crouse</t>
  </si>
  <si>
    <t>OFF-BI-10002133</t>
  </si>
  <si>
    <t>Wilson Jones Elliptical Ring 3 1/2" Capacity Binders, 800 sheets</t>
  </si>
  <si>
    <t>US-2017-121251</t>
  </si>
  <si>
    <t>FUR-BO-10001918</t>
  </si>
  <si>
    <t>Sauder Forest Hills Library with Doors, Woodland Oak Finish</t>
  </si>
  <si>
    <t>TEC-PH-10004896</t>
  </si>
  <si>
    <t>Nokia Lumia 521 (T-Mobile)</t>
  </si>
  <si>
    <t>US-2017-116659</t>
  </si>
  <si>
    <t>TEC-PH-10002824</t>
  </si>
  <si>
    <t>Jabra SPEAK 410 Multidevice Speakerphone</t>
  </si>
  <si>
    <t>CA-2017-118857</t>
  </si>
  <si>
    <t>Henderson</t>
  </si>
  <si>
    <t>FUR-FU-10004460</t>
  </si>
  <si>
    <t>Howard Miller 12" Round Wall Clock</t>
  </si>
  <si>
    <t>CA-2017-142888</t>
  </si>
  <si>
    <t>BP-11230</t>
  </si>
  <si>
    <t>Benjamin Patterson</t>
  </si>
  <si>
    <t>Spokane</t>
  </si>
  <si>
    <t>FUR-TA-10004767</t>
  </si>
  <si>
    <t>Safco Drafting Table</t>
  </si>
  <si>
    <t>CA-2017-112039</t>
  </si>
  <si>
    <t>JC-15775</t>
  </si>
  <si>
    <t>John Castell</t>
  </si>
  <si>
    <t>TEC-PH-10000984</t>
  </si>
  <si>
    <t>Panasonic KX-TG9471B</t>
  </si>
  <si>
    <t>CA-2017-118885</t>
  </si>
  <si>
    <t>JG-15160</t>
  </si>
  <si>
    <t>James Galang</t>
  </si>
  <si>
    <t>FUR-CH-10002880</t>
  </si>
  <si>
    <t>Global High-Back Leather Tilter, Burgundy</t>
  </si>
  <si>
    <t>US-2017-166611</t>
  </si>
  <si>
    <t>OFF-BI-10001191</t>
  </si>
  <si>
    <t>Canvas Sectional Post Binders</t>
  </si>
  <si>
    <t>CA-2017-154718</t>
  </si>
  <si>
    <t>DL-12865</t>
  </si>
  <si>
    <t>Dan Lawera</t>
  </si>
  <si>
    <t>Keller</t>
  </si>
  <si>
    <t>OFF-LA-10003714</t>
  </si>
  <si>
    <t>Avery 510</t>
  </si>
  <si>
    <t>CA-2017-145310</t>
  </si>
  <si>
    <t>JP-15520</t>
  </si>
  <si>
    <t>Jeremy Pistek</t>
  </si>
  <si>
    <t>Port Orange</t>
  </si>
  <si>
    <t>OFF-EN-10002621</t>
  </si>
  <si>
    <t>Staple envelope</t>
  </si>
  <si>
    <t>US-2017-108063</t>
  </si>
  <si>
    <t>AS-10090</t>
  </si>
  <si>
    <t>Adam Shillingsburg</t>
  </si>
  <si>
    <t>Charlottesville</t>
  </si>
  <si>
    <t>OFF-AR-10001446</t>
  </si>
  <si>
    <t>Newell 309</t>
  </si>
  <si>
    <t>CA-2017-141789</t>
  </si>
  <si>
    <t>AC-10450</t>
  </si>
  <si>
    <t>Amy Cox</t>
  </si>
  <si>
    <t>OFF-BI-10001359</t>
  </si>
  <si>
    <t>GBC DocuBind TL300 Electric Binding System</t>
  </si>
  <si>
    <t>CA-2017-167094</t>
  </si>
  <si>
    <t>Springfield</t>
  </si>
  <si>
    <t>OFF-PA-10003953</t>
  </si>
  <si>
    <t>Xerox 218</t>
  </si>
  <si>
    <t>FUR-CH-10000155</t>
  </si>
  <si>
    <t>Global Comet Stacking Armless Chair</t>
  </si>
  <si>
    <t>CA-2017-154410</t>
  </si>
  <si>
    <t>MD-17860</t>
  </si>
  <si>
    <t>Michael Dominguez</t>
  </si>
  <si>
    <t>OFF-ST-10002743</t>
  </si>
  <si>
    <t>SAFCO Boltless Steel Shelving</t>
  </si>
  <si>
    <t>CA-2017-105886</t>
  </si>
  <si>
    <t>DB-13660</t>
  </si>
  <si>
    <t>Duane Benoit</t>
  </si>
  <si>
    <t>Oceanside</t>
  </si>
  <si>
    <t>FUR-FU-10001037</t>
  </si>
  <si>
    <t>DAX Charcoal/Nickel-Tone Document Frame, 5 x 7</t>
  </si>
  <si>
    <t>CA-2017-121503</t>
  </si>
  <si>
    <t>OFF-PA-10001878</t>
  </si>
  <si>
    <t>Xerox 1891</t>
  </si>
  <si>
    <t>TEC-MA-10003674</t>
  </si>
  <si>
    <t>Hewlett-Packard Deskjet 5550 Printer</t>
  </si>
  <si>
    <t>CA-2017-124597</t>
  </si>
  <si>
    <t>Boynton Beach</t>
  </si>
  <si>
    <t>OFF-LA-10003190</t>
  </si>
  <si>
    <t>Avery 474</t>
  </si>
  <si>
    <t>US-2017-111423</t>
  </si>
  <si>
    <t>EH-13765</t>
  </si>
  <si>
    <t>Edward Hooks</t>
  </si>
  <si>
    <t>Watertown</t>
  </si>
  <si>
    <t>OFF-BI-10003091</t>
  </si>
  <si>
    <t>GBC DocuBind TL200 Manual Binding Machine</t>
  </si>
  <si>
    <t>FUR-CH-10003981</t>
  </si>
  <si>
    <t>Global Commerce Series Low-Back Swivel/Tilt Chairs</t>
  </si>
  <si>
    <t>CA-2017-126865</t>
  </si>
  <si>
    <t>NP-18325</t>
  </si>
  <si>
    <t>Naresj Patel</t>
  </si>
  <si>
    <t>OFF-PA-10003039</t>
  </si>
  <si>
    <t>Xerox 1960</t>
  </si>
  <si>
    <t>CA-2017-102834</t>
  </si>
  <si>
    <t>TEC-AC-10001908</t>
  </si>
  <si>
    <t>Logitech Wireless Headset h800</t>
  </si>
  <si>
    <t>CA-2017-121538</t>
  </si>
  <si>
    <t>OFF-PA-10004071</t>
  </si>
  <si>
    <t>Eaton Premium Continuous-Feed Paper, 25% Cotton, Letter Size, White, 1000 Shts/Box</t>
  </si>
  <si>
    <t>US-2017-101539</t>
  </si>
  <si>
    <t>OFF-PA-10001972</t>
  </si>
  <si>
    <t>Xerox 214</t>
  </si>
  <si>
    <t>TEC-PH-10004165</t>
  </si>
  <si>
    <t>Mitel MiVoice 5330e IP Phone</t>
  </si>
  <si>
    <t>CA-2017-161200</t>
  </si>
  <si>
    <t>SV-20365</t>
  </si>
  <si>
    <t>Seth Vernon</t>
  </si>
  <si>
    <t>Lafayette</t>
  </si>
  <si>
    <t>Louisiana</t>
  </si>
  <si>
    <t>FUR-BO-10000468</t>
  </si>
  <si>
    <t>O'Sullivan 2-Shelf Heavy-Duty Bookcases</t>
  </si>
  <si>
    <t>FUR-FU-10001706</t>
  </si>
  <si>
    <t>Longer-Life Soft White Bulbs</t>
  </si>
  <si>
    <t>CA-2017-101245</t>
  </si>
  <si>
    <t>OFF-PA-10003129</t>
  </si>
  <si>
    <t>Tops White Computer Printout Paper</t>
  </si>
  <si>
    <t>TEC-AC-10001284</t>
  </si>
  <si>
    <t>Enermax Briskie RF Wireless Keyboard and Mouse Combo</t>
  </si>
  <si>
    <t>CA-2017-144064</t>
  </si>
  <si>
    <t>CP-12085</t>
  </si>
  <si>
    <t>Cathy Prescott</t>
  </si>
  <si>
    <t>OFF-LA-10004544</t>
  </si>
  <si>
    <t>Avery 505</t>
  </si>
  <si>
    <t>CA-2017-157987</t>
  </si>
  <si>
    <t>AC-10615</t>
  </si>
  <si>
    <t>Ann Chong</t>
  </si>
  <si>
    <t>OFF-AR-10000658</t>
  </si>
  <si>
    <t>Newell 324</t>
  </si>
  <si>
    <t>FUR-FU-10001196</t>
  </si>
  <si>
    <t>DAX Cubicle Frames - 8x10</t>
  </si>
  <si>
    <t>FUR-TA-10001889</t>
  </si>
  <si>
    <t>Bush Advantage Collection Racetrack Conference Table</t>
  </si>
  <si>
    <t>OFF-BI-10004970</t>
  </si>
  <si>
    <t>ACCOHIDE 3-Ring Binder, Blue, 1"</t>
  </si>
  <si>
    <t>TEC-PH-10003885</t>
  </si>
  <si>
    <t>Cisco SPA508G</t>
  </si>
  <si>
    <t>OFF-LA-10001641</t>
  </si>
  <si>
    <t>Avery 518</t>
  </si>
  <si>
    <t>OFF-AR-10004582</t>
  </si>
  <si>
    <t>BIC Brite Liner Grip Highlighters</t>
  </si>
  <si>
    <t>TEC-AC-10002842</t>
  </si>
  <si>
    <t>WD My Passport Ultra 2TB Portable External Hard Drive</t>
  </si>
  <si>
    <t>TEC-AC-10000109</t>
  </si>
  <si>
    <t>Sony Micro Vault Click 16 GB USB 2.0 Flash Drive</t>
  </si>
  <si>
    <t>CA-2017-110905</t>
  </si>
  <si>
    <t>RW-19690</t>
  </si>
  <si>
    <t>Robert Waldorf</t>
  </si>
  <si>
    <t>OFF-AP-10004785</t>
  </si>
  <si>
    <t>Holmes Replacement Filter for HEPA Air Cleaner, Medium Room</t>
  </si>
  <si>
    <t>TEC-AC-10003023</t>
  </si>
  <si>
    <t>Logitech G105 Gaming Keyboard</t>
  </si>
  <si>
    <t>TEC-AC-10002217</t>
  </si>
  <si>
    <t>Imation Clip USB flash drive - 8 GB</t>
  </si>
  <si>
    <t>OFF-BI-10002954</t>
  </si>
  <si>
    <t>Newell 3-Hole Punched Plastic Slotted Magazine Holders for Binders</t>
  </si>
  <si>
    <t>OFF-PA-10002586</t>
  </si>
  <si>
    <t>Xerox 1970</t>
  </si>
  <si>
    <t>OFF-ST-10000025</t>
  </si>
  <si>
    <t>Fellowes Stor/Drawer Steel Plus Storage Drawers</t>
  </si>
  <si>
    <t>OFF-AP-10003281</t>
  </si>
  <si>
    <t>Acco 6 Outlet Guardian Standard Surge Suppressor</t>
  </si>
  <si>
    <t>CA-2017-165841</t>
  </si>
  <si>
    <t>DB-13210</t>
  </si>
  <si>
    <t>Dean Braden</t>
  </si>
  <si>
    <t>Paterson</t>
  </si>
  <si>
    <t>TEC-PH-10002103</t>
  </si>
  <si>
    <t>Jabra SPEAK 410</t>
  </si>
  <si>
    <t>OFF-SU-10000898</t>
  </si>
  <si>
    <t>Acme Hot Forged Carbon Steel Scissors with Nickel-Plated Handles, 3 7/8" Cut, 8"L</t>
  </si>
  <si>
    <t>OFF-PA-10001144</t>
  </si>
  <si>
    <t>Xerox 1913</t>
  </si>
  <si>
    <t>CA-2017-117485</t>
  </si>
  <si>
    <t>Tulsa</t>
  </si>
  <si>
    <t>TEC-AC-10004659</t>
  </si>
  <si>
    <t>Imation Secure+ Hardware Encrypted USB 2.0 Flash Drive; 16GB</t>
  </si>
  <si>
    <t>CA-2017-140242</t>
  </si>
  <si>
    <t>ML-17755</t>
  </si>
  <si>
    <t>Max Ludwig</t>
  </si>
  <si>
    <t>OFF-AR-10004752</t>
  </si>
  <si>
    <t>Blackstonian Pencils</t>
  </si>
  <si>
    <t>CA-2017-111374</t>
  </si>
  <si>
    <t>CB-12415</t>
  </si>
  <si>
    <t>Christy Brittain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</si>
  <si>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</si>
  <si>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</si>
  <si>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</si>
  <si>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</si>
  <si>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</si>
  <si>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</si>
  <si>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</si>
  <si>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</si>
  <si>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</si>
  <si>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</si>
  <si>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FUR-FU-10004020</t>
  </si>
  <si>
    <t>Advantus Panel Wall Acrylic Frame</t>
  </si>
  <si>
    <t>CA-2017-166128</t>
  </si>
  <si>
    <t>LW-17215</t>
  </si>
  <si>
    <t>Luke Weiss</t>
  </si>
  <si>
    <t>TEC-AC-10001767</t>
  </si>
  <si>
    <t>SanDisk Ultra 64 GB MicroSDHC Class 10 Memory Card</t>
  </si>
  <si>
    <t>OFF-AR-10001221</t>
  </si>
  <si>
    <t>Dixon Ticonderoga Erasable Colored Pencil Set, 12-Color</t>
  </si>
  <si>
    <t>CA-2017-163510</t>
  </si>
  <si>
    <t>FUR-CH-10001146</t>
  </si>
  <si>
    <t>Global Value Mid-Back Manager's Chair, Gray</t>
  </si>
  <si>
    <t>US-2017-143028</t>
  </si>
  <si>
    <t>SC-20050</t>
  </si>
  <si>
    <t>Sample Company A</t>
  </si>
  <si>
    <t>Lubbock</t>
  </si>
  <si>
    <t>CA-2017-165386</t>
  </si>
  <si>
    <t>CM-12190</t>
  </si>
  <si>
    <t>Charlotte Melton</t>
  </si>
  <si>
    <t>FUR-BO-10003034</t>
  </si>
  <si>
    <t>O'Sullivan Elevations Bookcase, Cherry Finish</t>
  </si>
  <si>
    <t>US-2017-111241</t>
  </si>
  <si>
    <t>GM-14500</t>
  </si>
  <si>
    <t>Gene McClure</t>
  </si>
  <si>
    <t>Fresno</t>
  </si>
  <si>
    <t>OFF-BI-10002867</t>
  </si>
  <si>
    <t>GBC Recycled Regency Composition Covers</t>
  </si>
  <si>
    <t>CA-2017-162481</t>
  </si>
  <si>
    <t>CT-11995</t>
  </si>
  <si>
    <t>Carol Triggs</t>
  </si>
  <si>
    <t>US-2017-158946</t>
  </si>
  <si>
    <t>Lakewood</t>
  </si>
  <si>
    <t>OFF-AR-10001860</t>
  </si>
  <si>
    <t>BIC Liqua Brite Liner</t>
  </si>
  <si>
    <t>CA-2017-120376</t>
  </si>
  <si>
    <t>TP-21130</t>
  </si>
  <si>
    <t>Theone Pippenger</t>
  </si>
  <si>
    <t>TEC-AC-10001114</t>
  </si>
  <si>
    <t>Microsoft Wireless Mobile Mouse 4000</t>
  </si>
  <si>
    <t>FUR-CH-10002335</t>
  </si>
  <si>
    <t>Hon GuestStacker Chair</t>
  </si>
  <si>
    <t>TEC-AC-10000844</t>
  </si>
  <si>
    <t>Logitech Gaming G510s - Keyboard</t>
  </si>
  <si>
    <t>FUR-TA-10004534</t>
  </si>
  <si>
    <t>Bevis 44 x 96 Conference Tables</t>
  </si>
  <si>
    <t>US-2017-110996</t>
  </si>
  <si>
    <t>KA-16525</t>
  </si>
  <si>
    <t>Kelly Andreada</t>
  </si>
  <si>
    <t>Ontario</t>
  </si>
  <si>
    <t>CA-2017-122504</t>
  </si>
  <si>
    <t>DB-13270</t>
  </si>
  <si>
    <t>Deborah Brumfield</t>
  </si>
  <si>
    <t>Brentwood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</si>
  <si>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</si>
  <si>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</si>
  <si>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</si>
  <si>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</si>
  <si>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CA-2017-140676</t>
  </si>
  <si>
    <t>BF-11080</t>
  </si>
  <si>
    <t>Bart Folk</t>
  </si>
  <si>
    <t>Baltimore</t>
  </si>
  <si>
    <t>OFF-PA-10004082</t>
  </si>
  <si>
    <t>Adams Telephone Message Book w/Frequently-Called Numbers Space, 400 Messages per Book</t>
  </si>
  <si>
    <t>OFF-PA-10004243</t>
  </si>
  <si>
    <t>Xerox 1939</t>
  </si>
  <si>
    <t>CA-2017-104647</t>
  </si>
  <si>
    <t>CA-2017-166142</t>
  </si>
  <si>
    <t>MM-17260</t>
  </si>
  <si>
    <t>Magdelene Morse</t>
  </si>
  <si>
    <t>OFF-BI-10004094</t>
  </si>
  <si>
    <t>GBC Standard Plastic Binding Systems Combs</t>
  </si>
  <si>
    <t>FUR-TA-10004607</t>
  </si>
  <si>
    <t>Hon 2111 Invitation Series Straight Table</t>
  </si>
  <si>
    <t>CA-2017-124401</t>
  </si>
  <si>
    <t>RD-19900</t>
  </si>
  <si>
    <t>Ruben Dartt</t>
  </si>
  <si>
    <t>OFF-ST-10000649</t>
  </si>
  <si>
    <t>Hanging Personal Folder File</t>
  </si>
  <si>
    <t>CA-2017-167101</t>
  </si>
  <si>
    <t>Xerox 1888</t>
  </si>
  <si>
    <t>TEC-AC-10001266</t>
  </si>
  <si>
    <t>Memorex Micro Travel Drive 8 GB</t>
  </si>
  <si>
    <t>CA-2017-155460</t>
  </si>
  <si>
    <t>RW-19630</t>
  </si>
  <si>
    <t>Rob Williams</t>
  </si>
  <si>
    <t>US-2017-168690</t>
  </si>
  <si>
    <t>TS-21085</t>
  </si>
  <si>
    <t>Thais Sissman</t>
  </si>
  <si>
    <t>Ormond Beach</t>
  </si>
  <si>
    <t>OFF-BI-10000145</t>
  </si>
  <si>
    <t>Zipper Ring Binder Pockets</t>
  </si>
  <si>
    <t>CA-2017-158246</t>
  </si>
  <si>
    <t>JB-15400</t>
  </si>
  <si>
    <t>Jennifer Braxton</t>
  </si>
  <si>
    <t>Sunnyvale</t>
  </si>
  <si>
    <t>CA-2017-167381</t>
  </si>
  <si>
    <t>EH-14005</t>
  </si>
  <si>
    <t>Erica Hernandez</t>
  </si>
  <si>
    <t>Lansing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</si>
  <si>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</si>
  <si>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</si>
  <si>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</si>
  <si>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</si>
  <si>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</si>
  <si>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US-2017-157896</t>
  </si>
  <si>
    <t>OFF-PA-10004092</t>
  </si>
  <si>
    <t>Tops Green Bar Computer Printout Paper</t>
  </si>
  <si>
    <t>CA-2017-102771</t>
  </si>
  <si>
    <t>DO-13435</t>
  </si>
  <si>
    <t>Denny Ordway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</si>
  <si>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</si>
  <si>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</si>
  <si>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</si>
  <si>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</si>
  <si>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</si>
  <si>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</si>
  <si>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FUR-CH-10001973</t>
  </si>
  <si>
    <t>Office Star Flex Back Scooter Chair with White Frame</t>
  </si>
  <si>
    <t>CA-2017-148166</t>
  </si>
  <si>
    <t>NK-18490</t>
  </si>
  <si>
    <t>Neil Knudson</t>
  </si>
  <si>
    <t>Deltona</t>
  </si>
  <si>
    <t>OFF-AR-10004956</t>
  </si>
  <si>
    <t>Newell 33</t>
  </si>
  <si>
    <t>CA-2017-166296</t>
  </si>
  <si>
    <t>KF-16285</t>
  </si>
  <si>
    <t>Karen Ferguson</t>
  </si>
  <si>
    <t>Manteca</t>
  </si>
  <si>
    <t>OFF-PA-10004359</t>
  </si>
  <si>
    <t>Multicolor Computer Printout Paper</t>
  </si>
  <si>
    <t>CA-2017-117870</t>
  </si>
  <si>
    <t>JH-15820</t>
  </si>
  <si>
    <t>John Huston</t>
  </si>
  <si>
    <t>OFF-AR-10004078</t>
  </si>
  <si>
    <t>Newell 312</t>
  </si>
  <si>
    <t>US-2017-137491</t>
  </si>
  <si>
    <t>San Angelo</t>
  </si>
  <si>
    <t>FUR-CH-10004675</t>
  </si>
  <si>
    <t>Lifetime Advantage Folding Chairs, 4/Carton</t>
  </si>
  <si>
    <t>CA-2017-124576</t>
  </si>
  <si>
    <t>Salinas</t>
  </si>
  <si>
    <t>OFF-BI-10002735</t>
  </si>
  <si>
    <t>GBC Prestige Therm-A-Bind Covers</t>
  </si>
  <si>
    <t>CA-2017-143063</t>
  </si>
  <si>
    <t>IL-15100</t>
  </si>
  <si>
    <t>Ivan Liston</t>
  </si>
  <si>
    <t>OFF-EN-10003134</t>
  </si>
  <si>
    <t>FUR-FU-10003708</t>
  </si>
  <si>
    <t>Tenex Traditional Chairmats for Medium Pile Carpet, Standard Lip, 36" x 48"</t>
  </si>
  <si>
    <t>TEC-PH-10003645</t>
  </si>
  <si>
    <t>Aastra 57i VoIP phone</t>
  </si>
  <si>
    <t>CA-2017-107874</t>
  </si>
  <si>
    <t>CA-2017-129378</t>
  </si>
  <si>
    <t>NS-18505</t>
  </si>
  <si>
    <t>Neola Schneider</t>
  </si>
  <si>
    <t>San Jose</t>
  </si>
  <si>
    <t>FUR-CH-10000553</t>
  </si>
  <si>
    <t>Metal Folding Chairs, Beige, 4/Carton</t>
  </si>
  <si>
    <t>CA-2017-130841</t>
  </si>
  <si>
    <t>MH-17620</t>
  </si>
  <si>
    <t>Matt Hagelstein</t>
  </si>
  <si>
    <t>OFF-ST-10001580</t>
  </si>
  <si>
    <t>Super Decoflex Portable Personal File</t>
  </si>
  <si>
    <t>TEC-PH-10001817</t>
  </si>
  <si>
    <t>Wilson Electronics DB Pro Signal Booster</t>
  </si>
  <si>
    <t>CA-2017-121909</t>
  </si>
  <si>
    <t>EA-14035</t>
  </si>
  <si>
    <t>Erin Ashbrook</t>
  </si>
  <si>
    <t>OFF-PA-10003790</t>
  </si>
  <si>
    <t>Xerox 1991</t>
  </si>
  <si>
    <t>CA-2017-130771</t>
  </si>
  <si>
    <t>LA-16780</t>
  </si>
  <si>
    <t>Laura Armstrong</t>
  </si>
  <si>
    <t>OFF-FA-10003059</t>
  </si>
  <si>
    <t>Assorted Color Push Pins</t>
  </si>
  <si>
    <t>CA-2017-157091</t>
  </si>
  <si>
    <t>DB-13405</t>
  </si>
  <si>
    <t>Denny Blanton</t>
  </si>
  <si>
    <t>La Porte</t>
  </si>
  <si>
    <t>FUR-FU-10000293</t>
  </si>
  <si>
    <t>Eldon Antistatic Chair Mats for Low to Medium Pile Carpets</t>
  </si>
  <si>
    <t>CA-2017-132122</t>
  </si>
  <si>
    <t>OFF-ST-10003692</t>
  </si>
  <si>
    <t>Recycled Steel Personal File for Hanging File Folders</t>
  </si>
  <si>
    <t>CA-2017-104066</t>
  </si>
  <si>
    <t>Vermont</t>
  </si>
  <si>
    <t>TEC-AC-10001013</t>
  </si>
  <si>
    <t>Logitech ClearChat Comfort/USB Headset H390</t>
  </si>
  <si>
    <t>CA-2017-166849</t>
  </si>
  <si>
    <t>FUR-FU-10004597</t>
  </si>
  <si>
    <t>Eldon Cleatmat Chair Mats for Medium Pile Carpets</t>
  </si>
  <si>
    <t>CA-2017-103380</t>
  </si>
  <si>
    <t>BF-11005</t>
  </si>
  <si>
    <t>Barry Franz</t>
  </si>
  <si>
    <t>OFF-AR-10003856</t>
  </si>
  <si>
    <t>Newell 344</t>
  </si>
  <si>
    <t>OFF-AP-10001492</t>
  </si>
  <si>
    <t>Acco Six-Outlet Power Strip, 4' Cord Length</t>
  </si>
  <si>
    <t>CA-2017-105214</t>
  </si>
  <si>
    <t>OFF-PA-10001776</t>
  </si>
  <si>
    <t>Wirebound Message Books, Four 2 3/4" x 5" Forms per Page, 600 Sets per Book</t>
  </si>
  <si>
    <t>CA-2017-122994</t>
  </si>
  <si>
    <t>MV-17485</t>
  </si>
  <si>
    <t>Mark Van Huff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</si>
  <si>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</si>
  <si>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</si>
  <si>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</si>
  <si>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</si>
  <si>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</si>
  <si>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</si>
  <si>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</si>
  <si>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</si>
  <si>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</si>
  <si>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</si>
  <si>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</si>
  <si>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</si>
  <si>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</si>
  <si>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</si>
  <si>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MK-17905</t>
  </si>
  <si>
    <t>Michael Kennedy</t>
  </si>
  <si>
    <t>CA-2017-142622</t>
  </si>
  <si>
    <t>JK-15625</t>
  </si>
  <si>
    <t>Jim Karlsson</t>
  </si>
  <si>
    <t>FUR-CH-10003833</t>
  </si>
  <si>
    <t>Novimex Fabric Task Chair</t>
  </si>
  <si>
    <t>FUR-BO-10004467</t>
  </si>
  <si>
    <t>Bestar Classic Bookcase</t>
  </si>
  <si>
    <t>CA-2017-165687</t>
  </si>
  <si>
    <t>Salem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</si>
  <si>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</si>
  <si>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</si>
  <si>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</si>
  <si>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</si>
  <si>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</si>
  <si>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</si>
  <si>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BW-11200</t>
  </si>
  <si>
    <t>Ben Wallace</t>
  </si>
  <si>
    <t>OFF-AR-10002375</t>
  </si>
  <si>
    <t>Newell 351</t>
  </si>
  <si>
    <t>CA-2017-115154</t>
  </si>
  <si>
    <t>RS-19420</t>
  </si>
  <si>
    <t>Ricardo Sperren</t>
  </si>
  <si>
    <t>FUR-TA-10001950</t>
  </si>
  <si>
    <t>Balt Solid Wood Round Tables</t>
  </si>
  <si>
    <t>CA-2017-127929</t>
  </si>
  <si>
    <t>Middletown</t>
  </si>
  <si>
    <t>Connecticut</t>
  </si>
  <si>
    <t>CA-2017-157931</t>
  </si>
  <si>
    <t>CA-2017-116225</t>
  </si>
  <si>
    <t>SV-20935</t>
  </si>
  <si>
    <t>Susan Vittorini</t>
  </si>
  <si>
    <t>TEC-AC-10001432</t>
  </si>
  <si>
    <t>Enermax Aurora Lite Keyboard</t>
  </si>
  <si>
    <t>US-2017-120418</t>
  </si>
  <si>
    <t>BC-11125</t>
  </si>
  <si>
    <t>Becky Castell</t>
  </si>
  <si>
    <t>Peoria</t>
  </si>
  <si>
    <t>FUR-CH-10001394</t>
  </si>
  <si>
    <t>Global Leather Executive Chair</t>
  </si>
  <si>
    <t>OFF-ST-10002370</t>
  </si>
  <si>
    <t>Sortfiler Multipurpose Personal File Organizer, Black</t>
  </si>
  <si>
    <t>OFF-AR-10001955</t>
  </si>
  <si>
    <t>Newell 319</t>
  </si>
  <si>
    <t>OFF-ST-10001809</t>
  </si>
  <si>
    <t>Fellowes Officeware Wire Shelving</t>
  </si>
  <si>
    <t>CA-2017-122035</t>
  </si>
  <si>
    <t>EM-13825</t>
  </si>
  <si>
    <t>Elizabeth Moffitt</t>
  </si>
  <si>
    <t>Sioux Falls</t>
  </si>
  <si>
    <t>South Dakota</t>
  </si>
  <si>
    <t>OFF-LA-10004093</t>
  </si>
  <si>
    <t>Avery 486</t>
  </si>
  <si>
    <t>OFF-AP-10002118</t>
  </si>
  <si>
    <t>1.7 Cubic Foot Compact "Cube" Office Refrigerators</t>
  </si>
  <si>
    <t>TEC-AC-10003095</t>
  </si>
  <si>
    <t>Logitech G35 7.1-Channel Surround Sound Headset</t>
  </si>
  <si>
    <t>CA-2017-165491</t>
  </si>
  <si>
    <t>TEC-AC-10000358</t>
  </si>
  <si>
    <t>Imation Secure Drive + Hardware Encrypted USB flash drive - 16 GB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</si>
  <si>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</si>
  <si>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</si>
  <si>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</si>
  <si>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</si>
  <si>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</si>
  <si>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</si>
  <si>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CA-2017-169285</t>
  </si>
  <si>
    <t>CA-2017-152695</t>
  </si>
  <si>
    <t>CC-12220</t>
  </si>
  <si>
    <t>Chris Cortes</t>
  </si>
  <si>
    <t>OFF-AP-10000026</t>
  </si>
  <si>
    <t>Tripp Lite Isotel 6 Outlet Surge Protector with Fax/Modem Protection</t>
  </si>
  <si>
    <t>CA-2017-109701</t>
  </si>
  <si>
    <t>AM-10360</t>
  </si>
  <si>
    <t>Alice McCarthy</t>
  </si>
  <si>
    <t>OFF-BI-10004187</t>
  </si>
  <si>
    <t>3-ring staple pack</t>
  </si>
  <si>
    <t>OFF-BI-10000632</t>
  </si>
  <si>
    <t>Satellite Sectional Post Binders</t>
  </si>
  <si>
    <t>OFF-AP-10002765</t>
  </si>
  <si>
    <t>Fellowes Advanced Computer Series Surge Protectors</t>
  </si>
  <si>
    <t>OFF-AR-10001868</t>
  </si>
  <si>
    <t>Prang Dustless Chalk Sticks</t>
  </si>
  <si>
    <t>CA-2017-136497</t>
  </si>
  <si>
    <t>OFF-BI-10001553</t>
  </si>
  <si>
    <t>SpineVue Locking Slant-D Ring Binders by Cardinal</t>
  </si>
  <si>
    <t>CA-2017-123659</t>
  </si>
  <si>
    <t>MN-17935</t>
  </si>
  <si>
    <t>Michael Nguyen</t>
  </si>
  <si>
    <t>OFF-PA-10002464</t>
  </si>
  <si>
    <t>HP Office Recycled Paper (20Lb. and 87 Bright)</t>
  </si>
  <si>
    <t>CA-2017-155152</t>
  </si>
  <si>
    <t>TEC-AC-10004353</t>
  </si>
  <si>
    <t>Hypercom P1300 Pinpad</t>
  </si>
  <si>
    <t>CA-2017-119669</t>
  </si>
  <si>
    <t>Smyrna</t>
  </si>
  <si>
    <t>OFF-FA-10000053</t>
  </si>
  <si>
    <t>Revere Boxed Rubber Bands by Revere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</si>
  <si>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</si>
  <si>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</si>
  <si>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</si>
  <si>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</si>
  <si>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</si>
  <si>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</si>
  <si>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</si>
  <si>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</si>
  <si>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</si>
  <si>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</si>
  <si>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CA-2017-169264</t>
  </si>
  <si>
    <t>NP-18700</t>
  </si>
  <si>
    <t>Nora Preis</t>
  </si>
  <si>
    <t>OFF-AR-10000246</t>
  </si>
  <si>
    <t>Newell 318</t>
  </si>
  <si>
    <t>CA-2017-147361</t>
  </si>
  <si>
    <t>SB-20290</t>
  </si>
  <si>
    <t>Sean Braxton</t>
  </si>
  <si>
    <t>OFF-ST-10002214</t>
  </si>
  <si>
    <t>X-Rack File for Hanging Folders</t>
  </si>
  <si>
    <t>CA-2017-145877</t>
  </si>
  <si>
    <t>OFF-EN-10001990</t>
  </si>
  <si>
    <t>CA-2017-108574</t>
  </si>
  <si>
    <t>MG-18145</t>
  </si>
  <si>
    <t>Mike Gockenbach</t>
  </si>
  <si>
    <t>TEC-AC-10002049</t>
  </si>
  <si>
    <t>Logitech G19 Programmable Gaming Keyboard</t>
  </si>
  <si>
    <t>TEC-PH-10000702</t>
  </si>
  <si>
    <t>Square Credit Card Reader, 4 1/2" x 4 1/2" x 1", White</t>
  </si>
  <si>
    <t>CA-2017-144589</t>
  </si>
  <si>
    <t>TM-21010</t>
  </si>
  <si>
    <t>Tamara Manning</t>
  </si>
  <si>
    <t>OFF-AR-10003631</t>
  </si>
  <si>
    <t>TEC-PH-10003072</t>
  </si>
  <si>
    <t>Panasonic KX-TG9541B DECT 6.0 Digital 2-Line Expandable Cordless Phone With Digital Answering System</t>
  </si>
  <si>
    <t>CA-2017-155985</t>
  </si>
  <si>
    <t>FUR-FU-10000758</t>
  </si>
  <si>
    <t>DAX Natural Wood-Tone Poster Frame</t>
  </si>
  <si>
    <t>CA-2017-168655</t>
  </si>
  <si>
    <t>ML-18040</t>
  </si>
  <si>
    <t>Michelle Lonsdale</t>
  </si>
  <si>
    <t>Albuquerque</t>
  </si>
  <si>
    <t>OFF-BI-10002082</t>
  </si>
  <si>
    <t>GBC Twin Loop Wire Binding Elements</t>
  </si>
  <si>
    <t>CA-2017-159597</t>
  </si>
  <si>
    <t>MC-17590</t>
  </si>
  <si>
    <t>Matt Collister</t>
  </si>
  <si>
    <t>Coachella</t>
  </si>
  <si>
    <t>OFF-ST-10002289</t>
  </si>
  <si>
    <t>Safco Wire Cube Shelving System, For Use as 4 or 5 14" Cubes, Black</t>
  </si>
  <si>
    <t>TEC-AC-10004171</t>
  </si>
  <si>
    <t>Razer Kraken 7.1 Surround Sound Over Ear USB Gaming Headset</t>
  </si>
  <si>
    <t>US-2017-147669</t>
  </si>
  <si>
    <t>TEC-AC-10002473</t>
  </si>
  <si>
    <t>Maxell 4.7GB DVD-R</t>
  </si>
  <si>
    <t>FUR-TA-10002645</t>
  </si>
  <si>
    <t>Hon Rectangular Conference Tables</t>
  </si>
  <si>
    <t>OFF-FA-10002975</t>
  </si>
  <si>
    <t>CA-2017-100748</t>
  </si>
  <si>
    <t>OFF-LA-10000240</t>
  </si>
  <si>
    <t>Self-Adhesive Address Labels for Typewriters by Universal</t>
  </si>
  <si>
    <t>CA-2017-129805</t>
  </si>
  <si>
    <t>FUR-FU-10001935</t>
  </si>
  <si>
    <t>3M Hangers With Command Adhesive</t>
  </si>
  <si>
    <t>US-2017-112613</t>
  </si>
  <si>
    <t>CA-2017-140053</t>
  </si>
  <si>
    <t>CA-12265</t>
  </si>
  <si>
    <t>Christina Anderson</t>
  </si>
  <si>
    <t>CA-2017-139948</t>
  </si>
  <si>
    <t>SW-20455</t>
  </si>
  <si>
    <t>Shaun Weien</t>
  </si>
  <si>
    <t>CA-2017-140949</t>
  </si>
  <si>
    <t>OFF-LA-10000081</t>
  </si>
  <si>
    <t>Avery 496</t>
  </si>
  <si>
    <t>TEC-AC-10003038</t>
  </si>
  <si>
    <t>Kingston Digital DataTraveler 16GB USB 2.0</t>
  </si>
  <si>
    <t>OFF-AR-10001683</t>
  </si>
  <si>
    <t>Lumber Crayons</t>
  </si>
  <si>
    <t>OFF-ST-10003455</t>
  </si>
  <si>
    <t>Tenex File Box, Personal Filing Tote with Lid, Black</t>
  </si>
  <si>
    <t>CA-2017-138548</t>
  </si>
  <si>
    <t>OFF-AP-10002578</t>
  </si>
  <si>
    <t>Fellowes Premier Superior Surge Suppressor, 10-Outlet, With Phone and Remote</t>
  </si>
  <si>
    <t>CA-2017-148691</t>
  </si>
  <si>
    <t>OFF-BI-10001524</t>
  </si>
  <si>
    <t>GBC Premium Transparent Covers with Diagonal Lined Pattern</t>
  </si>
  <si>
    <t>TEC-PH-10000576</t>
  </si>
  <si>
    <t>AT&amp;T 1080 Corded phone</t>
  </si>
  <si>
    <t>OFF-LA-10001317</t>
  </si>
  <si>
    <t>Avery 520</t>
  </si>
  <si>
    <t>CA-2017-128755</t>
  </si>
  <si>
    <t>MK-18160</t>
  </si>
  <si>
    <t>Mike Kennedy</t>
  </si>
  <si>
    <t>Newport News</t>
  </si>
  <si>
    <t>OFF-PA-10000726</t>
  </si>
  <si>
    <t>Black Print Carbonless Snap-Off Rapid Letter, 8 1/2" x 7"</t>
  </si>
  <si>
    <t>OFF-PA-10004983</t>
  </si>
  <si>
    <t>Xerox 23</t>
  </si>
  <si>
    <t>OFF-ST-10001291</t>
  </si>
  <si>
    <t>Tenex Personal Self-Stacking Standard File Box, Black/Gray</t>
  </si>
  <si>
    <t>CA-2017-102750</t>
  </si>
  <si>
    <t>GM-14695</t>
  </si>
  <si>
    <t>Greg Maxwell</t>
  </si>
  <si>
    <t>FUR-TA-10000198</t>
  </si>
  <si>
    <t>Chromcraft Bull-Nose Wood Oval Conference Tables &amp; Bases</t>
  </si>
  <si>
    <t>CA-2017-141992</t>
  </si>
  <si>
    <t>OFF-SU-10002557</t>
  </si>
  <si>
    <t>Fiskars Spring-Action Scissors</t>
  </si>
  <si>
    <t>CA-2017-147956</t>
  </si>
  <si>
    <t>AH-10210</t>
  </si>
  <si>
    <t>Alan Hwang</t>
  </si>
  <si>
    <t>CA-2017-126067</t>
  </si>
  <si>
    <t>TEC-PH-10000912</t>
  </si>
  <si>
    <t>Anker 24W Portable Micro USB Car Charger</t>
  </si>
  <si>
    <t>FUR-TA-10000617</t>
  </si>
  <si>
    <t>Hon Practical Foundations 30 x 60 Training Table, Light Gray/Charcoal</t>
  </si>
  <si>
    <t>OFF-BI-10001658</t>
  </si>
  <si>
    <t>GBC Standard Therm-A-Bind Covers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</si>
  <si>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</si>
  <si>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</si>
  <si>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</si>
  <si>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</si>
  <si>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</si>
  <si>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</si>
  <si>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Skokie</t>
  </si>
  <si>
    <t>OFF-PA-10001892</t>
  </si>
  <si>
    <t>Rediform Wirebound "Phone Memo" Message Book, 11 x 5-3/4</t>
  </si>
  <si>
    <t>OFF-BI-10001294</t>
  </si>
  <si>
    <t>Fellowes Binding Cases</t>
  </si>
  <si>
    <t>CA-2017-163902</t>
  </si>
  <si>
    <t>TEC-PH-10000675</t>
  </si>
  <si>
    <t>Panasonic KX TS3282B Corded phone</t>
  </si>
  <si>
    <t>CA-2017-155089</t>
  </si>
  <si>
    <t>DB-12910</t>
  </si>
  <si>
    <t>Daniel Byrd</t>
  </si>
  <si>
    <t>CA-2017-123134</t>
  </si>
  <si>
    <t>FUR-FU-10003975</t>
  </si>
  <si>
    <t>Eldon Advantage Chair Mats for Low to Medium Pile Carpets</t>
  </si>
  <si>
    <t>US-2017-117723</t>
  </si>
  <si>
    <t>CA-2017-108070</t>
  </si>
  <si>
    <t>CA-2017-101042</t>
  </si>
  <si>
    <t>AB-10105</t>
  </si>
  <si>
    <t>Adrian Barton</t>
  </si>
  <si>
    <t>FUR-FU-10004665</t>
  </si>
  <si>
    <t>3M Polarizing Task Lamp with Clamp Arm, Light Gray</t>
  </si>
  <si>
    <t>OFF-BI-10000088</t>
  </si>
  <si>
    <t>GBC Imprintable Covers</t>
  </si>
  <si>
    <t>CA-2017-109589</t>
  </si>
  <si>
    <t>BD-11635</t>
  </si>
  <si>
    <t>Brian Derr</t>
  </si>
  <si>
    <t>Bowling Green</t>
  </si>
  <si>
    <t>CA-2017-123967</t>
  </si>
  <si>
    <t>SF-20200</t>
  </si>
  <si>
    <t>Sarah Foster</t>
  </si>
  <si>
    <t>Bellingham</t>
  </si>
  <si>
    <t>OFF-BI-10001308</t>
  </si>
  <si>
    <t>GBC Standard Plastic Binding Systems' Combs</t>
  </si>
  <si>
    <t>FUR-TA-10003954</t>
  </si>
  <si>
    <t>Hon 94000 Series Round Tables</t>
  </si>
  <si>
    <t>CA-2017-148929</t>
  </si>
  <si>
    <t>CA-2017-134404</t>
  </si>
  <si>
    <t>DR-12880</t>
  </si>
  <si>
    <t>Dan Reichenbach</t>
  </si>
  <si>
    <t>OFF-AR-10004441</t>
  </si>
  <si>
    <t>BIC Brite Liner Highlighters</t>
  </si>
  <si>
    <t>CA-2017-109778</t>
  </si>
  <si>
    <t>Woodstock</t>
  </si>
  <si>
    <t>CA-2017-145128</t>
  </si>
  <si>
    <t>CA-2017-131695</t>
  </si>
  <si>
    <t>OFF-ST-10001476</t>
  </si>
  <si>
    <t>Steel Personal Filing/Posting Tote</t>
  </si>
  <si>
    <t>FUR-FU-10002045</t>
  </si>
  <si>
    <t>Executive Impressions 14"</t>
  </si>
  <si>
    <t>CA-2017-128300</t>
  </si>
  <si>
    <t>Summerville</t>
  </si>
  <si>
    <t>TEC-PH-10002807</t>
  </si>
  <si>
    <t>Motorla HX550 Universal Bluetooth Headset</t>
  </si>
  <si>
    <t>CA-2017-149048</t>
  </si>
  <si>
    <t>OFF-EN-10003296</t>
  </si>
  <si>
    <t>Tyvek Side-Opening Peel &amp; Seel Expanding Envelopes</t>
  </si>
  <si>
    <t>TEC-PH-10002310</t>
  </si>
  <si>
    <t>Plantronics Calisto P620-M USB Wireless Speakerphone System</t>
  </si>
  <si>
    <t>OFF-ST-10000078</t>
  </si>
  <si>
    <t>Tennsco 6- and 18-Compartment Lockers</t>
  </si>
  <si>
    <t>OFF-PA-10001752</t>
  </si>
  <si>
    <t>Hammermill CopyPlus Copy Paper (20Lb. and 84 Bright)</t>
  </si>
  <si>
    <t>CA-2017-108553</t>
  </si>
  <si>
    <t>SK-19990</t>
  </si>
  <si>
    <t>Sally Knutson</t>
  </si>
  <si>
    <t>OFF-SU-10002573</t>
  </si>
  <si>
    <t>Acme 10" Easy Grip Assistive Scissors</t>
  </si>
  <si>
    <t>CA-2017-147942</t>
  </si>
  <si>
    <t>MS-17365</t>
  </si>
  <si>
    <t>Maribeth Schnelling</t>
  </si>
  <si>
    <t>OFF-LA-10003663</t>
  </si>
  <si>
    <t>Avery 498</t>
  </si>
  <si>
    <t>CA-2017-115931</t>
  </si>
  <si>
    <t>JM-15655</t>
  </si>
  <si>
    <t>Jim Mitchum</t>
  </si>
  <si>
    <t>Carlsbad</t>
  </si>
  <si>
    <t>TEC-PH-10001300</t>
  </si>
  <si>
    <t>iKross Bluetooth Portable Keyboard + Cell Phone Stand Holder + Brush for Apple iPhone 5S 5C 5, 4S 4</t>
  </si>
  <si>
    <t>OFF-LA-10001404</t>
  </si>
  <si>
    <t>Avery 517</t>
  </si>
  <si>
    <t>CA-2017-127180</t>
  </si>
  <si>
    <t>TA-21385</t>
  </si>
  <si>
    <t>Tom Ashbrook</t>
  </si>
  <si>
    <t>TEC-CO-10004722</t>
  </si>
  <si>
    <t>Canon imageCLASS 2200 Advanced Copier</t>
  </si>
  <si>
    <t>OFF-EN-10002500</t>
  </si>
  <si>
    <t>Globe Weis Peel &amp; Seel First Class Envelopes</t>
  </si>
  <si>
    <t>TEC-PH-10003800</t>
  </si>
  <si>
    <t>i.Sound Portable Power - 8000 mAh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</si>
  <si>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</si>
  <si>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</si>
  <si>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</si>
  <si>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</si>
  <si>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</si>
  <si>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US-2017-110604</t>
  </si>
  <si>
    <t>JF-15295</t>
  </si>
  <si>
    <t>Jason Fortune-</t>
  </si>
  <si>
    <t>FUR-FU-10000076</t>
  </si>
  <si>
    <t>24-Hour Round Wall Clock</t>
  </si>
  <si>
    <t>FUR-CH-10002017</t>
  </si>
  <si>
    <t>SAFCO Optional Arm Kit for Workspace Cribbage Stacking Chair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</si>
  <si>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</si>
  <si>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</si>
  <si>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</si>
  <si>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</si>
  <si>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</si>
  <si>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</si>
  <si>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</si>
  <si>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FUR-CH-10000595</t>
  </si>
  <si>
    <t>Safco Contoured Stacking Chairs</t>
  </si>
  <si>
    <t>CA-2017-112515</t>
  </si>
  <si>
    <t>AS-10225</t>
  </si>
  <si>
    <t>Alan Schoenberger</t>
  </si>
  <si>
    <t>Provo</t>
  </si>
  <si>
    <t>Utah</t>
  </si>
  <si>
    <t>OFF-BI-10000829</t>
  </si>
  <si>
    <t>OFF-BI-10003712</t>
  </si>
  <si>
    <t>Acco Pressboard Covers with Storage Hooks, 14 7/8" x 11", Light Blue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</si>
  <si>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</si>
  <si>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</si>
  <si>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</si>
  <si>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</si>
  <si>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</si>
  <si>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</si>
  <si>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OFF-ST-10001272</t>
  </si>
  <si>
    <t>Mini 13-1/2 Capacity Data Binder Rack, Pearl</t>
  </si>
  <si>
    <t>OFF-LA-10001175</t>
  </si>
  <si>
    <t>Avery 514</t>
  </si>
  <si>
    <t>CA-2017-123372</t>
  </si>
  <si>
    <t>DG-13300</t>
  </si>
  <si>
    <t>Deirdre Greer</t>
  </si>
  <si>
    <t>TEC-PH-10002834</t>
  </si>
  <si>
    <t>Google Nexus 5</t>
  </si>
  <si>
    <t>OFF-EN-10003055</t>
  </si>
  <si>
    <t>Blue String-Tie &amp; Button Interoffice Envelopes, 10 x 13</t>
  </si>
  <si>
    <t>CA-2017-159604</t>
  </si>
  <si>
    <t>CL-12700</t>
  </si>
  <si>
    <t>Craig Leslie</t>
  </si>
  <si>
    <t>CA-2017-136875</t>
  </si>
  <si>
    <t>TC-21295</t>
  </si>
  <si>
    <t>Toby Carlisle</t>
  </si>
  <si>
    <t>CA-2017-132185</t>
  </si>
  <si>
    <t>DB-13615</t>
  </si>
  <si>
    <t>Doug Bickford</t>
  </si>
  <si>
    <t>Asheville</t>
  </si>
  <si>
    <t>OFF-AP-10001205</t>
  </si>
  <si>
    <t>Belkin 5 Outlet SurgeMaster Power Centers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</si>
  <si>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</si>
  <si>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</si>
  <si>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</si>
  <si>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</si>
  <si>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</si>
  <si>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</si>
  <si>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</si>
  <si>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</si>
  <si>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CA-2017-156412</t>
  </si>
  <si>
    <t>CA-2017-156818</t>
  </si>
  <si>
    <t>JD-16015</t>
  </si>
  <si>
    <t>Joy Daniels</t>
  </si>
  <si>
    <t>TEC-AC-10002323</t>
  </si>
  <si>
    <t>SanDisk Ultra 32 GB MicroSDHC Class 10 Memory Card</t>
  </si>
  <si>
    <t>CA-2017-155873</t>
  </si>
  <si>
    <t>OFF-PA-10001246</t>
  </si>
  <si>
    <t>Xerox 215</t>
  </si>
  <si>
    <t>OFF-PA-10001815</t>
  </si>
  <si>
    <t>Xerox 1885</t>
  </si>
  <si>
    <t>CA-2017-132430</t>
  </si>
  <si>
    <t>CA-2017-146031</t>
  </si>
  <si>
    <t>Troy</t>
  </si>
  <si>
    <t>OFF-AR-10002656</t>
  </si>
  <si>
    <t>Sanford Liquid Accent Highlighters</t>
  </si>
  <si>
    <t>CA-2017-128475</t>
  </si>
  <si>
    <t>SC-20680</t>
  </si>
  <si>
    <t>Steve Carroll</t>
  </si>
  <si>
    <t>CA-2017-144827</t>
  </si>
  <si>
    <t>SE-20110</t>
  </si>
  <si>
    <t>Sanjit Engle</t>
  </si>
  <si>
    <t>CA-2017-149888</t>
  </si>
  <si>
    <t>TEC-PH-10003811</t>
  </si>
  <si>
    <t>Jabra Supreme Plus Driver Edition Headset</t>
  </si>
  <si>
    <t>FUR-TA-10000849</t>
  </si>
  <si>
    <t>Bevis Rectangular Conference Tables</t>
  </si>
  <si>
    <t>CA-2017-119193</t>
  </si>
  <si>
    <t>CA-2017-104801</t>
  </si>
  <si>
    <t>FH-14350</t>
  </si>
  <si>
    <t>Fred Harton</t>
  </si>
  <si>
    <t>OFF-AR-10001547</t>
  </si>
  <si>
    <t>Newell 311</t>
  </si>
  <si>
    <t>CA-2017-122707</t>
  </si>
  <si>
    <t>EB-13750</t>
  </si>
  <si>
    <t>Edward Becker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</si>
  <si>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</si>
  <si>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</si>
  <si>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</si>
  <si>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</si>
  <si>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</si>
  <si>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CA-2017-163321</t>
  </si>
  <si>
    <t>FM-14380</t>
  </si>
  <si>
    <t>Fred McMath</t>
  </si>
  <si>
    <t>TEC-AC-10004571</t>
  </si>
  <si>
    <t>Logitech G700s Rechargeable Gaming Mouse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</si>
  <si>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</si>
  <si>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</si>
  <si>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</si>
  <si>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</si>
  <si>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</si>
  <si>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</si>
  <si>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</si>
  <si>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</si>
  <si>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</si>
  <si>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</si>
  <si>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</si>
  <si>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OFF-AP-10002945</t>
  </si>
  <si>
    <t>Honeywell Enviracaire Portable HEPA Air Cleaner for 17' x 22' Room</t>
  </si>
  <si>
    <t>CA-2017-158967</t>
  </si>
  <si>
    <t>Fort Lauderdale</t>
  </si>
  <si>
    <t>CA-2017-143455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</si>
  <si>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</si>
  <si>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</si>
  <si>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</si>
  <si>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</si>
  <si>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</si>
  <si>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</si>
  <si>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HG-15025</t>
  </si>
  <si>
    <t>Hunter Glantz</t>
  </si>
  <si>
    <t>OFF-AR-10001026</t>
  </si>
  <si>
    <t>Sanford Uni-Blazer View Highlighters, Chisel Tip, Yellow</t>
  </si>
  <si>
    <t>CA-2017-158743</t>
  </si>
  <si>
    <t>IG-15085</t>
  </si>
  <si>
    <t>Ivan Gibson</t>
  </si>
  <si>
    <t>Little Rock</t>
  </si>
  <si>
    <t>Arkansas</t>
  </si>
  <si>
    <t>OFF-PA-10001019</t>
  </si>
  <si>
    <t>Xerox 1884</t>
  </si>
  <si>
    <t>CA-2017-143329</t>
  </si>
  <si>
    <t>DL-13330</t>
  </si>
  <si>
    <t>Denise Leinenbach</t>
  </si>
  <si>
    <t>Las Cruces</t>
  </si>
  <si>
    <t>CA-2017-131016</t>
  </si>
  <si>
    <t>OFF-AR-10000122</t>
  </si>
  <si>
    <t>Newell 314</t>
  </si>
  <si>
    <t>OFF-ST-10000352</t>
  </si>
  <si>
    <t>Acco Perma 2700 Stacking Storage Drawers</t>
  </si>
  <si>
    <t>CA-2017-134649</t>
  </si>
  <si>
    <t>CA-11965</t>
  </si>
  <si>
    <t>Carol Adams</t>
  </si>
  <si>
    <t>OFF-BI-10001890</t>
  </si>
  <si>
    <t>Avery Poly Binder Pockets</t>
  </si>
  <si>
    <t>CA-2017-110842</t>
  </si>
  <si>
    <t>OFF-AP-10003971</t>
  </si>
  <si>
    <t>Belkin 6 Outlet Metallic Surge Strip</t>
  </si>
  <si>
    <t>OFF-PA-10000520</t>
  </si>
  <si>
    <t>Xerox 201</t>
  </si>
  <si>
    <t>US-2017-135062</t>
  </si>
  <si>
    <t>RL-19615</t>
  </si>
  <si>
    <t>Rob Lucas</t>
  </si>
  <si>
    <t>Fayetteville</t>
  </si>
  <si>
    <t>OFF-PA-10000100</t>
  </si>
  <si>
    <t>Xerox 1945</t>
  </si>
  <si>
    <t>CA-2017-135650</t>
  </si>
  <si>
    <t>AC-10660</t>
  </si>
  <si>
    <t>Anna Chung</t>
  </si>
  <si>
    <t>Huntsville</t>
  </si>
  <si>
    <t>CA-2017-112865</t>
  </si>
  <si>
    <t>BH-11710</t>
  </si>
  <si>
    <t>Brosina Hoffman</t>
  </si>
  <si>
    <t>TEC-AC-10000387</t>
  </si>
  <si>
    <t>KeyTronic KT800P2 - Keyboard - Black</t>
  </si>
  <si>
    <t>CA-2017-138163</t>
  </si>
  <si>
    <t>XP-21865</t>
  </si>
  <si>
    <t>Xylona Preis</t>
  </si>
  <si>
    <t>CA-2017-152093</t>
  </si>
  <si>
    <t>SN-20560</t>
  </si>
  <si>
    <t>Skye Norling</t>
  </si>
  <si>
    <t>OFF-BI-10003527</t>
  </si>
  <si>
    <t>Fellowes PB500 Electric Punch Plastic Comb Binding Machine with Manual Bind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</si>
  <si>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</si>
  <si>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</si>
  <si>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</si>
  <si>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</si>
  <si>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</si>
  <si>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CA-2017-107342</t>
  </si>
  <si>
    <t>VF-21715</t>
  </si>
  <si>
    <t>Vicky Freymann</t>
  </si>
  <si>
    <t>OFF-PA-10001745</t>
  </si>
  <si>
    <t>Wirebound Message Books, 2 7/8" x 5", 3 Forms per Page</t>
  </si>
  <si>
    <t>CA-2017-137344</t>
  </si>
  <si>
    <t>EM-13810</t>
  </si>
  <si>
    <t>Eleni McCrary</t>
  </si>
  <si>
    <t>CA-2017-169810</t>
  </si>
  <si>
    <t>RB-19360</t>
  </si>
  <si>
    <t>Raymond Buch</t>
  </si>
  <si>
    <t>CA-2017-138975</t>
  </si>
  <si>
    <t>SC-20380</t>
  </si>
  <si>
    <t>Shahid Collister</t>
  </si>
  <si>
    <t>TEC-AC-10003441</t>
  </si>
  <si>
    <t>Kingston Digital DataTraveler 32GB USB 2.0</t>
  </si>
  <si>
    <t>TEC-PH-10004389</t>
  </si>
  <si>
    <t>Nokia Lumia 925</t>
  </si>
  <si>
    <t>FUR-BO-10004695</t>
  </si>
  <si>
    <t>O'Sullivan 2-Door Barrister Bookcase in Odessa Pine</t>
  </si>
  <si>
    <t>CA-2017-106537</t>
  </si>
  <si>
    <t>Orlando</t>
  </si>
  <si>
    <t>OFF-PA-10000223</t>
  </si>
  <si>
    <t>Xerox 2000</t>
  </si>
  <si>
    <t>US-2017-103828</t>
  </si>
  <si>
    <t>JK-15370</t>
  </si>
  <si>
    <t>Jay Kimmel</t>
  </si>
  <si>
    <t>OFF-AR-10000588</t>
  </si>
  <si>
    <t>Newell 345</t>
  </si>
  <si>
    <t>OFF-SU-10000946</t>
  </si>
  <si>
    <t>CA-2017-143861</t>
  </si>
  <si>
    <t>LC-16885</t>
  </si>
  <si>
    <t>Lena Creighton</t>
  </si>
  <si>
    <t>Saint Petersburg</t>
  </si>
  <si>
    <t>FUR-FU-10001546</t>
  </si>
  <si>
    <t>Dana Swing-Arm Lamps</t>
  </si>
  <si>
    <t>CA-2017-135167</t>
  </si>
  <si>
    <t>SC-20800</t>
  </si>
  <si>
    <t>Stuart Calhoun</t>
  </si>
  <si>
    <t>OFF-AR-10002399</t>
  </si>
  <si>
    <t>Dixon Prang Watercolor Pencils, 10-Color Set with Brush</t>
  </si>
  <si>
    <t>CA-2017-137022</t>
  </si>
  <si>
    <t>OFF-ST-10001963</t>
  </si>
  <si>
    <t>Tennsco Regal Shelving Units</t>
  </si>
  <si>
    <t>US-2017-102638</t>
  </si>
  <si>
    <t>OFF-FA-10002988</t>
  </si>
  <si>
    <t>Ideal Clamps</t>
  </si>
  <si>
    <t>CA-2017-102099</t>
  </si>
  <si>
    <t>OFF-PA-10000289</t>
  </si>
  <si>
    <t>Xerox 213</t>
  </si>
  <si>
    <t>CA-2017-164049</t>
  </si>
  <si>
    <t>OFF-PA-10000791</t>
  </si>
  <si>
    <t>Wirebound Message Books, Four 2 3/4 x 5 Forms per Page, 200 Sets per Book</t>
  </si>
  <si>
    <t>CA-2017-139913</t>
  </si>
  <si>
    <t>OFF-PA-10003739</t>
  </si>
  <si>
    <t>Xerox 1969</t>
  </si>
  <si>
    <t>FUR-FU-10000771</t>
  </si>
  <si>
    <t>Eldon 200 Class Desk Accessories, Smoke</t>
  </si>
  <si>
    <t>TEC-PH-10001552</t>
  </si>
  <si>
    <t>I Need's 3d Hello Kitty Hybrid Silicone Case Cover for HTC One X 4g with 3d Hello Kitty Stylus Pen Green/pink</t>
  </si>
  <si>
    <t>CA-2017-124898</t>
  </si>
  <si>
    <t>OFF-PA-10003656</t>
  </si>
  <si>
    <t>Xerox 1935</t>
  </si>
  <si>
    <t>CA-2017-121615</t>
  </si>
  <si>
    <t>DL-12925</t>
  </si>
  <si>
    <t>Daniel Lacy</t>
  </si>
  <si>
    <t>Eagan</t>
  </si>
  <si>
    <t>OFF-PA-10000327</t>
  </si>
  <si>
    <t>Xerox 1971</t>
  </si>
  <si>
    <t>OFF-LA-10001771</t>
  </si>
  <si>
    <t>Avery 513</t>
  </si>
  <si>
    <t>CA-2017-166415</t>
  </si>
  <si>
    <t>OFF-FA-10004968</t>
  </si>
  <si>
    <t>Rubber Band Ball</t>
  </si>
  <si>
    <t>CA-2017-155047</t>
  </si>
  <si>
    <t>OFF-AR-10003338</t>
  </si>
  <si>
    <t>Eberhard Faber 3 1/2" Golf Pencils</t>
  </si>
  <si>
    <t>CA-2017-164329</t>
  </si>
  <si>
    <t>OFF-ST-10001511</t>
  </si>
  <si>
    <t>Space Solutions Commercial Steel Shelving</t>
  </si>
  <si>
    <t>CA-2017-128629</t>
  </si>
  <si>
    <t>BP-11155</t>
  </si>
  <si>
    <t>Becky Pak</t>
  </si>
  <si>
    <t>CA-2017-158106</t>
  </si>
  <si>
    <t>Apple Valley</t>
  </si>
  <si>
    <t>OFF-AR-10002255</t>
  </si>
  <si>
    <t>Newell 346</t>
  </si>
  <si>
    <t>US-2017-120390</t>
  </si>
  <si>
    <t>OFF-BI-10004995</t>
  </si>
  <si>
    <t>GBC DocuBind P400 Electric Binding System</t>
  </si>
  <si>
    <t>CA-2017-143434</t>
  </si>
  <si>
    <t>CA-2017-155880</t>
  </si>
  <si>
    <t>JD-16150</t>
  </si>
  <si>
    <t>Justin Deggeller</t>
  </si>
  <si>
    <t>FUR-CH-10000422</t>
  </si>
  <si>
    <t>Global Highback Leather Tilter in Burgundy</t>
  </si>
  <si>
    <t>CA-2017-126242</t>
  </si>
  <si>
    <t>OFF-ST-10000675</t>
  </si>
  <si>
    <t>File Shuttle II and Handi-File, Black</t>
  </si>
  <si>
    <t>FUR-FU-10002685</t>
  </si>
  <si>
    <t>Executive Impressions 13-1/2" Indoor/Outdoor Wall Clock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</si>
  <si>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</si>
  <si>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</si>
  <si>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</si>
  <si>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</si>
  <si>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</si>
  <si>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</si>
  <si>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</si>
  <si>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</si>
  <si>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Glendale</t>
  </si>
  <si>
    <t>OFF-PA-10002160</t>
  </si>
  <si>
    <t>Xerox 1978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</si>
  <si>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</si>
  <si>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</si>
  <si>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</si>
  <si>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</si>
  <si>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</si>
  <si>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</si>
  <si>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CA-2017-123638</t>
  </si>
  <si>
    <t>MA-17995</t>
  </si>
  <si>
    <t>Michelle Arnett</t>
  </si>
  <si>
    <t>FUR-CH-10002647</t>
  </si>
  <si>
    <t>Situations Contoured Folding Chairs, 4/Set</t>
  </si>
  <si>
    <t>CA-2017-168900</t>
  </si>
  <si>
    <t>CA-2017-143665</t>
  </si>
  <si>
    <t>PO-19180</t>
  </si>
  <si>
    <t>Philisse Overcash</t>
  </si>
  <si>
    <t>OFF-PA-10003673</t>
  </si>
  <si>
    <t>Strathmore Photo Mount Cards</t>
  </si>
  <si>
    <t>OFF-LA-10002034</t>
  </si>
  <si>
    <t>Avery 478</t>
  </si>
  <si>
    <t>CA-2017-137428</t>
  </si>
  <si>
    <t>AY-10555</t>
  </si>
  <si>
    <t>Andy Yotov</t>
  </si>
  <si>
    <t>FUR-CH-10003817</t>
  </si>
  <si>
    <t>Global Value Steno Chair, Gray</t>
  </si>
  <si>
    <t>FUR-FU-10002445</t>
  </si>
  <si>
    <t>DAX Two-Tone Rosewood/Black Document Frame, Desktop, 5 x 7</t>
  </si>
  <si>
    <t>CA-2017-167941</t>
  </si>
  <si>
    <t>JF-15565</t>
  </si>
  <si>
    <t>Jill Fjeld</t>
  </si>
  <si>
    <t>OFF-PA-10001800</t>
  </si>
  <si>
    <t>Xerox 220</t>
  </si>
  <si>
    <t>OFF-BI-10002827</t>
  </si>
  <si>
    <t>Avery Durable Poly Binders</t>
  </si>
  <si>
    <t>FUR-FU-10004671</t>
  </si>
  <si>
    <t>Executive Impressions 12" Wall Clock</t>
  </si>
  <si>
    <t>CA-2017-111808</t>
  </si>
  <si>
    <t>AR-10510</t>
  </si>
  <si>
    <t>Andrew Roberts</t>
  </si>
  <si>
    <t>OFF-BI-10004656</t>
  </si>
  <si>
    <t>Peel &amp; Stick Add-On Corner Pockets</t>
  </si>
  <si>
    <t>CA-2017-139773</t>
  </si>
  <si>
    <t>DV-13045</t>
  </si>
  <si>
    <t>Darrin Van Huff</t>
  </si>
  <si>
    <t>FUR-CH-10001797</t>
  </si>
  <si>
    <t>Safco Chair Connectors, 6/Carton</t>
  </si>
  <si>
    <t>CA-2017-134607</t>
  </si>
  <si>
    <t>HL-15040</t>
  </si>
  <si>
    <t>Hunter Lopez</t>
  </si>
  <si>
    <t>CA-2017-147291</t>
  </si>
  <si>
    <t>MJ-17740</t>
  </si>
  <si>
    <t>Max Jones</t>
  </si>
  <si>
    <t>CA-2017-104381</t>
  </si>
  <si>
    <t>RD-19810</t>
  </si>
  <si>
    <t>Ross DeVincentis</t>
  </si>
  <si>
    <t>OFF-BI-10001628</t>
  </si>
  <si>
    <t>Acco Data Flex Cable Posts For Top &amp; Bottom Load Binders, 6" Capacity</t>
  </si>
  <si>
    <t>CA-2017-116519</t>
  </si>
  <si>
    <t>CR-12730</t>
  </si>
  <si>
    <t>Craig Reiter</t>
  </si>
  <si>
    <t>OFF-AP-10000828</t>
  </si>
  <si>
    <t>Avanti 4.4 Cu. Ft. Refrigerator</t>
  </si>
  <si>
    <t>CA-2017-134845</t>
  </si>
  <si>
    <t>SR-20425</t>
  </si>
  <si>
    <t>Sharelle Roach</t>
  </si>
  <si>
    <t>OFF-BI-10000773</t>
  </si>
  <si>
    <t>Insertable Tab Post Binder Dividers</t>
  </si>
  <si>
    <t>OFF-BI-10003355</t>
  </si>
  <si>
    <t>Cardinal Holdit Business Card Pockets</t>
  </si>
  <si>
    <t>OFF-PA-10002005</t>
  </si>
  <si>
    <t>Xerox 225</t>
  </si>
  <si>
    <t>CA-2017-124674</t>
  </si>
  <si>
    <t>JB-16000</t>
  </si>
  <si>
    <t>Joy Bell-</t>
  </si>
  <si>
    <t>FUR-BO-10002202</t>
  </si>
  <si>
    <t>Atlantic Metals Mobile 2-Shelf Bookcases, Custom Colors</t>
  </si>
  <si>
    <t>CA-2017-169054</t>
  </si>
  <si>
    <t>FUR-FU-10001488</t>
  </si>
  <si>
    <t>Tenex 46" x 60" Computer Anti-Static Chairmat, Rectangular Shaped</t>
  </si>
  <si>
    <t>CA-2017-116855</t>
  </si>
  <si>
    <t>Chesapeake</t>
  </si>
  <si>
    <t>FUR-CH-10003846</t>
  </si>
  <si>
    <t>Hon Valutask Swivel Chairs</t>
  </si>
  <si>
    <t>CA-2017-134173</t>
  </si>
  <si>
    <t>AB-10060</t>
  </si>
  <si>
    <t>Adam Bellavance</t>
  </si>
  <si>
    <t>CA-2017-101749</t>
  </si>
  <si>
    <t>FUR-TA-10001520</t>
  </si>
  <si>
    <t>Lesro Sheffield Collection Coffee Table, End Table, Center Table, Corner Table</t>
  </si>
  <si>
    <t>CA-2017-149559</t>
  </si>
  <si>
    <t>OFF-EN-10002312</t>
  </si>
  <si>
    <t>#10 Self-Seal White Envelopes</t>
  </si>
  <si>
    <t>FUR-CH-10002320</t>
  </si>
  <si>
    <t>Hon Pagoda Stacking Chairs</t>
  </si>
  <si>
    <t>CA-2017-125290</t>
  </si>
  <si>
    <t>OFF-AR-10001216</t>
  </si>
  <si>
    <t>Newell 339</t>
  </si>
  <si>
    <t>OFF-PA-10003127</t>
  </si>
  <si>
    <t>CA-2017-121419</t>
  </si>
  <si>
    <t>TC-21475</t>
  </si>
  <si>
    <t>Tony Chapman</t>
  </si>
  <si>
    <t>TEC-AC-10000892</t>
  </si>
  <si>
    <t>NETGEAR N750 Dual Band Wi-Fi Gigabit Router</t>
  </si>
  <si>
    <t>US-2017-148054</t>
  </si>
  <si>
    <t>NZ-18565</t>
  </si>
  <si>
    <t>Nick Zandusky</t>
  </si>
  <si>
    <t>Meridian</t>
  </si>
  <si>
    <t>Idaho</t>
  </si>
  <si>
    <t>FUR-FU-10003247</t>
  </si>
  <si>
    <t>36X48 HARDFLOOR CHAIRMAT</t>
  </si>
  <si>
    <t>OFF-AP-10004336</t>
  </si>
  <si>
    <t>Conquest 14 Commercial Heavy-Duty Upright Vacuum, Collection System, Accessory Kit</t>
  </si>
  <si>
    <t>OFF-PA-10001295</t>
  </si>
  <si>
    <t>Computer Printout Paper with Letter-Trim Perforations</t>
  </si>
  <si>
    <t>CA-2017-131492</t>
  </si>
  <si>
    <t>HH-15010</t>
  </si>
  <si>
    <t>Hilary Holden</t>
  </si>
  <si>
    <t>OFF-EN-10002973</t>
  </si>
  <si>
    <t>Ampad #10 Peel &amp; Seel Holiday Envelopes</t>
  </si>
  <si>
    <t>FUR-TA-10003837</t>
  </si>
  <si>
    <t>Anderson Hickey Conga Table Tops &amp; Accessories</t>
  </si>
  <si>
    <t>CA-2017-127621</t>
  </si>
  <si>
    <t>RE-19450</t>
  </si>
  <si>
    <t>Richard Eichhorn</t>
  </si>
  <si>
    <t>OFF-PA-10001307</t>
  </si>
  <si>
    <t>Important Message Pads, 50 4-1/4 x 5-1/2 Forms per Pad</t>
  </si>
  <si>
    <t>CA-2017-106859</t>
  </si>
  <si>
    <t>BF-11215</t>
  </si>
  <si>
    <t>Benjamin Farhat</t>
  </si>
  <si>
    <t>TEC-PH-10004531</t>
  </si>
  <si>
    <t>OtterBox Commuter Series Case - iPhone 5 &amp; 5s</t>
  </si>
  <si>
    <t>TEC-AC-10004001</t>
  </si>
  <si>
    <t>Logitech Wireless Headset H600 Over-The-Head Design</t>
  </si>
  <si>
    <t>OFF-PA-10001534</t>
  </si>
  <si>
    <t>Xerox 230</t>
  </si>
  <si>
    <t>US-2017-120089</t>
  </si>
  <si>
    <t>OFF-AP-10003779</t>
  </si>
  <si>
    <t>Kensington 7 Outlet MasterPiece Power Center with Fax/Phone Line Protection</t>
  </si>
  <si>
    <t>CA-2017-101182</t>
  </si>
  <si>
    <t>KB-16405</t>
  </si>
  <si>
    <t>Katrina Bavinger</t>
  </si>
  <si>
    <t>TEC-PH-10003589</t>
  </si>
  <si>
    <t>invisibleSHIELD by ZAGG Smudge-Free Screen Protector</t>
  </si>
  <si>
    <t>US-2017-132297</t>
  </si>
  <si>
    <t>DW-13480</t>
  </si>
  <si>
    <t>Dianna Wilson</t>
  </si>
  <si>
    <t>CA-2017-118773</t>
  </si>
  <si>
    <t>OFF-BI-10004584</t>
  </si>
  <si>
    <t>GBC ProClick 150 Presentation Binding System</t>
  </si>
  <si>
    <t>FUR-FU-10000550</t>
  </si>
  <si>
    <t>Stacking Trays by OIC</t>
  </si>
  <si>
    <t>US-2017-159205</t>
  </si>
  <si>
    <t>FUR-FU-10001591</t>
  </si>
  <si>
    <t>Advantus Panel Wall Certificate Holder - 8.5x11</t>
  </si>
  <si>
    <t>TEC-PH-10000526</t>
  </si>
  <si>
    <t>Vtech CS6719</t>
  </si>
  <si>
    <t>CA-2017-135692</t>
  </si>
  <si>
    <t>FUR-BO-10002268</t>
  </si>
  <si>
    <t>Sauder Barrister Bookcases</t>
  </si>
  <si>
    <t>CA-2017-131233</t>
  </si>
  <si>
    <t>CA-2017-119578</t>
  </si>
  <si>
    <t>JG-15310</t>
  </si>
  <si>
    <t>Jason Gross</t>
  </si>
  <si>
    <t>OFF-SU-10003505</t>
  </si>
  <si>
    <t>Premier Electric Letter Opener</t>
  </si>
  <si>
    <t>FUR-BO-10003660</t>
  </si>
  <si>
    <t>Bush Cubix Collection Bookcases, Fully Assembled</t>
  </si>
  <si>
    <t>US-2017-140074</t>
  </si>
  <si>
    <t>EC-14050</t>
  </si>
  <si>
    <t>Erin Creighton</t>
  </si>
  <si>
    <t>OFF-PA-10002741</t>
  </si>
  <si>
    <t>Xerox 1980</t>
  </si>
  <si>
    <t>CA-2017-127460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</si>
  <si>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</si>
  <si>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</si>
  <si>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</si>
  <si>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</si>
  <si>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</si>
  <si>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</si>
  <si>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</si>
  <si>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CA-2017-164168</t>
  </si>
  <si>
    <t>OFF-BI-10000666</t>
  </si>
  <si>
    <t>Surelock Post Binders</t>
  </si>
  <si>
    <t>OFF-ST-10002583</t>
  </si>
  <si>
    <t>Fellowes Neat Ideas Storage Cubes</t>
  </si>
  <si>
    <t>TEC-PH-10004908</t>
  </si>
  <si>
    <t>Panasonic KX TS3282W Corded phone</t>
  </si>
  <si>
    <t>TEC-AC-10004568</t>
  </si>
  <si>
    <t>Maxell LTO Ultrium - 800 GB</t>
  </si>
  <si>
    <t>CA-2017-162572</t>
  </si>
  <si>
    <t>TEC-AC-10003628</t>
  </si>
  <si>
    <t>Logitech 910-002974 M325 Wireless Mouse for Web Scrolling</t>
  </si>
  <si>
    <t>CA-2017-131828</t>
  </si>
  <si>
    <t>CS-11845</t>
  </si>
  <si>
    <t>Cari Sayre</t>
  </si>
  <si>
    <t>FUR-CH-10004495</t>
  </si>
  <si>
    <t>Global Leather and Oak Executive Chair, Black</t>
  </si>
  <si>
    <t>CA-2017-150497</t>
  </si>
  <si>
    <t>SM-20950</t>
  </si>
  <si>
    <t>Suzanne McNair</t>
  </si>
  <si>
    <t>Maple Grove</t>
  </si>
  <si>
    <t>OFF-BI-10004600</t>
  </si>
  <si>
    <t>Ibico Ibimaster 300 Manual Binding System</t>
  </si>
  <si>
    <t>CA-2017-107461</t>
  </si>
  <si>
    <t>PK-19075</t>
  </si>
  <si>
    <t>Pete Kriz</t>
  </si>
  <si>
    <t>OFF-BI-10002003</t>
  </si>
  <si>
    <t>Ibico Presentation Index for Binding Systems</t>
  </si>
  <si>
    <t>CA-2017-157483</t>
  </si>
  <si>
    <t>OFF-AR-10004260</t>
  </si>
  <si>
    <t>Boston 1799 Powerhouse Electric Pencil Sharpener</t>
  </si>
  <si>
    <t>US-2017-132059</t>
  </si>
  <si>
    <t>FUR-BO-10001811</t>
  </si>
  <si>
    <t>Atlantic Metals Mobile 5-Shelf Bookcases, Custom Colors</t>
  </si>
  <si>
    <t>TEC-AC-10003280</t>
  </si>
  <si>
    <t>Belkin F8E887 USB Wired Ergonomic Keyboard</t>
  </si>
  <si>
    <t>CA-2017-122280</t>
  </si>
  <si>
    <t>CA-2017-105235</t>
  </si>
  <si>
    <t>FUR-FU-10001487</t>
  </si>
  <si>
    <t>Eldon Expressions Wood and Plastic Desk Accessories, Cherry Wood</t>
  </si>
  <si>
    <t>OFF-AP-10001271</t>
  </si>
  <si>
    <t>Eureka The Boss Cordless Rechargeable Stick Vac</t>
  </si>
  <si>
    <t>CA-2017-152912</t>
  </si>
  <si>
    <t>OFF-BI-10004728</t>
  </si>
  <si>
    <t>Wilson Jones Turn Tabs Binder Tool for Ring Binders</t>
  </si>
  <si>
    <t>CA-2017-159352</t>
  </si>
  <si>
    <t>KB-16585</t>
  </si>
  <si>
    <t>Ken Black</t>
  </si>
  <si>
    <t>TEC-PH-10004700</t>
  </si>
  <si>
    <t>PowerGen Dual USB Car Charger</t>
  </si>
  <si>
    <t>US-2017-146416</t>
  </si>
  <si>
    <t>JE-16165</t>
  </si>
  <si>
    <t>Justin Ellison</t>
  </si>
  <si>
    <t>Woodland</t>
  </si>
  <si>
    <t>OFF-BI-10001787</t>
  </si>
  <si>
    <t>Wilson Jones Four-Pocket Poly Binders</t>
  </si>
  <si>
    <t>CA-2017-123981</t>
  </si>
  <si>
    <t>TEC-PH-10002115</t>
  </si>
  <si>
    <t>Plantronics 81402</t>
  </si>
  <si>
    <t>CA-2017-158953</t>
  </si>
  <si>
    <t>Missouri City</t>
  </si>
  <si>
    <t>OFF-BI-10002557</t>
  </si>
  <si>
    <t>Presstex Flexible Ring Binders</t>
  </si>
  <si>
    <t>CA-2017-109750</t>
  </si>
  <si>
    <t>CA-2017-164000</t>
  </si>
  <si>
    <t>AH-10030</t>
  </si>
  <si>
    <t>Aaron Hawkins</t>
  </si>
  <si>
    <t>OFF-AR-10003183</t>
  </si>
  <si>
    <t>Avery Fluorescent Highlighter Four-Color Set</t>
  </si>
  <si>
    <t>US-2017-108245</t>
  </si>
  <si>
    <t>Pearland</t>
  </si>
  <si>
    <t>OFF-EN-10001415</t>
  </si>
  <si>
    <t>CA-2017-150189</t>
  </si>
  <si>
    <t>VG-21790</t>
  </si>
  <si>
    <t>Vivek Gonzalez</t>
  </si>
  <si>
    <t>San Mateo</t>
  </si>
  <si>
    <t>OFF-LA-10002762</t>
  </si>
  <si>
    <t>Avery 485</t>
  </si>
  <si>
    <t>CA-2017-104640</t>
  </si>
  <si>
    <t>OFF-BI-10003925</t>
  </si>
  <si>
    <t>Fellowes PB300 Plastic Comb Binding Machine</t>
  </si>
  <si>
    <t>CA-2017-131625</t>
  </si>
  <si>
    <t>FUR-FU-10004960</t>
  </si>
  <si>
    <t>Seth Thomas 12" Clock w/ Goldtone Case</t>
  </si>
  <si>
    <t>US-2017-156356</t>
  </si>
  <si>
    <t>ND-18370</t>
  </si>
  <si>
    <t>Natalie DeCherney</t>
  </si>
  <si>
    <t>OFF-ST-10002301</t>
  </si>
  <si>
    <t>Tennsco Commercial Shelving</t>
  </si>
  <si>
    <t>CA-2017-114524</t>
  </si>
  <si>
    <t>EG-13900</t>
  </si>
  <si>
    <t>Emily Grady</t>
  </si>
  <si>
    <t>OFF-BI-10002799</t>
  </si>
  <si>
    <t>SlimView Poly Binder, 3/8"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</si>
  <si>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</si>
  <si>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</si>
  <si>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</si>
  <si>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</si>
  <si>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</si>
  <si>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</si>
  <si>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OFF-ST-10000060</t>
  </si>
  <si>
    <t>Fellowes Bankers Box Staxonsteel Drawer File/Stacking System</t>
  </si>
  <si>
    <t>OFF-AR-10000799</t>
  </si>
  <si>
    <t>Col-Erase Pencils with Erasers</t>
  </si>
  <si>
    <t>CA-2017-119389</t>
  </si>
  <si>
    <t>BG-11740</t>
  </si>
  <si>
    <t>Bruce Geld</t>
  </si>
  <si>
    <t>FUR-FU-10001473</t>
  </si>
  <si>
    <t>Eldon Executive Woodline II Desk Accessories, Mahogany</t>
  </si>
  <si>
    <t>CA-2017-110373</t>
  </si>
  <si>
    <t>OFF-AR-10003045</t>
  </si>
  <si>
    <t>Prang Colored Pencils</t>
  </si>
  <si>
    <t>CA-2017-133865</t>
  </si>
  <si>
    <t>TEC-CO-10001046</t>
  </si>
  <si>
    <t>Canon Imageclass D680 Copier / Fax</t>
  </si>
  <si>
    <t>CA-2017-116358</t>
  </si>
  <si>
    <t>KM-16225</t>
  </si>
  <si>
    <t>Kalyca Meade</t>
  </si>
  <si>
    <t>Overland Park</t>
  </si>
  <si>
    <t>Kansas</t>
  </si>
  <si>
    <t>OFF-FA-10003495</t>
  </si>
  <si>
    <t>OFF-AR-10004685</t>
  </si>
  <si>
    <t>Binney &amp; Smith Crayola Metallic Colored Pencils, 8-Color Set</t>
  </si>
  <si>
    <t>CA-2017-150525</t>
  </si>
  <si>
    <t>JP-16135</t>
  </si>
  <si>
    <t>Julie Prescott</t>
  </si>
  <si>
    <t>OFF-AP-10000595</t>
  </si>
  <si>
    <t>Disposable Triple-Filter Dust Bags</t>
  </si>
  <si>
    <t>CA-2017-113418</t>
  </si>
  <si>
    <t>CM-12655</t>
  </si>
  <si>
    <t>Corinna Mitchell</t>
  </si>
  <si>
    <t>TEC-MA-10002428</t>
  </si>
  <si>
    <t>Fellowes Powershred HS-440 4-Sheet High Security Shredder</t>
  </si>
  <si>
    <t>CA-2017-136308</t>
  </si>
  <si>
    <t>MW-18235</t>
  </si>
  <si>
    <t>Mitch Willingham</t>
  </si>
  <si>
    <t>CA-2017-169978</t>
  </si>
  <si>
    <t>OFF-BI-10001900</t>
  </si>
  <si>
    <t>DXL Angle-View Binders with Locking Rings, Black</t>
  </si>
  <si>
    <t>CA-2017-161739</t>
  </si>
  <si>
    <t>FUR-FU-10001468</t>
  </si>
  <si>
    <t>Tenex Antistatic Computer Chair Mats</t>
  </si>
  <si>
    <t>CA-2017-122595</t>
  </si>
  <si>
    <t>GM-14455</t>
  </si>
  <si>
    <t>Gary Mitchum</t>
  </si>
  <si>
    <t>TEC-AC-10000474</t>
  </si>
  <si>
    <t>Kensington Expert Mouse Optical USB Trackball for PC or Mac</t>
  </si>
  <si>
    <t>TEC-PH-10003095</t>
  </si>
  <si>
    <t>Samsung HM1900 Bluetooth Headset</t>
  </si>
  <si>
    <t>FUR-FU-10002963</t>
  </si>
  <si>
    <t>Master Caster Door Stop, Gray</t>
  </si>
  <si>
    <t>US-2017-109253</t>
  </si>
  <si>
    <t>PR-18880</t>
  </si>
  <si>
    <t>Patrick Ryan</t>
  </si>
  <si>
    <t>TEC-PH-10004667</t>
  </si>
  <si>
    <t>Cisco 8x8 Inc. 6753i IP Business Phone System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</si>
  <si>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</si>
  <si>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</si>
  <si>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</si>
  <si>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</si>
  <si>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</si>
  <si>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</si>
  <si>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CA-2017-154732</t>
  </si>
  <si>
    <t>AH-10195</t>
  </si>
  <si>
    <t>Alan Haines</t>
  </si>
  <si>
    <t>CA-2017-100335</t>
  </si>
  <si>
    <t>NF-18595</t>
  </si>
  <si>
    <t>Nicole Fjeld</t>
  </si>
  <si>
    <t>OFF-PA-10001685</t>
  </si>
  <si>
    <t>CA-2017-123778</t>
  </si>
  <si>
    <t>BS-11755</t>
  </si>
  <si>
    <t>Bruce Stewart</t>
  </si>
  <si>
    <t>OFF-BI-10000822</t>
  </si>
  <si>
    <t>Acco PRESSTEX Data Binder with Storage Hooks, Light Blue, 9 1/2" X 11"</t>
  </si>
  <si>
    <t>OFF-AP-10001242</t>
  </si>
  <si>
    <t>APC 7 Outlet Network SurgeArrest Surge Protector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</si>
  <si>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</si>
  <si>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</si>
  <si>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</si>
  <si>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</si>
  <si>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</si>
  <si>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</si>
  <si>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</si>
  <si>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CA-2017-148404</t>
  </si>
  <si>
    <t>Dp-13240</t>
  </si>
  <si>
    <t>Dean percer</t>
  </si>
  <si>
    <t>OFF-FA-10003112</t>
  </si>
  <si>
    <t>OFF-BI-10002854</t>
  </si>
  <si>
    <t>Performers Binder/Pad Holder, Black</t>
  </si>
  <si>
    <t>FUR-TA-10001039</t>
  </si>
  <si>
    <t>KI Adjustable-Height Table</t>
  </si>
  <si>
    <t>CA-2017-101077</t>
  </si>
  <si>
    <t>OFF-PA-10004239</t>
  </si>
  <si>
    <t>Xerox 1953</t>
  </si>
  <si>
    <t>US-2017-131583</t>
  </si>
  <si>
    <t>OFF-PA-10000380</t>
  </si>
  <si>
    <t>REDIFORM Incoming/Outgoing Call Register, 11" X 8 1/2", 100 Messages</t>
  </si>
  <si>
    <t>US-2017-148362</t>
  </si>
  <si>
    <t>OFF-ST-10001128</t>
  </si>
  <si>
    <t>Carina Mini System Audio Rack, Model AR050B</t>
  </si>
  <si>
    <t>OFF-BI-10003656</t>
  </si>
  <si>
    <t>Fellowes PB200 Plastic Comb Binding Machine</t>
  </si>
  <si>
    <t>OFF-PA-10003441</t>
  </si>
  <si>
    <t>Xerox 226</t>
  </si>
  <si>
    <t>CA-2017-168739</t>
  </si>
  <si>
    <t>HZ-14950</t>
  </si>
  <si>
    <t>Henia Zydlo</t>
  </si>
  <si>
    <t>FUR-FU-10003919</t>
  </si>
  <si>
    <t>Eldon Executive Woodline II Cherry Finish Desk Accessories</t>
  </si>
  <si>
    <t>US-2017-150847</t>
  </si>
  <si>
    <t>US-2017-111024</t>
  </si>
  <si>
    <t>OFF-PA-10000174</t>
  </si>
  <si>
    <t>Message Book, Wirebound, Four 5 1/2" X 4" Forms/Pg., 200 Dupl. Sets/Book</t>
  </si>
  <si>
    <t>OFF-PA-10002246</t>
  </si>
  <si>
    <t>Wirebound Four 2-3/4 x 5 Forms per Page, 400 Sets per Book</t>
  </si>
  <si>
    <t>CA-2017-148264</t>
  </si>
  <si>
    <t>LF-17185</t>
  </si>
  <si>
    <t>Luke Foster</t>
  </si>
  <si>
    <t>OFF-ST-10003327</t>
  </si>
  <si>
    <t>Akro-Mils 12-Gallon Tote</t>
  </si>
  <si>
    <t>FUR-FU-10002703</t>
  </si>
  <si>
    <t>Tenex Traditional Chairmats for Hard Floors, Average Lip, 36" x 48"</t>
  </si>
  <si>
    <t>OFF-PA-10003651</t>
  </si>
  <si>
    <t>Xerox 1968</t>
  </si>
  <si>
    <t>CA-2017-131212</t>
  </si>
  <si>
    <t>Bellevue</t>
  </si>
  <si>
    <t>OFF-BI-10001617</t>
  </si>
  <si>
    <t>GBC Wire Binding Combs</t>
  </si>
  <si>
    <t>CA-2017-152583</t>
  </si>
  <si>
    <t>RA-19945</t>
  </si>
  <si>
    <t>Ryan Akin</t>
  </si>
  <si>
    <t>CA-2017-168858</t>
  </si>
  <si>
    <t>OFF-AP-10003849</t>
  </si>
  <si>
    <t>Hoover Shoulder Vac Commercial Portable Vacuum</t>
  </si>
  <si>
    <t>CA-2017-102554</t>
  </si>
  <si>
    <t>OFF-AR-10001919</t>
  </si>
  <si>
    <t>OIC #2 Pencils, Medium Soft</t>
  </si>
  <si>
    <t>CA-2017-136448</t>
  </si>
  <si>
    <t>TEC-AC-10001109</t>
  </si>
  <si>
    <t>Logitech Trackman Marble Mouse</t>
  </si>
  <si>
    <t>OFF-BI-10002393</t>
  </si>
  <si>
    <t>Binder Posts</t>
  </si>
  <si>
    <t>CA-2017-114258</t>
  </si>
  <si>
    <t>CA-2017-128699</t>
  </si>
  <si>
    <t>TEC-AC-10001990</t>
  </si>
  <si>
    <t>Kensington Orbit Wireless Mobile Trackball for PC and Mac</t>
  </si>
  <si>
    <t>CA-2017-122644</t>
  </si>
  <si>
    <t>SF-20965</t>
  </si>
  <si>
    <t>Sylvia Foulston</t>
  </si>
  <si>
    <t>CA-2017-111815</t>
  </si>
  <si>
    <t>Dearborn Heights</t>
  </si>
  <si>
    <t>CA-2017-120705</t>
  </si>
  <si>
    <t>MG-17875</t>
  </si>
  <si>
    <t>Michael Grace</t>
  </si>
  <si>
    <t>CA-2017-142034</t>
  </si>
  <si>
    <t>KB-16240</t>
  </si>
  <si>
    <t>Karen Bern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</si>
  <si>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</si>
  <si>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</si>
  <si>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</si>
  <si>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</si>
  <si>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</si>
  <si>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CA-2017-125115</t>
  </si>
  <si>
    <t>RD-19930</t>
  </si>
  <si>
    <t>Russell D'Ascenzo</t>
  </si>
  <si>
    <t>OFF-PA-10004101</t>
  </si>
  <si>
    <t>Xerox 1894</t>
  </si>
  <si>
    <t>TEC-AC-10001714</t>
  </si>
  <si>
    <t>Logitech MX Performance Wireless Mouse</t>
  </si>
  <si>
    <t>CA-2017-140326</t>
  </si>
  <si>
    <t>FUR-BO-10000112</t>
  </si>
  <si>
    <t>Bush Birmingham Collection Bookcase, Dark Cherry</t>
  </si>
  <si>
    <t>OFF-AR-10001149</t>
  </si>
  <si>
    <t>Sanford Colorific Colored Pencils, 12/Box</t>
  </si>
  <si>
    <t>CA-2017-148922</t>
  </si>
  <si>
    <t>SU-20665</t>
  </si>
  <si>
    <t>Stephanie Ulpright</t>
  </si>
  <si>
    <t>TEC-PH-10000148</t>
  </si>
  <si>
    <t>Cyber Acoustics AC-202b Speech Recognition Stereo Headset</t>
  </si>
  <si>
    <t>OFF-BI-10003476</t>
  </si>
  <si>
    <t>Avery Metallic Poly Binders</t>
  </si>
  <si>
    <t>CA-2017-121216</t>
  </si>
  <si>
    <t>OFF-PA-10004519</t>
  </si>
  <si>
    <t>Spiral Phone Message Books with Labels by Adams</t>
  </si>
  <si>
    <t>OFF-AP-10001947</t>
  </si>
  <si>
    <t>Acco 6 Outlet Guardian Premium Plus Surge Suppressor</t>
  </si>
  <si>
    <t>CA-2017-155292</t>
  </si>
  <si>
    <t>OFF-ST-10004963</t>
  </si>
  <si>
    <t>Eldon Gobal File Keepers</t>
  </si>
  <si>
    <t>OFF-LA-10001982</t>
  </si>
  <si>
    <t>Smead Alpha-Z Color-Coded Name Labels First Letter Starter Set</t>
  </si>
  <si>
    <t>CA-2017-107832</t>
  </si>
  <si>
    <t>CA-2017-118542</t>
  </si>
  <si>
    <t>OFF-PA-10004735</t>
  </si>
  <si>
    <t>Xerox 1905</t>
  </si>
  <si>
    <t>OFF-BI-10003429</t>
  </si>
  <si>
    <t>Cardinal HOLDit! Binder Insert Strips,Extra Strips</t>
  </si>
  <si>
    <t>CA-2017-152737</t>
  </si>
  <si>
    <t>TS-21505</t>
  </si>
  <si>
    <t>Tony Sayre</t>
  </si>
  <si>
    <t>OFF-BI-10002982</t>
  </si>
  <si>
    <t>Avery Self-Adhesive Photo Pockets for Polaroid Photos</t>
  </si>
  <si>
    <t>TEC-AC-10004975</t>
  </si>
  <si>
    <t>Plantronics Audio 995 Wireless Stereo Headset</t>
  </si>
  <si>
    <t>CA-2017-109757</t>
  </si>
  <si>
    <t>OFF-AR-10002335</t>
  </si>
  <si>
    <t>DIXON Oriole Pencils</t>
  </si>
  <si>
    <t>OFF-PA-10000007</t>
  </si>
  <si>
    <t>Telephone Message Books with Fax/Mobile Section, 4 1/4" x 6"</t>
  </si>
  <si>
    <t>CA-2017-103877</t>
  </si>
  <si>
    <t>RD-19660</t>
  </si>
  <si>
    <t>Robert Dilbeck</t>
  </si>
  <si>
    <t>OFF-BI-10003650</t>
  </si>
  <si>
    <t>GBC DocuBind 300 Electric Binding Machine</t>
  </si>
  <si>
    <t>CA-2017-168109</t>
  </si>
  <si>
    <t>JK-15640</t>
  </si>
  <si>
    <t>Jim Kriz</t>
  </si>
  <si>
    <t>TEC-MA-10001148</t>
  </si>
  <si>
    <t>Okidata MB491 Multifunction Printer</t>
  </si>
  <si>
    <t>Plantronics Savi W720 Multi-Device Wireless Headset System</t>
  </si>
  <si>
    <t>US-2017-126081</t>
  </si>
  <si>
    <t>FC-14335</t>
  </si>
  <si>
    <t>Fred Chung</t>
  </si>
  <si>
    <t>Mesquite</t>
  </si>
  <si>
    <t>CA-2017-117023</t>
  </si>
  <si>
    <t>OFF-AR-10004062</t>
  </si>
  <si>
    <t>CA-2017-117807</t>
  </si>
  <si>
    <t>DK-13090</t>
  </si>
  <si>
    <t>Dave Kipp</t>
  </si>
  <si>
    <t>Fremont</t>
  </si>
  <si>
    <t>CA-2017-161823</t>
  </si>
  <si>
    <t>AG-10300</t>
  </si>
  <si>
    <t>Aleksandra Gannaway</t>
  </si>
  <si>
    <t>OFF-AR-10002053</t>
  </si>
  <si>
    <t>Premium Writing Pencils, Soft, #2 by Central Association for the Blind</t>
  </si>
  <si>
    <t>CA-2017-121839</t>
  </si>
  <si>
    <t>TEC-PH-10002885</t>
  </si>
  <si>
    <t>Apple iPhone 5</t>
  </si>
  <si>
    <t>CA-2017-158729</t>
  </si>
  <si>
    <t>CA-2017-146535</t>
  </si>
  <si>
    <t>FM-14290</t>
  </si>
  <si>
    <t>Frank Merwin</t>
  </si>
  <si>
    <t>OFF-ST-10001526</t>
  </si>
  <si>
    <t xml:space="preserve">Iceberg Mobile Mega Data/Printer Cart </t>
  </si>
  <si>
    <t>CA-2017-148012</t>
  </si>
  <si>
    <t>OFF-AR-10004757</t>
  </si>
  <si>
    <t>Crayola Colored Pencils</t>
  </si>
  <si>
    <t>CA-2017-138310</t>
  </si>
  <si>
    <t>CA-2017-112956</t>
  </si>
  <si>
    <t>CA-2017-112529</t>
  </si>
  <si>
    <t>FUR-TA-10002622</t>
  </si>
  <si>
    <t>Bush Andora Conference Table, Maple/Graphite Gray Finish</t>
  </si>
  <si>
    <t>OFF-AR-10001915</t>
  </si>
  <si>
    <t>Peel-Off China Markers</t>
  </si>
  <si>
    <t>CA-2017-141929</t>
  </si>
  <si>
    <t>CA-2017-113530</t>
  </si>
  <si>
    <t>OFF-AR-10001315</t>
  </si>
  <si>
    <t>Newell 310</t>
  </si>
  <si>
    <t>TEC-AC-10001465</t>
  </si>
  <si>
    <t>SanDisk Cruzer 64 GB USB Flash Drive</t>
  </si>
  <si>
    <t>CA-2017-155957</t>
  </si>
  <si>
    <t>CC-12610</t>
  </si>
  <si>
    <t>Corey Catlett</t>
  </si>
  <si>
    <t>OFF-AP-10004708</t>
  </si>
  <si>
    <t>Fellowes Superior 10 Outlet Split Surge Protector</t>
  </si>
  <si>
    <t>CA-2017-132178</t>
  </si>
  <si>
    <t>DB-12970</t>
  </si>
  <si>
    <t>Darren Budd</t>
  </si>
  <si>
    <t>OFF-ST-10000464</t>
  </si>
  <si>
    <t>Multi-Use Personal File Cart and Caster Set, Three Stacking Bins</t>
  </si>
  <si>
    <t>CA-2017-109960</t>
  </si>
  <si>
    <t>TEC-AC-10004859</t>
  </si>
  <si>
    <t>Maxell Pro 80 Minute CD-R, 10/Pack</t>
  </si>
  <si>
    <t>OFF-PA-10000349</t>
  </si>
  <si>
    <t>CA-2017-133004</t>
  </si>
  <si>
    <t>AJ-10945</t>
  </si>
  <si>
    <t>Ashley Jarboe</t>
  </si>
  <si>
    <t>OFF-AP-10002439</t>
  </si>
  <si>
    <t>Tripp Lite Isotel 8 Ultra 8 Outlet Metal Surge</t>
  </si>
  <si>
    <t>CA-2017-168102</t>
  </si>
  <si>
    <t>OFF-ST-10001370</t>
  </si>
  <si>
    <t>Sensible Storage WireTech Storage Systems</t>
  </si>
  <si>
    <t>CA-2017-158036</t>
  </si>
  <si>
    <t>DB-13555</t>
  </si>
  <si>
    <t>Dorothy Badders</t>
  </si>
  <si>
    <t>TEC-AC-10002558</t>
  </si>
  <si>
    <t>Imation Swivel Flash Drive USB flash drive - 8 GB</t>
  </si>
  <si>
    <t>US-2017-129777</t>
  </si>
  <si>
    <t>TEC-AC-10003590</t>
  </si>
  <si>
    <t>TRENDnet 56K USB 2.0 Phone, Internet and Fax Modem</t>
  </si>
  <si>
    <t>Xerox 1881</t>
  </si>
  <si>
    <t>CA-2017-154109</t>
  </si>
  <si>
    <t>ML-17410</t>
  </si>
  <si>
    <t>Maris LaWare</t>
  </si>
  <si>
    <t>FUR-CH-10003774</t>
  </si>
  <si>
    <t>Global Wood Trimmed Manager's Task Chair, Khaki</t>
  </si>
  <si>
    <t>CA-2017-140760</t>
  </si>
  <si>
    <t>Mesa</t>
  </si>
  <si>
    <t>CA-2017-160416</t>
  </si>
  <si>
    <t>Yonkers</t>
  </si>
  <si>
    <t>TEC-AC-10004114</t>
  </si>
  <si>
    <t>KeyTronic 6101 Series - Keyboard - Black</t>
  </si>
  <si>
    <t>CA-2017-169411</t>
  </si>
  <si>
    <t>FUR-FU-10001602</t>
  </si>
  <si>
    <t>Eldon Delta Triangular Chair Mat, 52" x 58", Clear</t>
  </si>
  <si>
    <t>CA-2017-160087</t>
  </si>
  <si>
    <t>EN-13780</t>
  </si>
  <si>
    <t>Edward Nazzal</t>
  </si>
  <si>
    <t>CA-2017-113670</t>
  </si>
  <si>
    <t>OFF-PA-10000675</t>
  </si>
  <si>
    <t>Xerox 1919</t>
  </si>
  <si>
    <t>CA-2017-166198</t>
  </si>
  <si>
    <t>TEC-AC-10000521</t>
  </si>
  <si>
    <t>Verbatim Slim CD and DVD Storage Cases, 50/Pack</t>
  </si>
  <si>
    <t>FUR-FU-10004622</t>
  </si>
  <si>
    <t>Eldon Advantage Foldable Chair Mats for Low Pile Carpets</t>
  </si>
  <si>
    <t>CA-2017-144568</t>
  </si>
  <si>
    <t>JO-15550</t>
  </si>
  <si>
    <t>Jesus Ocampo</t>
  </si>
  <si>
    <t>CA-2017-144036</t>
  </si>
  <si>
    <t>CA-2017-127264</t>
  </si>
  <si>
    <t>CA-2017-168193</t>
  </si>
  <si>
    <t>RM-19750</t>
  </si>
  <si>
    <t>Roland Murray</t>
  </si>
  <si>
    <t>OFF-PA-10002254</t>
  </si>
  <si>
    <t>Xerox 1883</t>
  </si>
  <si>
    <t>CA-2017-161956</t>
  </si>
  <si>
    <t>TEC-CO-10001571</t>
  </si>
  <si>
    <t>Sharp 1540cs Digital Laser Copier</t>
  </si>
  <si>
    <t>OFF-SU-10002503</t>
  </si>
  <si>
    <t>Acme Preferred Stainless Steel Scissors</t>
  </si>
  <si>
    <t>FUR-CH-10004886</t>
  </si>
  <si>
    <t>Bevis Steel Folding Chairs</t>
  </si>
  <si>
    <t>OFF-PA-10001289</t>
  </si>
  <si>
    <t>White Computer Printout Paper by Universal</t>
  </si>
  <si>
    <t>CA-2017-104577</t>
  </si>
  <si>
    <t>CK-12205</t>
  </si>
  <si>
    <t>Chloris Kastensmidt</t>
  </si>
  <si>
    <t>OFF-PA-10000659</t>
  </si>
  <si>
    <t>TOPS Carbonless Receipt Book, Four 2-3/4 x 7-1/4 Money Receipts per Page</t>
  </si>
  <si>
    <t>CA-2017-125878</t>
  </si>
  <si>
    <t>MH-18025</t>
  </si>
  <si>
    <t>Michelle Huthwaite</t>
  </si>
  <si>
    <t>OFF-BI-10002609</t>
  </si>
  <si>
    <t>Avery Hidden Tab Dividers for Binding Systems</t>
  </si>
  <si>
    <t>US-2017-148768</t>
  </si>
  <si>
    <t>CA-2017-118521</t>
  </si>
  <si>
    <t>OFF-PA-10003465</t>
  </si>
  <si>
    <t>Xerox 1912</t>
  </si>
  <si>
    <t>CA-2017-165204</t>
  </si>
  <si>
    <t>Memphis</t>
  </si>
  <si>
    <t>CA-2017-125752</t>
  </si>
  <si>
    <t>EH-14125</t>
  </si>
  <si>
    <t>Eugene Hildebrand</t>
  </si>
  <si>
    <t>CA-2017-112487</t>
  </si>
  <si>
    <t>TC-21535</t>
  </si>
  <si>
    <t>Tracy Collins</t>
  </si>
  <si>
    <t>OFF-BI-10000494</t>
  </si>
  <si>
    <t>Acco Economy Flexible Poly Round Ring Binder</t>
  </si>
  <si>
    <t>CA-2017-121314</t>
  </si>
  <si>
    <t>BE-11410</t>
  </si>
  <si>
    <t>Bobby Elias</t>
  </si>
  <si>
    <t>OFF-PA-10003395</t>
  </si>
  <si>
    <t>Xerox 1941</t>
  </si>
  <si>
    <t>CA-2017-147760</t>
  </si>
  <si>
    <t>KL-16555</t>
  </si>
  <si>
    <t>Kelly Lampkin</t>
  </si>
  <si>
    <t>Greensboro</t>
  </si>
  <si>
    <t>FUR-TA-10004575</t>
  </si>
  <si>
    <t>Hon 5100 Series Wood Tables</t>
  </si>
  <si>
    <t>TEC-PH-10002483</t>
  </si>
  <si>
    <t>Motorola Moto X</t>
  </si>
  <si>
    <t>CA-2017-147753</t>
  </si>
  <si>
    <t>OFF-LA-10003537</t>
  </si>
  <si>
    <t>Avery 515</t>
  </si>
  <si>
    <t>CA-2017-141873</t>
  </si>
  <si>
    <t>HG-14845</t>
  </si>
  <si>
    <t>Harry Greene</t>
  </si>
  <si>
    <t>OFF-BI-10001031</t>
  </si>
  <si>
    <t>Pressboard Data Binders by Wilson Jones</t>
  </si>
  <si>
    <t>OFF-PA-10000069</t>
  </si>
  <si>
    <t>TOPS 4 x 6 Fluorescent Color Memo Sheets, 500 Sheets per Pack</t>
  </si>
  <si>
    <t>OFF-BI-10003655</t>
  </si>
  <si>
    <t>Durable Pressboard Binders</t>
  </si>
  <si>
    <t>CA-2017-141733</t>
  </si>
  <si>
    <t>RW-19540</t>
  </si>
  <si>
    <t>Rick Wilson</t>
  </si>
  <si>
    <t>FUR-CH-10004086</t>
  </si>
  <si>
    <t>Hon 4070 Series Pagoda Armless Upholstered Stacking Chairs</t>
  </si>
  <si>
    <t>CA-2017-129000</t>
  </si>
  <si>
    <t>CA-2017-161053</t>
  </si>
  <si>
    <t>OFF-BI-10004318</t>
  </si>
  <si>
    <t>Ibico EB-19 Dual Function Manual Binding System</t>
  </si>
  <si>
    <t>TEC-AC-10004633</t>
  </si>
  <si>
    <t>Verbatim 25 GB 6x Blu-ray Single Layer Recordable Disc, 3/Pack</t>
  </si>
  <si>
    <t>CA-2017-130526</t>
  </si>
  <si>
    <t>US-2017-131849</t>
  </si>
  <si>
    <t>GH-14410</t>
  </si>
  <si>
    <t>Gary Hansen</t>
  </si>
  <si>
    <t>FUR-FU-10004164</t>
  </si>
  <si>
    <t>Eldon 300 Class Desk Accessories, Black</t>
  </si>
  <si>
    <t>OFF-ST-10002957</t>
  </si>
  <si>
    <t>Sterilite Show Offs Storage Containers</t>
  </si>
  <si>
    <t>US-2017-105389</t>
  </si>
  <si>
    <t>DM-13015</t>
  </si>
  <si>
    <t>Darrin Martin</t>
  </si>
  <si>
    <t>OFF-AR-10000634</t>
  </si>
  <si>
    <t>Newell 320</t>
  </si>
  <si>
    <t>CA-2017-154039</t>
  </si>
  <si>
    <t>JK-16120</t>
  </si>
  <si>
    <t>Julie Kriz</t>
  </si>
  <si>
    <t>FUR-TA-10001932</t>
  </si>
  <si>
    <t>Chromcraft 48" x 96" Racetrack Double Pedestal Table</t>
  </si>
  <si>
    <t>TEC-PH-10002789</t>
  </si>
  <si>
    <t>LG Exalt</t>
  </si>
  <si>
    <t>CA-2017-123246</t>
  </si>
  <si>
    <t>AJ-10960</t>
  </si>
  <si>
    <t>Astrea Jones</t>
  </si>
  <si>
    <t>OFF-AR-10001770</t>
  </si>
  <si>
    <t>Economy #2 Pencils</t>
  </si>
  <si>
    <t>CA-2017-146360</t>
  </si>
  <si>
    <t>US-2017-127341</t>
  </si>
  <si>
    <t>OFF-BI-10001072</t>
  </si>
  <si>
    <t>GBC Clear Cover, 8-1/2 x 11, unpunched, 25 covers per pack</t>
  </si>
  <si>
    <t>CA-2017-110212</t>
  </si>
  <si>
    <t>Texarkana</t>
  </si>
  <si>
    <t>TEC-AC-10002331</t>
  </si>
  <si>
    <t>Maxell 74 Minute CDR, 10/Pack</t>
  </si>
  <si>
    <t>CA-2017-134285</t>
  </si>
  <si>
    <t>OFF-PA-10000304</t>
  </si>
  <si>
    <t>Xerox 1995</t>
  </si>
  <si>
    <t>CA-2017-102267</t>
  </si>
  <si>
    <t>Edinburg</t>
  </si>
  <si>
    <t>CA-2017-157980</t>
  </si>
  <si>
    <t>TEC-AC-10002567</t>
  </si>
  <si>
    <t>Logitech G602 Wireless Gaming Mouse</t>
  </si>
  <si>
    <t>CA-2017-126788</t>
  </si>
  <si>
    <t>TEC-PH-10001619</t>
  </si>
  <si>
    <t>LG G3</t>
  </si>
  <si>
    <t>CA-2017-148068</t>
  </si>
  <si>
    <t>MM-18280</t>
  </si>
  <si>
    <t>Muhammed MacIntyre</t>
  </si>
  <si>
    <t>FUR-FU-10002268</t>
  </si>
  <si>
    <t>Ultra Door Push Plate</t>
  </si>
  <si>
    <t>US-2017-142573</t>
  </si>
  <si>
    <t>FUR-CH-10004218</t>
  </si>
  <si>
    <t>Global Fabric Manager's Chair, Dark Gray</t>
  </si>
  <si>
    <t>OFF-PA-10000246</t>
  </si>
  <si>
    <t>Riverleaf Stik-Withit Designer Note Cubes</t>
  </si>
  <si>
    <t>OFF-BI-10003350</t>
  </si>
  <si>
    <t>Acco Expandable Hanging Binders</t>
  </si>
  <si>
    <t>FUR-CH-10000513</t>
  </si>
  <si>
    <t>High-Back Leather Manager's Chair</t>
  </si>
  <si>
    <t>CA-2017-146920</t>
  </si>
  <si>
    <t>OFF-PA-10001461</t>
  </si>
  <si>
    <t>HP Office Paper (20Lb. and 87 Bright)</t>
  </si>
  <si>
    <t>CA-2017-123001</t>
  </si>
  <si>
    <t>Bakersfield</t>
  </si>
  <si>
    <t>TEC-PH-10003484</t>
  </si>
  <si>
    <t>Ooma Telo VoIP Home Phone System</t>
  </si>
  <si>
    <t>CA-2017-117863</t>
  </si>
  <si>
    <t>TS-21340</t>
  </si>
  <si>
    <t>Toby Swindell</t>
  </si>
  <si>
    <t>FUR-FU-10002456</t>
  </si>
  <si>
    <t>Master Caster Door Stop, Large Neon Orange</t>
  </si>
  <si>
    <t>CA-2017-160458</t>
  </si>
  <si>
    <t>EH-13945</t>
  </si>
  <si>
    <t>Eric Hoffmann</t>
  </si>
  <si>
    <t>OFF-PA-10001166</t>
  </si>
  <si>
    <t>Xerox 2</t>
  </si>
  <si>
    <t>CA-2017-167871</t>
  </si>
  <si>
    <t>Homestead</t>
  </si>
  <si>
    <t>OFF-PA-10001977</t>
  </si>
  <si>
    <t>Xerox 194</t>
  </si>
  <si>
    <t>OFF-SU-10001225</t>
  </si>
  <si>
    <t>CA-2017-152961</t>
  </si>
  <si>
    <t>SC-20095</t>
  </si>
  <si>
    <t>Sanjit Chand</t>
  </si>
  <si>
    <t>CA-2017-134838</t>
  </si>
  <si>
    <t>ED-13885</t>
  </si>
  <si>
    <t>Emily Ducich</t>
  </si>
  <si>
    <t>CA-2017-101308</t>
  </si>
  <si>
    <t>CA-2017-119564</t>
  </si>
  <si>
    <t>FUR-FU-10003096</t>
  </si>
  <si>
    <t>Master Giant Foot Doorstop, Safety Yellow</t>
  </si>
  <si>
    <t>CA-2017-112333</t>
  </si>
  <si>
    <t>OFF-AP-10001962</t>
  </si>
  <si>
    <t>Black &amp; Decker Filter for Double Action Dustbuster Cordless Vac BLDV7210</t>
  </si>
  <si>
    <t>CA-2017-144463</t>
  </si>
  <si>
    <t>SC-20725</t>
  </si>
  <si>
    <t>Steven Cartwright</t>
  </si>
  <si>
    <t>FUR-FU-10001215</t>
  </si>
  <si>
    <t>Howard Miller 11-1/2" Diameter Brentwood Wall Clock</t>
  </si>
  <si>
    <t>CA-2017-100811</t>
  </si>
  <si>
    <t>CC-12475</t>
  </si>
  <si>
    <t>Cindy Chapman</t>
  </si>
  <si>
    <t>OFF-PA-10001204</t>
  </si>
  <si>
    <t>Xerox 1972</t>
  </si>
  <si>
    <t>OFF-ST-10002444</t>
  </si>
  <si>
    <t>Recycled Eldon Regeneration Jumbo File</t>
  </si>
  <si>
    <t>CA-2017-130764</t>
  </si>
  <si>
    <t>JO-15145</t>
  </si>
  <si>
    <t>Jack O'Briant</t>
  </si>
  <si>
    <t>TEC-PH-10003215</t>
  </si>
  <si>
    <t>Jackery Bar Premium Fast-charging Portable Charger</t>
  </si>
  <si>
    <t>CA-2017-139311</t>
  </si>
  <si>
    <t>Bedford</t>
  </si>
  <si>
    <t>OFF-BI-10004209</t>
  </si>
  <si>
    <t>Fellowes Twister Kit, Gray/Clear, 3/pkg</t>
  </si>
  <si>
    <t>CA-2017-124296</t>
  </si>
  <si>
    <t>FUR-CH-10002439</t>
  </si>
  <si>
    <t>Iceberg Nesting Folding Chair, 19w x 6d x 43h</t>
  </si>
  <si>
    <t>CA-2017-100356</t>
  </si>
  <si>
    <t>SP-20920</t>
  </si>
  <si>
    <t>Susan Pistek</t>
  </si>
  <si>
    <t>CA-2017-136350</t>
  </si>
  <si>
    <t>GA-14515</t>
  </si>
  <si>
    <t>George Ashbrook</t>
  </si>
  <si>
    <t>CA-2017-108112</t>
  </si>
  <si>
    <t>DK-12895</t>
  </si>
  <si>
    <t>Dana Kaydos</t>
  </si>
  <si>
    <t>Miramar</t>
  </si>
  <si>
    <t>US-2017-151316</t>
  </si>
  <si>
    <t>MC-17635</t>
  </si>
  <si>
    <t>Matthew Clasen</t>
  </si>
  <si>
    <t>Decatur</t>
  </si>
  <si>
    <t>CA-2017-163692</t>
  </si>
  <si>
    <t>CA-2017-166576</t>
  </si>
  <si>
    <t>JM-15865</t>
  </si>
  <si>
    <t>John Murray</t>
  </si>
  <si>
    <t>OFF-ST-10002574</t>
  </si>
  <si>
    <t>SAFCO Commercial Wire Shelving, Black</t>
  </si>
  <si>
    <t>US-2017-102288</t>
  </si>
  <si>
    <t>OFF-AP-10004655</t>
  </si>
  <si>
    <t>Holmes Visible Mist Ultrasonic Humidifier with 2.3-Gallon Output per Day, Replacement Filter</t>
  </si>
  <si>
    <t>OFF-AP-10002906</t>
  </si>
  <si>
    <t>Hoover Replacement Belt for Commercial Guardsman Heavy-Duty Upright Vacuum</t>
  </si>
  <si>
    <t>OFF-PA-10000740</t>
  </si>
  <si>
    <t>Xerox 1982</t>
  </si>
  <si>
    <t>CA-2017-137456</t>
  </si>
  <si>
    <t>RB-19465</t>
  </si>
  <si>
    <t>Rick Bensley</t>
  </si>
  <si>
    <t>US-2017-155999</t>
  </si>
  <si>
    <t>CA-2017-117394</t>
  </si>
  <si>
    <t>TEC-AC-10000199</t>
  </si>
  <si>
    <t>Kingston Digital DataTraveler 8GB USB 2.0</t>
  </si>
  <si>
    <t>CA-2017-133823</t>
  </si>
  <si>
    <t>OFF-LA-10004545</t>
  </si>
  <si>
    <t>Avery 50</t>
  </si>
  <si>
    <t>CA-2017-123239</t>
  </si>
  <si>
    <t>CA-2017-156769</t>
  </si>
  <si>
    <t>OFF-AR-10003179</t>
  </si>
  <si>
    <t>Dixon Ticonderoga Core-Lock Colored Pencils</t>
  </si>
  <si>
    <t>CA-2017-105914</t>
  </si>
  <si>
    <t>PV-18985</t>
  </si>
  <si>
    <t>Paul Van Hugh</t>
  </si>
  <si>
    <t>CA-2017-110926</t>
  </si>
  <si>
    <t>DD-13570</t>
  </si>
  <si>
    <t>Dorothy Dickinson</t>
  </si>
  <si>
    <t>Alexandria</t>
  </si>
  <si>
    <t>CA-2017-127313</t>
  </si>
  <si>
    <t>OFF-ST-10001228</t>
  </si>
  <si>
    <t>Personal File Boxes with Fold-Down Carry Handle</t>
  </si>
  <si>
    <t>FUR-FU-10003798</t>
  </si>
  <si>
    <t>Ultra Door Kickplate, 8"H x 34"W</t>
  </si>
  <si>
    <t>CA-2017-112725</t>
  </si>
  <si>
    <t>OFF-AR-10001227</t>
  </si>
  <si>
    <t>Newell 338</t>
  </si>
  <si>
    <t>CA-2017-106068</t>
  </si>
  <si>
    <t>RB-19330</t>
  </si>
  <si>
    <t>Randy Bradley</t>
  </si>
  <si>
    <t>TEC-AC-10002942</t>
  </si>
  <si>
    <t>WD My Passport Ultra 1TB Portable External Hard Drive</t>
  </si>
  <si>
    <t>OFF-ST-10002344</t>
  </si>
  <si>
    <t>Carina 42"Hx23 3/4"W Media Storage Unit</t>
  </si>
  <si>
    <t>CA-2017-100160</t>
  </si>
  <si>
    <t>CB-12025</t>
  </si>
  <si>
    <t>Cassandra Brandow</t>
  </si>
  <si>
    <t>OFF-LA-10002475</t>
  </si>
  <si>
    <t>Avery 519</t>
  </si>
  <si>
    <t>OFF-PA-10003072</t>
  </si>
  <si>
    <t>Eureka Recycled Copy Paper 8 1/2" x 11", Ream</t>
  </si>
  <si>
    <t>OFF-EN-10001509</t>
  </si>
  <si>
    <t>Poly String Tie Envelopes</t>
  </si>
  <si>
    <t>CA-2017-115546</t>
  </si>
  <si>
    <t>AH-10465</t>
  </si>
  <si>
    <t>Amy Hunt</t>
  </si>
  <si>
    <t>US-2017-106131</t>
  </si>
  <si>
    <t>TP-21565</t>
  </si>
  <si>
    <t>Tracy Poddar</t>
  </si>
  <si>
    <t>OFF-ST-10003638</t>
  </si>
  <si>
    <t>Mobile Personal File Cube</t>
  </si>
  <si>
    <t>CA-2017-100601</t>
  </si>
  <si>
    <t>US-2017-119039</t>
  </si>
  <si>
    <t>BF-11170</t>
  </si>
  <si>
    <t>Ben Ferrer</t>
  </si>
  <si>
    <t>CA-2017-128426</t>
  </si>
  <si>
    <t>JK-15730</t>
  </si>
  <si>
    <t>Joe Kamberova</t>
  </si>
  <si>
    <t>OFF-BI-10000756</t>
  </si>
  <si>
    <t>Storex DuraTech Recycled Plastic Frosted Binders</t>
  </si>
  <si>
    <t>US-2017-136868</t>
  </si>
  <si>
    <t>CR-12820</t>
  </si>
  <si>
    <t>Cyra Reiten</t>
  </si>
  <si>
    <t>TEC-AC-10001539</t>
  </si>
  <si>
    <t>Logitech G430 Surround Sound Gaming Headset with Dolby 7.1 Technology</t>
  </si>
  <si>
    <t>OFF-ST-10000991</t>
  </si>
  <si>
    <t>Space Solutions HD Industrial Steel Shelving.</t>
  </si>
  <si>
    <t>CA-2017-112536</t>
  </si>
  <si>
    <t>SG-20890</t>
  </si>
  <si>
    <t>Susan Gilcrest</t>
  </si>
  <si>
    <t>Mcallen</t>
  </si>
  <si>
    <t>OFF-BI-10002571</t>
  </si>
  <si>
    <t>Avery Framed View Binder, EZD Ring (Locking), Navy, 1 1/2"</t>
  </si>
  <si>
    <t>CA-2017-166709</t>
  </si>
  <si>
    <t>CA-2017-109715</t>
  </si>
  <si>
    <t>AH-10585</t>
  </si>
  <si>
    <t>Angele Hood</t>
  </si>
  <si>
    <t>OFF-PA-10004965</t>
  </si>
  <si>
    <t>Xerox 1921</t>
  </si>
  <si>
    <t>CA-2017-149881</t>
  </si>
  <si>
    <t>NC-18535</t>
  </si>
  <si>
    <t>Nick Crebassa</t>
  </si>
  <si>
    <t>FUR-BO-10003894</t>
  </si>
  <si>
    <t>Safco Value Mate Steel Bookcase, Baked Enamel Finish on Steel, Black</t>
  </si>
  <si>
    <t>TEC-MA-10000418</t>
  </si>
  <si>
    <t>Cubify CubeX 3D Printer Double Head Print</t>
  </si>
  <si>
    <t>CA-2017-134565</t>
  </si>
  <si>
    <t>TB-21400</t>
  </si>
  <si>
    <t>Tom Boeckenhauer</t>
  </si>
  <si>
    <t>TEC-MA-10001570</t>
  </si>
  <si>
    <t>Cisco Desktop Collaboration Experience DX650 IP Video Phone</t>
  </si>
  <si>
    <t>FUR-BO-10001519</t>
  </si>
  <si>
    <t>O'Sullivan 3-Shelf Heavy-Duty Bookcases</t>
  </si>
  <si>
    <t>CA-2017-120327</t>
  </si>
  <si>
    <t>WB-21850</t>
  </si>
  <si>
    <t>William Brown</t>
  </si>
  <si>
    <t>Urbandale</t>
  </si>
  <si>
    <t>OFF-FA-10004854</t>
  </si>
  <si>
    <t>Vinyl Coated Wire Paper Clips in Organizer Box, 800/Box</t>
  </si>
  <si>
    <t>CA-2017-100223</t>
  </si>
  <si>
    <t>LS-16945</t>
  </si>
  <si>
    <t>Linda Southworth</t>
  </si>
  <si>
    <t>OFF-PA-10000232</t>
  </si>
  <si>
    <t>Xerox 1975</t>
  </si>
  <si>
    <t>Xerox 1966</t>
  </si>
  <si>
    <t>CA-2017-104024</t>
  </si>
  <si>
    <t>OFF-AR-10001972</t>
  </si>
  <si>
    <t>Newell 323</t>
  </si>
  <si>
    <t>CA-2017-147144</t>
  </si>
  <si>
    <t>MZ-17335</t>
  </si>
  <si>
    <t>Maria Zettner</t>
  </si>
  <si>
    <t>OFF-AR-10004587</t>
  </si>
  <si>
    <t>Boston 1827 Commercial Additional Cutter, Drive Gear &amp; Gear Rack for 1606</t>
  </si>
  <si>
    <t>CA-2017-158673</t>
  </si>
  <si>
    <t>Grand Rapids</t>
  </si>
  <si>
    <t>CA-2017-117702</t>
  </si>
  <si>
    <t>CA-2017-163160</t>
  </si>
  <si>
    <t>Freeport</t>
  </si>
  <si>
    <t>OFF-BI-10000778</t>
  </si>
  <si>
    <t>GBC VeloBinder Electric Binding Machine</t>
  </si>
  <si>
    <t>CA-2017-118367</t>
  </si>
  <si>
    <t>LO-17170</t>
  </si>
  <si>
    <t>Lori Olson</t>
  </si>
  <si>
    <t>CA-2017-164819</t>
  </si>
  <si>
    <t>CA-2017-158344</t>
  </si>
  <si>
    <t>Moorhead</t>
  </si>
  <si>
    <t>TEC-AC-10002006</t>
  </si>
  <si>
    <t>Memorex Micro Travel Drive 16 GB</t>
  </si>
  <si>
    <t>CA-2017-123351</t>
  </si>
  <si>
    <t>KT-16480</t>
  </si>
  <si>
    <t>Kean Thornton</t>
  </si>
  <si>
    <t>CA-2017-110429</t>
  </si>
  <si>
    <t>OFF-BI-10000216</t>
  </si>
  <si>
    <t>Mead 1st Gear 2" Zipper Binder, Asst. Colors</t>
  </si>
  <si>
    <t>US-2017-124821</t>
  </si>
  <si>
    <t>AM-10705</t>
  </si>
  <si>
    <t>Anne McFarland</t>
  </si>
  <si>
    <t>US-2017-158505</t>
  </si>
  <si>
    <t>TEC-PH-10004071</t>
  </si>
  <si>
    <t>PayAnywhere Card Reader</t>
  </si>
  <si>
    <t>CA-2017-151358</t>
  </si>
  <si>
    <t>OFF-ST-10000046</t>
  </si>
  <si>
    <t>Fellowes Super Stor/Drawer Files</t>
  </si>
  <si>
    <t>CA-2017-127516</t>
  </si>
  <si>
    <t>Nashville</t>
  </si>
  <si>
    <t>CA-2017-102407</t>
  </si>
  <si>
    <t>AT-10435</t>
  </si>
  <si>
    <t>Alyssa Tate</t>
  </si>
  <si>
    <t>FUR-TA-10003748</t>
  </si>
  <si>
    <t>Bevis 36 x 72 Conference Tables</t>
  </si>
  <si>
    <t>OFF-AP-10001394</t>
  </si>
  <si>
    <t>Harmony Air Purifier</t>
  </si>
  <si>
    <t>CA-2017-130967</t>
  </si>
  <si>
    <t>EB-13870</t>
  </si>
  <si>
    <t>Emily Burns</t>
  </si>
  <si>
    <t>CA-2017-101581</t>
  </si>
  <si>
    <t>DW-13195</t>
  </si>
  <si>
    <t>David Wiener</t>
  </si>
  <si>
    <t>Redmond</t>
  </si>
  <si>
    <t>FUR-TA-10002607</t>
  </si>
  <si>
    <t>KI Conference Tables</t>
  </si>
  <si>
    <t>CA-2017-169124</t>
  </si>
  <si>
    <t>Citrus Heights</t>
  </si>
  <si>
    <t>CA-2017-117261</t>
  </si>
  <si>
    <t>OFF-ST-10000419</t>
  </si>
  <si>
    <t>Rogers Jumbo File, Granite</t>
  </si>
  <si>
    <t>CA-2017-129021</t>
  </si>
  <si>
    <t>Tallahassee</t>
  </si>
  <si>
    <t>OFF-PA-10000241</t>
  </si>
  <si>
    <t>IBM Multi-Purpose Copy Paper, 8 1/2 x 11", Case</t>
  </si>
  <si>
    <t>OFF-AP-10003040</t>
  </si>
  <si>
    <t>Fellowes 8 Outlet Superior Workstation Surge Protector w/o Phone/Fax/Modem Protection</t>
  </si>
  <si>
    <t>FUR-FU-10001852</t>
  </si>
  <si>
    <t>Eldon Regeneration Recycled Desk Accessories, Smoke</t>
  </si>
  <si>
    <t>OFF-PA-10000141</t>
  </si>
  <si>
    <t>Ampad Evidence Wirebond Steno Books, 6" x 9"</t>
  </si>
  <si>
    <t>US-2017-136189</t>
  </si>
  <si>
    <t>FUR-FU-10000175</t>
  </si>
  <si>
    <t>DAX Wood Document Frame.</t>
  </si>
  <si>
    <t>CA-2017-118360</t>
  </si>
  <si>
    <t>CA-2017-149853</t>
  </si>
  <si>
    <t>Hialeah</t>
  </si>
  <si>
    <t>OFF-PA-10000556</t>
  </si>
  <si>
    <t>Xerox 208</t>
  </si>
  <si>
    <t>CA-2017-107909</t>
  </si>
  <si>
    <t>SS-20875</t>
  </si>
  <si>
    <t>Sung Shariari</t>
  </si>
  <si>
    <t>CA-2017-133501</t>
  </si>
  <si>
    <t>OFF-PA-10004888</t>
  </si>
  <si>
    <t>Xerox 217</t>
  </si>
  <si>
    <t>CA-2017-130309</t>
  </si>
  <si>
    <t>GB-14575</t>
  </si>
  <si>
    <t>Giulietta Baptist</t>
  </si>
  <si>
    <t>CA-2017-105410</t>
  </si>
  <si>
    <t>TEC-PH-10000038</t>
  </si>
  <si>
    <t>Jawbone MINI JAMBOX Wireless Bluetooth Speaker</t>
  </si>
  <si>
    <t>TEC-AC-10001552</t>
  </si>
  <si>
    <t>Logitech K350 2.4Ghz Wireless Keyboard</t>
  </si>
  <si>
    <t>CA-2017-169894</t>
  </si>
  <si>
    <t>OFF-BI-10004230</t>
  </si>
  <si>
    <t>GBC Recycled Grain Textured Covers</t>
  </si>
  <si>
    <t>US-2017-100482</t>
  </si>
  <si>
    <t>JL-15130</t>
  </si>
  <si>
    <t>Jack Lebron</t>
  </si>
  <si>
    <t>CA-2017-107748</t>
  </si>
  <si>
    <t>AG-10330</t>
  </si>
  <si>
    <t>Alex Grayson</t>
  </si>
  <si>
    <t>Stockton</t>
  </si>
  <si>
    <t>CA-2017-153654</t>
  </si>
  <si>
    <t>CA-2017-162565</t>
  </si>
  <si>
    <t>RR-19315</t>
  </si>
  <si>
    <t>Ralph Ritter</t>
  </si>
  <si>
    <t>OFF-PA-10001937</t>
  </si>
  <si>
    <t>Xerox 21</t>
  </si>
  <si>
    <t>US-2017-163195</t>
  </si>
  <si>
    <t>LL-16840</t>
  </si>
  <si>
    <t>Lauren Leatherbury</t>
  </si>
  <si>
    <t>TEC-PH-10003875</t>
  </si>
  <si>
    <t>KLD Oscar II Style Snap-on Ultra Thin Side Flip Synthetic Leather Cover Case for HTC One HTC M7</t>
  </si>
  <si>
    <t>CA-2017-111332</t>
  </si>
  <si>
    <t>NC-18340</t>
  </si>
  <si>
    <t>Nat Carroll</t>
  </si>
  <si>
    <t>Fargo</t>
  </si>
  <si>
    <t>North Dakota</t>
  </si>
  <si>
    <t>OFF-AR-10001953</t>
  </si>
  <si>
    <t>Boston 1645 Deluxe Heavier-Duty Electric Pencil Sharpener</t>
  </si>
  <si>
    <t>OFF-FA-10001843</t>
  </si>
  <si>
    <t>OFF-AR-10000657</t>
  </si>
  <si>
    <t>Binney &amp; Smith inkTank Desk Highlighter, Chisel Tip, Yellow, 12/Box</t>
  </si>
  <si>
    <t>CA-2017-117044</t>
  </si>
  <si>
    <t>OFF-FA-10000936</t>
  </si>
  <si>
    <t>Acco Hot Clips Clips to Go</t>
  </si>
  <si>
    <t>OFF-PA-10003657</t>
  </si>
  <si>
    <t>Xerox 1927</t>
  </si>
  <si>
    <t>US-2017-169320</t>
  </si>
  <si>
    <t>LH-16900</t>
  </si>
  <si>
    <t>Lena Hernandez</t>
  </si>
  <si>
    <t>Elkhart</t>
  </si>
  <si>
    <t>TEC-AC-10002550</t>
  </si>
  <si>
    <t>Memorex 25GB 6X Branded Blu-Ray Recordable Disc, 30/Pack</t>
  </si>
  <si>
    <t>CA-2017-111556</t>
  </si>
  <si>
    <t>CD-11920</t>
  </si>
  <si>
    <t>Carlos Daly</t>
  </si>
  <si>
    <t>FUR-BO-10003159</t>
  </si>
  <si>
    <t>Sauder Camden County Collection Libraries, Planked Cherry Finish</t>
  </si>
  <si>
    <t>OFF-AR-10004602</t>
  </si>
  <si>
    <t>Boston KS Multi-Size Manual Pencil Sharpener</t>
  </si>
  <si>
    <t>CA-2017-132339</t>
  </si>
  <si>
    <t>CA-2017-112900</t>
  </si>
  <si>
    <t>KL-16645</t>
  </si>
  <si>
    <t>Ken Lonsdale</t>
  </si>
  <si>
    <t>CA-2017-159464</t>
  </si>
  <si>
    <t>TB-21355</t>
  </si>
  <si>
    <t>Todd Boyes</t>
  </si>
  <si>
    <t>Sandy Springs</t>
  </si>
  <si>
    <t>FUR-BO-10003546</t>
  </si>
  <si>
    <t>Hon 4-Shelf Metal Bookcases</t>
  </si>
  <si>
    <t>OFF-BI-10000315</t>
  </si>
  <si>
    <t>Poly Designer Cover &amp; Back</t>
  </si>
  <si>
    <t>TEC-PH-10002350</t>
  </si>
  <si>
    <t>Apple EarPods with Remote and Mic</t>
  </si>
  <si>
    <t>US-2017-103226</t>
  </si>
  <si>
    <t>CA-2017-119452</t>
  </si>
  <si>
    <t>CA-2017-147725</t>
  </si>
  <si>
    <t>Orange</t>
  </si>
  <si>
    <t>OFF-AR-10001725</t>
  </si>
  <si>
    <t>Boston Home &amp; Office Model 2000 Electric Pencil Sharpeners</t>
  </si>
  <si>
    <t>CA-2017-115175</t>
  </si>
  <si>
    <t>CA-2017-105851</t>
  </si>
  <si>
    <t>US-2017-125717</t>
  </si>
  <si>
    <t>FUR-FU-10001979</t>
  </si>
  <si>
    <t>Dana Halogen Swing-Arm Architect Lamp</t>
  </si>
  <si>
    <t>TEC-AC-10003657</t>
  </si>
  <si>
    <t>Lenovo 17-Key USB Numeric Keypad</t>
  </si>
  <si>
    <t>OFF-BI-10001718</t>
  </si>
  <si>
    <t>GBC DocuBind P50 Personal Binding Machine</t>
  </si>
  <si>
    <t>OFF-PA-10003022</t>
  </si>
  <si>
    <t>Xerox 1992</t>
  </si>
  <si>
    <t>CA-2017-168641</t>
  </si>
  <si>
    <t>OFF-EN-10003001</t>
  </si>
  <si>
    <t>Ames Color-File Green Diamond Border X-ray Mailers</t>
  </si>
  <si>
    <t>FUR-BO-10000780</t>
  </si>
  <si>
    <t>O'Sullivan Plantations 2-Door Library in Landvery Oak</t>
  </si>
  <si>
    <t>CA-2017-156895</t>
  </si>
  <si>
    <t>FUR-CH-10003535</t>
  </si>
  <si>
    <t>Global Armless Task Chair, Royal Blue</t>
  </si>
  <si>
    <t>CA-2017-121300</t>
  </si>
  <si>
    <t>MG-17680</t>
  </si>
  <si>
    <t>Maureen Gastineau</t>
  </si>
  <si>
    <t>Mentor</t>
  </si>
  <si>
    <t>FUR-TA-10004442</t>
  </si>
  <si>
    <t>Riverside Furniture Stanwyck Manor Table Series</t>
  </si>
  <si>
    <t>FUR-FU-10004586</t>
  </si>
  <si>
    <t>G.E. Longer-Life Indoor Recessed Floodlight Bulbs</t>
  </si>
  <si>
    <t>OFF-PA-10002606</t>
  </si>
  <si>
    <t>Xerox 1928</t>
  </si>
  <si>
    <t>CA-2017-130211</t>
  </si>
  <si>
    <t>BD-11620</t>
  </si>
  <si>
    <t>Brian DeCherney</t>
  </si>
  <si>
    <t>Lawton</t>
  </si>
  <si>
    <t>OFF-ST-10000129</t>
  </si>
  <si>
    <t>Fellowes Recycled Storage Drawers</t>
  </si>
  <si>
    <t>CA-2017-105921</t>
  </si>
  <si>
    <t>FUR-TA-10001095</t>
  </si>
  <si>
    <t>Chromcraft Round Conference Tables</t>
  </si>
  <si>
    <t>CA-2017-112753</t>
  </si>
  <si>
    <t>CA-2017-155075</t>
  </si>
  <si>
    <t>CA-2017-167003</t>
  </si>
  <si>
    <t>VS-21820</t>
  </si>
  <si>
    <t>Vivek Sundaresam</t>
  </si>
  <si>
    <t>US-2017-111920</t>
  </si>
  <si>
    <t>PS-18970</t>
  </si>
  <si>
    <t>Paul Stevenson</t>
  </si>
  <si>
    <t>CA-2017-107167</t>
  </si>
  <si>
    <t>ND-18460</t>
  </si>
  <si>
    <t>Neil Ducich</t>
  </si>
  <si>
    <t>OFF-ST-10003805</t>
  </si>
  <si>
    <t>24 Capacity Maxi Data Binder Racks, Pearl</t>
  </si>
  <si>
    <t>CA-2017-105445</t>
  </si>
  <si>
    <t>BP-11095</t>
  </si>
  <si>
    <t>Bart Pistole</t>
  </si>
  <si>
    <t>OFF-FA-10001229</t>
  </si>
  <si>
    <t>US-2017-105046</t>
  </si>
  <si>
    <t>Rome</t>
  </si>
  <si>
    <t>OFF-PA-10004353</t>
  </si>
  <si>
    <t>Southworth 25% Cotton Premium Laser Paper and Envelopes</t>
  </si>
  <si>
    <t>DAX Solid Wood Frames</t>
  </si>
  <si>
    <t>CA-2017-152856</t>
  </si>
  <si>
    <t>Marion</t>
  </si>
  <si>
    <t>TEC-AC-10004864</t>
  </si>
  <si>
    <t>Memorex Micro Travel Drive 32 GB</t>
  </si>
  <si>
    <t>CA-2017-138464</t>
  </si>
  <si>
    <t>FUR-FU-10003142</t>
  </si>
  <si>
    <t>Master Big Foot Doorstop, Beige</t>
  </si>
  <si>
    <t>US-2017-132206</t>
  </si>
  <si>
    <t>CA-2017-113474</t>
  </si>
  <si>
    <t>TM-21490</t>
  </si>
  <si>
    <t>Tony Molinari</t>
  </si>
  <si>
    <t>Oklahoma City</t>
  </si>
  <si>
    <t>OFF-EN-10004206</t>
  </si>
  <si>
    <t>Multimedia Mailers</t>
  </si>
  <si>
    <t>US-2017-107636</t>
  </si>
  <si>
    <t>NM-18520</t>
  </si>
  <si>
    <t>Neoma Murray</t>
  </si>
  <si>
    <t>Manchester</t>
  </si>
  <si>
    <t>OFF-LA-10003388</t>
  </si>
  <si>
    <t>Avery 5</t>
  </si>
  <si>
    <t>US-2017-117331</t>
  </si>
  <si>
    <t>CA-2017-129490</t>
  </si>
  <si>
    <t>FUR-CH-10003298</t>
  </si>
  <si>
    <t>Office Star - Contemporary Task Swivel chair with Loop Arms, Charcoal</t>
  </si>
  <si>
    <t>US-2017-149510</t>
  </si>
  <si>
    <t>OFF-AP-10002350</t>
  </si>
  <si>
    <t>Belkin F9H710-06 7 Outlet SurgeMaster Surge Protector</t>
  </si>
  <si>
    <t>CA-2017-126662</t>
  </si>
  <si>
    <t>TEC-CO-10004202</t>
  </si>
  <si>
    <t>Brother DCP1000 Digital 3 in 1 Multifunction Machine</t>
  </si>
  <si>
    <t>US-2017-163790</t>
  </si>
  <si>
    <t>NL-18310</t>
  </si>
  <si>
    <t>Nancy Lomonaco</t>
  </si>
  <si>
    <t>Danville</t>
  </si>
  <si>
    <t>OFF-EN-10001335</t>
  </si>
  <si>
    <t>White Business Envelopes with Contemporary Seam, Recycled White Business Envelopes</t>
  </si>
  <si>
    <t>OFF-AR-10003469</t>
  </si>
  <si>
    <t>Nontoxic Chalk</t>
  </si>
  <si>
    <t>OFF-BI-10003718</t>
  </si>
  <si>
    <t>GBC Therma-A-Bind 250T Electric Binding System</t>
  </si>
  <si>
    <t>OFF-FA-10004838</t>
  </si>
  <si>
    <t>Super Bands, 12/Pack</t>
  </si>
  <si>
    <t>FUR-FU-10002508</t>
  </si>
  <si>
    <t>Document Clip Frames</t>
  </si>
  <si>
    <t>US-2017-169502</t>
  </si>
  <si>
    <t>MG-17650</t>
  </si>
  <si>
    <t>Matthew Grinstein</t>
  </si>
  <si>
    <t>OFF-SU-10004115</t>
  </si>
  <si>
    <t>Acme Stainless Steel Office Snips</t>
  </si>
  <si>
    <t>US-2017-141852</t>
  </si>
  <si>
    <t>CA-2017-145219</t>
  </si>
  <si>
    <t>RM-19675</t>
  </si>
  <si>
    <t>Robert Marley</t>
  </si>
  <si>
    <t>TEC-CO-10001449</t>
  </si>
  <si>
    <t>Hewlett Packard LaserJet 3310 Copier</t>
  </si>
  <si>
    <t>OFF-BI-10001670</t>
  </si>
  <si>
    <t>Vinyl Sectional Post Binders</t>
  </si>
  <si>
    <t>CA-2017-147228</t>
  </si>
  <si>
    <t>SO-20335</t>
  </si>
  <si>
    <t>Sean O'Donnell</t>
  </si>
  <si>
    <t>CA-2017-168396</t>
  </si>
  <si>
    <t>BD-11725</t>
  </si>
  <si>
    <t>Bruce Degenhardt</t>
  </si>
  <si>
    <t>FUR-FU-10000723</t>
  </si>
  <si>
    <t>Deflect-o EconoMat Studded, No Bevel Mat for Low Pile Carpeting</t>
  </si>
  <si>
    <t>CA-2017-116288</t>
  </si>
  <si>
    <t>BS-11380</t>
  </si>
  <si>
    <t>Bill Stewart</t>
  </si>
  <si>
    <t>CA-2017-168228</t>
  </si>
  <si>
    <t>CA-2017-130141</t>
  </si>
  <si>
    <t>HA-14905</t>
  </si>
  <si>
    <t>Helen Abelman</t>
  </si>
  <si>
    <t>OFF-BI-10000831</t>
  </si>
  <si>
    <t>Storex Flexible Poly Binders with Double Pockets</t>
  </si>
  <si>
    <t>FUR-CH-10000749</t>
  </si>
  <si>
    <t>Office Star - Ergonomic Mid Back Chair with 2-Way Adjustable Arms</t>
  </si>
  <si>
    <t>CA-2017-129357</t>
  </si>
  <si>
    <t>OFF-PA-10003228</t>
  </si>
  <si>
    <t>Xerox 1917</t>
  </si>
  <si>
    <t>OFF-SU-10004498</t>
  </si>
  <si>
    <t>Martin-Yale Premier Letter Opener</t>
  </si>
  <si>
    <t>CA-2017-150987</t>
  </si>
  <si>
    <t>AH-10120</t>
  </si>
  <si>
    <t>Adrian Hane</t>
  </si>
  <si>
    <t>OFF-PA-10002923</t>
  </si>
  <si>
    <t>Xerox 1942</t>
  </si>
  <si>
    <t>CA-2017-132647</t>
  </si>
  <si>
    <t>Perth Amboy</t>
  </si>
  <si>
    <t>OFF-ST-10003123</t>
  </si>
  <si>
    <t>Fellowes Bases and Tops For Staxonsteel/High-Stak Systems</t>
  </si>
  <si>
    <t>CA-2017-159107</t>
  </si>
  <si>
    <t>OFF-FA-10001332</t>
  </si>
  <si>
    <t>Acco Banker's Clasps, 5 3/4"-Long</t>
  </si>
  <si>
    <t>US-2017-133200</t>
  </si>
  <si>
    <t>FUR-BO-10001601</t>
  </si>
  <si>
    <t>Sauder Mission Library with Doors, Fruitwood Finish</t>
  </si>
  <si>
    <t>OFF-ST-10001932</t>
  </si>
  <si>
    <t>Fellowes Staxonsteel Drawer Files</t>
  </si>
  <si>
    <t>CA-2017-139416</t>
  </si>
  <si>
    <t>AG-10270</t>
  </si>
  <si>
    <t>Alejandro Grove</t>
  </si>
  <si>
    <t>US-2017-154851</t>
  </si>
  <si>
    <t>OFF-BI-10001525</t>
  </si>
  <si>
    <t>Acco Pressboard Covers with Storage Hooks, 14 7/8" x 11", Executive Red</t>
  </si>
  <si>
    <t>CA-2017-140298</t>
  </si>
  <si>
    <t>OFF-AR-10003481</t>
  </si>
  <si>
    <t>Newell 348</t>
  </si>
  <si>
    <t>CA-2017-138149</t>
  </si>
  <si>
    <t>OFF-AR-10000255</t>
  </si>
  <si>
    <t>Newell 328</t>
  </si>
  <si>
    <t>CA-2017-121643</t>
  </si>
  <si>
    <t>CA-2017-143126</t>
  </si>
  <si>
    <t>US-2017-135230</t>
  </si>
  <si>
    <t>CK-12325</t>
  </si>
  <si>
    <t>Christine Kargatis</t>
  </si>
  <si>
    <t>OFF-AR-10001166</t>
  </si>
  <si>
    <t>CA-2017-164364</t>
  </si>
  <si>
    <t>OFF-LA-10004853</t>
  </si>
  <si>
    <t>Avery 483</t>
  </si>
  <si>
    <t>OFF-AR-10000315</t>
  </si>
  <si>
    <t>Dixon Ticonderoga Maple Cedar Pencil, #2</t>
  </si>
  <si>
    <t>CA-2017-168123</t>
  </si>
  <si>
    <t>JD-16060</t>
  </si>
  <si>
    <t>Julia Dunbar</t>
  </si>
  <si>
    <t>OFF-FA-10002763</t>
  </si>
  <si>
    <t>Advantus Map Pennant Flags and Round Head Tacks</t>
  </si>
  <si>
    <t>OFF-ST-10000877</t>
  </si>
  <si>
    <t>Recycled Steel Personal File for Standard File Folders</t>
  </si>
  <si>
    <t>OFF-BI-10001071</t>
  </si>
  <si>
    <t>GBC ProClick Punch Binding System</t>
  </si>
  <si>
    <t>CA-2017-103499</t>
  </si>
  <si>
    <t>ES-14020</t>
  </si>
  <si>
    <t>Erica Smith</t>
  </si>
  <si>
    <t>FUR-CH-10001482</t>
  </si>
  <si>
    <t>Office Star - Mesh Screen back chair with Vinyl seat</t>
  </si>
  <si>
    <t>CA-2017-126354</t>
  </si>
  <si>
    <t>Pembroke Pines</t>
  </si>
  <si>
    <t>OFF-PA-10004381</t>
  </si>
  <si>
    <t>14-7/8 x 11 Blue Bar Computer Printout Paper</t>
  </si>
  <si>
    <t>CA-2017-169817</t>
  </si>
  <si>
    <t>OFF-BI-10004141</t>
  </si>
  <si>
    <t>Insertable Tab Indexes For Data Binders</t>
  </si>
  <si>
    <t>US-2017-144582</t>
  </si>
  <si>
    <t>OFF-BI-10001575</t>
  </si>
  <si>
    <t>GBC Linen Binding Covers</t>
  </si>
  <si>
    <t>CA-2017-123701</t>
  </si>
  <si>
    <t>PG-18820</t>
  </si>
  <si>
    <t>Patrick Gardner</t>
  </si>
  <si>
    <t>CA-2017-158883</t>
  </si>
  <si>
    <t>CS-11860</t>
  </si>
  <si>
    <t>Cari Schnelling</t>
  </si>
  <si>
    <t>OFF-PA-10004733</t>
  </si>
  <si>
    <t>Things To Do Today Spiral Book</t>
  </si>
  <si>
    <t>CA-2017-119746</t>
  </si>
  <si>
    <t>CM-12385</t>
  </si>
  <si>
    <t>Christopher Martinez</t>
  </si>
  <si>
    <t>FUR-FU-10004909</t>
  </si>
  <si>
    <t>Contemporary Wood/Metal Frame</t>
  </si>
  <si>
    <t>CA-2017-108091</t>
  </si>
  <si>
    <t>EK-13795</t>
  </si>
  <si>
    <t>Eileen Kiefer</t>
  </si>
  <si>
    <t>Escondido</t>
  </si>
  <si>
    <t>CA-2017-132346</t>
  </si>
  <si>
    <t>OFF-AP-10000696</t>
  </si>
  <si>
    <t>Holmes Odor Grabber</t>
  </si>
  <si>
    <t>US-2017-147984</t>
  </si>
  <si>
    <t>Wichita</t>
  </si>
  <si>
    <t>OFF-PA-10000806</t>
  </si>
  <si>
    <t>Xerox 1934</t>
  </si>
  <si>
    <t>CA-2017-136364</t>
  </si>
  <si>
    <t>MH-17455</t>
  </si>
  <si>
    <t>Mark Hamilton</t>
  </si>
  <si>
    <t>FUR-FU-10002501</t>
  </si>
  <si>
    <t>Nu-Dell Executive Frame</t>
  </si>
  <si>
    <t>CA-2017-117436</t>
  </si>
  <si>
    <t>LW-17125</t>
  </si>
  <si>
    <t>Liz Willingham</t>
  </si>
  <si>
    <t>Norwich</t>
  </si>
  <si>
    <t>OFF-BI-10004040</t>
  </si>
  <si>
    <t>Wilson Jones Impact Binders</t>
  </si>
  <si>
    <t>US-2017-136707</t>
  </si>
  <si>
    <t>CA-2017-167661</t>
  </si>
  <si>
    <t>OFF-PA-10002581</t>
  </si>
  <si>
    <t>Xerox 1951</t>
  </si>
  <si>
    <t>CA-2017-106831</t>
  </si>
  <si>
    <t>CA-2017-154123</t>
  </si>
  <si>
    <t>CA-2017-118402</t>
  </si>
  <si>
    <t>JO-15280</t>
  </si>
  <si>
    <t>Jas O'Carroll</t>
  </si>
  <si>
    <t>OFF-ST-10001418</t>
  </si>
  <si>
    <t>Carina Media Storage Towers in Natural &amp; Black</t>
  </si>
  <si>
    <t>CA-2017-136063</t>
  </si>
  <si>
    <t>Oak Park</t>
  </si>
  <si>
    <t>OFF-AR-10000823</t>
  </si>
  <si>
    <t>Newell 307</t>
  </si>
  <si>
    <t>CA-2017-163531</t>
  </si>
  <si>
    <t>TEC-PH-10001425</t>
  </si>
  <si>
    <t>Mophie Juice Pack Helium for iPhone</t>
  </si>
  <si>
    <t>CA-2017-122490</t>
  </si>
  <si>
    <t>TT-21070</t>
  </si>
  <si>
    <t>Ted Trevino</t>
  </si>
  <si>
    <t>FUR-CH-10001215</t>
  </si>
  <si>
    <t>Global Troy Executive Leather Low-Back Tilter</t>
  </si>
  <si>
    <t>CA-2017-131366</t>
  </si>
  <si>
    <t>SC-20440</t>
  </si>
  <si>
    <t>Shaun Chance</t>
  </si>
  <si>
    <t>TEC-PH-10003437</t>
  </si>
  <si>
    <t>Blue Parrot B250XT Professional Grade Wireless Bluetooth Headset with</t>
  </si>
  <si>
    <t>CA-2017-164042</t>
  </si>
  <si>
    <t>OFF-FA-10000840</t>
  </si>
  <si>
    <t>OIC Thumb-Tacks</t>
  </si>
  <si>
    <t>CA-2017-143567</t>
  </si>
  <si>
    <t>TB-21175</t>
  </si>
  <si>
    <t>Thomas Boland</t>
  </si>
  <si>
    <t>OFF-EN-10004846</t>
  </si>
  <si>
    <t>Letter or Legal Size Expandable Poly String Tie Envelopes</t>
  </si>
  <si>
    <t>FUR-CH-10000454</t>
  </si>
  <si>
    <t>Hon Deluxe Fabric Upholstered Stacking Chairs, Rounded Back</t>
  </si>
  <si>
    <t>TEC-AC-10004145</t>
  </si>
  <si>
    <t>Logitech diNovo Edge Keyboard</t>
  </si>
  <si>
    <t>CA-2017-104080</t>
  </si>
  <si>
    <t>OFF-BI-10003876</t>
  </si>
  <si>
    <t>Green Canvas Binder for 8-1/2" x 14" Sheets</t>
  </si>
  <si>
    <t>CA-2017-120936</t>
  </si>
  <si>
    <t>CA-2017-110884</t>
  </si>
  <si>
    <t>OFF-LA-10003510</t>
  </si>
  <si>
    <t>Avery 4027 File Folder Labels for Dot Matrix Printers, 5000 Labels per Box, White</t>
  </si>
  <si>
    <t>CA-2017-127306</t>
  </si>
  <si>
    <t>Johnson City</t>
  </si>
  <si>
    <t>OFF-PA-10000019</t>
  </si>
  <si>
    <t>Xerox 1931</t>
  </si>
  <si>
    <t>OFF-BI-10003727</t>
  </si>
  <si>
    <t>Avery Durable Slant Ring Binders With Label Holder</t>
  </si>
  <si>
    <t>CA-2017-163125</t>
  </si>
  <si>
    <t>League City</t>
  </si>
  <si>
    <t>FUR-CH-10001802</t>
  </si>
  <si>
    <t>Hon Every-Day Chair Series Swivel Task Chairs</t>
  </si>
  <si>
    <t>CA-2017-101728</t>
  </si>
  <si>
    <t>SC-20575</t>
  </si>
  <si>
    <t>Sonia Cooley</t>
  </si>
  <si>
    <t>CA-2017-114055</t>
  </si>
  <si>
    <t>TEC-PH-10002890</t>
  </si>
  <si>
    <t>AT&amp;T 17929 Lendline Telephone</t>
  </si>
  <si>
    <t>CA-2017-126438</t>
  </si>
  <si>
    <t>AR-10345</t>
  </si>
  <si>
    <t>Alex Russell</t>
  </si>
  <si>
    <t>CA-2017-117653</t>
  </si>
  <si>
    <t>MO-17500</t>
  </si>
  <si>
    <t>Mary O'Rourke</t>
  </si>
  <si>
    <t>FUR-TA-10003008</t>
  </si>
  <si>
    <t>Lesro Round Back Collection Coffee Table, End Table</t>
  </si>
  <si>
    <t>CA-2017-143245</t>
  </si>
  <si>
    <t>CA-2017-143651</t>
  </si>
  <si>
    <t>CA-2017-150931</t>
  </si>
  <si>
    <t>DP-13390</t>
  </si>
  <si>
    <t>Dennis Pardue</t>
  </si>
  <si>
    <t>Tuscaloosa</t>
  </si>
  <si>
    <t>CA-2017-106782</t>
  </si>
  <si>
    <t>CA-2017-107125</t>
  </si>
  <si>
    <t>OFF-BI-10001989</t>
  </si>
  <si>
    <t>Premium Transparent Presentation Covers by GBC</t>
  </si>
  <si>
    <t>FUR-FU-10000732</t>
  </si>
  <si>
    <t>Eldon 200 Class Desk Accessories</t>
  </si>
  <si>
    <t>CA-2017-117926</t>
  </si>
  <si>
    <t>OFF-AP-10002670</t>
  </si>
  <si>
    <t>Belkin 8-Outlet Premiere SurgeMaster II Surge Protectors</t>
  </si>
  <si>
    <t>CA-2017-107321</t>
  </si>
  <si>
    <t>AW-10930</t>
  </si>
  <si>
    <t>Arthur Wiediger</t>
  </si>
  <si>
    <t>OFF-BI-10004022</t>
  </si>
  <si>
    <t>Acco Suede Grain Vinyl Round Ring Binder</t>
  </si>
  <si>
    <t>US-2017-122714</t>
  </si>
  <si>
    <t>HG-14965</t>
  </si>
  <si>
    <t>Henry Goldwyn</t>
  </si>
  <si>
    <t>OFF-BI-10001120</t>
  </si>
  <si>
    <t>Ibico EPK-21 Electric Binding System</t>
  </si>
  <si>
    <t>CA-2017-155824</t>
  </si>
  <si>
    <t>KS-16300</t>
  </si>
  <si>
    <t>Karen Seio</t>
  </si>
  <si>
    <t>Raleigh</t>
  </si>
  <si>
    <t>OFF-AP-10000390</t>
  </si>
  <si>
    <t>Euro Pro Shark Stick Mini Vacuum</t>
  </si>
  <si>
    <t>CA-2017-159688</t>
  </si>
  <si>
    <t>TEC-AC-10000736</t>
  </si>
  <si>
    <t>Logitech G600 MMO Gaming Mouse</t>
  </si>
  <si>
    <t>US-2017-139647</t>
  </si>
  <si>
    <t>US-2017-160465</t>
  </si>
  <si>
    <t>SW-20350</t>
  </si>
  <si>
    <t>Sean Wendt</t>
  </si>
  <si>
    <t>OFF-ST-10000136</t>
  </si>
  <si>
    <t>Letter Size File</t>
  </si>
  <si>
    <t>TEC-PH-10004522</t>
  </si>
  <si>
    <t>Dexim XPower Skin Super-Thin Power Case for iPhone 5 - Black</t>
  </si>
  <si>
    <t>CA-2017-136511</t>
  </si>
  <si>
    <t>MZ-17515</t>
  </si>
  <si>
    <t>Mary Zewe</t>
  </si>
  <si>
    <t>US-2017-130953</t>
  </si>
  <si>
    <t>OFF-BI-10004828</t>
  </si>
  <si>
    <t>GBC Poly Designer Binding Covers</t>
  </si>
  <si>
    <t>OFF-AP-10002311</t>
  </si>
  <si>
    <t>Holmes Replacement Filter for HEPA Air Cleaner, Very Large Room, HEPA Filter</t>
  </si>
  <si>
    <t>FUR-CH-10004626</t>
  </si>
  <si>
    <t>Office Star Flex Back Scooter Chair with Aluminum Finish Frame</t>
  </si>
  <si>
    <t>CA-2017-139304</t>
  </si>
  <si>
    <t>OFF-SU-10001664</t>
  </si>
  <si>
    <t>Acme Office Executive Series Stainless Steel Trimmers</t>
  </si>
  <si>
    <t>CA-2017-141719</t>
  </si>
  <si>
    <t>US-2017-120607</t>
  </si>
  <si>
    <t>CA-2017-122196</t>
  </si>
  <si>
    <t>CA-2017-142090</t>
  </si>
  <si>
    <t>TEC-AC-10002001</t>
  </si>
  <si>
    <t>Logitech Wireless Gaming Headset G930</t>
  </si>
  <si>
    <t>CA-2017-160934</t>
  </si>
  <si>
    <t>TT-21460</t>
  </si>
  <si>
    <t>Tonja Turnell</t>
  </si>
  <si>
    <t>CA-2017-151071</t>
  </si>
  <si>
    <t>MB-18085</t>
  </si>
  <si>
    <t>Mick Brown</t>
  </si>
  <si>
    <t>CA-2017-143217</t>
  </si>
  <si>
    <t>US-2017-133312</t>
  </si>
  <si>
    <t>BD-11500</t>
  </si>
  <si>
    <t>Bradley Drucker</t>
  </si>
  <si>
    <t>FUR-BO-10002213</t>
  </si>
  <si>
    <t>Sauder Forest Hills Library, Woodland Oak Finish</t>
  </si>
  <si>
    <t>CA-2017-132738</t>
  </si>
  <si>
    <t>Loveland</t>
  </si>
  <si>
    <t>CA-2017-156720</t>
  </si>
  <si>
    <t>JM-15580</t>
  </si>
  <si>
    <t>Jill Matthias</t>
  </si>
  <si>
    <t>OFF-FA-10003472</t>
  </si>
  <si>
    <t>Bagged Rubber Bands</t>
  </si>
  <si>
    <t>CA-2017-132213</t>
  </si>
  <si>
    <t>CA-2017-125640</t>
  </si>
  <si>
    <t>OFF-LA-10004178</t>
  </si>
  <si>
    <t>Avery 491</t>
  </si>
  <si>
    <t>CA-2017-154137</t>
  </si>
  <si>
    <t>MT-17815</t>
  </si>
  <si>
    <t>Meg Tillman</t>
  </si>
  <si>
    <t>OFF-ST-10003324</t>
  </si>
  <si>
    <t>Belkin OmniView SE Rackmount Kit</t>
  </si>
  <si>
    <t>CA-2017-146626</t>
  </si>
  <si>
    <t>CA-2017-155607</t>
  </si>
  <si>
    <t>CA-2017-128335</t>
  </si>
  <si>
    <t>OFF-EN-10001539</t>
  </si>
  <si>
    <t>OFF-PA-10004996</t>
  </si>
  <si>
    <t>Speediset Carbonless Redi-Letter 7" x 8 1/2"</t>
  </si>
  <si>
    <t>CA-2017-161333</t>
  </si>
  <si>
    <t>OFF-AP-10000252</t>
  </si>
  <si>
    <t>Harmony HEPA Quiet Air Purifiers</t>
  </si>
  <si>
    <t>CA-2017-128734</t>
  </si>
  <si>
    <t>Chandler</t>
  </si>
  <si>
    <t>FUR-FU-10001731</t>
  </si>
  <si>
    <t>Acrylic Self-Standing Desk Frames</t>
  </si>
  <si>
    <t>CA-2017-125101</t>
  </si>
  <si>
    <t>CA-2017-169929</t>
  </si>
  <si>
    <t>Helena</t>
  </si>
  <si>
    <t>CA-2017-163006</t>
  </si>
  <si>
    <t>TEC-PH-10002584</t>
  </si>
  <si>
    <t>Samsung Galaxy S4</t>
  </si>
  <si>
    <t>FUR-CH-10000229</t>
  </si>
  <si>
    <t>Global Enterprise Series Seating High-Back Swivel/Tilt Chairs</t>
  </si>
  <si>
    <t>FUR-FU-10003799</t>
  </si>
  <si>
    <t>Seth Thomas 13 1/2" Wall Clock</t>
  </si>
  <si>
    <t>CA-2017-106432</t>
  </si>
  <si>
    <t>Waco</t>
  </si>
  <si>
    <t>FUR-BO-10004360</t>
  </si>
  <si>
    <t>Rush Hierlooms Collection Rich Wood Bookcases</t>
  </si>
  <si>
    <t>CA-2017-108749</t>
  </si>
  <si>
    <t>Woonsocket</t>
  </si>
  <si>
    <t>OFF-PA-10003797</t>
  </si>
  <si>
    <t>Xerox 209</t>
  </si>
  <si>
    <t>OFF-BI-10003707</t>
  </si>
  <si>
    <t>Aluminum Screw Posts</t>
  </si>
  <si>
    <t>CA-2017-163335</t>
  </si>
  <si>
    <t>OFF-ST-10000885</t>
  </si>
  <si>
    <t>Fellowes Desktop Hanging File Manager</t>
  </si>
  <si>
    <t>US-2017-136679</t>
  </si>
  <si>
    <t>TEC-AC-10004855</t>
  </si>
  <si>
    <t>V7 USB Numeric Keypad</t>
  </si>
  <si>
    <t>OFF-AR-10003582</t>
  </si>
  <si>
    <t>Boston Electric Pencil Sharpener, Model 1818, Charcoal Black</t>
  </si>
  <si>
    <t>US-2017-141943</t>
  </si>
  <si>
    <t>DK-12985</t>
  </si>
  <si>
    <t>Darren Koutras</t>
  </si>
  <si>
    <t>OFF-EN-10003448</t>
  </si>
  <si>
    <t>Peel &amp; Seel Recycled Catalog Envelopes, Brown</t>
  </si>
  <si>
    <t>US-2017-159562</t>
  </si>
  <si>
    <t>Roseville</t>
  </si>
  <si>
    <t>CA-2017-134635</t>
  </si>
  <si>
    <t>CA-2017-167080</t>
  </si>
  <si>
    <t>CA-2017-145653</t>
  </si>
  <si>
    <t>CA-12775</t>
  </si>
  <si>
    <t>Cynthia Arntzen</t>
  </si>
  <si>
    <t>CA-2017-117401</t>
  </si>
  <si>
    <t>PP-18955</t>
  </si>
  <si>
    <t>Paul Prost</t>
  </si>
  <si>
    <t>OFF-AP-10000938</t>
  </si>
  <si>
    <t>Avanti 1.7 Cu. Ft. Refrigerator</t>
  </si>
  <si>
    <t>OFF-BI-10001267</t>
  </si>
  <si>
    <t>Universal Recycled Hanging Pressboard Report Binders, Letter Size</t>
  </si>
  <si>
    <t>US-2017-109582</t>
  </si>
  <si>
    <t>CA-2017-124436</t>
  </si>
  <si>
    <t>FUR-FU-10001185</t>
  </si>
  <si>
    <t>Advantus Employee of the Month Certificate Frame, 11 x 13-1/2</t>
  </si>
  <si>
    <t>CA-2017-131037</t>
  </si>
  <si>
    <t>FUR-TA-10001768</t>
  </si>
  <si>
    <t>Hon Racetrack Conference Tables</t>
  </si>
  <si>
    <t>CA-2017-146367</t>
  </si>
  <si>
    <t>US-2017-110989</t>
  </si>
  <si>
    <t>TEC-AC-10002345</t>
  </si>
  <si>
    <t>HP Standard 104 key PS/2 Keyboard</t>
  </si>
  <si>
    <t>US-2017-114034</t>
  </si>
  <si>
    <t>Rancho Cucamonga</t>
  </si>
  <si>
    <t>US-2017-115595</t>
  </si>
  <si>
    <t>CA-2017-158722</t>
  </si>
  <si>
    <t>OFF-PA-10000176</t>
  </si>
  <si>
    <t>Xerox 1887</t>
  </si>
  <si>
    <t>CA-2017-147452</t>
  </si>
  <si>
    <t>OFF-PA-10004039</t>
  </si>
  <si>
    <t>Xerox 1882</t>
  </si>
  <si>
    <t>OFF-AP-10001626</t>
  </si>
  <si>
    <t>Commercial WindTunnel Clean Air Upright Vacuum, Replacement Belts, Filtration Bags</t>
  </si>
  <si>
    <t>US-2017-114657</t>
  </si>
  <si>
    <t>TEC-MA-10003173</t>
  </si>
  <si>
    <t>Hewlett-Packard 300S Scientific Calculator</t>
  </si>
  <si>
    <t>CA-2017-144484</t>
  </si>
  <si>
    <t>OFF-AP-10004487</t>
  </si>
  <si>
    <t>Kensington 4 Outlet MasterPiece Compact Power Control Center</t>
  </si>
  <si>
    <t>CA-2017-125913</t>
  </si>
  <si>
    <t>CA-2017-147333</t>
  </si>
  <si>
    <t>US-2017-104094</t>
  </si>
  <si>
    <t>TEC-AC-10002134</t>
  </si>
  <si>
    <t>Rosewill 107 Normal Keys USB Wired Standard Keyboard</t>
  </si>
  <si>
    <t>CA-2017-152709</t>
  </si>
  <si>
    <t>OFF-ST-10001837</t>
  </si>
  <si>
    <t>SAFCO Mobile Desk Side File, Wire Frame</t>
  </si>
  <si>
    <t>CA-2017-105991</t>
  </si>
  <si>
    <t>LH-17020</t>
  </si>
  <si>
    <t>Lisa Hazard</t>
  </si>
  <si>
    <t>OFF-EN-10002600</t>
  </si>
  <si>
    <t>Redi-Strip #10 Envelopes, 4 1/8 x 9 1/2</t>
  </si>
  <si>
    <t>US-2017-136784</t>
  </si>
  <si>
    <t>CA-2017-151218</t>
  </si>
  <si>
    <t>CA-2017-144883</t>
  </si>
  <si>
    <t>BO-11350</t>
  </si>
  <si>
    <t>Bill Overfelt</t>
  </si>
  <si>
    <t>OFF-LA-10000305</t>
  </si>
  <si>
    <t>Avery 495</t>
  </si>
  <si>
    <t>CA-2017-142174</t>
  </si>
  <si>
    <t>DP-13000</t>
  </si>
  <si>
    <t>Darren Powers</t>
  </si>
  <si>
    <t>CA-2017-108791</t>
  </si>
  <si>
    <t>CA-2017-131254</t>
  </si>
  <si>
    <t>NC-18415</t>
  </si>
  <si>
    <t>Nathan Cano</t>
  </si>
  <si>
    <t>OFF-AR-10003876</t>
  </si>
  <si>
    <t>Avery Hi-Liter GlideStik Fluorescent Highlighter, Yellow Ink</t>
  </si>
  <si>
    <t>CA-2017-137876</t>
  </si>
  <si>
    <t>FUR-FU-10000222</t>
  </si>
  <si>
    <t>Seth Thomas 16" Steel Case Clock</t>
  </si>
  <si>
    <t>US-2017-162558</t>
  </si>
  <si>
    <t>Knoxville</t>
  </si>
  <si>
    <t>FUR-FU-10002364</t>
  </si>
  <si>
    <t>Eldon Expressions Wood Desk Accessories, Oak</t>
  </si>
  <si>
    <t>FUR-FU-10004864</t>
  </si>
  <si>
    <t>Eldon 500 Class Desk Accessories</t>
  </si>
  <si>
    <t>FUR-FU-10003691</t>
  </si>
  <si>
    <t>Eldon Image Series Desk Accessories, Ebony</t>
  </si>
  <si>
    <t>CA-2017-134439</t>
  </si>
  <si>
    <t>Grand Island</t>
  </si>
  <si>
    <t>CA-2017-111577</t>
  </si>
  <si>
    <t>AJ-10780</t>
  </si>
  <si>
    <t>Anthony Jacobs</t>
  </si>
  <si>
    <t>Scottsdale</t>
  </si>
  <si>
    <t>CA-2017-108539</t>
  </si>
  <si>
    <t>OFF-BI-10003981</t>
  </si>
  <si>
    <t>Avery Durable Plastic 1" Binders</t>
  </si>
  <si>
    <t>US-2017-103814</t>
  </si>
  <si>
    <t>Park Ridge</t>
  </si>
  <si>
    <t>US-2017-126060</t>
  </si>
  <si>
    <t>FUR-BO-10003433</t>
  </si>
  <si>
    <t>Sauder Cornerstone Collection Library</t>
  </si>
  <si>
    <t>CA-2017-100951</t>
  </si>
  <si>
    <t>NC-18625</t>
  </si>
  <si>
    <t>Noah Childs</t>
  </si>
  <si>
    <t>OFF-ST-10001496</t>
  </si>
  <si>
    <t>Standard Rollaway File with Lock</t>
  </si>
  <si>
    <t>CA-2017-158071</t>
  </si>
  <si>
    <t>OFF-LA-10004689</t>
  </si>
  <si>
    <t>Avery 512</t>
  </si>
  <si>
    <t>CA-2017-147403</t>
  </si>
  <si>
    <t>OFF-PA-10003302</t>
  </si>
  <si>
    <t>Xerox 1906</t>
  </si>
  <si>
    <t>US-2017-136721</t>
  </si>
  <si>
    <t>FUR-FU-10004188</t>
  </si>
  <si>
    <t>Luxo Professional Combination Clamp-On Lamps</t>
  </si>
  <si>
    <t>CA-2017-134152</t>
  </si>
  <si>
    <t>RP-19855</t>
  </si>
  <si>
    <t>Roy Phan</t>
  </si>
  <si>
    <t>CA-2017-161410</t>
  </si>
  <si>
    <t>TEC-PH-10001760</t>
  </si>
  <si>
    <t>Bose SoundLink Bluetooth Speaker</t>
  </si>
  <si>
    <t>TEC-PH-10000673</t>
  </si>
  <si>
    <t>Plantronics Voyager Pro HD - Bluetooth Headset</t>
  </si>
  <si>
    <t>CA-2017-152786</t>
  </si>
  <si>
    <t>Rogers</t>
  </si>
  <si>
    <t>CA-2017-164707</t>
  </si>
  <si>
    <t>OFF-LA-10004345</t>
  </si>
  <si>
    <t>Avery 493</t>
  </si>
  <si>
    <t>CA-2017-163874</t>
  </si>
  <si>
    <t>CA-2017-132262</t>
  </si>
  <si>
    <t>ML-18265</t>
  </si>
  <si>
    <t>Muhammed Lee</t>
  </si>
  <si>
    <t>TEC-AC-10000303</t>
  </si>
  <si>
    <t>Logitech M510 Wireless Mouse</t>
  </si>
  <si>
    <t>CA-2017-123043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</si>
  <si>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</si>
  <si>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</si>
  <si>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</si>
  <si>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</si>
  <si>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</si>
  <si>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</si>
  <si>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US-2017-125647</t>
  </si>
  <si>
    <t>LC-16870</t>
  </si>
  <si>
    <t>Lena Cacioppo</t>
  </si>
  <si>
    <t>TEC-PH-10004188</t>
  </si>
  <si>
    <t>OtterBox Commuter Series Case - Samsung Galaxy S4</t>
  </si>
  <si>
    <t>CA-2017-103009</t>
  </si>
  <si>
    <t>PJ-18835</t>
  </si>
  <si>
    <t>Patrick Jones</t>
  </si>
  <si>
    <t>OFF-PA-10001215</t>
  </si>
  <si>
    <t>Xerox 1963</t>
  </si>
  <si>
    <t>US-2017-120649</t>
  </si>
  <si>
    <t>Waterbury</t>
  </si>
  <si>
    <t>OFF-AR-10001545</t>
  </si>
  <si>
    <t>Newell 326</t>
  </si>
  <si>
    <t>CA-2017-117422</t>
  </si>
  <si>
    <t>FC-14245</t>
  </si>
  <si>
    <t>Frank Carlisle</t>
  </si>
  <si>
    <t>CA-2017-129707</t>
  </si>
  <si>
    <t>US-2017-153633</t>
  </si>
  <si>
    <t>Jupiter</t>
  </si>
  <si>
    <t>CA-2017-155929</t>
  </si>
  <si>
    <t>OFF-PA-10000859</t>
  </si>
  <si>
    <t>Unpadded Memo Slips</t>
  </si>
  <si>
    <t>US-2017-108700</t>
  </si>
  <si>
    <t>CA-2017-160962</t>
  </si>
  <si>
    <t>OFF-AR-10003056</t>
  </si>
  <si>
    <t>Newell 341</t>
  </si>
  <si>
    <t>CA-2017-130631</t>
  </si>
  <si>
    <t>Edmonds</t>
  </si>
  <si>
    <t>OFF-FA-10000089</t>
  </si>
  <si>
    <t>Acco Glide Clips</t>
  </si>
  <si>
    <t>FUR-FU-10004093</t>
  </si>
  <si>
    <t>Hand-Finished Solid Wood Document Frame</t>
  </si>
  <si>
    <t>CA-2017-116680</t>
  </si>
  <si>
    <t>FUR-TA-10001771</t>
  </si>
  <si>
    <t>Bush Cubix Conference Tables, Fully Assembled</t>
  </si>
  <si>
    <t>CA-2017-101574</t>
  </si>
  <si>
    <t>CA-2017-116946</t>
  </si>
  <si>
    <t>Parker</t>
  </si>
  <si>
    <t>OFF-ST-10002554</t>
  </si>
  <si>
    <t>Tennsco Industrial Shelving</t>
  </si>
  <si>
    <t>CA-2017-121741</t>
  </si>
  <si>
    <t>YC-21895</t>
  </si>
  <si>
    <t>Yoseph Carroll</t>
  </si>
  <si>
    <t>CA-2017-169691</t>
  </si>
  <si>
    <t>OFF-LA-10002312</t>
  </si>
  <si>
    <t>Avery 490</t>
  </si>
  <si>
    <t>CA-2017-105487</t>
  </si>
  <si>
    <t>CS-12250</t>
  </si>
  <si>
    <t>Chris Selesnick</t>
  </si>
  <si>
    <t>CA-2017-148999</t>
  </si>
  <si>
    <t>FUR-CH-10002044</t>
  </si>
  <si>
    <t>Office Star - Contemporary Task Swivel chair with 2-way adjustable arms, Plum</t>
  </si>
  <si>
    <t>CA-2017-134495</t>
  </si>
  <si>
    <t>TEC-PH-10004897</t>
  </si>
  <si>
    <t>Mediabridge Sport Armband iPhone 5s</t>
  </si>
  <si>
    <t>OFF-LA-10000262</t>
  </si>
  <si>
    <t>Avery 494</t>
  </si>
  <si>
    <t>OFF-AP-10002222</t>
  </si>
  <si>
    <t>CA-2017-164098</t>
  </si>
  <si>
    <t>CG-12520</t>
  </si>
  <si>
    <t>Claire Gute</t>
  </si>
  <si>
    <t>CA-2017-117821</t>
  </si>
  <si>
    <t>CA-2017-164378</t>
  </si>
  <si>
    <t>OFF-AR-10001177</t>
  </si>
  <si>
    <t>Newell 349</t>
  </si>
  <si>
    <t>OFF-LA-10000634</t>
  </si>
  <si>
    <t>Avery 509</t>
  </si>
  <si>
    <t>TEC-AC-10004708</t>
  </si>
  <si>
    <t>Sony 32GB Class 10 Micro SDHC R40 Memory Card</t>
  </si>
  <si>
    <t>FUR-CH-10002084</t>
  </si>
  <si>
    <t>Hon Mobius Operator's Chair</t>
  </si>
  <si>
    <t>CA-2017-127782</t>
  </si>
  <si>
    <t>TH-21115</t>
  </si>
  <si>
    <t>Thea Hudgings</t>
  </si>
  <si>
    <t>FUR-FU-10001847</t>
  </si>
  <si>
    <t>Eldon Image Series Black Desk Accessories</t>
  </si>
  <si>
    <t>OFF-EN-10003845</t>
  </si>
  <si>
    <t>Colored Envelopes</t>
  </si>
  <si>
    <t>US-2017-152569</t>
  </si>
  <si>
    <t>OFF-PA-10001736</t>
  </si>
  <si>
    <t>Xerox 1880</t>
  </si>
  <si>
    <t>CA-2017-117667</t>
  </si>
  <si>
    <t>MS-17980</t>
  </si>
  <si>
    <t>Michael Stewart</t>
  </si>
  <si>
    <t>OFF-AR-10000716</t>
  </si>
  <si>
    <t>DIXON Ticonderoga Erasable Checking Pencils</t>
  </si>
  <si>
    <t>OFF-PA-10002709</t>
  </si>
  <si>
    <t>Xerox 1956</t>
  </si>
  <si>
    <t>CA-2017-154501</t>
  </si>
  <si>
    <t>CA-2017-166933</t>
  </si>
  <si>
    <t>Santa Barbara</t>
  </si>
  <si>
    <t>OFF-FA-10002676</t>
  </si>
  <si>
    <t>Colored Push Pins</t>
  </si>
  <si>
    <t>CA-2017-136609</t>
  </si>
  <si>
    <t>Cedar Hill</t>
  </si>
  <si>
    <t>CA-2017-160885</t>
  </si>
  <si>
    <t>JK-16090</t>
  </si>
  <si>
    <t>Juliana Krohn</t>
  </si>
  <si>
    <t>TEC-PH-10001795</t>
  </si>
  <si>
    <t>ClearOne CHATAttach 160 - speaker phone</t>
  </si>
  <si>
    <t>US-2017-150595</t>
  </si>
  <si>
    <t>CA-2017-102967</t>
  </si>
  <si>
    <t>New Hampshire</t>
  </si>
  <si>
    <t>OFF-ST-10001590</t>
  </si>
  <si>
    <t>Tenex Personal Project File with Scoop Front Design, Black</t>
  </si>
  <si>
    <t>CA-2017-151008</t>
  </si>
  <si>
    <t>JM-16195</t>
  </si>
  <si>
    <t>Justin MacKendrick</t>
  </si>
  <si>
    <t>Draper</t>
  </si>
  <si>
    <t>FUR-FU-10002396</t>
  </si>
  <si>
    <t>DAX Copper Panel Document Frame, 5 x 7 Size</t>
  </si>
  <si>
    <t>CA-2017-116113</t>
  </si>
  <si>
    <t>Montgomery</t>
  </si>
  <si>
    <t>CA-2017-133263</t>
  </si>
  <si>
    <t>OFF-BI-10001153</t>
  </si>
  <si>
    <t>Ibico Recycled Grain-Textured Covers</t>
  </si>
  <si>
    <t>CA-2017-157966</t>
  </si>
  <si>
    <t>TEC-MA-10002109</t>
  </si>
  <si>
    <t>HP Officejet Pro 8600 e-All-In-One Printer, Copier, Scanner, Fax</t>
  </si>
  <si>
    <t>FUR-CH-10003606</t>
  </si>
  <si>
    <t>SAFCO Folding Chair Trolley</t>
  </si>
  <si>
    <t>TEC-PH-10001527</t>
  </si>
  <si>
    <t>Plantronics MX500i Earset</t>
  </si>
  <si>
    <t>CA-2017-137498</t>
  </si>
  <si>
    <t>LC-17050</t>
  </si>
  <si>
    <t>Liz Carlisle</t>
  </si>
  <si>
    <t>OFF-PA-10000143</t>
  </si>
  <si>
    <t>Astroparche Fine Business Paper</t>
  </si>
  <si>
    <t>CA-2017-163818</t>
  </si>
  <si>
    <t>CA-2017-105333</t>
  </si>
  <si>
    <t>OFF-ST-10002182</t>
  </si>
  <si>
    <t>Iris 3-Drawer Stacking Bin, Black</t>
  </si>
  <si>
    <t>TEC-PH-10001468</t>
  </si>
  <si>
    <t>Panasonic Business Telephones KX-T7736</t>
  </si>
  <si>
    <t>US-2017-108014</t>
  </si>
  <si>
    <t>CA-2017-160325</t>
  </si>
  <si>
    <t>TEC-PH-10001944</t>
  </si>
  <si>
    <t>Wi-Ex zBoost YX540 Cellular Phone Signal Booster</t>
  </si>
  <si>
    <t>CA-2017-151176</t>
  </si>
  <si>
    <t>SV-20785</t>
  </si>
  <si>
    <t>Stewart Visinsky</t>
  </si>
  <si>
    <t>OFF-AR-10000614</t>
  </si>
  <si>
    <t>Barrel Sharpener</t>
  </si>
  <si>
    <t>CA-2017-105193</t>
  </si>
  <si>
    <t>CA-2017-117198</t>
  </si>
  <si>
    <t>BG-11035</t>
  </si>
  <si>
    <t>Barry Gonzalez</t>
  </si>
  <si>
    <t>TEC-AC-10003033</t>
  </si>
  <si>
    <t>Plantronics CS510 - Over-the-Head monaural Wireless Headset System</t>
  </si>
  <si>
    <t>CA-2017-121027</t>
  </si>
  <si>
    <t>TEC-AC-10002253</t>
  </si>
  <si>
    <t>Imation Bio 8GB USB Flash Drive Imation Corp</t>
  </si>
  <si>
    <t>CA-2017-125745</t>
  </si>
  <si>
    <t>CA-2017-148810</t>
  </si>
  <si>
    <t>FUR-CH-10001545</t>
  </si>
  <si>
    <t>Hon Comfortask Task/Swivel Chairs</t>
  </si>
  <si>
    <t>CA-2017-123022</t>
  </si>
  <si>
    <t>La Mesa</t>
  </si>
  <si>
    <t>OFF-BI-10002225</t>
  </si>
  <si>
    <t>Square Ring Data Binders, Rigid 75 Pt. Covers, 11" x 14-7/8"</t>
  </si>
  <si>
    <t>CA-2017-113208</t>
  </si>
  <si>
    <t>Dearborn</t>
  </si>
  <si>
    <t>FUR-FU-10004245</t>
  </si>
  <si>
    <t>Career Cubicle Clock, 8 1/4", Black</t>
  </si>
  <si>
    <t>CA-2017-106355</t>
  </si>
  <si>
    <t>Meriden</t>
  </si>
  <si>
    <t>CA-2017-120719</t>
  </si>
  <si>
    <t>CA-2017-127117</t>
  </si>
  <si>
    <t>Morristown</t>
  </si>
  <si>
    <t>CA-2017-168179</t>
  </si>
  <si>
    <t>Salt Lake City</t>
  </si>
  <si>
    <t>CA-2017-142342</t>
  </si>
  <si>
    <t>AJ-10795</t>
  </si>
  <si>
    <t>Anthony Johnson</t>
  </si>
  <si>
    <t>OFF-PA-10004609</t>
  </si>
  <si>
    <t>Xerox 221</t>
  </si>
  <si>
    <t>OFF-EN-10002592</t>
  </si>
  <si>
    <t>FUR-BO-10002613</t>
  </si>
  <si>
    <t>Atlantic Metals Mobile 4-Shelf Bookcases, Custom Colors</t>
  </si>
  <si>
    <t>CA-2017-109099</t>
  </si>
  <si>
    <t>OFF-PA-10001033</t>
  </si>
  <si>
    <t>Xerox 1893</t>
  </si>
  <si>
    <t>CA-2017-127922</t>
  </si>
  <si>
    <t>OFF-EN-10003068</t>
  </si>
  <si>
    <t>#6 3/4 Gummed Flap White Envelopes</t>
  </si>
  <si>
    <t>CA-2017-126123</t>
  </si>
  <si>
    <t>AG-10765</t>
  </si>
  <si>
    <t>Anthony Garverick</t>
  </si>
  <si>
    <t>OFF-BI-10000309</t>
  </si>
  <si>
    <t>GBC Twin Loop Wire Binding Elements, 9/16" Spine, Black</t>
  </si>
  <si>
    <t>OFF-BI-10004224</t>
  </si>
  <si>
    <t>Catalog Binders with Expanding Posts</t>
  </si>
  <si>
    <t>CA-2017-148320</t>
  </si>
  <si>
    <t>CA-2017-136000</t>
  </si>
  <si>
    <t>CA-2017-115805</t>
  </si>
  <si>
    <t>CA-2017-116939</t>
  </si>
  <si>
    <t>AG-10900</t>
  </si>
  <si>
    <t>Arthur Gainer</t>
  </si>
  <si>
    <t>CA-2017-126550</t>
  </si>
  <si>
    <t>RD-19720</t>
  </si>
  <si>
    <t>Roger Demir</t>
  </si>
  <si>
    <t>OFF-ST-10001031</t>
  </si>
  <si>
    <t>Adjustable Personal File Tote</t>
  </si>
  <si>
    <t>CA-2017-117324</t>
  </si>
  <si>
    <t>Madison</t>
  </si>
  <si>
    <t>OFF-AP-10003590</t>
  </si>
  <si>
    <t>Hoover WindTunnel Plus Canister Vacuum</t>
  </si>
  <si>
    <t>CA-2017-143574</t>
  </si>
  <si>
    <t>Milford</t>
  </si>
  <si>
    <t>FUR-BO-10002598</t>
  </si>
  <si>
    <t>Hon Metal Bookcases, Putty</t>
  </si>
  <si>
    <t>OFF-SU-10002537</t>
  </si>
  <si>
    <t>Acme Box Cutter Scissors</t>
  </si>
  <si>
    <t>US-2017-147886</t>
  </si>
  <si>
    <t>DH-13075</t>
  </si>
  <si>
    <t>Dave Hallsten</t>
  </si>
  <si>
    <t>FUR-FU-10001095</t>
  </si>
  <si>
    <t>DAX Black Cherry Wood-Tone Poster Frame</t>
  </si>
  <si>
    <t>TEC-MA-10004679</t>
  </si>
  <si>
    <t>StarTech.com 10/100 VDSL2 Ethernet Extender Kit</t>
  </si>
  <si>
    <t>OFF-PA-10000743</t>
  </si>
  <si>
    <t>Xerox 1977</t>
  </si>
  <si>
    <t>FUR-FU-10003829</t>
  </si>
  <si>
    <t>Stackable Trays</t>
  </si>
  <si>
    <t>CA-2017-104913</t>
  </si>
  <si>
    <t>CA-2017-158169</t>
  </si>
  <si>
    <t>Lake Forest</t>
  </si>
  <si>
    <t>DAX Wood Document Frame</t>
  </si>
  <si>
    <t>CA-2017-126396</t>
  </si>
  <si>
    <t>CA-2017-141117</t>
  </si>
  <si>
    <t>OFF-SU-10004664</t>
  </si>
  <si>
    <t>Acme Softgrip Scissors</t>
  </si>
  <si>
    <t>OFF-BI-10003676</t>
  </si>
  <si>
    <t>GBC Standard Recycled Report Covers, Clear Plastic Sheets</t>
  </si>
  <si>
    <t>OFF-AR-10003727</t>
  </si>
  <si>
    <t>Berol Giant Pencil Sharpener</t>
  </si>
  <si>
    <t>CA-2017-115070</t>
  </si>
  <si>
    <t>MG-18205</t>
  </si>
  <si>
    <t>Mitch Gastineau</t>
  </si>
  <si>
    <t>CA-2017-140186</t>
  </si>
  <si>
    <t>US-2017-106796</t>
  </si>
  <si>
    <t>CA-2017-113873</t>
  </si>
  <si>
    <t>KE-16420</t>
  </si>
  <si>
    <t>Katrina Edelman</t>
  </si>
  <si>
    <t>OFF-ST-10000943</t>
  </si>
  <si>
    <t>Eldon ProFile File 'N Store Portable File Tub Letter/Legal Size Black</t>
  </si>
  <si>
    <t>CA-2017-117632</t>
  </si>
  <si>
    <t>CS-12175</t>
  </si>
  <si>
    <t>Charles Sheldon</t>
  </si>
  <si>
    <t>CA-2017-161067</t>
  </si>
  <si>
    <t>OFF-PA-10000418</t>
  </si>
  <si>
    <t>Xerox 189</t>
  </si>
  <si>
    <t>OFF-AR-10003251</t>
  </si>
  <si>
    <t>Prang Drawing Pencil Set</t>
  </si>
  <si>
    <t>CA-2017-133207</t>
  </si>
  <si>
    <t>DO-13645</t>
  </si>
  <si>
    <t>Doug O'Connell</t>
  </si>
  <si>
    <t>TEC-PH-10004100</t>
  </si>
  <si>
    <t>Griffin GC17055 Auxiliary Audio Cable</t>
  </si>
  <si>
    <t>US-2017-153255</t>
  </si>
  <si>
    <t>FUR-BO-10004218</t>
  </si>
  <si>
    <t>Bush Heritage Pine Collection 5-Shelf Bookcase, Albany Pine Finish, *Special Order</t>
  </si>
  <si>
    <t>CA-2017-129910</t>
  </si>
  <si>
    <t>CA-2017-133095</t>
  </si>
  <si>
    <t>Jonesboro</t>
  </si>
  <si>
    <t>CA-2017-151596</t>
  </si>
  <si>
    <t>BP-11050</t>
  </si>
  <si>
    <t>Barry Pond</t>
  </si>
  <si>
    <t>Cranston</t>
  </si>
  <si>
    <t>CA-2017-159954</t>
  </si>
  <si>
    <t>SS-20410</t>
  </si>
  <si>
    <t>Shahid Shariari</t>
  </si>
  <si>
    <t>OFF-BI-10004876</t>
  </si>
  <si>
    <t>Wilson Jones Suede Grain Vinyl Binders</t>
  </si>
  <si>
    <t>CA-2017-100825</t>
  </si>
  <si>
    <t>KD-16495</t>
  </si>
  <si>
    <t>Keith Dawkins</t>
  </si>
  <si>
    <t>CA-2017-108000</t>
  </si>
  <si>
    <t>US-2017-153948</t>
  </si>
  <si>
    <t>OFF-PA-10002764</t>
  </si>
  <si>
    <t>OFF-LA-10000414</t>
  </si>
  <si>
    <t>Avery 503</t>
  </si>
  <si>
    <t>CA-2017-146458</t>
  </si>
  <si>
    <t>RB-19435</t>
  </si>
  <si>
    <t>Richard Bierner</t>
  </si>
  <si>
    <t>CA-2017-150420</t>
  </si>
  <si>
    <t>GD-14590</t>
  </si>
  <si>
    <t>Giulietta Dortch</t>
  </si>
  <si>
    <t>US-2017-169551</t>
  </si>
  <si>
    <t>OFF-PA-10004100</t>
  </si>
  <si>
    <t>Xerox 216</t>
  </si>
  <si>
    <t>TEC-PH-10001363</t>
  </si>
  <si>
    <t>Apple iPhone 5S</t>
  </si>
  <si>
    <t>TEC-AC-10002018</t>
  </si>
  <si>
    <t>AmazonBasics 3-Button USB Wired Mouse</t>
  </si>
  <si>
    <t>CA-2017-122077</t>
  </si>
  <si>
    <t>CA-2017-112431</t>
  </si>
  <si>
    <t>CA-2017-161046</t>
  </si>
  <si>
    <t>Southaven</t>
  </si>
  <si>
    <t>OFF-EN-10003862</t>
  </si>
  <si>
    <t>Laser &amp; Ink Jet Business Envelopes</t>
  </si>
  <si>
    <t>Ibico Recycled Linen-Style Covers</t>
  </si>
  <si>
    <t>US-2017-141698</t>
  </si>
  <si>
    <t>OFF-PA-10001826</t>
  </si>
  <si>
    <t>Xerox 207</t>
  </si>
  <si>
    <t>CA-2017-150602</t>
  </si>
  <si>
    <t>ML-17395</t>
  </si>
  <si>
    <t>Marina Lichtenstein</t>
  </si>
  <si>
    <t>CA-2017-119011</t>
  </si>
  <si>
    <t>LR-17035</t>
  </si>
  <si>
    <t>Lisa Ryan</t>
  </si>
  <si>
    <t>OFF-SU-10004768</t>
  </si>
  <si>
    <t>Acme Kleencut Forged Steel Scissors</t>
  </si>
  <si>
    <t>OFF-ST-10000777</t>
  </si>
  <si>
    <t>Companion Letter/Legal File, Black</t>
  </si>
  <si>
    <t>TEC-PH-10003171</t>
  </si>
  <si>
    <t>Plantronics Encore H101 Dual Earpieces Headset</t>
  </si>
  <si>
    <t>CA-2017-115105</t>
  </si>
  <si>
    <t>BD-11770</t>
  </si>
  <si>
    <t>Bryan Davis</t>
  </si>
  <si>
    <t>CA-2017-102155</t>
  </si>
  <si>
    <t>RR-19525</t>
  </si>
  <si>
    <t>Rick Reed</t>
  </si>
  <si>
    <t>CA-2017-116953</t>
  </si>
  <si>
    <t>CA-2017-112984</t>
  </si>
  <si>
    <t>EH-14185</t>
  </si>
  <si>
    <t>Evan Henry</t>
  </si>
  <si>
    <t>US-2017-163300</t>
  </si>
  <si>
    <t>OFF-BI-10004390</t>
  </si>
  <si>
    <t>GBC DocuBind 200 Manual Binding Machine</t>
  </si>
  <si>
    <t>US-2017-146878</t>
  </si>
  <si>
    <t>OFF-BI-10002794</t>
  </si>
  <si>
    <t>Avery Trapezoid Ring Binder, 3" Capacity, Black, 1040 sheets</t>
  </si>
  <si>
    <t>CA-2017-107244</t>
  </si>
  <si>
    <t>AG-10390</t>
  </si>
  <si>
    <t>Allen Goldenen</t>
  </si>
  <si>
    <t>CA-2017-129581</t>
  </si>
  <si>
    <t>New Bedford</t>
  </si>
  <si>
    <t>CA-2017-129028</t>
  </si>
  <si>
    <t>FUR-FU-10004006</t>
  </si>
  <si>
    <t>Deflect-o DuraMat Lighweight, Studded, Beveled Mat for Low Pile Carpeting</t>
  </si>
  <si>
    <t>US-2017-128832</t>
  </si>
  <si>
    <t>CA-2017-139717</t>
  </si>
  <si>
    <t>CA-2017-136007</t>
  </si>
  <si>
    <t>OFF-FA-10002701</t>
  </si>
  <si>
    <t>Alliance Rubber Bands</t>
  </si>
  <si>
    <t>US-2017-152492</t>
  </si>
  <si>
    <t>CA-2017-104010</t>
  </si>
  <si>
    <t>OFF-SU-10001218</t>
  </si>
  <si>
    <t>Fiskars Softgrip Scissors</t>
  </si>
  <si>
    <t>CA-2017-122364</t>
  </si>
  <si>
    <t>FA-14230</t>
  </si>
  <si>
    <t>Frank Atkinson</t>
  </si>
  <si>
    <t>TEC-MA-10001031</t>
  </si>
  <si>
    <t>Socket Bluetooth Cordless Hand Scanner (CHS)</t>
  </si>
  <si>
    <t>CA-2017-145702</t>
  </si>
  <si>
    <t>OFF-PA-10001526</t>
  </si>
  <si>
    <t>Xerox 1949</t>
  </si>
  <si>
    <t>CA-2017-166695</t>
  </si>
  <si>
    <t>FUR-CH-10000225</t>
  </si>
  <si>
    <t>Global Geo Office Task Chair, Gray</t>
  </si>
  <si>
    <t>FUR-FU-10002191</t>
  </si>
  <si>
    <t>G.E. Halogen Desk Lamp Bulbs</t>
  </si>
  <si>
    <t>TEC-MA-10003176</t>
  </si>
  <si>
    <t>Okidata B400 Printer</t>
  </si>
  <si>
    <t>CA-2017-167542</t>
  </si>
  <si>
    <t>CA-2017-121398</t>
  </si>
  <si>
    <t>OFF-ST-10002756</t>
  </si>
  <si>
    <t>Tennsco Stur-D-Stor Boltless Shelving, 5 Shelves, 24" Deep, Sand</t>
  </si>
  <si>
    <t>CA-2017-154676</t>
  </si>
  <si>
    <t>OFF-ST-10001172</t>
  </si>
  <si>
    <t>Tennsco Lockers, Sand</t>
  </si>
  <si>
    <t>US-2017-162068</t>
  </si>
  <si>
    <t>PC-18745</t>
  </si>
  <si>
    <t>Pamela Coakley</t>
  </si>
  <si>
    <t>CA-2017-100111</t>
  </si>
  <si>
    <t>TEC-AC-10002647</t>
  </si>
  <si>
    <t>Logitech Wireless Boombox Speaker - portable - wireless, wired</t>
  </si>
  <si>
    <t>OFF-PA-10000807</t>
  </si>
  <si>
    <t>TOPS "Important Message" Pads, Canary, 4-1/4 x 5-1/2, 50 Sheets per Pad</t>
  </si>
  <si>
    <t>OFF-FA-10000304</t>
  </si>
  <si>
    <t>Advantus Push Pins</t>
  </si>
  <si>
    <t>TEC-PH-10000215</t>
  </si>
  <si>
    <t>Plantronics Cordless Phone Headset with In-line Volume - M214C</t>
  </si>
  <si>
    <t>US-2017-132381</t>
  </si>
  <si>
    <t>CA-2017-143378</t>
  </si>
  <si>
    <t>JR-16210</t>
  </si>
  <si>
    <t>Justin Ritter</t>
  </si>
  <si>
    <t>Howard Miller 14-1/2" Diameter Chrome Round Wall Clock</t>
  </si>
  <si>
    <t>CA-2017-152660</t>
  </si>
  <si>
    <t>OFF-ST-10000532</t>
  </si>
  <si>
    <t>Advantus Rolling Drawer Organizers</t>
  </si>
  <si>
    <t>CA-2017-145772</t>
  </si>
  <si>
    <t>OFF-PA-10001593</t>
  </si>
  <si>
    <t>Xerox 1947</t>
  </si>
  <si>
    <t>CA-2017-162033</t>
  </si>
  <si>
    <t>EM-14200</t>
  </si>
  <si>
    <t>Evan Minnotte</t>
  </si>
  <si>
    <t>Virginia Beach</t>
  </si>
  <si>
    <t>OFF-FA-10003021</t>
  </si>
  <si>
    <t>CA-2017-145737</t>
  </si>
  <si>
    <t>Lebanon</t>
  </si>
  <si>
    <t>CA-2017-121083</t>
  </si>
  <si>
    <t>OFF-PA-10001497</t>
  </si>
  <si>
    <t>Xerox 1914</t>
  </si>
  <si>
    <t>OFF-AR-10002987</t>
  </si>
  <si>
    <t>Prismacolor Color Pencil Set</t>
  </si>
  <si>
    <t>CA-2017-151190</t>
  </si>
  <si>
    <t>CA-2017-105130</t>
  </si>
  <si>
    <t>OFF-AR-10003394</t>
  </si>
  <si>
    <t>Newell 332</t>
  </si>
  <si>
    <t>CA-2017-101322</t>
  </si>
  <si>
    <t>FUR-CH-10003968</t>
  </si>
  <si>
    <t>Novimex Turbo Task Chair</t>
  </si>
  <si>
    <t>CA-2017-139437</t>
  </si>
  <si>
    <t>OFF-ST-10002485</t>
  </si>
  <si>
    <t>Rogers Deluxe File Chest</t>
  </si>
  <si>
    <t>CA-2017-151484</t>
  </si>
  <si>
    <t>FUR-FU-10001876</t>
  </si>
  <si>
    <t>Computer Room Manger, 14"</t>
  </si>
  <si>
    <t>CA-2017-157903</t>
  </si>
  <si>
    <t>Des Plaines</t>
  </si>
  <si>
    <t>TEC-PH-10004345</t>
  </si>
  <si>
    <t>Cisco SPA 502G IP Phone</t>
  </si>
  <si>
    <t>CA-2017-107986</t>
  </si>
  <si>
    <t>MW-18220</t>
  </si>
  <si>
    <t>Mitch Webber</t>
  </si>
  <si>
    <t>CA-2017-104927</t>
  </si>
  <si>
    <t>CA-2017-113453</t>
  </si>
  <si>
    <t>CA-2017-145660</t>
  </si>
  <si>
    <t>CA-2017-148138</t>
  </si>
  <si>
    <t>ME-18010</t>
  </si>
  <si>
    <t>Michelle Ellison</t>
  </si>
  <si>
    <t>CA-2017-119809</t>
  </si>
  <si>
    <t>CA-2017-149944</t>
  </si>
  <si>
    <t>Longview</t>
  </si>
  <si>
    <t>US-2017-157224</t>
  </si>
  <si>
    <t>CA-2017-140627</t>
  </si>
  <si>
    <t>Hendersonville</t>
  </si>
  <si>
    <t>FUR-FU-10000087</t>
  </si>
  <si>
    <t>Executive Impressions 14" Two-Color Numerals Wall Clock</t>
  </si>
  <si>
    <t>CA-2017-127656</t>
  </si>
  <si>
    <t>NW-18400</t>
  </si>
  <si>
    <t>Natalie Webber</t>
  </si>
  <si>
    <t>Waterloo</t>
  </si>
  <si>
    <t>US-2017-142188</t>
  </si>
  <si>
    <t>FUR-CH-10003199</t>
  </si>
  <si>
    <t>Office Star - Contemporary Task Swivel Chair</t>
  </si>
  <si>
    <t>TEC-PH-10000127</t>
  </si>
  <si>
    <t>iOttie XL Car Mount</t>
  </si>
  <si>
    <t>CA-2017-141572</t>
  </si>
  <si>
    <t>CA-2017-121580</t>
  </si>
  <si>
    <t>FUR-FU-10003981</t>
  </si>
  <si>
    <t>OFF-AP-10001564</t>
  </si>
  <si>
    <t>Hoover Commercial Lightweight Upright Vacuum with E-Z Empty Dirt Cup</t>
  </si>
  <si>
    <t>CA-2017-139444</t>
  </si>
  <si>
    <t>GK-14620</t>
  </si>
  <si>
    <t>Grace Kelly</t>
  </si>
  <si>
    <t>CA-2017-141425</t>
  </si>
  <si>
    <t>AR-10825</t>
  </si>
  <si>
    <t>Anthony Rawles</t>
  </si>
  <si>
    <t>OFF-SU-10000646</t>
  </si>
  <si>
    <t>Premier Automatic Letter Opener</t>
  </si>
  <si>
    <t>CA-2017-103506</t>
  </si>
  <si>
    <t>CA-2017-160724</t>
  </si>
  <si>
    <t>CA-2017-102379</t>
  </si>
  <si>
    <t>TEC-PH-10001448</t>
  </si>
  <si>
    <t>Anker Astro 15000mAh USB Portable Charger</t>
  </si>
  <si>
    <t>FUR-CH-10004983</t>
  </si>
  <si>
    <t>Office Star - Mid Back Dual function Ergonomic High Back Chair with 2-Way Adjustable Arms</t>
  </si>
  <si>
    <t>OFF-AR-10004022</t>
  </si>
  <si>
    <t>Panasonic KP-380BK Classic Electric Pencil Sharpener</t>
  </si>
  <si>
    <t>CA-2017-149706</t>
  </si>
  <si>
    <t>AS-10285</t>
  </si>
  <si>
    <t>Alejandro Savely</t>
  </si>
  <si>
    <t>Palatine</t>
  </si>
  <si>
    <t>CA-2017-152226</t>
  </si>
  <si>
    <t>OFF-LA-10000443</t>
  </si>
  <si>
    <t>Avery 501</t>
  </si>
  <si>
    <t>CA-2017-143756</t>
  </si>
  <si>
    <t>FUR-CH-10001854</t>
  </si>
  <si>
    <t>Office Star - Professional Matrix Back Chair with 2-to-1 Synchro Tilt and Mesh Fabric Seat</t>
  </si>
  <si>
    <t>CA-2017-107314</t>
  </si>
  <si>
    <t>FUR-FU-10003489</t>
  </si>
  <si>
    <t>Contemporary Borderless Frame</t>
  </si>
  <si>
    <t>CA-2017-166919</t>
  </si>
  <si>
    <t>TEC-PH-10001305</t>
  </si>
  <si>
    <t>Panasonic KX TS208W Corded phone</t>
  </si>
  <si>
    <t>CA-2017-162712</t>
  </si>
  <si>
    <t>Corpus Christi</t>
  </si>
  <si>
    <t>OFF-PA-10000167</t>
  </si>
  <si>
    <t>Xerox 1925</t>
  </si>
  <si>
    <t>CA-2017-107552</t>
  </si>
  <si>
    <t>OFF-PA-10002947</t>
  </si>
  <si>
    <t>Xerox 1923</t>
  </si>
  <si>
    <t>CA-2017-120019</t>
  </si>
  <si>
    <t>CA-2017-161459</t>
  </si>
  <si>
    <t>CA-2017-160017</t>
  </si>
  <si>
    <t>CA-2017-143112</t>
  </si>
  <si>
    <t>TEC-MA-10001047</t>
  </si>
  <si>
    <t>3D Systems Cube Printer, 2nd Generation, Magenta</t>
  </si>
  <si>
    <t>CA-2017-104822</t>
  </si>
  <si>
    <t>CA-2017-161557</t>
  </si>
  <si>
    <t>CA-2017-161130</t>
  </si>
  <si>
    <t>BF-11275</t>
  </si>
  <si>
    <t>Beth Fritzler</t>
  </si>
  <si>
    <t>CA-2017-139080</t>
  </si>
  <si>
    <t>OFF-BI-10001757</t>
  </si>
  <si>
    <t>Pressboard Hanging Data Binders for Unburst Sheets</t>
  </si>
  <si>
    <t>OFF-PA-10002262</t>
  </si>
  <si>
    <t>Xerox 192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</si>
  <si>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</si>
  <si>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</si>
  <si>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</si>
  <si>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</si>
  <si>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</si>
  <si>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</si>
  <si>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</si>
  <si>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TEC-PH-10002262</t>
  </si>
  <si>
    <t>LG Electronics Tone+ HBS-730 Bluetooth Headset</t>
  </si>
  <si>
    <t>US-2017-147998</t>
  </si>
  <si>
    <t>CA-2017-143035</t>
  </si>
  <si>
    <t>CA-2017-150623</t>
  </si>
  <si>
    <t>DB-13360</t>
  </si>
  <si>
    <t>Dennis Bolton</t>
  </si>
  <si>
    <t>US-2017-104661</t>
  </si>
  <si>
    <t>TB-21250</t>
  </si>
  <si>
    <t>Tim Brockman</t>
  </si>
  <si>
    <t>CA-2017-131632</t>
  </si>
  <si>
    <t>OFF-AR-10003651</t>
  </si>
  <si>
    <t>Newell 350</t>
  </si>
  <si>
    <t>CA-2017-151981</t>
  </si>
  <si>
    <t>OFF-LA-10002195</t>
  </si>
  <si>
    <t>Avery 481</t>
  </si>
  <si>
    <t>OFF-AR-10000380</t>
  </si>
  <si>
    <t>Hunt PowerHouse Electric Pencil Sharpener, Blue</t>
  </si>
  <si>
    <t>CA-2017-125472</t>
  </si>
  <si>
    <t>FUR-BO-10000330</t>
  </si>
  <si>
    <t>Sauder Camden County Barrister Bookcase, Planked Cherry Finish</t>
  </si>
  <si>
    <t>OFF-BI-10000591</t>
  </si>
  <si>
    <t>Avery Binder Labels</t>
  </si>
  <si>
    <t>CA-2017-154074</t>
  </si>
  <si>
    <t>FUR-CH-10002331</t>
  </si>
  <si>
    <t>Hon 4700 Series Mobuis Mid-Back Task Chairs with Adjustable Arms</t>
  </si>
  <si>
    <t>CA-2017-161774</t>
  </si>
  <si>
    <t>OFF-PA-10000300</t>
  </si>
  <si>
    <t>Xerox 1936</t>
  </si>
  <si>
    <t>OFF-PA-10003134</t>
  </si>
  <si>
    <t>Xerox 1937</t>
  </si>
  <si>
    <t>CA-2017-151211</t>
  </si>
  <si>
    <t>CA-2017-142671</t>
  </si>
  <si>
    <t>DR-12940</t>
  </si>
  <si>
    <t>Daniel Raglin</t>
  </si>
  <si>
    <t>Hollywood</t>
  </si>
  <si>
    <t>OFF-BI-10004099</t>
  </si>
  <si>
    <t>GBC VeloBinder Strips</t>
  </si>
  <si>
    <t>CA-2017-144750</t>
  </si>
  <si>
    <t>CA-2017-115777</t>
  </si>
  <si>
    <t>OFF-PA-10000552</t>
  </si>
  <si>
    <t>Xerox 200</t>
  </si>
  <si>
    <t>US-2017-116897</t>
  </si>
  <si>
    <t>Pocatello</t>
  </si>
  <si>
    <t>US-2017-113992</t>
  </si>
  <si>
    <t>US-2017-119816</t>
  </si>
  <si>
    <t>OFF-LA-10002381</t>
  </si>
  <si>
    <t>Avery 497</t>
  </si>
  <si>
    <t>CA-2017-161102</t>
  </si>
  <si>
    <t>US-2017-133361</t>
  </si>
  <si>
    <t>CA-2017-153080</t>
  </si>
  <si>
    <t>CA-2017-140872</t>
  </si>
  <si>
    <t>NR-18550</t>
  </si>
  <si>
    <t>Nick Radford</t>
  </si>
  <si>
    <t>OFF-AP-10003622</t>
  </si>
  <si>
    <t>Bravo II Megaboss 12-Amp Hard Body Upright, Replacement Belts, 2 Belts per Pack</t>
  </si>
  <si>
    <t>OFF-PA-10000809</t>
  </si>
  <si>
    <t>Xerox 206</t>
  </si>
  <si>
    <t>TEC-PH-10000441</t>
  </si>
  <si>
    <t>VTech DS6151</t>
  </si>
  <si>
    <t>CA-2017-113908</t>
  </si>
  <si>
    <t>OFF-PA-10004156</t>
  </si>
  <si>
    <t>Xerox 188</t>
  </si>
  <si>
    <t>US-2017-148866</t>
  </si>
  <si>
    <t>OFF-PA-10004782</t>
  </si>
  <si>
    <t>Xerox 228</t>
  </si>
  <si>
    <t>CA-2017-111262</t>
  </si>
  <si>
    <t>TEC-AC-10002167</t>
  </si>
  <si>
    <t>Imation 8gb Micro Traveldrive Usb 2.0 Flash Drive</t>
  </si>
  <si>
    <t>CA-2017-128265</t>
  </si>
  <si>
    <t>CA-2017-102197</t>
  </si>
  <si>
    <t>DK-13150</t>
  </si>
  <si>
    <t>David Kendrick</t>
  </si>
  <si>
    <t>CA-2017-167640</t>
  </si>
  <si>
    <t>OFF-LA-10004559</t>
  </si>
  <si>
    <t>Avery 49</t>
  </si>
  <si>
    <t>US-2017-116652</t>
  </si>
  <si>
    <t>OFF-BI-10004528</t>
  </si>
  <si>
    <t>Cardinal Poly Pocket Divider Pockets for Ring Binders</t>
  </si>
  <si>
    <t>CA-2017-138289</t>
  </si>
  <si>
    <t>OFF-PA-10001260</t>
  </si>
  <si>
    <t>TOPS Money Receipt Book, Consecutively Numbered in Red,</t>
  </si>
  <si>
    <t>US-2017-107384</t>
  </si>
  <si>
    <t>TEC-AC-10004595</t>
  </si>
  <si>
    <t>First Data TMFD35 PIN Pad</t>
  </si>
  <si>
    <t>US-2017-107888</t>
  </si>
  <si>
    <t>OFF-PA-10001363</t>
  </si>
  <si>
    <t>Xerox 1933</t>
  </si>
  <si>
    <t>FUR-FU-10003394</t>
  </si>
  <si>
    <t>Tenex "The Solids" Textured Chair Mats</t>
  </si>
  <si>
    <t>US-2017-154872</t>
  </si>
  <si>
    <t>OFF-BI-10003007</t>
  </si>
  <si>
    <t>Premium Transparent Presentation Covers, No Pattern/Clear, 8 1/2" x 11"</t>
  </si>
  <si>
    <t>OFF-LA-10000973</t>
  </si>
  <si>
    <t>Avery 502</t>
  </si>
  <si>
    <t>OFF-PA-10000483</t>
  </si>
  <si>
    <t>Xerox 19</t>
  </si>
  <si>
    <t>CA-2017-161578</t>
  </si>
  <si>
    <t>CA-2017-144680</t>
  </si>
  <si>
    <t>SC-20260</t>
  </si>
  <si>
    <t>Scott Cohen</t>
  </si>
  <si>
    <t>CA-2017-131282</t>
  </si>
  <si>
    <t>CA-2017-123085</t>
  </si>
  <si>
    <t>EJ-13720</t>
  </si>
  <si>
    <t>Ed Jacobs</t>
  </si>
  <si>
    <t>CA-2017-104731</t>
  </si>
  <si>
    <t>FUR-FU-10003274</t>
  </si>
  <si>
    <t>Regeneration Desk Collection</t>
  </si>
  <si>
    <t>CA-2017-157112</t>
  </si>
  <si>
    <t>GG-14650</t>
  </si>
  <si>
    <t>Greg Guthrie</t>
  </si>
  <si>
    <t>OFF-BI-10000285</t>
  </si>
  <si>
    <t>XtraLife ClearVue Slant-D Ring Binders by Cardinal</t>
  </si>
  <si>
    <t>CA-2017-146346</t>
  </si>
  <si>
    <t>Commerce City</t>
  </si>
  <si>
    <t>US-2017-167402</t>
  </si>
  <si>
    <t>OFF-AR-10004010</t>
  </si>
  <si>
    <t>Hunt Boston Vacuum Mount KS Pencil Sharpener</t>
  </si>
  <si>
    <t>FUR-BO-10001608</t>
  </si>
  <si>
    <t>Hon Metal Bookcases, Black</t>
  </si>
  <si>
    <t>CA-2017-144498</t>
  </si>
  <si>
    <t>CA-2017-103352</t>
  </si>
  <si>
    <t>CA-2017-128328</t>
  </si>
  <si>
    <t>OFF-LA-10003498</t>
  </si>
  <si>
    <t>Avery 475</t>
  </si>
  <si>
    <t>US-2017-124779</t>
  </si>
  <si>
    <t>TEC-CO-10001943</t>
  </si>
  <si>
    <t>Canon PC-428 Personal Copier</t>
  </si>
  <si>
    <t>OFF-PA-10000061</t>
  </si>
  <si>
    <t>Xerox 205</t>
  </si>
  <si>
    <t>CA-2017-135937</t>
  </si>
  <si>
    <t>KM-16375</t>
  </si>
  <si>
    <t>Katherine Murray</t>
  </si>
  <si>
    <t>Gilbert</t>
  </si>
  <si>
    <t>CA-2017-162173</t>
  </si>
  <si>
    <t>OFF-EN-10002831</t>
  </si>
  <si>
    <t>Tyvek  Top-Opening Peel &amp; Seel  Envelopes, Gray</t>
  </si>
  <si>
    <t>CA-2017-122175</t>
  </si>
  <si>
    <t>Vineland</t>
  </si>
  <si>
    <t>FUR-FU-10000719</t>
  </si>
  <si>
    <t>DAX Cubicle Frames, 8-1/2 x 11</t>
  </si>
  <si>
    <t>OFF-LA-10002271</t>
  </si>
  <si>
    <t>Smead Alpha-Z Color-Coded Second Alphabetical Labels and Starter Set</t>
  </si>
  <si>
    <t>OFF-SU-10004661</t>
  </si>
  <si>
    <t>Acme Titanium Bonded Scissors</t>
  </si>
  <si>
    <t>CA-2017-161088</t>
  </si>
  <si>
    <t>CA-2017-145037</t>
  </si>
  <si>
    <t>TB-21055</t>
  </si>
  <si>
    <t>Ted Butterfield</t>
  </si>
  <si>
    <t>OFF-PA-10002499</t>
  </si>
  <si>
    <t>Xerox 1890</t>
  </si>
  <si>
    <t>CA-2017-154466</t>
  </si>
  <si>
    <t>CA-2017-140494</t>
  </si>
  <si>
    <t>CM-11815</t>
  </si>
  <si>
    <t>Candace McMahon</t>
  </si>
  <si>
    <t>CA-2017-104108</t>
  </si>
  <si>
    <t>OFF-AR-10000817</t>
  </si>
  <si>
    <t>Manco Dry-Lighter Erasable Highlighter</t>
  </si>
  <si>
    <t>US-2017-165869</t>
  </si>
  <si>
    <t>OFF-AP-10002472</t>
  </si>
  <si>
    <t>3M Office Air Cleaner</t>
  </si>
  <si>
    <t>CA-2017-160899</t>
  </si>
  <si>
    <t>Lake Charles</t>
  </si>
  <si>
    <t>CA-2017-144225</t>
  </si>
  <si>
    <t>CA-2017-145429</t>
  </si>
  <si>
    <t>OFF-PA-10003205</t>
  </si>
  <si>
    <t>Wirebound Message Forms, Four 2 3/4 x 5 Forms per Page, Pink Paper</t>
  </si>
  <si>
    <t>FUR-CH-10000988</t>
  </si>
  <si>
    <t>Hon Olson Stacker Stools</t>
  </si>
  <si>
    <t>CA-2017-163069</t>
  </si>
  <si>
    <t>CA-2017-107629</t>
  </si>
  <si>
    <t>FUR-FU-10002298</t>
  </si>
  <si>
    <t>Rubbermaid ClusterMat Chairmats, Mat Size- 66" x 60", Lip 20" x 11" -90 Degree Angle</t>
  </si>
  <si>
    <t>CA-2017-102974</t>
  </si>
  <si>
    <t>DP-13105</t>
  </si>
  <si>
    <t>Dave Poirier</t>
  </si>
  <si>
    <t>TEC-AC-10000057</t>
  </si>
  <si>
    <t>Microsoft Natural Ergonomic Keyboard 4000</t>
  </si>
  <si>
    <t>OFF-AR-10000914</t>
  </si>
  <si>
    <t>Boston 16765 Mini Stand Up Battery Pencil Sharpener</t>
  </si>
  <si>
    <t>US-2017-166394</t>
  </si>
  <si>
    <t>VM-21835</t>
  </si>
  <si>
    <t>Vivian Mathis</t>
  </si>
  <si>
    <t>Nashua</t>
  </si>
  <si>
    <t>CA-2017-145443</t>
  </si>
  <si>
    <t>SC-20695</t>
  </si>
  <si>
    <t>Steve Chapman</t>
  </si>
  <si>
    <t>US-2017-101784</t>
  </si>
  <si>
    <t>Global Task Chair, Black</t>
  </si>
  <si>
    <t>CA-2017-111269</t>
  </si>
  <si>
    <t>CA-2017-159156</t>
  </si>
  <si>
    <t>CA-2017-100230</t>
  </si>
  <si>
    <t>AA-10375</t>
  </si>
  <si>
    <t>Allen Armold</t>
  </si>
  <si>
    <t>OFF-PA-10002245</t>
  </si>
  <si>
    <t>Xerox 1895</t>
  </si>
  <si>
    <t>CA-2017-124205</t>
  </si>
  <si>
    <t>TC-21145</t>
  </si>
  <si>
    <t>Theresa Coyne</t>
  </si>
  <si>
    <t>OFF-ST-10000934</t>
  </si>
  <si>
    <t>Contico 72"H Heavy-Duty Storage System</t>
  </si>
  <si>
    <t>CA-2017-165715</t>
  </si>
  <si>
    <t>OFF-AR-10003903</t>
  </si>
  <si>
    <t>Sanford 52201 APSCO Electric Pencil Sharpener</t>
  </si>
  <si>
    <t>CA-2017-100636</t>
  </si>
  <si>
    <t>CA-2017-100615</t>
  </si>
  <si>
    <t>CA-2017-139787</t>
  </si>
  <si>
    <t>OFF-AR-10002445</t>
  </si>
  <si>
    <t>SANFORD Major Accent Highlighters</t>
  </si>
  <si>
    <t>CA-2017-139402</t>
  </si>
  <si>
    <t>OFF-BI-10000279</t>
  </si>
  <si>
    <t>Acco Recycled 2" Capacity Laser Printer Hanging Data Binders</t>
  </si>
  <si>
    <t>US-2017-166037</t>
  </si>
  <si>
    <t>TEC-AC-10002800</t>
  </si>
  <si>
    <t>Plantronics Audio 478 Stereo USB Headset</t>
  </si>
  <si>
    <t>CA-2017-121293</t>
  </si>
  <si>
    <t>OFF-SU-10004884</t>
  </si>
  <si>
    <t>Acme Galleria Hot Forged Steel Scissors with Colored Handles</t>
  </si>
  <si>
    <t>CA-2017-162880</t>
  </si>
  <si>
    <t>OFF-BI-10003314</t>
  </si>
  <si>
    <t>Tuff Stuff Recycled Round Ring Binders</t>
  </si>
  <si>
    <t>CA-2017-156237</t>
  </si>
  <si>
    <t>PS-18760</t>
  </si>
  <si>
    <t>Pamela Stobb</t>
  </si>
  <si>
    <t>TEC-MA-10002930</t>
  </si>
  <si>
    <t>Ricoh - Ink Collector Unit for GX3000 Series Printers</t>
  </si>
  <si>
    <t>FUR-CH-10002372</t>
  </si>
  <si>
    <t>Office Star - Ergonomically Designed Knee Chair</t>
  </si>
  <si>
    <t>FUR-FU-10001057</t>
  </si>
  <si>
    <t>Tensor Track Tree Floor Lamp</t>
  </si>
  <si>
    <t>TEC-MA-10001681</t>
  </si>
  <si>
    <t>Lexmark MarkNet N8150 Wireless Print Server</t>
  </si>
  <si>
    <t>CA-2017-163860</t>
  </si>
  <si>
    <t>OFF-BI-10003784</t>
  </si>
  <si>
    <t>Computer Printout Index Tabs</t>
  </si>
  <si>
    <t>FUR-CH-10004698</t>
  </si>
  <si>
    <t>Padded Folding Chairs, Black, 4/Carton</t>
  </si>
  <si>
    <t>US-2017-115609</t>
  </si>
  <si>
    <t>CS-12505</t>
  </si>
  <si>
    <t>Cindy Stewart</t>
  </si>
  <si>
    <t>US-2017-123204</t>
  </si>
  <si>
    <t>CA-2017-142643</t>
  </si>
  <si>
    <t>Thousand Oaks</t>
  </si>
  <si>
    <t>CA-2017-107517</t>
  </si>
  <si>
    <t>Torrance</t>
  </si>
  <si>
    <t>OFF-AP-10000275</t>
  </si>
  <si>
    <t>Sanyo Counter Height Refrigerator with Crisper, 3.6 Cubic Foot, Stainless Steel/Black</t>
  </si>
  <si>
    <t>US-2017-162670</t>
  </si>
  <si>
    <t>MF-18250</t>
  </si>
  <si>
    <t>Monica Federle</t>
  </si>
  <si>
    <t>OFF-ST-10001328</t>
  </si>
  <si>
    <t>Personal Filing Tote with Lid, Black/Gray</t>
  </si>
  <si>
    <t>OFF-PA-10001994</t>
  </si>
  <si>
    <t>Ink Jet Note and Greeting Cards, 8-1/2" x 5-1/2" Card Size</t>
  </si>
  <si>
    <t>OFF-EN-10001453</t>
  </si>
  <si>
    <t>Tyvek Interoffice Envelopes, 9 1/2" x 12 1/2", 100/Box</t>
  </si>
  <si>
    <t>CA-2017-128965</t>
  </si>
  <si>
    <t>OFF-FA-10001561</t>
  </si>
  <si>
    <t>Stockwell Push Pins</t>
  </si>
  <si>
    <t>TEC-AC-10001383</t>
  </si>
  <si>
    <t>Logitech Wireless Touch Keyboard K400</t>
  </si>
  <si>
    <t>CA-2017-138618</t>
  </si>
  <si>
    <t>CA-2017-123036</t>
  </si>
  <si>
    <t>TEC-PH-10003580</t>
  </si>
  <si>
    <t>Cisco IP Phone 7961G-GE VoIP phone</t>
  </si>
  <si>
    <t>CA-2017-120222</t>
  </si>
  <si>
    <t>CA-2017-164756</t>
  </si>
  <si>
    <t>OFF-PA-10003848</t>
  </si>
  <si>
    <t>Xerox 1997</t>
  </si>
  <si>
    <t>TEC-PH-10002447</t>
  </si>
  <si>
    <t>AT&amp;T CL83451 4-Handset Telephone</t>
  </si>
  <si>
    <t>OFF-SU-10004261</t>
  </si>
  <si>
    <t>Fiskars 8" Scissors, 2/Pack</t>
  </si>
  <si>
    <t>CA-2017-122028</t>
  </si>
  <si>
    <t>OFF-BI-10004817</t>
  </si>
  <si>
    <t>GBC Personal VeloBind Strips</t>
  </si>
  <si>
    <t>US-2017-135013</t>
  </si>
  <si>
    <t>HR-14830</t>
  </si>
  <si>
    <t>Harold Ryan</t>
  </si>
  <si>
    <t>CA-2017-111220</t>
  </si>
  <si>
    <t>JS-15595</t>
  </si>
  <si>
    <t>Jill Stevenson</t>
  </si>
  <si>
    <t>OFF-AP-10003278</t>
  </si>
  <si>
    <t>Belkin 7-Outlet SurgeMaster Home Series</t>
  </si>
  <si>
    <t>OFF-ST-10003994</t>
  </si>
  <si>
    <t>Belkin 19" Center-Weighted Shelf, Gray</t>
  </si>
  <si>
    <t>US-2017-149006</t>
  </si>
  <si>
    <t>BN-11470</t>
  </si>
  <si>
    <t>Brad Norvell</t>
  </si>
  <si>
    <t>OFF-ST-10003221</t>
  </si>
  <si>
    <t>Staple magnet</t>
  </si>
  <si>
    <t>CA-2017-149468</t>
  </si>
  <si>
    <t>US-2017-135503</t>
  </si>
  <si>
    <t>North Charleston</t>
  </si>
  <si>
    <t>US-2017-115301</t>
  </si>
  <si>
    <t>CA-2017-168942</t>
  </si>
  <si>
    <t>EM-13960</t>
  </si>
  <si>
    <t>Eric Murdock</t>
  </si>
  <si>
    <t>US-2017-128398</t>
  </si>
  <si>
    <t>CA-2017-121706</t>
  </si>
  <si>
    <t>BM-11140</t>
  </si>
  <si>
    <t>Becky Martin</t>
  </si>
  <si>
    <t>OFF-AP-10003287</t>
  </si>
  <si>
    <t>Tripp Lite TLP810NET Broadband Surge for Modem/Fax</t>
  </si>
  <si>
    <t>CA-2017-109211</t>
  </si>
  <si>
    <t>OFF-EN-10001532</t>
  </si>
  <si>
    <t>Brown Kraft Recycled Envelopes</t>
  </si>
  <si>
    <t>CA-2017-137365</t>
  </si>
  <si>
    <t>El Paso</t>
  </si>
  <si>
    <t>CA-2017-107132</t>
  </si>
  <si>
    <t>CA-2017-143021</t>
  </si>
  <si>
    <t>AP-10720</t>
  </si>
  <si>
    <t>Anne Pryor</t>
  </si>
  <si>
    <t>CA-2017-162096</t>
  </si>
  <si>
    <t>TB-21190</t>
  </si>
  <si>
    <t>Thomas Brumley</t>
  </si>
  <si>
    <t>Riverside</t>
  </si>
  <si>
    <t>OFF-AR-10002221</t>
  </si>
  <si>
    <t>12 Colored Short Pencils</t>
  </si>
  <si>
    <t>CA-2017-153822</t>
  </si>
  <si>
    <t>OFF-ST-10000321</t>
  </si>
  <si>
    <t>Akro Stacking Bins</t>
  </si>
  <si>
    <t>TEC-PH-10002415</t>
  </si>
  <si>
    <t>Polycom VoiceStation 500 Conference phone</t>
  </si>
  <si>
    <t>OFF-BI-10001460</t>
  </si>
  <si>
    <t>Plastic Binding Combs</t>
  </si>
  <si>
    <t>CA-2017-146185</t>
  </si>
  <si>
    <t>CC-12145</t>
  </si>
  <si>
    <t>Charles Crestani</t>
  </si>
  <si>
    <t>CA-2017-155159</t>
  </si>
  <si>
    <t>CA-2017-149076</t>
  </si>
  <si>
    <t>CA-2017-158561</t>
  </si>
  <si>
    <t>OFF-AP-10002651</t>
  </si>
  <si>
    <t>Hoover Upright Vacuum With Dirt Cup</t>
  </si>
  <si>
    <t>CA-2017-165099</t>
  </si>
  <si>
    <t>DK-13375</t>
  </si>
  <si>
    <t>Dennis Kane</t>
  </si>
  <si>
    <t>Abilene</t>
  </si>
  <si>
    <t>OFF-AP-10001634</t>
  </si>
  <si>
    <t>Hoover Commercial Lightweight Upright Vacuum</t>
  </si>
  <si>
    <t>CA-2017-117443</t>
  </si>
  <si>
    <t>OFF-BI-10004002</t>
  </si>
  <si>
    <t>Wilson Jones International Size A4 Ring Binders</t>
  </si>
  <si>
    <t>CA-2017-123687</t>
  </si>
  <si>
    <t>CA-2017-141201</t>
  </si>
  <si>
    <t>US-2017-101840</t>
  </si>
  <si>
    <t>SP-20545</t>
  </si>
  <si>
    <t>Sibella Parks</t>
  </si>
  <si>
    <t>CA-2017-131653</t>
  </si>
  <si>
    <t>CA-2017-119494</t>
  </si>
  <si>
    <t>CA-2017-161970</t>
  </si>
  <si>
    <t>PB-19105</t>
  </si>
  <si>
    <t>Peter Bühler</t>
  </si>
  <si>
    <t>OFF-PA-10004255</t>
  </si>
  <si>
    <t>Xerox 219</t>
  </si>
  <si>
    <t>OFF-AR-10003896</t>
  </si>
  <si>
    <t>Stride Job 150 Highlighters, Chisel Tip, Assorted Colors</t>
  </si>
  <si>
    <t>CA-2017-103443</t>
  </si>
  <si>
    <t>FUR-FU-10000308</t>
  </si>
  <si>
    <t>Deflect-o Glass Clear Studded Chair Mats</t>
  </si>
  <si>
    <t>US-2017-165358</t>
  </si>
  <si>
    <t>CA-2017-127712</t>
  </si>
  <si>
    <t>OFF-SU-10002522</t>
  </si>
  <si>
    <t>Acme Kleen Earth Office Shears</t>
  </si>
  <si>
    <t>CA-2017-169474</t>
  </si>
  <si>
    <t>CA-2017-118724</t>
  </si>
  <si>
    <t>CA-2017-112004</t>
  </si>
  <si>
    <t>US-2017-143175</t>
  </si>
  <si>
    <t>CA-2017-118864</t>
  </si>
  <si>
    <t>TEC-PH-10001809</t>
  </si>
  <si>
    <t>Panasonic KX T7736-B Digital phone</t>
  </si>
  <si>
    <t>CA-2017-144596</t>
  </si>
  <si>
    <t>CA-2017-147410</t>
  </si>
  <si>
    <t>CA-2017-128944</t>
  </si>
  <si>
    <t>KH-16330</t>
  </si>
  <si>
    <t>Katharine Harms</t>
  </si>
  <si>
    <t>TEC-AC-10001553</t>
  </si>
  <si>
    <t>Memorex 25GB 6X Branded Blu-Ray Recordable Disc, 15/Pack</t>
  </si>
  <si>
    <t>CA-2017-104906</t>
  </si>
  <si>
    <t>JP-15460</t>
  </si>
  <si>
    <t>Jennifer Patt</t>
  </si>
  <si>
    <t>OFF-PA-10001184</t>
  </si>
  <si>
    <t>Xerox 1903</t>
  </si>
  <si>
    <t>CA-2017-118122</t>
  </si>
  <si>
    <t>CA-2017-166926</t>
  </si>
  <si>
    <t>CA-2017-141439</t>
  </si>
  <si>
    <t>TEC-PH-10002624</t>
  </si>
  <si>
    <t>Samsung Galaxy S4 Mini</t>
  </si>
  <si>
    <t>CA-2017-128783</t>
  </si>
  <si>
    <t>TG-21640</t>
  </si>
  <si>
    <t>Trudy Glocke</t>
  </si>
  <si>
    <t>Saint Charles</t>
  </si>
  <si>
    <t>FUR-FU-10003623</t>
  </si>
  <si>
    <t>DataProducts Ampli Magnifier Task Lamp, Black,</t>
  </si>
  <si>
    <t>US-2017-141558</t>
  </si>
  <si>
    <t>MH-17290</t>
  </si>
  <si>
    <t>Marc Harrigan</t>
  </si>
  <si>
    <t>TEC-PH-10002555</t>
  </si>
  <si>
    <t>Nortel Meridian M5316 Digital phone</t>
  </si>
  <si>
    <t>FUR-TA-10004086</t>
  </si>
  <si>
    <t>OFF-ST-10004946</t>
  </si>
  <si>
    <t>Desktop 3-Pocket Hot File</t>
  </si>
  <si>
    <t>CA-2017-100412</t>
  </si>
  <si>
    <t>CA-2017-142909</t>
  </si>
  <si>
    <t>CA-2017-126718</t>
  </si>
  <si>
    <t>US-2017-168613</t>
  </si>
  <si>
    <t>CA-2017-125381</t>
  </si>
  <si>
    <t>SG-20605</t>
  </si>
  <si>
    <t>Speros Goranitis</t>
  </si>
  <si>
    <t>US-2017-141677</t>
  </si>
  <si>
    <t>TEC-CO-10002313</t>
  </si>
  <si>
    <t>Canon PC1080F Personal Copier</t>
  </si>
  <si>
    <t>CA-2017-133067</t>
  </si>
  <si>
    <t>MY-18295</t>
  </si>
  <si>
    <t>Muhammed Yedwab</t>
  </si>
  <si>
    <t>OFF-BI-10002897</t>
  </si>
  <si>
    <t>Black Avery Memo-Size 3-Ring Binder, 5 1/2" x 8 1/2"</t>
  </si>
  <si>
    <t>CA-2017-150609</t>
  </si>
  <si>
    <t>CA-2017-128853</t>
  </si>
  <si>
    <t>CA-2017-133102</t>
  </si>
  <si>
    <t>OFF-SU-10000432</t>
  </si>
  <si>
    <t>Acco Side-Punched Conventional Columnar Pads</t>
  </si>
  <si>
    <t>CA-2017-137414</t>
  </si>
  <si>
    <t>CA-2017-154949</t>
  </si>
  <si>
    <t>MC-17275</t>
  </si>
  <si>
    <t>Marc Crier</t>
  </si>
  <si>
    <t>Camarillo</t>
  </si>
  <si>
    <t>CA-2017-154760</t>
  </si>
  <si>
    <t>BP-11290</t>
  </si>
  <si>
    <t>Beth Paige</t>
  </si>
  <si>
    <t>US-2017-104437</t>
  </si>
  <si>
    <t>TG-21310</t>
  </si>
  <si>
    <t>Toby Gnade</t>
  </si>
  <si>
    <t>TEC-PH-10000193</t>
  </si>
  <si>
    <t>Jensen SMPS-640 - speaker phone</t>
  </si>
  <si>
    <t>CA-2017-113075</t>
  </si>
  <si>
    <t>CA-2017-127397</t>
  </si>
  <si>
    <t>OFF-PA-10001125</t>
  </si>
  <si>
    <t>Xerox 1988</t>
  </si>
  <si>
    <t>CA-2017-153843</t>
  </si>
  <si>
    <t>CA-2017-136651</t>
  </si>
  <si>
    <t>CA-2017-118892</t>
  </si>
  <si>
    <t>FUR-CH-10002024</t>
  </si>
  <si>
    <t>HON 5400 Series Task Chairs for Big and Tall</t>
  </si>
  <si>
    <t>US-2017-151127</t>
  </si>
  <si>
    <t>CA-2017-145807</t>
  </si>
  <si>
    <t>CA-2017-137001</t>
  </si>
  <si>
    <t>GZ-14545</t>
  </si>
  <si>
    <t>George Zrebassa</t>
  </si>
  <si>
    <t>OFF-AR-10001231</t>
  </si>
  <si>
    <t>Sanford EarthWrite Recycled Pencils, Medium Soft, #2</t>
  </si>
  <si>
    <t>CA-2017-156363</t>
  </si>
  <si>
    <t>TEC-PH-10003988</t>
  </si>
  <si>
    <t>LF Elite 3D Dazzle Designer Hard Case Cover, Lf Stylus Pen and Wiper For Apple Iphone 5c Mini Lite</t>
  </si>
  <si>
    <t>CA-2017-122056</t>
  </si>
  <si>
    <t>CA-2017-122987</t>
  </si>
  <si>
    <t>CA-2017-159282</t>
  </si>
  <si>
    <t>Yuma</t>
  </si>
  <si>
    <t>Swingline SM12-08 MicroCut Jam Free Shredder</t>
  </si>
  <si>
    <t>CA-2017-155936</t>
  </si>
  <si>
    <t>CA-2017-169439</t>
  </si>
  <si>
    <t>CA-2017-151183</t>
  </si>
  <si>
    <t>BK-11260</t>
  </si>
  <si>
    <t>Berenike Kampe</t>
  </si>
  <si>
    <t>CA-2017-109183</t>
  </si>
  <si>
    <t>LR-16915</t>
  </si>
  <si>
    <t>Lena Radford</t>
  </si>
  <si>
    <t>TEC-MA-10001856</t>
  </si>
  <si>
    <t>Okidata C610n Printer</t>
  </si>
  <si>
    <t>US-2017-117450</t>
  </si>
  <si>
    <t>CA-2017-112172</t>
  </si>
  <si>
    <t>CA-2017-115322</t>
  </si>
  <si>
    <t>OFF-AR-10004456</t>
  </si>
  <si>
    <t>Panasonic KP-4ABK Battery-Operated Pencil Sharpener</t>
  </si>
  <si>
    <t>CA-2017-158120</t>
  </si>
  <si>
    <t>Hillsboro</t>
  </si>
  <si>
    <t>CA-2017-100097</t>
  </si>
  <si>
    <t>CA-2017-167626</t>
  </si>
  <si>
    <t>US-2017-126053</t>
  </si>
  <si>
    <t>US-2017-128447</t>
  </si>
  <si>
    <t>Pasco</t>
  </si>
  <si>
    <t>OFF-AP-10004540</t>
  </si>
  <si>
    <t>Eureka The Boss Lite 10-Amp Upright Vacuum, Blue</t>
  </si>
  <si>
    <t>CA-2017-115119</t>
  </si>
  <si>
    <t>TEC-PH-10001433</t>
  </si>
  <si>
    <t>Cisco Small Business SPA 502G VoIP phone</t>
  </si>
  <si>
    <t>CA-2017-165155</t>
  </si>
  <si>
    <t>BM-11575</t>
  </si>
  <si>
    <t>Brendan Murry</t>
  </si>
  <si>
    <t>Tenex Personal Filing Tote With Secure Closure Lid, Black/Frost</t>
  </si>
  <si>
    <t>CA-2017-168389</t>
  </si>
  <si>
    <t>CA-2017-142125</t>
  </si>
  <si>
    <t>CA-2017-141138</t>
  </si>
  <si>
    <t>GH-14425</t>
  </si>
  <si>
    <t>Gary Hwang</t>
  </si>
  <si>
    <t>Modesto</t>
  </si>
  <si>
    <t>CA-2017-152135</t>
  </si>
  <si>
    <t>CA-2017-154102</t>
  </si>
  <si>
    <t>CA-2017-161851</t>
  </si>
  <si>
    <t>VariCap6 Expandable Binder</t>
  </si>
  <si>
    <t>US-2017-123862</t>
  </si>
  <si>
    <t>OFF-ST-10000760</t>
  </si>
  <si>
    <t>Eldon Fold 'N Roll Cart System</t>
  </si>
  <si>
    <t>CA-2017-100580</t>
  </si>
  <si>
    <t>US-2017-145597</t>
  </si>
  <si>
    <t>Bloomington</t>
  </si>
  <si>
    <t>CA-2017-108035</t>
  </si>
  <si>
    <t>Chattanooga</t>
  </si>
  <si>
    <t>Executive Impressions 13" Chairman Wall Clock</t>
  </si>
  <si>
    <t>CA-2017-160031</t>
  </si>
  <si>
    <t>LT-16765</t>
  </si>
  <si>
    <t>Larry Tron</t>
  </si>
  <si>
    <t>CA-2017-147844</t>
  </si>
  <si>
    <t>OFF-PA-10003016</t>
  </si>
  <si>
    <t>Adams "While You Were Out" Message Pads</t>
  </si>
  <si>
    <t>OFF-AR-10001615</t>
  </si>
  <si>
    <t>Newell 34</t>
  </si>
  <si>
    <t>CA-2017-168172</t>
  </si>
  <si>
    <t>CA-2017-152079</t>
  </si>
  <si>
    <t>CA-2017-121125</t>
  </si>
  <si>
    <t>Tigard</t>
  </si>
  <si>
    <t>FUR-FU-10000820</t>
  </si>
  <si>
    <t>Tensor Brushed Steel Torchiere Floor Lamp</t>
  </si>
  <si>
    <t>CA-2017-135069</t>
  </si>
  <si>
    <t>US-2017-163657</t>
  </si>
  <si>
    <t>JL-15235</t>
  </si>
  <si>
    <t>Janet Lee</t>
  </si>
  <si>
    <t>CA-2017-127474</t>
  </si>
  <si>
    <t>CA-2017-115448</t>
  </si>
  <si>
    <t>CA-2017-105669</t>
  </si>
  <si>
    <t>OFF-BI-10002412</t>
  </si>
  <si>
    <t>Wilson Jones “Snap” Scratch Pad Binder Tool for Ring Binders</t>
  </si>
  <si>
    <t>CA-2017-134796</t>
  </si>
  <si>
    <t>Bolingbrook</t>
  </si>
  <si>
    <t>CA-2017-148985</t>
  </si>
  <si>
    <t>CA-2017-135111</t>
  </si>
  <si>
    <t>OFF-AR-10004707</t>
  </si>
  <si>
    <t>CA-2017-157196</t>
  </si>
  <si>
    <t>AA-10645</t>
  </si>
  <si>
    <t>Anna Andreadi</t>
  </si>
  <si>
    <t>US-2017-118598</t>
  </si>
  <si>
    <t>Utica</t>
  </si>
  <si>
    <t>TEC-PH-10002583</t>
  </si>
  <si>
    <t>iOttie HLCRIO102 Car Mount</t>
  </si>
  <si>
    <t>US-2017-160836</t>
  </si>
  <si>
    <t>FUR-TA-10002855</t>
  </si>
  <si>
    <t>Bevis Round Conference Table Top &amp; Single Column Base</t>
  </si>
  <si>
    <t>CA-2017-121048</t>
  </si>
  <si>
    <t>OFF-FA-10000490</t>
  </si>
  <si>
    <t>OIC Binder Clips, Mini, 1/4" Capacity, Black</t>
  </si>
  <si>
    <t>OFF-AR-10004042</t>
  </si>
  <si>
    <t>BOSTON Model 1800 Electric Pencil Sharpeners, Putty/Woodgrain</t>
  </si>
  <si>
    <t>TEC-AC-10000991</t>
  </si>
  <si>
    <t>Sony Micro Vault Click 8 GB USB 2.0 Flash Drive</t>
  </si>
  <si>
    <t>US-2017-120147</t>
  </si>
  <si>
    <t>US-2017-106579</t>
  </si>
  <si>
    <t>US-2017-161935</t>
  </si>
  <si>
    <t>OFF-PA-10000605</t>
  </si>
  <si>
    <t>Xerox 1950</t>
  </si>
  <si>
    <t>TEC-PH-10000560</t>
  </si>
  <si>
    <t>Samsung Galaxy S III - 16GB - pebble blue (T-Mobile)</t>
  </si>
  <si>
    <t>US-2017-167920</t>
  </si>
  <si>
    <t>OFF-BI-10004236</t>
  </si>
  <si>
    <t>XtraLife ClearVue Slant-D Ring Binder, White, 3"</t>
  </si>
  <si>
    <t>OFF-LA-10004409</t>
  </si>
  <si>
    <t>Avery 492</t>
  </si>
  <si>
    <t>US-2017-106145</t>
  </si>
  <si>
    <t>OFF-EN-10001028</t>
  </si>
  <si>
    <t>OFF-BI-10002215</t>
  </si>
  <si>
    <t>Wilson Jones Hanging View Binder, White, 1"</t>
  </si>
  <si>
    <t>US-2017-134642</t>
  </si>
  <si>
    <t>SW-20245</t>
  </si>
  <si>
    <t>Scot Wooten</t>
  </si>
  <si>
    <t>Greenville</t>
  </si>
  <si>
    <t>US-2017-160143</t>
  </si>
  <si>
    <t>CA-2017-103415</t>
  </si>
  <si>
    <t>US-2017-112347</t>
  </si>
  <si>
    <t>TEC-PH-10000213</t>
  </si>
  <si>
    <t>Seidio BD2-HK3IPH5-BK DILEX Case and Holster Combo for Apple iPhone 5/5s - Black</t>
  </si>
  <si>
    <t>TEC-PH-10004833</t>
  </si>
  <si>
    <t>Macally Suction Cup Mount</t>
  </si>
  <si>
    <t>CA-2017-159506</t>
  </si>
  <si>
    <t>OFF-PA-10003641</t>
  </si>
  <si>
    <t>Xerox 1909</t>
  </si>
  <si>
    <t>OFF-BI-10004519</t>
  </si>
  <si>
    <t>GBC DocuBind P100 Manual Binding Machine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</si>
  <si>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</si>
  <si>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</si>
  <si>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</si>
  <si>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</si>
  <si>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</si>
  <si>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</si>
  <si>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</si>
  <si>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</si>
  <si>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OFF-AR-10003696</t>
  </si>
  <si>
    <t>Panasonic KP-350BK Electric Pencil Sharpener with Auto Stop</t>
  </si>
  <si>
    <t>FUR-CH-10001270</t>
  </si>
  <si>
    <t>Harbour Creations Steel Folding Chair</t>
  </si>
  <si>
    <t>CA-2017-104885</t>
  </si>
  <si>
    <t>OFF-EN-10003286</t>
  </si>
  <si>
    <t>CA-2017-110821</t>
  </si>
  <si>
    <t>CA-2017-155740</t>
  </si>
  <si>
    <t>CA-2017-146493</t>
  </si>
  <si>
    <t>US-2017-141509</t>
  </si>
  <si>
    <t>OFF-AR-10002067</t>
  </si>
  <si>
    <t>Newell 334</t>
  </si>
  <si>
    <t>CA-2017-139493</t>
  </si>
  <si>
    <t>CA-2017-133487</t>
  </si>
  <si>
    <t>TS-21655</t>
  </si>
  <si>
    <t>Trudy Schmidt</t>
  </si>
  <si>
    <t>US-2017-128951</t>
  </si>
  <si>
    <t>Suffolk</t>
  </si>
  <si>
    <t>OFF-PA-10003177</t>
  </si>
  <si>
    <t>Xerox 1999</t>
  </si>
  <si>
    <t>CA-2017-107958</t>
  </si>
  <si>
    <t>CA-2017-151799</t>
  </si>
  <si>
    <t>CA-2017-100237</t>
  </si>
  <si>
    <t>SV-20815</t>
  </si>
  <si>
    <t>Stuart Van</t>
  </si>
  <si>
    <t>Orem</t>
  </si>
  <si>
    <t>OFF-AR-10001761</t>
  </si>
  <si>
    <t>Avery Hi-Liter Smear-Safe Highlighters</t>
  </si>
  <si>
    <t>CA-2017-139353</t>
  </si>
  <si>
    <t>US-2017-101518</t>
  </si>
  <si>
    <t>US-2017-146213</t>
  </si>
  <si>
    <t>US-2017-138086</t>
  </si>
  <si>
    <t>OFF-AP-10000027</t>
  </si>
  <si>
    <t>Hoover Commercial SteamVac</t>
  </si>
  <si>
    <t>CA-2017-104850</t>
  </si>
  <si>
    <t>CA-2017-140508</t>
  </si>
  <si>
    <t>PA-19060</t>
  </si>
  <si>
    <t>Pete Armstrong</t>
  </si>
  <si>
    <t>OFF-EN-10000927</t>
  </si>
  <si>
    <t>Jet-Pak Recycled Peel 'N' Seal Padded Mailers</t>
  </si>
  <si>
    <t>CA-2017-143294</t>
  </si>
  <si>
    <t>CA-2017-134418</t>
  </si>
  <si>
    <t>CA-2017-108287</t>
  </si>
  <si>
    <t>CA-2017-141103</t>
  </si>
  <si>
    <t>CA-2017-105326</t>
  </si>
  <si>
    <t>CA-2017-100902</t>
  </si>
  <si>
    <t>OFF-PA-10002558</t>
  </si>
  <si>
    <t>Xerox 1938</t>
  </si>
  <si>
    <t>CA-2017-112844</t>
  </si>
  <si>
    <t>Buffalo</t>
  </si>
  <si>
    <t>FUR-FU-10004845</t>
  </si>
  <si>
    <t>Deflect-o EconoMat Nonstudded, No Bevel Mat</t>
  </si>
  <si>
    <t>CA-2017-123071</t>
  </si>
  <si>
    <t>CA-2017-156391</t>
  </si>
  <si>
    <t>US-2017-118941</t>
  </si>
  <si>
    <t>CA-2017-154088</t>
  </si>
  <si>
    <t>CA-2017-160801</t>
  </si>
  <si>
    <t>OFF-BI-10001132</t>
  </si>
  <si>
    <t>Acco PRESSTEX Data Binder with Storage Hooks, Dark Blue, 9 1/2" X 11"</t>
  </si>
  <si>
    <t>CA-2017-169362</t>
  </si>
  <si>
    <t>CA-2017-166184</t>
  </si>
  <si>
    <t>CA-2017-157413</t>
  </si>
  <si>
    <t>BW-11065</t>
  </si>
  <si>
    <t>Barry Weirich</t>
  </si>
  <si>
    <t>US-2017-109316</t>
  </si>
  <si>
    <t>FUR-BO-10004834</t>
  </si>
  <si>
    <t>Riverside Palais Royal Lawyers Bookcase, Royale Cherry Finish</t>
  </si>
  <si>
    <t>TEC-PH-10000307</t>
  </si>
  <si>
    <t>Shocksock Galaxy S4 Armband</t>
  </si>
  <si>
    <t>CA-2017-150469</t>
  </si>
  <si>
    <t>CA-2017-152436</t>
  </si>
  <si>
    <t>CW-11905</t>
  </si>
  <si>
    <t>Carl Weiss</t>
  </si>
  <si>
    <t>OFF-ST-10000036</t>
  </si>
  <si>
    <t>Recycled Data-Pak for Archival Bound Computer Printouts, 12-1/2 x 12-1/2 x 16</t>
  </si>
  <si>
    <t>CA-2017-117114</t>
  </si>
  <si>
    <t>CY-12745</t>
  </si>
  <si>
    <t>Craig Yedwab</t>
  </si>
  <si>
    <t>OFF-EN-10001137</t>
  </si>
  <si>
    <t>#10 Gummed Flap White Envelopes, 100/Box</t>
  </si>
  <si>
    <t>US-2017-123834</t>
  </si>
  <si>
    <t>Pharr</t>
  </si>
  <si>
    <t>CA-2017-135587</t>
  </si>
  <si>
    <t>Hattiesburg</t>
  </si>
  <si>
    <t>CA-2017-152261</t>
  </si>
  <si>
    <t>Cuyahoga Falls</t>
  </si>
  <si>
    <t>US-2017-166233</t>
  </si>
  <si>
    <t>MO-17950</t>
  </si>
  <si>
    <t>Michael Oakman</t>
  </si>
  <si>
    <t>CA-2017-122112</t>
  </si>
  <si>
    <t>CA-2017-168403</t>
  </si>
  <si>
    <t>CA-2017-118017</t>
  </si>
  <si>
    <t>Thornton</t>
  </si>
  <si>
    <t>OFF-SU-10004782</t>
  </si>
  <si>
    <t>Elite 5" Scissors</t>
  </si>
  <si>
    <t>FUR-FU-10004351</t>
  </si>
  <si>
    <t>FUR-FU-10004053</t>
  </si>
  <si>
    <t>DAX Two-Tone Silver Metal Document Frame</t>
  </si>
  <si>
    <t>CA-2017-125367</t>
  </si>
  <si>
    <t>NM-18445</t>
  </si>
  <si>
    <t>Nathan Mautz</t>
  </si>
  <si>
    <t>CA-2017-124744</t>
  </si>
  <si>
    <t>Wheeling</t>
  </si>
  <si>
    <t>West Virginia</t>
  </si>
  <si>
    <t>OFF-BI-10002852</t>
  </si>
  <si>
    <t>Ibico Standard Transparent Covers</t>
  </si>
  <si>
    <t>CA-2017-128363</t>
  </si>
  <si>
    <t>FUR-FU-10003268</t>
  </si>
  <si>
    <t>Eldon Radial Chair Mat for Low to Medium Pile Carpets</t>
  </si>
  <si>
    <t>FUR-CH-10002073</t>
  </si>
  <si>
    <t>Hon Olson Stacker Chairs</t>
  </si>
  <si>
    <t>US-2017-105697</t>
  </si>
  <si>
    <t>JE-15715</t>
  </si>
  <si>
    <t>Joe Elijah</t>
  </si>
  <si>
    <t>OFF-ST-10003996</t>
  </si>
  <si>
    <t>Letter/Legal File Tote with Clear Snap-On Lid, Black Granite</t>
  </si>
  <si>
    <t>CA-2017-165323</t>
  </si>
  <si>
    <t>SR-20740</t>
  </si>
  <si>
    <t>Steven Roelle</t>
  </si>
  <si>
    <t>TEC-MA-10003673</t>
  </si>
  <si>
    <t>Hewlett-Packard Desktjet 6988DT Refurbished Printer</t>
  </si>
  <si>
    <t>CA-2017-100783</t>
  </si>
  <si>
    <t>CA-2017-139822</t>
  </si>
  <si>
    <t>TEC-AC-10001090</t>
  </si>
  <si>
    <t>Micro Innovations Wireless Classic Keyboard with Mouse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</si>
  <si>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</si>
  <si>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</si>
  <si>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</si>
  <si>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</si>
  <si>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</si>
  <si>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</si>
  <si>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</si>
  <si>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Chico</t>
  </si>
  <si>
    <t>FUR-CH-10001190</t>
  </si>
  <si>
    <t>Global Deluxe High-Back Office Chair in Storm</t>
  </si>
  <si>
    <t>OFF-AP-10004052</t>
  </si>
  <si>
    <t>Hoover Replacement Belts For Soft Guard &amp; Commercial Ltweight Upright Vacs, 2/Pk</t>
  </si>
  <si>
    <t>FUR-FU-10004666</t>
  </si>
  <si>
    <t>DAX Clear Channel Poster Frame</t>
  </si>
  <si>
    <t>CA-2017-104864</t>
  </si>
  <si>
    <t>JS-15685</t>
  </si>
  <si>
    <t>Jim Sink</t>
  </si>
  <si>
    <t>OFF-PA-10003309</t>
  </si>
  <si>
    <t>Xerox 211</t>
  </si>
  <si>
    <t>CA-2017-152499</t>
  </si>
  <si>
    <t>US-2017-105998</t>
  </si>
  <si>
    <t>CR-12580</t>
  </si>
  <si>
    <t>Clay Rozendal</t>
  </si>
  <si>
    <t>CA-2017-120168</t>
  </si>
  <si>
    <t>TB-21625</t>
  </si>
  <si>
    <t>Trudy Brown</t>
  </si>
  <si>
    <t>CA-2017-114804</t>
  </si>
  <si>
    <t>CA-2017-167227</t>
  </si>
  <si>
    <t>NP-18670</t>
  </si>
  <si>
    <t>Nora Paige</t>
  </si>
  <si>
    <t>Saint Louis</t>
  </si>
  <si>
    <t>CA-2017-169012</t>
  </si>
  <si>
    <t>CA-2017-109393</t>
  </si>
  <si>
    <t>FUR-BO-10003966</t>
  </si>
  <si>
    <t>Sauder Facets Collection Library, Sky Alder Finish</t>
  </si>
  <si>
    <t>CA-2017-121489</t>
  </si>
  <si>
    <t>TEC-AC-10000682</t>
  </si>
  <si>
    <t>Kensington K72356US Mouse-in-a-Box USB Desktop Mouse</t>
  </si>
  <si>
    <t>US-2017-133081</t>
  </si>
  <si>
    <t>Cambridge</t>
  </si>
  <si>
    <t>FUR-FU-10001379</t>
  </si>
  <si>
    <t>Executive Impressions 16-1/2" Circular Wall Clock</t>
  </si>
  <si>
    <t>CA-2017-165008</t>
  </si>
  <si>
    <t>CA-2017-130834</t>
  </si>
  <si>
    <t>CA-2017-152205</t>
  </si>
  <si>
    <t>CA-2017-151750</t>
  </si>
  <si>
    <t>FUR-FU-10002116</t>
  </si>
  <si>
    <t>Tenex Carpeted, Granite-Look or Clear Contemporary Contour Shape Chair Mats</t>
  </si>
  <si>
    <t>CA-2017-120894</t>
  </si>
  <si>
    <t>CA-2017-143658</t>
  </si>
  <si>
    <t>CA-2017-133046</t>
  </si>
  <si>
    <t>OFF-PA-10003883</t>
  </si>
  <si>
    <t>Message Book, Phone, Wirebound Standard Line Memo, 2 3/4" X 5"</t>
  </si>
  <si>
    <t>CA-2017-122798</t>
  </si>
  <si>
    <t>OFF-ST-10003058</t>
  </si>
  <si>
    <t>Eldon Mobile Mega Data Cart  Mega Stackable  Add-On Trays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</si>
  <si>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</si>
  <si>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</si>
  <si>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</si>
  <si>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</si>
  <si>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</si>
  <si>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CA-2017-144820</t>
  </si>
  <si>
    <t>LW-16825</t>
  </si>
  <si>
    <t>Laurel Workman</t>
  </si>
  <si>
    <t>OFF-AR-10004817</t>
  </si>
  <si>
    <t>Colorific Watercolor Pencils</t>
  </si>
  <si>
    <t>CA-2017-101014</t>
  </si>
  <si>
    <t>FUR-FU-10003374</t>
  </si>
  <si>
    <t>Electrix Fluorescent Magnifier Lamps &amp; Weighted Base</t>
  </si>
  <si>
    <t>CA-2017-105543</t>
  </si>
  <si>
    <t>Garden City</t>
  </si>
  <si>
    <t>US-2017-113201</t>
  </si>
  <si>
    <t>TT-21220</t>
  </si>
  <si>
    <t>Thomas Thornton</t>
  </si>
  <si>
    <t>US-2017-106551</t>
  </si>
  <si>
    <t>EB-13930</t>
  </si>
  <si>
    <t>Eric Barreto</t>
  </si>
  <si>
    <t>US-2017-150070</t>
  </si>
  <si>
    <t>CA-2017-157350</t>
  </si>
  <si>
    <t>US-2017-146822</t>
  </si>
  <si>
    <t>CA-2017-140151</t>
  </si>
  <si>
    <t>OFF-ST-10001558</t>
  </si>
  <si>
    <t>Acco Perma 4000 Stacking Storage Drawers</t>
  </si>
  <si>
    <t>US-2017-143770</t>
  </si>
  <si>
    <t>CA-2017-136238</t>
  </si>
  <si>
    <t>Odessa</t>
  </si>
  <si>
    <t>OFF-PA-10004285</t>
  </si>
  <si>
    <t>Xerox 1959</t>
  </si>
  <si>
    <t>CA-2017-107174</t>
  </si>
  <si>
    <t>CA-2017-149699</t>
  </si>
  <si>
    <t>CA-2017-155642</t>
  </si>
  <si>
    <t>US-2017-101721</t>
  </si>
  <si>
    <t>US-2017-155866</t>
  </si>
  <si>
    <t>CC-12370</t>
  </si>
  <si>
    <t>Christopher Conant</t>
  </si>
  <si>
    <t>CA-2017-102736</t>
  </si>
  <si>
    <t>OFF-AR-10001897</t>
  </si>
  <si>
    <t>Model L Table or Wall-Mount Pencil Sharpener</t>
  </si>
  <si>
    <t>CA-2017-125269</t>
  </si>
  <si>
    <t>CA-2017-128769</t>
  </si>
  <si>
    <t>DM-12955</t>
  </si>
  <si>
    <t>Dario Medina</t>
  </si>
  <si>
    <t>CA-2017-104136</t>
  </si>
  <si>
    <t>CA-2017-102204</t>
  </si>
  <si>
    <t>OFF-SU-10001212</t>
  </si>
  <si>
    <t>Kleencut Forged Office Shears by Acme United Corporation</t>
  </si>
  <si>
    <t>CA-2017-103065</t>
  </si>
  <si>
    <t>PT-19090</t>
  </si>
  <si>
    <t>Pete Takahito</t>
  </si>
  <si>
    <t>OFF-ST-10000617</t>
  </si>
  <si>
    <t>Woodgrain Magazine Files by Perma</t>
  </si>
  <si>
    <t>CA-2017-152310</t>
  </si>
  <si>
    <t>TEC-AC-10000397</t>
  </si>
  <si>
    <t>Perixx PERIBOARD-512B, Ergonomic Split Keyboard</t>
  </si>
  <si>
    <t>OFF-BI-10004308</t>
  </si>
  <si>
    <t>Avery Legal 4-Ring Binder</t>
  </si>
  <si>
    <t>CA-2017-121790</t>
  </si>
  <si>
    <t>FUR-TA-10003469</t>
  </si>
  <si>
    <t>Balt Split Level Computer Training Table</t>
  </si>
  <si>
    <t>CA-2017-164112</t>
  </si>
  <si>
    <t>OFF-ST-10002615</t>
  </si>
  <si>
    <t>Dual Level, Single-Width Filing Carts</t>
  </si>
  <si>
    <t>CA-2017-146192</t>
  </si>
  <si>
    <t>CA-2017-134810</t>
  </si>
  <si>
    <t>US-2017-168802</t>
  </si>
  <si>
    <t>US-2017-146906</t>
  </si>
  <si>
    <t>US-2017-167318</t>
  </si>
  <si>
    <t>TEC-AC-10003870</t>
  </si>
  <si>
    <t>Logitech Z-906 Speaker sys - home theater - 5.1-CH</t>
  </si>
  <si>
    <t>CA-2017-135419</t>
  </si>
  <si>
    <t>FUR-TA-10001086</t>
  </si>
  <si>
    <t>SAFCO PlanMaster Boards, 60w x 37-1/2d, White Melamine</t>
  </si>
  <si>
    <t>US-2017-105935</t>
  </si>
  <si>
    <t>FUR-FU-10002157</t>
  </si>
  <si>
    <t>Artistic Insta-Plaque</t>
  </si>
  <si>
    <t>CA-2017-130904</t>
  </si>
  <si>
    <t>HM-14980</t>
  </si>
  <si>
    <t>Henry MacAllister</t>
  </si>
  <si>
    <t>OFF-AR-10000127</t>
  </si>
  <si>
    <t>Newell 321</t>
  </si>
  <si>
    <t>CA-2017-133620</t>
  </si>
  <si>
    <t>EM-14065</t>
  </si>
  <si>
    <t>Erin Mull</t>
  </si>
  <si>
    <t>OFF-ST-10004634</t>
  </si>
  <si>
    <t>Personal Folder Holder, Ebony</t>
  </si>
  <si>
    <t>CA-2017-144456</t>
  </si>
  <si>
    <t>OFF-ST-10001321</t>
  </si>
  <si>
    <t>Decoflex Hanging Personal Folder File, Blue</t>
  </si>
  <si>
    <t>TEC-PH-10001750</t>
  </si>
  <si>
    <t>Samsung Rugby III</t>
  </si>
  <si>
    <t>CA-2017-103478</t>
  </si>
  <si>
    <t>CA-2017-118577</t>
  </si>
  <si>
    <t>OFF-PA-10001357</t>
  </si>
  <si>
    <t>Xerox 1886</t>
  </si>
  <si>
    <t>CA-2017-113572</t>
  </si>
  <si>
    <t>TEC-AC-10002370</t>
  </si>
  <si>
    <t>Maxell CD-R Discs</t>
  </si>
  <si>
    <t>CA-2017-161655</t>
  </si>
  <si>
    <t>CA-2017-135076</t>
  </si>
  <si>
    <t>Hesperia</t>
  </si>
  <si>
    <t>CA-2017-141481</t>
  </si>
  <si>
    <t>ZD-21925</t>
  </si>
  <si>
    <t>Zuschuss Donatelli</t>
  </si>
  <si>
    <t>CA-2017-132199</t>
  </si>
  <si>
    <t>CA-2017-147207</t>
  </si>
  <si>
    <t>CA-2017-137631</t>
  </si>
  <si>
    <t>Kissimmee</t>
  </si>
  <si>
    <t>CA-2017-157273</t>
  </si>
  <si>
    <t>TEC-PH-10002275</t>
  </si>
  <si>
    <t>Mitel 5320 IP Phone VoIP phone</t>
  </si>
  <si>
    <t>CA-2017-156272</t>
  </si>
  <si>
    <t>CA-2017-137582</t>
  </si>
  <si>
    <t>CA-2017-153227</t>
  </si>
  <si>
    <t>CA-2017-110625</t>
  </si>
  <si>
    <t>JB-16045</t>
  </si>
  <si>
    <t>Julia Barnett</t>
  </si>
  <si>
    <t>Danbury</t>
  </si>
  <si>
    <t>CA-2017-120061</t>
  </si>
  <si>
    <t>CA-2017-140480</t>
  </si>
  <si>
    <t>HE-14800</t>
  </si>
  <si>
    <t>Harold Engle</t>
  </si>
  <si>
    <t>CA-2017-132290</t>
  </si>
  <si>
    <t>FUR-TA-10002228</t>
  </si>
  <si>
    <t>Bevis Traditional Conference Table Top, Plinth Base</t>
  </si>
  <si>
    <t>CA-2017-107265</t>
  </si>
  <si>
    <t>CA-2017-118199</t>
  </si>
  <si>
    <t>LB-16795</t>
  </si>
  <si>
    <t>Laurel Beltran</t>
  </si>
  <si>
    <t>OFF-ST-10000636</t>
  </si>
  <si>
    <t>Rogers Profile Extra Capacity Storage Tub</t>
  </si>
  <si>
    <t>CA-2017-150091</t>
  </si>
  <si>
    <t>OFF-FA-10000621</t>
  </si>
  <si>
    <t>OIC Colored Binder Clips, Assorted Sizes</t>
  </si>
  <si>
    <t>CA-2017-167017</t>
  </si>
  <si>
    <t>US-2017-132220</t>
  </si>
  <si>
    <t>CA-2017-155621</t>
  </si>
  <si>
    <t>KN-16450</t>
  </si>
  <si>
    <t>Kean Nguyen</t>
  </si>
  <si>
    <t>CA-2017-114370</t>
  </si>
  <si>
    <t>CA-2017-145779</t>
  </si>
  <si>
    <t>CA-2017-125451</t>
  </si>
  <si>
    <t>FUR-FU-10000277</t>
  </si>
  <si>
    <t>Deflect-o DuraMat Antistatic Studded Beveled Mat for Medium Pile Carpeting</t>
  </si>
  <si>
    <t>US-2017-118556</t>
  </si>
  <si>
    <t>US-2017-132031</t>
  </si>
  <si>
    <t>Clarksville</t>
  </si>
  <si>
    <t>CA-2017-169404</t>
  </si>
  <si>
    <t>York</t>
  </si>
  <si>
    <t>CA-2017-134880</t>
  </si>
  <si>
    <t>CA-2017-158736</t>
  </si>
  <si>
    <t>OFF-AR-10002578</t>
  </si>
  <si>
    <t>Newell 335</t>
  </si>
  <si>
    <t>US-2017-118535</t>
  </si>
  <si>
    <t>CA-2017-142391</t>
  </si>
  <si>
    <t>PB-19150</t>
  </si>
  <si>
    <t>Philip Brown</t>
  </si>
  <si>
    <t>CA-2017-124716</t>
  </si>
  <si>
    <t>BD-11560</t>
  </si>
  <si>
    <t>Brendan Dodson</t>
  </si>
  <si>
    <t>CA-2017-106824</t>
  </si>
  <si>
    <t>OFF-FA-10001135</t>
  </si>
  <si>
    <t>Brites Rubber Bands, 1 1/2 oz. Box</t>
  </si>
  <si>
    <t>CA-2017-141614</t>
  </si>
  <si>
    <t>CA-2017-149720</t>
  </si>
  <si>
    <t>Frisco</t>
  </si>
  <si>
    <t>CA-2017-118003</t>
  </si>
  <si>
    <t>FUR-FU-10002506</t>
  </si>
  <si>
    <t>Tensor "Hersey Kiss" Styled Floor Lamp</t>
  </si>
  <si>
    <t>CA-2017-133074</t>
  </si>
  <si>
    <t>CA-2017-161172</t>
  </si>
  <si>
    <t>TEC-PH-10004348</t>
  </si>
  <si>
    <t>OtterBox Defender Series Case - iPhone 5c</t>
  </si>
  <si>
    <t>FUR-FU-10003424</t>
  </si>
  <si>
    <t>Nu-Dell Oak Frame</t>
  </si>
  <si>
    <t>CA-2017-137624</t>
  </si>
  <si>
    <t>FUR-CH-10001714</t>
  </si>
  <si>
    <t>Global Leather &amp; Oak Executive Chair, Burgundy</t>
  </si>
  <si>
    <t>CA-2017-147354</t>
  </si>
  <si>
    <t>KB-16315</t>
  </si>
  <si>
    <t>Karl Braun</t>
  </si>
  <si>
    <t>US-2017-102904</t>
  </si>
  <si>
    <t>US-2017-108315</t>
  </si>
  <si>
    <t>Sanford</t>
  </si>
  <si>
    <t>FUR-FU-10000747</t>
  </si>
  <si>
    <t>Tenex B1-RE Series Chair Mats for Low Pile Carpets</t>
  </si>
  <si>
    <t>CA-2017-101273</t>
  </si>
  <si>
    <t>Port Saint Lucie</t>
  </si>
  <si>
    <t>CA-2017-106747</t>
  </si>
  <si>
    <t>CA-2017-146164</t>
  </si>
  <si>
    <t>US-2017-132927</t>
  </si>
  <si>
    <t>CA-2017-162015</t>
  </si>
  <si>
    <t>CA-2017-145338</t>
  </si>
  <si>
    <t>CA-2017-126676</t>
  </si>
  <si>
    <t>Hempstead</t>
  </si>
  <si>
    <t>CA-2017-101700</t>
  </si>
  <si>
    <t>Greeley</t>
  </si>
  <si>
    <t>FUR-FU-10001025</t>
  </si>
  <si>
    <t>Eldon Imàge Series Desk Accessories, Clear</t>
  </si>
  <si>
    <t>CA-2017-159667</t>
  </si>
  <si>
    <t>PM-19135</t>
  </si>
  <si>
    <t>Peter McVee</t>
  </si>
  <si>
    <t>TEC-PH-10004094</t>
  </si>
  <si>
    <t>Motorola L703CM</t>
  </si>
  <si>
    <t>CA-2017-162936</t>
  </si>
  <si>
    <t>CA-2017-123624</t>
  </si>
  <si>
    <t>Oxnard</t>
  </si>
  <si>
    <t>CA-2017-117513</t>
  </si>
  <si>
    <t>BT-11395</t>
  </si>
  <si>
    <t>Bill Tyler</t>
  </si>
  <si>
    <t>CA-2017-132437</t>
  </si>
  <si>
    <t>EM-14095</t>
  </si>
  <si>
    <t>Eudokia Martin</t>
  </si>
  <si>
    <t>US-2017-119319</t>
  </si>
  <si>
    <t>CA-2017-104318</t>
  </si>
  <si>
    <t>CA-2017-159793</t>
  </si>
  <si>
    <t>FUR-BO-10001798</t>
  </si>
  <si>
    <t>Bush Somerset Collection Bookcase</t>
  </si>
  <si>
    <t>CA-2017-151281</t>
  </si>
  <si>
    <t>FUR-FU-10000397</t>
  </si>
  <si>
    <t>Luxo Economy Swing Arm Lamp</t>
  </si>
  <si>
    <t>CA-2017-118346</t>
  </si>
  <si>
    <t>Kenosha</t>
  </si>
  <si>
    <t>US-2017-148551</t>
  </si>
  <si>
    <t>OFF-BI-10000545</t>
  </si>
  <si>
    <t>GBC Ibimaster 500 Manual ProClick Binding System</t>
  </si>
  <si>
    <t>CA-2017-147767</t>
  </si>
  <si>
    <t>CA-2017-124765</t>
  </si>
  <si>
    <t>CA-2017-126634</t>
  </si>
  <si>
    <t>CA-2017-163265</t>
  </si>
  <si>
    <t>FUR-CH-10004063</t>
  </si>
  <si>
    <t>Global Deluxe High-Back Manager's Chair</t>
  </si>
  <si>
    <t>Executive Impressions 13" Clairmont Wall Clock</t>
  </si>
  <si>
    <t>CA-2017-141705</t>
  </si>
  <si>
    <t>Mansfield</t>
  </si>
  <si>
    <t>CA-2017-101665</t>
  </si>
  <si>
    <t>TZ-21580</t>
  </si>
  <si>
    <t>Tracy Zic</t>
  </si>
  <si>
    <t>CA-2017-137323</t>
  </si>
  <si>
    <t>CA-2017-127096</t>
  </si>
  <si>
    <t>CA-2017-119284</t>
  </si>
  <si>
    <t>TS-21205</t>
  </si>
  <si>
    <t>Thomas Seio</t>
  </si>
  <si>
    <t>TEC-PH-10001051</t>
  </si>
  <si>
    <t>HTC One</t>
  </si>
  <si>
    <t>FUR-TA-10004152</t>
  </si>
  <si>
    <t>Barricks 18" x 48" Non-Folding Utility Table with Bottom Storage Shelf</t>
  </si>
  <si>
    <t>OFF-PA-10000312</t>
  </si>
  <si>
    <t>Xerox 1955</t>
  </si>
  <si>
    <t>CA-2017-136623</t>
  </si>
  <si>
    <t>TS-21430</t>
  </si>
  <si>
    <t>Tom Stivers</t>
  </si>
  <si>
    <t>TEC-PH-10000004</t>
  </si>
  <si>
    <t>Belkin iPhone and iPad Lightning Cable</t>
  </si>
  <si>
    <t>CA-2017-121678</t>
  </si>
  <si>
    <t>Elyria</t>
  </si>
  <si>
    <t>CA-2017-148145</t>
  </si>
  <si>
    <t>OFF-AR-10003752</t>
  </si>
  <si>
    <t>Deluxe Chalkboard Eraser Cleaner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</si>
  <si>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</si>
  <si>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</si>
  <si>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</si>
  <si>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</si>
  <si>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</si>
  <si>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</si>
  <si>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</si>
  <si>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</si>
  <si>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</si>
  <si>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</si>
  <si>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</si>
  <si>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</si>
  <si>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</si>
  <si>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</si>
  <si>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</si>
  <si>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</si>
  <si>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</si>
  <si>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Reading</t>
  </si>
  <si>
    <t>US-2017-132675</t>
  </si>
  <si>
    <t>OFF-AR-10000034</t>
  </si>
  <si>
    <t>BIC Brite Liner Grip Highlighters, Assorted, 5/Pack</t>
  </si>
  <si>
    <t>CA-2017-156664</t>
  </si>
  <si>
    <t>OFF-PA-10002222</t>
  </si>
  <si>
    <t>Xerox Color Copier Paper, 11" x 17", Ream</t>
  </si>
  <si>
    <t>CA-2017-163671</t>
  </si>
  <si>
    <t>CA-2017-135909</t>
  </si>
  <si>
    <t>Sacramento</t>
  </si>
  <si>
    <t>TEC-AC-10002335</t>
  </si>
  <si>
    <t>Logitech Media Keyboard K200</t>
  </si>
  <si>
    <t>TEC-PH-10003187</t>
  </si>
  <si>
    <t>Anker Astro Mini 3000mAh Ultra-Compact Portable Charger</t>
  </si>
  <si>
    <t>US-2017-114356</t>
  </si>
  <si>
    <t>CA-2017-101805</t>
  </si>
  <si>
    <t>CA-2017-142489</t>
  </si>
  <si>
    <t>CA-2017-126928</t>
  </si>
  <si>
    <t>TEC-MA-10004626</t>
  </si>
  <si>
    <t>Lexmark 20R1285 X6650 Wireless All-in-One Printer</t>
  </si>
  <si>
    <t>US-2017-115252</t>
  </si>
  <si>
    <t>Durham</t>
  </si>
  <si>
    <t>CA-2017-103968</t>
  </si>
  <si>
    <t>CA-2017-160661</t>
  </si>
  <si>
    <t>CA-2017-102610</t>
  </si>
  <si>
    <t>CA-2017-133928</t>
  </si>
  <si>
    <t>Hickory</t>
  </si>
  <si>
    <t>CA-2017-143252</t>
  </si>
  <si>
    <t>CA-2017-130036</t>
  </si>
  <si>
    <t>OFF-PA-10000528</t>
  </si>
  <si>
    <t>Xerox 1981</t>
  </si>
  <si>
    <t>CA-2017-111717</t>
  </si>
  <si>
    <t>CA-2017-148355</t>
  </si>
  <si>
    <t>OFF-BI-10000201</t>
  </si>
  <si>
    <t>Avery Triangle Shaped Sheet Lifters, Black, 2/Pack</t>
  </si>
  <si>
    <t>CA-2017-150910</t>
  </si>
  <si>
    <t>FUR-TA-10002903</t>
  </si>
  <si>
    <t>Bevis Round Bullnose 29" High Table Top</t>
  </si>
  <si>
    <t>OFF-AP-10003266</t>
  </si>
  <si>
    <t>Holmes Replacement Filter for HEPA Air Cleaner, Large Room</t>
  </si>
  <si>
    <t>CA-2017-105620</t>
  </si>
  <si>
    <t>CA-2017-150266</t>
  </si>
  <si>
    <t>RO-19780</t>
  </si>
  <si>
    <t>Rose O'Brian</t>
  </si>
  <si>
    <t>FUR-CH-10002126</t>
  </si>
  <si>
    <t>Hon Deluxe Fabric Upholstered Stacking Chairs</t>
  </si>
  <si>
    <t>CA-2017-106691</t>
  </si>
  <si>
    <t>CA-2017-157469</t>
  </si>
  <si>
    <t>OFF-AR-10001662</t>
  </si>
  <si>
    <t>Rogers Handheld Barrel Pencil Sharpener</t>
  </si>
  <si>
    <t>AT&amp;T CL2909</t>
  </si>
  <si>
    <t>CA-2017-122308</t>
  </si>
  <si>
    <t>CA-2017-159226</t>
  </si>
  <si>
    <t>CA-2017-156622</t>
  </si>
  <si>
    <t>OFF-PA-10000477</t>
  </si>
  <si>
    <t>Xerox 22</t>
  </si>
  <si>
    <t>US-2017-139577</t>
  </si>
  <si>
    <t>TN-21040</t>
  </si>
  <si>
    <t>Tanja Norvell</t>
  </si>
  <si>
    <t>CA-2017-159100</t>
  </si>
  <si>
    <t>VP-21760</t>
  </si>
  <si>
    <t>Victoria Pisteka</t>
  </si>
  <si>
    <t>US-2017-116491</t>
  </si>
  <si>
    <t>CA-2017-122763</t>
  </si>
  <si>
    <t>CA-2017-137785</t>
  </si>
  <si>
    <t>CA-2017-107825</t>
  </si>
  <si>
    <t>NB-18655</t>
  </si>
  <si>
    <t>Nona Balk</t>
  </si>
  <si>
    <t>OFF-LA-10003720</t>
  </si>
  <si>
    <t>Avery 487</t>
  </si>
  <si>
    <t>CA-2017-106047</t>
  </si>
  <si>
    <t>CA-2017-127803</t>
  </si>
  <si>
    <t>CA-2017-143084</t>
  </si>
  <si>
    <t>OFF-AR-10002766</t>
  </si>
  <si>
    <t>OFF-EN-10003072</t>
  </si>
  <si>
    <t>Peel &amp; Seel Envelopes</t>
  </si>
  <si>
    <t>CA-2017-128041</t>
  </si>
  <si>
    <t>OFF-AP-10001005</t>
  </si>
  <si>
    <t>Honeywell Quietcare HEPA Air Cleaner</t>
  </si>
  <si>
    <t>CA-2017-105823</t>
  </si>
  <si>
    <t>CA-2017-157420</t>
  </si>
  <si>
    <t>CA-2017-137463</t>
  </si>
  <si>
    <t>CA-2017-117009</t>
  </si>
  <si>
    <t>CA-2017-152968</t>
  </si>
  <si>
    <t>BM-11785</t>
  </si>
  <si>
    <t>Bryan Mills</t>
  </si>
  <si>
    <t>Harrisonburg</t>
  </si>
  <si>
    <t>CA-2017-147550</t>
  </si>
  <si>
    <t>CA-2017-166898</t>
  </si>
  <si>
    <t>CA-2017-169005</t>
  </si>
  <si>
    <t>US-2017-148831</t>
  </si>
  <si>
    <t>CA-2017-152933</t>
  </si>
  <si>
    <t>CA-2017-153045</t>
  </si>
  <si>
    <t>FUR-CH-10000309</t>
  </si>
  <si>
    <t>Global Comet Stacking Arm Chair</t>
  </si>
  <si>
    <t>CA-2017-122007</t>
  </si>
  <si>
    <t>JK-15325</t>
  </si>
  <si>
    <t>Jason Klamczynski</t>
  </si>
  <si>
    <t>CA-2017-162250</t>
  </si>
  <si>
    <t>CA-2017-112473</t>
  </si>
  <si>
    <t>JL-15505</t>
  </si>
  <si>
    <t>Jeremy Lonsdale</t>
  </si>
  <si>
    <t>US-2017-147655</t>
  </si>
  <si>
    <t>OFF-BI-10002931</t>
  </si>
  <si>
    <t>Avery Trapezoid Extra Heavy Duty 4" Binders</t>
  </si>
  <si>
    <t>CA-2017-100055</t>
  </si>
  <si>
    <t>Laurel</t>
  </si>
  <si>
    <t>OFF-AP-10001469</t>
  </si>
  <si>
    <t>Fellowes 8 Outlet Superior Workstation Surge Protector</t>
  </si>
  <si>
    <t>CA-2017-123029</t>
  </si>
  <si>
    <t>US-2017-166688</t>
  </si>
  <si>
    <t>CA-2017-119424</t>
  </si>
  <si>
    <t>SB-20185</t>
  </si>
  <si>
    <t>Sarah Brown</t>
  </si>
  <si>
    <t>CA-2017-156776</t>
  </si>
  <si>
    <t>TEC-AC-10004803</t>
  </si>
  <si>
    <t>Sony Micro Vault Click 4 GB USB 2.0 Flash Drive</t>
  </si>
  <si>
    <t>FUR-CH-10002317</t>
  </si>
  <si>
    <t>Global Enterprise Series Seating Low-Back Swivel/Tilt Chairs</t>
  </si>
  <si>
    <t>CA-2017-140781</t>
  </si>
  <si>
    <t>CA-2017-141747</t>
  </si>
  <si>
    <t>SC-20230</t>
  </si>
  <si>
    <t>Scot Coram</t>
  </si>
  <si>
    <t>CA-2017-142776</t>
  </si>
  <si>
    <t>RS-19870</t>
  </si>
  <si>
    <t>Roy Skaria</t>
  </si>
  <si>
    <t>OFF-EN-10003160</t>
  </si>
  <si>
    <t>Pastel Pink Envelopes</t>
  </si>
  <si>
    <t>US-2017-120908</t>
  </si>
  <si>
    <t>BF-10975</t>
  </si>
  <si>
    <t>Barbara Fisher</t>
  </si>
  <si>
    <t>OFF-LA-10004677</t>
  </si>
  <si>
    <t>Self-Adhesive Address Labels for Typewriters with Dispenser Box</t>
  </si>
  <si>
    <t>CA-2017-103765</t>
  </si>
  <si>
    <t>US-2017-118157</t>
  </si>
  <si>
    <t>CA-2017-103212</t>
  </si>
  <si>
    <t>OFF-LA-10000248</t>
  </si>
  <si>
    <t>Avery 52</t>
  </si>
  <si>
    <t>CA-2017-121160</t>
  </si>
  <si>
    <t>Bryan</t>
  </si>
  <si>
    <t>OFF-BI-10003094</t>
  </si>
  <si>
    <t>Self-Adhesive Ring Binder Labels</t>
  </si>
  <si>
    <t>CA-2017-140515</t>
  </si>
  <si>
    <t>CA-2017-133718</t>
  </si>
  <si>
    <t>OFF-PA-10002689</t>
  </si>
  <si>
    <t>Weyerhaeuser First Choice Laser/Copy Paper (20Lb. and 88 Bright)</t>
  </si>
  <si>
    <t>CA-2017-138156</t>
  </si>
  <si>
    <t>CA-2017-110310</t>
  </si>
  <si>
    <t>CA-2017-130106</t>
  </si>
  <si>
    <t>CA-2017-155712</t>
  </si>
  <si>
    <t>KD-16615</t>
  </si>
  <si>
    <t>Ken Dana</t>
  </si>
  <si>
    <t>CA-2017-102309</t>
  </si>
  <si>
    <t>Pine Bluff</t>
  </si>
  <si>
    <t>CA-2017-167976</t>
  </si>
  <si>
    <t>Aberdeen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</si>
  <si>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</si>
  <si>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</si>
  <si>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</si>
  <si>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</si>
  <si>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</si>
  <si>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</si>
  <si>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</si>
  <si>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</si>
  <si>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</si>
  <si>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</si>
  <si>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</si>
  <si>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Hagerstown</t>
  </si>
  <si>
    <t>CA-2017-161340</t>
  </si>
  <si>
    <t>CA-2017-148642</t>
  </si>
  <si>
    <t>CA-2017-124940</t>
  </si>
  <si>
    <t>TEC-AC-10002076</t>
  </si>
  <si>
    <t>Microsoft Natural Keyboard Elite</t>
  </si>
  <si>
    <t>US-2017-108343</t>
  </si>
  <si>
    <t>FUR-CH-10002780</t>
  </si>
  <si>
    <t>Office Star - Task Chair with Contemporary Loop Arms</t>
  </si>
  <si>
    <t>CA-2017-121853</t>
  </si>
  <si>
    <t>US-2017-130687</t>
  </si>
  <si>
    <t>TEC-PH-10002033</t>
  </si>
  <si>
    <t>Konftel 250 Conference phone - Charcoal black</t>
  </si>
  <si>
    <t>CA-2017-127726</t>
  </si>
  <si>
    <t>Georgetown</t>
  </si>
  <si>
    <t>OFF-FA-10000992</t>
  </si>
  <si>
    <t>Acco Clips to Go Binder Clips, 24 Clips in Two Sizes</t>
  </si>
  <si>
    <t>CA-2017-110198</t>
  </si>
  <si>
    <t>Coral Springs</t>
  </si>
  <si>
    <t>CA-2017-130715</t>
  </si>
  <si>
    <t>CA-2017-109085</t>
  </si>
  <si>
    <t>CA-2017-148411</t>
  </si>
  <si>
    <t>OFF-PA-10002109</t>
  </si>
  <si>
    <t>Wirebound Voice Message Log Book</t>
  </si>
  <si>
    <t>CA-2017-111591</t>
  </si>
  <si>
    <t>OFF-BI-10004410</t>
  </si>
  <si>
    <t>C-Line Peel &amp; Stick Add-On Filing Pockets, 8-3/4 x 5-1/8, 10/Pack</t>
  </si>
  <si>
    <t>CA-2017-113460</t>
  </si>
  <si>
    <t>CA-2017-102820</t>
  </si>
  <si>
    <t>CA-2017-108756</t>
  </si>
  <si>
    <t>East Orange</t>
  </si>
  <si>
    <t>TEC-AC-10003237</t>
  </si>
  <si>
    <t>Memorex Micro Travel Drive 4 GB</t>
  </si>
  <si>
    <t>CA-2017-155362</t>
  </si>
  <si>
    <t>Eau Claire</t>
  </si>
  <si>
    <t>CA-2017-100433</t>
  </si>
  <si>
    <t>CA-2017-163097</t>
  </si>
  <si>
    <t>US-2017-127292</t>
  </si>
  <si>
    <t>RM-19375</t>
  </si>
  <si>
    <t>Raymond Messe</t>
  </si>
  <si>
    <t>CA-2017-162474</t>
  </si>
  <si>
    <t>CA-2017-141663</t>
  </si>
  <si>
    <t>OFF-FA-10004076</t>
  </si>
  <si>
    <t>Translucent Push Pins by OIC</t>
  </si>
  <si>
    <t>CA-2017-162789</t>
  </si>
  <si>
    <t>US-2017-110149</t>
  </si>
  <si>
    <t>CA-2017-152926</t>
  </si>
  <si>
    <t>CA-2017-107853</t>
  </si>
  <si>
    <t>CA-2017-126144</t>
  </si>
  <si>
    <t>GM-14680</t>
  </si>
  <si>
    <t>Greg Matthias</t>
  </si>
  <si>
    <t>TEC-PH-10001079</t>
  </si>
  <si>
    <t>Polycom SoundPoint Pro SE-225 Corded phone</t>
  </si>
  <si>
    <t>CA-2017-165904</t>
  </si>
  <si>
    <t>OFF-AR-10003156</t>
  </si>
  <si>
    <t>50 Colored Long Pencils</t>
  </si>
  <si>
    <t>CA-2017-136882</t>
  </si>
  <si>
    <t>DN-13690</t>
  </si>
  <si>
    <t>Duane Noonan</t>
  </si>
  <si>
    <t>FUR-FU-10003664</t>
  </si>
  <si>
    <t>Electrix Architect's Clamp-On Swing Arm Lamp, Black</t>
  </si>
  <si>
    <t>CA-2017-145506</t>
  </si>
  <si>
    <t>CA-2017-151855</t>
  </si>
  <si>
    <t>TEC-AC-10002380</t>
  </si>
  <si>
    <t>Sony 8GB Class 10 Micro SDHC R40 Memory Card</t>
  </si>
  <si>
    <t>US-2017-109610</t>
  </si>
  <si>
    <t>BS-11590</t>
  </si>
  <si>
    <t>Brendan Sweed</t>
  </si>
  <si>
    <t>CA-2017-102925</t>
  </si>
  <si>
    <t>OFF-PA-10001870</t>
  </si>
  <si>
    <t>Xerox 202</t>
  </si>
  <si>
    <t>OFF-BI-10002706</t>
  </si>
  <si>
    <t>Avery Premier Heavy-Duty Binder with Round Locking Rings</t>
  </si>
  <si>
    <t>CA-2017-150504</t>
  </si>
  <si>
    <t>CA-2017-130505</t>
  </si>
  <si>
    <t>US-2017-125213</t>
  </si>
  <si>
    <t>CA-2017-111738</t>
  </si>
  <si>
    <t>CA-2017-163188</t>
  </si>
  <si>
    <t>CA-2017-118213</t>
  </si>
  <si>
    <t>Greenwood</t>
  </si>
  <si>
    <t>OFF-PA-10000565</t>
  </si>
  <si>
    <t>CA-2017-142461</t>
  </si>
  <si>
    <t>US-2017-104451</t>
  </si>
  <si>
    <t>OFF-AP-10000692</t>
  </si>
  <si>
    <t>Fellowes Mighty 8 Compact Surge Protector</t>
  </si>
  <si>
    <t>CA-2017-156958</t>
  </si>
  <si>
    <t>PB-18805</t>
  </si>
  <si>
    <t>Patrick Bzostek</t>
  </si>
  <si>
    <t>CA-2017-101637</t>
  </si>
  <si>
    <t>Beaumont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</si>
  <si>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</si>
  <si>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</si>
  <si>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</si>
  <si>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</si>
  <si>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</si>
  <si>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</si>
  <si>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</si>
  <si>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DMI Eclipse Executive Suite Bookcases</t>
  </si>
  <si>
    <t>CA-2017-132584</t>
  </si>
  <si>
    <t>HJ-14875</t>
  </si>
  <si>
    <t>Heather Jas</t>
  </si>
  <si>
    <t>US-2017-129203</t>
  </si>
  <si>
    <t>CA-2017-110940</t>
  </si>
  <si>
    <t>AZ-10750</t>
  </si>
  <si>
    <t>Annie Zypern</t>
  </si>
  <si>
    <t>CA-2017-108931</t>
  </si>
  <si>
    <t>CA-2017-104619</t>
  </si>
  <si>
    <t>CA-2017-107797</t>
  </si>
  <si>
    <t>US-2017-122672</t>
  </si>
  <si>
    <t>CA-2017-117128</t>
  </si>
  <si>
    <t>CA-2017-144365</t>
  </si>
  <si>
    <t>OFF-FA-10000735</t>
  </si>
  <si>
    <t>CA-2017-160633</t>
  </si>
  <si>
    <t>TEC-CO-10002095</t>
  </si>
  <si>
    <t>Hewlett Packard 610 Color Digital Copier / Printer</t>
  </si>
  <si>
    <t>CA-2017-137449</t>
  </si>
  <si>
    <t>OFF-AP-10000240</t>
  </si>
  <si>
    <t>Belkin F9G930V10-GRY 9 Outlet Surge</t>
  </si>
  <si>
    <t>CA-2017-103520</t>
  </si>
  <si>
    <t>MH-17785</t>
  </si>
  <si>
    <t>Maya Herman</t>
  </si>
  <si>
    <t>OFF-PA-10001846</t>
  </si>
  <si>
    <t>Xerox 1899</t>
  </si>
  <si>
    <t>CA-2017-154809</t>
  </si>
  <si>
    <t>US-2017-125808</t>
  </si>
  <si>
    <t>US-2017-107979</t>
  </si>
  <si>
    <t>CA-2017-161893</t>
  </si>
  <si>
    <t>TEC-AC-10001874</t>
  </si>
  <si>
    <t>Logitech Wireless Anywhere Mouse MX for PC and Mac</t>
  </si>
  <si>
    <t>OFF-BI-10004506</t>
  </si>
  <si>
    <t>Wilson Jones data.warehouse D-Ring Binders with DublLock</t>
  </si>
  <si>
    <t>CA-2017-132619</t>
  </si>
  <si>
    <t>MS-17770</t>
  </si>
  <si>
    <t>Maxwell Schwartz</t>
  </si>
  <si>
    <t>CA-2017-157448</t>
  </si>
  <si>
    <t>CA-2017-145275</t>
  </si>
  <si>
    <t>US-2017-140312</t>
  </si>
  <si>
    <t>CA-2017-122770</t>
  </si>
  <si>
    <t>CA-2017-118668</t>
  </si>
  <si>
    <t>FW-14395</t>
  </si>
  <si>
    <t>Fred Wasserman</t>
  </si>
  <si>
    <t>CA-2017-116498</t>
  </si>
  <si>
    <t>OFF-AR-10003405</t>
  </si>
  <si>
    <t>Dixon My First Ticonderoga Pencil, #2</t>
  </si>
  <si>
    <t>US-2017-130603</t>
  </si>
  <si>
    <t>US-2017-135986</t>
  </si>
  <si>
    <t>TEC-PH-10003691</t>
  </si>
  <si>
    <t>BlackBerry Q10</t>
  </si>
  <si>
    <t>CA-2017-140536</t>
  </si>
  <si>
    <t>CA-2017-130148</t>
  </si>
  <si>
    <t>OFF-PA-10000551</t>
  </si>
  <si>
    <t>Array Memo Cubes</t>
  </si>
  <si>
    <t>OFF-SU-10001574</t>
  </si>
  <si>
    <t>Acme Value Line Scissors</t>
  </si>
  <si>
    <t>CA-2017-154116</t>
  </si>
  <si>
    <t>KM-16660</t>
  </si>
  <si>
    <t>Khloe Miller</t>
  </si>
  <si>
    <t>CA-2017-147032</t>
  </si>
  <si>
    <t>OFF-PA-10003256</t>
  </si>
  <si>
    <t>Avery Personal Creations Heavyweight Cards</t>
  </si>
  <si>
    <t>CA-2017-125990</t>
  </si>
  <si>
    <t>OFF-BI-10004826</t>
  </si>
  <si>
    <t>JM Magazine Binder</t>
  </si>
  <si>
    <t>CA-2017-166835</t>
  </si>
  <si>
    <t>CA-2017-142293</t>
  </si>
  <si>
    <t>Boise</t>
  </si>
  <si>
    <t>CA-2017-167395</t>
  </si>
  <si>
    <t>KM-16720</t>
  </si>
  <si>
    <t>Kunst Miller</t>
  </si>
  <si>
    <t>OFF-AP-10001293</t>
  </si>
  <si>
    <t>Belkin 8 Outlet Surge Protector</t>
  </si>
  <si>
    <t>CA-2017-124261</t>
  </si>
  <si>
    <t>CA-2017-129294</t>
  </si>
  <si>
    <t>CA-2017-131303</t>
  </si>
  <si>
    <t>OFF-LA-10001074</t>
  </si>
  <si>
    <t>Round Specialty Laser Printer Labels</t>
  </si>
  <si>
    <t>CA-2017-141782</t>
  </si>
  <si>
    <t>OFF-EN-10002230</t>
  </si>
  <si>
    <t>Airmail Envelopes</t>
  </si>
  <si>
    <t>CA-2017-137505</t>
  </si>
  <si>
    <t>CA-2017-113705</t>
  </si>
  <si>
    <t>OFF-LA-10000476</t>
  </si>
  <si>
    <t>Avery 05222 Permanent Self-Adhesive File Folder Labels for Typewriters, on Rolls, White, 250/Roll</t>
  </si>
  <si>
    <t>CA-2017-159135</t>
  </si>
  <si>
    <t>Springdale</t>
  </si>
  <si>
    <t>CA-2017-101959</t>
  </si>
  <si>
    <t>CA-2017-102659</t>
  </si>
  <si>
    <t>CA-2017-142328</t>
  </si>
  <si>
    <t>CA-2017-144491</t>
  </si>
  <si>
    <t>TEC-AC-10004901</t>
  </si>
  <si>
    <t xml:space="preserve">Kensington SlimBlade Notebook Wireless Mouse with Nano Receiver </t>
  </si>
  <si>
    <t>CA-2017-137918</t>
  </si>
  <si>
    <t>Lodi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</si>
  <si>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</si>
  <si>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</si>
  <si>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</si>
  <si>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</si>
  <si>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</si>
  <si>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</si>
  <si>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</si>
  <si>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</si>
  <si>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TEC-PH-10000169</t>
  </si>
  <si>
    <t>ARKON Windshield Dashboard Air Vent Car Mount Holder</t>
  </si>
  <si>
    <t>OFF-ST-10002562</t>
  </si>
  <si>
    <t>TEC-AC-10001445</t>
  </si>
  <si>
    <t>Imation USB 2.0 Swivel Flash Drive USB flash drive - 4 GB - Pink</t>
  </si>
  <si>
    <t>CA-2017-146269</t>
  </si>
  <si>
    <t>US-2017-166324</t>
  </si>
  <si>
    <t>BE-11455</t>
  </si>
  <si>
    <t>Brad Eason</t>
  </si>
  <si>
    <t>TEC-PH-10004080</t>
  </si>
  <si>
    <t>Avaya 5410 Digital phone</t>
  </si>
  <si>
    <t>CA-2017-169607</t>
  </si>
  <si>
    <t>Xerox 1952</t>
  </si>
  <si>
    <t>CA-2017-166499</t>
  </si>
  <si>
    <t>VG-21805</t>
  </si>
  <si>
    <t>Vivek Grady</t>
  </si>
  <si>
    <t>OFF-AR-10002467</t>
  </si>
  <si>
    <t>Dixon Ticonderoga Pencils</t>
  </si>
  <si>
    <t>CA-2017-117646</t>
  </si>
  <si>
    <t>SC-20845</t>
  </si>
  <si>
    <t>Sung Chung</t>
  </si>
  <si>
    <t>OFF-PA-10001950</t>
  </si>
  <si>
    <t>Southworth 25% Cotton Antique Laid Paper &amp; Envelopes</t>
  </si>
  <si>
    <t>CA-2017-160927</t>
  </si>
  <si>
    <t>US-2017-162124</t>
  </si>
  <si>
    <t>CA-2017-132955</t>
  </si>
  <si>
    <t>CA-2017-164028</t>
  </si>
  <si>
    <t>CA-2017-121559</t>
  </si>
  <si>
    <t>FUR-CH-10003746</t>
  </si>
  <si>
    <t>Hon 4070 Series Pagoda Round Back Stacking Chairs</t>
  </si>
  <si>
    <t>CA-2017-137421</t>
  </si>
  <si>
    <t>CA-2017-141446</t>
  </si>
  <si>
    <t>CA-2017-153871</t>
  </si>
  <si>
    <t>CA-2017-163566</t>
  </si>
  <si>
    <t>CA-2017-163629</t>
  </si>
  <si>
    <t>Athens</t>
  </si>
  <si>
    <t>CA-2017-121258</t>
  </si>
  <si>
    <t>CA-2017-119914</t>
  </si>
  <si>
    <t>Total_orders</t>
  </si>
  <si>
    <t>Sum of Sales</t>
  </si>
  <si>
    <t>Sum of Total_orders</t>
  </si>
  <si>
    <t>Avg_Order_Value</t>
  </si>
  <si>
    <t>Sum of Profit</t>
  </si>
  <si>
    <t>Total_customers</t>
  </si>
  <si>
    <t>Sum of Total_customers</t>
  </si>
  <si>
    <t>Avg_spending_per_customer</t>
  </si>
  <si>
    <t>Order_month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</si>
  <si>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</si>
  <si>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</si>
  <si>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</si>
  <si>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</si>
  <si>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</si>
  <si>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</si>
  <si>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</si>
  <si>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</si>
  <si>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</si>
  <si>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</si>
  <si>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</si>
  <si>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</si>
  <si>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</si>
  <si>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</si>
  <si>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Total Sales</t>
  </si>
  <si>
    <t>Total Profit</t>
  </si>
  <si>
    <t>Total orders</t>
  </si>
  <si>
    <t>Order_day</t>
  </si>
  <si>
    <t>Monday</t>
  </si>
  <si>
    <t>Tuesday</t>
  </si>
  <si>
    <t>Wednesday</t>
  </si>
  <si>
    <t>Thursday</t>
  </si>
  <si>
    <t>Friday</t>
  </si>
  <si>
    <t>Saturday</t>
  </si>
  <si>
    <t>Sunday</t>
  </si>
  <si>
    <t>Monthly sales and profit</t>
  </si>
  <si>
    <t>Daily trend of orders</t>
  </si>
  <si>
    <t>Monthly trend of orders</t>
  </si>
  <si>
    <t>Percentage sales by region</t>
  </si>
  <si>
    <t>Percentage of Sales</t>
  </si>
  <si>
    <t>Sales by segent</t>
  </si>
  <si>
    <t>Monthly profit</t>
  </si>
  <si>
    <t xml:space="preserve"> Sales by sub-category</t>
  </si>
  <si>
    <t>Sales and profit by category</t>
  </si>
  <si>
    <t>Quantity sold</t>
  </si>
  <si>
    <t>Top 5 selling items</t>
  </si>
  <si>
    <t>Worst 5 profitless products</t>
  </si>
  <si>
    <t>Product name</t>
  </si>
  <si>
    <t>Percentage profit by region</t>
  </si>
  <si>
    <t>Percentage of Profit</t>
  </si>
  <si>
    <t>Orders by state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</si>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</sst>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5" borderId="2" applyNumberFormat="0" applyAlignment="0" applyProtection="0"/>
  </cellStyleXfs>
  <cellXfs count="23">
    <xf numFmtId="0" fontId="0" fillId="0" borderId="0" xfId="0"/>
    <xf numFmtId="43" fontId="0" fillId="0" borderId="0" xfId="0" applyNumberFormat="1"/>
    <xf numFmtId="1" fontId="0" fillId="0" borderId="0" xfId="0" applyNumberFormat="1"/>
    <xf numFmtId="0" fontId="3" fillId="0" borderId="0" xfId="0" applyFont="1"/>
    <xf numFmtId="16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10" fontId="0" fillId="0" borderId="0" xfId="0" applyNumberFormat="1"/>
    <xf numFmtId="0" fontId="3" fillId="6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44" fontId="0" fillId="3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0" applyNumberFormat="1" applyBorder="1"/>
    <xf numFmtId="0" fontId="2" fillId="2" borderId="0" xfId="0" applyFont="1" applyFill="1"/>
    <xf numFmtId="43" fontId="2" fillId="2" borderId="0" xfId="1" applyFont="1" applyFill="1" applyBorder="1"/>
    <xf numFmtId="0" fontId="5" fillId="5" borderId="2" xfId="2"/>
    <xf numFmtId="14" fontId="5" fillId="5" borderId="2" xfId="2" applyNumberFormat="1"/>
  </cellXfs>
  <cellStyles count="3">
    <cellStyle name="Calculation" xfId="2" builtinId="22"/>
    <cellStyle name="Comma" xfId="1" builtinId="3"/>
    <cellStyle name="Normal" xfId="0" builtinId="0"/>
  </cellStyles>
  <dxfs count="56"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ill>
        <patternFill>
          <bgColor theme="9" tint="0.39994506668294322"/>
        </patternFill>
      </fill>
    </dxf>
    <dxf>
      <fill>
        <patternFill>
          <bgColor rgb="FFF88980"/>
        </patternFill>
      </fill>
    </dxf>
    <dxf>
      <fill>
        <patternFill>
          <bgColor rgb="FFFF0000"/>
        </patternFill>
      </fill>
    </dxf>
    <dxf>
      <numFmt numFmtId="164" formatCode="&quot;£&quot;#,##0.00"/>
    </dxf>
    <dxf>
      <numFmt numFmtId="4" formatCode="#,##0.00"/>
    </dxf>
    <dxf>
      <numFmt numFmtId="164" formatCode="&quot;£&quot;#,##0.00"/>
    </dxf>
    <dxf>
      <numFmt numFmtId="4" formatCode="#,##0.00"/>
    </dxf>
    <dxf>
      <numFmt numFmtId="164" formatCode="&quot;£&quot;#,##0.00"/>
    </dxf>
    <dxf>
      <numFmt numFmtId="164" formatCode="&quot;£&quot;#,##0.00"/>
    </dxf>
    <dxf>
      <numFmt numFmtId="4" formatCode="#,##0.00"/>
    </dxf>
    <dxf>
      <numFmt numFmtId="14" formatCode="0.00%"/>
    </dxf>
    <dxf>
      <numFmt numFmtId="164" formatCode="&quot;£&quot;#,##0.00"/>
    </dxf>
    <dxf>
      <numFmt numFmtId="4" formatCode="#,##0.00"/>
    </dxf>
    <dxf>
      <numFmt numFmtId="14" formatCode="0.00%"/>
    </dxf>
    <dxf>
      <numFmt numFmtId="164" formatCode="&quot;£&quot;#,##0.00"/>
    </dxf>
    <dxf>
      <numFmt numFmtId="4" formatCode="#,##0.00"/>
    </dxf>
    <dxf>
      <numFmt numFmtId="35" formatCode="_-* #,##0.00_-;\-* #,##0.00_-;_-* &quot;-&quot;??_-;_-@_-"/>
    </dxf>
    <dxf>
      <numFmt numFmtId="164" formatCode="&quot;£&quot;#,##0.00"/>
    </dxf>
    <dxf>
      <numFmt numFmtId="1" formatCode="0"/>
    </dxf>
    <dxf>
      <numFmt numFmtId="1" formatCode="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z val="12"/>
        <color theme="1"/>
        <name val="Comic Sans MS"/>
        <family val="4"/>
        <scheme val="none"/>
      </font>
      <fill>
        <gradientFill degree="90">
          <stop position="0">
            <color theme="4" tint="0.59999389629810485"/>
          </stop>
          <stop position="1">
            <color theme="9"/>
          </stop>
        </gradientFill>
      </fill>
    </dxf>
    <dxf>
      <font>
        <b/>
        <i val="0"/>
        <sz val="12"/>
        <color theme="7" tint="0.39994506668294322"/>
        <name val="Century Gothic"/>
        <family val="2"/>
        <scheme val="none"/>
      </font>
      <fill>
        <gradientFill degree="90">
          <stop position="0">
            <color theme="8" tint="0.80001220740379042"/>
          </stop>
          <stop position="1">
            <color theme="4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Invisible" pivot="0" table="0" count="0" xr9:uid="{3EC366FF-54FC-4BF3-92AB-428E72E97AFF}"/>
    <tableStyle name="Timeline Style 1" pivot="0" table="0" count="9" xr9:uid="{24D53C33-3EEA-4516-9A2D-3202B5BC68F7}">
      <tableStyleElement type="wholeTable" dxfId="55"/>
      <tableStyleElement type="headerRow" dxfId="54"/>
    </tableStyle>
  </tableStyles>
  <colors>
    <mruColors>
      <color rgb="FFC2D262"/>
      <color rgb="FFF88980"/>
      <color rgb="FFD5EC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>
              <bgColor theme="5" tint="0.39994506668294322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5" tint="0.79998168889431442"/>
            </patternFill>
          </fill>
        </dxf>
        <dxf>
          <font>
            <b/>
            <i val="0"/>
            <sz val="11"/>
            <color theme="4" tint="-0.24994659260841701"/>
            <name val="Bodoni MT"/>
            <family val="1"/>
            <scheme val="none"/>
          </font>
        </dxf>
        <dxf>
          <font>
            <b/>
            <i val="0"/>
            <sz val="12"/>
            <color theme="7"/>
            <name val="Candara"/>
            <family val="2"/>
            <scheme val="none"/>
          </font>
        </dxf>
        <dxf>
          <font>
            <b/>
            <i/>
            <sz val="12"/>
            <color theme="5" tint="-0.24994659260841701"/>
            <name val="Amasis MT Pro"/>
            <family val="1"/>
            <scheme val="none"/>
          </font>
        </dxf>
        <dxf>
          <font>
            <b/>
            <i val="0"/>
            <sz val="12"/>
            <color theme="5" tint="-0.499984740745262"/>
            <name val="Century Gothic"/>
            <family val="2"/>
            <scheme val="none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data)2.xlsx]Order and sales trends!Orders by month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Monthly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263448939111616E-2"/>
          <c:y val="0.15553709856035439"/>
          <c:w val="0.92198223949741653"/>
          <c:h val="0.52589269364585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'Order and sales trends'!$B$3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and sales trends'!$A$4:$A$16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'Order and sales trends'!$B$4:$B$16</c:f>
              <c:numCache>
                <c:formatCode>General</c:formatCode>
                <c:ptCount val="12"/>
                <c:pt idx="0">
                  <c:v>69.000000000000014</c:v>
                </c:pt>
                <c:pt idx="1">
                  <c:v>53.000000000000028</c:v>
                </c:pt>
                <c:pt idx="2">
                  <c:v>117.99999999999997</c:v>
                </c:pt>
                <c:pt idx="3">
                  <c:v>116</c:v>
                </c:pt>
                <c:pt idx="4">
                  <c:v>118.00000000000001</c:v>
                </c:pt>
                <c:pt idx="5">
                  <c:v>132.9999999999998</c:v>
                </c:pt>
                <c:pt idx="6">
                  <c:v>110.99999999999999</c:v>
                </c:pt>
                <c:pt idx="7">
                  <c:v>110.99999999999993</c:v>
                </c:pt>
                <c:pt idx="8">
                  <c:v>226.00000000000014</c:v>
                </c:pt>
                <c:pt idx="9">
                  <c:v>147.00000000000011</c:v>
                </c:pt>
                <c:pt idx="10">
                  <c:v>261.00000000000011</c:v>
                </c:pt>
                <c:pt idx="11">
                  <c:v>223.99999999999972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9-4031-B61B-36419290B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435823"/>
        <c:axId val="485440623"/>
      </c:barChart>
      <c:catAx>
        <c:axId val="485435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0623"/>
        <c:crosses val="autoZero"/>
        <c:auto val="1"/>
        <c:lblAlgn val="ctr"/>
        <c:lblOffset val="100"/>
        <c:noMultiLvlLbl val="0"/>
      </c:catAx>
      <c:valAx>
        <c:axId val="485440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543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data)2.xlsx]Sales&amp;profit by category&amp;subca!Sales and profit by 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4722222222222224E-2"/>
              <c:y val="-4.0509259259259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6.5972222222222224E-2"/>
              <c:y val="-1.736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8194444444444448E-2"/>
              <c:y val="-5.787037037037037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3BB799-70A9-4DB2-9D1B-9354D8EEA371}" type="VALUE">
                  <a:rPr lang="en-US" b="0"/>
                  <a:pPr>
                    <a:defRPr/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'Sales&amp;profit by category&amp;subca'!$B$3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'Sales&amp;profit by category&amp;subca'!$A$4:$A$7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'Sales&amp;profit by category&amp;subca'!$B$4:$B$7</c:f>
              <c:numCache>
                <c:formatCode>"£"#,##0.00</c:formatCode>
                <c:ptCount val="3"/>
                <c:pt idx="0">
                  <c:v>215387.26920000004</c:v>
                </c:pt>
                <c:pt idx="1">
                  <c:v>246097.17500000025</c:v>
                </c:pt>
                <c:pt idx="2">
                  <c:v>271730.8110000001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6-45F2-89CC-F97BC7ED4CCE}"/>
            </c:ext>
          </c:extLst>
        </c:ser>
        <c:ser>
          <c:idx val="1"/>
          <c:order val="1"/>
          <c:tx>
            <c:strRef>
              <c:f>'Sales&amp;profit by category&amp;subca'!$C$3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C6-45F2-89CC-F97BC7ED4C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C6-45F2-89CC-F97BC7ED4C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4C6-45F2-89CC-F97BC7ED4CCE}"/>
              </c:ext>
            </c:extLst>
          </c:dPt>
          <c:dLbls>
            <c:dLbl>
              <c:idx val="0"/>
              <c:layout>
                <c:manualLayout>
                  <c:x val="3.8194444444444448E-2"/>
                  <c:y val="-5.7870370370370371E-2"/>
                </c:manualLayout>
              </c:layout>
              <c:tx>
                <c:rich>
                  <a:bodyPr/>
                  <a:lstStyle/>
                  <a:p>
                    <a:fld id="{B73BB799-70A9-4DB2-9D1B-9354D8EEA371}" type="VALUE">
                      <a:rPr lang="en-US" b="0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4C6-45F2-89CC-F97BC7ED4CCE}"/>
                </c:ext>
              </c:extLst>
            </c:dLbl>
            <c:dLbl>
              <c:idx val="1"/>
              <c:layout>
                <c:manualLayout>
                  <c:x val="3.4722222222222224E-2"/>
                  <c:y val="-4.05092592592593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C6-45F2-89CC-F97BC7ED4CCE}"/>
                </c:ext>
              </c:extLst>
            </c:dLbl>
            <c:dLbl>
              <c:idx val="2"/>
              <c:layout>
                <c:manualLayout>
                  <c:x val="6.5972222222222224E-2"/>
                  <c:y val="-1.73611111111111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C6-45F2-89CC-F97BC7ED4C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'Sales&amp;profit by category&amp;subca'!$A$4:$A$7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'Sales&amp;profit by category&amp;subca'!$C$4:$C$7</c:f>
              <c:numCache>
                <c:formatCode>"£"#,##0.00</c:formatCode>
                <c:ptCount val="3"/>
                <c:pt idx="0">
                  <c:v>3018.3912999999957</c:v>
                </c:pt>
                <c:pt idx="1">
                  <c:v>39736.62170000004</c:v>
                </c:pt>
                <c:pt idx="2">
                  <c:v>50684.256600000022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6-45F2-89CC-F97BC7ED4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7643135"/>
        <c:axId val="1567641695"/>
      </c:barChart>
      <c:catAx>
        <c:axId val="15676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41695"/>
        <c:crosses val="autoZero"/>
        <c:auto val="1"/>
        <c:lblAlgn val="ctr"/>
        <c:lblOffset val="100"/>
        <c:noMultiLvlLbl val="0"/>
      </c:catAx>
      <c:valAx>
        <c:axId val="1567641695"/>
        <c:scaling>
          <c:orientation val="minMax"/>
        </c:scaling>
        <c:delete val="1"/>
        <c:axPos val="l"/>
        <c:numFmt formatCode="&quot;£&quot;#,##0.00" sourceLinked="1"/>
        <c:majorTickMark val="none"/>
        <c:minorTickMark val="none"/>
        <c:tickLblPos val="nextTo"/>
        <c:crossAx val="156764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data)2.xlsx]Best and Worst selling items!Worst 5 profitless products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Worst 5 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products with losses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1577847439916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963528413910172E-2"/>
              <c:y val="-7.5445816186556922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8982516803538"/>
          <c:y val="0.18849356793363792"/>
          <c:w val="0.79548042771503202"/>
          <c:h val="0.73961094369376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and Worst selling items'!$B$27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308-45C7-B5D7-6C08CF4691AE}"/>
              </c:ext>
            </c:extLst>
          </c:dPt>
          <c:dLbls>
            <c:dLbl>
              <c:idx val="3"/>
              <c:layout>
                <c:manualLayout>
                  <c:x val="-1.6963528413910172E-2"/>
                  <c:y val="-7.54458161865569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08-45C7-B5D7-6C08CF469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'Best and Worst selling items'!$A$28:$A$33</c:f>
              <c:strCache>
                <c:ptCount val="5"/>
                <c:pt idx="0">
                  <c:v>Cubify CubeX 3D Printer Triple Head Print</c:v>
                </c:pt>
                <c:pt idx="1">
                  <c:v>Ibico EPK-21 Electric Binding System</c:v>
                </c:pt>
                <c:pt idx="2">
                  <c:v>Lexmark MX611dhe Monochrome Laser Printer</c:v>
                </c:pt>
                <c:pt idx="3">
                  <c:v>Fellowes PB500 Electric Punch Plastic Comb Binding Machine with Manual Bind</c:v>
                </c:pt>
                <c:pt idx="4">
                  <c:v>Martin Yale Chadless Opener Electric Letter Opener</c:v>
                </c:pt>
              </c:strCache>
            </c:strRef>
          </c:cat>
          <c:val>
            <c:numRef>
              <c:f>'Best and Worst selling items'!$B$28:$B$33</c:f>
              <c:numCache>
                <c:formatCode>"£"#,##0.00</c:formatCode>
                <c:ptCount val="5"/>
                <c:pt idx="0">
                  <c:v>-3839.9904000000001</c:v>
                </c:pt>
                <c:pt idx="1">
                  <c:v>-2929.4845</c:v>
                </c:pt>
                <c:pt idx="2">
                  <c:v>-2719.9839999999999</c:v>
                </c:pt>
                <c:pt idx="3">
                  <c:v>-1525.1880000000003</c:v>
                </c:pt>
                <c:pt idx="4">
                  <c:v>-1232.5588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8-45C7-B5D7-6C08CF4691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63037824"/>
        <c:axId val="1563038304"/>
      </c:barChart>
      <c:catAx>
        <c:axId val="15630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38304"/>
        <c:crosses val="autoZero"/>
        <c:auto val="1"/>
        <c:lblAlgn val="ctr"/>
        <c:lblOffset val="100"/>
        <c:noMultiLvlLbl val="0"/>
      </c:catAx>
      <c:valAx>
        <c:axId val="1563038304"/>
        <c:scaling>
          <c:orientation val="minMax"/>
        </c:scaling>
        <c:delete val="1"/>
        <c:axPos val="l"/>
        <c:numFmt formatCode="&quot;£&quot;#,##0.00" sourceLinked="1"/>
        <c:majorTickMark val="none"/>
        <c:minorTickMark val="none"/>
        <c:tickLblPos val="nextTo"/>
        <c:crossAx val="15630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data)2.xlsx]Best and Worst selling items!Top 5 profitable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profitable products</a:t>
            </a:r>
          </a:p>
        </c:rich>
      </c:tx>
      <c:layout>
        <c:manualLayout>
          <c:xMode val="edge"/>
          <c:yMode val="edge"/>
          <c:x val="0.34197120708748618"/>
          <c:y val="4.1067761806981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516100957354219E-2"/>
          <c:y val="0.10951403148528405"/>
          <c:w val="0.90426457789382075"/>
          <c:h val="0.47909155092779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and Worst selling items'!$B$12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'Best and Worst selling items'!$A$13:$A$18</c:f>
              <c:strCache>
                <c:ptCount val="5"/>
                <c:pt idx="0">
                  <c:v>Canon imageCLASS 2200 Advanced Copier</c:v>
                </c:pt>
                <c:pt idx="1">
                  <c:v>Hewlett Packard LaserJet 3310 Copier</c:v>
                </c:pt>
                <c:pt idx="2">
                  <c:v>GBC DocuBind TL300 Electric Binding System</c:v>
                </c:pt>
                <c:pt idx="3">
                  <c:v>Fellowes PB300 Plastic Comb Binding Machine</c:v>
                </c:pt>
                <c:pt idx="4">
                  <c:v>Canon Image Class D660 Copier</c:v>
                </c:pt>
              </c:strCache>
            </c:strRef>
          </c:cat>
          <c:val>
            <c:numRef>
              <c:f>'Best and Worst selling items'!$B$13:$B$18</c:f>
              <c:numCache>
                <c:formatCode>"£"#,##0.00</c:formatCode>
                <c:ptCount val="5"/>
                <c:pt idx="0">
                  <c:v>15679.9552</c:v>
                </c:pt>
                <c:pt idx="1">
                  <c:v>3623.9396000000002</c:v>
                </c:pt>
                <c:pt idx="2">
                  <c:v>1910.5887</c:v>
                </c:pt>
                <c:pt idx="3">
                  <c:v>1753.7148</c:v>
                </c:pt>
                <c:pt idx="4">
                  <c:v>1691.9718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306-8AEA-BF91A4737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1829872"/>
        <c:axId val="1691831312"/>
      </c:barChart>
      <c:catAx>
        <c:axId val="16918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31312"/>
        <c:crosses val="autoZero"/>
        <c:auto val="1"/>
        <c:lblAlgn val="ctr"/>
        <c:lblOffset val="100"/>
        <c:noMultiLvlLbl val="0"/>
      </c:catAx>
      <c:valAx>
        <c:axId val="1691831312"/>
        <c:scaling>
          <c:orientation val="minMax"/>
        </c:scaling>
        <c:delete val="1"/>
        <c:axPos val="l"/>
        <c:numFmt formatCode="&quot;£&quot;#,##0.00" sourceLinked="1"/>
        <c:majorTickMark val="none"/>
        <c:minorTickMark val="none"/>
        <c:tickLblPos val="nextTo"/>
        <c:crossAx val="169182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data)2.xlsx]Order and sales trends!Daily trend of orders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3.8491147036181679E-3"/>
              <c:y val="-9.95024875621890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4113257542377822E-16"/>
              <c:y val="-6.0807075732448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3.8491147036181679E-3"/>
              <c:y val="-5.52791597567716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3.8491147036181679E-3"/>
              <c:y val="-9.95024875621890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4113257542377822E-16"/>
              <c:y val="-6.0807075732448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3.8491147036181679E-3"/>
              <c:y val="-5.52791597567716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9050" cap="rnd">
            <a:solidFill>
              <a:schemeClr val="accent4">
                <a:lumMod val="40000"/>
                <a:lumOff val="60000"/>
              </a:schemeClr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>
            <a:solidFill>
              <a:schemeClr val="accent4">
                <a:lumMod val="40000"/>
                <a:lumOff val="60000"/>
              </a:schemeClr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3.8491147036181679E-3"/>
              <c:y val="-9.95024875621890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9050" cap="rnd">
            <a:solidFill>
              <a:schemeClr val="accent4">
                <a:lumMod val="40000"/>
                <a:lumOff val="60000"/>
              </a:schemeClr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-1.4113257542377822E-16"/>
              <c:y val="-6.0807075732448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>
            <a:solidFill>
              <a:schemeClr val="accent4">
                <a:lumMod val="40000"/>
                <a:lumOff val="60000"/>
              </a:schemeClr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3.8491147036181679E-3"/>
              <c:y val="-5.52791597567716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 and sales trends'!$E$3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40000"/>
                    <a:lumOff val="6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60E-4D6E-BE14-2124D44BFAE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40000"/>
                    <a:lumOff val="6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0E-4D6E-BE14-2124D44BFAE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40000"/>
                    <a:lumOff val="6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0E-4D6E-BE14-2124D44BFAEB}"/>
              </c:ext>
            </c:extLst>
          </c:dPt>
          <c:dLbls>
            <c:dLbl>
              <c:idx val="3"/>
              <c:layout>
                <c:manualLayout>
                  <c:x val="3.8491147036181679E-3"/>
                  <c:y val="-9.9502487562189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0E-4D6E-BE14-2124D44BFAEB}"/>
                </c:ext>
              </c:extLst>
            </c:dLbl>
            <c:dLbl>
              <c:idx val="4"/>
              <c:layout>
                <c:manualLayout>
                  <c:x val="-1.4113257542377822E-16"/>
                  <c:y val="-6.0807075732448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0E-4D6E-BE14-2124D44BFAEB}"/>
                </c:ext>
              </c:extLst>
            </c:dLbl>
            <c:dLbl>
              <c:idx val="5"/>
              <c:layout>
                <c:manualLayout>
                  <c:x val="3.8491147036181679E-3"/>
                  <c:y val="-5.5279159756771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0E-4D6E-BE14-2124D44BF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'Order and sales trends'!$D$4:$D$11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and sales trends'!$E$4:$E$11</c:f>
              <c:numCache>
                <c:formatCode>General</c:formatCode>
                <c:ptCount val="7"/>
                <c:pt idx="0">
                  <c:v>311.99999999999983</c:v>
                </c:pt>
                <c:pt idx="1">
                  <c:v>152.99999999999989</c:v>
                </c:pt>
                <c:pt idx="2">
                  <c:v>34</c:v>
                </c:pt>
                <c:pt idx="3">
                  <c:v>286.99999999999949</c:v>
                </c:pt>
                <c:pt idx="4">
                  <c:v>307.99999999999937</c:v>
                </c:pt>
                <c:pt idx="5">
                  <c:v>299.99999999999989</c:v>
                </c:pt>
                <c:pt idx="6">
                  <c:v>292.99999999999977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0E-4D6E-BE14-2124D44BF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659535"/>
        <c:axId val="1869658095"/>
      </c:lineChart>
      <c:catAx>
        <c:axId val="18696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58095"/>
        <c:crosses val="autoZero"/>
        <c:auto val="1"/>
        <c:lblAlgn val="ctr"/>
        <c:lblOffset val="100"/>
        <c:noMultiLvlLbl val="0"/>
      </c:catAx>
      <c:valAx>
        <c:axId val="1869658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965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data)2.xlsx]Sales by region and segment!Percentage sales by region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7.7777777777777779E-2"/>
              <c:y val="-7.407407407407407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9.4444444444444442E-2"/>
              <c:y val="9.2592592592592587E-3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6.3888888888888884E-2"/>
              <c:y val="6.0185185185185015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6.1111111111111109E-2"/>
              <c:y val="-5.0925925925925881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7.7777777777777779E-2"/>
              <c:y val="-7.407407407407407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9.4444444444444442E-2"/>
              <c:y val="9.2592592592592587E-3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6.3888888888888884E-2"/>
              <c:y val="6.0185185185185015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6.1111111111111109E-2"/>
              <c:y val="-5.0925925925925881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7777777777777779E-2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4444444444444442E-2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3888888888888884E-2"/>
              <c:y val="6.01851851851850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1111111111111109E-2"/>
              <c:y val="-5.09259259259258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'Sales by region and segment'!$B$3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10-4749-A79F-DCD4784331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10-4749-A79F-DCD4784331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10-4749-A79F-DCD4784331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10-4749-A79F-DCD478433193}"/>
              </c:ext>
            </c:extLst>
          </c:dPt>
          <c:dLbls>
            <c:dLbl>
              <c:idx val="0"/>
              <c:layout>
                <c:manualLayout>
                  <c:x val="7.7777777777777779E-2"/>
                  <c:y val="-7.407407407407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10-4749-A79F-DCD478433193}"/>
                </c:ext>
              </c:extLst>
            </c:dLbl>
            <c:dLbl>
              <c:idx val="1"/>
              <c:layout>
                <c:manualLayout>
                  <c:x val="9.4444444444444442E-2"/>
                  <c:y val="9.259259259259258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10-4749-A79F-DCD478433193}"/>
                </c:ext>
              </c:extLst>
            </c:dLbl>
            <c:dLbl>
              <c:idx val="2"/>
              <c:layout>
                <c:manualLayout>
                  <c:x val="-6.3888888888888884E-2"/>
                  <c:y val="6.018518518518501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10-4749-A79F-DCD478433193}"/>
                </c:ext>
              </c:extLst>
            </c:dLbl>
            <c:dLbl>
              <c:idx val="3"/>
              <c:layout>
                <c:manualLayout>
                  <c:x val="-6.1111111111111109E-2"/>
                  <c:y val="-5.092592592592588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10-4749-A79F-DCD478433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 and segment'!$A$4:$A$8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 and segment'!$B$4:$B$8</c:f>
              <c:numCache>
                <c:formatCode>0.00%</c:formatCode>
                <c:ptCount val="4"/>
                <c:pt idx="0">
                  <c:v>0.20062065969955287</c:v>
                </c:pt>
                <c:pt idx="1">
                  <c:v>0.29061438982455057</c:v>
                </c:pt>
                <c:pt idx="2">
                  <c:v>0.1676258869797721</c:v>
                </c:pt>
                <c:pt idx="3">
                  <c:v>0.34113906349612461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0-4749-A79F-DCD47843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9694441179923"/>
          <c:y val="0.32087193144974524"/>
          <c:w val="0.196152309319544"/>
          <c:h val="0.55147444804693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data)2.xlsx]Sales by region and segment!Percentage profit by region</c:name>
    <c:fmtId val="8"/>
  </c:pivotSource>
  <c:chart>
    <c:autoTitleDeleted val="1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7.33752620545073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1.9217108540407536E-16"/>
              <c:y val="7.42574257425742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946334538371382E-2"/>
          <c:y val="0.15325875107195758"/>
          <c:w val="0.759696429455752"/>
          <c:h val="0.69348249785608485"/>
        </c:manualLayout>
      </c:layout>
      <c:pie3DChart>
        <c:varyColors val="1"/>
        <c:ser>
          <c:idx val="0"/>
          <c:order val="0"/>
          <c:tx>
            <c:strRef>
              <c:f>'Sales by region and segment'!$B$18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8AC-4423-A07A-E69204499A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8AC-4423-A07A-E69204499A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8AC-4423-A07A-E69204499A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8AC-4423-A07A-E69204499A99}"/>
              </c:ext>
            </c:extLst>
          </c:dPt>
          <c:dLbls>
            <c:dLbl>
              <c:idx val="0"/>
              <c:layout>
                <c:manualLayout>
                  <c:x val="7.33752620545073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38AC-4423-A07A-E69204499A99}"/>
                </c:ext>
              </c:extLst>
            </c:dLbl>
            <c:dLbl>
              <c:idx val="1"/>
              <c:layout>
                <c:manualLayout>
                  <c:x val="-1.9217108540407536E-16"/>
                  <c:y val="7.4257425742574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AC-4423-A07A-E69204499A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 and segment'!$A$19:$A$23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 and segment'!$B$19:$B$23</c:f>
              <c:numCache>
                <c:formatCode>0.00%</c:formatCode>
                <c:ptCount val="4"/>
                <c:pt idx="0">
                  <c:v>8.0810180048753316E-2</c:v>
                </c:pt>
                <c:pt idx="1">
                  <c:v>0.35563806890031618</c:v>
                </c:pt>
                <c:pt idx="2">
                  <c:v>9.4702237484099422E-2</c:v>
                </c:pt>
                <c:pt idx="3">
                  <c:v>0.46884951356683102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AC-4423-A07A-E69204499A9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data)2.xlsx]Sales by region and segment!Profit by sub-category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B0F0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00B0F0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0"/>
              <c:y val="0.3839136507019191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rgbClr val="00B0F0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1.8745523054753363E-16"/>
              <c:y val="0.4331864904552130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rgbClr val="00B0F0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2.5364391274891856E-3"/>
              <c:y val="0.49690118399163025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rgbClr val="00B0F0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0"/>
              <c:y val="0.33895169640492184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 and segment'!$N$3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B0F0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CC-4882-AC66-B4C997D5F84F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CC-4882-AC66-B4C997D5F84F}"/>
              </c:ext>
            </c:extLst>
          </c:dPt>
          <c:dPt>
            <c:idx val="15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CC-4882-AC66-B4C997D5F84F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CC-4882-AC66-B4C997D5F84F}"/>
              </c:ext>
            </c:extLst>
          </c:dPt>
          <c:dLbls>
            <c:dLbl>
              <c:idx val="4"/>
              <c:layout>
                <c:manualLayout>
                  <c:x val="0"/>
                  <c:y val="0.338951696404921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CC-4882-AC66-B4C997D5F84F}"/>
                </c:ext>
              </c:extLst>
            </c:dLbl>
            <c:dLbl>
              <c:idx val="11"/>
              <c:layout>
                <c:manualLayout>
                  <c:x val="2.5364391274891856E-3"/>
                  <c:y val="0.496901183991630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CC-4882-AC66-B4C997D5F84F}"/>
                </c:ext>
              </c:extLst>
            </c:dLbl>
            <c:dLbl>
              <c:idx val="15"/>
              <c:layout>
                <c:manualLayout>
                  <c:x val="0"/>
                  <c:y val="0.383913650701919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CC-4882-AC66-B4C997D5F84F}"/>
                </c:ext>
              </c:extLst>
            </c:dLbl>
            <c:dLbl>
              <c:idx val="16"/>
              <c:layout>
                <c:manualLayout>
                  <c:x val="-1.8745523054753363E-16"/>
                  <c:y val="0.433186490455213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CC-4882-AC66-B4C997D5F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by region and segment'!$M$4:$M$21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'Sales by region and segment'!$N$4:$N$21</c:f>
              <c:numCache>
                <c:formatCode>"£"#,##0.00</c:formatCode>
                <c:ptCount val="17"/>
                <c:pt idx="0">
                  <c:v>15672.357000000009</c:v>
                </c:pt>
                <c:pt idx="1">
                  <c:v>7865.2683000000025</c:v>
                </c:pt>
                <c:pt idx="2">
                  <c:v>2221.9630999999995</c:v>
                </c:pt>
                <c:pt idx="3">
                  <c:v>7669.7417999999989</c:v>
                </c:pt>
                <c:pt idx="4">
                  <c:v>-583.62609999999995</c:v>
                </c:pt>
                <c:pt idx="5">
                  <c:v>7643.5493000000015</c:v>
                </c:pt>
                <c:pt idx="6">
                  <c:v>25031.790200000003</c:v>
                </c:pt>
                <c:pt idx="7">
                  <c:v>1441.7590000000002</c:v>
                </c:pt>
                <c:pt idx="8">
                  <c:v>304.94890000000004</c:v>
                </c:pt>
                <c:pt idx="9">
                  <c:v>4099.1627999999982</c:v>
                </c:pt>
                <c:pt idx="10">
                  <c:v>1744.6092999999994</c:v>
                </c:pt>
                <c:pt idx="11">
                  <c:v>-2869.2156</c:v>
                </c:pt>
                <c:pt idx="12">
                  <c:v>12040.843399999992</c:v>
                </c:pt>
                <c:pt idx="13">
                  <c:v>12849.32500000001</c:v>
                </c:pt>
                <c:pt idx="14">
                  <c:v>7402.8006999999989</c:v>
                </c:pt>
                <c:pt idx="15">
                  <c:v>-955.31279999999958</c:v>
                </c:pt>
                <c:pt idx="16">
                  <c:v>-8140.6947000000018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C-4882-AC66-B4C997D5F8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90"/>
        <c:axId val="1689502640"/>
        <c:axId val="1689503600"/>
      </c:barChart>
      <c:catAx>
        <c:axId val="16895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rgbClr val="C2D26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03600"/>
        <c:crosses val="autoZero"/>
        <c:auto val="1"/>
        <c:lblAlgn val="ctr"/>
        <c:lblOffset val="100"/>
        <c:noMultiLvlLbl val="0"/>
      </c:catAx>
      <c:valAx>
        <c:axId val="1689503600"/>
        <c:scaling>
          <c:orientation val="minMax"/>
        </c:scaling>
        <c:delete val="1"/>
        <c:axPos val="l"/>
        <c:numFmt formatCode="&quot;£&quot;#,##0.00" sourceLinked="1"/>
        <c:majorTickMark val="none"/>
        <c:minorTickMark val="none"/>
        <c:tickLblPos val="nextTo"/>
        <c:crossAx val="16895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data)2.xlsx]Best and Worst selling items!Top 5 profitable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97000">
                <a:srgbClr val="00B05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232137649460482E-2"/>
          <c:y val="5.1180446194225723E-2"/>
          <c:w val="0.90426457789382075"/>
          <c:h val="0.47909155092779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and Worst selling items'!$B$12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60000"/>
                    <a:lumOff val="40000"/>
                  </a:schemeClr>
                </a:gs>
                <a:gs pos="97000">
                  <a:srgbClr val="00B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'Best and Worst selling items'!$A$13:$A$18</c:f>
              <c:strCache>
                <c:ptCount val="5"/>
                <c:pt idx="0">
                  <c:v>Canon imageCLASS 2200 Advanced Copier</c:v>
                </c:pt>
                <c:pt idx="1">
                  <c:v>Hewlett Packard LaserJet 3310 Copier</c:v>
                </c:pt>
                <c:pt idx="2">
                  <c:v>GBC DocuBind TL300 Electric Binding System</c:v>
                </c:pt>
                <c:pt idx="3">
                  <c:v>Fellowes PB300 Plastic Comb Binding Machine</c:v>
                </c:pt>
                <c:pt idx="4">
                  <c:v>Canon Image Class D660 Copier</c:v>
                </c:pt>
              </c:strCache>
            </c:strRef>
          </c:cat>
          <c:val>
            <c:numRef>
              <c:f>'Best and Worst selling items'!$B$13:$B$18</c:f>
              <c:numCache>
                <c:formatCode>"£"#,##0.00</c:formatCode>
                <c:ptCount val="5"/>
                <c:pt idx="0">
                  <c:v>15679.9552</c:v>
                </c:pt>
                <c:pt idx="1">
                  <c:v>3623.9396000000002</c:v>
                </c:pt>
                <c:pt idx="2">
                  <c:v>1910.5887</c:v>
                </c:pt>
                <c:pt idx="3">
                  <c:v>1753.7148</c:v>
                </c:pt>
                <c:pt idx="4">
                  <c:v>1691.9718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7-47E8-BD6C-45442CC391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90"/>
        <c:axId val="1691829872"/>
        <c:axId val="1691831312"/>
      </c:barChart>
      <c:catAx>
        <c:axId val="16918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rgbClr val="C2D26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31312"/>
        <c:crosses val="autoZero"/>
        <c:auto val="1"/>
        <c:lblAlgn val="ctr"/>
        <c:lblOffset val="100"/>
        <c:noMultiLvlLbl val="0"/>
      </c:catAx>
      <c:valAx>
        <c:axId val="1691831312"/>
        <c:scaling>
          <c:orientation val="minMax"/>
        </c:scaling>
        <c:delete val="1"/>
        <c:axPos val="l"/>
        <c:numFmt formatCode="&quot;£&quot;#,##0.00" sourceLinked="1"/>
        <c:majorTickMark val="none"/>
        <c:minorTickMark val="none"/>
        <c:tickLblPos val="nextTo"/>
        <c:crossAx val="169182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data)2.xlsx]Best and Worst selling items!Worst 5 profitless products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963528413910172E-2"/>
              <c:y val="-7.5445816186556922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963528413910172E-2"/>
              <c:y val="-7.5445816186556922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>
                  <a:lumMod val="20000"/>
                  <a:lumOff val="80000"/>
                </a:schemeClr>
              </a:gs>
              <a:gs pos="97000">
                <a:srgbClr val="00B0F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>
                  <a:lumMod val="20000"/>
                  <a:lumOff val="80000"/>
                </a:schemeClr>
              </a:gs>
              <a:gs pos="97000">
                <a:srgbClr val="00B0F0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1.6963528413910172E-2"/>
              <c:y val="-7.5445816186556922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>
                  <a:lumMod val="20000"/>
                  <a:lumOff val="80000"/>
                </a:schemeClr>
              </a:gs>
              <a:gs pos="97000">
                <a:srgbClr val="00B0F0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7"/>
        <c:spPr>
          <a:gradFill>
            <a:gsLst>
              <a:gs pos="0">
                <a:schemeClr val="accent1">
                  <a:lumMod val="20000"/>
                  <a:lumOff val="80000"/>
                </a:schemeClr>
              </a:gs>
              <a:gs pos="97000">
                <a:srgbClr val="00B0F0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8"/>
        <c:spPr>
          <a:gradFill>
            <a:gsLst>
              <a:gs pos="0">
                <a:schemeClr val="accent1">
                  <a:lumMod val="20000"/>
                  <a:lumOff val="80000"/>
                </a:schemeClr>
              </a:gs>
              <a:gs pos="97000">
                <a:srgbClr val="00B0F0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9"/>
        <c:spPr>
          <a:gradFill>
            <a:gsLst>
              <a:gs pos="0">
                <a:schemeClr val="accent1">
                  <a:lumMod val="20000"/>
                  <a:lumOff val="80000"/>
                </a:schemeClr>
              </a:gs>
              <a:gs pos="97000">
                <a:srgbClr val="00B0F0"/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5047945003393036E-2"/>
          <c:y val="6.4106998307454574E-2"/>
          <c:w val="0.79548042771503202"/>
          <c:h val="0.910726200112836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and Worst selling items'!$B$27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20000"/>
                    <a:lumOff val="80000"/>
                  </a:schemeClr>
                </a:gs>
                <a:gs pos="97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0">
                    <a:schemeClr val="accent1">
                      <a:lumMod val="20000"/>
                      <a:lumOff val="80000"/>
                    </a:schemeClr>
                  </a:gs>
                  <a:gs pos="97000">
                    <a:srgbClr val="00B0F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24E-4627-98EB-F45C3DD8164B}"/>
              </c:ext>
            </c:extLst>
          </c:dPt>
          <c:dLbls>
            <c:dLbl>
              <c:idx val="3"/>
              <c:layout>
                <c:manualLayout>
                  <c:x val="-1.6963528413910172E-2"/>
                  <c:y val="-7.54458161865569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E-4627-98EB-F45C3DD81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'Best and Worst selling items'!$A$28:$A$33</c:f>
              <c:strCache>
                <c:ptCount val="5"/>
                <c:pt idx="0">
                  <c:v>Cubify CubeX 3D Printer Triple Head Print</c:v>
                </c:pt>
                <c:pt idx="1">
                  <c:v>Ibico EPK-21 Electric Binding System</c:v>
                </c:pt>
                <c:pt idx="2">
                  <c:v>Lexmark MX611dhe Monochrome Laser Printer</c:v>
                </c:pt>
                <c:pt idx="3">
                  <c:v>Fellowes PB500 Electric Punch Plastic Comb Binding Machine with Manual Bind</c:v>
                </c:pt>
                <c:pt idx="4">
                  <c:v>Martin Yale Chadless Opener Electric Letter Opener</c:v>
                </c:pt>
              </c:strCache>
            </c:strRef>
          </c:cat>
          <c:val>
            <c:numRef>
              <c:f>'Best and Worst selling items'!$B$28:$B$33</c:f>
              <c:numCache>
                <c:formatCode>"£"#,##0.00</c:formatCode>
                <c:ptCount val="5"/>
                <c:pt idx="0">
                  <c:v>-3839.9904000000001</c:v>
                </c:pt>
                <c:pt idx="1">
                  <c:v>-2929.4845</c:v>
                </c:pt>
                <c:pt idx="2">
                  <c:v>-2719.9839999999999</c:v>
                </c:pt>
                <c:pt idx="3">
                  <c:v>-1525.1880000000003</c:v>
                </c:pt>
                <c:pt idx="4">
                  <c:v>-1232.5588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E-4627-98EB-F45C3DD816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0"/>
        <c:axId val="1563037824"/>
        <c:axId val="1563038304"/>
      </c:barChart>
      <c:catAx>
        <c:axId val="15630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accent2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563038304"/>
        <c:crosses val="autoZero"/>
        <c:auto val="1"/>
        <c:lblAlgn val="ctr"/>
        <c:lblOffset val="100"/>
        <c:noMultiLvlLbl val="0"/>
      </c:catAx>
      <c:valAx>
        <c:axId val="1563038304"/>
        <c:scaling>
          <c:orientation val="minMax"/>
        </c:scaling>
        <c:delete val="1"/>
        <c:axPos val="l"/>
        <c:numFmt formatCode="&quot;£&quot;#,##0.00" sourceLinked="1"/>
        <c:majorTickMark val="none"/>
        <c:minorTickMark val="none"/>
        <c:tickLblPos val="nextTo"/>
        <c:crossAx val="15630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data)2.xlsx]Order and sales trends!Sales and profit by month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70048018806812"/>
          <c:y val="8.3333333333333329E-2"/>
          <c:w val="0.70112926509186346"/>
          <c:h val="0.66357757363662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'Order and sales trends'!$B$19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'Order and sales trends'!$A$20:$A$32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'Order and sales trends'!$B$20:$B$32</c:f>
              <c:numCache>
                <c:formatCode>_(* #,##0.00_);_(* \(#,##0.00\);_(* "-"??_);_(@_)</c:formatCode>
                <c:ptCount val="12"/>
                <c:pt idx="0">
                  <c:v>43971.373999999996</c:v>
                </c:pt>
                <c:pt idx="1">
                  <c:v>20301.133399999995</c:v>
                </c:pt>
                <c:pt idx="2">
                  <c:v>58872.352799999986</c:v>
                </c:pt>
                <c:pt idx="3">
                  <c:v>36521.536100000005</c:v>
                </c:pt>
                <c:pt idx="4">
                  <c:v>44261.110199999996</c:v>
                </c:pt>
                <c:pt idx="5">
                  <c:v>52981.725699999995</c:v>
                </c:pt>
                <c:pt idx="6">
                  <c:v>45264.416000000005</c:v>
                </c:pt>
                <c:pt idx="7">
                  <c:v>63120.887999999977</c:v>
                </c:pt>
                <c:pt idx="8">
                  <c:v>87866.652000000046</c:v>
                </c:pt>
                <c:pt idx="9">
                  <c:v>77776.923199999976</c:v>
                </c:pt>
                <c:pt idx="10">
                  <c:v>118447.82500000003</c:v>
                </c:pt>
                <c:pt idx="11">
                  <c:v>83829.318799999994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5-417B-8CD5-E1FE5C58F7E3}"/>
            </c:ext>
          </c:extLst>
        </c:ser>
        <c:ser>
          <c:idx val="1"/>
          <c:order val="1"/>
          <c:tx>
            <c:strRef>
              <c:f>'Order and sales trends'!$C$19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'Order and sales trends'!$A$20:$A$32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'Order and sales trends'!$C$20:$C$32</c:f>
              <c:numCache>
                <c:formatCode>_(* #,##0.00_);_(* \(#,##0.00\);_(* "-"??_);_(@_)</c:formatCode>
                <c:ptCount val="12"/>
                <c:pt idx="0">
                  <c:v>7140.4390999999987</c:v>
                </c:pt>
                <c:pt idx="1">
                  <c:v>1613.8719999999996</c:v>
                </c:pt>
                <c:pt idx="2">
                  <c:v>14751.891500000002</c:v>
                </c:pt>
                <c:pt idx="3">
                  <c:v>933.28999999999883</c:v>
                </c:pt>
                <c:pt idx="4">
                  <c:v>6342.5827999999974</c:v>
                </c:pt>
                <c:pt idx="5">
                  <c:v>8223.335699999996</c:v>
                </c:pt>
                <c:pt idx="6">
                  <c:v>6952.6211999999996</c:v>
                </c:pt>
                <c:pt idx="7">
                  <c:v>9040.9556999999986</c:v>
                </c:pt>
                <c:pt idx="8">
                  <c:v>10991.555600000005</c:v>
                </c:pt>
                <c:pt idx="9">
                  <c:v>9275.2754999999997</c:v>
                </c:pt>
                <c:pt idx="10">
                  <c:v>9690.103699999996</c:v>
                </c:pt>
                <c:pt idx="11">
                  <c:v>8483.3467999999939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5-417B-8CD5-E1FE5C58F7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239151"/>
        <c:axId val="1610239631"/>
      </c:barChart>
      <c:catAx>
        <c:axId val="16102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39631"/>
        <c:crosses val="autoZero"/>
        <c:auto val="1"/>
        <c:lblAlgn val="ctr"/>
        <c:lblOffset val="100"/>
        <c:noMultiLvlLbl val="0"/>
      </c:catAx>
      <c:valAx>
        <c:axId val="161023963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6102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data)2.xlsx]Order and sales trends!Daily trend of orders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and sales trends'!$E$3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and sales trends'!$D$4:$D$11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and sales trends'!$E$4:$E$11</c:f>
              <c:numCache>
                <c:formatCode>General</c:formatCode>
                <c:ptCount val="7"/>
                <c:pt idx="0">
                  <c:v>311.99999999999983</c:v>
                </c:pt>
                <c:pt idx="1">
                  <c:v>152.99999999999989</c:v>
                </c:pt>
                <c:pt idx="2">
                  <c:v>34</c:v>
                </c:pt>
                <c:pt idx="3">
                  <c:v>286.99999999999949</c:v>
                </c:pt>
                <c:pt idx="4">
                  <c:v>307.99999999999937</c:v>
                </c:pt>
                <c:pt idx="5">
                  <c:v>299.99999999999989</c:v>
                </c:pt>
                <c:pt idx="6">
                  <c:v>292.99999999999977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6-4C9A-B511-DD9978706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659535"/>
        <c:axId val="1869658095"/>
      </c:barChart>
      <c:catAx>
        <c:axId val="18696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58095"/>
        <c:crosses val="autoZero"/>
        <c:auto val="1"/>
        <c:lblAlgn val="ctr"/>
        <c:lblOffset val="100"/>
        <c:noMultiLvlLbl val="0"/>
      </c:catAx>
      <c:valAx>
        <c:axId val="1869658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965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data)2.xlsx]Order and sales trends!Daily trend of orders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3.8491147036181679E-3"/>
              <c:y val="-9.95024875621890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4113257542377822E-16"/>
              <c:y val="-6.0807075732448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3.8491147036181679E-3"/>
              <c:y val="-5.52791597567716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 and sales trends'!$E$3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46-44DF-AAB8-40392E72090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46-44DF-AAB8-40392E72090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446-44DF-AAB8-40392E720905}"/>
              </c:ext>
            </c:extLst>
          </c:dPt>
          <c:dLbls>
            <c:dLbl>
              <c:idx val="3"/>
              <c:layout>
                <c:manualLayout>
                  <c:x val="3.8491147036181679E-3"/>
                  <c:y val="-9.9502487562189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46-44DF-AAB8-40392E720905}"/>
                </c:ext>
              </c:extLst>
            </c:dLbl>
            <c:dLbl>
              <c:idx val="4"/>
              <c:layout>
                <c:manualLayout>
                  <c:x val="-1.4113257542377822E-16"/>
                  <c:y val="-6.0807075732448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46-44DF-AAB8-40392E720905}"/>
                </c:ext>
              </c:extLst>
            </c:dLbl>
            <c:dLbl>
              <c:idx val="5"/>
              <c:layout>
                <c:manualLayout>
                  <c:x val="3.8491147036181679E-3"/>
                  <c:y val="-5.5279159756771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46-44DF-AAB8-40392E720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'Order and sales trends'!$D$4:$D$11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and sales trends'!$E$4:$E$11</c:f>
              <c:numCache>
                <c:formatCode>General</c:formatCode>
                <c:ptCount val="7"/>
                <c:pt idx="0">
                  <c:v>311.99999999999983</c:v>
                </c:pt>
                <c:pt idx="1">
                  <c:v>152.99999999999989</c:v>
                </c:pt>
                <c:pt idx="2">
                  <c:v>34</c:v>
                </c:pt>
                <c:pt idx="3">
                  <c:v>286.99999999999949</c:v>
                </c:pt>
                <c:pt idx="4">
                  <c:v>307.99999999999937</c:v>
                </c:pt>
                <c:pt idx="5">
                  <c:v>299.99999999999989</c:v>
                </c:pt>
                <c:pt idx="6">
                  <c:v>292.99999999999977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6-44DF-AAB8-40392E720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659535"/>
        <c:axId val="1869658095"/>
      </c:lineChart>
      <c:catAx>
        <c:axId val="18696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58095"/>
        <c:crosses val="autoZero"/>
        <c:auto val="1"/>
        <c:lblAlgn val="ctr"/>
        <c:lblOffset val="100"/>
        <c:noMultiLvlLbl val="0"/>
      </c:catAx>
      <c:valAx>
        <c:axId val="1869658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965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data)2.xlsx]Sales by region and segment!Percentage sales by region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Percentage</a:t>
            </a:r>
            <a:r>
              <a:rPr lang="en-US" sz="1200" b="1" baseline="0"/>
              <a:t> of sales by region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4444444444444442E-2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3888888888888884E-2"/>
              <c:y val="6.01851851851850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09E-2"/>
              <c:y val="-5.09259259259258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'Sales by region and segment'!$B$3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B44-4ABD-9FF4-7A887F8600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44-4ABD-9FF4-7A887F860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B44-4ABD-9FF4-7A887F8600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44-4ABD-9FF4-7A887F8600BF}"/>
              </c:ext>
            </c:extLst>
          </c:dPt>
          <c:dLbls>
            <c:dLbl>
              <c:idx val="0"/>
              <c:layout>
                <c:manualLayout>
                  <c:x val="7.7777777777777779E-2"/>
                  <c:y val="-7.407407407407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44-4ABD-9FF4-7A887F8600BF}"/>
                </c:ext>
              </c:extLst>
            </c:dLbl>
            <c:dLbl>
              <c:idx val="1"/>
              <c:layout>
                <c:manualLayout>
                  <c:x val="9.4444444444444442E-2"/>
                  <c:y val="9.259259259259258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44-4ABD-9FF4-7A887F8600BF}"/>
                </c:ext>
              </c:extLst>
            </c:dLbl>
            <c:dLbl>
              <c:idx val="2"/>
              <c:layout>
                <c:manualLayout>
                  <c:x val="-6.3888888888888884E-2"/>
                  <c:y val="6.018518518518501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44-4ABD-9FF4-7A887F8600BF}"/>
                </c:ext>
              </c:extLst>
            </c:dLbl>
            <c:dLbl>
              <c:idx val="3"/>
              <c:layout>
                <c:manualLayout>
                  <c:x val="-6.1111111111111109E-2"/>
                  <c:y val="-5.092592592592588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44-4ABD-9FF4-7A887F8600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 and segment'!$A$4:$A$8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 and segment'!$B$4:$B$8</c:f>
              <c:numCache>
                <c:formatCode>0.00%</c:formatCode>
                <c:ptCount val="4"/>
                <c:pt idx="0">
                  <c:v>0.20062065969955287</c:v>
                </c:pt>
                <c:pt idx="1">
                  <c:v>0.29061438982455057</c:v>
                </c:pt>
                <c:pt idx="2">
                  <c:v>0.1676258869797721</c:v>
                </c:pt>
                <c:pt idx="3">
                  <c:v>0.34113906349612461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4-4ABD-9FF4-7A887F86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data)2.xlsx]Sales by region and segment!Sales by segment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1"/>
              <a:t>Sales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'Sales by region and segment'!$B$11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region and segment'!$A$12:$A$15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'Sales by region and segment'!$B$12:$B$15</c:f>
              <c:numCache>
                <c:formatCode>"£"#,##0.00</c:formatCode>
                <c:ptCount val="3"/>
                <c:pt idx="0">
                  <c:v>331904.69990000111</c:v>
                </c:pt>
                <c:pt idx="1">
                  <c:v>241847.82440000013</c:v>
                </c:pt>
                <c:pt idx="2">
                  <c:v>159462.73090000002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4-4DFD-8EAE-041CDFCEE4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5589055"/>
        <c:axId val="585585215"/>
        <c:axId val="0"/>
      </c:bar3DChart>
      <c:catAx>
        <c:axId val="5855890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85215"/>
        <c:crosses val="autoZero"/>
        <c:auto val="1"/>
        <c:lblAlgn val="ctr"/>
        <c:lblOffset val="100"/>
        <c:noMultiLvlLbl val="0"/>
      </c:catAx>
      <c:valAx>
        <c:axId val="585585215"/>
        <c:scaling>
          <c:orientation val="minMax"/>
        </c:scaling>
        <c:delete val="1"/>
        <c:axPos val="b"/>
        <c:numFmt formatCode="&quot;£&quot;#,##0.00" sourceLinked="1"/>
        <c:majorTickMark val="out"/>
        <c:minorTickMark val="none"/>
        <c:tickLblPos val="nextTo"/>
        <c:crossAx val="58558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data)2.xlsx]Sales by region and segment!Profit by sub-category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 and segment'!$N$3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region and segment'!$M$4:$M$21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'Sales by region and segment'!$N$4:$N$21</c:f>
              <c:numCache>
                <c:formatCode>"£"#,##0.00</c:formatCode>
                <c:ptCount val="17"/>
                <c:pt idx="0">
                  <c:v>15672.357000000009</c:v>
                </c:pt>
                <c:pt idx="1">
                  <c:v>7865.2683000000025</c:v>
                </c:pt>
                <c:pt idx="2">
                  <c:v>2221.9630999999995</c:v>
                </c:pt>
                <c:pt idx="3">
                  <c:v>7669.7417999999989</c:v>
                </c:pt>
                <c:pt idx="4">
                  <c:v>-583.62609999999995</c:v>
                </c:pt>
                <c:pt idx="5">
                  <c:v>7643.5493000000015</c:v>
                </c:pt>
                <c:pt idx="6">
                  <c:v>25031.790200000003</c:v>
                </c:pt>
                <c:pt idx="7">
                  <c:v>1441.7590000000002</c:v>
                </c:pt>
                <c:pt idx="8">
                  <c:v>304.94890000000004</c:v>
                </c:pt>
                <c:pt idx="9">
                  <c:v>4099.1627999999982</c:v>
                </c:pt>
                <c:pt idx="10">
                  <c:v>1744.6092999999994</c:v>
                </c:pt>
                <c:pt idx="11">
                  <c:v>-2869.2156</c:v>
                </c:pt>
                <c:pt idx="12">
                  <c:v>12040.843399999992</c:v>
                </c:pt>
                <c:pt idx="13">
                  <c:v>12849.32500000001</c:v>
                </c:pt>
                <c:pt idx="14">
                  <c:v>7402.8006999999989</c:v>
                </c:pt>
                <c:pt idx="15">
                  <c:v>-955.31279999999958</c:v>
                </c:pt>
                <c:pt idx="16">
                  <c:v>-8140.6947000000018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9-4F92-A374-2D2226F0F4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9502640"/>
        <c:axId val="1689503600"/>
      </c:barChart>
      <c:catAx>
        <c:axId val="16895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03600"/>
        <c:crosses val="autoZero"/>
        <c:auto val="1"/>
        <c:lblAlgn val="ctr"/>
        <c:lblOffset val="100"/>
        <c:noMultiLvlLbl val="0"/>
      </c:catAx>
      <c:valAx>
        <c:axId val="1689503600"/>
        <c:scaling>
          <c:orientation val="minMax"/>
        </c:scaling>
        <c:delete val="1"/>
        <c:axPos val="l"/>
        <c:numFmt formatCode="&quot;£&quot;#,##0.00" sourceLinked="1"/>
        <c:majorTickMark val="none"/>
        <c:minorTickMark val="none"/>
        <c:tickLblPos val="nextTo"/>
        <c:crossAx val="16895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data)2.xlsx]Sales by region and segment!Percentage profit by region</c:name>
    <c:fmtId val="5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by region and segment'!$B$18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B52-470E-972F-7A028E91A8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B52-470E-972F-7A028E91A8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B52-470E-972F-7A028E91A8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B52-470E-972F-7A028E91A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 and segment'!$A$19:$A$23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 and segment'!$B$19:$B$23</c:f>
              <c:numCache>
                <c:formatCode>0.00%</c:formatCode>
                <c:ptCount val="4"/>
                <c:pt idx="0">
                  <c:v>8.0810180048753316E-2</c:v>
                </c:pt>
                <c:pt idx="1">
                  <c:v>0.35563806890031618</c:v>
                </c:pt>
                <c:pt idx="2">
                  <c:v>9.4702237484099422E-2</c:v>
                </c:pt>
                <c:pt idx="3">
                  <c:v>0.46884951356683102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2-470E-972F-7A028E91A8E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projects (2017 store data)2.xlsx]Sales&amp;profit by category&amp;subca!Sales and profit by sub-category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'Sales&amp;profit by category&amp;subca'!$B$12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'Sales&amp;profit by category&amp;subca'!$A$13:$A$30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'Sales&amp;profit by category&amp;subca'!$B$13:$B$30</c:f>
              <c:numCache>
                <c:formatCode>"£"#,##0.00</c:formatCode>
                <c:ptCount val="17"/>
                <c:pt idx="0">
                  <c:v>59946.231999999982</c:v>
                </c:pt>
                <c:pt idx="1">
                  <c:v>42926.931999999993</c:v>
                </c:pt>
                <c:pt idx="2">
                  <c:v>8863.0679999999975</c:v>
                </c:pt>
                <c:pt idx="3">
                  <c:v>72788.044999999925</c:v>
                </c:pt>
                <c:pt idx="4">
                  <c:v>30024.279699999977</c:v>
                </c:pt>
                <c:pt idx="5">
                  <c:v>95554.352999999915</c:v>
                </c:pt>
                <c:pt idx="6">
                  <c:v>62899.387999999992</c:v>
                </c:pt>
                <c:pt idx="7">
                  <c:v>3378.574000000001</c:v>
                </c:pt>
                <c:pt idx="8">
                  <c:v>857.59399999999994</c:v>
                </c:pt>
                <c:pt idx="9">
                  <c:v>28915.094000000008</c:v>
                </c:pt>
                <c:pt idx="10">
                  <c:v>3861.2160000000008</c:v>
                </c:pt>
                <c:pt idx="11">
                  <c:v>43544.675000000003</c:v>
                </c:pt>
                <c:pt idx="12">
                  <c:v>27694.717999999957</c:v>
                </c:pt>
                <c:pt idx="13">
                  <c:v>105340.516</c:v>
                </c:pt>
                <c:pt idx="14">
                  <c:v>69677.618000000002</c:v>
                </c:pt>
                <c:pt idx="15">
                  <c:v>16049.410000000002</c:v>
                </c:pt>
                <c:pt idx="16">
                  <c:v>60893.542500000018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4136-BEE8-75074BEB8DF9}"/>
            </c:ext>
          </c:extLst>
        </c:ser>
        <c:ser>
          <c:idx val="1"/>
          <c:order val="1"/>
          <c:tx>
            <c:strRef>
              <c:f>'Sales&amp;profit by category&amp;subca'!$C$12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'Sales&amp;profit by category&amp;subca'!$A$13:$A$30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'Sales&amp;profit by category&amp;subca'!$C$13:$C$30</c:f>
              <c:numCache>
                <c:formatCode>"£"#,##0.00</c:formatCode>
                <c:ptCount val="17"/>
                <c:pt idx="0">
                  <c:v>15672.357000000009</c:v>
                </c:pt>
                <c:pt idx="1">
                  <c:v>7865.2683000000025</c:v>
                </c:pt>
                <c:pt idx="2">
                  <c:v>2221.9630999999995</c:v>
                </c:pt>
                <c:pt idx="3">
                  <c:v>7669.7417999999989</c:v>
                </c:pt>
                <c:pt idx="4">
                  <c:v>-583.62609999999995</c:v>
                </c:pt>
                <c:pt idx="5">
                  <c:v>7643.5493000000015</c:v>
                </c:pt>
                <c:pt idx="6">
                  <c:v>25031.790200000003</c:v>
                </c:pt>
                <c:pt idx="7">
                  <c:v>1441.7590000000002</c:v>
                </c:pt>
                <c:pt idx="8">
                  <c:v>304.94890000000004</c:v>
                </c:pt>
                <c:pt idx="9">
                  <c:v>4099.1627999999982</c:v>
                </c:pt>
                <c:pt idx="10">
                  <c:v>1744.6092999999994</c:v>
                </c:pt>
                <c:pt idx="11">
                  <c:v>-2869.2156</c:v>
                </c:pt>
                <c:pt idx="12">
                  <c:v>12040.843399999992</c:v>
                </c:pt>
                <c:pt idx="13">
                  <c:v>12849.32500000001</c:v>
                </c:pt>
                <c:pt idx="14">
                  <c:v>7402.8006999999989</c:v>
                </c:pt>
                <c:pt idx="15">
                  <c:v>-955.31279999999958</c:v>
                </c:pt>
                <c:pt idx="16">
                  <c:v>-8140.6947000000018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4-4136-BEE8-75074BEB8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2336"/>
        <c:axId val="2704256"/>
      </c:barChart>
      <c:catAx>
        <c:axId val="27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256"/>
        <c:crosses val="autoZero"/>
        <c:auto val="1"/>
        <c:lblAlgn val="ctr"/>
        <c:lblOffset val="100"/>
        <c:noMultiLvlLbl val="0"/>
      </c:catAx>
      <c:valAx>
        <c:axId val="2704256"/>
        <c:scaling>
          <c:orientation val="minMax"/>
        </c:scaling>
        <c:delete val="1"/>
        <c:axPos val="l"/>
        <c:numFmt formatCode="&quot;£&quot;#,##0.00" sourceLinked="1"/>
        <c:majorTickMark val="out"/>
        <c:minorTickMark val="none"/>
        <c:tickLblPos val="nextTo"/>
        <c:crossAx val="2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050" b="1" i="0" baseline="0">
                <a:effectLst/>
                <a:latin typeface="+mn-lt"/>
              </a:rPr>
              <a:t>Top 5 selling products</a:t>
            </a:r>
            <a:endParaRPr lang="en-GB" sz="1050">
              <a:effectLst/>
              <a:latin typeface="+mn-lt"/>
            </a:endParaRPr>
          </a:p>
        </cx:rich>
      </cx:tx>
    </cx:title>
    <cx:plotArea>
      <cx:plotAreaRegion>
        <cx:series layoutId="funnel" uniqueId="{D509C040-9F44-42B5-8F04-5D5F333D4733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_xlchart.v5.4</cx:f>
      </cx:numDim>
    </cx:data>
  </cx:chartData>
  <cx:chart>
    <cx:plotArea>
      <cx:plotAreaRegion>
        <cx:plotSurface>
          <cx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</cx:spPr>
        </cx:plotSurface>
        <cx:series layoutId="regionMap" uniqueId="{CFAA0AA5-6F6C-4F2C-B5EF-1713403CA4EF}"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GB" attribution="Powered by Bing">
              <cx:geoCache provider="{E9337A44-BEBE-4D9F-B70C-5C5E7DAFC167}">
                <cx:binary>1H1Zc+M4su5fqajnQzdBAAQxMX0imtqtxVu5Fr8w1LabBDdw3379TUKyJbNVXZ4Y3xMhzwSbSGRS
kD4CuQL178fmX4/h8zb71ERhnP/rsfn9s1cUyb9++y1/9J6jbX4RicdM5vKv4uJRRr/Jv/4Sj8+/
PWXbWsTub4aOyG+P3jYrnpvP//tveJr7LFfycVsIGd+Uz1l7+5yXYZH/Q9/Jrk/bp0jEY5EXmXgs
0O+fR9tQ/CWzWGw/f3qOC1G0X9rk+ffPb/g+f/pt+LS/ffKnEAZXlE8gi9mFQYlpcsR19Yc+fwpl
7O67NYT4hYmYwbhOuPp7+ezNNgL5941JjWj79JQ95zl8LfXft7JvvgN0/fH506Ms46L/9Vz4IX//
fB+L4vnp012xLZ7zz59ELkc7hpHsv8j9nfrmv739/f/33wMC/BYDyhFEwx/uV11/Q+iPcPvnNvpI
eIwLZprEMPU9PPgtPJZ5YREdY0M3dujwt/C8Y0CnsXkVHADzx+osgRk/h9t6mz2//DofMHH4ha5b
zDQwff3ljycOoxfEtEyCkbXrpy+fvZs47xnRaWgOkgNsxpOzxGYt42Ibf+CkIewCpgRFnJHdmjaY
NEiHNY1QZJiYvAXlHUM5jcmr4ACS9ZezhOSPTHTyIyHB5MLg2DAstNci7O06hhC6gHWOcpOaL2po
p+J2s+UdAzoNzKvgAJg/Hs4SmM3zn9k2Dz5ysqALajCEGdv98LrxFhnOLyykM1Av1m4yDdax94zo
NDQHyQE2m/Ncx/7Igm2cb8E2+TDjjFyA8rB0jPY6xhpgY1wQzBGl9DQ27xnRaWwOkgNs/rg9y3kz
DWUmnj5w2hjWBeUUdAgGi+tY71uAicUwMSz8qnyOV7J3jOQ0JK+CA0Sm52mRjSRAsn2SHzhbrAuY
LJTqxNj98ugtMkinF5QwC5tgDxxD8p6hnMbkIDkAZXR1ltNkJOP4+bEQj2Xx8hP995YyAQ3DKKJg
kp3EhYGPgy0wDYyBannnaH4GzdFXGaJznlbZSyjgk/zrE7x5ZfTnh0YCYProhDFG967kwERjYFUj
07AstldGA7T+09Gdhu30Uwb4jUdnObtmzzJzPxQyA/wYmDlWb571fwPILHxBCMHgBu3tg8HC944B
nUbpVXAAzOyPswRm8bT1PlAREXKBLQ42M0E7WAZmG0LkwqQcM9BUL8vszs355UBOw7EXG4CxGJ8n
GGEoYik+0Iwm+gUCLAiYBifxsPgFIpaJqXUI5RzbB4t3jOgnwLxKDrE5T6NtLR494W7jl7f2A4wD
cHEYYZxZp+eKRcE40DnjEKBWf+bLZ+9mzHtGdBqbg+QAm/XiPOdN/CQ+NIyG+UX/o0Pkf/fL86Gn
Y16A0WbpJt/bdeQtNItfD+g0Mq+CA2AWm/MERtYf6HgS40JnxKSMnA5ucnzRw2Eifd8/mDCLX4zm
J5AoqSEe56ntlx8dpbHA4ydggjF20r/hFpgDOkyUl0wBWGnH6uXX4zmNyYvcAJXl3VnOkqvs2ZUf
qVjwBccWZGCwuV++BtEAQ7+AuBlCGMIEx3D8eiCn4XiRG8BxdZ4Bs7XIc1lm4uW3+e81PYZpYDKI
VBK0mybDQDMEzhiD4AzdJ8wGC9d7RnQamYPkAJv1eUZplvC6lo9B+4HYsD4JgA3IWL6dJWB+GRas
a4TsZ9FAx79nKKdBOUgOQFn+OMv168szxJvy/Pn5A1GhkNwHzx5Q2S1hQ3DMC0wwlG+8FAcMvMl3
Dek0OkeiA3i+nKcRtnmuP823UZJ74iOrAAi+MC1qIv4S24QIy3E2gPWxTygSABv6ddE7VjbvHtZp
mAbiA6g287OcSStZivyDXRn9gkMWU7foAB+OIMOGLEhM752cwfr2rrGcxuZIdIDL6jzt5i/PzYcm
NxEUyGCLgAl22mzmFxgKm8Cq3gc3YfU7njq/HM5pWPZiA0i+fD/LqbLeZm24jZ9efpkPsdJ4bwrQ
gbPPzAumI6jh4PsCDphIx2i8ZySnATlIDjBZj88UkzzfPnpl/lwU+cuP9N8DA34/lGFiSk3IuwxU
jKmDyw/ptVcr4S0y7xzPz+B5Iz7E6DyXss1ztf3IagAIlWFqEsLRPukPPuUxRgiZEPGnuK8YUIvd
wOf89XhOg/MiN0Bl8/U8Z47oTWhZbD9w1vQmMkdQJbPPgA2A4eQCcajUgNK0lw99iSu/YyynQVkf
vsYAl/X52s4/ZBa8/EIfspiBJjGgNnaQsYSqWROqN4gF1ZvqbxAr6w3eXw3lNCoHyQEom/P0N/ug
Rv//JBEfhwuGUgwDqppfE2EDKwAyZVCgaUDecl9icyJG845BnUbozTcagLS+O8sVrX/pLp+z/Ln9
OIz6bCYGf5Li03E0BsllABC2pexmEB+4NO8b02mIjmUHCG0uzxKhO1kW3qfRNpOQdf5AxYMh/KyD
sWy8eDcDx9PSwfGEugwofN7BNJhJ7x/XaaSG8gO07kZniVb//q2fG/H4gdUaUJoOKGGGyL4AeoAU
0s0LpFsw5ay/WW3vGc1pfI6/yQCbzfo8sZHZ/5+ZBFWbGIplKJQBvJgEx7Y1g+oNixLEIMOm/gaW
3Obd4/oJUgP5IVpnOpPUtxpvg481txkUnJkYZgreK5+BH6TrEPTpN4K8KKcXvbizundY/XpU/4TU
i/QQp/OMJtx6sLvx0yL/2CgPlORCJafBX1JtfJBZ6MPWyILSDtiRo/5gTTyOKbx3VKdxeis9wOl2
cZar35UnPlAngY1HYFsHuK77koKBToJNBkyHnIP1k3n0q9GcxmUnNcDj6jyTCFdBCDWdH7oVF/SQ
hWF521c76cNQAuRQwUzQdQbFaurv7Zx5z4h+gsvrdxliszzLuXINqdK8Davth+5khzljcdjIvrcC
9CE+UL9uYcvqq3R28AzyCe8d1WmM3koPcLr+4yxx2vkQL/p0t/5/QOwH7G1sQjXuyzwZhIDAq70w
MJw2gMyB5/re8ZxG6K30AKG787QO7out97LK/PfI9FFsAzOYQHutP0Sm36TLIFlqmANv9VfjOI3I
TmqAxP2Xs5wrX5+zCPaxfxwYsIlAh6048L+B7oftUqZpmNwEl1T9DfbhvGMkp+F4FRwg8vVMERGw
2eZDNQyclQIbPiEOAIEb9TdExrowORR7QDhh1z+IF3x9x4h+As2r5BCb89Qs37ZQhxO7xYcWfILv
CdWcUA21j+MM7DOkCj5hvxRUIL5M053X+b7RnEbmWHaAzbczxeY5Lz6951X9Dw8agslBDAr7PH6y
V02Hc4YwgzDbfvIMXM5v7x3WT3B6Kz6E6jwTpt9E/ijjXHxk2TRkD0CvUAwnDu3+3kZwIAMEdaKQ
x+ant7e/a0g/gejwbYbwnEdM4PEfD6w6tp/fcP6nJ3Zx8DMxZToFI+w4EAondcAuA6gHfallG8yg
wQFaPx/PaXgG4m++wv/R6Vw/P7nr9Yiz8bbYTtTZaEeHd/1zr/q6cGbbQPTTz3+gfdfi6ffPBgFl
8nriWv+IfedOtQx+tN0jX+Wet3nx+2fNNC8gzoNhpxXhBqTEwaCrYbn6/TMU/FwQDrvjoG7e4AY3
IR0b94Hb3z9DhA5UXV8uv984n/eJLBCBXdzwCkB4FcGpLhwObns9k+5ahi1ssXj9MfbtT3EZXUsR
FzmcBofg2yQ7vn6UUHkM67XOYWU2GMRtYa8x9D9ub0F5Azv6nxD5WYzqgD6nWK5prOP7Jg2NceJ1
fIYq07ivSWqMoy7jM9WrWxra9RpZjHe9YRjse0/Jqkcp5lOyiG+FK72xWyXpUl2sMEwT+9DmTZsu
WX8Z0Hy3S14YtXxlxkUzd0mXrQ6XMOHHTUEibSmDOU85/uYmYbSCzSXuSOubaRvrk7r22MwwU/LN
YMVTEBf1ldt0NvK8iWSZPw26un2gSTqKC8S/VW4zpdwvCsfWWUfGodM5y7ZNnaW6MxPuLGPHNTP7
0A4chC+ryreDVncnhDmtXWTYd8dW3aFlEyKWTmEzK1qqtmeWV5p09D+TQPjz1ifxyu88uQr7i+c0
bBTqCRkNOlRTXUyRyVWQBFpuq9tkzt06WKm+sGm0ies1/sR122ra4M7a+HlWTd3EsTZef9c1TWNn
nMpxgmYyx/lXrqfadRHKYBZonrSbpJKbqr84WgAXlrY2TeLaLoraLRObRGY0TlKXz3BRbJBbdBs3
0cgdgv3BE6Ny3GnWZPTOc5N67Sb5fRpFzlj3dFrdBoGfXzbeiJk0vy31sLiF71HNYyHEjqY6+rli
c+G7C9U0O8O9/Sch9aCQVnOcSbmoGyxTm4qyXdZWcHxRtMRgzVGHolUkud9jbuFN61dzgurwKsPC
u3Mcjc5yYqJRRkzvrslbZFd13ox9oy5maVDgJUJGeZmwuppbKBUb2vjmJLY6eWs0Fh5RLfC+BSGL
7brh1TKJU30sjSYc+XXuf1V34etdXmtiRzvcgWo35n7omRMUZmKEWExn3HNKb6TadVzRmRtxd16h
thxXnZfaWl57d6wJ4nmXVencbXTrNsmrzK60yH/ymnpSpF70UDgtGntEE2taGM7KxQEZO0XrTGVJ
qB0ljotssCioDS+9nCahITde68mNzjK5aftLympqNzxLpqojs1oPwbyBHs0rqG2lySMrm3XqhA+G
H9XeKOGpdtk347iqvJFknXaJS/kA0xO+0Gszi0l2k3cLhLto2dECpzYJCFr6cRi44wISZBNcd9mO
uOv3c/SnmUTenEVUTKSnmaOy0nxrRrVHrYiadcAcvIkaPrJ8FnZfq7AObT0VrhXblluENqJJa7s0
aK95R5vdJSZjkBDHFLexbJlm3cwhwNqEzaghRjsLmStupCMN22iz6FHU7rzxy+YbzbMNi9NZ0K8j
6gKrnrOk/TqimpFaTA5tAPDK6WJhswz5q6JC0drLCBuDuum+u46+MnPDfPJEd0c6Kr5FFq8nOnX8
leyyaC1gb/COtYq7lU8i+e1IFZ7QLuCdDbQLlLEYhEPlZB+4BUXTa58j7cJQJErP9KznwBThQvDA
D22Di+RSS0x5WQQGtNXtsD1kPWr/7XYom7ddMNKKhkwI7vT7MnVvU9o2V5EQ/r2sR06URyNHts4k
7GFWF2R2BNawKFjFYbGjR4b0sK16rV6i0TJnovgOYq8SBzo1OhfbSuLXn5HG2TqN6/iutbLAzitZ
3wgjy1aO6fljahbJ1g2qS7fB7teIa2JBLCeaupmVbKtlIdxgm0cyn8JBtdbcDIP8q6ZFi8gP7Lor
7hq3i681s6C3kVeu3ZaV31tKvXkH5/RNECvK73GVRnaU5d5VRHN3nrkMjVCGIptnrfdQOXk7inS9
WVWx1d5FQXrNenpuNd5EjzpnkQoaf+tKfaToJffZtC18Y+ZEgfeAiqu6bdh3p421eVVmZKLIbkUW
hZ+Ie5dbxbIgXTB2alc8YMMf/+Lts6Aw4I1tA6kAcDgNgiGSBvuled9/9PZ1PrZyUzfFk48CHIgR
qC5fD7oHonfmqG4NsBkSB9+WnQWqXLYPesjNkeYW+arLW3zrudq3FibsFNXSH7ehE6wyrAerKMn2
d4qmWdF1EHfufEBXvE1pNrmt+A7dvpleZziDX/zE4xRNz/1Z4pU3jBI5acqyXulFRFdBZvmTSHbu
98L0r1g/ualDr1OT6N8Uq+GRPWvVGUeskoXsSWr42k8i9M10WjlBCfLGmVe4xLM1onVJfG2V9QKm
5LT2ie/a/Z0eksC13dLb373tHfJpjZg2gQSJt3zSytGlkZVkZMVcX2ltd3zhCVr42MwWA/qBN3AS
faWaJpWroomcuQjatrQPLAdZRaMyvjLqsJkrUdWp6EOxiOu3WmDU40YGU6cL2y+gPP0RslD23WwL
YYvCqv90k2LdBa7n2n5Q2EJopbAjkdgF5dktElE20mh8j/zGvzI83bh/bXXcxfdCpPdGFflXqG/1
faplgKY6cL5Lrus/4fUph89z4RNU67Xv8Hl936H1OjIah2wRJKK0fSS8tZW4ZNRQQ44jRty1oqm7
wyVQHW5IRiZq9nynmL3GcSDl/OpSndAjDPISxxMZfCeM4QAX3qeV4MgKNpjIjSc0w8uw9iR8/a7o
MuvGYr6/zgOnGqkZDSbBYxlj6wZMH7FOX+kW0PNXetWJeiRTo+1NiMeGCX7Er+jYZY+hsxUZv+VF
2JU2TG60cl7f2t1dT9O7PJ34wiQ293IdGPuXWnWri3rb1J1iBO1IbDitFp6oiLuHW8iJR2nn6WNN
glGchkFixxWPl2lvFEcS6zNPx2KsmnpshTcF8nct2XNgx01s0URyKehDV4Qjy2npMkyL/Ko26mRU
iCB6TKk38h2zeYjATJ4cOEz65NDLvLLMBcM4sAtkgpF1aCf4F9ZAH74Yotg7u4ZB4TBrCw9RTMpW
MliDrCfNDRHVbIpSY6IcQ4lmYWloX1QjCOY1TbQviTDlnWi3VcSWTu67a9PMwCp8bSaODgP2a2fX
ywXLbrjbjnXQN7RLjRUmoTvPE91Y0f4O9zR1p2iHXpk42uzAp+5qUd+iuBOrmnHwQYjRTIs0y6+C
zt1fVIcseQNO4QtNsXSgZEeqI6FhQ+2sl4NikP1jFLdi5EHL7X+eKebfZwoD5xDODOMEikfAp3+r
8lxaCU1vPPxE48Id5UKgVfl6MXMBb6pqFwUB6zBxJ7gQ+eWBlMYATCgqPOkEJRtNBGQT5KHtYy9f
k7YkG6O/KLrwSTjhLSKjQYfqbXgInq0hJkXJtWIhO8HCjS4rfyyM6HvaCLSgkuZXeVPmV7i/6+mS
mO18xxv4JLgiZbCsSGXcd4bk14yJZVYn+B4HrXXd96W6ddSX9y1C6i9Shu1EGlq6yOvEX6o7v273
d+Hr3aH3cOfWzF8GRp7N/hkbhP8+AaDy3oQCEwjg9bXD+ltwPOY5od/q2VNQxF1OJizh08xrtXVo
pdeJ1lQL1dqRGHI6O4vLduzCYWSjcNfuuVW/H4j2smbZoo0tbY0jj1azlsujx6gOxSsgpTUuZF3Y
TpL5I1922g9qxLcyyZBrQ4CkLRj818XXjRGnD7WTuKOwiPU73euaSSw1Z50mur8wRJwuLNPD6wCU
5gTVfnaHo9gftbnnPvRP9AKm908kjhvcWtjLZkRLsF3UafQIObdZ2tTtd1FFzqTTWH2JQtO5Vhxh
Ztab0Pd9u1Cva/96NqTUV0y9s3XaJjbFbjgtX3sOjNIowzF2q3gU1zi/4Y20w7Tx7kjKvTujLo2x
4FY+VbRXjqJJgzFqnNu09x9p58VTw3HEOO+biiZCFk1TDrYfUx6n+9qOwVO7UYyKpnHfH3fIz29U
x+FZkXJcY4PYKNeKS5J6k7Sw4k3pNuAP93fMiOQmoTFdotSdDOiKQ3X2kor1IER7yayXfH2s4lB0
xWaIZvdYRRqIv31szuUvdLb1t5edGpCLgxNY+g0lkOQe6OzCFLrfBrED51zEY4SYKe2yS8FD18FN
N5EVLVUzpQ6yaeZ3Y9mBT2ir7gGjb3mMjXbsiqnpn6E4D+zqkaqpHmkl9Co0cDQVftFuBMGJYRdO
WG6SpaJ0NW43gSKzxHembq03dghK3bAP/RC1LW3GwmDWIdFudt37pyCIItlZFtGJdCdJZpUFREzK
bIV8mUZjdasuuRY6y8idqIZek2x1xHxga/seD1LTSy2cwKYgeJwi7W6dUoACYtiZOnko13kct9ME
bHabQextrWjqQiGy0Njq1qrZKtHbbGF6hbenHRg9XuyfoGg8oRz2f/yT0QZ78Ib6nsJ5o+B+gf8P
KxQckfR2uXN551OeFNqfQR5MCohdYFvLrHSMZNmMlY446BKr4s3GelAEESfAqnRKG+F0HHTdnl/R
lGQnumZTPcJK0j+111K7Z719/u5Dhc/+YvASBE2U30T9pWK3nk7S653N0BsO4IIfKK4VBdeJvyKl
MWoAl5ugCOkd1yp3nBNJZq7D6V3cmf7STI3UVr0NauhdL0AcWAcUCSKuIFB3dpjn8UzZNhoPyjHM
GTlXTTdKy7ERIjnX+2C657z0qsj7oVdF3lWv3jMPZFGgx/cyqqNFlzR/Oa0RXXu6F+8umls9dUmA
FoqkOksrrBa+kf0VoTy+DnWjGzewlw++CVTAlFMfu+Oqtxz9Kg9GrdHSq7TVyyXLaTKhueM+5Ewb
ZY6Hv3edM3bdVM6cpvTGoFy8uyrF3h0Kmgl3C+1KkRrRSDBkE29cUx90XFkbE16U8dTTRDWiSPKr
lHDrivV3CXVdG6Ip4eLQ0QScrFOtGym2A109pCzi6qgDYoWdjXUNjA3hkG5ZZSlENwKw5vxEXuua
+Vi0rPneVjKeMkTbmZkk7XenlFdmadW3gef9YiFkkMN5Y/ZCVAyO19Hh36OAQ5LBhRnEwMrasTI9
7Zo/mwwi/bodN1psm6Sha7DTbiSNnGTECvIXrjy+7Hy9uoOwbT4PWFSPVFNdquSLGXfprWoYAt4b
OGzJmaqmh2K6dn16o1qlE1d3lXD+CsK0XBqVlmwgtkp2ca621SayrrWlimHtYlWhxb2pV4XB6MCH
VRSLl84k5XSshZfKCIs4WMpBEupjZXfJt03e8mhcsGQKaS+6xqG8U8F9dUmC6NqtsmSjWg5AMAkx
Mye7bICfmQd+iVo8qsBAvSR+g8fqLjIb60vaZqu6j9MoOmkDcskLx/pSWMmQjmsdzCFfZKMa6a7z
K0uO9lkxMBkhu6ayZgz2e8MZfRiORrQIJhDffLu0WamRF21uyj/ztrbGseNkiyIqN37TBq3dxF6z
dmXWrNWdDOJ8YWb5Bvy5nF4q5r4Z1Y7f2hzfhnrI1lyKaJ5w7l0WWh2tmd+ZExZHzR1oFm5nQkRb
FjXLoExyMLBCy2ZVYDyxtvXtWKcbA2KCawjixxDhslrIK4FFkna6Zdlm2MbXMQtszrpZGTmG7VVG
IJ4N+OeYxnHrRaOuVz2Hi+mJfGX1lwOtihNbR41rw1keaMLBvCtuZWUuYiebR0aDv2Hfk+M2IXRB
Qw1/K0xr5Rg8uS3Dtr71C2cJS2DwNWFXjHXBCoYSrNSdulhd1ua2XxVLmYdormgZryBDZLj6bOc2
Q+LpS5jkzuzgaCvf/NBUjrXyu195FUlxmFoycWhVLPLEbZeHS1cl7TIKo3kUFcYcYzdJ7UPvrs08
SFiZTregfk2uOrMel3GUrnHfUqQCtM5SL5q1asEas6dXUhfT1tfr0YGmWCCH84DKNp/VEOPN/vSx
Hk/qojEXODbB/Upa90eEYzyC2GW7lG0Uf0OZv6NLx5GL1vP9CUTmvB9Y5hCLgvOLrkgUmzeIFPdm
T6cQIJkGvHFmscZiSCK1XlfbTtqgdlk1tXkXYynuCzlVgSeSI9VQ8SPiWV7foxphz+ZWR2yumKY+
9yb/bC1gHZLggykFayMz+vrTvvShP6jsOFjb4DpOeNzhPyMP5kt/5PVKXTSr86dpGxb2gUa8oq1s
AwLhO544DPUVzDz6KqV4B03FT/U2tsMIvhJLiztP69pLv+IQGO0vLdVHcAhEszmQTJHrdpsa8Tw1
JNmxedgMpqaeWyNFw3WAxjTl6VTnVjNKmjxaoCblX1JT0ycmTiCj2zeTjmTzoLA8cDug6bcx5ANl
UtiqWcKW+atKJ2vVCrxOfnHpTlBRIrOaO77Prl0uHn09ipeRCUHnkjSOrVJgbe+ADGh6Twve8h1o
GoXM9S7XNpArsdUuaW0Edqe5P8ogCr7mVaVNkOGBSmldZ212ejUOaaD/0Dt3oaPSfHrLGjDQPqRn
pWlVjUXT1DMr8xhkXipvY/WXVIdwrq57I0+E3sakaaTbqle1a6vZgLNHFlpmhLqtaLyi3ibTgmKE
vTaeHMmlmsFmoQV1AKnnhVe4Kx46OPn2q2+CmUYiCI6pZpbUZMYCL56oZm6EYoKt2pntmEPHGxlh
lS1V09XS74x65ZXpZuirF+QjC9Pn0ikhmUgxvWtpKtaJib4rLaZIkJtbgn8rrpjkbOUG5Ja0EvKc
yiFDUafbCYJY0sFTO7hlqtdIIaA08Nc0R5eLBgnrkncOrD5F2fqXqSALr9Ej2zcsSLm3+RL3FxdO
SIOEIdx1MpCw2vHxgaTuFJviUE110QuWLx0H5TPIugvbd0trZjgMT6QU4rspZWuLru3WQe06X3l7
5bFKfNcd6iw7J45HqmnwiIzh3yCKFqopi3hZxci59TP/h5Ob2wC1bOyaTnPJYV/PfeGFyyys2gdF
Fz3dIPpJOoOY+qXQcGerdGhj8mCimionqrKhquOQNj3Qyq6YJ52+0HIdrx3dk1NQfjokvaF5uPDX
pqPTyKYpETPV60Lso91xZ6nhrzuxcJIUr33upxO3IfEEd9haN+CG225dpz8gcNCNhGc6ywoik/dJ
6cBkF+kPEmhk5hthMc07PfmRGmQtQLPfWcTjO/GuZxuIR6U2VnQwlciECn8lUks7Kn/AMvFtP2L4
UpU/gCWArvIOAQ5QNNHGrBjRDqxEq3SDK1bei8Zhlg1eOTgHkGwcN0LLJpUPCSxFg3PwIIPB7nkp
37DF9HtQg+dje4nGb0h720FwT44Qj7VxYGAxpbj07nSeOn1n2tc+OJUJZ3P+oz9J+4jBsdFlgAsP
JVKmDkXAcLy+ii8fpfNYpMVpFVfJQ+KQahSB/bXUKxFnNhYIrrt706F0WbFEHxmeSUZUde0YVNfu
ktFk5tcitCH5mc6qKA53gWg4XjCdWfBuTpTL5UgzmUktDyfKITMrue/1q0jecJiqqn5B1TOouzIv
7zNWisWBfiiFqF86Fb+qiTiwcb2+97v8Vhqx3cWBuA/8ZsKqqPtuoBDmlIg0CHFl7Xded43NIca7
CXi9Y9M6Vq2jRjNGyuAB60KfOhSJXX5M0Q6W0CCjcWAemFOD5uHJoKfELotxeKjRVKsC+9YVb4qN
yktGor5BWlB/IxlNJ8QPixXXAr7S3NabaJoffc9xtoFzAtttqQLEUE3u3jqgS22UFOkVoWD71oZ+
CVq7/Y5zGs3zNoN8Qd9UbAaUMq0SVMW2dNoUwtpNdH14l902uq+SRr/cvczYTJo5jsDHVSzqUvQv
vmfK+7KW+uWBfuBVz9xNGo3K3fN82YpR3nnZCJzU4BYi0Wjc5JRPEk79W3UxIvHQRaRdqpZTI+va
Cb6rhpLxmGMscMFzKJYBmVPPaeJA/4WJBTtL/jaBoLIX9v5AkRGcnPw3ryVogjxyPJk8FJ4RXUJc
zluHhLvrJm+jUQDOx5jmNM7HiniqW3UUCf2R5yRZKkez4Fel6Va3qhFkWT42HMubqabWlGitO83t
zskNAv05lcxdVZlF5y2iYuQ0Da3HPi/dMU4TOa6z1pynfvlNgOszkcKDAp6u41eU1IhB/BB/s2Li
Xyqa2YcL/FaDXJyTzlSra0nZ19pBbVNdJbACSpkTO3Y4ubG8bqIGFRkQedAD05sob9mRpXcDieyR
Kd36TnFkJIQEThzKhWqmzLQu6z7Qo5oIh8ROA1HPQtLFq4Q04wKspY2ZtO2mSwuIMyJPryduqRUj
zypjc6y6ck1/4IlF5i13u5Hrut5ctnE1dpsG3Xosr8YdBHdu3aCtxk1/5/c06VjGWlNmOwsQBx0p
IJUeetfUMyBt0l/yPr+k6OD0XatWJ/QJ5LH50jIDdt1p1Q+1dOTS7aZVokUzlNXusix8c+HFzk0R
NvlalawVRhwsPJ45kKyEJV1dtMi5CQKWr1XrwKFK3pTU6zMUh3Cb9v9R9mVNcvJI17+ICHbBLdS+
dFVX774h3F4ACYEACQG//j2oPW6Pn/lm4rswodRS3a4GKfPkOUni4YlPPvdFs9m5Tl+cZfb9r25j
ksEtzoCqjPG5ZZr90Yxl6vvnZmlarX8e+qgL75bDSkSUnTzk6g6IG0GGoYE+204DskxUjcD7ihJf
akCfVeEPCZdt87Xl8hpXfvYzlO9DPYVgQThi3YBB+L2Xzpc6jOu3nIV5WiPhcRAuAmrX8sh5cik5
UyLJuQz6Zl877D5itTeviqXPDNTRQ1jABxxsawnAx5ym9eDm209obqyrTRMPZ9wF91Fe+N9+N6qc
fvTQfzWWIemQi1UM7BjaVXS2il7Nie4ALarA6hCKoDN2wOBctTITm1qT8r6kQXAQ9lgmhZJ2lfZ+
kK8sm8Ub4xxg9+nu6XSprGjbgsR2+tz/CL6NDfw9nn5sfUN/k0VkrYkDmqUuWfWI+a9O5qt3VYY8
GRwkewI/7g/EFt667ZBDIrxPzIxGOeVKdh07c6XIXZj5ImUtcfdW1ODQjeLgKBC5HrvlYszPS9fa
W+1Vxf6zS4VMb70Jrzd9drpebQF4rwG+FXcuspHXEZnsa2TRECHVTLYD8a0saSI6bIo2tFMz7C8T
y7GgiDxyJDJbuo3KKk68wYu3tOrmg8Pr+lQx6WyU0+HmwSuY0j7IyEtLgm/jHNQ/BPMSEoPGl8z5
tLPabnxnFrgUruqz1QRQPImGpntorCKJIba8r/qofWioKte2YmxjBr1SkktmxRszaLpyp7YSCUBy
b0zLrvQxyAME+JpJAZymeqqoV53nVtQrEYCPu2l7m69LjnRIUSG5YuNN4HDTlqbpNBe2DH+0bDdo
ElEj+fI5x5jYbsNt5I/WgWWFS5LR78pDUdLXsRnjS9by+DIsrdYtrdRmYlqbAc2acZd1uZUgeiEp
y0psK9E4vbouMmcjeRGDmx3zUfRpDYin5T6dn+fatnHjuvRmLrn1pLI2u1oAnW8yqMejM3VfPse9
zo/WWozuyvS5dv81akYKR4GAYLatphKZklx8lQEPV3HoNqdS2+TOcSad4k7h3/7DDJHbzkYL/9VD
eHbLgX96CDKejEWD/A9rGYOngZTzMrNxrPWntYxNYch+cIC4x6pR9KrAmft43toKoP8IJPTDXTfE
47ofjpkPwl4m+N0kHes5iPq06+bhMbP64WY7Nd5V1FjPfh2Mp9arnEQvs6jQZEvbQqzNaEWLflX0
AuxiAQqB+Wi3qaqrI9UfwcGgh2bbZfTXb0Bzj29lzmjSs8g7jbN7U5zMFf4yZbUeQqR6HR31N3NB
vvRuFE2wlll/CQxxpeuRIStKCfB+4cN8dFZT0GwHF6nULKc4wkILsZnL6qvwhhpUWEtfaLE3PZ/d
n1MLJ+BXM1BxZ1ym2sSKt4OANmJXNra7BkbeJ2CXVj96kMucJvtBeFQiQyDlU1DFoOw7aj6NwnGO
xEpGlcJJtFYfZJ6qPMThPDzZOekOQx790e+PHj03c/POc+7dcPikduXFjwZpaaIsjUstbsaiGXl1
hiz7wGVcgKDpoNrmYAaHXMYrJOKqrTFLL5RbWhJ3ZT4tnLrpQFyLJEGU9ZvBaSggzRi54qwLTraP
zEpHnDDRmSze8ezdDw7Ln3wPB5hwubexy6Y9T0uGC9H0tu+s8jupPJ5gC1YP2ZxbW1VM0w4spOFW
zZFKzBTKgLaABfKl0hb+IkMB8prLh/+Bgfv/wZkkKIUBQZKPA8Nz/mKaeOB15k4sqi9lyZJwaNXV
8az+xqTLDqJnbQLWkryZPkF6B5t+pbbGNAOzR/5eNVrObmpiaT0E4ZDUcxqNMWeJrz4b4Fbwe8/O
3TXQKFACiCf7o7lkPGg3TWB/nS2rP9Y5GUXiErc/4jVuv6YY068l1pnm5+I/1pjPGafu7X9Er4bc
0fyRMnCXF/pA/QMe9FIh6e/vq+/svtDc02/uUPMNzx2aeIs/4SwX0xJFhWO9tOWtKwndm75ycSp0
G2AAeYB+SyyPJqZTsTI6c8j9T2wgCIGaHMFo6Fz+ag1u5X70jb9b///ztNttZJDPW5OnDEAITgof
wJoJi42Z+5QdTWLSmMwf6R+mGf2c/LlWNkOU/DX508z7Dj+osrLUHh1yipqmuUQT2/GF3WEuwOu9
lMeetwUAWzxUc1xfQuKleIVs+96xyUrAUZb30Gm4O8EQRBaRzxAXeF5CxyH8zrKkx1/7e8iUlfBq
pAfhYEsORS+SaKzq13zClm8Vo7M1Zj2SR6sh9X3tIhkHdt4dSpvx17Jq+l1hKUgNjEnnOQl1Np01
HaZnr/5B+Vy/6qquj54fLXc2PhpKg3LVRHZ/MKOTb6VxUXcgjNojwgn8BubDbF7mG/MbfJh+/NhE
Q32v4rq99UNwx/MiWAcBLfcKxLpVN5IAKQ2RXUu6cGRZW77j4Xgro8Z78Gzq7cPSKTZ9QLsvEXm3
JCne/1qYKeflv9//brhk+/+8/wFRhS4BFwSVK10fL+n9d3x/9rBrWnHIn8MRvsiz70T+pi9oOG3y
aqUGlR2t0MuOxdDeF3nub41l+pFZI13yaUNNA+QdNLCd1j7fTyFFjFf4DU+Jq5yEZHO/94ZgvLVt
KK5NqNK8q6ab6aqbcdgMVi1XxjQDvhs/hJ0CYXBZRCDOOfXF/GQscxkzR0DcBVRlAOV3TV3olsjc
k22jsnk9UlAl4WQWaWfL6hSAjPAylmAlRHx6ApMu37eU0LQYhkAudKg5dfES45V5iD8eefMol7LZ
+n53zJXtJgGOpS2N5/7iI+n1cRHMdxO/Cqo/BoplillBlhVmci3Cd8fLQuhnBPRxQ66QnIpZe5S/
W50ZMTYSvVGU4g2k30YRg/C9TLRG+07a4fUvHMCYn33llMxgsZ1MT4Pj6PwJGUg3b5Fly/ykiOri
AAWI9ZzT7IuPvf9iLCUvld9ET9zN+L1NigvSTtazq4rxiPLBZdoFynqGSKnchoBaew126g0CnPqG
vZre9/iDFMwOHiyKS1voJokFbY+mj4t420g+bTMqhqOVWepoNdNwjCs3EsmnbVqfc6JltjER9t0V
AJndwRl3H0FcAfDiUGTiydAoDHHCtPxCtcnYxGCaTwLBXg4o+XNe0EAB1lt0hnvg+BenDII07OBB
eYtpLrbMg0vti/uF0XuYuqAkiRxYdu6GLPlrGm3llHyo4+w584+s74qLudRjx+6i6WoMoIGAnYEs
PzfKnff1rLmfmBFSLskn3wFsuyyNcTMdI0nP2HHobexJUjW6uhpLhIwjf1EuuxG9mQuvkOKaoa+C
e/GvPl8U8OVFlHI2FOe6m7732eA9sVBExhIl9Z6oNf9hIef2YfXcdZ8Yy/4YGyCKWgF65atchPMh
KKh9MC2px/mjZfqgw/QSW1cg6KuqPeCtVOLgNU6GdBtRdZV8tB0fOkVOqzohyHnvo3aa9iNX1cmN
MujxrCm7U5rPawupzlvDRbny60I+1UFLkkwjbzEO5Q+KePJbUDu4nUcJBUBJE38oEXT0XZcQlvMc
8g514q0VvYdF/zMLZfRax02c+MLhTw1UYqssghjpv2+o/1DuRh4YVUulHte88dz5m03KwqyodduT
p0JmdmKOXi1Um1aaVgcDX48WlKrCtquDOXrNKC/7X6O2U/0a/VxrRt1g3Cu3Eff/ab35OLOgcMEw
DrrOnY51O4LXIos6+UsRECpQ7hEMD27yAWJFNNYn3y37FPGyfhJd1qV5HOonH0G7AtnVstyL75fi
ZY7K+TCSZsnIwgRSaK+j3JuwScIMcwIqfSvb8yyd5iUImrSd2mqrAhmvc1mEO2h/2m0wuOGTmoOb
CQQnORdJBMLzA9VBsOtzu93mkpIna/BuJaRSuzwo/J03tge7b+q3wAI1H0pp5+x7tXssYjdYx004
PPM+fDYo9++pvK9/TSVD5nxMjeLxpdHCWkExSc5+BFnyyqmgnaKNOsq4gE+npjw6u0jBnj2po3eX
z7cQD+W77bU/SDGGb57gKol5Nr9AtQZJZBgOTyOBCIPHrnqoaD2tWgWQwrbksI7awr/UtTVsQAwu
7rJO2NtR+fIUap/sXGuMD3FE+MGzmnFPtLaPUds2uymEGDAum3KrRkHuBA2sdRhN89UFLRgpQK1u
NW2qFS0j+dh3LmJ5t9bP2Li8RPHReS2JVYE1oa0vZJ5f8T/pvsEBOJO5JT8CzTe+aopDjqTNrtX4
7wx+XV2mZmrva9G+j9Rz3pzct1d97rQH1kMI6VQ6Mf18lGTbgdu2GXNivxV5sCuqqHjU6jLi4d7P
8UR3AlJpKKX6MkVSi33zW5UULVM/pjbKExUq8VRmVb5xA8s7yrbOz1Ee8HVlt/kL0+Gzjmf1w2J0
o1Tgb8KGursJMU3aeEzdeJN5G0/Zw5GAzYoNMRcb1RXioecU22Xh8fegnTeO6OSRNWWVEiaiIxL/
5ONizBDZOPggQbEyA6h0q7vENG1O0TSTPprxstyTc31k5R8fYyZHpdQpsZtq71pxvxq13d1lduke
VFi7mxysxUcQHmscOH79wyve9FzM32oczOnY1fa92871zqJ+tPOt3L1aRYRHryXte593qVlTR9FP
5drNk+A+2yjcesfAgzLbcmoCCm8xAo7ubByLlB+wGz6UxvtYLt7ipZj+Ts0PYH7+6vrsR1bywVg6
cyGKqMr+4zP+n33mQ8xPGIfqlXugCYRlFKwgFsof1dD2d5JHV9eixaPpCgN56JFMvthLVxR3HALK
0t6aQRpEHHQyJAOMGbsT8Lhw6xOb9mk/DmvI6+68apaXUFryQRblMa8YYCxnqHatE3jrYUG1IJ2m
yeDG/aX1PPXgqvyPaWoC05LHLx4j004ApuOxBovXbaPuNAbgrpmLMTmb8PcLgnoF+Mi7Zk6TX2l5
gDQXeKXpsnTwBfWS5a++OcSDDhpAuzaj8DIESkf+t/QqcIZ/d9AjCEYisDyRWsXDiarmfxFwWq/m
c0Nr9wn5TyRjNthrxUHP0TYE7nbfLgf5HMdbyDZ/WcvYp7WMmZlyOdbHf5v5z3VmZr985u+f8Htd
yaxuq7t6TrIhQzolUxrplfhk9wM4k1E43Zkec5lAltpatEIpgn8f6MMKUYABiqOI26u4qw8FC6Bk
WFJueMCbu6DLdsYyF78vgy02ii51gkIzMBAjlQ5xNG2L2kln8JagAVTxhUxldig9el/WNL6YLtOy
SqRrVD5bODH+NQB0q9vUPJ/uaNyvfT6713zxWifeilXIrBa0kzp4KBxqH+E/sGTi7nsHnPexdKIf
s3SLp84Z9GaqM+fgZCy4832vAGM47/ei0fEaaBTUWzK4EcHFAxP1lvGweQlrTU+BAjZozBF8Rexa
gdx0Yy1eptktU8s5hI1Qd1ZV8xUwKRf8+ybEY66D5i7v1rPTgzLaW9YeroRcDxwi2O00z18Dt9HJ
xAa5BjIdPSnh3jwkW7/xASmUsYEkBNSgcFd5yKT/hxlAN5uVzBx3CyGPs5mFRFLD5fyMGFisubD5
M86y7xCKZD9c901J1V8rKIv9XUa6HKGTCIDeVMFVV41zoEBK1hBdBK+2sDbFGPBvjlX9moHf3j4s
orM1CZG+6oXfpwVncMEXyi8gdZVWHWJlV4DkAs5paUX6+EGRywqVn8ppPI123uaACMpEWj30oD0N
ULlDuz9zx78DzMzeO+iCkwFU2JdItHUKp5Q9TkPprDL8Z65VGctNDer4OSj4tBslqCxTORTHbAya
XRM10RlwY7WhqHV3j78YijJ4SChPOQ/7DXzw+ey1E7QRbuPtc9uaXtmIM0CMMTDzrDuP0B8kpt/P
+nnlFSOmLRvX2I5/TLNZGyRy2cGsqcanyeDXNMYg8WbxTxzt7MXHV4giCt1bjnIH6yqMipOkbXdX
OSxLcwj03h1UHsnt8Ftp2006SxaDGRW7h152JX5Zt31hDb/jIQu/8ar6UVu6eyRtK/6X67tUSPwT
S8BWhRcx+a4DOM1GZXj/r61KjswhlWqmJ7B14lvnP0eewsaLchmHYIihGKhY+8ZLKpLQkuoy6Na7
H10HpTXQz2a2Hia9KqDDSD0xsr0JRIxZ9sGfphkNG3lsS3Efz1F1ypxSb4puFLeqY106Au148/h8
XxpebhztRUDan30ovnpTFb1YkHimXDt8j+TPT7xPzD5ado/kjRLTl4LUtx4Vgx66pb8AGX+V+970
ZTi1NGsu2gb0biL6hs32Rs9Nnpp43+ACSHCN59IVwT6siC+3QWPXSRt4dEuqAZ4lhOPIVUZ19wtM
J9pZgS09nAitczhI9qhPxs7yRp/yMVDISoz07wEzJRQhlpiJMu7GNY/GJ+mHV8MkNNxDqNyr09Jl
QTRwXwhSocREpFcQX9rniMh2jZfPIRiybYESIOX4XZZQrrp58JNE7Y1mkfWKggJBymjnXGeI1bH/
O8Difi8vM3DGzHJ8cx/LwyD3f3blcJu9Kb8oP9M7Uo71pYesIGnysH7tulJuIhLyrdX19WtBwjeV
+fpatnP5EEM2a7qnuI52KJ6AEj/LonpC9Oe7XXbyC1u+lM3O9zL+GjciPCJL3KXGHK3pAfqbC10K
AtVddkdo0D7mWlZH7XjDyvTndX4Bqa599OS0quPZSexKbHwp4YLDkz+BPP7n5bPPJlKv/abzEjPl
c8CYYIrqNTRLZFXrflqNLq/u47aO13A3bByU5bAtKW9PeTs1ewa38MDBXDh6eEB3HlUKNUK4s7Hz
IQJ9eebridPxVlVxloqo7p+YbLJkdBz1ahc9SzidvK9utuSARfOjE/1mYllWJHOwjQJwURNvyhLF
8jJP7AZJmIzIbyovH7xhrunPAWSKvcmYjT3yApli9/aSTWui8pBhf7s3Y8jofIx5iyj+95jJyf1z
Xcy6YjXo2v1QD8R+GYJUGhc7w8CENtY7NKKAOGvRSMucWBtfVwJUV9yR6iG28z3c+PwnlIr7ImvK
N2AhDjaKkd1VceUdbJS22XDqkoeoQxa7RGmWHzRM8fST753T2sns1tYtcuZmK+EMHMYc5ZLyFv5m
61bTW9PmxzKu5Lm3mbclQPISAJ/5T1BOee17Py0h3xokl1+IYmLVRmq+eERMu9lzxd7LlL9hVlUc
USml3FRF7xy9zinPtmyrNUhf7MXT1TPqAKgfYLlsFPOLrxND3Q4RTsUVwgjsNG1d7PJu8O5JwQqE
xW7wTvQXuMyQG1S1p8+lkSmEo9DHJT+pF72CGQAj6FfLd6YR9Q2aObGnILwOWr51Ih5fh2iaNqT2
gTUuRCzp+CtbWfHjVOn2BF1TmdrSL19VQ0FXw+2xM2Y8d2fV5/rWZVLe64Y9uMusuPGqHZcTitIs
JsA7IJ9W8a0OtLpDPgFfhYAY6ZMkNZcTQaa5BJb/m2w1qWFloeTUxXSRmpS7riq2yBV4x4qNEFzk
JN76osfOYFfWqneUemThGCZ2N+gvMhf3FHdHnghrzRhriqSm4jh5Q/4uZwfC/rz0n+z57sMxsNg3
bNTPmfS9FyGdead4XayNGceDSi0LT9rHKP5bus5DvDLuv/np4T/OvhAvTYWKHgx+J7b/ofB29AyJ
dNhajzquHXCbPC+d2nm42JqzQ6+7bAO5ZPOYNXBLfJeT7wK8wFziIf6cO0HXuJ/YHdwCTC9F/Sja
okpE44Wf0zmK4X98dAWB6+Fj7vLRwaIm6TPpph9C7XpWoNRX1VEC8f3RSecwqoZ9kf3gp6Wk9dVn
nbtrEHfs8sah1xyq0TS0mvwLhyI7h1NuFg2aMKCg4GnM4E24y04gAl4+kpwm7pKdL1Dw6pFpJH+X
HcSM/bYmNv89tqwDy4X8j7IyoMz97X1AceKhhoEdevgHBjrG/+ChAr7JfNAJyaOH1O6KqYmJlyrI
ElDM2BZEsf4Y2RraTNPsFNKRcrl8jNT+FKemU1c9MpHzFKU5D8AkDeez4bkYOoxp/cWJ+cvUOphQ
PUKG/g5iKdQGUsMAB3yIHojjwumMBnV0rJacJAuHdY/SGk8oVZInSxT0g4sTijEE380ibpVYRKja
2B5ifrOoZzkeyyLynkgl4OpXF9cVxXel9Tpyezwlbd6k4QQyDNR9X4kM59fYkX0KLUtwsycGWSwr
w7OkvrWD/tDeM5sV5wB0gY0/a+sQF/5zkQFQq0CyOQGii4/gh9KNxWf9WEMTh7NSTz8y0JuljxsE
fDzwPQb6pFkcrMu4+7UIQHj5sQhha/t70WSYAh1KdXWVW34sostPWsKmj5+UuZZ+tLMQKRIQgLaD
H/N1DWJn+TzL/KsTRM5Je4weZkFjOLtAGfsMvmw/jvnOXzDI1rObJGin+AODRHmpZIk3n0QVrLQN
/qZlOeGrGH72C89dKjluOuApuyigZOluPdpcc5+9csIzlEeDVrfv3ReUMczuTJe5GDPm1QbAOz39
1e/3rpsqrrt1Pd2Y8qZjsRRARAYEYuKl9XkxfSwfxI7VJ+xQ0YC4zX6o2UI4rrLg5CwSVBKCT+tG
dXhyh9B9MqOTsoNTFz/k3djvXc68FzbHGyTpwgd7JMV9V+iHahGBNX4f7xzOwpU1u97aUqgH1Iiu
3mng7yvz1DrRVO/iKVIfphnlodhnzrQNhPwZLKHZCKL+BjBOiC6YFnXOLfift6z57k3EOvXxRM7G
wS2cTUns9vzh87pRKGeg8+6wAjgNd4ahupu2Kaqn9QXY1XDVEGXmK5QrKE6CFvwhmOmf/TOivrEO
+MMyP1A8fvPdUzWB4c8lNLZMFWvf/EYlF3u4/tFKe4O9C+cAfwBezAmXMjpLVjRPlszXJs6caiX2
HPhwqpmrHqaxEFsReXRjEoUZ417CmR+fGL6yl5pehe1Mz2CfPX6QYMD18lazZ9kb+MbkwDNlnaNB
Iryksn0NJLvmC9Y5UHEIeR28aTZSEMXj8tJmZbaPrb7flnns36q6cpMIXJXv0t34rP9ZQ+vwVjc3
gMENRIT/aljW3z1/DtVgL9Dkzzl1K8mbDXGfSTmA+7LkiAjg1uV2qnukjNzSyTdmdIBMsm2m94gk
9YRYPcOfM4WUQN5VJWEnFTQlaq/15E3xbt1X0vnGG2UnscPm+wpOEoiAYbSpSh0/cTk8mhkdLxGw
ltWTFFW7VVFd7p1KtTe1gG9mBl7BsxXBMJ0F9rSVXOqNdMtF2xDT2AV3VpFTTIjrQ4pOEnpppQh9
4mN557lVezWHTwMLC8TV3MbL2KclvfwP6/e6LMON+N9P/9gm/zz/F7oNMj8OEnX/rIXkBVZv5fY4
Pc7xobMcrfYlBycpjv1hNTQ0PBphhGnlKkMA5EPjtKJ9ZoFLNmQbVaPsD8Qp0OEDmzi2/hghe24/
MsLidYitajv5km7CrAYqvFCLDcmYLjVuZIP6RC0EayWKGh1D7KzPxI+f64i5F2PZ+Zh4NX1kJVAb
J6yzA/btbpXXJHiD4vo7AVHuXsS9dcfmYUw4FGZ3U2y1wCDG+0IOPcR/6nuASrVvHZA1cBeG6YV6
qkzLrrqyKdd3DYUKvYyi5q6LSbajju73HaJTjhhyPal2eBhdez5VpfrizO7wMLW1m1I55JswRlZB
4Kz7Hod94uG72zGHWrs2k+9Thzpw3OcC30furbQTd18dPO21K8iLP/nZFnLgehu2Qt0XoThXoPK+
VdxbmbySLVGXaNJNcSW0vddWQffjWIbHrIYWxVxwfIKh2LQot7bohBZd1fBTuzhvkaEp2/i1aDIU
2vTs7hiRSV6QEsNRqspp7QVju+lY5l867E6pztpoE2kwChKotlG1STFyizL74oEG99UBYSZpRFMn
GRECAc+0aezopQjq4T2KyiZpddev6azoNuxsJ8UOoF/iMCyTzi+Gbznk8F3e6iJR3uNQ+/HPYLDu
ERTvJLLzq4lAsTAxN5XSkYnmRbRlvoyPzdiPuzCyDtnc1Gtngoq96ofEBrv6Za7VuBnAi9s0mUIE
XsuLK8Df60E6fFdMXyMkW38g5QTMhsRpnhXRBuWC5KECLcao/TDhX7LAepoHyBaq05gX9N5c2tZ2
jhYDhW/pYpbVpSWPgrUIGuesyQT9gRavYySubViLR7ByH50uri4oomQ/NZbz3OQOuXOp6M9T0F0h
BACln1OKEO4HtVV9ssv8FkPXvc8JL30IsRv/ZAGAjtdzEfI3HQI1FsruNsa0pvASCYSHoTvoOxXK
Mcmtun7zLVquOlsVRzdWZ9A0I/CfUUXMKGiKGK0WNZuYKPItn/SvfjPIAGICrlmmGBvVxr5YpKlX
QzY9ITNSX9qKPsE76e+mkeJJmrVz0Lofnu0IOzWo4XwLkOQ7zl19z6PBO48j2QWVX5QpCmoB0PNB
QV8G7SnT98NIyEHM7B05RszQqJCwj0vUJfuwS1TETSaoJpNsrIe1ALL8DDdGrUG9x7G2mKEXxqkd
O2pfoz7zpozFlGrZWyj/Enr18aNJfIUwCR5XlOqll+U4oCLXSgt9J3QRH/B+qWs70eAScblF9Ln2
Y+97ox14eFS+az8YrrPkInWbqNt05dvcgehLEelMivY/tf+gI6KfelbEpzaboR1uK8gqmIKIhGJL
Rwm/bGfrkicCj/OVW0pc66VFfOfKsekfTZcZHJqeb7X28tSYIDfxO8vp3hlSwk1PgseO2cNe92GX
GpOU+QzkjX2lVh0+orawvnHVpNViiQaKzTIf1Hq0R+s0LxewyX61KuYN26EIv352fU77nBtDUYzU
Bn7675Uk7I9g8f5sMxEdxran+0hlMSShI9+VvpOfdVn226Lz2B1SidPGE157maOOrGOO0h5a59cY
J/Ou4Q0/oh6xPBR4/HeqbKKTh0qpG3ey58vYymadgfxxUzND6Wlf24+iuu+6AKyDaOb3qGtNd4Pf
dXuax/IylaoE7lV1b25Wn+0WTzqrwC1w6v4L/T/azqy5bWTJwr8IEdiXV4KLSJHabdl+Qbjtbuz7
jl8/HwpqQc3b7ukbE/NSgarMKlAUCVZlnnOyajUXpF76oJF2vQFIJd90RRu7Za5CtyOKelRMVusN
af7J6EvXtjTlu8nBQpUr83e7SJ8V9hBuTVTwodekHeIixR86pLKAZ+FXv+MV9kGcPxhZ2N5UY3Nn
81U6xKrdHwYDrIxs2cQWzEB9lY36N9VMoz8y8wJKE4EFvswPJrnnr1agFW7ZKfUTci/tvkya/GwP
1a0TkRP0fKl+gGHUullNJqDMBzfIq+R3OeCY5WTsSUxbz/bQC/PbadKMiwqOZBs4vfJF78cLMRCb
RKWj8Mje17JZfg8DY9r1tlyeCFNaT1nd/w63ggclWXtOxLX5mNZtdKuFPkp+aTfepc58fDGM3yKl
8KFlNOONEjTtwfTZIiFZ9NiC0v3hAJPbKFk6Po2p3oMwr+R9lXXtK+EJEiR4hPPG2S7z9FHt6xwc
QH0jW35ytCbHPCpTlJ/5X8aHUW7Me0cvnW3Yz3JVQ+TcjGo4nrMCOP4QOt6Loev1g1UNpxhmaq/1
G60k3esPTXIJEeA7kEFudgLc5fNebs0+LI8C+tUibA5SxG4QtQL6Vbf2pkXT9EWWu+xJ9nJCpo1x
a1Rd4mp61x/bVvF3k61kXyFi/E7WZXgoHagduRb8DOdnrhE7m6KTCjdUicOOjmweu7AbD0MXZ0++
2jvEK9v6h+lUiHm2yu8SKYtSDq1PpaxPO0WJv9pjVWzzTHMe0rmBYN9v1IgPqmdKqrQhEKRsp8oq
doFXOQ/C0XFM/WBHurNZx1B2g99i8GCZVxFuiTGYD/ay9rJYYioHH1RD10+vo+QHOzsvsovkEwCE
H8j+udOSsxM536xYcy6hxvk6qJ8nTQtddVIRrHVguVfeyXJs5VJAUHEn9LWBniCK7yS1esy6ZLwv
5ia8ycY023M4Dm8KTgpb3WzVV+ROv2vVMPxBfm4CqcxGhdN2JSXppm6cfNcT++ZxmfjTSUp4UOuS
8TjwHLmRRynaJqWpfDIj37rxYilDpDHj+6okX8DMJNvJrtlwycV4njzQIynFL/aRqQ3oAcX53pZH
65yXbduhpNQ+G7mV3oixtVFq+0+X2laJq1nAv9iNoEhY16923debzNLDzx2i7tsuNbSH2Ak4ooKF
AM99iLQJigCEBPA9CEH2atlvprC59JXGEZAI1XNKnmkDKXs4ijEl1cxNNzWQiiX7IdJC63dyUVRB
cBvPt598jV1yqMrfZUkaTyBPp5MuwTTZeGgnh+Mcmiilno1g/EWqw+RrLwcA1oEDzcBlmwB4cAKV
3iGAppluPNjVzgRDbwQhCUk/Dc9yMWTHcMr4PhSytC2tSSW153hPo9U/+aZ/gRvtB4gDSQRY4vbg
KVX+SDwNSrJUZvDYGmjjJrsmKLXVJzMfo8tAXINQSFN9iovcvnNi/YXPj/kyjbB5oIP/yRC3ZrWY
lQpWcorblh0JYEEQF4aorL27pvghOmYQyLvc6uOtZVXTQ4w01kZTmgFmgjY9LGOofRzUxAZ7MbsI
A6cFNFIkNGAYKfoodmUjYwM8C6gNjlWe2zZ5u0q0It4hG2kg89XXDXlYfJZLnkR8rhK52yOZjy6i
geSkJEPtThXHu4iGj4FzbGFaaWiLXIzK5AcgjR6bUor5+vNYZAdrPSrTgDgK78zRqAzrUYw1dn5S
43q6ySNbRWAKZlebmGThB9Tg5AxNlXK8I+ukPcjjaLiaF/iPAa/6MFpjciNxtCxVf4KNNs4hhHsQ
rNvOkHV+pkFuOoUKFyfSv3aQ+i5B93PUchKt7VjsHZvAbRHG1qn2avZi85USI5+zDIq+aBrrjizv
uO/asNkRNiVFUcCE7KXkqxcH8TeKCcyKKFLzmee94jaR5z+DRQl3elR596bMhyKMv3O4IgHfVoD3
W4Oflrkrmt5RQdUaDtEBeG2Y1MEyT1m/lfpEfdDqp1CvITbKJtIrHm8wkggoJ8tOlRw9U+3hbyhS
6BYT8QA9NpJtOEnao2jKAEogu612r/jy21jVtC0JG7U8DkmlL369otyR0DPPcW44+yKaceKWop+a
kEiLg4b1ixKY9VNf9xsZEdwX3ep2TixLj/NG3Wtr5VUDsXomQOAtXaNIUzca+2ifqkVUobVLBYwC
+f8DEkwJudj8h+1FOZUD+v7Edy3kxKwPjwZKGu7oJNPBcDz7Nq6kz0GUx089DEm9reoXfxyrlxw0
UqE1yl3hS9WLo/WG26FRzROWLlVYvIPSEZrxGu/OyAFVQd3y7rLI/KlMU/Tqp1F1DOWAjJDjx68m
bJmd3tfhjbDCiEC7M9AL0CtYKTOBym0sPcu2Lj/x+wGMheHB6uAtBrm5MTlo3lrSBGCwM7QbQ6uT
LSoiJoypuEawCfQYPHDzU0oogfoVtrwlro91lJVDkfPzLsWWQYglQL8TmOhOzFWdzj8UStHulrkt
oDN+7Ynzzc7s8Op9PoGMF9a4I/anj1O5dIFp8YM1DvJeOGd9Qn5z0JEznO8r+3G2q1oCY8vcYfC2
Fgntg3DWukbdVoHtLdbErFv0LdLyZpkb9iTeOlJC4k+Ip0ByybDGB4rx3BiW0913SN/v03AqznZ8
C/okfJFqt1Pk/kVSrO4lrYbPsKicS65nw03ZQd6UtKG/bxsk6MLOgV4kheYy1ijfywk9tWWoQ6zg
TifZ7MkFOrcRJ2aA5sHJ7u3+XqyRVWGC5kkWHuxscFMr69nihdYW+HRy6/sQv2G9/cgITn0vikDd
gPIw7lPPiG7CwT41zZQ+tEb8qZVj/xU+snqirgWK187gv1Zx0+yJtY97YQU8ULvkCJ2TsOZ69ZzW
effgh7b2uf1el6l/owa5vC16o0IxxKy2NbzVQx2R5KSmBTJITkF1kF1kWH9eJvOlrqSl6n5w+HCp
p0qxj0fCB77x5EHC/Gzy5z07OjDewfE/a3zaHr0kP4meZPT6feSPT6IXTRkSqFn/Q/Qq/mjo22FJ
urUMPk8V2kH2QI5OrBo1k7b3QKZsI1PS7kdPfmt06WhJvX+/DrPhL06J538STut4orfKLhjJFF8Z
cj+SN6UHW2B1Fi7EIzjroGPWv9/O6zgwGpWifIIPvw/7ZvxqT6a3nRpAzaOSyRdZJdwFdnpro/UC
/70K3HCugiIa6iq9XSVU/ubrnfEbblH/RFiV96skT53d0EEouTIIZ2HtW8n/YIXsQ/kVs6+JShB7
XVata3uT1BPAvRZSMQGWccpOyIW9NRFbhVMyN+JqNax+q+HK71+4rMtPAOLjjVh/nSe6q896p3/h
crXUOveXr/KXd1tfwepytXztz8C8K/PVndZl1hdztczq8t+9H79c5p/vJKaJV6l0Y7lvg/Bp/RPE
+Nr95S1+6bIart6I/36p9c+4Wmp9w/6ru129gv9q7j+/L79c6p9fKfIOFbtDLXcRCGFrF85fQ9H8
Q/+DiVQUs7LEfpu19Fs9zpdVlv4y4cO0v72DGBRLfZz161e03nX1kck7T7vV8nGl/+v9Ocxw9O71
iN35esdl1eU+630/jv5f77vc8eNfIu7ewIEwyr7br3ddX9XV2Nq9fqG/nCIMH176uoSwJPO//GpM
GP7F2L9w+e+XAlPfbkcq/Gz0aKzv2iGwdhWIeFd0g26WDNCzGuQOVjBahiuXtreV7DpXD0lNUb+6
cthRzmbhOIw+mDjAK2dI6tVJzanZtBVmv9vpeuJcwPzCoBND3eQkt6XDLrBQC/Wgjpq11UkqufD+
XNIMQC/ncm1LMTdR102UdIOzh6SnuDSGKZbctdCbar1NXIfWUnCep0WoHNfJdy+spaOO5LObpWl8
ICdFPEpO8ydQmTd6mTV3iC1lTxLRl7PhNA/CJrxKvrl7x6yGLbTw7Em4qTGlxAKCLSfhonoyW6SM
rSmrCoekyMFw6ZGyWRf6l3dX7e7BMlSPIOrf3NkZUV5Svd/8TCMCl9n9ZQKJNW5MtD8uok+xycAd
EufNvBr0dxdTl3DJB1zy/m2amCsa4ee8r2KUcbDPdci7SgGjRasisgDiUjRECREpXfsfnGLbvoC+
HA8f5oA8/dP9wyjiiontDprcI9OHhj+l38y7TgmtO3GVULui67L2cjXOhijcsj/lM3Q1YWiCcxf7
qDX8uYbwEE3B8RYVKLM7rGPiKkis7gYa5O9X42KRorZvq2IyT8Iohqyk36fy2B9L8PZgJskTUsjJ
4C2y3MysnGVcGMW4uFob4HXmrehOQgBPXNokU7wqepsrptV66G1DrWqoeZYOeyAAnRtGk+ps0Ner
HzalQpCEokYSn1og1ITtzGEfOXnz0Pty81AphXWyOvtFDK3jyG+9GGljc9bAVTQpcOS9qfudO84z
xdhyD7HSOijuY1v+uNxHGORi+pLmVX0QNF1xhQ7U4xtf94q6iwifU2wW23ItOLuCvYssLGiHZuug
yxmQwz3JjaYl6JqXaX2SSsnk2pPk6i/XjaJVsivcvabqhttGUc2NX3fpto60N+50LLWOTXQDdvTa
aEWNWCfRfDH0weWaeS3sfmRDx/7gqkleL6YLIjbyBZsQnX8KpxGz1jWI0nVim7fBDIqgQqT8Lc1R
B5oraawegakoiAb3qaser0A/cQr4fC8GrblaKPxXgwDINn/HBqFpdJuZPpmjOQLIN+UpJIuKcCWy
eKJBkD2lrlzTLaJ5hdCTnv0asmGLH1CLfofqSY10XFE/zgoF+7Cpom2A1HvgghTMgIOk0bb3nOqx
6MfqUYwp81gLqZuSQ8Ro96IvzFfrDHJ0X7eef+zMuj93stGdnZ4M8Ub0I1Tob231Lm/zIdsuBoJP
4AEGq/0toLgNiXu1Q3/ZL7brCm0Wva11NRbM63nq3dWwKYfSQVKHx/a9SuiH35W3KqKVN7nEEJQP
vzDLzw4pwNvFR/Q/zFx+ZHovlF0f0JMLww99XImMaZqErz28sEM2F5sTTfJ+NYqicmtfmLs+XmZc
jYsuJ+juAPL/S9239rQh8AlryoHEnOqhdFmbzKvfurrfbFpgImdhFOPL3A42jutP1bRbpxFV97Zd
USruonarQziEBtUjBqhrYQgIWCl3klV/1cY29U9NZvXnLMo4mIZ1eYympDzGWmLLT71B7EAe7MwV
PtXsGAuqwuiAjG7JuhGHvBNDdqDmLpvRHnmQWpFT11FN9IoHa7rhZ065h8yq3ourlDqg6hS2l3Vc
pXTbOVUNtItwdWRAtRtlKIyDxcuG4sfg2hDW4y8B9b0NJUSsF3OoO0hVvt9NeNfzLYdcIiXD3dYX
EFRZfe5qfbnbh/EsKUHHUBevn9TjlITlgTi1/Oy0KUKVkmf+VCnnEbRp/5vdZL1bQep/8N59Q82a
rnx760vFbZISPWVfIQXQ1oijJU5NOCnzbzT0mvrFXJohEUmQDm9jOcSqfCipsDPPWCaLdfpgDuqV
gb2pZ0uFjpmyFSuaQ3AjXK6nzGtDrQ1RfWeGsOZGuU1UyxrMezDr2c6uERrmX2f+NAN4Ikpcfg/M
CF0Po07uyyqm9i/FDPcGPJcX4SvkWv7qK3eTQZoG6IOkVtLGUvhJEpyBmqoHkGFiujOMWNbQVRNW
wTYQVssG6CCsYm7ekoeUHU13KtdjHVcnT76p5npSxOuJwJfgp9ausJZzJSphTXOqylQ6gKZaQeXX
aTe6l9T3CJXA4JmvVsM6FsxWEBzKwYxgKwg/0fSoMS8GuBs/JzJ8U9+TRF0niFtcrSRuMaJ2giI0
Cwvn9d7J/KJAX9WXEliTZunFzhyB44XmEH2FB0U5GPmrzxtAsjBEarhvla+loQCyKsbnMe/h50lx
QibcV75amWyR/JS9i59MMgUQ+cDO08WqWZNVx4F4779b1RtUtDEkifo+bB6PRm8bB8XrYGaDz9qg
H9adQzX0X4NiOvol0f7GjqaXvMzdYRZGgz+X36ktZaP82QvSIntnkxozwurEasmfwpLCKpaEldef
hTXU5Q9LZmNGopg17Cb/SUohIcPg5CDorfZJRnD82NqBuafYlflZmsI78Tu8eiQAP49FaBn7oDYQ
XdZRp+o31WSUB7FPnqJQu9WtzL3aK0OqZAc+ybJ2a0Rv1rcxYQnr6oNlHPj52SxbdRI+N1peP8dz
+UYtSVDR0etTI/dSf/feJSnqX0QzZdYRcnRxMSXq2bFQflMrdvgkGgeARxGDxRM9tC3US6k3t1qn
UwAmHdPhkLZ9x0OWCRPf/ycrTRp3rr91yJGio0hMI5+KprUuwmVUvf7OtKfDOkE1p/iGJyisejEB
KrPhNsinLz7Lfaf4vsjzYFlEQ97xPhhJfIpXYQHDp2y7Z2yEr2hATSdbsE39Xp+XnyS7cAeqIjxL
yVaOqKOSt3X/PPqV6oY9hW/F2ADi9gwq6qcz672KoTLXkQpK5Ys1D/Wg0/dxZbKLnLsFh74nzfgi
bMJdj+CROimUnUb29NOYel/RDulvHd/vb0dvAIUuLkXD412SqGvx7nDtVb5bhI/oennjlxvRR+os
3KnG1C1rrj5pHo2eu84W6xrV+PY6liVEv0itF7mv/MOVi1nL/KL6zqfAqKik0jr6ye6kEOzgJHMp
mrUv7MJTmC2kst48Rd9cPReTcCUhMbqKj86IcBJriKv1ltQmkDT3b+8mPDmjBqgOgkyU1Xq4txAY
3EaDEu9Et3MCxjptuO/sydr0aFDsrwxen/wMyLccr8fz4RQUqXJbZVViUk6FRQb7WR2L/s5X/QZw
UmrtHU6Wj4jaVxuvmvqj6Iombu0nWe+is+iVUaQ8tsawzSggdJ/PPUf3/UeImeuUEhWOS9saN95Y
T6HrtA0qA076XYH+HbqaqU18RVTE/sT0+caDHvT7OkzBKZWVC7ynf6wsOXiGCACu0nsWjRaZDQgi
wzsl85hdA1SdJoniLnOXbH17n/nqqdSdtwlqB4TBoJCgGIKKlu6sqUM2dvYHe5udu9z6Y/WHGgi8
y6S63exQduXo+l0w3oju1BQtYDQzdEVXshPtKSs+p3HydjdUkUrCl6Z11JImBnWTawRt7LluGVqi
EX9Z5G+RWM8vYizMDUDEa18/ahDl0OrHwZsnCS/RFY0WmhE4mtzfXhnWLrVb9H1gmGAEP2uKTZ2c
UfMplWKTbBrQsTcAPm6bvp72ZOGRrrfD4FEO7U00Ful/WMVcnZI8wjfRbP9ZzIfcfz1feASI0y4e
6x3e7y+M6xqAgtHyBYTuIPW/NwI0vOKKEnobE/LOxZaaHcwMHyEBo/9RNZF/imaM9UZ4t2ZouWOg
DQ+iaVBNvRRejax9Mz5kJiSPNPLSg3hNSExTksGozkvPJo1WS8awicXb8W4Vry79G2tCSOzD3Hae
289vXSbHxg25ah+GUwL1Ji6qE3BBtKUAwD4NgZuEc8J/HsnlyDmZQ/aHMC1OldfuktIOd+scv8+T
zdj5b+sIA2LG/4/rrPce/vfX03aT7GoGCmVlYmjnvFYPXaQax8bT2G8lXaedx5Jl2Hol2jkxteg0
QAGmLKR2FkO9sC4+wr2ElLNTGgcuyTxFeIq1RVcaqB6xLX0En5q4HHdiUJiXOwr3ARLSDvJVtQnt
MH57ShcjOJ9NoWvjDTUxdlS/C3WXoIZ+CsvUALrNM7/x+cmjxAR9RzzfhZ1YzmjvirJpbt72Nd4Q
HonySXd8Qfx7u03s/ZA3GlrHf47Js4H6dzBzKnUZz1DeoVjy7EIF8y+dahRHMV8MiQkKH58tnxRk
Ueb5wtB3qX021VHaR+kAn6MvzmAlyvOkGMX577rCIFxGVK3NaoJa+7/7ipWS0P9umSiiVeZzIWmS
K650QCvLVTaPFYlE8b936z/7UQ9WAhVMMNNOdlfaWKKrAuOVshDA7LyPE0OiqYLO/1CGOwFakHga
sm2pf1EsH/IZ+WVdT8E4D7oGgDl61uZhL23j08hZ2hVdo4R6j0aSBIB5yl9VhSA8USAER2dndvTL
GhN7mofICp59yEqvNDFfW519DBUuzJR6b4e8sJ5qz6Sa5NqFHHLsfARNDlLtLFYfsbLHyNSNMxLh
w8OETIoxau0tImjjg6fT1KGECnYZqlurK3h4DZEZnyf7bYKYJRpbS5apoifmD0Yc7SygNNvCLhNi
ne14yJVQeywgWu3agjiZbhiU1JvHPElv3CI368VFGEYW2KDMlp0Kdfy99Q3lRGhYe0TU9CRHgXxR
2sYO3fx1hCv22MymsW2ki2ION41mOSGFtNPxFEvqH4unDlkLdLqeu+Ke64tJfLS+I2AxBRj2WzGe
NE7jlpT4OCxLrS9GmMULjKxkeSHrcvmr4sTWMYtUH8EEDnbafJ60Q6m7AeoPb0viSL9ZB5VxAncr
zovCHcw3nojWLz7rEqthHVuXodpPtJn4nlLrfvhMCO0VQqX00uSjcchbvbhp0ip5QcnvNxXg44+/
OgwhBS8qn7CMkAIaZXgyGkJeQgxQDkxta5bpx64+d4WzsArntSusV3NzE3h6A8ba7VtDu6QxeKDB
s7+Ab1W8k68glw6JB5WvqpBGwjSRfiG2q12Edz0027jS+tu8+SPJDf0UIPF0C5OUf1UpUacSZmhe
ISLGKHXMh1tCQsI6zi7iSjRVDUlqsVz3zbDRTmb3g5JmJrzo2U8sJ/oEkVqo0OUpGn3k2v24S6FB
02iTEkg3Q0nAfuJ3xO2MMrP/SBI9vQUNXBD6DNP0tgYR5caWp7hiUm0nzi5s25C9VWZJ+oVazbDW
+xEG4Fwhfe6iGjXeO4HXUoTcebMaclc9TpQGuEDAe+XUmX9p02jaKHnovbYtcCSly8dXrwyNjdPU
2atnUXYwz32HKgq1tJEMOLutBqOJtIFzUqhOu/C09Sjylq4ipB5Qq/nQXa2CV/dv5yaJH7pWz5G8
mdmfWgs8RqtChb2CY13MWe2E9Bko9pGc4W3vlzsxNgC5nLaLeZ6Sdrmyq+YVdAhdO0dRq51dScUN
8in2Loa2+1WNo881FINHuSvV+z4tk40Yz9JO36YyMHJnBvVCf2ZrpnzxprI58QbUVCpJ46+w2+pN
7TveHVjA6amQmkcx7qtpuU883SAwxk3Cutm3OnCiBp3N1/CbFkTDz37yKVfAY+2xK5rphuon5Y2s
p/4Tx0Ew9GZm/gy/qQ36J8ITebPx0YyQhXnbWaM3CfOJmo5bJCwSOFDv5efFIFSDZDeOVnIBjWfd
Z6UkuZJv8Gv2fuVnhErFWPh+tVqXq2jIL22GOFbom48Bu9cjn0XtTjSQ2PU7I/Ko2kjlwM2VQXTH
yHssitQ+Ct/VA513ImEGmNMu8Z8Q98uelSqJdp4M7D+vIY5FUlG4RmclP5ohcid9HL75VBfbTVX8
0aOeUyT/6CF0opIodNMwoJqoL0H4yJDaPKBuk/ItkuTg3hN1lgPH2hoymmBLEeVAHE6steayD79B
Co1bB83QduvMBmF1EpsvTVJdRqmoIIXMZ5oP0+a1yQEPt3V1aeZSu2pHwFcrneJpBJh47G1J3Q9T
IX0mgrV4aJB+NumI8JAZQYnKyA8rs946VcC/k3pWblHWbZ7QURzv0D6/0TJetivnY743RrXfCl/R
aHLyHQk75Vb0yjac4FR2N+i51w8cLt1uqkhLehRzE4Vym5o4XK4RHZnqZvxkqdlWUKCRR+U4TDmV
rWA526qlbGzTlC8QFN0kUDrpOfTGcYfqfm7ClEEWVzSBKcsnyZgbsOYpTxEuwdbqKpSC9reUZyOZ
gtki3GdO+68uM58ikBV0WHiv5Tg8hvPzGrEvgxxOYnCsh7iQ/T55TbZfS3pO4G6p7ldSK3C0bsT4
ddVP4ZJF2nCbjIG+mVDh2ApHYViXEld+XB+i96Wu3GL7XnKUtA4PSK6o0bZJjW3TmNmDUSQcNPU4
OlRqk2xrNeSkKScQ51uZOqN69VtfpM5e7eSJUgTUpxa1q8VY43STO0hD/SgMvxyT57kw/KCmrj5i
SlLVvduOg7IVicdVIHpJW37IYwZUL9p7ff9JZC0X86Id/Z/XS3pT1yhJt2hOt3lr7ru8/WSHW8Qv
N4Y6JJd+7LpgF0tQPa3sP7rxzDLOeiJ0SdccRO/dtZm5yNXcvI+LFUVPjAuPd38xrs8Fkt79xS2F
q/PNLBFgKmbVatHkhWfu6q6aNuuYuJr1My9q7iBjK3wMG11C+Ppv8xq7hxQkPPu4pJRWH1u7vIw/
+qwrNgivHchG/aRegnkqS+NueT9EF9UraNG8AetfRJZtcRNDdmaRBXifunSF5WqMiO93z6/KjaL2
8q5ueLIJdYGi1n4CqO/ufaDFYFiVjdAgqP0yPes6OqHCS0yy/A71hVnK/D8nNXV8eUuVKKFCpW89
g+5WxCM1pCjPvIkLc7iIvk95nH03kkoUY9Ls89ER1vWOp5W1zBZmYsIKmUXib2CvNYSHot91Mm9H
KRu1B9FMTWdtrb72d+tYBb2OFKLsb9JM1jkWU6q9nwuHiYZoNXqrFTHvbPBQcJwLhwVmrFGM+ptw
+DDcdsoeOdvUFWPrGsTkwD3VlrWsIQxmpjgX1WerOd+qfb8fKKBkP016f21gz/GD1Gt3XBcvHb4G
hd7y4XPUGxSUkISZi7Yialg9amoOz9rS7+uMKvQUh6weZwcxJBxEE1kfh4TrPBGwsrFM/Ota6/J/
XWvMmy9OGCknWw02lmnUT6KJlJyK94rXvtW1aXJEkdTJ0Y+tnDRPXZc6D10azDEqasn0PvVVPRnv
pU/gilx8prx5W9BxHnKOMtfe6/3EDHleX4yN+uA8DKwvem2hvIZp8DrEofU49Gz3ylgLjqIrqDvO
ZN3CQqsvgsOTRo7/GCm3oiOcApTp4TLqL+HM+xHjeHuHuAM1VRmQwdyW0nlbpeabI2YIHxjIb7da
l5pvZRHEpew2L0Zp8uDRq+D5zWvIMK/OPbdJnTmzJXvZ3pcDQBbg9B+CtLurpmS8FUOiKVB1OlAU
W0XMETcij2jJR/jJBuCBWLLKUznokUUlYcpu34ijRCx+4sSlaNBw9LaNoigbcUwRY+JYIq7WsXXG
1ZhYQCfrt5HtvN0FEECBDKEX9kE0DLKodazk5HaRE4Pu+iYYlo/VzjBUJDI7igvuJfiT+2pOkE5x
ke6hGcT7cs6mrtbRV38MCggaUnqhC0/J2l3B5EVXWAtSjot1hckLOD1Z2mCZe2VYlpqt8cQnmdqG
RLdgEVHT6PNUoNTlKSj6251ifPZa9RsFmbJ7YWwbdYNInvpSppXzNKrBQQwHKYX4tB4e7qCG5uch
l+tjJhfxVlgNv5Z2vhORR5tv4FH7eLnBsuRgXd2AZOKHG4R2be+RMgX1Cs2lORtB7NIl7CK6qQGg
b1RUN4m7EwKe9rn1xnBbG2H4WwmRY1LRP6UQnL7v1dxE1CKPPw1S9SgcAFBaiF342v06k/KAwW+l
wiHY8fQvyZQae4q78LEyUK1PhhR9mBmz0s1gl7URYxmFV5C3zQ7ruBNW/b4EKEmci+JgV1NFVxJg
ynkuPF3qRb0vPD5FIR8mo/WrYtPO9SlEY+YtgSpxWUVAsJq5Wc1ibJz8YDv1BIKE4XqJZZ2iIlFM
FHqrqZV5Xpu+7epTVwBdeh/3QSOdtQGhve2fl1AOu6n+4JM34XCIG+e3zh/yO7SS1Usl7UUHaWjK
PJtsx5fxMj2IcTEirpp5Th/X6oW9zTrsU1ASTTuSrH9Z9MN66/hfFvUpiNVldWhbrgpzaj5TiAOI
4dnmYRjib2Joba7OHxCFv1D0CzztPBN8mboPo4Fo8dxdfa15tTIIvy0nIGFdzjNd2W8BNNm3kZaW
hHSy6rlOIPDJ0gQZJS0tdIRL62U0YaYjWPMHJezsTwrPT2J4ineeoqq6VTWAkNQv0p55z/tNIDXy
T6m5F3W+5jlGqb7N8RTJO9d+SGnuOB93Sj+6Y5pzKiai/a3h+bzpEHG5r+oOOQ/Z5/QVpNO32kL7
Ab3I0U1qtBytfsy3ZFSie6DHw9G0R+mgWnX+aCtOyckHHpbmILc8i4eNYf8wdLX65WqS0lQSaqt6
/thU6B7Yo2od9d4ZU6pOsIGEH1RZ+9jItM9xNdwlo538iLUYJiW7tyf0NSs4pngEkqx9rvruTsTP
/s7jfY1fekBis90MFvDWbuNP6FKkDwLo0O5kslufjbGuIIAFLwJQkQeyeRrQ2FpgDmmhAfWkGsZe
G1CvatHbPRRa1rl5rlNte0ZCRFm4LCrmN1ux6AhaUiwqMBQQO61l0VYZ211E0RKgxWxTZKt/8OUy
O1PbgBMIxcmWrihSL3RjFYaInaCwMm93xPg8VEVydhZLvK8jhijo6VqRpPA2I99vAnqEeIXIh3+e
TDW+r+dCem0QZD/aAMRU4zjfxkn2tgkHrcXDaORuEwDScUDa7c06gkD1Hk9FDqC+z4tEwUAZuVHE
T9dBAx1sylxKHF3EbJI25UZF82H+QfbNbT5MhNfGNL1PC7RERV3ztowGAFX/aahMibPEbPCJqC0z
4s7hUzwb/KjQz6qGDvFlIFSV5rVcP7/Fd3rNSvcDCWpR727rdaP8vYlfqRSa/iDSJ7uhM053Cvim
MwR2JMLeHLIu3FWJBJ5PiuzD2LR7Q26sW3P0DGtLuCTeZwgpgjKixrwwh5Jq3Yb8PcgPUa8ygXp3
TFRI7OIvA2a900D/v7YDSh/rONo4Oz2Jg9e/8TfncTV0cpCNNVpkOfIeSVzxLZ1jkqIv2361IW1s
UNCO2IVTKMNGN9OGkrGl9lqTeakagpAEB+6Cqi02QmUTnRUkrST0DkVXN/X/Ye3LmtvWlW5/EatI
cH7VPHuQYyd+YSXZCcF5AEkQ/PV3oelYTnbOOXWrvhcW0d2AFEcSge7Va/33SY3lAJxXqjOSVBXo
b/XFAE8l4IXQz+imXzbtSCFTBkUYCdiT6a0V2I1rK2hOqVDqgetLObprUVdgd9cjugDw7yQCm05t
CYvevOtRK6YRKB3BxwFkHySR4+PNlI5tcZSD+YVMdPH6sNoHJuvmmSJp+b5s3R+Q6OmP4P6EjFE/
ZgPEQat+CSJ0FzUmWSPfro3koUi6m8Np7MTFjzI3TeBlsvGEI5O1bqZBLghraUl032BfDg+NKYbu
6AKWNPAWZKebGfS9AHDWff82oRWQ2G4m8y5jPqSMjC708ZtsMPzl+jZaqyYOVmlmqycxcORR3fCB
mcBy8bEGe6hnGUdyTtI00VAJoXXyBqB/2kG0OlqSN8Cj5uwp/ys6i9WTCy7oK+QAqrZt+2XVGneN
BLcYRVYuurMbVZp7Woe1+OoIV6o1eZno5cFCvyvYMPGOgONI71NWH2hZigASEoR9RvNIo6QEESWO
nM2JVkPOqgeJfaNAo+VBb9SBHp5rDTiGTZx9itDMioJHApooKJHuJD7Iexs0umd0ZeOnuY3rpwbk
GAtTQpmtwh8tQsInhlyQWJlxOu76uATgQudUcZy2lknCG7DiYViwitsLoBmyMx5K4GupHTTbGI6/
SrvUWuZR8Vsg9yECEDXFxiwbqADrEpyhS3CRLs3lyAGFw9hdyEROT4DAxgwduaEIcng9iJxoPtlu
i1huD4xu0V/IbgpDQpIGmlno17dObd+Uu5pHD9FkOKD+IkqruGAgsrLAkTpF6fcCz3KQq2gPFyFu
oQWTbTxoBy/ICO5mhNPtHArqynLd9yhLQZ56FYYvvOrU3S0FoAwHbQFRYuwocUCORDgjhLBFu8IP
rH1PjpwJ1Lwr6wUEGfnBr6oSP3wh2zpFH17qDroGhZtAUCGapqXZ+ulLJ4Nq4U9F9LUJmouUSMgv
xum1xoEPf9WqQwfJ0PzInOLZlVn52hv4r0X/svqE80Cx4mUuHvqhQkLAca1zwMdpp2K/PzRmKKHK
y/71ytXofHxlV7+ywetLrSrkWar8FUX7j6889NlzWhfmMi2d4W5Kyg1IzMDGPTnG1qmU8dWW+JyH
fcZAht0Ga1D8hyf0/A8H1NGtrS1T8z4DodnSF0392RX9iwZtY/5PUBuh0jllXw3LMF/iwc9WDF/6
+ziPjC36t9NDkqXiPHbptHbDqXryeQTCaO5Y3yCk8fY2LLwNI4rjb72NJOAfb0NN4b/eRuIE1W9v
o8XG5mxjn7zsR3yfGwn5ChQhiidQwVYPdoefFT1yQhMXYPlKX5UXMmG3JVahsPstDWk6n4BVomFn
j/N09HX7YqmnojEAPeYgRfYnJ1kNNnevUWUVDzhqAZjQuVfoCbjXIdZJGIggHcnWxrFG/WquK5Ac
X4EwKh686G06JMFQT0xcZBOc3jz1nfN2EfouA/zdMwagS/XIS4YJuZXcRuJUe0DOA9Uey9ybYKlc
ka6DYyG7gBLIdAIbLDT1zO9khroopGJ0FOnUUFQ5KXWqG/MB+5ZomdQ1+DCVdNrToBlU6MK6YcD+
GGTQCegf9zcHpBEQbb5Hq7FdV120g1xnv7SRP9tT8S7PwH0FhokAZKjAWZMXnNfhngp/BZsgxxuA
XtaLovUMHJgk54soksG2SqzWXpHeu6WN0FQItiTsTmLxdEdeBha3Rae9TQfsTC87qK6DJOxu4vYT
I5ZaPVKe+UQUtuTTo5tPR5rvkb/Pg8DwHFnbrY1GMsDCIumqddaBQ4m2gPNukIxjUkMnRG8WqVRO
lzna6Wx0+aI0f7uEylBrVWP3K7m3Sx3DBkghUa8Adq3qPMxeVNLWaPWDnbhpsyQEk0WTz/ZAaYax
IFKv2n6Lt5jzA9s3id8w5F5GzdhOly5j6BaRfYJ0G2w3b6zjCr+bAHag02KZF/wSW3hwdZ1Ep4Xy
x89hGMWr0S7Ygao7fnU/TUq8/BEl/VTXFg85TvAPBv7TettD4SJIfGcVlBwFTi3MKm0xPjQK/6VU
1hgYzmxUXhttw3/IHdO+gmVnbeB5A80Utz8ZOc5rpFTDcgvbOcbRRKR1bCD7UgKazsWRvF3uHhRo
Kx7jmDu0BpkHSIueeIE1aEkbeTDgkbJiUfAqg4JVz6+1ahrQ7wCo1NgJv1Yg7gdZS7CcRrDPLht7
gKZhFPmbxvHevBmO1TSVTH+bryPI6aPBbu1Ckwa9A63f1fqfImYCc79ymhP+KWLmLDdd3p7IO+nK
OHlRHUcwB7/5zUvfJhpyn32c+7dg+q7hVy07yWOZ+OOy9ELjyYjVv+7UyN5s8v3ujzgjhZb7KNpx
K8rMPvIxAOmO/tACB/Go6lFd3aGzj3Wvcqga4sPZgu7bxunlg50+zNGveJmCC3QaKumZ69rzkSAC
iclxEpwdFeu8FSTh7QXZbo6/DZFLYM2C5t3cdjl5q45DIfsPh6XXz/HEXXWBDYkvw+J3dCmq/An9
qz4Qj79MdAdet3AJTvl8XZFeJhnrVIA2xQtAgfZ7dMIBds+9bzezreLk9gqFX729gu8Cu6VZ48Il
i3m+phm3YM8orrEs9oYBlk10L6WLphjTTQeVT2jJBWzfTWZzMXWl1+BFeDR7QAx0pRdPWvEokHOC
zEID3VYdQY5COHsLPWTzJLQX9ysBcTNlTdEFcqTdwsjD+ktXoxzpsoIfi2ioX6BHNttbBZUiCBI5
6yZrmy819qqWVVWPdhmBrahQQBpr+6CnowMqvk1vILl6jb3+GSIX1Qrae9lVmki30B3ZpLYpbaO7
/5s4o0J6oTTBNT2O3FqG9gS6ff2L5m6nQXWfHcbVUZnALJM1ywtrOUr8otTchn7Fup9Agh1ChMcA
Qd6mFam1JaGLybcvrlWZj1kxZveJYP+QmaKCJDC3peOozzrKDP2tXQAPUxnOFXvN8mi5+BFAPd69
kq3ifDWiyfHBdm33mkKoeeUDdb2lCJrgKKQ7tQDslWx6wuCBvXXOAwQsTgDiy9Zg7eYvgEu3+2ho
2Zrr1JcPu9u5H+0VjkWvOv5vdjnlUJ9togUfeX/JShlsMjZU66rkxSfQGNo76FKGSx51xSfJWzQt
+7G/MEIM0ylCUqIGPSYFWzb4fIZCXsiZ1en0mIGELMbWSUJna1XEFXtivUwepN/J3ZB5gYk0nNcd
ajws84W04mjv2FvLFWL4hxxGBbqrY8HG7jCHQ7YPejMQoQJ6qgELy1SPFyep+pdu5Y2OfDEN0UFw
aswXNIzrXjNMGpCB1V6oktYQV0ArCw2LEQpmsSuvqEyHD0HvncmMvy4YimKA3OusxZIBVNAKCMHs
yOtb6jVyVLfJcpzvbo9bZEdytUiQIYEWwIfHMD1tbw/faFzrpt4PAeTjpMAC5wSZl/lZTRMZctAJ
yJBODtjdcYa05GbQVbaiH7vHZIo2Xc/jOzL1ZgC9Y97+Qz4y3SbdbL9P6sapOVq9/Ifi/38nJT3Q
YmB7wFvrRYA8qT/ehWkMqEctpN18U218NFLsNq9l1FVPZRb9tPSuq/HbZBFgM3kGnaA9D73fh+S9
BSNjJc63oczQcWblcbMKjX3k6M7i0Q6me4xi6jMe/jqy/bJcyNxrHgEJYUu34OwhYJbaQFa6PYEI
bjhIAbGc0A/EHfLL9soAYOLT1EBIQ1VN+y1o+F5YwNsuKsC5wU8AodDC/gblHf7ZYz5bZii3zUsO
hqZ99Mu3JeUEwFIv3bcl0VJ+ivHZTTohPxsVG0DNiDuFHrwFdA7k51LgNelOattf4yp7Ak1sCMLS
5dgVfEPaYBHSKmfPB8VFA+LkNQ3bvoVQOBQ5SSmMNMPqgvnndztJi3lIYOBhnKXYC56DErLBC9w4
EZ4/C0h1zDcfXf8lxgTg5zBMib2Je7tf8cmP9kkYqs8+5Kx7WdXPwqrScw6G6MUIXY/PFJYkmbEH
RzB0Nh1/UbMh3KUZi7YczYorNCY760TW+L+u86lf2VUO3Q8aq87pQSviOOsRokLQBfWmtW36W2CZ
/olcFe+Jtx6gq+6O7t7tNxPZJ9ea44ninkyuBoyMsOOpGu/JTiZy/k/7H+vjM/7h/fy+Pr3PkBAd
72tL5m5CdLVtLMNz8IH8dRlAZKtYf9eXGXjfGxmgdFGm31rbj7I1sO3I/7Q9SEb0hDnGnlIIvaQ+
VGFS/Er/e6mb5X25eXoKSl9vLKAQrtUQnMrVnyJRL0MryDdkI+2EHsynF5mbC3tg4MXGo9R2YmuP
0qg548ZkkDsLVwT92QfL/Keksd8ewGn9FjbDyHRY2FX9Gawh3qfsV9jUjf9a7fcwml5FMf6LPXz6
7QkHYygw3XW1C016u/EfEpE4D0B7SvQP44Nemae8A7MFRQrH7naeZwfgSmQ4lOj4dkpAdchbcN1S
jDJcb9EKoOkYaixzjH4FsC+7H17BXM3huYymE2gj7imalh1D/G7Zc3HIFONh9IFacSKj2OXQwXw2
a5QkIj+KzzQE1d+2LbrkakCR7looe6V0j2uW2wxdT6Ja0HCaLHsHMmZz9uYjBxBmLMsdeWlJDsGN
Mw31kioHJx8tWYJeJ+/j7uzGEWhRjBDJCr5klDfRF9EWgIlDDu5EuZQ+rido4iXxhoZWxuWRmdAs
GhpePsWoG12dfE6lUEDbgPL5Nl2IxlyGfr+2OhsqhXEaPowNWtWYVgut5QDaCb8D0LgfwP7w7wgZ
dMd2xKP+jwggp5AW1yWPv6zh4/y+GhMb+vDYsxRsDSQOUiqe7eA6adr9ITU2RKQ/22Y/SPVBst+0
YIF1S8Pauo2DqgQDqynqYM3JpyFKJvOQEDaEqeHSnU03TM37JELrUNS7iUYU+j6RoR3hxGO0Uqes
uuvz7Aj5Qf8KaLB/9Rl7RhtXewZJrA/J8iZYI789rsnZ+UZ4VkhZddpJprLML5WfM7DSYnaWuOka
LfXthqYHprBwEm2/zbP1JEhpbAHvT+7JZAYDNlUgft7SOxiHoD9y6AEvyEtrMNTgSpMND2SStYEO
IulnO3oLUNduDi7zTABAfr0jkP5A9ct4JEtnFlB9mr5FaTLsKQEnQJC7nZq+nhN4MrG7Cx60D+Sk
DxmqsRB9T/kDfcB41qHt4/fpoqjrFfcY6JvLLNgneA4Auxvsu7ApnlyWlk8F9kn2mI13cWPjM+4y
Z+kyLnbkBEJ62tkgSljShPfp+L0qQOKq/HXgVenFtq8EmmB4CK0A6Z3AvgO++6xBUbmVY/INNLhf
vR76PiAaCfcFhxqjn+fWKyaSnyaq2ghWbgrQTLkyzJTtXQ3Bt4xG7VAWtzT0QjygLuwuorrNNwFY
CyRkkD73WWKD7TRHBSPXSlJaykXbgaxlH+y/x6NmeGZhy/s9WpdHQFgzIBV05u+PHGDtJ/XSTlDQ
uDk+JAtbygT6EqyaZYLf8GGowKUhoweoeEUPnoUqC7bH4XaAjO0DOAKQ8/fQ+iWD8EQRLEqt+7H/
OinXTZd5yD1NH/4j8qWXLl3NDtzqJSmW1qAl3aaFZp9+hWZgSN72UO+OBjS96ZMdfpc8yPjF3Z6G
LTNXHKywnxKcPLBt+XcYPSoGFwraYdH9NazRqxGQ+T1Mn2Pm1chOL2r0jri9KK3WD2BUHjIJ4ASE
ybbdlGVH6ILlx8IynK0CCuGOywow9soKrn2E1HXD3OoLS/iXhMv6R5NC7y7zR76wR0CgW1796MPm
izJ4+aVoyhTSOJl/VQxf5trg+R0EKt5epbHGj6/iOUm6Rh2sBf3xa2Obb6wxUJqWR2C2iCPmgxna
kDOtzN9sNElTcASxBYmNMFjnyL1dIRJTHVyUbCDM4zpXssXicyed4VFaeByELmSH2wlcWLd4SF8B
0ihM7FJbq32YLy9DN0G0tHLuXTV6B1tvVj1gNzZWplKUsSdxh2L7CLTr78ZZPJ6Mto5M185hFEHw
T5WZJxMsJ7cb37NmS/jr5reYKg3Vc9I1r7RHpt0ybZTVALF5EZl7ssswuON2AOxDPn3pY8gO3NK7
lAbWdodB7Nzx4g11Hij5XMdQqoBUhLVKUGeE5Fw6XexImEsKcMPnrGucJS/RrN6KOF+KyYw3U+I6
FwOI2/lihYyfQuGshyJCeoscFCIht7Qs8SXbkG1A/9/KdJMYwnS9uBsk6EI6Nxs3VSnw92sqAwlI
oQ7YNKrPYM/1IVHpGodeDxnbNOHov9Qgrzm6AdT7uNaOtorJX/YCFP6Tb5Rgwqp/1Mo2XvVNkNVv
Nxb4cTMBQRDXQnWxtHLruQm6bsV74dxJC9oCWZsUBxQMwOgQTeG6ZlBFSK2oXOY1yHdiLU9X6rs+
ANobQB6MTQtFv3Q0rfV/jqFAuqQp2E64jr4tRne8+FqWXYjjln2iI+dQ8emeGdOJZMiylKl77aMT
Jvlahk+LPpy++/7bPPChgOV+dF5byDIsQHzEr9yOgo0KgLGRoDE8szRM1n0jrOfK6L8W1Qg18wQ8
eNjVfQfds70Y9SSD/ZoE8O14RkNPCmZNw3yexnGeBFnVeVJbIaEFuIkRDdkxaVxjmU8yXSLnlB3j
aARJO3m6KFVvt+SaMhMJFLeYDvaIAlqp2yorA43giQXhdWiBJacwAoOGUYj20XDSelnVgr+qQt75
Lnq9FoP8Ooig+4GWqZ88cINnP7fBwxyMzl3mmxl0nwQ/4C9bnzNls7VwAv/KUvGSRPF20vUjushK
hcDWcPSN0zi3US7O3PFgUQXqQ8y7mwdcHWjUmVCc71Q4bQkSVI3QKR9aZPRmhJCGD4GS5e824YGB
gkSpKZjixve5hDqi9SjuP67nttijB1l3Av8G2lNM31jdMiyDYz6BJR2YG52kKR2AAivXA1WZRkfr
C02KoO20vtmmNLxYxmuDY/chCcIap2TTGPE3jFfzcJSFd6dkkaJzNwmRLgBxUqIv5ACTXbSw3ZJv
P0Rjt7xqVT6cb8Gur4m9s/r6IQxC7sl6dIsWXOAvIIgJz6KqXXvRIR+wD+3opWYsuiiBc8sK8PuN
Z4OBbA5Bz9W0SJPIwK+LKlbAE0HU4Pb7NLK8Bpn1mn6YOrI7qncuZd4VK6mDyRPlqMAtTAGAYCrm
4D9+/Gj1gtkWyBbRlq7ZDj1NjxizEn2ZdGsS8eHNRUZppQ5QfcBm6Cmkgfchjg9WxVcU6CYW2oPs
2rf3zJGzbV7BVvWuhUybwxdFXUBuwrKc+ySbmp2bdPm+tF11N0EIEhpxafNlhNyjb8TGj0A2O69i
/mvnF+OSJhVe2uxkboF5JOzVnY0l50mF6Z3pF8Epux1yRN48KQKu7T5M1ZpBoW9R6E4FT3cq0KUe
myWSVuHZdqQFXI0+2oNrg4P+Cq0HIGR8i8OpCcwlom6AN0fKZ/E+2awSuYU+GuSNUc65A2Z4vCsy
2ZyZB4V6wQoP4jugQDGTVh2q0HygkadNdAfeknzXe7o9QU+lRchRGnG2MWvA7/yoLd9WCfO8W7Ee
mdTECqJkXTo4aI4ZAyHh7aVQW8K7AYJmR6uNKt1FaSouAqQK6yCQyZq+UZX+WplJeYWSGzvRqI3C
7lw2PXj/4KNL2Jhy7QFxsU6r8M2GztWHqDKC+buIrtryXE/2HcXTVxHk8WIdc9msbwvJSNzbkC0+
0zpIDoN+Q/kpkkygVKk1/5WVJT+FTP17d4B4t4jAWk924bn+0motdmzjcvzEUr7tVGB9yaUFJeuy
VVsKy1BCzy0c7NtpYIf/tOzEjHrhSdBw0bJFJMuDTbDA1ujtHboGo3XhTt2GWMhomCK3/mHI9ZAo
y8y2idY3bySRlDDLnzEeC58GaAodRIZ/JQ0djmx55QVoRNDe1NUckbwGLlEPzRTYQ6Fp+mmIkkFy
zuoum4exkuY5ro0f80qoeFzSuPxKo1i47mXozGd/mqZPXSm6OwM6YuTjls3v2zy8kG8EcvG+VTY4
A/CKYNRoHrDB2kUgWPmUGJMBTJHakK8YmPXogTCQ5vVu315VlyzJV09x8uQVP2t88rYyBda9j8rh
KosyAy1XPhw9Te4E2LC9S5lTQ0sHfFFzCLppGtt1H2iUljkDBjCxNjQcLGC4yyy80IgmldigL5Ag
GI40pCX9oH/ws/RJadqTfGizR0NnbcuaO1tsMAbI3fB6P6J3/0IhKMrwCzQo9rcJXSHMLRoBgKDQ
i9ClLxIxLxIXzbC3AV1egGEiRCm79hZpEwLNXDuOsWCGyyGyJcKV00/RfZ1X0T26JfNdAnmjhUkx
DUObXVn3F/LShYLVoQxj734Oylr8uLT4DMzrZiGYkkw3i3e3SbfXKvXLWCkobMOsdFdouAKGJIxN
dnTxx3nfCxQyAVqbxh+e/mOi8nXvIwled+Y27fNh56Fb6Bpz9x+eTsX30gxROfCrTwXo0v4WkLX+
p1BV9RyAB++wqxUOXXqFHIelRx88MovEg6Z9acX12c8N+4WJzRQVyUvdjM1lTGLgtLW5LyXfZgCO
b1CMsl9uk96G2K2nyGRNU3Wcn4wjC/EdSXiF9j7II3249BEAb3xQUPmFo9XPVrqDzLt/wYEnscdw
RZaQMexzsqraRnkJNTzXCSHrmou1K1j6SRTYCiZd3P1TIVdlMMf5KVDGqn2VfnE7JDVy4LNx0u5x
PMT2+2DVLZrt9PQIYjfz9Ckw208oeQzrNMduv9VYCE/jI0Tr4HHp9xca+SbYFKYuE0tLWcB3aG8f
yDdvHKNdvnErIKb01Pf5YTCWGzMEg2kCCmvkAtAIP+geldwGrQq+IFfU7QNwReEsMPjMfO3lE/kj
cLutmB1OR5qY64kdNbdM41OTJ+rg67aKpgvKi6vvaBh7Eb6n0XCyJmhtg4UD/IxNJU8URhGTEVfb
rgdZ7B7go34ZuEWDiqcy5t6AKE+rRWKZ8t4agvoC7IsBNCtKp56sK3w+ay1O+muGHWfhAwgBwWGe
O999EYgjPZz6NgkvkEHbdhxP+mXL4mEDJr12ddvq6QmezLsjmSRo+jZmYAMkjfSoSL3xNcrrPYh3
jB+Wa50gXDp9EWAWWPro978Db5axc3tz2KG9FKhNPcl30beYms1+Gnl1N0VOuchUyc+57krNEsCj
JSSB5tG73RVuKVaFLA6lDS7FG8kMYKHQ9TF6H+yqZnkgR46P17rKHdT4WQQl195U5wYMaS/9z1pa
/UvMxhgcuWBFC5vQfhHg/9qklhw3FATW1rc5zGucF+u7E+c72ZTJQ9/Y/MoKG8D43AR9VZsm11xU
7Qm/OF/IOXFen0FRfS5HLz/ZKstXUMaFwKIehj2egAu6pUtkpPgJ0x41ZvD4EO7UQj3emoyD+w2Q
uPzBUX5zyYEfXXRDaH7m7WisqoaVexpmqFhAHVN+yix9BAPOdsHBDPM5SpsR2Aoz2Ps8SI/oOvWW
2A4t+kyI56mI+dk0VAgCXcAAICTbrYwqiA+VHuowocPMuOFn5CuhiRa3KIYBhbUClQ0/0PA9zNKr
ASwGbjQCFUztN3R2gGGrrr6GHnLqOmOemq0E0qoPLmNYVid0xHmr9wiUJNACkEq59HRE1IFSniKg
SVR9jZu3NSjCgOIcuIjAkYwfJPOxQzFtPTXoARmrxnpEK731mItw0yJLeUcRRZLaQByE4wLZKfDs
+qk3LfBro/YU7NjoyRaqBeYKU2lGq9dEOrJdO5WcimXtGZtxcL8waGrtM9AxLTrNDONOUX2kIURq
7E9uL96G8aiSTYJW5dXYCG9XlxAMo7O6h3/1TlQyWdFBnrw0pNP6LdjpZHREUiddUFWrczpQBafl
sEnawABIuegPwrGDownU1lwdyyJQco2osNIEslPprFVjslXAAM0r3Sb8uSYyRVAlXGUc2x6WA+jG
iyG7DzM80cbJf2iiEiZgCI4jC15vpiH1IIngFHIZd3mfLn1eiFVqdNlmHtfxpDnLE3s/j60ID9+m
Ki+0RFV42b0ae5wP9WTg7eb1c7TYgqRuPOTJsYhldsJu5+0yBSnAPn+OeVUPx6I9kp1mdFFog0bV
JKoZ++JrsPk0RBAM9tFLaUcGW5DN1Q7891fLEqCo9Y0GhO6QRkcZFUg7nhTXyVXu0ygAk1HJXS8M
94kstjHtQR/R3wttGmyzWaR17x8pokRFYtUKKKG1RuthR4VWSdGAQ4qmckjJHtCMFS5oiJZY6/I/
Xsm3m/4+AcSlRRU+7HMXndJTUxw7fUlGG+Ne8QKYoak40h25K6cfQU5sj+BtfJ8TUzj5KbKeavD5
/HlLfqMdmjWktJKtk8fZinTD94XuDqvxOVmx1pTnHgD8s5vn2So3mX0cveqHiLL+ZMn+7RKnTn8i
mxeAX8918iM5Jx3Rg60BebT3EPKM6KADpTN41Qrj4VammgafH03VfBHvneUOygxkojIVXYwOFJU6
ikYUShMn3s0T54rWr7Vuy/++FtnfX/G2Fvv1irQyK0v7iF5s/Hzix6jJ0HlLCN7gfYjjDvuUdvhZ
uXmxnfg4JC8K4jxn7dlxDXkemYj2eLQdOpYCsUO2+TYAQGWfWtaBbHQpvRr9zPqCNgOQlL7wDicI
8HYJX30yAL8PUuOl7prqW2kHLwE+CN9ABT3fAE863/zmMqPRf4ZUxkG7Sz3zfyzxfx4DCTB0eYG/
e+32rntqRs9ZENFDwXO+aaFTO7ND2D6UXeradC8d/snPLHhKJma//G1SFLB2Zof496Qxre2X2HaS
kyzRfNkXxnhPly7xc2hlLm+WCYm4ey/RG/KMa9FXU7NZlrW1tRKcUT1pqQ9T835pRE0VzUsOFrg6
zFEnJfQr6JzefRNxa5tFIIIlm4MK5aLt/BLUoGW9HtBTv498kT8rY9qWDQOoVdtNOwtvdhlXb3Yf
jG37Bvi6Z7fCGfLdfov/3V416F+j6tVc+NLVK1BeQpNZzcWyBrS1pz5sn271s3xgzXZwg3F5q59J
lDCRhU2Cza0o1jvxlzx2xiOZZjtfVhE6yqjmNhlRduJ2/XR76R4/ONum4Wp5W6aNho9Lk0NZ+bw0
LWSCyvm+99hystAhKLwJicEckJRLXnve0mhFgT6AMbrMHvxCqT36Wj4V2kZxLYugoAgEyZZWmOfS
Au+rSLD7oKFJL/p+wfZ0Xulmuq3ZJNkWzxv/SE7gwB5TN+9PA9r4V2PhY8etNzLzzgMPvlo5KM1q
UwCe6V2VK1B16SFtV9wyRq1NRtmRbF4AggOAwu/IOYfpdT2Uwjc3W8l+3pY1VPBxWZoUGkhmpVJk
OEdhG0TLDmC0JidduvdlI4Gjgqqxqxo7w93XHXZ2tJ8JYuAgaEj7GRp6wSDRiITSxG1IXvSy4fuS
nYIYp54BHcTbaJy+hh2ORLFvDicQimOPR2NfG+mOLklUQiI2a7c0NQLLOh4begqNbytEFQj+7aF9
/MM+r/zhRVQeJgs/KOUGKY5hP/rxlTmD+epDiDWM3OR70afDsh3T4ALB3+4EGg+0E6oq/Go1Zwpw
oUq8rHxwyjdjXZ9L6IisyOFtbWhMfYOyc7PyGpmcQx4XFz4Be4DSVvLdY09DbU1fbTSlr6BjW+pt
c7RFiRi5BwHhTjxz1WthOmKRZHZ8X5aecyEHjgDordAOAy12s6M2wL8cMfRRjM3BtzioFV0NgRqF
fCSb7Fyg7NSgHhtkBjd2bMi7KOfszmrNB6E3tSlKSTSSncE3BhjzoQgMkcfY99kBWZU9NbXcGl1o
CHVn9wDy89lJ8WSni0Jp6eAm3u5Pu14W7NDGobK63Yd4bacXyCaDH9GQMzv/mI7uXdSPTTm/vVu/
DYUBElkepzrf3pZlwNSf00AuG0OMZ89DQWcEJv9uiPC4RqNZ8iiyELDfCooNYxuWS8ux6hdftGjj
k23+GgRAAUhZfg8zkCeVXv+zd8pVlhU+9EMfUQxKcUrJxbIO7egnSmeAcefZtzH5Bz16zSen79Wa
46fx1JhldbRQXd1MgYNNJcgHFnERdN9tFi+NKS9+goP7uXeV8xIaI5L7yLxfPMM095WD1n0fZ7KH
tAyGpexM61U5w156Vv7T9KdDr8LmFaBNCHSB/dDvxYLLYbqarEy3kdNkh8YX2Z0T8HhlhYN8BZJ+
q+os/2Eq/rnPU/U8yFHh9GmVp9DqnRO+2dXaH/zqxe+RDtShdjftEz/gx6ZN3GUdpz0osF1xTAJr
unbCuoKnw32FRjPUnCKnO0E/rH4ETds3suMfg6zM0MhzCdq6h1ZwAKmTYGWEaK4DAWZ8MYoyOTcW
x2Hftodvrbv20qT8DnANZLJ0ABOe2qKHkq9TlpX3aH4p76sIDV5IONTI17vFvQXttWBRF3jHU35H
JvRwGahMy9Dmi9GodrHRpRupQR/4rzYeWJAnC6SN5cHWz73ZEaFbYIqqexpxL6rOBePn26S8wlNf
8QQknu8LlSgYr/BlSjcGQUSwoX5bmGJ8bolFEbTfiext0nycddarY1csSldTvs3Eb/OVYujyYVyP
8XQUwLr2VnCAhM3C9cDiUeX2ZcYsTJDGQHIg3RDGIS6ZOKNB45mcZPK4dWb28BYvgHBHmSx2j0Yb
uEuio3Cq9nOVONYjQ9Ls9Bf70JQf7SnrPv8/yr5sSW5cWfJXrp3noQ1IAgR5be485L5XZS2SSi+0
kqrFfSe4ff04gtWdJbVOH5u2NhoRCCBZqSQJRIS7i7R5969QALQk9gr8br54fmw9DAHQVHMkK/e7
5p3fFUmQk3TADUo1CQRVy8C/0NYtuCd8fo8vpnjuIMm0awHh3rSjbX6Z8OANlAy/4RUG+pQmMU6j
EtMdVKpdEGUAkKxHIqdbPA96ZFMgMBQ45TySHIQPEBiNtFFRcadiiI7LP0fSZzKJEkUaKUKXfWlQ
fEQOWOkBexGss6DmD6gQjzf4x/BOfRKBbxji1Tu7sUvkBUIbauGKQY/aBr2qbSXfIV20GUs5BcAk
hmtwdJnfYw5kISpm409iYv3Ks3rrrugDY9tNXXtwqnY8Ic8O8XFZVA8VHvOA53X5C5YRT36C4t5F
+DCpGoxhpSy1qgh/aQyWL393bZOy/3ZtQck+XFtkGBDZ1dgvgm6FQ5MtGztsDzM4SzdRNd8eCPbV
WMYDcCTNvuyTpF8gsgoKOQrXubWs1nYExoDZ6CBtu3aH0FggjZ1j19rKzQAxs2U4+PjWydgUEd7R
gThNWsVr0IdcMblpAoidy3LY2oPMDwZKQs69o4YzndFBxQUYynzHWd06qsr/FjXMX2S1HDZ2HNh7
V5bhgztqSNsIql9UnpwA8Sw/k8fIbQv5TfsZ6J9+CT324DDgUWLf0vofYvzzKTlNcKIUgIwjsemH
ENt+sNGNCO4K6QKD4qfrSpcVN3bTLswWlYEdyoKeHIESaZ5MX8jNZ6A5FWWJCFyHvUYUte2l1W5d
ACyfHv47twF3/jZHKSJkrKR6rrNsCyg38nq48zaWCKdtppt9Wi5j6IZ8TvKKHRLLgey4MbEXJoY/
xthz75FoHu7Apg3Euva3Tc9ZNkoic6WnzVS+Jf8xlu/TFogb76YMyHZQa4Nhd+OiZmyJ7GK0p60t
NUsWx/t546t7gdiIPjQRy4z2ccWQia6ALnWpcDWIRLcwzU6svdxjJ0HVrnhJdM4G8Iz790+EOs0x
aBGnSSerPQFkAnqJDETVJwh0+tYmKAEqL+TQb6ifDoaMXmOntLZDbilgWHCI8qA7F01VAMqfCjDI
uM6wIGNUNO8+tqPUsmwaZH+1N3UoGQzgv4TSQlIieQutdXVWvY9iQuhLLdsCEo19gmp+pO5xipVX
uwHjW7twEZocFmSsdQ+duaiU2ReVvLvZS9MC9cfcq+yVWaLQcMDKQOA1fmzoRsMtFJ7bhOOeo9PQ
fSztNIbCGeLmdECOKu0R0v2z3YJfKAevP1k+jKT2lEQmNMuXNNdtDISEEIrXByuT9poPqZNeQA/W
bhi4wC+l6dtnpp5NXe5FBzLT2RT29tKJx3wdYaUisQfx3dMUZEtyScg2enkN/Z6Qr28z1BF7xu4k
BE2fq/KFAVWyg6cPdBYkos3BpODAiP2ctyZrO9Uc5bvaS0gOpfNm3JEPmbgo/hxNU97a5EPNosgE
X956HFMWK9OBoGTdI2HU59H7IUY0sgZeHu10cCsQDgV/zLaUeshd1LLYdJnxgyKQH4KUSRRB5ScE
eXqLavYT9o4fo5m/BDdpsCuCZyMyPqEK2j5bBvgBezscoRQ/xudqTHNwLynjChCataza0EKMJw0W
YIzM34YgWaNIMUftRwThGuGHf6i4+lYETvulHpG3N5yQPWDB44J7smH4dyySPV5aHVhwaqD5ZbJ2
8HLF/SByfBdxP57mU8NWxsGssabKkwpIIt1DB6dHZdYIWrwBu8E2sgDaAx3GCwovrxDrrB/dqfRO
AAvWS7IbCuSLRR1Wd4lvT/eeGLB+0QNCcAUgY1SIIwe++MktIKfbs/w5KKZ6MYCR70SHsTeyE9OH
m42aqlfNUqTWpphQEN7nzblxguLZQxXsQ+P6S2bVIepaVrWTp89iaItnRF5R3liqB3IMivSCKin3
jlp1XL8NeTXOk0CvDrSqaYj7UM9Z6A0tHkT9nprpJKYVaoH4lpqtWyI9iAD3hppj5DfYjdXuytYf
Cq7QaI/shr2kXmTijUNVgN6Cel2ni85tixUq9bLBqu8QMrhSJ5au0aIUI9tlhmFPYFtOagAy6kOL
xQFCSVnin/Hb8s90ZvTlF/Bl9zvLLMS0sCq/QwB+BBO8mWFjmEGZWZ/RIYAqwMGPcLg1f+d3G0Yj
yIWG3Zr//1PdPvKXqX65gttn/OJHHbLp1b4zH/0QIssGVEKKBZ3eDiD+EKvCLocFhBLS461DRqCk
r4rszyHUvnW7esZbk85+/YC0RUbSlGA5/OdpwuqvC6NPoSuZjbdPJaNTV7xYONy8TirC3k1fxG0I
NWcXOqUhZRl/hvJmtTfsqLhvIQ0pkAo65Zqxkw7lKFAFYvjlcrTsd1tPZ3GyMSBqdB71HYDaaNVs
apUAK/HXWBpRxKiWG6R1vtknBuz2lOJJRJ966xhBr9M7fXLJ3RArcxV2zjopI285f+JfEyNKBeA2
OLx7+uxU5dglV2a8mqeiwaF6SWUf3s1Tpcos12FkVLOLZ3gXGyREWzBMqIOjmDrMZzLt3s9+YyOX
weUyxY2NcXTI/zq72Rw9zW1W6rjZKrCELmOOOx70bt5D2UlwU4VgUqemLxLvQVmQ0O4T6y7UHhXk
1XZhK7oldVbc9R4KxFuyqmfneVCvoBQIEA8iXygRzVWT37m2fQFNSvVWTuJiOKx840peQomTHBbX
j5uTjFJwM3nM38t6eKaCdCpDD3QtOiIBs/1mIg+yZ9V0B5T5go3YEKQivgeBHr/GUSwveCCtqUUH
YwKbc2q3b90YJMj0tajIK72qWbqODxYDmQXHOuV6P185L+1fZ0lsvtvorEu58xKGY7pgRSZf5t5g
y0zvMVEquQohkit4r51T005HMkEcIrm2KMS/8/Esg2reECzJreuuIciY7smLDm3d7BK76M/UGqI4
udZ58bmQOZg09MxkGhpwVjiGFexvtq6w66Ubs2RLLtSRqgygiwIgHrLRnGEFOdGg5cnq9qmBVPY2
GcBAfZsvsFNrL80B9VqmiwuOi8k9cqe90jD6k1AXUUGptPwwu1mBhjeeL+H2JyTYUfZg/7rcTLlf
3w+eDE+3K1PSjxYmaBKBScUXRr6NU/sLw3Dkh7+qsnyUkVqgqyIXOngTOEAaszHnv4omlZ0H0b0s
U8vbx7I2d3dGhbr121/a1Z1xYG7/5fbFIUAK3n+V7m9XN+TCuyuCF5pr/jf0hlJHXce7uTmV/ACG
jV6Dafq9tCCSYBTZ8Bo37ZOVZslTDMnGg2QMFbraDj072yjay4R1OIo/3WbTgspo72Ylf1YguiMn
5ljmsnVYfY5sYawMUWQLBQG+x24wP/XtmJ973XJKb9qgVgTMyZVnPtbOUN+7IL1q3cR8JFNngtor
yILoSLahC8pdFhVsOQ8QVvA4mBtfKRNMnCjRw7q6i/c0OThxkwOiIuaCmjTAw4/FcMzhSqZuQigx
Hbp6S5MDbZKdYjv/gzrpco3IPCKFG9zNn97aParNImdNk7ky6S+Mlxfyp4MXx69FIs0TtQYsD7e+
tDrQieAPmowhuKJSZUWdZCogkbngtT8cqJlMpb2TEYJ15EKX0AMZx6ZHMhgSGi9eNbEdXQBoPdgh
UAO2kthT9dFnFtnddeJS3ZdT/+b3nvcF0u7jGoqA4y4Y0AyVsQLpFmo0Y887lXUGBT4gqL+Ap5CD
Ejdrj2UXoXTNus7mDgp8qqrAF4IYzfJ9xw0Ktd1cp3erzU+Q+jh2ebn4UKhnxw3ExE37wcBll4H/
mfLXAcu/qUYVTyWSbDvVQOIHUVrvSTtQahtrwG+8+WogyPktFiiATHr+I7HTuzYdrRcVtyP0QK38
6thRt3Urazj4lZMgTpEwsAby4SkZoYybQ6Dzux4OjVL+I8JwmSEYjJ+ov/HtFD+NlAGSoHHkkWuA
2cJMAD5Lw+ETNCrA5Qz7za3X6PPUk0gjIqA2uznA3pMb0BHvs43a7TZbFH/3iegAkscjaL4B7zAW
2fiWyRDVpZ71GbLDFYoSzWzXDG3yqer4SZZm+A14nnRZojz6oqTFzoU5IrVmj9G3v0b2KcQoaGTh
BCjbtm22MuIYCaIgTz/RWR44yXzW/8b2O7+AmQzPzTL9kGczHHs8ghls9yGrN+fYxPhoiMnZU3pt
7pXIkq2FUQFm8leOjpxplrRqdmQf4nSRT0jsXsquLLcO6Ac+W1k581k5qWuuE9ut96hCgjhvWsx8
VlhLwx63INC2POOT9ncRJwNKDWUKYizAo2yVvbXWtfPL0PHAg12Fyb9p98tYLfxI+UcvgewISmWS
4pJNAgkXs19RB/KExSWChqC9iqdhhRoq/3hz80cRbsYglcuBA83Zo1DjqLKuewp7K1+DpWzYzM0J
RGzcqXFJluyeVG9OIHBNT9RJh16CMAygriu1aLYhMd9n42b/PltgG8GmU3mLiJdrJQvizIL80Kl3
zfpCrYalzS72snpJTTogyAtizqC58MpDwab2aEAgtuRaSoRsv5lj9tADfp7jd59iV9B+LTtwT4Yj
Lx+NxDwSN4MPddJdAqzVetA3BTT6Ih2L7u8qiHY/8n46Moi/rvFwlMewCcJl60781CSF/YmBLn2m
rVN5cQALZbkKUDX3hdz8tOInkwVb1yo6gOqdb3THNA2EKyrELK4tY+2xDTp3xYIk+qayc1HZ3tcu
Ae3q1E7RgWVp/qgHUn+dFNDQsVAuZEeJs09SzOM0lvMWIOAThm3/DdnSftlxL7xPXNOEmOsEllG7
mCCinLz7CiiyKMgx5isTydMODL3g/uBsNdCZja1qnysX4QKczb36zA5fRTtAxd0FTEgfQIqpgm2D
gt6taDmSsgpPohbLCPD7y2nr4TlzrSRS65ovbf7HCNtx1TgIutK/ZRp28RXKclqD6154THxNwbUL
McX+qzUNbKmSuIeWXtDvWqczdgyZzrsekPAl8nLTSzUMJ+LQ9nKwd0ZF/5VVKeQggb8w+jh7ygG9
B3QbZ0FdQjYUj+QnI1bvtlsvneWMNes+r8EMxPGgBEQjO9Al+06anpyqfp2vWP8pTgmyL/LIQrWD
YkH87GXlqSgM7ykG4dMBTxR9F/bjV21PGd4WVhjygyNBlfKzfUIiY1GYTbXD4284Y8E/nCfh9NCH
5sU2scpoUbEhHhfUI8NoWrSVCLdFP0LXzIAOguvpoJZu3mwySccdatvqa6cPDYj1kb2AjZrUcbMV
jWw2lW91S6pyo3o37IGvkjv+nurbbnZDxtOWoXZ4kRJN603ZyrPrK3JrzTpXeHoEhmnd5Ykw1pE+
C5zx/Yxsv+tFYSnoc1AruY3x6zm4SB1smkmWz3Wdv9mIMr5FVbNBIK7/amZ+skL91HhRrovInlk0
mzyVztLKJ2Phu5l5cokRgQLF1BaIyGGdExzIRAepo8h0hjQFtFzLCUK0KF7dxFIBrawBd1TERTYQ
AED/xnbOCOQUF08/fnNlvVhTy3YxF3gkl8aQ7Dkz8JaoEmigd03AIaZjxm8+7grXcsRr6YXxyhQi
u3gJc4/hVDTrQeUKWG/gxaHm+cab7MdYdO2TG0bt1veLbB9kAkppejLymGworkeNeEVoP175cspX
krnjDhSCVKNOBy/Pq7UvhbWmZg/w3oPz7sBtsXWyDOXiY/s45T6g/UmU7ZHTAMAQCg9XKIO82yp5
Nvx4n4fO+neaFb6NV63unHQqXuYhW6FksTceEV3Dt9BHQbki7H+C1NUOuV4LrzCoPIFIsb6GCMbM
NmpSB6rb2529NCQIEDreWc+AgXcHbpWam9pF+LCGNMSt6YBAEd+rfY7tABXSruMtE80wDqnWT05T
B49StOmpGxN/SYzezp92VdjpqbC1PBMi8Gtw+aYQJSwXuG3Nb+DbUKj5t9J7qZwRXC/4h0hF1D0y
twbhkH7UjuG7bxeC0di2VPgQmiCvVj4SWdgbTl85gzLPoMbPkIt5t1MhBjgyZzv5T3nsrwNjAsag
bZMd76NwgyQH8nruhOcicuVgtwEoJEnTnZlk7RfyCNuIb2OI8y2w2MqWM/V8a7Bh+9s2Ec8jXwaU
jHC9neWAGi50Gqif0Veq6o9N6kXEv9/T919F/d96fxl7c+70VJVrqO0UTId+RNIVUujVcUAEYJPX
pv2YoyQMMsf59Fb4d+XQ+3/YU/XDFq77rFITO8tg8E+oAq/nMSorjXU+AqlE9xsbeb2NjbBA7Emv
gZRe8PT6kHqTvWTs9YaZvuGqS5BJ7LMK4j4cyOveyRoIFI/qHYl984MmA9bmXfbMWcPwO+1rcNNk
9iYVKC6Okqo8AwSfr1H2VH2qpfmdoI2G8x2PreTtNoZFU7gyfPGiHPxjEmoNFcbV5tb0mqHaQB45
3KQyCE5iBPRKDJ+p+r0oOkjThf54cbnbnyyFjUxU+eZrk8wO9vDIBnOBbEGFChHcEgVWmAgL8/JE
MjSZbgrdpF67A7aTerFXtJ6p93djEydE5iLLQaBq5BcsE7CuhACtVQ3usVIMS01t72sHhAFj+1Ip
t7B/qES6D9CjXYHhNsiuYaABDCo6galb8O85MMQr0GrwO6OE6t9oyOQ5SIt6DSWp6QzIV3pwysTZ
TmVh39txKZadcMKXzsofsrTgPwDsR32jp97C6s/hMlQo3+gSC0T+eFeAH8FDKMbLTqLtfFQPDJ/o
9ie7xXNnK8t6Vh/yRiu7B7b7mOcQRroJEmVl2G6FCkGGO0GQ6NZhlhyCH8Y9GGzARFWiah/BlUUl
ov5IzXYs3psEPcTb4WPv+HOTemMGeNi/HVtMqNGp8mwFatuTaGS+9/QCC9WIUGRzqyw8U5sO2sUv
pnwfJzI6mVh8Ep9BrPo/fFGE904/8Ac2JRciQ7Dz3t6ibDTekNeYTX8ApRfcY207e5HZGm14DSm8
9Mr1r7nAXzF75U3pbJTb2GtEKFEgPNTsc2SDGw73tX/NwwZ83Hj4n4GRQQ7K70IEXXr7PKFUHOKI
jf3QFk27LMx8+BJ79mvnyeQPq2oxXOehRFphq8SSN8eD0OoQCAZBtgD3dNCAG6UfkSbpzOjsm8Zr
avh8XlB2iZmdijh8pWUabRBcoFwXrt0lB1qseRy/QYDhyzWxeRGvlxr89GzUeFVo5i+yt4MCtEPb
ee8ub65kh0xniheDVy1A2DttAZrJPkvIi+emG37LfMCgJbjYLnEa9hcXAGqUGrThtxjSAIKBe8OS
kb/9eWRiRtN9ntmfc6xszqBgys9Y9eZn7EDinRiMT64dRUc7jjaBlVWPaRp3904iUdDSQxl0QMxl
WfuM7ajX6ER7CgL369zLRuetAfjjiMURdi0ONyB5iQgZ+dIBxHUb0efGHbWiynNW//qv//1//8/3
4b+DP4p7lJEGRf5fucruiyhvm//5l8P+9V/lbN6//c+/uOfarhAcHBbCA/uI47jo//76gCQ4vM3/
FbbgG4MakfXIm6J5bK0VBAiytzj3A2DTggqhW4/vbE+zKgBJ/9AmI2C4Ssk3pM6RPs+/d8Zq3scG
fZgcgVjZJrTC6oXodig1E+nFmcJs6xKvHORS+SIcq2g7qwwmUftTGzjiS4hCmNsyI05EvEI2JoNA
CJiJ6BAk/kcbOVdZumL4jR8gT4zqWX0QeTacbX0Y4rbeFHjogZHpz960Vl9App/tRMewYheZU6Me
ye1mFxpLzjQB1BTY4p+/em79/at3HO7glyUEctAO//mrBz1eYfSNdB7bPhp3SAIHqJoyp3XGjeql
TpA00cuJfgIOunJ5fU8eDjBPgGozlIn93qvOfeOQhe6HeXqmaTbsQUGs2DgI0YQvaVRbq9hO+rOE
JOaxKsGTMSI39WkC6TO+XudNu4J/GjXe2pX5UBoJ0vFEt5lZj3cqjO0D5xaeuYA0yP/wu/TsX78c
zhD1xbfDURriCEf8/OX0blK5KJ3PH+dFulMK4PIL/gkZiuIKRdnuCqj+Mz0OoyY3NvTIo6b2QrlW
fh1LaBVbofeKGLBaOyLLwZqGB1OYNxBrEKL9Yqn6LPUaES/FhzxmxWdhlJAMKnu4jgU/NvI+NIr6
HoX2GyTsxWOh2fQrcNuC7iDxj2QDZViybUvwP1IvDaijYSM0Lz+iZlCtrSMO3J6dLRGciveTzMHa
7+eAPA4+ODPsPqmXjQ8UYdg+QrtePP7iy837xrH2LpQ7flnak8KcpYR30J0kPzd1AdBJPYIeWP6y
k8mjP+rey55afUCksKxFDAIwNLLI6RYdoIeHzCvzJ0uZ9cYwp2JNvTS679N5dAHy3rs53shLi60t
3iYfyOW7VuqnstluqKOyWPgffhHc++kXIRhzTfwvoJgtAUOWtr6dPjyp8GSxRlDJBI8CryjIx7Hh
0pugVyacYVR9Mr3GeqVFGDe64RQIf7gYoYclmlFDCjJOzqQqO6vEknjsLA9Lp7VXluWi1WpvEYoA
ob1TxRCXSaojDaIOav5b2zxZwBJ/2zQuqmxG2013sp/MI+OueaQzPiR2tcijEdVWSBSxHXfj/a37
bz6zgddq+x+ePT8/9vWXCQIohzPH9SwQ0XnOz19mEtbMTDPmP8ihGZGKzbyFCfzCvRUZHoq+M3Pd
pV7+UjCxprUuedR1CJRez3sw3IJ4FmnE0gX2uCt3DfIM+jlb66frhwNARudOQbwNDmSGxgeCTmaI
cFow5cs6MUHvarHsanpJtKBgC3WwzHjvQHYmQpQAtO4GV/kyLktw2fheenVQ5/LP34on//YTs7lk
QpoWKHcZt3/5VrCi4kHeps4Dg1zu2daCGaA2SVDCplVuiRM1cOJ4NZTXyJnS1Qfq5QKCBkSXTDbw
5wEY64JKnqiVfTmiDm5w2lVTxwa4uLNmSaWAhQA9B6SQg6PQFYNxsJWqlJ9vXo2D6jTJIN3Y69BQ
6ccgxYiMYEdNpW29C4RSONp/s5FfqUNNs7P2I9vYuFhqc+Ol1vTeCxlM/BGPYeiKWEEMpi6n2lNP
VEFjy68hw0W9H7w93jQQyOXeKVSW/gmMX/FzKjex1Uy7XKBQRdtZMTh4RiCoCNYU7PhB2O+iGF+4
i67xhkdLA0hKAJGRusVOSbd0Xz9CQSltEZaDRFgY5KB37k1/D3Hv8qLaCDTzU+sf3Ux+SXPVPpCp
wKtrlSKHsaEmdZgpIFTMfP3n34gl/nbreNDb8EyIC3iCYxeu+z88h0aP4XU32tVDGJo66px/jps6
+pb3KDr0B4fdI/MToTwPBcDg1wu/lWDEQH7ffymRVtpANxUsGdKJnn4e6dUdwwZmPHmZEQHjCi4W
p49rxKRAV0tNN5rWYammxy6UYBUJ8k2kFfHKwijOoIlFqaluYofR7lypWW50M6tBPlq5YthRE0Cj
9ympCSnkdYRSs7Vr41dOiKDIt5p1NDntB+g10OJYGdX1DBxCoGrapxxQtxl6LTIQSUAJzJyh11Cb
K+58W3yAXpfB0KxVn6n5I+hzRgBzUPdtJfLFsqS6OpYX3CUd8K8DQDwvtrKgFM5YdkKFgnwyg2rv
h6X5AlaRdoNnqr8ltzgG/3mJXFffuqh36rCDILvD29fbtHYwIQKsh9O0pSoChOLLU6P4hLpRSDeO
VRc+gXOdoz4H0bpaNvuxQUYAsAK5BPtF9IblU77Ipsp/TrrJWvnGkN7lqA3dqaKz9jSTaJEBvM3U
syx48MoB4GToZHX+sLQgGofgNLDJrj6QXdTtuG6ErZamM73bqIP8BoyyGbPnOdxoCxGr5s4NEEHJ
ucq+ggD+QMqQbdwexTB5LyhidJaxHEPgJyCfKtva3A0RAvamZdu4Ajf76kbNofHzZ4AZkjuGx+F1
xMYImhcQuBZF94Q8VwA5u6B4KrKpgUxA2W2p6VSp2jcdCsepCRFm+75p2CZWdnFFhN1cFSyVD1ZV
pHeskltzHOQDmYbIb1e+5U8bW9ssXjVQ7pjd/T7NL1aZ7ylYC9EgsBumzp4CRiFlyLStHSRqozsG
QDgWSy6o216M3LxGtUBQr2j2tl9XPzorebXjyQXmtfGX2Kbz+8q0my1PGwP1QBPoGoDi3JSRKh5+
N0+a7IesrLYIWHTrqoMkXh6VD6VGo6AMEirJGoiSGwVEG5s0xy0FGx0EhAPI15nwlHKjCjn5Yfzi
FsVqGovxOU4A0HArx0SuBTt2rG45ABoFXqSa3FCk5QrAouHQ122NDFzf9cm5iYtq2ZjMu4KfNNza
bhlBcaYYT4mF6DxKEuWjYyFR4BSh+w2YqnWaBfxHoLxj1yIjQ8NRDuBdeRBGWxQ0TZt/fhLav74t
sWrgzGZ4MTimaeKZ8vODEGGoqrUGo4NgvIkQa+8jvUSQAdBN3XuhMnegCkNEhGwdtKPCtnuaWqeC
4A1Y8h1Zmte4y7Ee6Kvse4FfJYrL+OebB2r4AySq/WgnNcUK8awokKxi/9N5ayJVUVrAls4g4Qhh
3GXQNNm8jrBRfbxUfEwuKmyte+pgyIDc//PXYP66LtVfg2BYN+j/HId22B/eB3IYUOftMnV5r2mX
nkaS4pZnUD4GiRfCALY1gS/zdtOngb3ig139+jCgEWWKIn+6+8MSfHbIlMXLf75kbv6yzpGma7ou
/uVcPDz433aeQJqaEBqM4su8oJ98WYMJPYi+Iiac6qA82HaSbeX5bPunmd7xtYlSqr+bA/A2zmZm
q+grpDZu3k3cypWIqhwcTWsKc2bSi54tAS6XIl2PYQPiYKQ8Vnlihg9GUL2fQQiBr3oFmEcemHw1
6rObXw6JvP+wHaf9wy0SIvBOxzaYY2NhOx5naP/8c+7HaYjqSSS70QfUSyxtiLJ0E6S2JRaaCCDJ
h37qIairASe9Su5R9FZ/unn4Bp+QH7KGRR/4UG20AGWIhgFSTiEIplO8c4ACLcJHwbLq0OteatIh
QCJ4dIbgFHIGraq/xue9SIATNs1vrD/+82/A0tGFn/9c3LyuBEsIt6QEJuvnPxdQi2xEJivYzRgu
u1zOERnE9r2zFeRIXIJDpdaHZAoa8IDD3o05MG0gqF4kDlgcA9WBmI9JhK0Dy96O4HIOsV8AdPdD
+9ZPmDC3/g+/Zvwj2Toa8OGPEczCX+J5toUID3fdX6NYDKq+hYzCZpuqhB8U5MKXqBRCBVsvgi9R
5oECD4XnrqyBlORDtCA7KoDkBlyMSEBHefjFY0UKsSPhXEzkHJ4z5EXJLS9EfgxChF2oWQjQUjdx
z0DqGGG1PLTlARmzbyi2in9k5QWLRryR8sBGRsp3XzTV8BKRQfXA/bTdZKyqTm3ayQOSyP22rfl0
D2x2sMKj3Pqs5+laP/oxTe/zWAaYHh0kE8vyYgYhXiBgkOwuKLQ/u0FSHCzc3aYODykwUAXqPBnP
NXg3LuRFZmqOqpp2QD+/kp1M1EmHsav8lYll/3L+BDI2esrGHLqFyvNgS7YPH+bKdqvGuDl+sGVd
np1aVq1EX0FvkobQRwmAv7ZWWmcfbeRjiLrQGmgdAhZ/v2pIUWNP6DJvi5VWtQ8YWBBTIMeg4mgC
n+mm+QpoP0uc4tJCuD4xfdDkKaM7Urtwi2DZBmaE1e24Tv3GgaralIxLECjjjeK02aNUoTxP3L9z
eIiWNqnUNxdNywS0QkSG/E3AjwbPftw8esF+gARb4tHOE6wXMRKJOLlvJWSWaQ5PTwTidJAWKHEm
D55WyQ6xcQSgdSfZ7ISvEboK7+dPyrxxk43jtJrniLDijaf4TtbbqEnAFKfHWY2br03PlOt5hsKv
rjb0LW+TSnOKVgB6llualU+lf4nS4OAKJool4IBQpCj9cZey+XPawOcnSLd8JneaZ0Baf9GCSPNA
TT90uUbtoK5TXwIdqgB8GqljnWhU4AbGri7xb0JXRTbbAhwBue4L+Uc8AjmHb4Yr+m7Gwf9qF010
csENh2dMt7FCzh9A9Mgf7AlUWNCT8NatI8J8ORjJAoot2ZVcUGNgA8IGNdLIsoq1FfN263VgE27S
17RP080w8WjPDav8lE4+FiAyfUUFZLNy2sI6QnV0eDC67ptZ+ckr6qKwlMhb8+IGXnKH1amzoI7c
GX50lTSukV8kp6lp0xV9ACLjR1eXMxbdeAFVH2jsB/xT0Iek/lNRejbYV4d0m5a9t224UX6B9PZy
ZLW/sdIG0FIPaRyjPfZxhdyDQjBwiadLvDcTyYCxxleGyCNblEPEqqWPh5hvBvmVek0n6lYOdv5b
aoaGh3omCK/OU9X4DVeI0VxcT7FHCGJEG99CII+aVV6zO0Aad7NvOwCfDamAYuM39neaTZbS2EJk
VyyxCzcfLWPgD5l9pL7ZkgMJkaHibb5U12jzA/YskFrRV26n2F+BRASwoQYvTcRj369Zx0RjJOu2
dB2qYPxk8/z9mnvHvUM5cT5fs/45bMBtUKzpU1OBCvZJSmTS9QfoA1034s39fF3/dM00aGiMv11z
kNQg7Efe7a7Nh01vJGKram9fIjcHDJoqUdhhdFha0OmYqhplq8iJlJEUO496XKMAWjFPIes2e7YA
dcTCDaDaputC9Bw9Kqo3fuR+TuwQQtJkY6AXDU90OlvLzmL/j7LzWHIbidb0EyEC3mxBzyJZ3mmD
kLolJLy3T38/JKubGk3HjZkNAmnBIovMzHN+4wO1C3IlWYuIBcBInuOmgs9Ro/LGFiR9hneZPlcZ
jpSD9yg7ABowNipUqo0slmqiPzFYdpRDcABz14MY8q2sa1ySxV20wgp1OhR9uvoaxryNaMHldBW6
23qfPquh1d5Pmr279ciqqePP7Iq9nKubW+/MO5L3q6os72Q/ObQOR+zY1LE5yLp8VIfTZMafczV3
B9eo0jWR3XhntqN1VJM8O4djzU59XAd5eXCTAnsrNc/8VJTTTzFv09xpfk3p/BcnaP3NLUguxHWQ
gwlH+G5uTA6Wehs+jgE6MnmvZ990zSVXzCAAs5x0Wv17bBkI8bdz9iSfPE6FdYzj0T4gDbgrXRt5
IX127tpY/DQGvSJNqiBuabvWOWLV2JplqMGmwzJ7SipvpQZgHpRmU5kIc6SgLL67oXpBQntJfxK1
cUfe5BiggIj04m+lC/+qcHb9sEc1WZnDFDw36FOusWFQoX3MX8+GxV8e/3hu1IXuI3wIaHNCDG+g
hCE4ayAK/o/nYdENn69oyq03lSiYo36+rdEAWQcpFjp5r7HhnnrtO8Q8P+j15tNroNoLVOP2KrGM
N8+0j1W2zFp72sqdMToyxl67z6OEXI4cSSwyENX0HHhaeXQwk97IAVm+m/XY/Qa1JMUgZ2gOwPTd
l9mzH2T7bMfEdLVquIiS8DzsRvzOlydlXojQl+m88LVrD6Mqkm2l18G3oN5eBxpuv9G7uThqKhEu
TP4+ri8E1Kyv5LxxCQeCs07+ZlUsEwJcOhZRl7/Nrpj2OlTwbdZ23WdSTr7soBjw8/Duy+4QX6qe
PBfzKfmoxoK83bBreAjBQJxsFDDXskGxmq3Hr+Z75xrmzkWqdCeSUXkvTD755ZlI3FXrWbgpKVwQ
P3gkV9e3q8BY3QfvEj7ZCg41wWIiLEfUMYgfAkmf7WyHu3Eu6z0uJNPbXOCzsrzRSYauAgKY2dme
FQ8IXqz7M0vSK8mq12rCwSMCT7AvwgTbsGvim+y3hXYC8Syb1OUiBCMbtNB5VkbMOZfVtFZi66lc
Lm7K3q4yYmUjl8/I62lw/xL22FwX1DKL5l2B7s9KDpK9etC7E9vJsyzZY+fhujGwDBeFvmObqx1h
UPkOqJjX1FSUxyQs77SgD99Hp+DNgex5jUXWtQbMSc3GjWy1szBdK6TuDjL4CJL0V1q66kWWlhl1
UBSv+TIj8nQIqxO/tCqe+w9ZPBX4TUIKOYE9dU+d1bM77atR3w9Od68vDXDdIJH91qyM5Z4fffsw
lzEeduCy3FNg6f/cTsLGZWce/w61b4MZIvbd9RlBMM9IVsIR7cpljdxVhmomK+wYd3rvGpcGvsnT
XKvibGTq/VfnXCHhN3bZ+lrWiRfC0KxanG6WyZocH1I1fkwjL30iNU7AX3g/OzulTe/cbKO3Df9m
8kGNWfzVla22AYmubsA7Gyhx2fF7Gir2JlO8AmMbitWAJHsgkvIki6Oh78GgsYsqAus5n8tNMeXJ
eyhqMhmLqRcb6eQdtwR3V6vBV2ucjskaxabpIFt71fluFqK+l0OVcDMbKoyFtCofCL68yudkuVkd
5YvKlvmhjP/3i5KtGdFH+aIUFD7ZLCTVLphm9SRRnle851LMSYD7ASeZq1iA7HKVEfgNGRoqAQH2
pZMjxQRuE107yTmjpZOVZfO6asMNR/oVsKT4GRzI/GqAdk9a2MGypA4FWzTU2GXJ1YyDMavJtZSW
08kIi+FBtgWtd49el3svS3qoPldIS15LoCrfu9HRLrItD7MfmrCiq2q4isM8uRFzOF8fodapz3cj
OEltcARWaz/3JgAhy4sLugLNAi1172Rrzjrva5lJnka24v/OdyoFaduF6qvteOkqU8+tXScHUmPF
y2w78S5RVG0ti2Gqtme3Dj4c1Y74L8anNJxQG5ONasujCqPxjnmjFC9j0hfbPCZEL1uHwMhOzcQv
2nVsi06Km77IrlmOVDmBejbuy0NFN/QbHB9Ssu9M5KHAcAT9n9ZDc0kNrAXSJNPW5Nebi1Xh8wso
h9tYgLGYcGzYXisr4dFUNdpDnPXmgdDDhCXcMocKECQzso96EIdxBqOOOGL+rHlDdqkicVEVTSkA
i84c2DQDO6Gl1Yqa9i6YQJwFWVU8yzqMrr5ZmQ4Qa6mKvAHT+OUgNMkJJg3Wgl40/PoyftSATgUC
c0dZlCP0ciuSXn2SNZpgrzdZabKVbWJKhgfCINfusscwYnjdlUSSZNEl7Ilwf/80O+M3pHLak6xu
FWCN/IP2R1kMm8qEaQRdQBblZaj1F6NN07N8kjdDr4hYvaAs8ULlRbXWeG+s+UdJHwZzVDeG2vUb
fmmqbd4WzloO7AtNeRp+Xv/apvLm9QTZHFges8yxod8nabzTxZQ/y+5WTmJWV2f96+W7ockZyHr3
EvymVvBF4eOHK5ydUPZ2DOMhcRZktuIeb1XyLhmdLUi+8SxL1yoMN0gbjuMOQu3XcHT+DaDjU79C
6eAgytHZpCY8hwkU7EMfu9n1EjTuYrgQHL2uQGYma5C7G8f8q5/hdcO2czD280QZrYck1M7ks9sz
SMBsnYyp+Cs4yDDzrV01+/+1XY5nac44/KXFliyXs65IEd11Ldx86Y5+K0oRnVsR6hDyM0tnaIp0
Zvv9emuVYxtgmevaU8eDSwbrvjG0XzIlbLsCiba6tncyJcyu7TxhRPDUsguVvYLYeZ0G9IrDbPC2
Vw8lXXvtu6h99EyvekyN9E0iYco4dLdOWXrbjqWTlKw/2dAqIRkXu5vOVqrU2UlwbEmSSJSggP7p
IjW2klFUa6Rwxs00FMnkO17+gO5hfJAAqWudhEnZY9usr+ZueH4DEClHFNBt1eVNQ0hZzCaQ3Rzi
DLp/xqtsxWIMg2N8HdJkCLdjSJyuVAbUNDW9UM8i8TYa2bEHY7lMqF88hFn5Y9Lr5ChLst7t9K+h
sk5eVFsZ1xOHtnvLQOs4Qpz6bnKa/sVKumbTVqLZDkvRVDTnYMdhtJKthRl791VtHmWjrCr7fu0Z
qvYoS/jlIM87ZcUdHuy/z6Zq2yis7UecstsnJTl3ej48aov9+ZCRQveCVvVlm6yzQwUbq2ggILT0
l3Vecm7rTj/1cXa5DbSnUfVl8Y+BRm6RFmcQfLCBMMX89SQ5IM7yYF/orptecvYJiC5ohLBCZ68o
uX6XB4P9f92xw99qTgD6qyV6RCSNKMXCQgAeMFS9dZKlblSsO4wxvsuSvAD5n1YxTuc7IxsQ6u7d
8KknnroMltMEUass3+5o3TcJqtvLjK2wrNMwKOLJFoCk0hwPyPlNl39SjKz12hS2iwQqb5+8xHV9
lxqGcpalaYBHOw7amyzVztCf6sKddymZs1MUChwll0vy750Ved2uTapP2SPVqq8esjil6coyyxhb
QrNFghYS0Ixlre+hln0ZqtS7V5eGbGkoTMCsCMJC0y8G7x6y8dcI2K6/5lKHrmOlh36BKBjabD6a
qF/OevOULTAFh5/2fVMSRpEdZN2wiAEpYGGvg5pCMR8db5s7Z9saV3aiR4Clc/MiL4M3YsOGh+62
x1CJAz0Nwl2AztPSYsJfHA1CarKfbAVc+NLjyraXylq5Z2OJYrt3UljL09DY92WDLC+tShD+BeYT
/r3ASyj3Bv35dhcqk1iXS50S0mom3u+tt35jYZ0wu/khhqH6JDhLOoSP/0LeVX+qyEbK+hoPesJm
TblXx6j6FByTsrG03/qODQ8SnBy5l/rb8ByXmrsaaPZDq6NYM+Pj9M5BAgH05a5e6uSdrJOtst/Q
1+LPVtcbvsYWdVCvvEHoO2U2IMm1ApEklPiPAFA2supWL+8Kuw3PnWs2O89K5hczDc4KJh1/LzdA
Jgd5gyn8tcapcfK9WpEHfBJd3ImjUmsPacAZIpKfnLxtvBmzHncaCJDwmdrLRTYYsy6O3j8jXP7S
y5UK5GDcAsbDmNd6Mba7wa20Fz5KZTekYb6WxbQBaWwRtvFlsRkTjmnsFMI60ruVoejbYYhjsEMM
9UA4+hXfvDulNbQXOXEdVwRWl6KwmdjLibUHRHjRCZ7cBwTGNqXQx4u3kIOSEYtQ1QrXPawnUtlB
axrvKIYhaZhk5UrzUvNdsXOitUpewXOrjPe6bD4ny0gfQuKfL/8xSNEmdZ0Xun3OsdVWlDhhr7QO
Q1CXfGPWkbwZ5jUrlr23DdvaZoqe7yYw3sTHWXxl0WhMTlbL4iuLLX6qqzkT1eM0peZRTz1lhQzU
9KEimrTqOys7EXLp38Gk5SaeCbKXKE0Fupk3fnguor0IPmUno1dkLzn4v3oZClyQXLMF0ZCkfzeV
s5yhbLuvx8riH4+lV5MOxbZSBm1N/jC73C6xgR5cqZ5vNZnGOu6DyVrVtVWeZAPuIvkF8nt3UhH2
/cgzvsusM6+4hNn7bKqsbULm86Ovm3W6YJZiBxODsGzdU4wS7P3YY3l+BTMxMqjj5DWt2q+RWpBd
R8oO6b8jKz0zriMl2gmLycepaPcRXhXfm3w3Ilj1q8aJ0q/K3n61UOnYFP0QnetKSe5qZdS3nmUX
z0RayG05vflXN3e+HJUU02cn5ui9JRi/BlUmLsIktapZxO8gwSZPcROIVZil1Y9ocFF5IHOWBKyo
Stl8zJFXodnSiHvkIvuDWxefbPqzdTWaxKIwXkLvaXK/seEEU9tFvxajkwTW22eeac4qKKzoQWsD
fe+6ib0vDI0kEfh7bHqH8dO0C2xsWFs1JfjsWBA6zfIuQaUVLz0UglWJR8he84riRSVVBd3Tm1el
KcqXYRrU+xa3RL53xYvsYY3uPpyn9EFW2bXXrGLXFQfZfw57a1dlWrqWrQTx2wvyaI/yUbLKFeMa
q53uUZZaYXjwjfAxkXNHUa1sbTyVkYblxdihUQCCLb/JvmOR1ZcssmB8R4qBmU6UvRC6uvRpXnwz
IjDSJpI+x9p1wdbOkDoarfg2BRNqnp3JPwVeHh+l+kN2VzSwSaPLxl4W0WVwinb4LIyu2uOs12xl
NT6m69aMM7gUmX4odFFt5KS9Yh0Lvowvdt5CyTPMAxiy5CkpTHx7TMDdjdPjT1X0AUthxVpNNPmp
bEEZiamH5JUPycoO626PipdCgnQp/z8Ovk61PO0/J9BCXEDjtkB9ZVFsaGH2o2fxGmuIkXVaafmy
PtfGeV2Gg3HtVufjb91aN/29m81m6aCyTz5PkbQEJ4n4d5S0nt84Gn4J7Wy+qzjv5uhBv6mqJ+5t
uxL+vPyIsj/odx7cjI0s2pVFHp5AwUkWA+O1D+32TRi1eRmzMCGNyWS9bUEm7pA4jHvfJuf/F2z2
tarnBCcANt3Fmud9Mw3c5LBOVJ8Qa+m3Y9Iqd4FXdXeQu92tEZXKYzwh+CbgeH+z+u6iy/FzggzU
ENV/lzkWFaPTDii04j1cBl5+ccqpOyBjPe3joGnvs0lBVRgrkjcSRD+zuBe/QnVv6Qavo9L0Vzd1
R9xo+O4pC8ksjittBzOgO7Zixq21z61NhPbni7r8UHB6H38odoOWNTEx/CL7fWKowX5S6nDdNrrx
mketuy8rghCyOAEp2ydKEl+LmJwae91rkmtxCPmWZlifrdUiNl9TdSRbbuQ56yvF1opHinZx7eyQ
rt5XGCleW+06bPcOEaHrWFE47PNSgdXgMra0yZ40k4b94/KqoPdk2MYp/bU1syCSdq6KCuXS6nll
tA81Zbq2pl6g7MJeU6+tcxoHO1LskDGWmWuHRAiW4Ma11dJwerZ0BMflVCJSjZ3aoqMqi6xt2m7u
GmQLlrH5OMw73QowTVmeq/X6uMO+DarW1Bwat2z3wZS/4j00jj4sy+YsL3y8X3exce8083j6s4fs
JqC8+iTy0p0sNiUmw7mwME1a7CMzU3fP3tyCMyqDexZfw0EcxY62VYj4qayU/eQlLOIfTgSyVJZk
o62gP9llwzZext+6ximxqDQmF3ark3etrr7oOZamt7kbnFnvXGEdmyhgxZPdghjObYVWzlpOrGX8
+PgR7PEMlvXd7WFBgf1IpRQPCQfy354PhaNB5CiPN7Lv7WGOnhwstylPt/ouVLIj2tVv8sm3uaNc
d1cExrTrHM5z4GhQRRe7FXlRIpxWhIdL9rSwyv6pTlNhtb4s61hl/HtrkUpDvwXJAUPJ1ioAi9P1
VnZty1TxRYsfn2z5X6Zr02inByGpheWR0zKPHXacimTZnBQXiRFP32ixy94MHVxv0LxDFfJfLou2
lTicm0RxVi0vfKvxcJP12ugah6pW2cYCvvrQGqhgdgPcGZSz+ZoRDZD1SeaNh1mMkAPl5NjykCMB
V0gMhA2tRipAXso29k71cpHFtrWqrRpAFJd1Q1WRpCbHX/qqrppEpmLnHDutc07SZt15xnzHImwS
G1sa7MDpNwS+WFeSnH227ChbtAjbxqW3WMbe6uWdF2hfw2TxOrYOraNZoLn6o0qb3TTpyglIQ+qa
2VleJjNCsGq5yDtZF5EwWoODrld/NCA1DgFxGSs7x0q/m9SyOP5RL3vIoaTJg23Ndvn6xP96mByr
1d4PAohLZI7QbzoE01Zd7BGn5QKu6+tSSgPFFFrJwQ7VTS2Ltz6DEaor1VOGnd44sW9pVoShdB0e
nDJLd4MI07coSB4lpWRugph/i/b3Hh5g9P+9R6BU7XqaW+RhPRREva4leNWG+UlXnY1p4LV7q3LS
GHGEW/k2otaTbm8U1Rl6THaS9dfOzqQ66z7D0c7quvYBrXmYLSaOHSOxE490X+3ssaUq/Gqy2odr
ZZk3OwB9i5ArdcVyaeo02nDGVtdymmuD5uAfk6CmPauLjdPi7TQqk7pK06Bb3epiVzjOtVxI76Zb
k6Yhp+rLkbLyt3ZZbhq0MP6Y7j87jssrkC3yIme0Nfer7lbkW8fCLvu4eYUjzDaBgLb2yLiMfhlO
5XnEjZHMTlGpdxXcFNUQFGVLFzR6tw7bGm4ln/JWVtq1vZiCTEa8Tmq0T42heaoild8SPXIOrpcQ
Lhnq5FF3P2SbrAFxGu8dIo+rW51t4eMR5bDptMSqnwRYgafiSXaXl9Tw2LarrnN9hqwzhRojGiKa
vV64w17LVDAwWZaeCcal54bYx16gAlEFhTbwv+tylS2yD1jOFjx2j47z0ls2wJ3UtkVvIBmWpfqx
sJK+eQkyDH+tCis8zw2fMysaP7UMzHptZS156ApTujQEIJE303GqINWzcQwfENLEoFGBgZlwdPaH
zJz+hmi/goQyhH7aDWCNDA/MkomgQBp1L0pAEq83aqQ7HKS31TSJD8qy74K7VGyMcRpfygYweWSj
rK+5yeE6E0anBFcCBB87vn5pll+COUNEtS3vDEsnj+tMaUl26J+yvJOXJmqKvdkYiD2F4dn+90Jo
De77yM9aFrn6TnWbT9l4q/+j7zxWYsG2/ecct6EicfsjnnwbOfetXt7d6ubSjU4RstnLK/jjSbc6
+WKSGellFxfCf7u6uRntKjtHaCu0mjPCsBjVO6GxHd2s2dTxDH4/e/QciJxK0bovZa4/lNgv3ask
Ul+aTpv92WnTu37IvJc56Jo1cReH94BWsxnsrcH2f6MvRW/x0p0VIDhyprivNXxjxHfZaCEV9BTw
dWHPfaoTq8SGLeSrjvc612CRsyUDBZZBluUtMunDEUTrwvsYvdcswOc7HYeLLEHlfM5ydbi/loRJ
YMsdH64l29lnc6E+ypKXECGx0Q3IDecd/Dm04aGd7+VFBwi7yQNDBaJAXV6ZXw01iEosV1x306pW
Z8PwX1oQVfFDfqH2txkqdALu41Ds8jTCjP7fmSHHe5vcAH3pYcIJ3SkzN2iP2Q8toJsHs3Di/WQ6
MMv6EmjJcjGIipwzrOf1gNMIu1LqOiPcGfU8sj2lJPvGkan7tR1BV8fe56HDNClWxpMaTcM6I7L1
AxWeSrN/1CjtrdUk00+GUjqXqSetJhsq2Ob4dqqf/WDB4ZzbnxCy3N3UtMUxw6wBEcDbbQw8+0ha
t5lXcagXx1az8e4aleCApQMxZwiVtlWXL6IHBs4KXx8I7pUvGRucXY0V9lq2ZpALz/WQvRGMTttV
N8y+20XNU7kkVVGZmX3LwcWxDz1MAWBIYSvS5eqx0YL5ekny4ffiD2W2M4R+lfCOqBC8lOUumAvx
W1E2/FGXLv1KN8eCVg7R5nbDb4u1r4EDjUKQ8ZgysXGEWsOKjeJHzaphwlRN9aPp7RdvVI2XpBvN
feKYwTYt++BdgUYwAqX5Uc1Ijub91F5iNTPOI9nOVVWP+f0YCbXZhSFMtByUF3oYQ3DQmgSvyEYP
HvTlwqmpugwLkS0m3L8BA8smvRlwjaFRdmOJ/kn4Oj7KOeRF2BEg8HALLRVcmjBnvM2RMjSN6ZtR
lihtkkjHFaqLd1EPIjzoLXGJ0XG4FJVA87UJbCIRFG8NYilmZgv0ycCE6dag2FZ1VgBuOlWOcm7e
OB9GGKC1LGrnzoZY/D50P+ylOsAD6tAtwUGyBJUPgjnca3BdUcAaFNxRbeUEedjcDGFG4mdpkHWy
1dI45iLWTh/gsNUKDUJfyWbn3mtBiLuOGf1Qp/SpqSrlpQTatW9mU9+mVa585Jaykh0mHLbXXZWY
JzkyyIHqSOsVbEaeMk0lv/tlBdFaKatdYtzHtqXfE5EctmGm4CDyb528q2NRrZZwxnbyph4OISej
fhpd/jEZKy9WneoXr3iRBaPgB8LPAP0dxsL526mnLtmw7043Jgy+9W1UtYwPjbL3mylwdrJBvpQA
7AMWPiEi84srtgMVX+ka8Tbh+X7fl1rok9An4FzP086pGmcju7kBKQLb9Fh3l9b/71FWH1WvHeZL
iqH3D4gT9Q+wEZD6MPBJJpN0utV3UU6ieJ5djoN0kw1JqqonQqwHOUjW8/ci+tAOS4jLMe7JdhNh
H1z7XbXUDymqE3s7dAecn0rYIN+vueWb0yj2uvfA1xmhaA8NjlF7kFnGvVU2X6N5Rz9AD/8ywu4n
04Xnq86fVAB0FmkaYeHiFAUYet6kAWVD24/3eZqoaz3VAAM37nnSUFWTilRxr+9CNXLPsiTrlyrZ
y5tFsLsmfvW8APBn2uK5nPTgUcmeAAlDeVkuM5ZM67gao60sAhddbJSraVfFM8KWbndqtHa6t+YM
IUuy7isoVfNBNkbOOG1xYc43shW/2/Euy/Hhka11hqLXBI5LNsoqmBZAbc3pXpasgBhD0JwCjje5
vl78ptPFTqMHULpOAaSvZPHmV301upHlcenTVEq7kp7WquOOcKO16dl1ke3UFYxM2fLOzwqsHg4T
4+u0lGSVqutvyMSmZ9m/4V92h008q87SwwVG9NgLkwA+k3mQKRDZACmmY6OjRxfssdgCjvz6lOnj
pNrsHs3oTF5KXfOChkdk7XQ2tj6/m49j3ZeAK/VkNWUTfntKj0tA9xG2lveQHG1+bB4duN3pNJFt
TTNnZxJd37qOZ2/NIv0o41IBpG8rK0F6ck869oAQcPToBfy4a3AUv7kEus0WhWZNNw00LszxIu8U
C7hRVSLgqNt8rLEyZNi3l4vosbci/sQqTSiWyBlL8qAGuB03gbl2C50obrIgyffO+Dh5y47IQ9o3
5PlIYEzF0dDrefWqR7C8kc848v0ffWBsfxVI7D2VqhEeQjf79Prwu4hDbxdEmrdPAoXYFsdhVsmI
/6L51YqmdGcvaAa3GQ9xXfK3op/jRtgUm5Y/ISf1UMJE3ApkD5IA9HmlvXSG9s3TdNdXQYStzS4g
2qk4fm2QIFIngD9D2K36gW8PUYIcz6kW2y40Q9QHz1ORPydP6OuzgABEImID6NmBeFqOzZpMx2YY
OtZlNY3vRmCLvijac0c4PiRi/3di5UjMVka7CQut2patkvmDCcBUT/sVupIAnaJPze7m723V7fAv
PDSzdW+UtXrnNWBbWZz6jRfVua9F06+g+17nqC9z9v2JFDbvRfOJyuAu9vL3PgNMopcdVNziSQet
5g815vK68h7mycqqK5aVqsV+TJjf0/wD3a+twTuTe5jmjU7zU2WbsLbMN9gA1RHIMacTzF58M+4J
GSjKsNLnPAVgZX3TI30G8M2e0osKsaLDJ2TSTZmzwE4ZZlNVmVwiG2T1HJK3sxI8Csai24EW/a4M
ef7SBb8qJHR3kNBeFaKj7BPmSzkSQMqiRXBqTFk8ZmetavoFPCZ/yVyhykR4AYjk8DONw/qiTQZm
aOlL1/faq+EcexCUKyUQLxq8kHWBssF65DeAiKd5wF78Ys7jsRAqTlxJdhlaPJ80KDKbOeHDINHb
7yLwpMcoPHhVu3F0zBODosYixxweOy2q2Xy21S6yER3s++4B6MfarKcBFLJ51ApX8dUoykDadc/O
XJCwnIp53QV5fRTxcKg7sLlILZGaBb6udOp+GOCYFWYO8BVcF7L1ZPsjBwuVkjRR2+EW1+PKEAX2
xXWAOeOaI7rK3rVdhHZmpK5sEJAC6YX9PMNjMLEA8rUg144cy93V0Cls3YP6QAzbN6t2AsWhHmNP
wA+vqkjfVFPVHLsE4fR7eVvBe0v939pmXaUiL+x+16jdoSgJdIGOZJScRZPN1wlCPILiQPezcR52
kD1y2M5m7WP1PqKjMTdH4UX61urUe1UvqyNA8plvWORil8L5eN1MgEw6ffrJWmVDk5m9x0YsavLs
DHxWv/Bo64gr5OEqKB08qFL37yf8nD5jlwPc5FSRn+s/dNt5FkHn6+T0DiFc1Y0T93+VDR+P8OaH
0rQR8C3RbiYDX+SLSHbv3ddpEqEfjPGqLV7yaK42aQcQue5+Zg6aJQB1HWRTy3IzK5F739fBIZtd
5TlA4DeYojvN6F5zqy22KJd8tnmqbJyg4cND2BH1n/6s2qInhU+iWmuK5ybqv4W12aJkGNm7xCah
Ug7dNujrfMXrTe6ybNx5EW9IVqLZomdWf64K3iwtFS/ZQF5frzi6BGKXxNl2JqC8t0VzyrICaZ+k
eB1KdSUWbxh8KrGJwjONjGaybYvgVJeoSiR8GVWtfygD7SPSHUI1TX2nct5YdXPfb2AuWkdFVwQx
+8Q8pAKRi7qtfgmtKHw8qQ21/oVKT+yPZow1eZNimBo+trmh7VHorcPOWqOAXDjNs5qKt8pUI98z
Ro6+bnaJHDvc1saAvnAINrX2soOusUlI3OSjrb3Z7xJ3WjnNqWxT37Un2xdejuF7VrrbgnTPpQOy
WIdNe8mtjmguciSIqcHDaoWKJmXTvRLTj33RWx9GEcLIIuR0L1RvP6RonrjNsVCmn56D/pXlfVpD
hv2nMRxyMk9+JEgXsziPq8kCzlfonrsiDD3uOXmlZNdQs0mz6i4eWn6D3dHcYp6h+93i9Gmk2huE
7hHsan0yJ9dbx2WPd0YCOVUM8Z289MKK78iO3qVZbUMdtjNgvP2zm0CwILLkZ7bid239KzasN2uY
/qr1lhxYZJ4AY9+VsBCdiTiiabvVGh2E9waz0Y2Tpy/IiluXkeXeb+u03pdhkz1kEzg8JeoeRTf7
Zpelm4xN3VqHmIUoVozDlzaApc3sVafhrFzpwkAQyE32deaGJ2xpAtR+jOhu9jLrELBTO4oo0Y7x
YMDQjPL5roiTYZ8jgnwCGm7sNCGmcx9lIZtZaK3AY6ptP2CMSK5J25Rx4jxkbRhtwvpcddB6TGGT
TMUAEu0MtsR5hc9hhPjvakFBrtpEJW9uAom3hLBebMPDLnAW1WvT7HvFxm8gj93XlqT9qnasDrX9
CI3hDhiQMWHJhES++j5XnJy0qi8+lIqcqJe046G0TGsN5bXxW34uP0YLpk8Er+UDWnELOBnsAzhV
XP86YXywgOGsCFXrY7S7Dg9foeKtaeGfQVzkI0QQxednffggns6BLan6D80Lej8DJfXhWUghWbNb
f4QFPxHoGFYfUMhGRLWReAsV44jhoH5Bf9IjIOEEa1mMxaxfcgUW0Rh9zG1SruAlmWC6w3ZbmSOL
rGkeI5szcRCa/aVFxPXS8LfejW69BXDGWZkFaF16GVTL1LHO7LWJKHkPylwrL23CWzaYq97mVSIx
lCDlPQ5oJCMK04XGEgVFzQdoFLDfEAc9ezS1lQ1kfKuqSoNxSvPd7VNSzGiDwPEvnsnpTNsePZE1
SCF7hRuW4feakd5X1uD4k0iMTUII2DesfqcXiYcneTxs5/LSJ9W075o4uMz8LUpsn8Asvqb/w9aZ
NbeqY234F1HFPNwa4zl2bCfZZ58bak8HMYOY+fXfA+nudHV9NypLYOLYIC2t9Q5xKF5JpHYbNKlY
sqSi3pBCR9GvmF9tc2LBLuXkk0gAXYdyN4UpdrJqn3Q+ZIZ2ZywmqF2R+DDi05s9dOXRm3FaRdoR
D5Zq/rvsSnxGynlf48oXTJX3ATh428khgfjC8x/OIH6n2hX8KzbYEAyH2xm0tmMHYRpHmzAj0dpI
dHAEL3dJAmVIhGh8aUP2aivpVV+m7igjcWXnndx2aIcq6LCxcAuIDyQE0GINLb/zcmej5iWFSJaH
Ngntx1B5JNWtfNd0RrUZSpIapRe52xQDuE1DZTlo4sreTq7sTwh12C+J0BJuuhncQkO6TDOZUAtC
6JtTJpfCqAHpGpcJabqgt6bkDLej3hP4W3yyG7pp9UFDMUMoTXhueVQRh6p+mc7cYcQmrEOPFE0c
J6SQJ0cL2jYs92UkMt9M3htbq1+jadQ3ZNT+ZvamwjyI6VRYm37qq03cRMrNrpruOtqjsiko1780
YhA+ms3846p3irHeKErSPGkrX8l2A27oAP6UEgXKwsJA29E0lOnRvNwgSuuqWnqF3rjjlhivbUO1
ERtF7xSFLo6pufuCkPu+j5Rs07vqzSShExj2NG20Vjm1XvkuhO1cilb5I0d+qNHSjBezqougmdLf
jQF+RyIqjnPOa9nJ5JL1w7hRksnZjLgMtKz7qEKwrKh2fsLIOwymEPcg0cOU7sIQ0zWkO4Sj/DFH
czibIfCtsYr9uBstvxHcJ12l5ydF9FBADRKj01ge3anHGcQt6wuaY1dVsqUygIoYWCLqWG4AliUi
E7l9lqOHo8tI8KTJvtlDsg3iUYGyVov5kFtZA7Syemub8q6oAN4Q2G72TtN810Sm+4bUTJ6wjIfP
M29zN8KSm6OjG+FatOREuz5OA+SgieAjbdqq7D4qLxYnOEoq1av576YxwMoRFmx5KOBQ4LPuz+OI
+1Dnfc/Cwty0Tk+uA5mmMUMburFvlErH6wjIEM2iZpe50YeDWE0wejpupiIL5jGy2Qz3fEF9L3Z2
FKqBcLIPDIHGbU3KLEByVQ2yGDRhqUQIrejVpRjRw2pClqjcNo2NgyTcTkl6x2/zpPVFGO/JwWWn
FOldW9XtMzH+BbPLFhnz5NXQNGVf8SBtwuk1A8Ax5Im4N+xnI4tCs+FSNxHwStq6YceqSp1In51d
ZUTjPq9sbZsAsNkIFznZ5BaJ0SK8aXo/ByG5tZz0HnvibFuuDFokcqlb5+quh453mB3Vg/GLyAlz
OFSaPs13HcLvc2eXyHkleDGgp74LJzVoHFduoCtnu9CzmElCEQWoPH3X0N0J6q4ZnlpOWiiHfVPr
OlZfnodnqYHwVx0m4xbzxyc/lUuOxf1B+jPbCQWni8nYOhkYmYikHGh9R+JoIhG008McmM8oPmLy
M/BcfQVsIKD2Vvo9IcWutlAwr1GCAB1eto86g8JlUAj0qPnLEQR9NprTRiWSNjuswZh/fiKzMJxF
kt2VsJ79XtXCF9EY322TOvzcV6ekS8WxmJiuTQU4V0k1o3LODrtMqKdnvHe3Gi50fl1rKCKVIdS5
EJxS2pxavQDkNWZoOkb1JkRgda8q7Fn62pKfjTWDgjDLHGsk27qHXjrv4GhihpFCSO1mhZ36mCcA
Abz6iOVldxoH0Z/WV19NZJvdKU+ATsGpYaV2SLeDb99PRebu+XGrk5Gp1ckm37Vr5/I6IfZ7QhJp
PiU5mzYPXpK/Xs1tKQZ02bivKTAiQ3Mme+FuSPVfhebJU1oXH9LNSaAU5iAPc5yzRfZgNbvZhCxx
N50Go0PL3GnwwrW1PN9YFuosemEee2UxxKv24zQXJ1aRgk3QGAZWV37YMaiAto9Krk+qpcFnNzdL
X4nLmL2UG57WhvCVODROrxZp912oqPI0dxK9rMHaS6bDk1RTsIsxYemmluVbkra/mrboPr+r9dX6
NcWzhfb5FM4uyi+d2IeLG+W6z1hfuUt3sebj997Kqhj50DT2GA4nO3qH1FQx0QUaUv/sLqjKek7y
YRRRofmNWqfHtp0puM9bbUjvmuIluNnzj1F8s5ChRAmCCL5pwtBnklo+QH3ry+aaKkwXSOj6cTqF
+SZWw3A/Z/VhaGqEFQpcEZP4OLTwEhWCNWCwo3FaPwFiHtSFnfmdsl2FX4Xhzv76stHiiu1vaGzi
FhAlUiHQv9/KwmNrNZjkazCkOgF00E8CjrlfOfDY6p/unP0k7+LyzYZoyPW65bI7po8HFjaosTiu
v1Wlj+VJLs3aXRsTMQ9u8+Wn/P8OhxjR/9fZg+M1u2kQJBeLvVYNPmbL39mcdH5jogoX2IqJwEiR
Hvo69yjqcEJU4f9dugli6dNGehJ8pnBqIHc0PYi/3fRb4ClBBXDUlPYSZl18zJQcOfdbh03grov7
exFWl5R54IRKNg5pVf4DObmIRHkDTavDY3bWbw3a8KTDFTdwUqlsAEZTToiS+RHWecHcPec7bYju
DlWxMH/iu/4uVdfY90uaQLWs/DRGyERKqZ8nDWubPUQE59lJnmGvd8FL5uWbt9IgsR8oIoiU/XBU
Sjvl0XGnq5gQZLMcpSFqIs/oId5Q99kpVAW63K1CWAUZ68xXc0QLRrE2M1XnjTIC0nINfZN6kflE
8aioqvTklfNvfmz8aQCtHs2hwFtTT9ptTIlMH1rvOojZ2JNUrmCN+QlbiK0lm/Km5pAae7ZRvsiq
ZNNlUXmzEirOCFkh2l/sIdrPW6owHmch+GyMKNvicaO7c/oXqH95DovE9LFELraNMteXFOEMQyuV
j4ppdueM0j1m+BLd8c6kJm3N7a8xFXtnbvGeb82n44hyzyNQHELy6B9lEaKYkCg/utCsfORpexCj
IrsqKvuexuuDKovFj6iK38kk+Thwm9/7SNwRRHX+5IJ8GuuCXij2LQsJX4ooqTdSxbbNbOyfZOZd
cgHMUY7adgeSJQ9Kg3BcuhqiFdmSbRk16VFHcX7r5OZ8QMV03s+UDragNI3trLRNQPi4Lash2av1
ku/wyEgVZFpb0dlXgP7YFYr+UcAnMZIy/h4qlQ0TnGKC/kwrtVzIK3GgGvb8aAb1e9tofxVDW6NO
DmGSaj91GLxaEjfx0AEaii2ay+ldJGkOuTWdmKSCdsqzc51Xw9lasncTUN/BkPXB66XyjvV1IDyD
lCqMvW3YZcEYJdE7SMGfAqOpF1PqypuhWgr2GeoQuF0OstEq410mR/e7JH8tPRdsfRNOZxKf0TYz
kVPqqSAfUOTfuii5/2i8wfCd1NFu7ACMo6ziZt/APXvGZgvrnUr4H4l8sOUlvyWGxMTTmnH3yqxa
vEfMg2f04m7UIakNRRS/suoPsgIxNdK42szS9p6gjcNdFDsQhusZj605nW+kGH5PenucJ9E+h6Z1
7x3CFnEBnhmjablHCZzpaK1/Z3zY01rzTqmlZZuv/ufh9cx1cO2vzXr617u/xv7fS6yH7Tlc53nE
ypRjROYT9sdiavz5shywO17766t1veljlZPW/n+9/Dr+dfo6tjb/M7ZeZx2btLbYGmo1btjbZWi/
FUXForq8VB1CGNKp/x41epOAYDmeKUB2A/zY/tX/fOtnKybKgIql7KJU1Ke1qZZldjBLxMfWvtlM
/+6jXk0U2SeXctKjh6WpPA5ubviAiKLHOlblNrN7Yg77dWxtVLjpajyEl8+h3E5fI6axrze1ODce
TdT8P8fWA0UzS+o7i9bxcvHPsURpNprWq8evMXacPmL2xq00My2I3SraWxVS46VSW1e1MtVrmHsx
S9/Y/pCu9pEDRH7qqjKe5lDkgY0B0b2cZrZP0bRB4q38HoO42CcYQB4ojMBahp2Iyd5W071+28uM
XEpYvNhl31zMJNu7rLFnnDwJkeY0O8Ic26ds+c8Fkq17xF3eC5k5V+iHaqCw7WJaieyXoR0TInz1
JR3bE2Io+Rn3XoGlDkBuUFRzYHiajelJjn5cOf8QDrKTfNHek4T+S9FK9Tt6a8VWDHYRqLP2Srm5
Y4vZIdNYpqPfoG64N2VJpUdFkEnTIcoRem/Tvlffa2cAMNqmC5uCTFKGPxQWVJHxV1L9NpquYacM
oLGLrI95MKttDnfukcWIFFRj+ZNc/nReh2Skd1cvy49rb20gCke7Bur3dj1/HWs7/d2zenlZe31c
zlSYxpe2nTxwaq3Ylnk6PAoRFtBg4yFQomF4rGNxSbALOOq69jxcOc9xnf9BhuZfJ8wjUtVkJcGg
LNdYm1z/Jx4scV8v41VzfFSxLtx8ndB32D2YisyO61jNc3tplfDqNdTwp3KLXmL0qs25iolnOu0c
N1rSE0zb61hkxfe8oIK6DlllD+o2K3+t8/o6FA/z5KuVpu/XbjI15WMiK/55hQILbB2g0op5XUGu
wEFfkypxDknD/Ipky79Bt5+nNDPxuRZ++xr/3/NI8RfAIQ19t17v68Rei58j1Th2Nvngo+BUviAZ
aB6NcdHPqeNxs46tTV+q5Uu7NFGiAOfUp3nRfIKa858DXydr6ewcKl19/RpaX01ZWL58jblJ/kf1
JNGPjL2NK5vkpdQpGQvMej9ffY3ZSguIQHqn9QyFCtPnaUVUZwdFBwzT6qiOJ5WJGYqat+8RiaAg
JGbYrV1NlDluCB28a8dq3kUYLiCfJVe4nBwPIj8kQgCqXrqD6Cocg8GZINXE3kvY74aXgW8rTTLM
S9ekqH7QG5D77dDZ72Mhh4NQiNjWo9nYpIdWVtM2MuHK963tnEJJUGKnZOdURROIpGX2m9MXbME8
8bH2rFxLn0udYO3Fbmi/GaaFSlKb39ehsouIJvJqvqxdEFOmj4fj9xqdh60+1t6bFfcKkmCxElie
575phEYHtSCoW7slUi/orxHkrCcbTBevMBjO68EQRMfbN53buveHyeC5qqpXdblo2hLutp5XXNYT
sSUmpps6nJEwLtysYwMrTyAaVKg89vdeXPWQaFjyxnVhW9cmV3dC0p1LGaftoYv4hq3PBydrdsLp
M7CfUbwvUAt5i4Z7Vcl85ykYQ2fDons52E+SBBbFX60LSlBZ70rak53K1G9dlLK6T0X+bmnjRJzP
LIdpTEYsbjjnOYbujI5o9t4rI8UWL/xADhoLjhHxZ68z92uvrgb55hhHZsc4sPGydEAFnRxd96Bv
pUhRF6F4b0YyWVlNSQoajX7QisjxBTWBJcvn+D1IlyDOzG5HGmvJjbmE8/lz6ozCN/U8Onj6FvFR
99Ve/GDWRs8OhqncjEJ+63QFKx63nm58aGQ4ypF8dcbeRTGgRSYUj/3IrqAa6mgIoppV/miL/jUM
a/UNJ8MVcbORphc+c/JaaU2srio138+kgS5amvWVWGIMuzRfoiLKPoe0MYxPitE/kib7VdmucWiw
sbgKC324iRD3nNf5X8TezS/XFNd+zLU/2GzsUq+x2CzdmmneEJAX1LDbFriElW48xJW/RQv+WhRy
E+GN8W4mzTEGyPtLyxGGU14zbEweul2eUeYtdqVGnrZQkiJwh6Si6B1/I+ir970LkUG0nkCfPm1f
zb6UJALs+JcUP9Rotvdeoy3o/MLdTio5wiIRJcbZLklbFWSsPev3ORmKt6FLFnZhJk5rN6vRGwU0
cYF5b7+G3UQdqhtquBrG+BpLc+GXJc0OVHByaGo0QiylOGD3hIlDZssDST8ZmAutnJ258SD058/P
1CApUGwBQQWJQqGfola2SfQ2Jnljb0z9juvgI5qZgQym2l0U6iVu3wWoL0Wr3nWnRbM2L+4Wu7X3
fna1e9vou/UY0qfeucNDezPavzsm53dTON4zr5DnxyLjvbeMCRdtTJiXYyNCcOSacTVdeip6i4+6
J3O/9HqKxY8CJ961hx5w9Wi8dCfCynpvyxqz3SLfr8c6z1LvTigPn73KrO/tMB9NNVWRtdAPaZ3N
13xpWnU4z0mrk66hV3VNv+tdxUbLSLevo6457HmnfENGB82AddBYjiQWa8w05edcl/ZVHTSOhlM7
B2Yc9wjWLv310NpQwMTmqb+unc9L5XVjUVQtSaPmgzgMfU5ashEYprmWFBCGUA5bu+XyBygC2Lx7
gT1TtQBORHdsdc6eXXU+dmJ6++yuRzRZ9afYSq951v9llkl5zMl4Xfu+/leDAqYT4CtX+/9zYFC9
8UXno3yd2xqOZmyaUas3AMiRFlmuErckg0Y9QTDADKObkbrjTvSQKbVMjW48SZAE7H6eLouH0Tq2
nudiDXRbu25tvsK4I8uwvP9rfK4b5IukraDLGElCuVDbiikUME5piqQtABhDsRyyiiLyMhabzJ4I
AUXAOez2LbeK9yqsxXXted4ULtBKHMmXg0ObKHtlsBM20kX3ptqF/mLj+wFipAX0whk1sFQ2x8+1
IyQ1JvTq58va1VqgHJDxsv3araYiOYaDB3J4eScynvltHuLPP7wO2dbkxzKLHmvPygdSrAOaKGs3
xvs9sM0lEb28XdhWdYKLYW/WbqY71quEgrv21s/XRvohs3P5un72fMF5jVai4Ke5fO4FWDTpWhWs
3QpzeW7NAreb9bPZOTJICUJQS2+9Whz2r1lFipfCMqU1SytUX6kbebIpFpBInmrmarNsDqpNZSjC
/PPdGctpk0SR8wMA8VnyCk86nqfGmv8hb/ExkQn9XnXQRSjKiyc+3yz1hIYbPDqrKwiO7FCVdnhq
jVmcw1CJD9Qhi0OJiOdNz5OPDHm23+3kPMwJv3bHrX4XeWljuZyOJ63C1NhNQN+Q+4l/HynEN2Tw
2RhokZtcs7FIQOJE0ZkS6T4Z5zd7LowNcpzAN6rMfmnnrpw3ea1xe/Ok9ll+WxvFtrMb2VAkssMf
DgqPfp/CQHeHmnpaVPcAroCew6FT0djsYLF47XgGLD8fZVP/xDZTOVpaPr1ZXc1tN75q+MF/4Lv2
q5hdnwI9yt1VuBO2+FN3eXqLkxjd2sxRdtD01Y/KSjSC1nanubr9Luw9JbHsmzHPw85Q4iRwlewc
Kd4vwnX1ZMr4jxmXP7tRmJR3aueggRilyuZinIXQ2CiTDAUmyA+eMNK/B4pE2WS5QJFqipUOD3Za
j95WF5SXaoAAj7Lck5FPKPlhet4WCeYvqBNTJdC+1XPkHSyPyifA9yyoBfKYpgNYaQAL3zR9eLH+
dmF9X4dCexhqc4KIXm+oQkU7tSQjZiF3SeJlJN+rEptLx7iN4986jifGvWxt9zDlHfKHIwBl6ZNn
VA6aQl0NTlO9gzuvIw8SGqdfQD3Ua0YGbIu+kr0t7GLxkZ2PLI9IbNrR9zp35XPWWbQZ0m8OhXvA
3Y4gY0qjmKO4jF7yayowXRwHtHOxWvxnhgZTtbqHG2DU+FYv2jvFW21v1ZY4RVZBVj6u3G1UqMYH
yM+fg5VU/5ioYFIL+hN3XQ35W5CsLyvEIYa226iI1B1x7hseaqnFrzUolbW3NrXVajuI8yTHljPW
Jqx0kC6jdw4hqzyQUdGA/SUHsBFBghfDrddM9TlRWg08nVr32rUQUrzmCVrwy8EedOFzMCBjj3Z/
WYcM2Ad7J7brbeOm2tPrjRaUJwCipbcOaYaF4Fubpaf1DcvqczRYmYld4kOphYvaZ9U9pxBIqxlX
97WHJ1UUZG6Ihc5ycGRnQ726Pa09T9e6Z6xkIAQcJOnXMR2PkGPvFTYsGt6wNgQlOx4N7EWXN0Su
MgVpnaqgETiDqDp57XSqD8tBZWnGgcSfAmnguJ5Bqns4hSUqUF+XjNzshPhq+vmZ83go/dibnlNC
umOyNP3ZhFijFVKcslyw0pVt8o/d2uhKEzs9HGE/suF3hSfuGzlNfzKsEWuSwnirxuqXSBGaWI+R
olV9xCm9A4hR883W8DNUem8I1nMLQ49ONTY1/np0UKn0YL9u7UPzlfW+Agwjp/zkCSIIqGjxY20Q
RymDOg3LIP3PmD7F+SaqPcS7bT1+TNEIyiv00P4295mIjadbdsYznRUmfTAtx7WbKF531GbgIesp
2mAbTxawycnjz/OLhjLyiErrwV7eXkdyB9w9RBAdblutdM5jbdKkYbZrhvHoRInzaNFGv46JAs1c
B4BWmhHsaBxp9uvJZATFHS059jRhW/igfpuAL2gMADb/63qy+6fMlTCA2Q8wCtuUB1w6HYu7pvvs
rmOtKbdSYz1be5iYlvu5BmD32dVD3jXn+xDgxm0dGo2Zcl6XqNh61NFzHZvm8KQVPBhrT7ZKf2gt
WXIGf3Rtenu6VYBDXj6HYEHiaDV4G8Mp4lfH5TFv0c6yJ93cUNulUmwM0WNtPFXs1dKYr2tvDN3m
Gkt3X+pZnPpzs2SBZe1s1qNlzCqfWTqpsyZNdl9jhpf+8VSVRa+vmrsWwyr74+AtOjbqY224j1Dw
6KlWf42F5vAuY3W8oOijPvooTC5Ss//6OiFln4LyRtPsv8Zc7Mra8fOiTT8gWIGMkG+N9nTR4+S1
Hb38yhqYXymhn3pIEKe1h1GmrW7Wl14mHlprtsf/GlvfZjXlT9mG0Var6hyQT+Hc18aVZAkdCAEw
1BmrVAWQLrUYOWxTOKpPmYTVM0wr0mteEu/XsTwuyFUmQMxFUVb+VIfqhns/PK4nmwYerSUqxYYJ
/KdSscPKmGaDqIvlU87VoyVR+ILeq3yWKSK3plBCX4UOitfDcHY6s+cL4KAAPrWlkApSSrPlU51k
cmsS97geXIfwGdNI3jfeUZuG6jqZ49mWouf3HIz3xhyqkzfKDlTQFOUvMqqCogoUdai2TePIrWZF
M8CjsNmZiuG89CkUjaQP08V+LMDH7VtjhCV8+P4SVv2L1UcotgtqUvASfoZdsrMEggepxU6nJALw
Kq0+jLH9e3YLEGzyqPYRzAlFgOlWe33bEoP4DdFH4eEvpOebGZSwP8YKRNKQ1Xyt9oGPgV1vgkFX
leEEYuJdk068j1gQSHCrQNIBKfe9flZntOZaTTEoLsBOcpV9Nuof7LuYbEAvbCtDveZddsSMWrnU
XQU9th/cY95DgDOM96QZErZ/Lvtk0J55L9znnFvaaaKiTb6jJZlolJu8mFo4Uxt1xEkXdWLKtxNu
AF7Vp5t2Zo1kM/yi9ndNNN7rIsI3QWKwp9qE9xgZF7NJ1J2CMcqmjD/meX6jIrSNW63alXbrnvsc
NxgSAbz8aqYBBXjbqM+Iln0DYTHiQtf2u8oR+Ljqenjti99cRpyQWzE26D4PvmMaVG5LRbvkxKq5
Nap3I+PKQ53PZwvB2UgAEskVLBdTHU7elB4abZAn2YUywD5y2DaOE10yV85btdW/RSP+ASCmuiCa
oWioc3W3gH/ca918V5K4PuSoNV6QSQRXwpoSZI3TXqqyJEuiD/C35tCP6qm/ACQ4dBJBxlamfiGr
vZeP3rEwpnqbETewtTLFxsBNy5d9d7DqBREYdVpgDna6AyD8E6mmH4uZ6MGkSu7zbfU+cLjOR52N
DB73jd0owPXStj1rtOgkANdCS4Ide2ew2hs2bBv1Z53qE7w6U54HgAZHZUl4GM19jai1JawmROE2
6qiDZAJhliJFMiIeWvVdz3/0tnLNMni+iKP4WXIHvfzP7Br1ifqbykqYSjTX1NNU1trDhOFhcttT
7rXlkIK/cWrfKER86Yo6OkUjEUau8fxOAl+erKuQ2xuWu7fKSVk5PZoUTvyOUS8BZkoO1a6l3At7
+umaqnsZ3bT1SQW2glToJ9gBbzVqS7ZzjHqBI0QEmUYrMC0r5ZIp+QYRoPCHJP7d5BUu2bF5YC3v
UxAryFvJHV/oPzLDImYkDU/1AVOOtrZeSYzomwR02TZMmqfnNnDM3Ab3N9Uoj0IyDyaK6c9D3/hV
R05AFq9omqqXPo61S7s0jolhpQMJMys2Qo/CwOxA6glNZ4eiOB1zr9UEUZq6PqCsXVxGvxUqDygx
xCgKkcr41VtD9dEia86ifegKbOwcF06THlEDUUfoqR7h8UvUAOSZ7+xIWp+6Z12ZV2zN8w1uAO9Z
ogr+vGMtEOrtBLn4Nnok2KXeTVSFowfCKiyfbQ1CKVQ7cPhmchlBXm6wzSKqYFPYpSocHrMleT1n
0c72FvXZuv8duWGOQJkBvNHVM0AMZgHwMNyLGatGHcL8ptOgMrV/BkiDMbDfoPGA80nbIevsbMyi
VX2EpstALTsQyp2CAYumKshHohcTRSGFhcp9TvX0GIXdXEg15v7cTYii5e0N9vKDTHOzsdCTP3qT
DgpUD62jY7snJey9k5KG7slacDp10v1oXO9SxUyzZqMwjWV1fZhRWMJC9e8BIOq+7rq/8T4w4ATb
UaBU6fQy4FV0cUgelwuBOMr0Z+a4Z/APE1H2GPINDn+P7NrJbkTAl5Ik0I0u3DQlJIo8qUlUtJFJ
1a2yDrVblxsrtds90PUSUJxnAbphMdhBZj45BUUpvURzC+nYZ2V1LlmeUtumSbKvptbc97L2/sq8
N7hMndqGv2ZbbuG8s5Z6C0RG+RUbvV9YeXTSxwh/xFpttuzUvUMP8GxvgQMFd0JJSgnZvHUQ7h2r
JOmhmltixhdvtIbXbECjyKGHmEwatGb0VuSKff5q6qF0Prs2kf/RllDEsPm6WiGxozdY4BjdHKBn
7Xm7MAo9X3ior2lMfT5b5o2uRjyKoWmcZ5lQNiX6+J0VelBE6XRSZ+SbEIq6a0n0x1ocoqDqXNAt
Xm9GdmcsxEuziOeYxahdVFO296Fvp2ubLDM3Pa+K2ruMCXVrme2ryFGFnzn8jGDCjkrL/qPrMyIP
K/5IMx2dQ7N8tYzR3o1FzP57aUL3ZfY6eGitlgRNd8+cJj0JtgenLHTirVFCAICNHZ8t27zrkQF7
wxu5o7B7HEBckd9LgkGR9xmDShJ7bM66ReBMyw8rBsxeKtJQhYElmtbidQUC8z+N0lEv6tE2LT3s
MgyBpFZYgdQYc68lzYJfg4Ps+VIIUGY90ENsXTHcgiOBGagHxzrqQWNN0TCx4wx5L6mRC4LSR27U
8tyY06sq5hFqR2hvR1Rp/GnpIlMw+b3Jj2VmLkAzR2TwSjqkJ2cNdJFnlmcQGYdhgpECXOnamd1d
afF/Kswk3eqYaM7+ipkTC4HfAn8WOMNUwCmY3euYaRqhYJffPEpzp6SpP2bgRu94bYA2LH+IIc7e
1QKXGK/97ZYhN/eaJXCWVIGcdXY6GTeU47nay9pMLGEArDxlG65nowGOvVq1tgpgzxCkwCQL87Re
BtfKt1hGxTFPKqbssXO2GHYDD6GkAAiunP0SxbTYKW2eC9s3mfJeBg1KrwQogP/asEsb/h6SI+FL
QoL1kM7iQyAFh/jobsJabus4IwT3BW8EQHubavy66P9mip/18h/2Ne25HfK9HCXLJKjA1MHSWk0h
CbXwOKU8OuJ7WVTGNyTkUeQcH3oaWYdsUB4zSYCF3qrua3MxHkj+VjvjkHijoFq/9ZLZO4rYuiaU
0vxMR1apVQuE/wwQ4/bZNfXpomXJ26iySxV1hIyigDK8mDTVIbo2acPfAwr08akAEeWy29kUvMFy
VfancEQ2/dMNjvYEtusija1MbARM5mltwdUXWd9sy8z2XmEBODd1eptB8L0agBHsImp2dZJ+qwgM
kK+MgVZWFFPX7pzpOTFflQPQVJR92rmC+MnIgL9Y2yLqDL+uyv4AO6J860zZHEbYIv7a1VOnAW8s
LfxCleaFcJn/p+3srV5FvydbmfZlks1nhD9e+xmwt+na6S1CyuUWNZqkMowUptM7WWBJu95X0MCN
CHaGkiIxl/PxFqaGOyAV7AiKjGW0ceYxD9hF3wzyHMzi2zy/dQKw2I/CfsO0rD3mC2amWnB1AoTF
0XRu8YIblcakHgFGiAVJujaTHn8oihEGyX+G1vH19Hx57OSpivhevRY63SYvM9oV6NnoIKc1WUfb
cDfhCHmwxFvSgBQIn2MTZbsIOq/dGnCLhvGJUDnqhnjefepqrBihFTeUm2wY3MRByXsR3FgPdGEG
SXL8OblNdAKXZc0BwSqfZH25PtFWDZfssL5MZzJIsLD49wZZgvZ1Wx0FoUrZTwukkFg2P5U9cOuo
wesh3KT/x9h5LUmKLFv7iTBDi9vUWVmyu1reYD093Witefrz4fTe1Kl/5rdzExYKyIQgiHD3tZai
LXYEagNisY54Vb45Sn5I1ACF3L/NfiCKeblxzXJGyW3xibaWqPNRQhWlcpyzKbtIz8hpuTPQIgZ/
jm+Xk0gvLVSnne1k6UF+ZQLXNA5YiM8WVb9z0KhnYRhxvD0g9+FKDOfPbnl+oxk5lxw2avEBS5LI
/ZdszBYZlxbCd1LMsuocloqO/szym3LiPgO0My5ySfkZKC+HUTVATtJXR68s/5bj0jEAY748xvUJ
S6XES+U+XhdrAY1udWOpd2eoVtBkIuhjjf2V0QDsFg/1OKXjUdXrHxIPLMlAGHVXg6/DngrlSFYN
NmJElZMyx7vNUZzea5xXqAbfe5CLR68JeaI2FKKnNmk+yrO3E/dpwO5zmmuDad0aIvj2WLrj3iru
UoftXxvC2bY9NGKHdUKom+Agj0uehuRKND6TnWRlFFih7uNX7nZe0ed36Dp6RJ9JdkkAIjA2lHOF
1jtzy5DMBCIQ5ozUMEKgb7JytIMiBZHIrpHfrdk57YmGsqOLXG9sGmzUzSFuky/zqN/JnVvvEtDS
XWGl00HutdyVpC3Y/7ca5CtLDIA8EzlCclK3DgcpS2KkKIY0XUiIJqSPQ/dBHvw6NOXWbKNBWmos
n7uKGPaD3Ar5kXpfc3/aoND3WNBZ5VrVX+0iGwLd5Xp/zdzpZwKvjFPGaoBR91Gr8hakbXjKZ4DO
rT590JepQz7bWWw75zmYiQRGjm+nAueECbeBT8hK8uL/ufCb3yBZZK8Au+uhvvZcnx5sMiiU9oZ+
kClAvu8ddOMXm4Cs8UMKlne9uWs4xZu35k1Qxfs7aODGKyJQk3NzMsJcm4+xG35Xukw9bneYSfBO
d1wg3dvkovbPGSKWJ/ktvV89pfasnuBo7Od9k4X37aArhHks89DyWsuRkvvXOq8rZ4gDwuQgI6GP
0xNLGLYuy0DQR6idTDDW2/BZOtjVTAdT3w9QsF1kBI+dNVym3GJbUh1zZ0D4yF2CK//1unaRXv2Q
WGEvNwhXWAJStrE3xw+uvgQwGoVdL/Q2TG/LtCwjSYpbXYH1Z5mRLH12jr5TDcSspM9OoDBHSn9J
trf1zRBds9I+V95w8RpzLyNhPQRZgbPyuW1wEMhcyIa9OcPQfd3e8G0sS50Ug2UUqn1/agjSO4dO
dJI2Uwa79NiOfz8EpSxPTXLrMVJes+/apfiubh22ZWXbf6YeZOVw8KfmNQArt0sJjylSgtx6mwjn
5cOhewBNA52N6qSf0KHAT8+6QJ74YOsIgzpP+dy+OKwN2B/e61gsZrVAYzt5yQlKGeruZi2xqvNY
vuSD251Mc2Yp0ejqQQ0KbDc9BDM7HLwnwR1M+SIXac5DfQii8slBvHh78HJVKa6v01aWym2YvDuk
GNL20iM/KINRknqZriWnJ8CXzBjMk9x9OUlBPONEzArDrveB1e/lLQHVTq1k39QOrvE1tyBRkn3L
hGrwEVDdN1uwFCE3rIuV9IodHGhIvMQ3jIn+KeoJd4fG5Cj3WBJ57PGyPIEolz3ylP6VT/qdFxvZ
SZ3HW2KWEJR53UUmGY1ZuwWzW8KeewiLYP0CGO3fgPKzq5xQnrzkmOnbBQ1jR8Pf8+A9IxbnrjHL
fmJ/9NE8O+UyIrbJQNVU58px2+/T21E79BPA++0ulpnDTJosn5nMzayDbwEXElAJuICvxCUbrMQ9
6EelC741ICcGvCijZh1XHjNZbBGvW50n17lOBObgzz0Dj4SjOLL3GYph6+pq3UVFWlDgc9O1dRIG
S/1YG4lxkvPL7/LtaLy2+tNs5O1JNY0Xearbo5Vc3nU/Y2OKdmNRwPQPhPzPBm2bOBT59kt5Xdix
PS1RpGH7QIz/UcvsHHR+mw8PELKbF0LTqjtB7QxRV90xFn6XYZatz1eexDbHbA+GD/SvFHimOXn1
wQIgDS2GY6BwUvASuMzgBxgCjyW3TJ6MDOtAxfZoER7sF+iG/Hcylw7bjL49yXVAL/P9dhO2VslJ
l///qVirjaCXHrapXn6MFNe1+FaW3Fo5R8h+sKCFmEEWukpnX1Q0FqWLXHZdckkWhU1etTWLX/tP
WP36oZTf+WaVsR5b5u6esIB7HILIY/Chl/UrzhFM1/KazAV0MPtgMr/DtYI9OeyTS9GEoXqU7mvW
X76gEcEgXZCu6zgZqbKi25KtbpozXA4aTJEaYWLLIkz+zpasUZJSfrOWXX99OY8gcR7GAl63nnxD
ePrJxks17+HrLXBC/eXKDzHrO93V1assy2RRJzlJ1lMvy0Ip4giC8zoAALJ1li5bUXJbsj3GrW67
xrtjo/xTB1EHcxhzpkycHYEA+UXK8uZxxxO28Uv7+uPnUit2kTKob5aR8gjXkTf/CADaX2W4RjDp
EjS9PIOw66DckJHyz1k5ep2qCMppLm6ZHt5DQQKQItsW7h0mRAAe0ro1bHtAaZBk6yfFwf85aHV+
XX/9MpJXsMf2zqzrmXUwS62n5x3+k/++d5Jbe0n2fVkOWs/6ptf7C7w/StFwbLT2qzZDNSvzyrZ6
kGP/qW7rIq3rOluyWyLPYytKTo7717O+2c5Ib+n47lL/VPfurO+uFCwTPkJzdReC6FtecTSc8VVU
87pXlRdeEkwpgDOBEbF5X8xsW7LVzRmaoMDv6FO1Btm1k0y3cvKt65sWyfpmQIQQLvh1RMvLIu/J
9rJsL9W/1m2HyXsn/f6p7v96Kn/OF3B/ERPtNx5cFNpY1i5rYflwbcm6k93Kb2wV/9T9Xd26n1hO
u15BzvOuz3qFIfHuNWX4rXZeuJepQfagktu+0TKHbEXJbQuyrfO7undF6ef3EAb0P7UaSoSksAHy
8XLie2d5K0N4zUqtlGdM2Wyrsyo76V7xcZveCaYCNr6VlXmBkUtZZn7WQgEWJSuz3NV05AdWO+9l
esD6DyVrAzPwH7jaOmnYKjYEmV2KcgaECfnb4Z+m220oOLLp3/psw2CrezdcpCitY9CkmCxckF6D
OpuHztHTeS/734QAA8xFyfgatEN0Wt94uSlbsk6rW1lu178WpWF7daUYYEj5M31L+d0ZpG7OEmIn
tITXaJvs14X12i7PZzuyQauEzVt2tTCMGIuF5M3Ocesmx0oiC4OtKLl3/WQS3ere/HFpeXfI4FXK
cTYeiAp8roFSoBogPbCUGxqRHMuHq0QRr/0oU5efJVl2kTtTJn2eXWbV2TWZY13kZd+e6PruvzFm
vlkqbF0lJ483Knosemun1ciVO5CeGHEETYoOV/YweyXuGNhctOlRXtHVTikjYJz1uPkqL/Ifq1at
Bkeks3GdNDgH8zy7JlAEgxIHtCZJ3eCt3G1l3woU+M9Ca1cuvMPObCFAxoS8WT4sXQvOpu7fBLNt
4QCIVLhr5K7Kc6kzoEx6VbyWMTgTwZPrywOeW0h32tWe+e72y01984jWret612XPItn1NY9wTs6e
OR3lLstlt0R+wFaUG/uubt3VSct7MOfWU5q3v6SHob63kdbbIWOIVFyQ+5+7Ih7PBkSARx3ELEWg
ZxCQFld0Jmm1dHxnhgNNz9LqeYR56kmCdlMdfIy07Kwt51CTOnsog7rdSa+5y8aLMpfmQe0zgvSG
odg1Ea+6JF7mmnvbI8BTI6boPk3ckxqFVn6EMgjBZXb2R6ySRA1PzrXRg+YJTBa+ZkhjAZ5nDupF
sXqf+uPrEtH+IYAG9gP4m/oAa9wIKwdFqcsgPMoS3BP1CAtEbFfph9hzYBY0u4cphgvBIWzhpOPb
P3uWPz+nVfMTvOOlN7Xy85ibqGql/ve8ZEleowN/5wcqkeJZ89p7s/XDw1qPZ9cPcDhoLew4w7AL
mrr+Us/E9LIlLz/pamrvYdQhvCqCtkstFlkAE1PynFsV/E2qeqigCIYZqiSOGyHG6nFcWjAlISYw
oCgQJtq5KezycZ6S6lFykmRF4cB7lucQC2OEt4o4OJQV9EP+NHwzcZ6dW3Wh8svUykCOBCaOw2IA
3rk+O7e4iGG9VgF8Gj5CoioMhoc2K4gJ8tqB/XBTuHdEauBe8zC2t7B+Tf0UPQ9LAtAlevbV5Du0
mspVqsoMkW54F2HlKiA+Myy8NU7w3MCG/aziCX1OFU3bT+MYsIOgIbY9QqtSm3uZIymKhuxuGobu
UUs672lekjojbM9mbIGupsfWEOpZutdKB1W0Ae+MOSE2N446vDD+rymJ5se1RDQHzL8OY247voos
7wmWmWhfhe0O3lPj6GiWeZimJofjjWD6wtDMO9sh1JmwVu2g23rS7pCChwYDBfDSC8v7CqjdfbMk
W5HxeU4KbKgD1EY22LRSv8tnMzX2mmlod5IUU/CfyqKvlP3kgXL3whRjM6QGr71PwKhrj/23ZMi/
GrjSiQsH7s+7ZYJnJjKRaIWigiWmn3/h7vwS5on+bWoSohUgxHkNxoywa3iwnmYNX7I1JdatcvP+
Tu/j9pKmcfHII9CA/Lfqh2ZUGFxZaj6oRv9awxr04EbJ02BXDdBXpf4Q9ziOHMgej1KUBlyhn6Bf
z4/1uOsR7thNS/dYSxHli4nlWo7Dg02VowC7Zc44vDnYyr876Wze5FR1Y2qPjhdeAIeh1JlBi3bi
g1Mdtl/QBsnvMJyT9by1MbdPTdcecxVam72PxHIfZB8RKpwx2hcNe2XbvAG0aD6APe8fMR1fpYTQ
bvsB0TrAUNkIWdPSQ+oco3x/UOK+qi58XKgGEqgN7AeLxZJVQNDdw5/W39cDZuUyhe1EGhyYLK7Q
YCZEs3ErdFNpz5Btanspyu3JUnX5VDnEhC33xx5HAl2qZaEXn+3x9/p30iT3z3ZRgzlb7h+s00Tk
ZZOHPj1jZhxMmFMkK0kVzCDct7KMtrGFQvJNpTRLSwe44zA8EThDBF4w7IjrQlKhrJiU9PprXQfh
pbeHAI73sPpelidpj4ewPqU6rE3VrDgYrBUXtXDsgdcmiIL7bkmGBN4T1/DPbxr6PkVO5nPg2/ER
CEN8K8cMDcMlkZzUmeyykWywYVSLtahBb/BfOsoha+/t6G5EHPD/ckjqDsRXqNr5/WnaroDk9mV8
LFWsgft3v056y0WmotSb+7RdcBS4HU2rBQELI+VDtCQ5BBMPUpx8H8bCyB8Ar6sxxvWluVRhLt9t
nSSHgt6ND1+HH5mDYxerSlhWHpoYk6LcOZ8tQvFhlpLWd4dKUS7cwjp6cSACXw+Vq705ItPNY1cS
oPG+YflVUxkDdnyZC/trijwpkUuzm97aqUpv7hgRcKLBvNll+BlVvBXHpAi1j2oZDveuXv+Vh5r6
cbAL9aMe1o8dE+wjvmmQLpAO8vXrDfi/nLrVbzahJZ/djFPhzCkfUtgMPkeV8gU8cvAkjWYZPPhF
bD9LG5HCxxRA3Yd86TnWn5NBM181Pyo+aclVuvDNyT6qTQP88jGs0+m+D7T0YVwSyP30YWcmNVm7
mXfM2UTjLUXpA9AUR47v/lKTAfVSF9slyKX0c+bV8GhrRruXotE3w8VANfVQmhaM+Dvb6voPyFhB
XWSN+jECUPm56ZFFUMHrnRd85WdCwcqDnfnmZUQy87m0x1dCaLpvVvljdhv3i6W47V1WRlAn2Xr3
rZkJpFAdK3+GRAcu3bD/HTh2+42QLf0wx6iI243/qhF8BodtOxDvSS4O2+OMNCx44f9UAYv80/iu
TrccomKz+b4cvPqIXlsJw5xTvGaKZd81aTfBud0XrzqI6Q9Iv++kUSGM7ZUIjC8gedUHqbL9Bv+C
O5RnKY6wSVw1b0r2Uqxj13ye8dJJSc7YDeqDCtebDiL6FkwzcQmFFRq3Gq4YYNG1DwubnT9gdI+7
A7F40HpCLXus/MG5k5a+9b2jqQ0W4w61k9ln5oEwJvrcq1W/B+MT3UnRiVSbMIWov0nRRogIHUjd
v5firEw/XL75j1Ka+uyZ+Tp/NmLie/wxuITRoLykWas+RD4w4tBHrmrIq2cCfY7QTvQvpdd+SuJW
vRGsMLzoesurEsMqXyXuvXSQengRT6VSZ49SJYkJy1FkA2CoOx3B1QL12MwOXqR7DBztOTdfmqY4
uZ1bIVhYH6ExL2/25BS3qAMst5AFlzdFJWm6yoVmVp0OsddDOm5HzVOoOUiBT9YrDGHpN9WqvCO8
meVFimB0CKnXi8+lOUJJafTEEizdtH7yd3D6EVWTj6grqy2B4lX6jSjq7Awc3znp+D6+2ZZxy13F
+miGmfNQJhYBFku3dlJ/TURLXvm0aQ8s6zTUiMi5SzJrqb/HgtcQv/ufuq2L5Cyl/VX1unb+p+P1
lgCYzo6f6nFuHkelIly6cKG+I6rL5Ev0K1f9T+Y42J8bZ4QfKNeL+yw0bJiNq5SIuGH+0lfui3Qd
jfS+jgzva93k6sGtY+shLT0EWOoathR4YT8BR/qpQH51jIu9S9jQvVryUrlj/KPTCBCzDLd58swu
uFNsJzlHaah+hFWl3snpnfmrWnrNzw6/EWFEZgwP42RcsNmWsO6W1otnwznO6+5AbKnluySrC5hx
4ai6L5lT7+0yPPS+Ht/VkJP/aVj7SHO51YIjIfgZGv+DOgdqfJD2kLjHezlb7LhU2hVwwsoxr2tR
mnVPS8YTr3a09gw0/cUyE+us2gPY7e0UlmPebMLL75zQUo6pVujIUg3OxSLe94rWTXOvGaZzspNs
ep7QcTn0rdp84m1UCf1xne+snV/g5lF+N96rOyQsScfCOr18tNvC/AkmEbJIk3me0cdLmyUOIJVg
PtZVVT/GeltfTKMa7iK3tVD39UtkCToHfiyCVZn4QGbqJbRYfu9/i4PxUxKZyi+FSMv1QlmuQRVX
WH9P6fAjVBTnq2Y3GWzH2vwxtOEGZ4kSPAGhds/ZQiquKn5669PYOmMOSJ9coEDEODcW9jMmMtuf
w29MwN8BHyp/6wE6yEQnscJmEZ4ErvkrgxlZ7/rXAGmOpv3Qd8Qsw1PcvHote8Kur7Qn4jY6wnNQ
WAJ35Rwwrvn+RdcNNKhGZ6E0UFPU4rQuu0nOcWpcgFAgPHQJtC7o13zQnMF7zVPvqzbFyoPZex73
APreOkzrOyl2BsxzuRN3Vz3uIabSWJddu5JQt6JxvU8BgPRdNYTqQ1+V/qeonr/pVqA/SmleIsAd
3XqSrp7m3CLN8p+lFPbBuU3L9INZ6P4nf8aXWFjNx9JwnE/+efQz51vMp/Lcjmp7dtoh+F7o53qo
7e8lEVlI5lT1ZQiG4isyd/veitwP7CPvEXkoHmtfgTw/ALzR9aG2W+uWhqjA44yy7oJkGc+QHU28
RBCvGZHxS+QOLcjUQifoPm0dGqM2DpXdWacBScHHbkkYGNOhQRv5IEVpwGFbPDYzaltIVt8IduLK
QVcR3YDg6A7bXfFoLIkNFe/NVYyH3KnmD1gBvnZlNH2foiXQowXPAQ8UlHup/jWeh+n7WEfWflzq
o6X+f/d3oVza+vuuz3kIT9s3gQvh23/Ov9X/2/n/d3+5rl4NILc982jmVrwf2LC/lMNUv+iOqZ/t
pQ66jPpFGnI2v2uddIEosnkpl7p3x/LlhM5K8c6xzjdREmtBW3pVo54YGdmfOhX5aC83T1s3aRxj
z9vVNXiDoHxSstYCMAnma9TqITg6vOuHHh6bQzZqxZMko8nzKvrP+k5rqqMeJup9UAHEY5KSAgzt
6n27JFK0DQXQ/VrOqkPPdg2ux/+0Sv1WlCOkDm67Wx4R0LZVrWfayimT3jy6TyW360eP/AeMZN63
BDwTg6rMr54PllQfnQ+T3Xs/DAjosBZ6w5PlugiOJvCtFKka4X0FTQzw+NqUysnQvfkLjAzDueOs
Qnj6GVjWVa4RZoTz9VVrPaCE7T36nYajazk34hVPOnftE3EjFqoDhnHSm3a80+sQzu5FcEcUdVZx
HSssAOey+ZIGSXq4uo8uQVYg0XvnaqZmCblO679kTqK8QBDdHfSLh4xYMs9wuhhwx0BC7pg7liDg
YuKxPitV1p/Z/EGLb/yuzPY7FCPDlyhGCT7p2v4panrtosZtdvXH1HwMAx1NDKWcP6dh+pugw+w3
B4fIwd8ppgk7FtK/L+jJnI2xCx6romleiiUxVJaHYQFd4tLB0BcoUkPIhtWWj1oKLh7KZPU4eEX3
KP2lGwJPR0QjJwTQIKdJFk12QubRku2TlwCyDnTVmvQZ0iEEIiyE0YxOHU/ooNWPVtAl5wpozUOS
AaowRnO+d1wii0HH2zcnG6JrAZXxzTMj64rZo7jzpnm4y6pxvCpqVN4yo0DYx++j+6TxoXgaHPc+
KSe0XmuMJFGX+Ke4bVUUGNT65HrFCNAV0mUIoPpn/BPlMY2d7sWH7QneYGIHmXGIBqr6/uPcIfWD
uPP4GlnQI3fmru9CjFJBoX5q8EHvw1E1Po+uC5c3vKdf0J7pd1U0jQ8+OlRQUOfpoZrCCCYs+OP4
NgH48NP5r6Rxjz56ZF/xXjfw2kQL1n6OPhJL+juy1fkvJTH+wvALvNwKMJQHrn7KWj7O/mCe++UM
box+B3FgJRIPIxsqe4KkkxCTvwriEvXO/OERa8AWMBtucKOOzzVC6gsb/wzpWv3gWVMHFTJvADuj
8pI1GkQykPeNjzFsLSzKx0tuKtGrr3jOo6OBphUh+NDsgdxZ/nDp02H6atrsnTQteHUL3hRtygto
A9Txa0QA4DEoh/4iR+lxcq2NQbvLHW04YEss7kAExWxVl8hgy0OQw293a5U5QYgoXST3ptJeWqTy
fcvWfcyEn5ALbOeRuqpywaHhwNtnKAY+WmWLlGOrdJ87BCzvRl/NoK/glmTwbWO3HEB6LEUY7bzj
1BboXC5F3ZwALZlWcZWin9baDnRivEPkAZCc7bApWBI9D9F7Ks2pvI1eUqFgQU6SrY/kpA6lcXo3
OiFKQ0401v/huBnCqBKA+v86txTfXNpBR+DKSmj3pm47RK4/RuV8l6VfmykMX5lz/V0RO9ZV98FW
9LnxUfUc/2wMobKfcx6z4xXxs10VFynJQabhfWy7zHuwLOUCddH86HUNkMI2b7/0o1PtjMEJfrSB
8gqgyPvb1LRT7jIdwAO+D7Rcj+gAKW+Xxb8xZjzBDhL/VUV1zGenab8ucvf7xOrKB+zcNxUS9weA
AtVDrlXhCTrTeZeYavWwNUgrC6w//UwkeYrW2avdZ0JkUG5eziCHSMet2Nujs3OGGp/lfy/y7tTK
mIAX0v3PKTGqEGYuF9lOIMV0UC84v+K7gzsozn03BggQIR2K4ovSh0BIdOfZhMnxObWX2VcriDAw
Q3etA+mLpFLqXhxMBQ+OinBJrEL1vxaXOpS6h4doSaSOEEztiC4aXpCldWuQflJX1Wp2MgdUAaTY
2kZ+jKCFOXTxhHm/qv+KAC54hVp/04IJ+FtfTp+dkk17PTX+x3zO+wOhYv2L3sWwYTpj9uQakKrE
kLg9TFY/XAqiamFwjIjZR7bqaqUenCDLLD44avSYp2p1ytjrPqtw7WIxwHqdWrWCYb3IPvHrwj02
b/dLYsOAYs2m+R1N0a9+k9o/S8u/UzFkBjDhgGtK6oSl9KeibG3o+zAy4NDofo+Td+/nefHTaOIf
iomVmtmSAHqihiyrRw3LhGrBgtIzm7Phk18PDZzmbCCkdXTC8hZmQAGlNUfC897v52YnrXEaZmhe
wiknrVNrp4+1Yn5PljPh8cif0rr6KG2x6WJzgmiJNXn0VLaq8hijJEQ+sOboSXKSqFnwbdbV6rpV
SQ411PAQo+OzHrW1qk7mnGMcUTupc5oQukm3AXcKOeh+67ddRx2yh8Ys7Dt/1uk7x6hSgUT6OCZe
iYvIx3mipdrNczvtpoKjArMeaed0hipGGiQZXViD9srSp1aUqTptx2i+8rOcS5jt/nuaN10sJwZD
JiffztYj07Hvnak8rOeVZj+NucSbnrOtKHvksMyDYXsAwZbTK0MNRBAE65sDpWG9pPzAMFP9k2ea
n9c6Q37BdvHJSxiCvtOp1yZsD//4n7bef86r/Z0F8Dasv2G5C5J782OXH7f+JmlZL9qV2VMMsStQ
8bPVuuqtWLpJB9+sMfNIVlokmeT2S9Z0O6gbhr88PEIPSjecWG0gpzY2D00SVfsaAYsgAmoWNPkP
q2gmOPSIaezVqx3689nxul+E5U6HFGJFNfrZ6wnSkaaNHoUHP5g3dNcwbf+uM987sWa6uVCYRpUe
HTR7WqhsvZ+2gkR23O2UmokcolkTOnzXw8bYoG7l1sln9pkXQHifzKb3dj2vHbwe02vtVwQXd5+0
YORkwPxgxE4ee7W5d2LwlxVRTxh0jinWrcLUf4TFcK/g9ZwKJBEnKBjKxeFXKDgdEvC+F3DEbFO9
5BYp2kvdJsqzGrPlLdEzeq78m8laBHm5pWoYe2BSafKw1mmIuOzmYsiu21EBlrxDVkO5hG6q8iwN
YNB+tDOIq6rtgXLOH5vqY5Oaw/PAQqh1arjQc7bkw0zICORlMT8k+KSUiKygkIPsQdU5MDu0424E
amp6xBta6WOvjSiALcmU+i/1AI4/K25OMFhE/ZMUWIv3YMzGk17ANSZ1OQwM5xmVNQym/6nrZhYS
UJrq5woVvcK1/KdsSaCj8Eqnem5t6JrSFl6ckTXM87wkUWqUF3dypp0UmUGM5xg2CgBDzVq11Te2
+SWyWuNOqlyl0uElG2fkQpviKHWSGLqv4yaCs1G6vGmAMc+YmvXCUm3pBf7dqcivcmGp88NhZ3ut
cWinGo/18iOlMUrU/GbZEBAuVRZm9UfHUQ5DEMYvRXksAAQ/t5oWveAz/z1GlX8dNOMBIvL0fkSs
6lkSd4brH1or67TVpVOfI+IGM3+iKrECpNE30Lzu7hIrsZ4x9lvrsV1kH+fCR/0obBtUtFw2bX6K
xtBsle55LaOQVJ3qIjX3xPnSHpaWflsWz3HjPs0eq4N+rvAVVZ357HmJ8mRFt2ApGFH8Jxmt+luH
1fJuMtNlWwjeB/U/AjO2fmMCy1E6M/XKiRy1sNGuiJ4RvOsey2I6rCNqLqOAWON2Byty81TUWfBi
YiR70ePiY+kH4026ScKSTN8hC1RepCh9NVjWD1ZF5LgcJXUgKlIgCckDe7hx76mB95zmhvcML/d8
Zxjd98CvYQlZ6nUn61GSind+7IL8l24wYF7x3IcP0oOV37MaacYtmhl/xRS1FyXw7GfAos4zCmLV
UQtdtAzG2XmWBq2F3FMtcc5IURogTDEfq5QFI8obCsyxYYsr2TD2fcT8m/TW/dY3xHaKmFnjnFO9
ik/uRMQEdJbhSwka4oA8S3I0HJjR9k5b+SfDM2AOh7/lBarn6MVsG7ChRoL9YMQe6hopokKLlokk
rF1m1LJQ89TnkdVGGSCHpyAW4i9MfT7Ew39ySxF+vS95i5Yf2hoe8XeLtIqPOPSd5JBrzvBf37UL
SqhbQhglJ8kggZJLwqaWwEmphLq2O3s6Hu8xhvClmF7DNfBqifNWWXbXX1V9xszSsotdgA9bwhoZ
qIOUM0E99Gb2xVyAR92CpKmXn4A2EcgjW/BHVgWxG2yQGAXg3b2TRK/acUbgqF74N/6b1VPvZ5To
cGA0ObSP0tz3MwhRycbQzkD5n8S4OSDOx2kHy956x9wJCZIEnpHYtXEhyl1cmyF7uS1WmTPcJ8gd
gDADvmAelclQgNh1v6bO/NuHLSItqvOI/NfB0j4G6DreFV3/1eG23iLkwE6tZn4PJ9M7jktUbcJp
Cu/GjJMd5f9ud1ty8gTwYYVHM+BeKaik3dROP9RJYF5ahNrubKMorzabhKSK652idufBtD+l/GvL
GkHoA+pQecIMAa1mTe5CSD8r1iGuATEvoLR8ibh2locluQzShmMFLQjf3V67a2C2CCobR5dRwsSX
pOP9mxsDRJn7ZnsNFIqOtleUzMfej8GtCq2fZhYqR8O6L4Z6vGtCe1gTw4zGO19f7lw2fc80vboD
8lvdeXkF6bhkc9frtaNkRXpVcpIkjl8R7eTBhrHEzheLHEtpVAB0WHT848AqPSe/RhlEAAtGdPmb
ksgf3opdZsAso6Gb6S8YpnmJUZTbUQjmVLLtjMErz5zpsD0ZGadbUXKeNiBvBYCXybuAJ5DEWML+
tsTqzPDcmdYtWWLvZRxIEi3FARfHaY6ae6kqfQtxh8BlNSKyBr0oGthKz/Pti+JDqjU16qNGDgZs
QY2tWafTh2sCyRcgee7pwg9RmcgYSCLFOIKFWIuU3zVLyuGGMGS7mxunRxVFiceb4xYHA5muthin
XZAhrRuiT31Q3YpdjK76Z2w/f3vp+KqVC7Eu6xF0YwsE54DST7jOj3rWgxtNHrKiCndwlOEoncvw
3iYW5iHwuz3+9mY3TNljpvGJyL3KOniwrN7Uqt0zZZS40LEsllV3hW5g2drO6gvoe/0yDygI2S6a
tM6Xtm7zk4kThij2rkeLpQlOUYsQpZnvlD7DP0KY4IEPLpNG/GTqmr2ftEk5+kqLLEyvn+D+h55u
/mSY6TUvS+x3SBJFjfmtGio0C6f0BP1SdLQA+hVtdx8Gtbrj4wgyOSyKQwMgI+zuIX4lniTGpauo
uF6DGKMKWKo9pGzRaagWjejWIAoXEwXO6f1c6gP6xm5zKKGoaFxsjf34u3G4MW7vIZXC8XPv3QdT
Eu8jBLb8PFbhNUWiNNIwV/cqxLdGDDs+oplV/zv2QWSrRFLtx9lyzz5cN0rZXlo95CbAQxeZNnfa
DMGKN4NJXMzw2XMX0yVCkKzHmr8dPt3L3KJpcMc49jVPzoYyAQRWiPfvBuXMimLe43/8zuI5PLoT
+P1SsRO4iQjTcWfWnibYHBd6NMI3+eNB7k2XxH0ZoUC64PFU7wmmRT3DRYFBzXnQJShdMPNdAGGw
G7gqWludCecUqKdQ+d36aMvU48MygvTYbh/ScP5l0bjPGz6UFZtsxfEfC737WWWwI+m8ontt6BFr
mgb8jaGDYo4amwcMovdF0qCAa4MTA8F9SDEnGCag8DlR073dLpQicC3vRr394vO9OMDyukOXGX3Q
DBeOy7XsyovghJj7PVE5E4xe1kNXKacsaPyXCcb1uXL/KlNU9QI1+DH1yql12QgOWn9YFoC9bYQ3
YuVOlhf+rcDDuitGtIm1cf7qVRgsMEBqyi8HiUR4jYzoamhY8rxYfYFx4X+4Oq/lVpltCz8RVYSm
gVuBkpWc0w3lSM6p4en3J/97n7/q3KxalmXJRtDMHnPMb7i+NedBGI+Ps+FuCMLFPhJjxdKETreV
HZKWfWWNMWyWRg3BHOf1RnOfY60sV3ZahOs2L9FnxnJjS606LjEvOPUog4lhXCKV9qAp5/2gf7Dz
j31vdsb10D50GVGtLXld6Plr6dVvRj+CZwGQ5FqEHvfjM45cC9hRGvukeBYrqkHDX+CvrjwCU1f9
rIpV6sQ7W2j6agTZJVPxDEisEZgkwXzl1EeNHpQp6SsuxFDdGHaGFdl8b36JvPEjjJoWqFP1nS6v
i5kBX8vjL8y5RdCZT0QoPo34Jem6QEudDh7I1Gtvo1eDG6C1qXlwkMwwAcvQ/EW+AWEi39LJPleK
pn3uHYXJ0wpjOlk61T9reroeSR3u6+4YLgMBsuW8JZ5Xki5bxrv5k+Rs9OrHrBzejYFAeb2fb0VK
5T8sV1xvhRBINDqNPsEKXQKZHPAMAzaMOCf8thoAgqUfIwdp1daEAmuWtq8VRVYsjMbvtxx7Pcgd
BH8iBQ5WvWkLO7wj27Bf09pJfdU4T1IVgVUOLAQaGNo8fyXjPg8Mj4Z31/bJquuKF/yiDDn27KFV
lpCXhHtTtgQJX3NicUardaflz8D870CnuavuZZQQ6JokY+5+2ruJ+V1p2XeRmF9dYxEW2ELm19lD
oXBvy2mYN25BsyAx8LK7OT6ieI5eDVRQVQD7m+bqQU+bc3MVqsr52oj9sTqH6IWJXzjGKtuNYgX3
rl0rTV7HnevLGKerpJKoJVejbhOpfWVwUyjwCEngfbBeWDVl5KfGvi2Si4MRY1Xn1bnIqt/CcvZN
Iz+6hI2XErexmxeB0PMdRhX0oLAnr2UKmat3p5ueNLMIVHXQ4EBfD1YKkWcas0BqpNGbWj+vNLtU
QWhpXy5kozgcMaIn1loQKmX2jtzOqn0k5o02dCG2qABbe0HJjMunUukbQar3xo0l/mE8K4nNaaZV
r55epTejH8XulSF2P1oxtPH8eV76PIA/8xi3y1el5ItZzXej9M1CNhsZqdMCmjOTkOc68icNKU8V
GGu36uAMViYdNdHtszDEpi23U6IFbkLW/duc1O9elD/KejgqiadRn57jPt91eHAyxTmR9t0GJBto
mvEYAw7E0AYYrc3tIKvZgWttYLVcn1Dl7XzXdNWEiDvDjIMPDTSA7IrIfp979U42dbFycu2pcwHZ
9In51hXZ1wROz2rUG/NlP9h28cVa22VM9oMoHmfGyP1cr+7rAXh5AodpzHBUczweBCFi24o2AJ4/
C+2oW7Y0IIGpdftoGO7INCJD0EUfn3rnpxMdaArusGRsE/VeCpC/AJRXmpiIvNRLsE350ezLuww0
z8pYJnstPG+rpLd/KzoAfdCG9pWye3j7GWb5GXtETI4maewHQjGqM3PDWPgcsOkmV2QdouygCvf2
l170x0yfXgd+KbZ+LwkmDEif+bPXagdWvgfMZfVqGBwOfXQ2SKavbHPbp9NOVeGm23VTuek4LCwS
7PzpHaoVvb2E+n8CBezU5wSVateTp6Z3BIsp75hVsD4HK6OfUm6mhKt3csOfPCdCOcOfVqr2RQ79
0fT628HNffIc7uo+ercL9o2MkBHdMOVvDjP18Emr0ac1Q8qDIPpz4dygIwA2vqRsaI2JikatXUvH
YDxsBfuMvcduuSrORI+21AGJjlbF5TK8yB5RecldtYLDc8lT1a0aByKgLjAcWUX0WMn8p+5Vuyr6
fAoabyAxkqHDNtb3o+7dOxZF5BxDzi6j8WB1VNn1EL4PPdfdMpgbCczb6caThXoHOSULQNxJLacb
2oSgRPFOgdx9gUGI0SlCQrPQDtvR4iA7HEYiTxYWdKMIBtPxGPh33dWYTkVQPHQFjKgx0/SNacFs
6NrkngD4PoRtzw2OSvLO+9bVMBwNQGTsxuydG/aPmpjBbnrDu+ghjc9agu9leG87bxONIEW7hIxi
L/OCHImgpcGRY4wPSl3j4qEIa0TqNxGKwKDrBYp1tiuW0d0TMvniJMB7uIMPY/1t9NTG88TlWcHX
SZOj0CoS5iYYiimnS5PcGyw/AdNJuJrI71mS5hgl1S8ho/FKGANtJesp7FyCSspPA3Kdu7RMSRgk
goWJSz5neRqi5iApFqO+PI8eTUPyRUBdnRggeqbWfnZpWvh2dM2KMNXXbLMDyNxRnV2PW42cg8wd
rgmD3M0lAVJpB0e1ecnMhqtj8mW76Bd7LBTFeJ6thEsNJnN8G1HyO6Jn9we7uhKybAXvTU1PdjWt
DdNWFFaEZiQObAc53GqTqveJlt1aEQU5mbSlaZdbC2WqaZaJgjYetwxpW50sAgShJxlHn/CtYKdm
ePZio+EK4KTRfhH9PpIq24fSUiQD93Qrz0UNxgzEvVjluG13ix21QQcR05tSP13sUzt4eFOHH1u7
IWr5mBDMWiJCA3zEe5fVa0YZb9NRiI1eNm9AFm6GcoH4XF0Rze+NILhaeQbD+lX8VAuHSggPlItI
sGr0iLqzSsBMYkEv3S2mJZtoSGfyU8lwj5yZCrE/0gEE5DjNZLZLcyOs+dHU5bFJuQJjjnAmCJWg
K/ljO+EY5D3E4WIdG3KbSPW+qBucM085jtQVuSDNujA4TkSJn5nEwDaysF+XzCr181WCt180yHxX
b5sPPeTV7A6asZEEHq08W3sQldiMAG6vi1S1goPKKNSMgXp7pcuR/pGxsGnWAXTg2xhbn6bU5k1o
jsCSGSGFaMj2NM/B21ER2h5nf6UxO0BhQmxizPwKNX6fxDCSMuvXkn25kgq534aaxLqJhGiDFzT1
u8TVTahyTpCRcrrSPM4SxzY/EFx+yFCuD2NG19qkcT8TVZSZxj3AviLAKsMApWUEelbZ1x9YJ2jE
gWnS2HezrbDh0hpK7RxjdKkD0toHNddBT+lfU6MBR90ftISzrWrFqsvrpzQvGUeSN4Axg6Wifp56
j1RfRIqVzOPtROI41M7lLLGw1+J7NryvuljSACNbzWk63Dnl9OZ00xck0d0yz740jfdKJTa05AlE
L8MXoWpt+CRT6dMH0WvxMGbO3dC5jGWkxWl0BxoojU4j23tL7Z5E+8J6DPv7QeigumGIkiBG4o7u
hIGKy1Nui6MwJJdu1JPnRB+j1Z1Lza5jrMopiBP9lsCRJ3MkFdMbyk0Uz/dxaI94AZ07GioEuKQh
zObl1fXuXalhEjGvLL6iV37fpxTYFJjg66IgNatghmJLzPlqbAf6DfFWq8tTmT+BzfNodoY7zkm/
rWNrrVKDndho8FQzKdeaKS3fvekigJ2IfngXyAb3BjwnpbOeGv1Vy3NaLYO5DRXMPRUShpeDQWuc
wY/G/itusN7b1p76oitzCozJWdlUley+poue7amkbajDOSlViecb1Sh5G/IQck/zQ7y5ZWMZvuum
37MTv8b0Ked5KHxthA2Yeua8d+aXSiT5OjS3uaAhXTKHygxqtJbkwFRieM3K6KpQs/MPUz41T7Y+
NwR6Ja2B0kpenbZNGSKdZfakFHdvm1TvTT1Rcoyyp03Y0R6OCYn2HA+G8ncdkpGRxfW5j+KNRZDI
xpvVoc7Mz1xjYDdOIb9feUNN/4Uj6YmGeLXR8KisGq74tac57A09LqVp6s7lvPGgAM8zcjt+riYI
swg6W8VYYMMkQk5XK+2Y/ctDtJAk+a7C/Kg7GlDztCZZKLRpPSXdLgawscK05KzayvyeLLBT+ZMh
nXIbVca7Y2g7Z1HoJx5uHqv+ripQp/C6v+HNfFBRT5vGjM8LyGHIvlnmkwYLhWC5tDERrreKuymX
IgOH5QeWGKzf4y/5lufQI2I5YY0yCDovRufZM9RhboGRwJkjS95qL2MrPko+LJAod0nmmVvtGrkc
1/Mxt3Wo70k5bJKEfZpO7V/X0zPXKDYQTPXX5VCu22je8nN0wYcI8G28J1boKTNMLSABa/vMIGm4
mpoQ99C3p14a13pB2350ioFqE2OqveA4I7qa0YlDnnlsU1miQouCl2sTky1ab9Nir3nTpfneGHip
CjwTCLb3FQdvVU7WnZZnSIbCeh3pWxrRNAak/1x5Kl50jG3xGC1yZ+QU6CIilI/ViQoA0h57WNeE
3doMFkZjSMIIVrdeHN3VPyy8IZ2ficlKFY93uWCnJlvmadKJWBShv8YtQQ2zWZEHNT0CIM03eLhu
U2c80lZg0E/LzyKP+oBN4HG6kltn68H4iEr3wxm6507nxMzsZ7IvHkxZBiIip5AIYCjgBMnON13L
1cJYFw7xXWfpr0Nvf2rOiK6M062zyK5LdcSYlPu/syQWExPjvhnOWQMHnAUAG9wV3my8hdfNq6tF
xwVSIUjtY2bKBeGu+6obtWkc7TknknjlxNbkTxWFt27jZgg5W6hihrLyGBUX+soW+U0V9p+lYIQi
HhaglNif2uHBycXBKmTnm9pATVViv9cBVKtU0wJxzecdPGPNKDhR9Gn1FRfxDnDFTZvEGz2zv2O3
Radq6QKSpEqUYrI15/qcSQJF2ybf1yORqYNer3GFf2RGh13UJKHbTtZpRuM57fG/hSXgYHvNr3AY
4ouTlJiEp2OpGfCdpBGvGHoMJ+s+7BmhCMPfpdQeTaKElKziRy17h5lY2ovpa5GOG2syzzPsscDq
jS9n6PemlzxUE511JgC/+/B6sOP8fTbGl6xkrpq0BehXFX9zMp3nbDpVKfa8MPqghPggWDVeOdW4
sev5faivc3k6N3Kt8HAELhXscRO3HbX5ValUW7p4cWDNSLN6YhIAb6ImxO+eTSJF1pXHIidOqbLv
C3cSdNC1tyWajnoDQtorTyZLuHDcbV9Vrl9MQO7Kfp1MyWuSt8L/bez6y7byz7Cu8Vqa1V0BrbF3
ChYX2ZK2ZPfg8Q5LOa1D8uNxOTGrbdQH5oweTG3EnM7kL1MWu3kCSxiTDZqmOqLeUI6cjXjOF2EF
Oj1VGFwRsyDl5Ot+v6iUpMQk2yyRc2CC8kOK5j1flssI54u2mjxxhbzIDFqbNgReWeHBdKOt2aa+
Mw0YjjXSotLlzPDSDdTaZdvY1toGb8D9xyCPMvddk6trXPRxR6YDFH1s4ModgKzzR9WWd68cxBsH
PWVlUdFxFpcnK38eRBYQoHrbxv1rPNICv56Cy0zEFMYSfRNJThTmJ85LHm5RxF9Dpz+j3F5CQPns
EphDyxtjTQrRIRfFQx+bb4WSgo1eTFnLPJXrQXkSPTfGMnn4swpEOqIM4nG9Yzf2QKj2a92nX+x+
H5kC7fdg88lUXsKAuZdXuz62dfhGeYAfI6ZECRHqjxqNnNYgbGWY7WztFuYOlxGyXjpblAxNRD6k
dqycWjuz13xRBdruMjgb8rLLoLLlxJ5eeZtiAUWziDzble2prDQaBLzA2s20L/a9q5lZCJGE7k4t
GnOTBchKQrIi5UY3YzKxaYScQG9f8+vUJrZ4trdzVxg3Wk4Hq2ESgU6Ew0bNjXXGM4ztPHvNnvG4
ZNXOZDApwyrutbkDGu9k3fbvy38eA0Ofcl12eRg4jHAA4q9N7lU9YeNOUZFlcE1/Uq+uSIBxE2Ah
HTX7jTfvK4eRdIac3iU6siHwnzrWoO34ezaLQaE6iBClD4g9W5vnJW+77UiF3k7cw8YWATLpH8gX
/hj6/DrZxd1n0aa9MEZv64S/Dpmd/pwbH/jIuNd02N1SXUTkHOdv2gBQtbIo7eVk/ISly0VDhV2E
4aeVisFHInIDsAHCs4A46yV/k2RZcpubZLqWbLF2iB08fKHzFXvm19hh355ZhMMh3ENiBpCOYtV7
5ouXAf22N/WsnZrr2yXXDowlsU9NkO899xl+HtjDkmSJpfTHOT0uurwv6kudinGV5tNDGdF9zl13
39YCSdO5ZCbT5I773SobiH/U3M52fpdeWweeViAbqvYg9Gjyu9biivBIgWeq7IZ8jDJookbRw+8D
iuuJy9ral6MgUMdm97azolgAm8DZoUuIBIZTw0TNLAdCY9SuU7u+tOn4qopr0KJKx21oFb9TsnSn
HtJGhLyt2+yUrcjjBjtb9Acsa+3F+msyOycv+jU7i55sSx6ay4azTtyS5TF9KKbn0EqgC7ns0eLI
ilaMWK9UD8tBVcp3vZS9s2NPK3qq2zTRjZfMY7WGHcvuFolFFeRDGclBDKgvchRn9tiPUi9eusLN
11orEowW0SuMEUbYXXPLNJPuY/RgGbyaDh1ih1AOEakG/yp7rkeTYXWTz9i8dlsXjWBIO8u2BJny
U+bBohe20V35sTDJX0xIleFIcwWECiPudNynXrGH08hdcsvc9TMpDSaaxkcjBwioWyBfxqrGVoVg
ZdffWdrAfimnXT6jMxu57e1Nse+LfljNEY2pbkF8cpzsY0Dk425TaasS00OXV/E+SsdrAW2+2Yy4
rFArI3Anqr3Vi4LGiml/VtfWU/jeoLD4RqZRu/bHDs0Sm2x7EzEaOFCM3IWSs7KsEDsHnbmT8Twy
X+fjUanXXmlDSZ9pe8hrYs3QoPglyzDRL+OEgYyQbdsYSgXl3Uq12XDXkJkedMQbXYH8B3T5U2Q3
fj6g2yiIGsaErEktVe/TsYH4wR0hbkToN0Oin/pJ3xTUlKvZYXI6WUgsF/rFq4W1FfrQbCBE7pcm
dVYyK9exSWDLEnFziCLRHSb09szF4J5m6lmWmEz1/omuGZ9/uWD9QZENky69yStkdfatcGpTSfTK
uIHFAEWiKZNj79A/bVpE+9pSGkOx8CBzr1gvvcXNeOpeQfSsS/taf1aMxi3j3s5YSfOkei7lYu0c
s8LNLKr5RnTXnlCLnYb4DTx8TtZS1+bkiTO7sRYxp4U2CQawO4RALjS2WdJ+LvK28B2jDH2QKyVe
TqZe69Qnsq0EAHW9JC+54i2ymUvYylvbF0Jc8xSaoy3Sl15ybEOjl7s0yTAwcdkz5vPcSv7ixuYt
mSdCiYkkyxotGemOL7ZnYyzOiiOoT3WIqjsdCYUzqlyFfCrrOOvAfXct2z3e26jnDUEjI11nqiyH
Xs9aunXlp9G4E2zciRcuiFgdRLmlWWzBiNl446mKCW9hVvZDl6K/L8xwPabzizUxdTk641MXMuuJ
DajdlgTRsET3F5UsPEn7FaQEIetEn7Ulh8Bxh5uIHirCoWcCRolmZHNZf8Nv5hDN6e2oDxrh0y4T
MKNL7EbJYEJT46c1UehMwkYGEjZLzmQ7BLfGhcTUf30Sc89yo0pzD6ikWigrbM45URvfKrI/dPN3
VMs36BnCLQCF283t0kkdMk6IDh1+AN/ip4UpN3rOBAUtQ+g1HUMm6B7aNJ4nesySFJ80HtddrL15
rXDXg9ESuJZk1YnOn7POF5d0PEFPh7aXrxtUOuxzGO6lYmVfuwXsI3yYGFnAbXufWuF8I0Od3gZb
H1FiyXGiSm00WPD4kB96Ldc3rXsL44LCUJ+fR2Xslk5HFVbtUz/SEZFT75tR2flq8gwKxXzht49O
cde/5ZIWmfVrjsmty26fTTB3xXFUWI3YDgyKBnTsadTsu5a58UtEHolWEWZNuFMwddp3W41vVkSu
Vx6esgFvpRi+JxdBv06R4HFXPvaIAuS9eXB/S4n4YT2NIdvDFHrDmgGdD+06vRY780E5RBcUaXqn
iRp6vj1zyi11taqwogTGyJ7PuTLxu7r80a3psx91KhY57QzWnu0Vuj1V+SfeDdIroZ/S72VnbDrt
PX9RylkVp8gvdr6NQeBiNgwyLd0VOoHObWjdNp2X3lQd57bVBBEHeTXXHvZAmuBG49nruJ+mc+2u
LdyzgasEaRvDxzxXF+6wKVWwtRI143NtVeIDqTdzeh3Y7dl3ENqGQX6pv1OGrNgqpA+m7oV+3CC9
xpWd8D+EkzyqhkspmczVvtDap3ct2tF91UE7ifPY0WZbVPnlOFc2i2Br1HYY60Y+FUNftpG3dJfk
+o+N+lbgpL35e0jmDVFGKA91Jvlru2sETah2BfZHPLkmaynB6q7mQfFvxzmoG9bhsDYe0yFJOQ/0
lw68RGCYpuNH1s6V0g7E4r1ESSyYckPTrrpiWrchG5liYg4iXbWqavaN6h5Hp162Zmol67HNzwrL
GL1junNWmzdbLh6Cjd0hgyOs6NXSiaOEY41lSh9MBerw2mq74TzW7n1eckDLJV8VtdGee6+vyfDe
uNz03RomS097A+rYpQ1nRH5kxj5Wn9NgQBF3aMung/FsSZyFdfdeN5BcmOiiFCrWXutcCjpiQb2I
zqdoXYeMDo60WGHmXIM2pp+0nYNQjj3xhTdZO6gN4G+ci+HZW6JTJNmrsC3bZGYd+5OWoccY041B
/gBFjvphyQUe5bi3htXeNUOGDCOj53ym/ym4L0UQpFtt/lXkB6ehZZwT2xqDviyijZaTjNAY7q9j
49Es+mfVj+FKgEH2nVn3nW5mfbaWb6HcXWsRk53+OpITdCnyr0YxW6s7PbWfRohROUeHyaqf2gwz
Rc/JZXaPzHEcvBaHTxTG6zBpoXgM5srxxNd14oRCHDpJ55mWH5rO0cR5ndN/WY+R3HtYfm4YVHwy
rjHjUa3Rba84AI747nKGLZkjqhBfNyp0gdqk+aMn6VObDhlFsEBuZDVfRovugS3Ct/gWBwqrih9O
y3owse6P7WkesnyLLWM/j+GFuBBGX9AiMkNh1XF4zWieX4rS/mkXdRJiuFClgi2OD1nIMzg7NQxB
3SYTA2f3tTqjj3KRaSwoZ7sC5cTaNXa/NxQ56IV60ObFOA14gUx8wJsq2RUtJW7vWT9mZg2rUnYv
WtUv6FwZNwOOm8lkZoPpqXXjQ08vDc3twxR9fzQIi01jd95ofe8F3VL5nog5W5K7HDKDH7HWV+0W
rNIezyS38kw3me+v33NJnFioLBKntZ/IHj4ykX32bbxw9pvbqeFzEQnhheStb+TSvUcWImSaXsfp
UzpoFhlPZuVGvgBRhsJAx9bmMI/tuMH4xAp7k/bpE5//vfPZ1q0XROgFyLSI/p2nr7SJbZUd/ahO
3Xem81Pn/Ys7dw90IULfTDU4+Q7BWR5EqSZkOyCMq3uHPqpGarAUWLKJPHBXQ7E0bPl1us5OaB0A
pX0a4eT6TYlP7NrNKnvG89mp5QGxO/tRSeAPN7M1bx2uoDKqtgULdyi1V2tIfoGblSjPjdpWOrY2
xt/j9qd0uhdyplCjy+rSiI0RcudkTYeu7O0KMUI/Lj/NzMWbrtaDm2Cp00VNLgNzp/U1fkabMdiF
xrdj/tDQdNfx4p0UlrSgNEAjYL1OGh1PrxffKHsxVmkSn+pKI7XSKo6SabWsbIptP9v6GtucTXUx
+UMpt8akImhjdUMES3Nv8sIQ1rj8M3HTsimNmOgk3TFm8Nprelb47VynP3HVXKFT/d4qNf5uUjmF
RMWhvGUTds1Am6dnY4m9A8qGrzqyx107MdbKKR/jur21BoIgwFTzayTBVOB1dVHLmfe2TzJjK9TQ
LveTWSe4ysqOMPXusH8D/VM1HStFE0MR7oRzatv0Wr2e6ku/6MahLMbNVGpR0GQUZXW3q0qDuhVN
OCkTPj1Vrt14OSUFC1AYN+Var/ubyCW4PdKJXcBxZHhat/ZyjXHl8TVX7bodO0qAPrrVDIr+qay+
Ixp6TUoYpRdpSaDN5ofsm4vQ+13h5fO6N6h38z6T6EEWw0I5RJZwuu0j67MWh8hi1SQn0KEd9uvh
caiEzZj76P2QkfKB+CUa95kOylYRA8dMy8FiUxpHlBEqMi8MrFziSb8k04Dbw9jXUV5sDOQBWchb
ZXpXKw/laN0QpDjjda1b86VTySMOS8pROFR2PzKoUcpzuVgPoZXeC9aUjesM26xdtl5t3ITcyRkW
9YeKBhnRlOs0RY0ksTNN2pXZKCvARslXbkSxU+OL6QpUc2a5kyrezqOxcfqeqgSx0SOzYFVr+VGo
9jtMx++so1eRLiujuc+bYeCiYeQvrF7NWH4nyv4ZxgpevxlYel5vgd/TL5sBKzTs2mX8iSRLw74u
W8Qz7WJVy2NsO8+po3a6ae2bmFJV680j+B3GPQQenYEbot25w+r4awht3eg1NwzQEKMnNnbDHVaf
PtsSbGD2KSxBDlu2R9S9kw5KXN5XL0voBe28iG3cG08eOaxN473Fw9URn8RHbcJIgdGOFIhCHe2C
3NPKROAu3CcditsQVheARyPOq/GhGdFi+ohh2MqRJwbHCLQL6/uCQYaVt8zHcvCCZLFJUeIpdEyO
FpwU2qzuxnbbe8suPtqOrDJNd2DtY0jTx0dPIC9bHmMFtvsw9QYFmx2w5NKBhpGADVc8ZQR0Mm4C
Xsy22o9SHwINl2pDaqhKzIs0HDJD4QamaO5DHe6utzz6Ai9LmdkrEZfMpjPqEzb2XWN1Z7tVrk+v
kW03oXUrrbFu80F26xJPz+TifFT9wRzoBke0U1rtC5IDUY9oq6uphSCJL9V0+Ggn+uV5brAvdfZI
8KyNiVFzX1u2gzE8FzoSGFSk60T6VmOwu/MkRQmF4sS0yrUNCE8qATuhRzPiANVv2L03rrEZWnEc
HAceSk0yZMaaDdDCqRA0h/401aI/GVUynBAgFtp6k7bDPjKtOq1W+6IT9X0qtOyebfX1/38PVB3z
j3CKuG3KEBZkGEeG39p6t/3vt3mipsY1sYbN5e8h7AD0IWzx9u+LpFOUso67am0vXX2PDtPcYxd7
qHXgHX8PWcS7nhtP3/3zhOuzcgJMN/y2cfDvCyGkM6U/mdr+73mYrdWdaoivv77q3z/MluxiBipp
W/Ob/T3Wya73cdjZYFz+91ieuL4B1Ofy9wzYXTNulxRB286mi1Djf/9hb3fninK6+X+PC2oDUDoT
Da3/Pd9oJBQLcaRPap7/fTgnWu0c4TD6e9G/x/NqJnoqtm/Zi2xqswlvUzI9H5sQ41RVT/3N35fS
q7JrBtyyTlQ6PHptlB/MBi2xjKaBO0fv3pGB4OeM3/R+6ajTpLP4/v3o3HqdH2HW2/99meZeumWw
QQT/vHAUTkeyChHNrm/b5lDnMuOfp/69levVL3RdxOnvnaaEyMYldCMECZ4+DU2xYzut+X9fJkye
nibPfCoajd9D1y9WY3QPf69j8JNIGW1z/Hshu8TU15ReuPn7bp/a/oynl6mavLr7+8fOm3aTtVxa
oLLi2B9kBetiKjr/79s4mqs73jDZtWQws4pfn1MkS4zriqbWv6+TdbNiP1BuESnMTd9byQWJPd5U
k8pvacFfnQN1fQeizgmqKBnvM5CaQQdV4WFuG+mHTN88Unu1fjTJ/LlHfeO6s6eXeIFn5+S281oq
u1zl2lC9i7b+IVSWccm2fHHHtPhSdcnYYGp9lwtG9tytfntFRVHQU6HDUfmjXrNwLPptqKhoVu0R
tQpLbgGFRsgU+wHRxJQ7I89eqm1ML+SHRsTB6pfmO2+dOweH/2cypW9uGbcfOnsCqrfOezPp3a6y
NJ83SR0RjeIZzR1h8nA1c4cl6Bq4/PdYlNWMVC4axc/YNHd/3zAiw2GRCOv135d/32gTxKE0yjXK
HV7qn+fVkVpLLGbB35f99QUqx3TXo3Ih6v3fe5D1XGGfpo9mT00V+0vr6BvNMqAQX5/z9/oePcGt
auzxn1/17xtlFw7bsqOn9feUv9dXmo7Pf4zp91cNfjYm0nfLmBEXSQv0QlpQsRsaOyUStI5PXGba
utdU+gDEIPFbw+7fi1w7m3Y9RfSI7xY3jH+bwv7A4O29TNJ0iUDuGZudnBxVxWsOWllZB8ec3A2b
15HrvzDpi1vj6xSOr3YFyiW210wP8AEt2XJXOrV8U9Ks/CialnvPSKqNJwtwO0U33uDud7ekNocX
Yk27wGoy/RlHYQowKb5t9Oy+XEzzbNUFoAVLTrQm6AUOWdycOXFoFEVVds7YOm0tWAunLBP5dmig
pOQlDa4im+ZTZlv91ipxFZSC5v8gjOJkDLO5hWwTnf7D3pktt42lW/pVKvK6UQfYmDtOnYgmCc6U
qMFS2jcI2ZYxzzOevj9sOS3bVV2n+74jMpgEsEFRNAXs/f9rfUtzhbXjD8U+JwlGgIILLn9lxxzR
ya7E2r/XzTi8YzbClE6zrS9BeoQrYX1tWYevmjaY7uXQyJwVqjJ/DR375rehOjbne5WM713fmlx9
u+QB9VR8JvtsN/iwTaEtU86Q+yh47vqqHEJvIC50U9YqXT9/uMtEQ7Jy7M+eiObhTj4QL2uvdXAS
W7mpLeO0HiduoJfmruTSRnB3TC0bqk9wEFE1vp0XxhSVHeHXR5rgX2fS/ABVUelH639tSxfsDT4l
VoPOviBFBY3lgBkYX8KdDlV4g2hn9OS+oXD8O2b3aPQhbtITYpzcZw/6ZpjAM8mtIfSzGxBle7kl
Xwh/mruPSc9DzsxryAfTMH2Cm/kbet+HnrOmlWuJQ/djHP2PjQBtdyt3la6Tg3Sr90VNhPqYpu1G
FQPqCgoo7VaJDf7tiIMMPdyI+DGVOaGWJZpbm9sCQoBlJ7XJZP223VQ1AD7quG8j5SbgfEpNy8P7
S8gDhRm0txYtdZjTDhiYobnV/Endy8J9rqS8Cb6Y/4edgWmpe0WjxC9PlAPlgzyAD5V28HLyPJfI
xxPXOgTLArQKa/2mp/5zG2QVshaogZ+oGjY0ecziKkpAFeaMH6foaDjqdv6ai8K9iwKMN25FPV3u
z2z3AdyH+uAu092qwhajhB3j8+JUlFChzIm0aX/KK0/u70JWRENXPtPFsYETjcSrxrQuM5PIWS0c
lFNj821ayaftRHJpPvagzE3lJHfVccJRuf32VO59P967GNfSTPn22365+ds+UzjaIasSb3CooZJ7
NZ1CMX1/UNXmLur4XWcDvXgW2uafWoz5QC2T8hNNu6+mUVovip0/tZrWHgxLN3aOFoeem+lQP2DA
PxmFRvsMh0cuHK6ngQaXqU6jZxIvCTXmgokqQ/EafTo5ULb8KdY3qMK5/uXjzVRV2etUAvXsGvFn
YDYqCtLCYcU+KMfheS+0HqyoSut+pQ56sPeznKV1i7XLEdlL6WofySdX7gFmF6dcgBmM7BlBwtht
q6xMn3uVJtqkpNpWwcL1yfLXvEDmdc99HZRHrarTrYpB7FB0QfbkTNOBYmT+og16gevJ909Z2Mf3
vhF8kz9uFg7/gtVY3NpF1t/4AV2GcTlheR8oKOlpxWgDcyswduAkP8cgSS/yQc/H7lIZHfJa0wFx
oLBKrxBIXnQRGeNKjsHLuTxFpo0Hzjh93/zxEnJ4VpbPWZYW+/eXTnVkwYbSt15XYQ0Yx/kAt8W9
kVt5ggHN7sHey824RsWCPPUwOM2NTUOwPTRUQFCHqdG6qJT6eerpq8a5UX20Z/rW0Zg2L0WaPSPz
GL4Q0XzpmI++Nr2FJSsPSLAv5lXhYBNYKSzkl3K0G+BvyUYUMk5gLHb7DJ94i095gcsVdgVhTmjl
KiJaeic33w8kqZKRg4zOsqfcfRs9KT0x4jpA6rNjhZW7bUokvsNoNYdQ745ySz7IIeYyTm5Wi7vI
GALqZa19F42qcsgdfF0ZLnVW6T0QBYH5ahMth+WYWvHVdZpSE61NkzHcVr+wpFeOb6cILV3XIjBv
3wbz73SjkSxh1qZ9h2GIF/nxM97OH/ys5pvFz2iQFJzGsh226xYd9n2QZPm9vyw5IrVGq/Njn9N0
7SahBIZ0ByQczhVxrVXHOVcirs94WZ5ZE5uPKrYqeGPWtWxskLIxenKbL+JZHjSh2m/QgZR7tUQn
2PZ6uctt9K5pqwcfIr+wvbIHjiDiER8V9k7Cc3qsbmNmPc4pKhu3CJTXLf01/zXvmZLqdWs+ZryW
h0A2OY+mHm7KOMVAhFLggWqmN/JaV93UzYe59imc2oIVJiY71uZA3XWjjVfyqK3T6Zxa2z/Tngcw
GkXpTdlY9Y2NYo0Weh19ruzsWOex+VTrpY2nIgAHMmfRc6lQQFgG2L+eSS+1oajuhJ/Ri7ydaXHF
WpdTI670lqi421X6OKQ4lAB4Rnex78ON0tqCFklq74bJEqeYewRymKyjox0XZ65v7W7KVPvG4PPx
7CTR74qU+LtIVezHcUEWweNdVZXh7JrOn6dVtmQwdPakXWh1phQuoW4tu3IU/JdyeXgb19ZGQbaF
8v0MeaSdJhKSB8MnghBzOz1uD0Vid2/pXfhQWjArIkBvntyUDwwwbKu7Z2a/uIAAD70PkPsYoBmU
A6mADAff7QySafvgZOVpfRnCIfOSLG2fRBR/kf/Umv4tMofwa8x3lWL6RNDFco4DquhkLOekNjWF
Ojaap1lf2geD/2rkb+fkbqqthJN9P6ey0KUkaX7CUuWetHZyT7Q86W8NgoZEFefBNuHeUJOGzaFc
Hvr9KZNgfaN00TYdq6wjpMDAx0eq7qrht4fyTI76FABhWJmqw2O+7Hh/aNOIAGBUr48zRlqvG0lc
b6JRPxe5SLzIjJVnTPK3A9/Cr2bUX41m0J/xLeS0xZt/Gupn3a2cuhrheC3d6PvQ317VmFUy1osq
oYz4Iupc/6D6dfkY9D9tRP2L1lvi7Yjm/nTk93NKtxx2Te0jQpmrnmTxRh25x+L4pyGqGp58mmgA
AaLloXRjCJPOrQq361Qny3pNPs1h0Cpkqv66V25Dhq+Ps07J2p2UY24GJywjxi6lVXykK68c5X6M
7xRP5U4tGx24yMtomn5uvpKjOkvrzL0c0Mi98ql8qByTXpndxasScsb38fLIpAWfOrcOTxPX+WvA
n8Y+HSnMaVmVX/1cy6/yGbPQp5Zm6vF9/+gH2t7RadzLU38di9r0+9gWdu8KxkEHdtgJLvLBBPTJ
9ygzPLvKYJe0Hd5v+fR9TDPR7vh9jDxsqSawlp5gmQiZYfCoAH8/5XmrUp9engoFxZd8Jh+agHsX
8qRw9b6vF85UXd63E2tOtnEGx0yejMURUtNvr0O5kiZN01hcrhx6ZD+9BhMne51Po4q+psSrBa6v
d6MrIIP8Gqhhfq3SycYj7usbdxLZzwf2bQ/A731vqev2hk6rvpEnygfQyvm12dfLSLmjGdCHWUw5
dvg0MpJmnmfajRfCEKqV3MTKVOwaHdKS3BQGllEFr+ZZbkZWtOEGKR5LV4hrkhmPcvcQwW5tDTLk
4imfnhuNVi9LCPsgjyqmekuS5nxHULbx0OTz20u7qdGdhrgr4SlxEh2PyYMrxHp0eVtaCk2wMBX9
ZiBX6Vn4JJP887s1lnfLNCzc0kkan9/frXzJhHebNQCaK1z6O0lCz7hdbNsiQBe9wNLf6OgLT/19
s2pCnGguEhp5VB6Yx5Qru9xO1fxjqqX5Xm5NWXXiUonFJ9U8N2auiy0wiq6w3cZNQz3bGxt7QsoU
ZmsfUMFNwVSI6CTfpP1Qg8+So99OtPUQ7XTlLLke0dVUmuiK3ixgaTHcJeRfnAHInzpldJ5VwY+f
3BHXketeqz750Cy7cxefTZ3QTm+7xHkeWz1eU4iPzvJoa8VkYkzJU6Chnm4NInbGQXGea0xj27yO
x608S4iBcmQXxzeukrpPc3yWP9JRevUM6ZUO4PKj/DimkVvnyk5uTsn0cSZ3FoZVUz42ge/JH+m2
9Ma0meTrrk/Fk4FrLImcS5vqdDxUFXMxQVYXkrLty1CZ9F5izfLRhRoP05Qa4IZ+HB4VNAzvp8zz
PHERBbFvcmvVTVwnYf8QhF3/QNASpcMUcagfsAnyhgCZYXp5H6F1/och1tOLHE/qSbPTe4yWcrNe
XnDp4i6vJc8Z6sxcwxRxd65u7tpuqm/HHL89EwCk9rXCX6sKJLPTreBreNeFffGVDKcMnWCwZA0Y
uG3n1sHoP8QfTKv57OpK/jXxBfIXq/pTF2bltZAJz1QjrUs5axUZSK79KVaqjRxaOfT5xKA693NK
NtykRtxJzHq4n0u3X8mfZ2FSTHurevFLpIpKNTIZUxLz1GCq9IrIcp4RDlzk0DYWH3tHxYMoLI03
RUVH/g6FP1Rrm3XUX79Dwhrq7XcoMuZU8neocQ19iPLqM/LdfutXibFN1WTeIw7INgKwxwe52ddJ
vhGhKj4YbfP96OwG+k+baiKqPU2jbIvbmT6JrsRPKjnpG3VS6xvE8MOh0pJmDzYZjqgSpRsbbt6f
09Q/I4E2vjnNqUmV+bWtuEwAIY8xlHP27Pr1TUM9s+gALgx6/jJkVbiDl5WBv0uH8kxljsio5dlv
mx2QZ2KGjXbNOoDRVTVMuCOIgfbbzLpJNd3zRyU60zZy1il1V0/urxyBFgijc37WzcIr2oHIiKDj
DN2NCH5xR+ftBYaDbhukamlLvJ5tq2fDQAu6bFVxgIqnqKe3g30dal5d9xAJlgNyiDzq9qI40UCA
oh/ToIIEtk3rwLwY1Dcv1vIgN8N0sE4z4ZJyS+6XI7SM/hFNHxsydR5jfV/OHQoyjkIz24ak3qwl
gB2n64cS0P9DFCCYbDR0FhKEbs/NB8t1kgfa6eHb/jK1150mmk/QNnCb91+hjXMPQ/5yF5SGvw9A
B+2cMM0fkoEmR6uo/Vd9UNcAoLsXFWrTBoyjdgM6lQS0Lo22Y6U0T7WqfQjqZACpQ1DWlLvPZkyG
SqzZybkrq4EMEH2C2j8FV9YYmLHz4A5b+XDWRWvdmcuDIdAtmsXdFEfWQhTrLkgwT/j/0FrWRlIf
xMy04n181zTRVm1Zssl98rQ+RIU/RV22k5vygBrVr2DrzeP7MBslld0U2S3mTesurfzm1umV9fsA
yDJMzeLpy/vLNLpd7doZU588SR7oumjcJGnoY7ngheQ+rc1Hwq6j7CA3+8K3tnlUooZQycZxA/PZ
YUl3GlxEAHKzmabQg1Sj7uWmnRQfWtpdV8xU/gMO9W3TduZzOQUY2Nx7bYyNC60LEPyB+g0ZlrqL
65IljdwnH6Iob854rrAtM1adC33rz3V5aPv8I1pgrOeuLzaa6sT3w5SbV0N87qgtYJwhruIAxgzL
63KwqIvkXjUidaPSHfLkvrcDfvlRn4R2klugFM2rm3+Ww+WeyNTUA5PWn18nTgsVVUSreLXd9xhJ
2+ZjgIfq7TVYXCDXruaPmF+cde3SmY5p/WvLBSiC9/rwvuX7b1vyWjVCuXg/1v+y9eM8eZH7MVKe
R89peBADverlAvhj5NvPW44twJ1/cZ47Bqgfg+EQDFNywdmYXMzEv++yqd+DY0ku7/vls7d91UjD
bEDZwPD33XnNlX4lt5u5/5IGCPPJZ7j4mVlc5DP50FQTTBWRdgSI/XXA19Ro/GnbsKN9oQbZMR7I
oXx7mfdX6Btl8rR4Yfctry8f5GsxKehXf/ztP/7rP7+M/zN4La5FOgVF/jfcitcCnlbzjz8s7Y+/
lW+7D1//8YeNutG1XMMRuqpiIjU1i+NfXu6jPGC09j9ytQ39eCzdL2osTOvT6I/4FZalV7+pq1b9
YKLr/jBhQOO5XKxRF3PHW2ElOMWRXnz0lylzuEyjs2VCjc3s0aX0d0zkXDsXfc8NBnmtHCIfnKxy
1nmN3rdaKdHgMlEhJCDdBnFi3NSzqb89ZLN2Y3BpPdIb5rOGlmTcoMovd4oWdKv3cfIAPTcCNIsI
ZHIZURQ1832VO8PFzLPxIp/pP54tIyCn5Ezj0J2GLE0uvtAObdQVd2WElNY3pp+23Fw9mKE7bf/9
J2+6v3/ytqFbluG4pu7YQnecXz/5yJzQ8QWR/bUmxvViiay4GTo1vSHdYnmOe7uhv7HsqTxzIpkM
2cYIOmR5+L47rl2wgVXjXxSam5vMUE2AN2Nz50Z2DUKBfaNvmchJ1T7E1ffXdtnVX6q07kifCZ8q
5Pq3Ed3wJ1U8pUnbfdAxTd0naLnlXqdr44vmYzGUm6lGU2XUFeD5yzkm3gMvSJsa835nPqG1SNez
nacneTQvkp9efyx/en1FVw9DV2O09DVST32/BdbR9Beqz//+g3b1f/qgLU3le24bjoblyzB+/aA7
J3eYsAb5KxWRAV4Mn5/8hIPM5UM1QVlg7IOWJz/j98NDARa1yfPj27iw6XAKwxE9hsZcnynr4IdN
+MJl1tQRmrns7J1FPyyf+r6xPLXF91Glab32FfOuKijdA8wq3euddn5p29XUUA+fCYjZqpnoDl1m
OI+mr13l8YxVDhVzUeLk9K2bGrzxuumd+cVvkseRGvMj14DfXjBFfnCvujpCw/WYwi2dzfHa23Z4
7obyIreABE7X7/v7KznPEPj6MvdXvQ75EZmLvvGN9yGc2hr526lCMerNzPxkX8SoPELQISDso/Fe
9avHadQ0At56aklOu/wugfKnbXtTZ6ofVej/e8RC1tumNUU3OR7WB90hJCgqzIzAVM7+V6+6nF7r
sBDkV+M/frn8NfJy+KUopzoKwva3zf96LDL++8/lnB9jfj3jvy7Rl7poEAn821G71+LmJXttfh/0
yyvz07+/u81L+/LLhpe3UTvdda/1dP/adGn712V8Gfl/e/Bvr/JVHqfy9R9/vMDPosxKOGv0pf3j
+6Hlsu84OveBH/eJ5Qd8P7r8Bv/4Y/OavqB1eP3nc15fmvYffyi2+XfVcHWsopap6i5W8z/+Nrz+
dYioEUx9lqtB9xHmH3/LwZ+F//hDd//u6Oyw+eaZtqprnNTg1FkOOX83DJYFKq8nHF2o+h9//fbf
b2Jv/2z/+qZm2PYvf/Kmgc/O0jTHUDXHdXh76q9/8kkM7Uub3WoPxANrQV8eZ62vto7lHAcz9Anh
MyG1Ek6xwmOwkF2V3vKGqMr3Wj+Mm6yyW4KNQU+aWgYSDMbNFC8CSY3s7imxq5MZs7TfqjZphSU9
+hOUTIIQcI+RKL5Iy0TLwrAG+MrfXFMoWyX45Fhls2lhjK0brESnyAmCNZdRdUM0wwv3ZqrjtnUz
mBP6xVKsI2vBdZJxG6oGpH8n8ABHvxJPAriqMaH58iuuASNjrW3+NEZEhiW/FuyTuks/GXAY+QPu
duOITHaaLCA0of006SSKJ6GPM7ZWPPikiVcL1fb8movM7KM7zU3iTU3zoYjTkxrUGNS6BSnhhzPp
fcEOLd+utCPCIojW8iYHPlI2HpxOnfc24qet0SRXEQR0DVPtweGGipns7MdZfczmCVvj9NgV/ois
OQ1xFVAPI/S+Qmxt23DnUAWTA/dxJkHWwWu/noX5MAyi9EYjSR78wP4YMbNKoTZZ5WFoCWupDe11
zhfKDWQrqlkaVEF3QfI19O7R59dN9KkrPFoIApN8neBS0ICbRi36o8HLMD4gKc+AImJEtNRvyYB7
HVEDWRVx+1AGpb6yFr7RFnHTUyaCdDOPDSWrOTiFlrXuneCrqZA/kvvIcLVQ3NW9oADXNeQXJyH3
7hDWBJmGW6ri4obV1rBRifkF0rNJ7ePcq1g0tSK7UCVeZYb16Ps5JnmKaRhOp5NZRvPWjauvWmGa
K7OiRokHEoBSzHyLHwR4iPwJu8WMXOmrTog71MarSbfJZOi4YVNIDsf8oY/aaB35yzS9bfEqlVSo
khybY9AckoWO7WTnglBpU/1cl9m1rJLjCAYZLwPo75j2Jz654JNr+YeptCh5rCkzHlJdv0um5FNl
9hjbi+KhSzLPxqf5lID8GfEJQnOBCRPCBlHrTWYr+07FQ8xSZ136t0FX3Y46TAk7tlZoXR55x/iH
zVasm65bIcXRthkrcbSdM9QeNeioNuGqRV6djWJdd0jC+zYoYGy4MDj6cV8Mg4Fv3953qPLhKg8j
kjTKTRnKJ23UQTzlNLfsijgskmoPURw8Whp8sbxtIc2q2bfYuXfb8NRgs/LwRt36hnJEZY/zsEYn
OzkPXd0Mt1adnTPV2iGGeIBK1N6Tuoc7D9unVodPepl64xB9Q1zqk3dxSAcTCusMaMpEGNhYiFEm
qm46zrZRawHOOo9deLFTq/bSxF8XxK/tiKjANezimSIE4mz5ie0FegIENkORZSP73Vg4pJuES01S
g70rPwPW86/mjZ6G7ZFi1o3NRWdbLtc2JZrh4vuAM3zteRrGggJCf59FYOQFHc7ejkGDTdBn2mND
mjJIlBrXQAF/AiODNyB0x5sxnnUgP+gqXOo17RR4oZ7XHitkY5cVKIEBUplzn947lWvss4jImGRq
tn6i0zPoWprKId7TnlhZ0D/4LwqwVOFDgUGLCNz8oWnDigZ+9o10C43lekC6ewhuIjoqzP+Pw4Pf
xBCYQHoAPNUgK7ra1a60lEr9cNNPdwIndEsfBPtOaOG19dHuq1/iqKcqLcynWeSUWLoFCmSgOO98
62QZuX2Kx147sBBmDoY9KChZ9GAJ7U6lmLPtwBvQq7YmqlTUJzHECXK2+WufjFhj8G5O4xO6FIdr
w9JngICrB227n7rozsb4sXOhAW2g8XDfsGvrJEgopHEcbOzsafGQnoQ2didVG0FJpjBrMhW1/kys
GzggbU3GtIsyvkrOYDdxiE4h3ap+t6D4FjUZ9miH6yjJ8/PGLUgqyeFi0U9tvgkbP07pz6hk0HSe
qBGbOMnFVclN85STpbhOlFxZhylM8TDt1DUyRfjZlh3v82G+aWMt3yt1cYGcp54cLTM3fBSkDdCY
CSs3Odu5/ux2c7wjMNM9TYjH9rprwfjApRLnU+yFNFM3UWtYb++iXt6KfD/V/C20Y/soN8jdGfd8
0d7eZR4m4ynp2miHKB0igzj2U2Vm359WkXVw2ifTLeZjYOmPhaoLWp2gN5BqURoWd6MOXTuFHxku
WHK70Y/yWS40/WjAV1ghcVU3xdx/y0yYDAXSmZWI/+wB+fBFxxiFFwGVApRtdTKuQW4QduDOl7Sd
xDHQ8xx0D+aczh53gzJfqlHV35bf/38C+t9MQDWVGd6/mYD+r/Tl80v28vP88+2U7/NPx/g7Ezum
l64jjAW3zCzz+/zTYSqJfF+3NUdgHNCWdfVfE1BmreRN266j6oZl2S7Txr8moOrfhSCAwTWttymt
9v8yAdV+raow/zQR9ixvA78Hk9nf1/axVgqj0Q1lD4DA3Qqid9f67EJ+G4p9GWy1rMz3MGhVJpmL
BwfG1nru/eRtefPL6ubn4s6/fBvMtm0mj7rqCPFbiWEG1T71cw8osiyWRrBwTtRoP9sNKHXCLoIq
FmA0SsWjlWWvW+JANqEY9f9mAa7xj/FTjUl+Gq6m6bohdNdm2ros0H+qMTmGFjdur/t7tTbKjQ+S
eSHfi4Pir3VyHYeh+DOx/KsVuX+ydCVFpGjXpZbBA8ppfjV6jwOcjoj30zfqX5S+NMNYilvvxa/l
jdlcpFh2aJQGdFtd/hl/emP4Ns2Ki5G/t3vcPZnaFTsjrm61InTOmW26q3E0xo1s39ezQO7BAnUz
xssFo2o6Lv69VXimZVg7nzTlvizcszam9dm2dwmWzTNI1XlvuuRyF8I4Tz8e0tLGOmQOyaacnMnL
h8KkqhaOtwjIpmOkTM8+WrzT6GMU1COluAQTMn2rUF+VyrGOxp0Z3FeEQK7dcdhNC+JQmQflQDzc
N9d3RlAHoGVQFHtN2+wR9Fx8LW08S9XDNX2j9qJmzdd+JA18Hso1v3Z+UeP5wUHculWmL37QQomJ
i+3YejYKzX5od46dFptkIoc8OWgO/a6+X7dWpm8rpbqx46+kpQOpHkKQZSlNPHJCVjptdQSGwyOc
AJYrXWd5jXtC8bOOBZ2cVDWsrebG3cq08UE7w7mIkvhQh/TOe3IZkskxtvgVoMcdnBDdQ8zbSrJv
U6UScVUSua6H7mu7/IPkId6L6DkzrWk3tl22mYMeMzNpJwlJSOuhMY4uWnPuTs5u6DV/V03RKyKY
YEV7kGVA9c3O5yuBmdeKIJXY8MVq7Ku7+CFPq89wd2oqLtxr4wITFuvZW9wNK8JmBkbhTQ3MaW3q
MAdsvFYkF+xAVeGC6xA6KbA89ZroIb/e23nCbN81HzSqgjuhxQeCMeMlHH1YleCSzGz44AjYqMSH
dZ4y0jQsx+ozpS3CuK7abH8K7FnZlqYuVkroP2N9SqFREr5CJe2uHdsbO0lfNWMyVm2GWqXOZnuN
yIDZ5NCHm9z+qJU0XeGnArSIbmP1c9CXOlmBICFwIoVZwh/AqMJCHV5HgCcmbU4oBi4MXbR1q7hM
8WQ5HWCffLx0k4ZVL+j0q5HlkP5qKHfOhJegroH/ZdaXKdDoECMcWxfT8C21hLFOUI6v0k5xVlQV
/A0si2zH/bXd6hFx0rFRmpfcr9G6Df4mqvANlxqCazfViTPRzU1oGYSwmjxAe1gicZan5N39/JC1
obmpYoKj5QHFrD5PUTp7QPtbPs3w1goac4uOtT3KXX1AoX4lt+VD2+UfkOvjR/4xRD5LlvPlGe8H
5L73TfmsNsd5FyvmXqZ0UPuO5vUwGs/4wq23hBmZriKPGkvqjDGlz8QmaDMzTKJnhsgoILctUTRy
oIblG4iPbb0FgMgxLE7CGTsOw/nK4ADkI2UeqGiofJcT33a+PcpRkZsghhiwFcrNejlTPpMPs9U5
TNXlqT+9k0lVw70/aV7bqLCbKi1+e4fv783BogM1R74FuXeSb16+PPAZ3ph8Wsm3yyUEUDQGXsNK
4efF7muHdRPXG19PJdA+DwlTfIHkaBeYLd0GQMJtGDhbUKFXUGO7YVApN4DTrccaK9jYP0ZG8xW5
WY82+smyxDnPLPJT8v6OIOonQ+9w/AxH+O2EG5iAc/2SSg09gmyvzw22CtbOB4ULO3jEwKEXXu99
Nbg3FEt4ZgQpnrXRPYyQVWzptyxh3f1UtXcicMD6oNoGZ+PZXUh5oKmNTbjQMM2gxL3sECGcT/45
zz/RWbuMpQOPIcYqzfUbDoRbvra9TVqsVe9zHR+6L2o89WYMR1TVHug0RLuiL2+U0Q+Pc5gejH6a
H4Ve7Hyl+YLIhbxg2q51zkKA5lLC5bm6y1E+kFNL2EQZGh0mCaBIADLMjWpPyiqaymAzzfT2aXH4
LZUGdVAbKCrkEaNShog6QlCNJsezo0xw+Z1vsby/Vvz9fqy6Wyuk4hUp+rxtvyZ2YJ1RWJYIvfMY
8cHYeV273LTASHWWMQOnBi3DCn5bwYJR221GyANNrAi0czF+mCyN21ku6m0Pww34xKkZ8eDZc7BH
8OhvBPbjbdR9rYfs1Zjnz71afzCVOr9XervaC8Xduwm3ugAl1C1BC4DigmZJKo2Lk/GN+Z678qHr
FzDKWBBMKYrk/qUZUeTYdaetdTsqPIAGsKNqcQoT2lyuesQHxAUAIpUsJ/Q41ZUZgFoGbWZV9ayt
/G5DCLOjwvIRGq7Osgy/RUV/zCrtZNYUZ5xy2BKX45XVLaiIPyM4Dxthg/20q+4Iuc4DGa6DUH9h
ESZOmsPyJkqrcY/i90HrcEj3BhY7LcLVr1mfRVa9WqSZA7yoKg/xBtZ9YgU3RXnSrPGSOsa8hm92
Myt0zWYT27tQoLLSFluDw125Kt8AUenbxtYPWmzuJ1Ock3TaMcXYq8ArN3yxby0RTls1YL5pWEG5
F8VWE4Dpu370WHDCAG/J/yuYzRz68XUmDosaTTBvsQVtYct8igp1BtGZTqsgvEuj7At/4oeefnqU
2FSBShO8ZraBf/fBb/OY2Vz9aFGe7O8dw/ScEXqRj9RRqcVL3bOKDHEXKCXSo8gJ/9RZqFqqA8ou
n3EQlrfxDO6q6kmqENygRn+duHQPezIuz1EdXNUQ44U53/eWfj9lGCR83VnbDpmNtDW3Sh/Ya2Fd
mfkdEpK5yeIq9koUpsR7jfe1hjTGWuzoyqx/Q3XBdwvFUAE1JLczCqslAMNM/TRWLK1Dt/xi5NCl
Iea1K+kkrCLuYkn0MLiYrd0eHS7GOfti6eXtGFOk4fYTAvtxPfqVymo8QBE8isy5OnZ1bSxIxaNC
1uSUfBz94aIa9lOdcGlys2KFip74ZTC5w3Qdo4APenLu/LrxTK1/xEAW8PWAF4MhFaybAu/ex0Ls
hyHu2QB7kg1hNyaPFnGd2Jd2/wwd1Vw7YCFjHSJcH1J9TaptmxNLQPjG2QLjZWOXtvoIKu90ttoR
ELiinvMUMsLcd6d6vhdzKDxHYOEL/PJTqZNLgNHtKcZLjhxbf7TnkxMtiFE/vKhgnKbYenVG9WUa
qTz4H5TQOiYG0eVMaUMC+QhRr8kwms6G63zNh+y5KHUg09Ge4kJHAQVBPwRQgH3Us1KYq+g3s5u0
snQvotqwsPFSQMTsezuspRZzKQo6iPgeK24ySFDFn3KUX2a1V3YjMU3c/m/AnnQ7it45zAkUD4EP
g4Ng5PxmJkToLEYiYMNsuoFg4rVCybyUsD3gqe6CkSSrJ6pL/hoFeCG7cilLoUWB3V6vfUf9Zu/7
oprOOhRpL4xyJOeArjEdXPRWoL7TmOkVBNdsbdrhUZmKtTVzS/Mxo1405TGybX7D5Z0Yajt7VuNn
XFVtPj4qmZ4L45m0ZSQpHdVgNfoWtHNOEbXgAVT8yuj7lyGse+hkLhHhBeGxiTP6i8yeUCD+vWf+
XyCGbAVhuG4pXoU70BNWxk9KqW9SSIgskfxz3I7OIUNl2EQwrvIcD7JJPoKYuxsnSyIPcuc3RbFu
EzIWjnMb3A5C17nptfqNBg/M9tP08vl/s3cmW5IiW5b9It4SoWeqfW+9ubtNWGbuEfQ9Qvf1tcEi
wz08X+armteEpQ2KYhgKIvees4/AQ8tHiqMo7KNedIquS3014T1CixcPVqqLI6qi7FKO2SZ0tYbP
OrAg539imWWE+qHRgeJLOX5s5Lh1K6rKpdUdx5pyaBZRGIZ5oszKO7ZVCeiX2Isblao+95MbQUHV
QY7VR1QEJ8MEuO7FfXLyhunRV/14A/KDYNKp6Osmf4Y2++iRP9V0fE3GmZVMFv11K7lK4s8YNFpf
qpzrPrryg9SrDeHY31yL/wqJNSVzP0zzek3qRCIO3JfGU+iSc5xIH3NaXa8JWPbplVYW936wD5JE
s6wpqrNHXS9v3f6WzgtP7//AXmTuqAUyNpgIzB6zlXXAtM9kqGXkYjrJuBb0yOncRB9eMPQH4KRU
5epik6UCi5g+ETg33FveB4JcTov+tCy6+ZFW4LVAXsnDRslJrpe3jEC53KSY0YXVqYQOdloexaFd
pKufz5cXzSXWbXlIUhHvM5H/a/1/+2JjepvEIBMgV0W/bkOOtj1nwi2PItw5//PTZRXQZX+t/POz
y8d+Pv1tU64J/nVIyRNYvmjZANdvi+C1oz8HU2pLJuUSUfn34n98zc1n6e6/+1yFhTyyi4TuGq2J
ZY1l4aAXBOTy96azKmtOy9PPbf38qmiJMFzeMsNz5nfmkf5NKxz80/PHf3k/MGdg9PJqsoRDLg+X
xbI9pYgJcUcdpnTdIvmbvzOpcJFul4dp1xzTQH8hOpVRgR/fEdWVMvA0QA1b0HeKQN4RmOStWkr2
8IlKcAUBpIY8IdoME5S/qWhT42Oi4RRD9BlgyNcTZ7VC3UQGEY4/k/YVCViomfFa7yoAQlesbfVO
CxssP/PTLpDpNdJIIdFCa9j1ZW9eZGO8Ujg29xPRgCv6FzpwciieG+rjhyiv5dGlhX1x0DNOon4i
LbUPzfigsBpe4jBKL2VYz0Ho3MMkZf+pb7qjW4u72PHQU0zWWF9Gdo+END3cjfDg26m4kDf6wkR8
unS5Nl2WR26tM0goPO608xtyXuQGsQEMHrD5RX+tFkxyuhj2CBpBSuIQDBhI7MlkfYsyO7/G5ICs
ppE5QZMI2lEGTYh2klvRAhGiIX7qUj+4tPNCUrto4sA6xlUlVyG4+E16MzXtqjNTOQWkBpx1KDDc
2DhGbJDpPLeXqRguXE1BuwTZc0WDnesya9SB1l8SrQf0Sawj6niySjUAykzTUyoMQ/Tq6HVJyBM0
FXxcQIXM/HvoQebyVblqvKY6uCGuyUlYZ8yQB79iZjilxAAUXpzt7SF693Fu7to4+lp7drQnT09c
ROqKy/JoWRj9iOnXEtNaT5GPxCQLUPvRDP4F3ZSQ4LCsVY5ejvQ9IywJPdS5ynL7bBkS9rLrbEbp
fPeYzl/AmuGLJ1ZCm5+p+UxhfkGd0rQ77lT/9VroUFrBUdZ0/WOJynYVT5l5WU6s5ZHb9cEutmgf
opsdGTi26F6UfbCyybh4fWvskzj+MnnAGDcEuCWWvDjzW8v7dl8aFxeJf5gy6NP5U6KeLGJRTEf4
BadyLNqzJkgeciygkwM/kosuMu2yPEoD7CWk6hG7kJWgnS5OS9BBpCx05oal5ds0rb4AOT/VNow2
fVY/W0mXXGw9TS6G06Jx2XvmIHfLqxjf6o1tZFR4Cje+OH+vuay+LBz3HNvqmUJnslNj0p6MLvM2
5sidGLeouISz1tqdj2E7n/TLQqqoWE9SltxbSyaCVnyewv6vhRYFNKyX558P4aKN86ydcAJtel3e
UPNHiljR3f9lxeXhsrXl/eUpHlkM5okhP7/m5xs/v3V57edTr62MDT5G/Gv/3LFlvdJostOovhix
2xbwBqLkl12HuMEUwPR2y6qf+/fzG3/uXrXsedpROfPpBayXd3pOLqJkxP7nesuj33bvt6fLKr/t
xs9D0LXRd/IErjWht/vATAX3XQhwVpk8JQR4uX2IZI+mPNEAUX5fUHA+GKXxlTRt7RbXer4OqPzg
WzCjNaG91tWDv9k70Ch98nsNMXwXtYZsA6PZCmup2uRWKk9FqusXio+YxUh5YFQfju1E7u6XxhH7
lJrFVq+T7zrj3C0KHo+LFDNdE+wBuVokugbUY0thiHluSdxwvo+K1IGC0rjbvh+mkxnp8EHbkjNY
l3tTof/MR4EyPv0aMq/ZU91gOmqQZc9T/chOABhtGA5aXuzuNInbZgyuk5+/ZWJ0v3The9nSra4H
SVrBKqu7mi5k95ADml61KDKJT6XMPbldvU3y5FuocVsmVBl8TkUhqVfGd2U23xOVmse50gEUl4SH
dojx3nTfGt+9z9Ac7TQTrwmQxlh+YZ5mndMx3RImb225nqNCKCQlVRfOcuUSP6BC78m3hL4u4pEr
UebSABgIOQH8yLgfSiNxgZPfMHXyzA/sw5CNRH/M+Qk+6kViUUHHh9Qirt97AhBWCbBhqHkpx7dA
NXhYSxNr3KTgJ+iN+Oir5q0VltyB0KVVaRqwY75OsRU8ZU2yBx9r7zhJrn1PNnRhxvcdboydUw93
2JDpgFPQ4adsntLDhEyGKRiKhdauH4TXbuuEvELVafkBckl/tibS7aI7+J7NHvfqqfBM+zK447Qh
WwVMDKDqW/sW+7Z76buxfG696ES71jwWXWyS4uY3a4pf1i7Etb6WZWHfmYrpUpGZ+cpspl3Xldaj
jAOMTq1NVrB97bVeXn3Ce+MyM05gRwlE9UP3XEX9HzrItT0LdJBjOh6GtldbamcJ3MxpQoSkaytI
NA0N9kA7MiCBx0a6c8KUeCsy0dJcJ1IqNNFeUCPTHsoxvNEgV0c7z6hyKHvOZCj1QzHGf5qhm9wJ
s0CtxBlFpY3shKjfI5xUO08jSQbvp7VVaf/BrA/XvT1tE9fSjwDUjom02/+vOvy/Uh1alocG+n9W
Ha7f0+jPos6jf/R9Pz/1V99XSvNfkpRWem+YLC3LpIP7V98X1MO/0DcLAo1saTII+tn3NfV/IQTU
PU8K3flUF/7d99X/ZRkGyQAuXADDcb3/p76v/k9Nt4W11Za6tF3bMWgxU7D8Z0OxJawNvqEabsTw
MHorxK5sB/My86b2QRl2L4U55EdlRqQKR+QigH8HaNJG5T7yFWEpaFUzkX5HtnShPxfufCO/RXa4
qcINA5r8LhOedkKe/hZpbrkP67Q7DshuGq986YG73WGBGe681rX/k1jd/GendP7DTOHps19A4BZY
bAS/dErNHJqdh13vFuhGtoc3uNZb8/tk1tYhbIOcvA3KNTJT8T4HDIFmonEvdT/IGzXpP9pwgnc4
dHeFTakDMkR+wNwGmlHv7GtN8J3oa3XvzCUtosOSgxwYv9Tz5MF3fXQ3fXQQQ/5YOEo+O9i01tih
uq0flx0qyrzd2yL/sy3C/lzbgIRGHPBaXuH56IiuR/Idn5MWcObgNA5BHAkZW4ME5hX2976mAXEn
wfyFMp27QkFOdvLWQkd3zEdXewJSZhxyE+FaENTRfzim9m8i1eWY2o7NJZw+NO3530SqZuSE3IJH
ElUm+EB0Awnl6kwFv9sJnrtA0ILDgbnYoGkCR0BE4zcw1j9cM2j2kVfpZ0CpQPAScdcRLHZoSQzf
5nangw7Y0yixnmI7TR7JTFlxoPUXz3OrVe1bXyEld0xKiELpyi4/U5JBC+vCsughYuaR6J+TgoCk
0I6fBkRaNoLBICJ7pIRlPFsTGKGG+8qCXcGPjop54aZ3HVglobo23tBRnzFfvXw2HI6lN93PebWv
Y2BRfM76TWsBCUsgm4zUhZySkJOIoFp4RtYjxtXpEIdt9qq3t8pS1YW56hOTrB5p638t8G4PIEWh
Tv1ysfl3eoD//uNF1i4cznLGLrahz7+BX85xuiVBr5UpAWfWRxJMxdlNarpSXawxGwBAF/t6dO5M
y74OnUkQEUJ5GxICMWTnFvHqSc+tm2pNcYnafGuE2t5rN15Vidf/fT9/Ey0IRzqoWhAu4NmZF/Np
9ctuWgJPUwmD8yZ0rTkBVbzmdmZtrbCPNmq0vf/wdYtI5BeRxPJ9nqAiStq99Bz3N5FEyfk/VXVY
3ACzyPBOozlEvWClaToMNmrot7ElRwI2l/dU8YNaCbPZYJYtzp6gvEqK4KPzaIxe8NoazH5BEnE5
cz7iCsldG2mvRZjSZan9cl/4giATWkbXYoIFU+oOjTrh29f/cPx+E+fwB/Fb0y3kPjSF5rvJPw+g
4xgRbpAMhpVpvKFEDs9OuMQlAUMvsTOsAzsRZIVY3bbpSu2CPyGlAk5uLOzfxyjSg00nwm0r+ZAx
cjVsSnm/LBLT+0PmePKNiJ/gKKdk0wvUwsNESH1Ddr2uaq7skr8OxUG/6xWAd6KAqfYTWRFlhAfR
2JEnEYFkbmonvZG6SIDjFDtf6AuE6zA8jdIPbzJWEKMhQDODaNfBwnXrygYlY++ufHAxV40kZNnS
5MulPlDupNWvNXRFGxHetJrxE3Rbc6OiiCBXF4h8SYTnIbDT5uzjLaT+R4br/37crVlt9M8TCV8A
t0fD9lBbYsj553EXtrIQI0KrHN116w86ek6rf3Ct+msfalx4u5h4kNrt6SyOPxLpxn8YmdzocdG/
V4kD8zQxbUpYsTiCaOr21NT9x3jUhlU0rwsSB1fS+EOp5GYmxnHQ7fgtLlzgMSgT7pJwHAE9oHKo
LZKou9w2303pz+3JRzjHFhqGxtuilqJhVI33DFj7C2xBtbFMD2VNLp96HSv2CAD0EDIfWU+VQDFp
iWqXm4NJ1cpmsoB5aSA4F/50nt5oZa86v/6GcLS8S42yfjWdh4Wh4DYWIhz5HwRNuuf8t1PbMA2u
CEzcMF/M6qZ/HmK7JvqnDlvj2mZ+tEYnK8+eq+RZNAOVqSCS+3Sy3cPyxrIYXPCha1Id5LnWUJ7s
fn5G+tr3cirrX176ZRXLIc50tWz859Y6NMvrzqH38Lnd5W0faa9GIiVf8bnmZGODhqlpbjhTDLj8
7KUGAeBIU2/3yweXNz6/ctnBMBP+zjPN18/XjGUPfn756FF9QyujxBHH8+bf/k0/1/5ru/JHFrjj
6XMf/t7FX3Z23rnPfVrW+fxSVWZ3sdzIulN7q3XFuZhXW1bwzdrVPo/88s6yGJfDvzw0+ckm1S3k
Hr+XHcIPvwkumuGfI6l7B2sTFY26dpJLX+cNxjbWyhlKpdS6Zxz72lnTnxNA793Yvoxa/2dXQMBX
iXGJzelPMbT2hhnhc5uE7+nQThvktR9lJqxNrGBt9w59VTqjyhPli6+cW9zQU00bm7gjyKk6fd1d
YU3XXIltVMtgr/LszA0fBb5Mux2W3q2h+8Yq9LF9lS1S+qBimABm4abrPa2a4aHXuJ0HtKOilCjg
nryZ3o/QNrYI6Qk1WAUuyZBA/AqSq4anPucySlGXirrrFDSw/2B0RvYE7dhtFp0Qaq+bXre/NK5+
s6MfVdzdusSJr9EMjArcdpfY9b3s9DsVeHT+YjJaRZujaLNb/OJKo1CBIDz3XJIUjeIxNPDp0eTc
8fN9M9M3F7zjxhpB5ESdi4SrMfeViREGmiOzVwJUIhcre4Z3ptRomyZJSchyhYotCj1qqfLrhM16
5Ronkr1uQdCEZ9w8GXw3OkmWpw41uv4Gh9sF7XHFy8nXBGRU2OCmlunwgxiwJ2AqalPY+mMc1FdU
cy50hexxouC5KptyX3lNuE+7k5b7z4hH/E1AYaUQ/TZX3XdnGDaQ9JJ9KynSExJi3BnmW9KWa59e
Kmx9vBoh9DywT+tBs/O9G9jyXAiujJIwjjEiBu2gVfa5xsxy4o6NElsDRxbCCIjdemMlYL27WZka
D9+jKn3MnJxCtctVEgIrfeVhF0hNHEeHrFxt4ATLXeycfnvJVAH2u7OOQ0jYBYoFOvXtATkCt/ew
ulTWuKdv5hODFYMKSHKOdEtJF/u7vtIbkn8nFTO6gRGvJ84LmdsUGknagXW+yuDgrzW9QVYx0cxE
9jpArEe34mj6Kuu1EdfQ8KdDvy8dXk0r/mEXaoexotsS7fRINEJ9oXt3KjAprAswEjvAd9tY7z4M
LI5UAdK1Fj223OdJcZeXvIKhKoj3xLkV0f1fyX4kQCI9+Jo8Q8F9Heg13vUlIWwhPd2y6e6hF5NR
xUxvEsVTaGDkUoVtb4MaVY+lqy2hmNRmG9lfncDbdZUZnDyfUNA4fwaQshduBLChmFOCKFhsWqQi
q3HICUggPxRGRPpjMgmW1qHjbeloT6VAC5A7qN5kd1MZ0ECzpzxP5lVZa+lejPbN0kW9QwxN6T3U
V4jBglMvx10eOx+dFmB0qUlCbpLXUWkJM7tyPJCZdRoBc26tRJyyQLfW5pweSdrKg4l9i58Wcn//
PbMxARsMNnbkIu6YrbcngffdtYPx1j07cXpnQEQVXBAJYSKNa5oQjAHB77cWBTrVmKQEKrOmZ9A8
g7tsd7QmL5pDoNTg8FMe8vIwMb5cweF+YbAFDdR76e0g3pFjQCelyY6tXn3jHEIKmrvuwUiyCkFa
Cfm+p8lJ1/Wb5nL8BqtLtiVZxzuzIHkhU1QOhwQ+YlFvnRS1T6HMJ50RKnXuPD90Qo/WulZpm9hz
/+ibimguq8k3WuScmQ59WGm2LuYjTXLUtDVd7VWLDK5+dvClc8DqdqRullPrrc1pb0XxdZirighR
BBfIdBMXIROlcTTPFjygVcqsaIrN+CF1o22nj819I+JNXJtHBXiSfwACIUxfCIV99MZ+63m7CW3r
0BL3pdrkjcJYv+JAYilM1qSNhE1yHBLlEmtoTkQHEZjmqfYG8QFWpX5EJgbEtQSW308oZ0P7oYXQ
uTVGJo1t5p3rsVQrzyMRQiDvAchEZJxUwL+wlHR3fefq5wwblddaT5FICWpOKvK2EvJSfFCoep09
5T4Bkn5L8CPzornumO+l9aa87qIrWlAESz9buntxfP7DUxsesTG669H3kk0TTU96Rat9ANYNaBqh
RGe88wPrqFtHLwkXzvVYNzoZ3tU+ZFQ9JbObrDdRACfBPiMGZvBEvhlrult1zNPaKV/BUj6uSCr4
BriJZgvM/9yLMb4Y9te6Gm4hl84SS6XydbVznHJXFUSbqQx7DzIh6u2oUUmM0fYoekiF04YR0gJ5
iyLyjj0w7Y0yjCepkdQOKpIrAFSyDS2iZwVth5ENfR/iZZ2d13oo78ElU5i4JznjKe6mQ1GglOn8
P1Se/CFVgxYRIxtF2gxkzfBVzK4mGaK+jMyetMsynEuTIFEpLW/MnuZLgHmltfIvNtGm64mTnFop
wpmaWVNoVccwuzReveMCE5WG+b2PEDGOvvyqW1q3RSjWn7vA0255UxBDOq+xLJanCbiXO2GHw9nH
20V2OR+bPy85MN+R/aJQmibtsR3UcCg7uJBBEsTPUSv+XLbRwMTWUH18gfkY7sxM6Kfec7Q7qLL5
epq3kbsPHVTFD9KMIkJZZXgjprK5pIreqeHV2rcOzc6yLWfKAL5zD3/QtaE4MhXL9iqjVh+HOV0K
8oIcrax/6Jk82zihv2omNAFX14oLZZf+qolw2HhCZW+aHeyWVTn06UolAeWRsBuZvfXJMZym+qE2
OXU/t9ZdY1z533VH69epgKkvYAic3BAik6TU8uKX3ldr/l6hkmvnk/E+KlSVgwjCS0869RXCe7Mp
TW98I1tx2xNn9GMA5EqubKWeGPKcB2bNUA8679B1Uj4IRULVspowvxhmaX6QUjfH2+X13RgM8mQR
tL7rRT03dd3XZU1rMm8xcRZfVECuQ+QM9HK1JriF5JKZ+UZ6nfaW06QvKqv+4QbkNgjbiJ+8utb2
wIx12uK29mBWOhCE+W8x0b3WIm8+BjoD63pywzvlFN7JJiBuNysMmMG7z8sBkml1z+2q+pJajbHl
d9Cfq6RC3eX08aYg4ve9IHF0WbW0IzgTRWE9lomfHuzC7A65iqrH1ECtuaziMdp1Q9d/16zIW7uS
eDbPsJOzpqWIZtzCevW98GlZNVDBYx/PZYNKuNsaJOg547y71UamMVRT5ntLKN7ngXQ1ogkB+z5K
f2oObhCWB9m34tEvkDcsW+u7jOwO11upgG1YDUGkSo5gq0Rl3tqRaN1QZMX33vyiTan+jg2aALKu
FpciLdobtH8Ed/MKOSmX6Jk/4qgl2USr/UunaSGkZly3/mjkkEOZX/byI7OJLjLNvriOZo8uq5Dh
ZtlCth4wPXwXeAo3KeqBq4+d7UrXOkPPPjof6Ps+d6VWVFdbx7u6uP6vssTqnBUu9+TGSDH+Hpa1
GPIRu8V33YpBMy7LCoIG3PuoPS77Y/sYRLABiFuSmu3FayxQI9PUvHcg9T93iKSFmSHl38ZSxoRr
O94mby33zeGftaxBHaJeu8Bc7rh4Wudw1NGIQzp/a1AUL99ieX22ZtIp71Km0+fWc8ptyBXvW8hZ
uWyjqYNozQEK7wOEsedsvjTNk/tvNmLdZQ3EzZB9PL+5TwKUGVNK0NdopuG3fFS75VtQfForvbAP
UazBkTCqiYjm3NtyMo1f44HMnPlf1KJqXlWOnTygDkG6xD2XhCgNM2CQA9jmfxRCTkGaWA8PjQ6Y
fMSZvgO3r39heACmnDUA+qKv5ifxMFWledTxS+xAYKyV7hSvhQzWyP+H98hNvI0lxuhcob98tCrx
nSy74Z0fj6AeQAKoGzLaR7lKoNT8AYGWlbqk9ZLqs0fKZmLjh3r/Jpvz8kHdiodtS13jxP083Roi
bEgdzV+WN8vCDSmgYs3uLbe9DSUYjWWr5JY8IptXz3Hd2EeLxIJtkUTju90zuLGDd1A62U6JsDh6
qahedAp8y+4Lu+3XlLVmYJU/3Mk0Ij163k3yK99ay0meVGMYpwhJwnZ5PQ8JtGva/hvaCEYnedwe
+sHSXyfHPCy7WBhjgJN0lIgLI+PeAtLxuUU7cRHBOik5KjFc4W7kWr1s0ibuSKdZ/RW1MP4TjTwo
AAnJV0GCyrLJbsAx404RhQNR+w/tmEcrz2aSprmNd1/mEq9yU0mIz5FxmdqeGL35bx/K8EiZZ3ot
wJUdajk4u3jwpm8l5AMCG6Z72hyKKA+c70NZ66coJtVcudq3z72aWeZ+VPR3IrLMq6vRF1jeaMLp
lgTonbsJMkHrJcxxB5W8t3So5/+8mnprCw/VOpK1TtApJO1LpBePn0cHeDdK3rLhWu47Nytsws+t
1lK99BRGnxzZp6j5UjCD8x+RamedG/2bG1RqZxg5p8xQ2C9uHTE95X1NanK9nGIq6P275bQbcSu+
6fEePdT3oePWHRAQeUIBAyuce3vru86qKFF1tSotj3Vsv9HjLQ+ZYVXXIgRaLnOj29skQVzJvbRI
6aJrXHUdd1X1CIyjOMaOgTYaPt1JmnLfCyIHak+l2No69y5up8exrc1r4TVgMkoPAZPquMV82CNS
c4Du5PP1aDG6pifDcLBJj3e1N8ctac9IEH9Z7xYvheth3O+HVeZXxmkgnbbOmQMuaEvHYFYdmEpf
exGNt0nvnrTUfKOMgXHMtV6VPoeX6MColN3qu9DhN9pY5bANu1qhY02qs1855eciyHRMA9ST5n9a
fnJcUto5n3g4WFZ2Up1+rgeQh27kZ6efr/++3rLysjAkPuXPp8oM90E+nZePLRtYXp+6mu9YHv58
kcu4B5DbovluxhgXGpPEjKQL0GlAoO80WBST24xXtlWsB1tLt12Sv+YOUTZRxAwo1NppX2ChjsKv
GR0uBsRZinkDHEqjzPJUzYtECca6JYjcEfT9SfpNf+rbiIMrtI3lTtYK8YXapfa700JO0DzZQrOE
BjWZRbntVKq4CQzx1u3uHFPZnyt0sxYpKVpcU/NieZScBcWpgzHoTwlUPvQlzakVfxQaLL1VGJXF
aVmMEB0my4MHHPT6DrnWNgTXto2q7mvUBMUZmQix7XiHnKbfmlZ1lzkoBYO62S+Hh19Zs9WTPl4V
Se2vbI0JQ1x1L8sfR3W0PGG4zUQ5lxzxlbfmB4jt4gzHwd/lTvQiu3K2vbXPIg6HNYK+Eg1EzbHC
nzytY9LNIgnPZXlteZeoHNJ/jHITIsDakDO3Dh3AJnnubBgoBGVrrJcdI4rFw8bBLA7bDX/xRBwk
/7Q9w7HnhpDfldFo9yFy0G2hdzczBmCgmFpi793KHF2n66oG+ZnRnIqAG2+Riw79kvJPfhKStmw0
1uf58bl1q26L0/K9WSS9dTwQDheaJHX68aGhZXiYpMq3AZcqWiwCZBdd641tUXKIo1TDUeFoa7uL
UXy09QNR1GovZo0Y1JthrzfOBfhFjZEFcvSKLjQNkdLTdlPdv0Ym6pSiItQl8LwTk0WztaJTKJD8
4repT3U3UITsInttuQO5kHNbrywRUMpYH7cyNOwT7qfvfdP8iB0U8K6qE9prxs3s8nJfIzpJpyrY
6EP/2s2/SDH/IpvZ07Y8qumczc6zHrkh4pAt2YcTKkPjdYqgFfjphYhc514jtuw86ZAD8rgkjp2P
XpseS2vaEMhXVxrz9Ngyt7Ezh/bKSO19pz40ysb94Ov2Wu+ScY8Xw9sanVQ3OBvxMZi6V0i507kF
e3vO55wz4iaTTTQG9pVgeWMXG1q6HpEdrWlCOju/8OEVKFAF/tDiA4FBAVmdqTG3Bjg2moE6FnU/
VLUdulAfnTYj65KECSg6gdn79wkyzS1xiFiQRTo9ajlVRr4HbZaiZpvAtDxhuXSor5DhkvZSHsos
1cGXedexLR3yT30uJ46FHUZVRbpvjOQcM0U+LYtsMO69RhAHVOgXgBD5KUTH9ssimS2HfQFjTDja
9yCJXoTntmsGYD6Kc/VKmhSC2IFmAwURR1TNSaAKPjndm+UmcjcO+n1o6NXJaSym4G58CA0mOtuK
kT+/6y5C8wvVodNlvSdc5JLNUIafi8JGIzDVOjChrPjww8xb5QXB0iGIp2X/eyKfuUmkoHFK/K+A
/dRpWVByUqfIefWKbgADjRe0beO7KE+tXTr7PJeX8r8fdV6MDsOBJaLxA0yHYUxXgeRnGM0LfTS0
rXCGr0FCT5xqDRTESPBLDMpNqnwAK2kzK0mX85wYJeR+J8KhuxPUbURiEww8N4H1Q25jgr8Yz4PP
4MjhNlqlnvpcLE8FGpYUhQLvCMrndtEXx37+S5ZFZmjWxs9JNh1mvNU0L8qgS7cZyFfooDiD8qnA
gyWIseMqD8ek+1y4wvnrkf/3IzZmrPKKXn4St/2ptUlhXh6ZOJV+ebq8IUpnk8V2eQgquzgtC6i8
3Feq7CUw0VeH0qtPy+KnJv7nay7moFUcBuZaqxrinw1kbmEMcRb9YLnicvCiAnKw/MkYV+4sj09m
90CIt2BtZdWw1kxnOE5zKJws8ch5ZFishizINnTdKI26XNt10VOGpgWq76a+eDW7iUKNKR5wpxmM
Jcri3MuZRzVyvQjmHiyZw8gd6rlRyrFaFjaj9VUhInxt8yFRWeJRxPeoUs5nxfLnJDW/IZ/putDQ
2LtqN0TJu1BoZckp21Sj7A9qvk4tly2s3xQ+qBnSCPHvKa+p2YSWboOwH06WaQ4nhC5YR7yeOIAJ
oyIZxcExaYgR1Tou2pnDT03PRfbXcw9HXeCr9Kj38ZyWDu7RzAzClb3yBEJ8mxo+9+JQ52RXOkYr
8ujyXeirZ/wBxWmcfyvL5WB59Ntrgc2JiDCXjivnhWoLb1uiNrgito6B+KDET4okv9Ar9BqKzJhz
QmTQkwiGvYNSj+4ukzG9MJ9RcFY7MUCbJqxtByBweqcHk22yOXwWbydhSrBcj32lXbAOkCQ9gOGe
6oDXyTGynQmRNCqek181JBiG1ZuX6deIFutzhq3s7HZAaUEnW97wSBaod8vRGBSG1p1ij4agEdJb
MmmJY/6TzX7EV3fXV+W4tlst3/guTEhUqna1bfSeNk3ahdRidesiLfKUEzu8z/okcxm9Z+0mzAJK
yvE8XXGsG4qXHnOwI7aDW4lNl/b9g2NZTKOk8A8hGZP6pOX3WZ1TJbaNe9+t8rXu0bohd3QWkpdf
pWfiKqzmq3WM+3PRf0t0YuCVjGL3qfUug4nujKtvuizwntMu/lELv7wuz6jFMwQsuKiksZesG88y
vwxEjxLTKN8UvuatYUrUFzrhMIOJs3R+3Sk7ugh6SIi2kdSvdVbviyK2Hr2++FaPgb7xEoOaUtXa
B31EAKNP1nMprPoLgSoE/kZgmFSQN18KOVmbIchpCs3vugnwCQvbJk7kfMafgyRIZajhtOLe7HRj
/cWxkZ+6nvdRmZL/h4HgMiuSvYBGSylnF2X98NjeEjtu7paF0ZQR4onBwzgB9p3BonxvtRrxQGY9
B8pXTAwYeDRWOt4r2u3MPV6rVnNfjbGJABzB/oX1s8Xxrd8H86MRhjAePeygtYlHlVZ9cmoSc3wI
01pbQ8Id1+M0Fkjpu5ZDDXt+SONx1cUCmVs5+Sdn4gqUqrE+wsLXD02e/pHVSiCTLctXr0vobUQN
xTZzArZlIDpzXbPbMW5oVzDgoo8uePKS7hCUhngd3OjUDEm4ju2genb0IcU91tVrFFzUk8WtaTSL
nXC4jWACRiP3f9g7k+W4kS5LPxHKMDmGbcwDg/OoDYySUpjhANwxPn1/YP5llWLKpK5e9yLDSCrJ
iEAAjuv3nvMdNSP7G/UlKYqRLMgCrkIGj2AFo/quJQbmTHBU9JeT63KrFFKiraW649A29XPLgKOL
ZUFoY4boa3SuvRCDtbDtxzRx9CMZG4WfVdjGNSyOsVM3Fe/C86fyoB1NEO9ypafgZs5ptfPxJ+iJ
3+FT41ZX3RdV0ZHP1V4+vrN8RHuG2TC58SH9OnGyJkw4uTkYY+G++GNBVpEsvw4hfbaoz+Lrvhjf
mrHGhUlm5soSjn/0AwFSb3mY+/lKZPTRSxNw2rLrW9sNJ1mYFfoW7dO6Q1qxstp22KSRN905YiYa
PWHaFjm4tSRikWpioG1H1J5RXzmvNs1KEHnm2q+t5GugKCUIkGOu3b2huyKITSlxIqVVPoYhbQuv
Cb5gfzbYWwc1yNimW+MS9nZ1LkxGH9P0DdvNNpiT+S0MAaCmRVLifnG6TW1KhQZ90g+6XFB9zZx+
G+N0E9S+9xe582OOU3mIsT4WwUnWestClrwhgIx3ZZCUp6Ezw7tuAo8oCO1YGNuNMFMGiNwI7CUC
QETNf779+FcmnAxJBaWiVFHz4I0szuPkvoKFmfdNFCNZWb5t2vG1by0Ud/bwQ2HhuSbhcxX3YXEz
IQY4B8B8WTboAAuvzG/oWpZrr42ZlaYTfRPau6b3DRsvNXGRJY9uxCCAKcl0iM3Av58tcxnDkOjs
OvPwWO2FiN0fpu6/SobJLziY+g3infKmiKmSUoIfVyUA13055RnDBiABdZ89uen4ZuYyW3F9BO+2
Cu6awG7+GjzJaIZsqtUsDzR/IEso0pZFLViWZUGLFMz3Ai5Up8n34AvOA6BkKoK94c/2JkY7vnWW
jGGYa29FGs9Hd1b64s7+xvKy+plgEb/M3Kfe84aHkmu+clx9kxoxdvwpsI6cRPiERSC3LTEUm051
+jS5njjXvX6QJGhZjaO3mTN/KWwJJwL+tndSOr1XBgGbLZp8uP11/8LvvOYtGXa64cKAa+itG3+O
1pOmvzWFNVs0wi1e8H4FKyLEIUJ7rw4TfuCCY2NaRP2qfREn5q5xyaWErn1waCUdaDOla+EN7qHq
K3O5v8qtoXOx/QiN/Eh8ZCrMhrG3gQXlkd6S9+Q/tJMbrpSsvFORO8z0hPRPmoyKI92jeU8a2SXL
zeQtAdS9mgvja2IZzOiykb0rgKLNxIr8TY3f3XFgBjs49cUxXLmu2t7ClNs9j8ZiMpaluMo69aVt
rfahiOuamHf6m17QEgj7Nso63istrMfBsotzqEuLfFYQB6ymBZUvaVHz7L9ntUWYpNQrD/bHdo7s
+GjZSP5VlhG0PNOYC2SjgRI4AU74kN2ZDoo9YxFuYgR2XyGVoa+QSn/P9EuS7hCSSe8alwyR9pZ5
cX1ft067w2Vkr//zCWq7wI9uP3olpA0CCdU7MU471MjGnjgwGEVyOSqm89DkqXM086IGf8cc17LI
nO3FeJ/Mo3Ft6X7/8Z3w+ogBa6YuChKX9GbQnwy3NsJPne/5LL+3wsIQzKe/jUnkYhvhv/+d35JT
ihEkSj6t1gwymmZ+UiPCCytI3bewf6oSXPXeEEwIKpVxcUy3PE+TWqREJlDa+b8fWrn3je4vJhm3
QwZvhB0npUU6j2dDTldkUhNDYkz+2UA+t0qqLLyZ8i684aqcEH9bUuFHL/8aBb6mDOT1gTFV9lCU
x7ZVwamdPP8Um8aDcmLOQoVrKffs+VpWOYZytmIKahPIWcw/mHfmnZ00RMAum2lVdvocFTZYMBU+
FJaBAIaonq5E9jB6obpmifIlzJaBbVW9vEP0T8aliSiwmmGbDU84i7oLzYvgWmm/ZF/Rk4+XJHto
JDOgFKs+MjSuN3OjQMNW/K4WTXjizz3l5vCSsql6tseFOD9U2zFq6rdl8vieJk21cbMBerWaqNBK
Bgi8m+Li1kO/0vQXTgY5aXtRV9/o8N4QrWbfDTkQG3z4ROwqzGVdIAArDCBJtKdOREaqZ6BcpzQu
idFeLpNeVXL1EaGbT+KrWQO1+cjbRWJfnl1Ke9LfrXQTS7XXfbu88+gpdkbURehYv0VLRWmMB8im
OIBTdy2DO8dp/FXb9/3XgBuLB2UMAHBeIA+y0lsynJnfRwZhtnP3ZAAMw52ecqsDDSJmGa9BVeGO
qfLsSijnwfWZsnipMd/YS1rMgAj7EIdjtCuYfTDCV+/lwBCoa8sf9GiYqll+eTUEVEu2l943QZ1u
CjeTB4FDc105LNizJ4qzW8pp1TmxfzRMcjpVYFkc+w652GwMM9R5iHRu4m5qXxYv5BHQYllIxRoS
Os3c8CuBITv47uVDDdukBW63cXsvBGlPLmFNZtF5kmlMOGgMoAdm5o3dMcvy+rdSNjHD27IgJcja
q1BzD0vjVxH7Ay84QvVtbKRVqwuZANvCxHECLaOvbu1MdMDycuZPFlsh3vZHSAJABo2+Ib6rs9za
8tKLLQ0s675sMvOeC7gdV7lmMuq6bPzcFmsrUvGSAPGtkSqyvObeYl1Jon1Sm/2e+weyqAVA+oEi
rVPu8rKdjjEC/D0VRwS+xi62JomDMLxke26DsT2zV742PDRZkR6eRljJTd45R2qTalO5Nm2+LHHO
lFnc3dRbopvsduxEczZz41Ikdn4d5IXmDudCpU25K+eFmYCPKfZuqdXZSqMjBmbjFhiMBfuMS7mg
G/bSwofIqu5Zx7sUHMy1DpziGnIvkQoiIa2KH5W5hZyWFG+7Lqbr2s4f49T0H3uTjKfGCl/6tAUf
07z0436kdXKPpZoGsNfYe2yaalsD5gwkfRLfOuhEcsHU86Z3yJePDUqdUiw8NbJ3PSa+mRRfhNc1
9xnpOCvwit5XswH/I+P4IZ98e+1obDRx+iXr+nDXCK866FiPLxpdUlaN4bos3eJoGK56yAUnLOOP
QxDGikRtQaa7XToAq6PqgaNBUwrw+RklDICWr7pbtrvOlzHGu5iNUXQY5nA8pWmO9Zw6R+J1Bo4r
23eNrBimR4XEzrfPXTLCee45EtnUjS8YT8joQk/BgMkfX6hZEFJG7X0Hkt+u4/yOPUS1Gao23HoS
jpSggbH0DmIC83ggvJG/W1n9JoSX1xIQ9/jxkNPanWyiJdNyfBlKxFAkH2X7FCRgHHv4QAfDPEVJ
V1xUxO3YrVDAWKPOD4VOzFNO/OqmLFX9hU7VrXaiV0MYB/biPaUVS0HWsX0NugAmyxd7YrnLOjJt
XS+QO8U4B0FKYSDb6ov9BJqKT3bKH/XMoCZkJ9A3xoq7lHUd1UZJx95lr56Wj0aYy7NJtzaLkW5r
NjRhbkBH7NSwDuBRnG0DYk8am2jIAdAcNaI9MsOsy6TYZmJbbahNiKdFZCs4J9m3jUNxB6eKgOE+
vIo9Eu3sTiIyKxk4G4hafJ98O1035YmUVAIuudDyHpIsKQ8XH/LSliZmeB9ASAiL+AsBQ+FzJ/36
VFCOoBGV0fM8imr3zCa/wt1SVDcITLY9QfZXyd4yZXwTJ03+JJJ001vmcGnsZRpYKuumjV0CYoPq
FYy0dYOO5Qzmvzk62Bif/Mo6VWOTMZBpFgj8CEIzyNKv43TS2X4gYf0RI/nwaM8525D8O3MsfTGg
Hd2xAy6Z74URKSCEBJWllJh9subiDwxeTbI80WZ1jCBMTUCiIpQml1O7YvEoDlqHLQUGD54Cca6d
8YwzCEx43mYHaiBU0eNI+0xCo/EHUzwmWt9A0C3fQwD/iL8QpLTxQ+3MxbrvcvlGiAsDHF/85TBm
96qwxhkuqOJFuCefJTvBM7MutKnMS8mo5YIcT5+G1sCz3mwr2lJvfo+wttFJepZx9KLpCR+Y4NHu
Y/tOz/k2bbExNU75GGm7u3PgDIqyYkpPHVqarfkOeRC9ncHMuLMIGhyZmh4FXEvk2KXzbAJW2aWT
Qfs/F/az7SEXGCe/eBhKi1Z9oL6nc/Hk18h0+i6d2b6qesdQ293R12stOyKtqw8eSr++JLDQaVqJ
0yhpkk3tdEgFK92KpgfZYGbs7Gy6Ojdjb8bsCdSLp6R78/GjJMFnXUGAO4ha0jPkrlmkkO+4reZr
XQ90NZFZXk22+ObS0lqTwPZCQPt4irpmuE3deLwlei3ehVgAmdx0iIiYJmciQPc/msUzO75rrErN
pk07bHahCQ4I4eWB6btD5wO8W2Y3N5iL73Rgx5cBu9a9pp+Bo9F4gua9m5VwSVAxs52zxAZ6XXpG
4Fzfe4KLqTLkhnAQQWurYCgy0ZysaKoeAisBmxdJ4M2FfLLngotvLm8bnClb1w1ZYwPryUvT5hDH
OQWDtfB3pvrAVAwxYptGWxnN8aVww/88pGEbnvJqLkvWqfqdUG7v/PFggBNfp/gCablAQUKOTRtB
Ng+I/a07v5P5wUwL4DZx4ZWrln0oAoiUqn0MXMLAmB20+i5bHppy1RjYqQ2/gb3IVHVjWedkMPM3
CzLMepqsfutNs3XSVCu0up0MFaeRobnp4pVTZtWBWbS1LYJGrNuxtm/S1inWuP30oTdoG06DMezV
NPrblk4qBp4qgF6YBDsrbR46zw/OtLSDcxgn2UZlc7M1PFmu5lzJq9So5geVPbrLuhtbabDvy6F9
RBrCRl5B0Dc0ZEQImzfulMzYz8f6JArEGl6gygMq9VNYLyqY6h3AVHyZ+g8x6NTdDCkXZmQ+OX2n
LxHB4tu8sY0jaUv3GKz9a/jo3uOkud5TjGJ/76vh7M3wqVjFZjRwuv0SNv38Ni5UORE52e7jWwQi
V56c0YjTIlhB0ktO9mi5N7UzNchLZ3ddifrVUdq5HYbvw2B1t7OKsTJI1EAdLdgLe0nQKz7UnWEq
2J2GzSZAXSJcOKiZO/a7fDDNo512t1xoTPJtotvwjve0KyJ/by2nagIAmZnOfBr6Rm2jfhlgp5F7
Hj8exmu6PhCHGK1KqB8+lOaoO3m5bV6XQ6o37VARAEF6I0Jj581r5kM5O95d42EckPIopeN9d+MY
XXGXjfcg4q6oDsLDkJJlkck8e2IcGF6ni5yc6I2TaKmtAzd07yuo+NAP1nRak1NJO6qFZ+JHGVpI
pwYnN43M+O3qe9osmMpUXRfZADQuTvqjRUPl5Hf9ynHt8B7dNKb8PHEPH98i9uo3Ptbc2zmwrsa6
QrPWt+BeA64VxzAvqJnllk4pMRZTYV6k2ZuXApbXqsy4JVqgFR/G7q007PTe9pV6kJTIRmy/VZ5p
PqUehyI2qv989fEzow+g9ZTO3tcG8klMVw9OEV5oo/Rv80SLq556hE0WrNIRmswqJvN3Z6FBwoza
MUKMpy80Rh+coR0fwL8OtNFzDAAeguVuKNsboUihzIrZWc+qF09ugFhzkp5+5S0xGEsz+d7p4KmN
ARVxqe8TMdNfNPVtN2M/YczCtl1H3rwWyRh8XVyyduaj0E7i4liYaJ6Ixa2PdOOiR1ehnbYB1vlJ
MV47JmazJFWLc0AWR0y27ck2reiU7wrHHa6yoq8A/nTRuxYZ2vjae+0z4e+k9r4PPp1fCzrFRdoI
sGBWGPe0kIE1ztAsEC6+xAwnzwSOU9KxGz96GnmCDI34jvUTuT2ZjghQU0GPklEB3Mjk4ePBmABS
xnPon+yhbDYz0ITNQDILGBwe0o4BR5M47x8d3ASdpWXEMei47i+bJfLYxLea1euQG2N3yOi/Mk/v
g23kMWZ2DJJhmLQhr7ZwQaZNhprdKgEr4/dqopKhbq975lk5pAnLpbGtfb03M4P+k2uIvcfs6wA8
sFnnLWO8JgnZAjGZPARf8aCFd5oG11oVhAUzDlBbljRnLQUNZcs5i6U93LiD/f8x+/9XxAXLIhLh
Hy7NfwU97QrZpt/ff+Ls//07/w3aN/+LoKaALoSwhLeEOf0HtxD4/+U5VEEYDW2LLLGFwP/fmH0L
zL4Dn9+zTQ+Kl4fRU/2d8wSjQdDqDIPAxPlue6H432D2PxzZ/3CUEl3o4NF1WenAuDvmEij1Tyt0
PIzmHNSyOwj2rZuG/vGNkcnsrICxaiI+Nh7u3n1aGjnrsWkh1MTMQfL8Jqtv3XpOznZHoaJzAodq
Omjwp6orwS20oae6CrtKHbXVX4DEL2qoqtmHSR/8gdH/yXQOR8YNbMiKNj1xDvBnRH/TcBH388gV
xEdF+k26yw3I9waz3FWFYA1ljr3qQv+7L1Gl/OOz/pXjfSEM/OP4/f3kYSBIRaCRiLL05+PXOhna
81Lofdsku6CX+6bAOdSSb1rYFlDoKL6pvRrrHvPKyIGd8v/w/HxsiLl9zjHiEH9+fliYeT25rt6X
gbplLc031mANawVyoPRjA2/YEVTMhrG7wlKHxvMPz/+JavHx/h3evcvpbTvic0zDSImcF4KDj3eJ
Ornt7+OWPqwzUfyjYAxIldGAPgPy4Yj2W9PwAlvs7gNc1WSuMN9kVvj7l/TrV0R0xHJxQYP/dET0
mESRU2u9NyQeQCsbEwzcbnP1+2f5nMjAG6e/bwFDCVxK+8D/9DSKsZTqm4h8sNmiL0DvettCSn6u
o2Gdezo+mXEVXc9KrgO7tw4d5eqt31KnsKu2r2oHEWMxet45S91g//vX9skl/vHSCO0wbceyOSU/
pzUKqMtOYtFMUc13P6IN6xnJN5I7VrhQoH6b5tqD/PGHM+Hfh50Jpx3aghwIJs6f8+KiBPNo4MgO
LpIQhOoQYlmbofyDQZsl8dPlxrNQjIWBbyJpcJZ//we5wQyUnVl5zlvDMId0k7eBoE2tCsdq/nAe
/eoo/vOpPn3AwFziJhZFtw+mlEZs0ZOXnX2nM1mviMgmzg4KQ5pMf0ArfLAnfl5QMG/5gcdcBZM/
Zv+f3+GU5F4wDFzQtg9yEv1pdQhL86xTv9wR78PeObxhPNFd6np41AhVt1PTk/7A3Kk2/JyaTzjb
ITP2xuDZh7zwsbzCXeipszdBh9WNQhL/6IiQHmExZMz0R4vZcW9E9iWaxp5hU/xDWWj+yKNoAzmt
41xAyGKeeRVgttN3Vmd8cRuRHn5/1n4sVZ/eOT0qQNIePQP7X6dtwIbFlpoLt7CxZ1tjese4HK90
zLsykv5Omy22xN7Y+n34qIhAWWXudDtUvb8ZGThtveoBEX2zMhHYrha4Qx3IYeNMmdrEKWqsnpMF
+TLSspbEvAJGbeDPBzINGACZGwTP8AttF7eh+paWBD3FwWAeotfJUxmFbndl2NnL79+yZf373iUc
k3vXslgJ/luuqn+cz1kIK3IWhd7LBvB3h/ZxaLK/RgnvXg1PMxsf3F644QchxgPDd2dliB8TIxxT
p7uaDfNVLL8zXDCuTPPNhqq6aWvrLYlgZ+KoTCH3WzuvE2TyaW8XO4X/GHbRITS/ZkaQPJWj7qFx
c59kFE9nmdVM9+VEcxaKrqlxk4RKQy3k39ysvKPAvQtl/aS7KyuHl1xNDfZh/2Jr4OAVFtfxnM1x
uHYSn1CcoWHq3pOwPjwF/TkfUTnKskOy5T6YpngKRPHQZkIcQg8En1d1W90HJLiRRpUz12pdw9/N
PlxlaYPnRMfznK7bwKpXgR6xn8dPTsZIy+9viDJcFSkhesE0fJtqu14bdYUONm5Kjh1jnfxkB7cw
Mr3SOPQ1qEeTPMbBoNc2pOdcQTAf66cmxZSDK8ZZyb44uWajYWLiUJ1Ea6+K3ri3JP5fGX5LWvFN
+u2tcB89iWK4bMQXWDg0E9xXv2T6b4TjsSSfYxX5jrfSAX8EyMGTF7OdzAT5dLIkFZH1Ch9lq2+K
ZPrDWfXvhSsQgqqVpZjyzvc/rSAjcSqdGLiO6Cjv6nLcB31urK10fIxGMi2Zda8jQHJ/WP9/+ayC
u65gjLPcCH4+k8OWsyOcc2675rNyhrtOFj+61rvG4P9Elv1LHnqvf7h6/l17IcPgTmCFVghc6zP9
ScVoRIyio/ZyCQqu8pK1LaNTpdW2fRc+qcqheTY1e9tazLe/f/J/X7iBCOylPA9D03G8Txdu3Ik+
G3rJ2/XlK0YXJg90etw5J19G2ycC6Xzju0H77w+H2Vr4Iz+vkjwxbX/qXMdxONQ/H2cAHgYJcBxn
F/xEyBW2dcoS2XU8jcccMFzJnmEteq1XBZ4axeKJtbt49/pnZm7Wn17Nv+/6vBqmiYEtgCpREv38
anImmZaHaHE/opfaYPNEmlWDWmfgvkBjuDIHhXTBN/tV7Mob9CabYumklcnwCLQBSUthbn7/yXwm
yFH+BIJ62KInKxzLcj9BwRr8x3Pa+wpihR2sC7pwtedauz7tn+t4+oFBhmlKIxn/eTZqlqh4KR15
P/lYihRalnxk+HRQrgZEbkyrnB06fWcyP/lcN9qMH5HZXzSzt2tKkX5P/Eqko/KC+uRH4kYjhnP+
9O/f0kdZ8/lDD6EqsSN0QvZqn2qR2DUMI0octceSjvNno+Pu2mI0uq36jpuylct1n6XNundcFG7F
iDlBuYy0xXLhl+zWlOm9M92oVx5Zt4hg6HQA4UcLEG5pOG38gWgikxnsJo8jB7pe8Ag6HlC8R/9z
dEFKtuFVOPr6ICRvOHaPscNtdSyKA4jdlUyBc/7+LbufODx/f4rhknnmOy7L2SfEFF2usJyCQe37
XK11khwSxNt+YkyHubGuegQcsUjcYzLgCOjAYq5k8gNX64beVIKnhuA4ynMYW9HooVOwAbWhwFnR
E4aQlMnXckTZSqte8re9nS6+Qi99glgcwNi01LYblvrHczYlKpaVvTjDhY1X1evzUxCjhEI2gYkT
r9isSgHdzSWpOCJt3jbVwyC9778/Gh9V379OgH8cjU/X2aCLwY3lpPZxZ+UkuU7t2p6tdiUXHFyd
B+WWdaEmCJ6MMwuOSGgrew1/66nP9M3vX8tnCNV/PpmAmzSrkEUa3c/XfDD17jCJTu3D0u/3gxtM
Z9fOX7qIcSp8/itGNT7pGqhd6SSyIBTWTUkc1o0f1scQ8sfMC7+K4IcgNgP9qiqG0mFJ6vJsIFNe
apysQizq5l+hfUSrtJHv2ur6Ywi0bRU1XrDhYDzyZx/boGNqQGDCOulp5lnkj2zLIP1RMDRZR76N
gkREO1F6r2Ut2lUQ0sZz5mjc5xg2SHI+JjZLVOAEJW7TINyNYYeOzsQ9Hr3TK3/yuox7e01SkW5e
Oq3WTpPQGmyctdvG3wMrK05/OLb/Xtxp/louCe7CA6L66WNedgZLfKnaB27+HkdabozZTBgNUNP/
/pl+cf/y2MKSQO7idvfN5Xb+j8JTFblXtZIeZx1XP7K6WTN2O7B03gYDnPmE0SIQWBTwlfv4+yf+
RclLLwzGjQ1nyvPNzxtnxJNd7UeC5bmCGItBatUFEHJzrb7Zjj+uZqD5vg1nyKtyj1AoM92WiPyY
qxjhOidDr/aD767oAADXo7ee6Pej1NlFHskpv3+pvyhpPNO1IZHS8KcL9+kY6ThtQP6bal8lSHGG
5ixV9t6bxe1oCLTJ6Q+FiupPd69fFDV0/OwwQG3nCO/zHTXEkzimTOhBW3XXpoMSxzA2vp9uZs8H
Gh+h2fWYmxqhc6DLcG9HwdFWVb8ZQuSajnRvRxwymyTR/Q4ioMOIZnpMLazjxp9KoOWm82lN4pVy
6/T5XFzwhj+fQmmne8F0XjFAl3qDiWWhXPrJyjORFYkk+/H7T+OXZyxbJACztNvo9P38dF6IogML
piKH+jJo++K6PKtdQefpc2dVcP6uwxk8jPGnE3ahQX5+nxZdUk5XPhA3+LTeZcqKpeXWal/O+mWY
3DvLZ3cYYYBdJ2NLVElFyjD7z3xMcPzFTEoyoTZJb7APj2L8d6Xy1o7Z78wgP834m/9wq/xFK4pp
oc/m0eRiDsTnVWOYOjFDreGKMtx3VhWSyV2d7XJ0V+wb/0LADUXPDfBAsF/zp4fajT+yN7Z+C52f
VeyHM3EIf/9xfbAIPx82KmQ+KXa3gfv5RNZxH9lOZbb7qQM4ZJbktZCkfCzUnG3Il/eRFobYKlGf
7GLm+BsKx2Nt00TssqC8BQpZ2SJ9cMbxry5LhofOiu8S2DvXcXUOSVODNJ5cz6w0V03YYLyMBKR1
Cs3rivsCfJqLDqC/pGESXuaa20TVU8Kl0Jy2iRf2L6q5VDU7hHSkw3NUWoN7E69zV8ij4WT+s93E
34kS3eY9prRhiccsLG5rTjuDMKs3qqEG+P0B+8X5HYSe57EYQyf1rU/nd2IE6SQqDwB8LIi6TVEB
upBjhqpLUCkIzAXdnWe0P7Lhj03sX9RaIXcdH7WCBcT5cxM7zSza/S3seY8c3UNmdu4hNaJoD6ou
RwaMU2UgVqJnSn4qsBetUUSKUzI5//s9FXspQSbxMo34152hrmA+1YHb7PHg37RuiTI3NwHpDZVc
+4n1PgaVdc3UDlQfPoXfH33rF+suT043l02MTy//01UOlj7OwFRg0fInAc0k2duB/JrVcXxVxosW
xwiJE5jnY9bHuzppkj9cxb9YZUKTlp/rWcC3cUn9vLxRKVU6TEQDqQl8UR0enWidBYxuURHam9b8
4ztmK/SLvSQ1pQmNCiitwzr+83MGKNo6hIg8J5kXXyWZe+uh1t7tSNNml2rE5VVfIPpqwkdDBKTj
dNF3KG/QXhH17uMxCm8z471iHLvFYI5gPU1xsg1OfNuRGKKsBlwhApu19tFrFb5jPAUQ8OuphTZi
qvwKsoP/rGgxwaiF5JcUL2rqp7Wv2gy4RrjDelTcqaIcmCKQA8DVzra3GtOnCiUPcKMyPhAp6rzk
rvu19wgjGOwRmSZ7oktsLX8IPOl77hv7rF8TNG3e080xcFlQRvqDeCbWMzvS/oouUQqcTUrXuBVm
397Nizu+G5w7BhvNk/7hyGBxFvfeS+A8d7O1oFLlumXI2nbpo88O4k4OwrgMbdSv67Jizx0kUXhP
mA7Bc/F0TjqUwvNkPavKYgg9OeFrpLJq7yAHJk7MdW+qsHimkukgR8Tz9WibZ1F3iGN0+IVNUH6p
QftdBbBbVtwhq+dxyh7NNoZdi0JyB1Bgekuo28pJj++uFAVrh01u5mxg9TdBBUwkwj1kqf/NTur5
m5lbd1VQvOkyRVNou+ll8rsUs6D+Xk9oA5NuKOAJlbLblnU6s9/DM5vKih2YLuZ2k+bthJGqHL1t
2uNiKbDxzrKmqu+KF21kHSphvvv4EWDgAJW6W24c0wcYvDxoKTF70Cb5+BH5j+KEWmpfVClagOVB
mm7/91cfP4vycaP6NtqnUPKy3BFXtB5RWi1f/c/DUMb9th7oyQWCCJ8Jf9Oqt2V6iYYpveDUotcZ
T82W1EZ5xrRkyFVoaCIr/PbL6GHJxL6pEcaSh/vxFeKogrgZQquR55DpKdv5BsiALaPm5uMnTP4m
7C8Z+qw5P8jWQ2kXidv/eWiqbp1Sq1yjFSYdAiv3IkfJD2oixsG3a/dpRLRyQGK/HzQhiqhUEdzm
bKlOYd88T3wCu8T3421hiejBRQpqTZX1gm1DnlXCXsagTDbrGo5YbRn3ACzvQInpiwQ0emu19I7D
VO8jAEYbEYvokQSP5pQoBWZn+bakxL8swaadGo9tb5RELPr5cEuZ0KISMlbEFnW3CKt9MztDlYzu
cFRjecF8doRcFa0t/Mq7zPQyoIZ9dkeDqd+O+AI38+TRfvfQZThm2p+jGQqoXsSexZQV+1rWPqEs
dvSMOxGOLcFX1FbBXnnj/DxhslxlcQ9E1YjmZzsvTwDJwjsEiO1z+aVYfugihj2OHfQyp/b3DduX
pzgKp4clxrv1reapAVC0UTkG3Xp20G1JIlgntsQ3nkodrFl8Rek6sNdY+YFKESBqaqRscggeb2Z/
5zf5F6cIBOAS7WH6RTE1S3fl6kheI0SO14zXWvAFCeSo2n9aepQrmwD4VSLiBfPqWA9mCezS6G+R
x6ptOPO2wz4Kn3pg8BtzDPy9k/PEfdoVm9Ea6osx2fN5BECt7LPV4npgeh7dYU/pvsSj+9p3wxla
dnXjoTC6lorzRNpAq4y21IAXJErhOvkOJX5a2W4s6EFA8pWxKLe9AruXVbp8mMvubgpG763M4O+p
vh6PxmioVzE+C+GXz07qbp3aoHFcZT35IU3w1iWnxp68L8x/x93YzvqgjDh/FR6D9uXnHiLGbVHr
ed2PLKtOINWT58IQtVt7OnRJijRrzp7hZH1hISm+VE7E/54/ZLZsbwMr954ThJBxWj6P3YDkNEgv
yfRcu431GLShvAnK8Snu2uhJpHN+nWkoCct3hYueuFIE5ZSLKHKAb7QX9F7vuMmsyNiNHsLlYdIu
MuZkds8FI9BNndntwak6vZlpLh1qBKNPYeS5mxROHvM2OfGHsb8Vvvl1HMZy3chMPXRjYl1CN71v
Va8e9PJgjfQPRhnYCL9zNKS9oO1chcNpqNCHY5bJHrJOZw9pRR7bYGKybrEjBKN/GLzwFXl5zn7N
41q0c84R1z9Yi59V/cUHPaBuHLr/w9Z5LLfNhNv2iVAFoBGnDGAmRVm2bE9QDhIy0GigkZ7+LtL3
1H8GZ8KSaFumGBpf2HttLj6B8wLAjH7cBVHbuVfWctWqxsK3C9qeNcWo2i0Hnnd2ybHYun2WbqaH
HzsJ2vn2/AploQvCpVy7i5EDixDs86aueJkqmd688lvYJrgjBzdkNJbYoGWEdZI2ExsffdHGI8j5
6Flce8M2XPbEKfonMhQ2hUyv/uwjg7YKeXJgI2OQzcPdiPpTF2i3WdF2dzszi42YHP/U2oE8VQ/J
eOcjTXpe7BqHP01zUsoZui7X5w16p29WEZo7s1PJ2QnbbZBY9sGJ419L1p+8FCdu3sK6Gf54Mdiv
kjkbv8ApJKFPY6GP6Kihw/hg/Jw+OVkmai1E/DlMiwrGxLJXtBEr18m2xhDuhJB/s6J4LQpozLqc
o2TJPgCy7JScQPmNzrbuHB4Fdd8wddvGD/aLvbB8jfNzl3bv+D7AmKi/+XB2uI7TwKyn3vkBlOXV
NGZS5TN9p5wHZoMkxS9srvmDixyZGtKonHOg+3d77l+W8bFVBm3uJ4+rLpul2EFJgg3TL96Rpe+d
xSVpKt055B1N9hHYIcea8UkQ8nW2g79LP02rWhBvlsQUrT6YVFUSTmlicGQVmq3spBm2viZxEDL5
kWYoP1rN8o2QgxeUl8vGglVVqOUg5vI+kEGkaZlKOR6mnESinBg1US+7LjO282DvChSlbsnK0Z8/
6DjvkjjMzewrZ11JhwlkNQueNkpWl19L1tTKZnFC6TaePfm1KFrEpFjjcwcKkO4IpLVwDm0Euudt
XJnAS4M/AVREwEsVptSyv9dh/IpEuEX2OuMuyqlMDLN6DBn99cg0rm2CW5nrYLssI5GLITTbrj5W
whvYTRq3bIIkt3iRS2LsxlQzv5CwftbSvDIqwd4Y7GrT3vhQFjZht/zFAG2w/LMP/cD7i2vS8MBo
k9OpVBDNRnuxC7iyKEKadSvFC8lhYoVbHlo7WU6l/d3WwRVfG8Nnl7dqUZUSiFLebVtshggTa7AN
lopYVWGnBkCBA82+ugZ9RA18NMJHSmyvx5Hg+B9GP8hNE4hPoxbmGs2kIHw2vBbDcje7kA7Zcu1V
DBPZsWEWFHWf7HGg4juf4AZgkEhWQ4aYcPZZWnjLBQOXPk5pCuJUJLt2bM62lX3tEXWuiBM4Mgn8
rBklY5Bbdbr6CPL8U3TwhMYFGoqmslj5A8GNFa+xM+C3G8TP1pIIDKDFua8Opl6W0UkIOHUcp81E
SiiOM0zegQQCgctlLXMSZIOoKTq5MUcMMgO+7MX2fqHiwJvTEr2nPHx9rR647FrexsoJYWjn/ixy
B2uMOX13LcPY+eN4U5KU6IzN58pqx5NuuC5B3jpUdqZ2cV3iozWXQ9fqPzUXwFzO2b2f1W3IwZPo
jGTuupXTqRhnzBiPr7rM3Kgk1AeYIhfGOc5uXBJ8p+S7njKfNpc5o/vgopAbbiAFSU9hDYS0NX21
hZNWAxRiZhxADAEioU6BThQqgy6B/Ijcdv28U+eiPck+Ab0xBjt2N+3JMhQTRWm2GzMs2pNNfyNB
tEl7p019eYJYWmeWJ9+DqFZZk8unFHDGpBiMN06wfj72tJrqCJz+H1YD2SmHbH7y6N3Jn+lwR8H0
5rhKzE1pktvmtrmDvO8h+1DTsh2y4NoUxd5OFGrUuAKmgFMaO3y7qgaCR/TjSShylgthDVnEiA19
Sl1/3jezuyNmghxxezxUBGKzBHr8BZrAY6CIzxReZ2DC0/tZIhsZxxgEq293p+cNe8HI7+wQX6C7
nboKgHrvOkjUKrC2JfzSdauC+pS5xrsy4jHqHt8976IFP2e1n28JRj9lTVufliqtT8G0/AxciiWh
EZYxiCKtzcPFhN2BeMP88Sy3Xdc8gBP1iYdXH3A6b/y+Eoec9IQsNcsTNODyVDy+ssZ0B/in3xe1
/h7gt4j47v+zgJDn95FTW9/qEjSOqVysl48/zEsyQf99ObrwHIXt79uapLu5KNLT86swXYhMJ2Q1
Hp2oc3C7AIvb+aolPHxQ7XsqOxKtn98aaVgCmCeswIG+gJKCLi9AEmFk+el5M8PkJGD9HQpi9e/u
oHeCVe3lCvyoLIF2wSig14gRAGptHFVb/LZoTDGu5sFRaAxkRTJcRYGxLgWQ2ma7gAxRdmgmUKOA
65rl8/Ype2HsLV7xlawyjC50cFt7dPz1UhqbjCgw3I4GN5MsVjlpCFFrSJsPeYFgo/NVlKQfyOZj
8pVCtS0LgpxVfQAKb0Zu7NJcAyKdjXBZjwWgG4fdA7RwDrAC0qeGGGz1HKyzGf6d7Z5Ai3TaFgAK
xrEH9BhaKfLnBwcoqJh604/w5ZI5TXd6goG8571hYsBKJ9juf3BBj7/ltha8L3IIV8aMwdTE7a8f
94u0Jkfi+a9NTwcCwcnj7ufN88c/vyJ4x1nDhgn+/em//+ff7fOfNg+cF8g5tf535/MfyefD/e/H
SeV7GxBD5f96bNPzwT//zr9H4s7YdO3F//eQ/vsl0jj1ttPkvAO4y6i5H/i2wnBxcU1cphNAXP9R
t54krv++fX71f9G5kHKUkdb11+e/f96MibIf2tn/QXn5SedGCOdvz7twzSxbBTKs62ta5SBuVhW5
X5vnt//dLDmNdLOAsQHUx5ec6frohJO7CUpxbCxq8bTt3HU4tvFGNS0Rb4ZzQUPpbeTidlHRk6A7
VVa8kRO+YfOxC5zy2VkjjvuccqtfYxN1ifzx/nAhkiuTw/mRKHUQVb1s/EQLFPpWR7pXPV1g1oG8
YcldVQxnAJiSvCn7cjUisLKL8aM0p0dwKdk23sM76m4MzbY3M38HtC63lFEHfTbWtB9UbOlGcZCv
2oqgm64SOTpXzh4YMh/d1F8VoBUEK8g+J9xFMfaahok9fs3FiMzF/xn6L65FSsjU/o6npASLC0vH
ty26/7j/WuJsMjQp9/lAWnDVZIdULR7oVvdL3SMuqpd2T2v1QhR9lIUDGa9JHK9wMO6E1Z9LoJLr
QJvzGmQo0TDxsCogY4iRJXDWhBs11IpwmQq/b0m4+xeMPPfMie2VFNDNwuRFkH9u581n77hb7GDJ
iuvnxzBYOKp7Go9A9Juhc47YqegqcrYIEwoLGjuGRcxYmIgpKiSCYxS2I6tpgnMl5I9J37RZv8ZF
O+5UEgQbhpHhC17E36TL4aUP2r8y0W9G3854lUa5zurplOTpL1LsjUqRSBI8ZIna2dgKq3fV4hJu
6vCUKLQJGbWRVY/GXtsfXh1b+3T4miLfek1APq5kFp8N9Cknaz7MQ4MaSZhnrH1yW4Skn2W6yTYm
Ucr/UpzEdM3l3wYP4LajBY4sNyGbBcfKGkwucZzm4O/CRHWrqjBXRF82a6trudirgrGWVVzBVif7
Ll4+0DgWV9+Bx+mo4FQNU4aObBjvAuFZVsl3o5TdySf6k12Hptpx2uZSZhi+BgfjeZHhp62+GTyE
k8voA0TDwBowhlC+OKUTNX4e7ztb/qK7xaGk7GaX+PZwy7yVqSn5aoO1vNREZ9eTr0iME+zWZzAn
Fvm4TDnp3RmBPQyWLha+OXujoZl32YPzk7OXPcXDHR1TSGVCbYDU4OQp7+tgBx00mBUAeiQuJu7k
yjgsCOrXGZCsQ+XV8lxnkitRJamDC0a2MfruhUkiqqj0h5/DFsF6lG1ErtQZ7t2qe7iOnCpQa4nV
dhuMwffJkiRp/C4arW4tmaexysHy21fg4hz5k4G91myupoX6Y3DJVulSCKP5PFSR53Y4JEs3JLHH
+TmWoD07x4MkmlHvaxa4tBVENmfvAkd2lBHCSo4EjROmNhOdQo1HqC0jcOkd049MbsjQGBlj1SBA
pH5x7VJtU34IxMP8oMlUdUz8VTorg+0Mb0KX5OuUNmvhArTSJvEA8cYNB3Np/npowKRBRofBs0Nf
x0S/XD5hQv0ymuyH0chPPU7OUVsk4VDJe7vKQ65VLTJK3LDiY8S/h1Rlb4mO+5NmcUSWCW7GPgMA
noXY8sYUWxNxaau2Rs6JMe4RgZOd0TkFG4lgm0unE0eOmua9applB0IampM9/s2yZr5zAiKEGfCJ
qnaC6ljkbTSPoIDVUnkHg27OQvFNxHl6S7y2OVkDBZgw7W+OUcURaZri0FjapQQySEcY4lOr83GT
gHz80k/ib+xeGgm7hj2OAUvmMQnOX5bGCrETAtdbXGozRdzs81M0CjIn20eQcaJo4sKhklvf33li
RpZJoXxpHzfjA5bCaI6UuCMYd2dntIqcBllc/t3YnI29CD/jNqXAYgmxNcOR1R9REPwwv03PTY1M
hWCRtc860GcFyHCwrWlbC33qEM6faCinjR2wv6iSR9SSqDOG65xUj2rS3rkqOQCBLNd2BoZdGnWw
6hMihXx/7821ESmM532sFQEsvxyLrAwpZMaaPLU33zpy06ISERajLSBLaZBGROokyFw5rY05ZzAU
jnvH1L/mekkPfjzws0CwxHCfua7YW+7dwgGRW6ltLJBdmGH968tTJopmVZOA6WVJ92eshj82yT5Z
QbFT49klyaS2qBPnj8YWh9kTu7mYPWahMGEIwT6jct4NVLAvlg17gV5mpZFurmyN65Zr0Hcy+5wo
z+r3pc8vacxSIxkrEvqUa/B2w+hBZNE+YeoVobxS81sXc8qWaQ+Z1El+MGx01xS3aHfsemVMEKQW
L1QncCuhsnd1j21SkcYShfxMwfF4a3n6HqFz4TRGUj8Awb5HlBQe1qjLvzLyxnxEUHktbuEShChr
saH7dlZi8xuvI3gXKoaQyO3q0WMF5XwMSwPelp5e0u7Uz1Ch7T64AWPaJyUYPCXkn6wIedM5Q3GZ
iu570ebZbmb4EjV6iFymZlvq5IR4MYRxpLwQfFRYl9ShC2lA8I/NWADXyFkZcGhvksRZolEREppO
4PaZ1MO70dkNlsO2EwQqLAn6ubxNucRSPQygALfzDywd1evAAmmTF6AH/bquMccSmdE4CNig2p8n
NOKHISn+jlYi18LynBWfCRY8pfhdlqG9c0bFGcusa2+pJd72PsBdFmoH5jLzwX2ggDsF+bqX8cGo
yOxYBdNvAz3lCVhpeJ7CMIFFw3BGLTbLtimE6YDu78oowIRj0q4tkKwvrUMPG8/2zQofXC3ID/nL
3cwmzPmsV/eJm0PPBF8GEsqb7D3OLfUi4lfssyBmYB2XeWK/oFGov6CNLyISaPuNpX+QzCDf3DzX
lynNfvBxa9/6QFPWu2m9CuNPgkSr75kewK1IY1qbj29RxlWb3rOLoxiaCTw8M4bWT6JxGq1PGDun
AGiPCqfN0Lr+92rukocIkCmJ/4iebKZbgCcPe0NPT8AoyY3zfG/b7biBGb/cBE/zys2d6lDWlJAz
P2gXGmU0t+lPdxoOkNGHu/TS5MrO9NpPsnrLSr1nBGUhRys/e7cf1kKrJCLD5bPobzki/nM7/mYg
0V2KHJsWaRvnMK3DY06U09rVwt7m2XQwAQ7y6TKxbxh6OOUss0YUMDtoq4LdFmUn2Ri4doeRJQnN
C1EDkMHxpW9iyhSXN+7RtP9kgd668yBQ4SXW1sliGty4/0mW2xVYJ3kFpO6t46qfDi5EROhIIFcx
KxXzEhky9V6w4e6cWXgHlrb7oR9fXcclCylXJlcQa4hkQ5pXUnF1jV3/gHYv3QnTDM9lSw071t+V
nU5USLBgayvcV9L+7femOIS5uEyCMYIgoM8btSJmSw9QQAg6EV1KEx8452pKPrDWMRD1/ZFsusXb
ljWZ42bjHWBY1BEhvATbaw+KYAIzIY7nknnChH+7iXySRlbsUfLbwKkLAN+9Z5nrrsy48leVzJ3I
rpmIGKzAEJrMWy9zxNocuwcttYyJXaO6SUsbsAJoSMFJMSovEoyqNi4I6YMq3HnlxfO3tLXck8Cx
sKpspMzpVIURIW7leuoy+cUqwUd6jJQb1C076WFPZ1GVrRL0jreQ8fjKbjuC9li8kcZ14ESakH6Q
r9epIX0NSAAwkVV3LpmoTjwcBsFkuBNEmc0ZRd+Yy41Nl72WTka1EHAZNSvH2NqOvliAXqJKt+bq
0X+eFtpZ5K4xSwI3+2kzYj04QfiTdIPhogihTXPyQybMIqUOqJM8s6K4AB8lJN0dHa3am4i1xdTW
53E+Ipym8cs7UKSpq3Yiy3aIMFGce9MhLhTuz86fo7EmkmosXvK89a+q9daIT6avcGHiXBnvFlk7
pa/u+dzGkSGmPzO14rnG5P0Yrp2DPIZoihxnxwsT75XzHjduDOcpNn5649/Yr713K/8j5yrehu40
n51gCA6qxnWOhJmLepFe0hoHjOXUX6t66i5xX1ivw/hGihkGCGQJlzQPimvVc5Iwyt8VCE7uVaoZ
D5WZdxnKq/uAZiYBqumgSjoq266/k8EWf86l8kGW4wkfXMSrnkA1GgDJLcl5YfwLAtMHbnB2Hzdw
rPtI+Yu/omwMr6F5Z+11rmZznyhoGmpZ3mTa52dWFPOrIunPWAx6DZ2zfnIhTHYLwMbHDWO7PYjS
D9kIlndm6SNCJVqQ2h0zUDK/LUCHLlwPhldnMI+pnf4cGRMztR7Y0KSo0nwj7C6LhghfT6QUogbi
aRX1vREFaV6+HhkNa3bsS4mdvET7HBCFe6BikEzlYvViw851oxDtIswQMW99QsMjnVb5WaQdmPhg
OdUMireZbQrYMMw8H7Z/s3NZN7cu+J45Hu8FupGRJWWbT8EZ7ygRGgni7UyOH1k7tuyMFkz+sgbh
TMPaZFm3GdIWW22VWKB77SQiqXY1WqcC8OGX2iWiFbUUpqXzDMzukYMTKVfCKMxc6vc4Dde9ESdn
AsdeilRkcB3JJaQUXpM38J3lO6eIU2fRBBx6A4V1vgnyd9bsR/LILgFC1jpX63RmGWS5v9GiGgc3
lcFusrIjegN1et4YagzXcuKJkU1W3au52XoIb94GPvHHfOg0LgJzOM5Z8KOOkw8D8+ZLKQRSyVoe
EFMRahWLkZKxltulqCrgJjBPG2WzOW695FD1CRmNVZvs/EW3e1eOGeN/JnfzPDF7TR87/ozdsxv1
eQzXbqQ6bLPg+9Itl1I3yN7FqE6Tn0mWIvV3jLE9b4kw26aG9Xt2TOrfuRyPPT3xLreCdpN71R2e
nbpWQzbd4rgBf2jZGyJtIOlzCu3gAUNphsKHeih9n4m15pAsu60wEPDBVqIUyomnk0wkbm4C0Oiz
9QfxHjYjuj6v/NEY+EMnZ8p/MFcnbpO32Oh4Bxprj9Mbw9+YAgnrBQTJtBrfKitXpKjQC1bZTnu9
two4Rw9YYJgO7Ip+yPZ47N/qlGyoOLQFQa1g79w+8KKs6PUhL1qkK6HZXvXJrPyPQEMDStvY3dju
/OZ4FWGBBBNBuECsYCNCBrfAK9r39B0BOgGN4A2pTQ+4heAf1rXLX89BhduwHKd7BB9md5BYGgNe
mIRKqTCD9EkjozgvFYYFH8k6XVHRF4hyEOEx11psXn2SqYXS9abIrF9tvO0sm0rfYO3XE/BSShua
TAhIxQGjTHa1Xkt0prsyXvYkOZAQLBG9F3IzBvCKArkjXMb5HM0D/pFVwaTfjckKMixrAPdt7Buz
3BYlgyt7Yv7jxfqiKuPHVE1/EptZSKUTDeF+nlZycaxDY8y3ZfDDizQKdbYaclVRU1UsNFmitpYV
1cLOtlzvHx/del1MBHKL6Xve2JQp/rHtK857B0yS17Zc6smzd0LicATlVDYTwzPWEzhkHPJebCO5
ZCRDLYG+To7rvmGbWzV5sCry9HurAc0uzPhpUtHzyJlWbgLkopb5SOjQrogBbCZuZFnQhxeDlEm/
Zvhlu4CCjDAjlLGpBVD5uGIbUhK84vZ/mYebu0C03Qqj9LgdWbKVRfOLNZm3mxPBWAvqV00VtE1s
0LOZZ5KrBSltEjp+bRkuzRP7Wo174WQMfUqb17+2BdGgZOIhh9CG86Wvf/m2Ux6RwYK2rGZr06bS
3etHX28wWBvIcdrP2HtJS8W14DIKx3ObM0ZvqRwr/z01woDxoqx37SOAr5WwyaqYuCVOwxMv1oSv
QdGbmITWDvDNsN8RROKYI7UsInH1SFrCCOWsIWKJs4Mq51CN1Uvo9825riETqk6pq+9Tc3r9dOYQ
fpA9i/BWZsxBMmZrWd66q6nr36igFG9WQLB+2h1EYOcb2DFrlp/JNulVuFvMCjkFOblt42+MihQ7
7S9vFpuyx0TKP8KhrTaOboCkBDxxo5xp/z1SC/rYemuLBa4+hnln9gpMN+MvPdrWOs8bY90Jxnvp
1iG8bmu3lG9JY/0mcLJky1H/7Wjad4B54rXRfNRFl56R2AWRT2bt6D5GXXZS7kkjIydlhKuFizBy
gvi3bde3OH/ObRlkzzZ7si7F/Kt5V4cAmQ9WTcDIFLJ/qZqyWye9NE6dm1PIYi1cLyDaOGerD/a8
NFkQ5yPS5bluDwyLAgPOZyani+h/MsNY5xQi7/54mHvlHwurt9YWBO61Clq2omnVbjHwH8MFzIyf
m1FmpsURoFCPkN/a2tmgD22daxp0jhLqyHsdf1q+au6m486oIQK1rSW4Xmj8FdfzacXMMaShRqAa
YhtJiC5GJBkeCAv60ZcqOyX9fCfrlnzpVp5LnAXw0hs2hAv9MFA+ZGjEEyQN9UBWMgyaC+dPDLx/
4xQ9r/Lo7hsfUqvnTuWqGEJxdAPjd4mR2MTTGjFy5HrwgG5Ngl/PmQIP/0jbbyoCcjcJK8dbOINX
9pF0MaFNNk4bwzpi2VIACkoqYg/G2SKg0vDKXc7YLxqcH+ZsBKd26smKyMbs4DvXhiGLMDhxDOOe
WMQNj2TbPQKN+SCX6l2Qi3rE2Nfs5GJ6a8JVtpPjsdAXrURFIjn3HRDoz5tydP9KZmvM/gCZMbzI
DuyLCBeQzjlV4jc1pfmnVM7djc30ms6EHVtpdvGHMef6OlhbRkJDVAMBo2BzeIG7uKTX9B6MtOw9
D5vrMuppVTIEy+VjPdYnbz1yVgqmMj/adXVoC5jMiZmoQz25d1H7ZAO1HFoLRL0jv9qmSAlpKdF5
/Okp17QK3uOSvId0FMVuKpxiXYXGRB0gvuZ+va9098tuuuJNMhLasS5D4TGI9lpp9UZRNR8m0rWJ
Ji2/1dRIc9qLwxAquIZTv439gjZNph0n0uisB5CN6znAYN/G8yrt7fQIPZHN3RTTG7YuBvOuoBVY
cGFYSX5sARqckcxFDyH7tp6S4N6lzbA2JmlG8xz+9BGurU3Ch1fOtMgt1i29hpy8B+EoyPJMyK+g
F+tzxm8FWAQGDaMVkQm5MZfGvISwliR7wh3BJNMKchLxYjS6Fy8sAFCHtDr4y3mN49drGZdelIca
NB5UuVUnbSY0aR3DMJz25uSEx5Ja+jCUuMw92aF3sstrOpTQOJOIx0FfbuSvc+PX6G3m9BpiGUxz
/BN2YpW7ij0lK6ipOyzSoVWGeN10Yu2aTr4RFsD8vu7HKMDitSGXZIUdZGCk6X0v+ayQbAMc0u7S
Q42C6lZJ41rNajhor+iuYZKAPpBpeRn5XKZiIrEU3OS6nWJACGjh0oLMe9B5Xelm5yImsXYeenun
iN1ZT7UJu+xx8AcD3aRvEMHV9LZ94NpxzWZKRbOVL02S34TN0JcE7E1p5MOJF9PnLdRzkEtp7mWh
YaYy5VGt8r6QjeVtUmV/aWpqlHhEfDQUbIaGzPpN6lP9kvnddmha50fAoAUKWsdDwt+xrZ84yGHf
Dx+97J23VgARC/L+rYaMihiIeA7o6OU3t0w/Gs8bPhoonp47h8QRoYd1DVrhbJnPg+GJQ2dPxSWw
nR0oWPmDy2CNBhFGcuE16VELMrRCPfvXtEBTEicA9qdBQ/VrIdCySo8z+63Lwte0WngTmXTnM/lO
awzSM5LFSlwJK4jpSHv3NkjyOlNABA2jvFv7uAHAWOKWVdMLRHab+YDpfF1Qja/S8Rs+ufDR44LV
GMuXWYpp303ys5IAoQPiGqDdmgiKnHl6GUMruSoTmmPawKuj82V0459c5pybADMD4/s0X9tmnW6N
RPsbWmv30HYqwwSAt22R1P0KLW1OUYsOjjxap6eps0cDH29S/LRc64Y72djBTYHIqhC5cdz/9MG2
UpE3/SFrxoQkdFVsF7vwcFCl3d7B6/SlqJZPyfs7C4b6zQm12Lf00auCz/JiDuZtnDh+cr9As7qM
+B+zorlU6iFscYjnoRKNT5WSbFmW7Iyhsbja1jkhOZo3n6gQkIT3vkyaG2EDxA4NvOtwDHWnwINR
Ojh1d7W78mC2zRfhPjCzOHMOgVIUND0ITJ+K6xnGMM3hK8P+/jiAoHWwCECtS+IvaIS/OWMwrsyi
LU6tF5d3u+MD3xCetPFFxoSMad4lzBuGfzYG3Sm1CXTmqMMIPeyrkAh3nff2vZmepmAS4HXpnUEv
dlcNP9XizNh0urG35eMqYpSMbr0kQ3mHtmlkgeWWS8NcUPevidGY9zA9dt4Os1X5p2A8tfYmkyzy
4aXpy/JcYi6g8Sys7wgTMXBbqscLtgBLr+7DeImlE/wQeU9OjsdF0WL8Q3Xos11KkjUzS/2rnggz
Z5fpHCur+0lHYJ5sxTUhzMTWxA7uj3Nz6tGT86pwOBWP8J1xEm9NQK3nWCkTksdNwIIK5Ia+51y/
X7BB3C2RrTwYIUcn71AR5VZGjCj55X2L36hzCXiLk5F3LTcJQXTMJ8ZxX2q9G4bCOrShm7/GCOM8
s936nIvrSgzLyWOAsSebaWQkQ/qGgS1QhiL5pjLGrknVxWde9RoHY8sA2inqn2VMIQKsI7uTt2Xv
Oraj39htI9O7M9nznOJmVwjuqv4oSbX6VulH9wxdQA17A9vQxUnMrzELzc9GtFwCfffF00z6hs7k
p8aBuLIVuhcjxVDQx/N2hhK1aXR1bZYho36iRW8KaV5MZv2rpNBfegTKPK919p62jHfaAL/YOJMF
/uDOuom1dilCh2qQpHmWalOhymQPFXII5278oirvV5B4IBS9gQCa5KZSBLe6qKdd7HU0bTH/DWHZ
d3cOghN7eqLo8zFnTlLG+7oE/DMQm3MfcZeM+A6+e4rBZ1Fkdwu3IYsS21vxmcTlER9w/0VeZ3t/
Sc4pvHgLHdu/Pm9y1/KvTuKYF2hMm2RjsA/6XjqtOnklb3irqE14o5AjhyoNTmJE3keEur8rjaG6
kPOGdtt19deUNzfD3uIbYqp8x/iQlmqBNC+7xFqFYyh/z6yI5swyz2kO+kAGoXu0xQLgvSF7WXSs
6kUl/gRIhb52jHCoBlziF3xglyZs1dd59kiP7OOPiXHQaxbnSyRrhArhc15VozGtJelrz/GVp7rq
HMyfvm9M00YIlJ1AZWCTO5betf3DdQBq/qu7jFBsbcjTXTyIry3xbf++9STXO2hxc6TKQe/NBll4
WU/VYR5nzAJV8nPWIvtaytdQhs23wY4JyxYjmos8v4djatwAH+xkGr8x1ZnPnQhT5Hmhfy/qOP1m
PXcRepLHIa7XIb7Pt7Rczn3o+oxTivmtaJi0YTI7qRIRBm2OOI0+lqgkVO33JWaFhblAHp0FfZhS
zBxC1GyABXRIxgMttIsIu37IyxdXTbuuGgP8JWV9dWd8kMQB6NWM1Hw7ABaM2O6iqHS75mo31Sej
hmDX2iYKBnsUBypyPhIUG6upYsEfzyRpMtV01mYPSp2IA6b6ljtfPAr+tWxGwvRcw9qHFhkuw0LL
K4vE/jaze+h1oF95YJ+zUuFmQR6y1UU67mtkaCvVF/EZ2Xe/ZavJgjVW3g3q8C6AxTzo+DQkFLxV
pz95ORkQJoSzzZkWUV0Vj0uxJV7odJ0X2kqN5cclnN0lx3lqiDd8n92qeGsTQ71RvyUr0yhTkiOo
j8aaHntc+oU0ZgZl/ey/a2Hqr0hsaXH9ar6z2rGuRDdudOHnFywcLhvI+afyeuvyvDEGi2UPHkjm
F9zHmmyv2nDYBdly4rUqj6j1rNfYBaWui7vsYnGKyR+Ekk9b4/nibbG+9KFhv1t/yk5fgylMvqWG
ndwgirxPXkiyoes3+NvS8aZVN96qYDnjgI3DI8ibnNgG5gZRPVOiLhhfWRPXZtS1qnsSDQgbWLgq
CyjqLqkGL9opf+Uh2sspl+IdnVSKyO5LP9CR5J6VRI0Y1CXt6pvvDMaNhgERUDow41lydbIS49hJ
XnmgKe/eYum9M/ggFP3h/7F3ZkuOYmm2fpW2uicbNnNbZ5kdSaDR3eVTTDdYDB7Mw2aGpz8feGR6
ZHRVner7YxaGAZKQQi5g7/9f61sfmVloR4xj+pmSXXgYRy333RHPTJ3NheeiA6VwkhrWyFQ1sj0R
BnJX4p3DbVa/i6iKb2l2f84MET3P3dVqo5w4B3Pw5qZ76av2Yao0ZzcaIL4hVZz6UjeBx4XPoSvV
c5e3xsacFDKSy8LZD8LoXw2X//l1/K/wpby+WpGbv/83219L2lNxGLW/bP79qcz599/La/58zl9f
8fcbyIRlg+TpXz5r/1Lefs5fml+f9Jcj8+4/Pt1CEf3LhgeMnrl391JPDy9Nl7Xrp+D/sTzz333w
P17WozxN1cvvf/v8LY+LXdyQYf+1/QudFG7eT97Y5Q1+vHD5H/z+t/9Tx3NZ/BVour7kB89UU93f
sPvgUQUQTUN6ccr+IJpqmvEb9D+oALaGT1+1MJT+QTS1IZoCI0QZauBtxnD6J9FU137TBbhCF76N
ZuLu/98ATTXrV1gOEammrRNT6cBnBKWh/+KkzSWw5TG1hgshGh2pxxCr18UI3/ukxWI+iXkkVIl0
T+4x5GEGDLVPAXKnH2vLJl2Q90Vr0UduUxdYyBBRRV1SR9c1k3Zfk0endlWJLhrTdW1dDMsmSeik
Xq9C1HWnQooIV97oSHZjguBjemJuTJiiu6TCqoUW1h9UMV8EfRo/cfTi9LbQmobg6nU7n11WeyN/
byzi0G6Rf9bLR4jsFrGrtUpeTcmVINQUsQMMz71kWQjJZX07j6QwG2+rInPRPNBkCBtSeGC483Df
z8OPZxJHB5o8S5Nphz6ICqBIpPr6jTlTJg8p5OLEsUgbXb/F14cHmZ8xYYyqP+QF2PSJgNzW6iu6
JX9sZlkEQb5QIooG6OtA/p2KmTwWMjBZDYeZFuC6ui7WtGxnlAZNu6JTt3OJtKBc/udvC81a/vvh
GlxM6xqdL0poqqjkqnbaSCp2Ra6qDf9P9XD7oYUhhkQrDuvu9Qlvzxpq8c4cSKSdwfHS5qfWO/HD
0Jf86HVtTZJe17hR1SrXur88jAgiIBhNT3Kfq+dTgHzhlLYVX9L6xHUbGQNf5E8PvR39p2MWiAh4
VSvhOE05IcLLG729e/X68J8712O8vtO6+vbM9YU57eeJ31qqpOLUExfwuqYYiwvXzAg6XVfXh9eF
xK3nGCQnvO1a1yABi9fXmhIYUwH39Jf9by8wGy0/ldRsFI0g4cLhm2/CmuXr+rr7bWEvv5XXx9ed
/3D7p0OtqzQNIV2Y+tPbS9a11+P8eoif3vd/rCbuNz0nEvjXd/jpSJk1QZTthU29ZfnP/It3+vfe
+e1D//T//unYb4+va+vip4d/Wl0fiq0EI2imUwKHCCYczvy3n/e69k/3vZ4Xvz4cZ3px+GWnUnIy
racO2R4dVq7lDHtbVE1JiogyoxLfoDm09oJL2ttr3p74y2HXB6z5HsGmeSTwqjytGbrrmlZw7Xjb
/GVfadBl26zZu/9jdX3q+tC6ti7WA62HfNs010jgdTtfD7euQlHkyP/63dcnrov1bQhUeFIQvfrr
LpHisvuwrvZJRCM+aWZtrw64fzO1OgFCrU7T7OagTLtMntad68LJBFKA14fWZ61723igKWETuwbA
jn6igde+P68PzWpizcQFcFTVDPPy7qfDCGuJVai0dJenBJduXo+l6MYmOdeEg/hpDF1hyrC5KjWz
Pmv8EtfGR1zbVIaBjBURsVNj3X1JyR7borAZvT77Ng0q/ZEo8nKlybdTVQBWc+JzlZXo/kZI03SH
u/xE6++rPveMZrkFbYZUy7cBDkfvp0/5+t+YDAeXZFzDklhuaW+mh3Xzn+57s2e8PmW5M6yv/aeb
Lk527qLLE98O/W8cRnfMbm8Yzqtl5Cd/yevqeqz1MK+2lPUN/uknydWYIPip3P/8aZqx9CsxPTAu
xqUARzk/uflIltKy1i4f+G3fr895e/jtOW/7KmlZ6eZt+x8dVvT1H+/6doj/3dush317l7fDrPsg
OH2kY1KcJpdRF1W9eumBNK9r6751kzv4VUvUyV+fse7vo2bgXri87HV1fShZ76vra3454rq5GEFJ
d13e4fWZ64todf1479fH37ZfjxkZxHAqZrabNcitIONvTVGZ+Ik/RXSFz9GcX8oBnKW2AE8wrTMN
xxcEoITuYkpQZUmFDeGJTnMDSz5S5epL2lvzzpkQ6nJ/JkEwQmAQmqm7r3PqkS4d/r7V9i6Zdds0
dT7pRphiIKab9MlSnCM265yIeym2ZSAgstkPyOzAiqgK+W6N/JrMvbHrGWFA/L11rHC+hkjnm2p0
TilmYNi48km1FWMflc2HLFa+Eg2PckTrXA+u3G04qM42ETM4xfeNW9A+jMmsNQebBG18xx2VqYym
MlFcNP7ayWtk9DUNqPNMA1KNhga2GQxeZKR+XuGU7sds8AuSZSiDXxe4dFoMMPxo4WwSy7owRYhI
JiS8pEnTzxPpPhsTat85ZkS+cwi8zIQKjjMdb/O4uqhkbhIx1MLutR/7oUyOpvRdOnNYf6XrLa0v
z2indNsP8YOFgH5nhVm6+dzj+d5FXRnxl1Q13yjj5BIP84cyiz/b7UyY8/BRbR67sELJam5DeShz
jMWVvVznUCrRhejQ5QJ9TBcfu+kgHkD2SkzXDO3k3rCyg7SWDBOsOJCVy2LbOeWnEskpdGKg++TO
63TX9Huhf8uWPmkeYEvJEKs4aTQ95K2FV0J+NM1g3HVOsOmm+zAPT4mozkk1fq9yrTghag8AJGIO
Moeq9bW2IaKarKBNgMb7iKd1Ceetb4opPQ0tF1Wp6oVvUEChE4aZIheoIqX7NdGIAYR34VwmPd+5
FvUJ011sRbb42Ef3QV0DG4I3t5VYVXZAQfdaoO4hSNgetMusYOxPP9vvYv5b1owxfEDDFAlklV01
3+OSfFTHDjMjog6kicqLEh0CWVR+FqnvSncu9yjHoIZHBMvO+lXHn1QiuTIrezNSYdu25mhsId1t
+yqacW2T7946Ayl0hk5oZtYc5WLcpRYZ7eh227tI9jslju1dEITeYObyoLvtRwq23+luUhCUqHgI
Wu6BV3sktpp3JqFTwFFTN7it9NY6oxvaTm4Wb8fqG1KewB/czM/yqtpIbJfbFuaO21TfC2lczS7Q
/Kri5+BFNQYVCiTV3k2vMun7LVjobItmHohllOVbPa9c+txxvGtKbtFWxswGWZGGTgn5UD9ryNUH
XCMaUVFGgMo1oSM/j/dImWqviWdulUgq11dMVRTtInW6KcrmStm9+ggq+xBrZHbatp9zfjRpXgNw
w/5CUbJjtL+pSIM5A0AcyLWjwYsl+eoK4yTLSTuLJAnwCzNZM0Lt62jWmYcPFf9WOFXXsbCO0+ji
DMlcdVcROzcCRLuvOKu2XYwFvkaNszW1GCIbadwbUgRw+0/OMz447uG1Gm6rLmh9Ww+1PXrFJ9GN
8iKT9pFGHsyE+ZRDMjM2U11NW600mZAxhJZp2NyoDmCVyNyPOkDFgekfvcWJ3pv5HGF98tH3HPoh
LY8j2Na+a7QtPt3GqxDBz0n/2aBosxmHItw0nPjbUqkpp2FLbkXtmUqw70wUMiIFc80P9VnpGpSz
rW5cArnQUadP6Aw3FrVprqdVtlWckqtbzQHiHjlsSNOrMSRSw3PKr/Fo1vMG4PMOExd/b+z6sBqy
9yU+O30g9BBrd73TDby0g4sRsG+RvUQ4FuYCAp2qjR/ats/xyw2Hij8uDHq8sX3wUpTRTdzPBysZ
H4NCXpuAOqSDNiFTpO1ju5e7VtGRBpftU0mK/S4KUKqvdU6EcY/gOowdmbnHAnGjx6WQVj3Z4Rsg
HTBzuehGUZb6bW46m6oE5YmT3G8D0fllPu+RTntSjrcBadjESSKPSEuIzS7JSeX8cTcV4kHSZuHs
S1CfdNVmcNUCdDOxu27glwPdbXxqCxAtPCdC7kd6ght1KvotBeznmNN03+mftVIbKaCMuAakXW4o
PD3CDIMn1EfOEtB9hE5rE6xkXdJQe8JZwBDF7S+q+cnFtbmvRHRwl453HpBUhU3oUQ9yaFR1Gm6V
YsndVbM9gXDmY1Zt+94hCPQOuZlyHjjBONN00ECIdB2aWXKquk2Tu2cByAIXlkMmtHVPaoy2i6sl
vg2y4KaQijiO5hU6xy2J8jU+An57mIKcTdikEErf14yi0BZu1YDLXdumn5gglLThm40LzNAvA/hQ
plWlCGb0et/WtOwYSR9r+mOdmJprijRiSozkPg3NHVc79DK4P/Cz043ixNt1oa1uBwnGw4iTG1IZ
yhnlS9cvTkHb2GOvejdbU4m2xn03CXX2jEymm6zLtu0UfK4789yLghysNKe+lVoveY1b2wbJRFE8
LA5EzRL9XIlHGGoaTagYa7Z9FlakbtDiuJt2dDW/JWDTowso8ayKj9Khu+LWKFzIcIELVanOYUJe
wBS+/EhFLT/OPSOizop9xbSex37ygcY8F/NobFqnOBAYYeM/yYZN5M4X6YCkT83mCTcnBiN9FltX
j25Tghq8fkLjJ8mE3TYOhqolbl4vkrv6QW3FeEuOuG8nGJIJSvCB5A4+F5J21/af+y4G6WWMu9gK
rrpNK4AJnskPWj3JtC28mnrFAFHwEHcGWpEkfhfkgHvJTrhF/PbF6Ec/wo1zUrFn8ctwN7Bgax+C
1S3B5OT2wj8rrekSLN90pfXkb9tMliqufEBHtKrF9+XAZgBd9K3S8JRNBgOFJkZn3KokxiLdosWp
uMpW9NW+S4onhwJRx/X4ZIWuHzXacFMkeC8DaMeeMRS3XaRaXqhXAgN8+dgwcpDSqnckY1xdnX5p
2OvbrBXVHWFI70StInLYj1aHnlQHJ2QniAroBUL9fuxS7cKT+LPp94j78bHmSKFF/6UaeCs1cfxC
TcHkmfap7gN50UT0YIxZz2+09Yck+paO76whPU1i/J4NUJ2krYhNEWrHphhwKhipvcEbAyXOamiv
f9cnLiCIhJDD2sYzScwAMxFOBT0JFsDUtQ0i4GmD+pA8lQIZDcrH4CgZQqt1ealANHjweJsDqqHM
Rg1mK/qxizJoSOnF5h3pheAHjbWs2aHsUY/SJgmiNPQD1ziPLlxwYxUJron+a4cw3kgxiMYOX1yU
xX6CiYGRT3eWkWVR57XOsqLTOsVHF8ZuSMPcRFTeunPBeJ50ENR+ZCwrW/IudByT1VbgKi2lftdo
y6Uzw7hm0YHMux7QyLCA0rd848FuDp0nZmwg8aN92VT7KTQsJi75w2gUDnaT6ibU1Qcx5B08vOLR
7LpvYYPbUsWGStL2hyxxsRugVLgohvTUWHQHMB/eLEcuzbg0zqptAoI5TYs5zzG0D3UcuWQfSMsj
mebCfZDhluXwdYNc60qXBGwGCpVBYB4NOWMvJUo6s6koIKCJDNVPCGE+KWZPOAgsOQ0Qfu466MDa
PNgVZnggWX7aqQKNh4pUCIRKQoZvL+4Sq75mITfjSFeOaxutSvpbM/5W44SFjGi9R8y2zeJTpTDe
HlNq3XPyMs1Ybtu+XtTAJjZGc+Y32hO+bBtUTDL8Jq2lYGcPMO7iKt3JQePkizc9IllGJveaGMpt
EohbpeIYJdod/DQgFBOEQps+we6mZVQaMMZsOthDcduFcDZmD+7fTVBHql+E2fsIuMm+qNHTdsx/
BPWKZyiAhkBMx+nF6AA7K3ptyh2EXYJbij53U/ykhqW1K4Lhu2i1i+3SPtOm/rsVPlOOT/2hmb4P
+ai/MyPZbVOlWgaWeJsGjVgRBGLdjbVLNMAnoRGclSa8VO0ST4GvEcnoTe4OX9wJyiOVIz82deOk
YVhpUoj+9RweQ6rCxI4Wn82ymTaI+ky86EeLlJe97XYvlVNNuyzwIjX+2osUAJlhUbRxY1Iuhw5H
XPutzgOCusfx7IAEg2od7zSLm0Jlu18tJd+VaEzp7t+YdrM3asT1LmaeJgjvnTp9hzH1MGjOs9H0
kMKYJINZmZ7qQPJX7Z41qDM7Leirja2mt73aXLhKY8poS3AwCSFo5bvSEJ+jcrgopY1wp0cr4BT0
j+P5Fvs4pvJWiw7oc8S+dvmTETNL11i5qouOogI0cJXB2VBcVG3rrgHXXT1m6c3rPs0Oq82MrQDn
1x+vChefU14Tjlkt+9YHejS27WwjpCZ5UY/If5WPZAgN10Eb9i0menLnhwjkUQol0koSPkj4rFR9
qGwCRrGJ7IBx9O24AbIDVR0fgJnd9toY3rfLYsqCe+LvnCIvz3Y4mNd1QTlyxp4+MxJdFCnrPvw0
cj93Eaf8n/s6gqw2YDgFkDgkY44Z0BBm0fFjrGx55aQQXPLb2h9zAfxhWVCarQ7OBKBl3SSTUr8m
GILuBtzp6663/Y1lvI8Z/p7WXY4ixTWrxhlHQ1OS//DHIXURiGMTAmJan/LTAzqQfIYvb3tMNAUI
+csCdDJvvD4QRKj53VbfMTmtduuu9cE4VYuzaU3wB3knE6IosnOUayTz3lMrxO0xXVtNi+8HOX4f
Y4mmRdNvVEiRl3E0AZovC2fmvCIP1PTf9mVTX+yDBvVJqiqJgnEh0C84bU+pmZrXeFmsT+5ii3ZO
kHoIXpttUTgRf1SimqH2YOV53a4hlfh1mRnban08qkzByGi8Jo1zN7tcQ/pZYj2QnXF13VS5A8MT
LhvozH4smFp9xHc7n4gR4h2ycMbhW+jcHP583ohq+pDNKpCzZZ+NlfEc5vE1r/LuFi8loebLL2qu
4hC1Wrtxs7wh9T4nxlRxwnvQHI9VEI7n9WnrAks+KDCnqA7r5vpczSnanSkH1Vtfte4TkwCNXqb4
gUayctXQvWaF7l7DlA+s60Amg9q9rvuFnfdgJgHcJQ4KxvVpQTcdK1tESCh5JbPAqxojXolnfn/l
FGO1CF2QclVpX6sikhgKnXnxctnX9QGtTZqjWoGCWTfXB0KUaLcSramepC2sUTdqfXAq+raPJ0Zu
vXl5e24kYeK5aYM4ScjEdybYIzOJKIjZzUVCMKUeuu8i3NotcnzdpfrWSBnfd8vCaJv2SE2p2EQj
rpi1N/7/VQT/DxWBQFNKd/8/f9Yp/EVGcBPD1erq+GfpwY8X/RGMio7ANV3DFoRdCDQJP1QErvmb
bRMPAQmdnT/0A4b6m6VpGjx3SNWCOBjenOO30e9/0y2kBQzKbZ5AxrwLoP+PT/UXFcibKuQ/Cgog
ZVy0ze9/E2INLniVixy//f43EyGCLbC4myQbET5D8sdfsdi1ZnG5l2F0EviLHSO8r7SihZol6ElF
AnIxiZd7Mw3269a6sCLNQ+CbHNQprY699o2iWXlaFw6xLUQmL9uwvBhHIUxK45wCDhWvuM2sQ0Lx
sFUZ82CFxGs1m7tIz1/ItN+GcVHfqLR74t4d/Cl3sQGqNVVJTJfQg3bhKHa91Wl3wFopaVmhvCAi
JldsqOD5dGQDasypnW5+7CctxRExnzuaU8CKUNoGimpuJM2KHR5j2URyKaVAG+Wis6kRXd+lqWcN
9knW7vxeHU+FnDA9udmlTHlxEXxpKlhNYRlcZnfTkG2KDjF1acRJRhRxqtOAnIh1JucCOts4nATl
zk0QVDCCQexDzCDCghJArQEwkuDRHDn4QokZX6jpNoYf4Wcu3ts+HPeaCO7GMPqsoT/eMAkoKN+p
L7p4chtEvAnlCq9RuAg0VoS+3qRoMjtMxUtDwk5O8gN6uudKzaNtG5i15wiEv+W50qt0n4TJdyux
H1KJWL5NwTv0RurBKr5mUXhlZEV+LUwm1apOwPGYecvmrAkqns7sNc4CRcmY43uqXYodvk+Ab8Bj
rGkIbgaUnlsMqwFGHftqKyCCwRygVk+bu1rBpx9rJBL0KZ/YBlLMdDx9mhe3D2kd0LaxVOTlQ6J1
8+dG+KMcXkY3Do55oMI0YeaLGDXbNZlqok7OHs3BpXqHqqCEW8oYpyN8N2Ran8Jn8EjIaTeMxsC1
oPdk6DLASVCYAo/ggIvokFUM91LbeIJTiwamJcesd5B5V8qRr+Zsy1LDYae/9DM0WKp92m7Q+PMq
pnIld++Um5S5JjyNFF2RhmX9wa4by3c7e5HS9skhMOxiF1Y4v/FOTceBG4aX1to9QUD2tkxE9OQo
tgcYodkKiWeJjG8aj22r3KmCLzNNw6Op9nCkzIlJE5ObzIF6qlmFN+AoGxpU5fiYN6GCW7wHU3Yq
GuLes/spylw+gYqTcaCKBIryuS9dPr0wT2oy5NtSh/3Zj+1RwXC2mE0fsKfo/NEoLbWcZ0498I2b
5vSAJ4sav/EtC7T8Eya4RprnzsDHNEGG1/oUcTWGTtt5Cufio1Z02o5asHEA1zP7TfkQwtGC4dEc
XB1otVS4mwrIHUKf9kkU574Zpfo+t3euM/DXi5SR2gGcMTeizwIYGtdRd+5jfDhxVt2WUATQTUco
Gxtlz4Sor/dMaa76aPmETPqWQVc+74EHtAu7UYpI3bd5cuD+PdI4mfwI7qRXWOSWDItVjPI17qV5
K3T3iCMjvYEOeicwl3rGNo71AY/Kc9soM+pKmgWKc0CJHT7qPP0mcZJbZF8fbbz3zdDJnabYlzJn
zJbzQ85ztz9XwvyiujADocHv0T432wv0Q6bxiw6aoBeX6c1zDHiBWT5+RrTh9wEzv5aY+TDEnKlj
MNqqRQ89qqMcE+Qpvw3zOvXzfNc3zQelj94nBtk3jVFOSAtleawDWKMcozLLL3WCYkO1Mn8G1STC
GUtnYTHbcdXPIe5TRUK/AA1kBJSbMMB9jyDdd271LUin4FbQud8M2B83jCWjTT3aFukFc7QTquJs
AlKJcMajU2zgOHZkVhmGkuzaCqJVZg83Lbgqc05s38g0iELWnR4H1b60KuhjXfPFyJXSZ4KO7934
0MmkPoqCbICYwg4ac0rMI+TbSKjVHvM2sg78RSSi6Lspto4R5Qxk1NPnCTgHxJv5gBeqOag5tF81
jm70EGFxH+rcicZLGZPfKYuh9R2cdwLFfJOhGq2FV0NWSBiE7qlgUxGYQl+QkHcrN0k7v7NHo90G
jap5zux8GyaIplSSGi3oLtEgrzBW5CEps2+yj78mhZPADYtQ0StF7xNpacMD8OrJSeiejazAHzDM
+XMd15wvNWqtRrPcfaXQSaXOYlIbzoZDqg7fp7EsPS01bobGnfy4xZ2YUEDui1nBVVbLI7cW/I+P
kk7BN3t4Z8XZh9ZO08chdrGQoXfeGgOmCZqWL60L0gGWOUpdUsMcd6T4pLvnZoZOS4bxp7i+DE56
kxTBScUkMoIMrXFm72j8wLgIt22VkWAYhC4wGB2SRsW31Pb919x8T78ufFSj4lA2DVeV/HbCdr5X
MaDiHFXf6Q2NGTotVkzrMHa7yhtDenfuF80hccedsGA6Q7+fYv0R7yS2mSjiwizTQwvs0Lc1tDNj
2HD6Sc0LS/lJmabZ0zOiHV13CHy1x8eYBaVOmM34TEjfh9ioSFGl/6QNZr3h9/EJPLnulWr7sbUc
Ehgs5juthpobsqbfaFRTdeixVUZ4skn5c6tF9A4m9KTUP+IP0FqBz1nKN9NpUw9xXuPViT7j+7Xp
fblSYirDgjcAnbmhg0aPsj86eatfS42peFjwZ7XpWHeF1ewm/EM7qxIeLrf+ZBozlNQ+WZzrJrAz
BhtUVrlTkAGy5157Z8ro5FSYEgG9RDBs8HF1+rAbQ7e6VOiuN7HZHCTIti14EMu3S/Vdp/Yf9JhI
8akpPBV5y2bEUoqjQ/8aTWCJa/NWaSpj44h0X1TUQYXF9Rwj7NHulAfL6a8DP6Ot2ZzVuuE0jhvl
K1YO4tSVJ1dN0Pz34c3ctIA2AKNiV3bjePKimNZtM80f0oqT1xBM7cIwAZhaNB+460BKoEm7Gx1u
ZrZJC71WKdm1S9lJR1TDZTO8AxyFP7EjjgTNpFKP8GlK7VS09NBVpWhIbQY1MzafghmSST3Z8ak2
tZd4Ca0I5uKQKDLZm8COJH5hbEIO3v8wnz18gzTZABthwde0KxwmJl5m9oyAuyJUF3uvLdSAMl0x
e63rMG2y5/RCijAKIcYK2+iDoukf+JTTtiG6gJKrEr5rzBrmh0tv2Nb3YGTpl9H4rmzCX9LcTE6c
XhmUtSHfANw+qhm2OpO79a7Jc65gDh50+qM0wGPughXd5C5OGZEOIqUIIE6LvR5BMRqKXPPzWQsZ
h1oWsnxUrhqAU7pdB6YktwmW/rM6BtluMA2KjYgnrAagv8mIpTOf+H0KD30G3i9iyHYG7HfcLM42
HzrtyM2bXwYMSynC1iNrs2BodtB7FaizPgN46yQDGEW8hKneUFC2PhktCAN6W8zjU8h04bgLsV/Q
vDUmv0pLn3sORB0lxGaHqsKL+T4n+pJ4Frh0ZvQSFLW50yvjE5xMVBBGfUbslSDDMj+Rv9JC6G76
p5Zm4U6QE7FfNyVufmqZnI2tVLmDuITsdAxOJ9M8tpwcO4yzxTbJyke1Ngo/t+P5MoAX2jQZxIDK
WNDCVh1yFSwf5MIKEmnmp30v3wGxOY1WZXqmJAiR4UhyVtXiJmkZsJsmxt9J7qS8V2BwYoqxcRGk
M/QDpimNJZOzVdhXjTnGNkAl5un8yfOEKzf1nIAfIWYZmVs3cxDf6fn8vlKMhpuwYgBV3oWC7n1T
HpxBDGBjIILbCa2YoGM0XOIIxZT4ZUzmAAQ0DXVrhOgFyuxsaAglGIjcuVG/wO9yi8RSeq4dteK4
kzcWWu67Rl7C0ZJeSrvPcKnMWXbvM+do3s/ZyKg6z84obxgU0EspR/yUWqS3JK0U51YrrcuQzgDZ
0npvYLt06UAJRzyMovuIafQoIvvjVNIAV2HHUE3HHA9TYAvZZNiOmottJ9F9lAs7uJYRn/SmVkip
UDX+Iw4hTmY48zNrGm8OP0Vg3k51S/GaGQwThw+1YyR7MjT6rWj7PZfGr3GdG/eZlp9rOrKLZOao
t4RQ1FVhnQyzOoREt9iQWMP+69LAvNG4sRNDl2yA4gaPKAG/ZW4jfRxa7S5WHvqwbt9FppWD9vzW
KCiyO1mPl3leSNLUtqbTbIwSMs1H16Tgw1RGBRt5Y8uBQAuFfl0cYDWre2cr5w89f7XPU6Jv6IsW
30NPTXqqxYTDY/pE2C5n/Kc25zQAafrbQvjZOBNZCKBvANplm0dbJaMkq0V4rK34UMFJ9/iDQywN
na/CAgUxKMIAasOVUfbNc1g1CZwbfLycpFGBs0hM/I5m98GOsAKFsKITOXMfsJ1jiSdvbzjNg6LS
jHVH14Aca3plUnpxohTfFrqJ1ZMqU1eSXj6kcf44nMnMgb1wSG/HCfxFGN/VrcieWivmAk0CBL0+
Bd33SL1aEcExU3TTqwssvIzDC6LSM3s3q1VMUIFW7lPUUoiV7ipreIQyzy0yrsK9qvYXoov0QwM5
ajuV7d04zB/1Kr+OquguvdELPxYkNeeNgRW+WAZWKBICo+B0BOkGbmjcwHe6x8g2bAs1e5fbteFb
TO5HQ1h+bU4t0Mn+OAIa8mPDHPddDofSssT7FquuFwXDgAtakOGhfW0cJ+M8zb8nqfSJmopvtL6/
E0y2GWWmyqZLRHPsg/7JTTXrXBv0PqLFZj/q9i5kXHApxMBgLAf9q8N2PfZleFNVzUtlKZZXYvEy
M/sx7viyE10BNeNoKm1SKgBuUckbmUTbcajf1XYYey7XAX8kbtHX1F67wQhYtyoCEOnSHSJbkRQ6
w3OBEMZNTM+9hkimGAkXU/EYtegYm96GHm4DeEJSFSUKQyxbafCVwieotP6libXnZiSlGOyMXodn
NTBiBnNMYVQPwcji+eu5mFRuZ+4hAT3Abz4LY5L+EDe5Rw2i3WKJgx9HkxuzVXOyp44gW3Q1m7jU
5FZJJ+58LR1Xs3gmYeplFhwu1xEFdMS2ZWP2hZHvZyFMYo+C9hJiXyKHhLMNA7qGLLoysPtzeMbf
1mRbm4LBm7Q7Tgeb/wIoP0QlUn2PgraPqpDBPQwuU9Z3ivMUD6npJZgHtkj4roUlxEmqijhxnQIU
u27PWLZO69q6qPJN0EHqdqwG57RyL+sy2blKhNJpWUhwPlBxWKybXLy1rSqGbFvkmThVyyLKMIdu
2jq6tSwr2QsjMhm1uVcrSIPj+m7N8hHWRQVW50RS4tuHUFu0MGaGz2S0g5nHWKxr/2izGUiiKAAA
2MtnU3NTPTX25xKLzHHdWHePAgly2tcvaq0VO4YgTL2nmYHT8mHXNb2P7zKG+T64Cuy76z4FYjo/
+/CYLV9aHnbi9UvSE1Cb4KPSrbEg8q226xmLkKtw6qJr2yJUsFthLFLC9tDVBbqZuUGGwGJdgyr1
Y63mz7Q+g7ajITxRBzGRGNj7Gc22J2om7UnHyk3zDk8rUEdcxCsZXV9eNyKebBagOrAbSB89RNhC
9ieMrD8W42pEetsJComxptTKDXPdq1KnAx4mu2cYyRp02uF1bd1XMFrHkZngSYeO0lrajwVWX4I9
nPhptJZym609hER6naj+lQhtab5WXR/vxIgx6G2hZYjMVw25dNsBygVsvIEu7VFzJToYJa0OmDjl
CVmKPNmM0flBI/UzakXyFyowxjrkoq2bSqpqeFyxuBhLhTDJreGUciYeNetjF4bDSdVCAEhRfCGP
Yzj1y2Ld75SEwVIH7Zd22WzSGSqWEfACkXRtpvAElXX8ntPWS+f8o5bcDEZNX2g0s+aAQ7g7KbZD
2OGA1+kNe7+uZQv1PrWm0S/H4n7dxfsnJ5esUhgI5KtoS9odirJTVagRVTzUv9DRqn1Y2lhpUjS/
FaguzL9gjf5cFMubEiqv4xpZdl7pUzUn7KIkzi0HlCHw/m7KQHqu27UygeMCkIhavnwqTX53yf9l
70yW40bWJvtCjTYgAASAZec8MDmTIrmBSVQJ8wwEhqf/T6D+rrqrtu59m92blimppGQmhojP3Y87
uCsM5NaIChq4rgmDUrZJZWlqHBrW8bh/D0Zkf3oNuaZbzpeaGlrNKDuhIUd+i4bprJfa5zEzbqHq
QC0QyzdCkF8LRpmNa2T0MVRNB1s7/PS96imK26MylQsmwXpp7OAHCaKRsh74UCn2hiZ9TGb6/xyr
6W+gScgDSPk7NV7oTUIdLoDvkV14n12aT+hxOQys1jdBPEJrmUkvTvnR5zwuFFO6FARLbjjuISXJ
expL+nFQzvxT6oRiJ/2LIQpanu38PfInaopQxrK8OPRDMLC/wK3ntPlLVfv2Lir6PyzphvPgsio1
svckcxqiCFwvTfjgVDI5Locg8LzthDKAdBwq4Gne8JBW/LU+TkCmlNXNngy6HJoxO6QtkNZ8VBsT
7Nw02L97iEV5H7CfAD7DOzc+oW4xecWkzKlVbu1wCndqbGzUUPnTyN+7gj4tt5UGeh4bLgqxNhBf
DGx03rkLUvfipy12rLyVN69sz1mq3oNS3VRbIYRVbM8cfrJNTqnNI/l5qi9ItBczbZwslovR+AEQ
kswJZG+/17vMUh0tgzooB0/R4pb76lMFBUgp3KP5pShbpOB8uDC7Z7aB4c2zrM/B5q7qSeHtq3IS
52h8T/uxfWWStZEC8kBAmj/IR73tzJ+mCBtnBx8fxla6bQJr2nvW8KFcGtSHhgFUL38i2OS/gEB8
QjQCvO3FvxDfiZYsRoBxnC8Dzsm0McbyFx/4D5Gnez/3DgGupo1ngzZV4jdwhZcEeLGBPySKwkfi
8fNuGph7BpZ77AMGIIwlNpOcEgixuKELenEc5A1WMpQ5Mn5/KMdTaE6UVik8zRoreAwcKAtt1MbH
HLqsnUl3o7HZaAt6uqaeFiqfQAnSnNgM7OxMfMpWld/h6QJN2QVv7BCgD01sMXvWCAkgDv4/TpBk
I5dM6ciEESmEW0mcVI8zcV2mHJ15sjHWijl+U20JbMxrGVQxX912paYHPLbPi+AHx2p6Ywn+udjY
amQ9W2xIFYPQZicnMtK2naV7V+CVbm+cWhxdrnOfzsVAlsD9dIqkOJXDc1VIQu729G5ahUOxcv9F
dQ/KrwvkkdUj1H0qF7iesfCpjEMcl58RXwz7cHdXRTGE795kbMOOsfNT2B1UiBECzfFvahGqCF+X
mXcaurqK0kvpinHjGyfXRksZuTf0e4doKEAJD6xljgs8KbqNVwzps/NIj0y+Iw2U6dFWzCzGvpiN
/zPyK/MurFTJ9tx9qAUsRTeF+zEw6pulEV2b9ItokHHBHVvDtgO3SMlsEufWE071D5lmXwy2y41G
/9CodK59K7pybd2XFVhM6rjitpd7Y2JrF8va2sVw6gbuvUcq85rNLNrXGGGFrclvA1zgJozJVqjJ
oE0tp0LStCW+JOPbdTCeesr800LBGbGNvlcECg6x0Ihbp3il+QoeSaaYFIQZfR5OIA/Q+oiHKubP
AZdh1tPhJmDQvZFxUT9MWliHYBjLtzHrxaN56pp9V3HkhXXjnquKks7MkD/LrnorcYZmHojsDBQJ
nN/mhNO6xOCJJTmZy9NAW8MGBkIKBNrf2xG302TkCj7E6uD3852w3XsuWGKTJmxuhD3wbzOaZHN5
HwNhUom7lW3zLpY0vBi2OjRBhP3HSpb3UfnVDtMwk7XFPbcCT+RsM6IVh9pu51NuJXdOErxnddLi
28fCY2FaYB5SQCRLbgpXL5su8DN0oXnx/CsyOuoHwgnLqpKvLDx/mNjHGGNNGJm4/wN+3KueEoO8
iG5Jgt3bDH4M4QwYpSfJwh95j8OaabJ3IXPDZoRynSNlhC/4kffLTG4ByssmRY9hw+fWbJWrn1Wu
fjQoB9D/aTTz1E9YSPT2ttZzNy0l0xEDq2QIEbOKRipohoeuyP9iGOgoCfeVLLFymIuhW1KOBk3q
jJ2HvPU/D4nOqhU5oaY0yt+Za6aHGDvSZX1oGhanAxddv4gZi81ldEqkcz/OwOmD9rkouvFI2Xfb
jJdctcNRVqwM1ofQZLmyPoPpRYVWjC/20IXWrp72foP9qBZIK4OhrnPo4CFDmPCt5TwkZgSXjUnz
EDohLsmo2YRIfpFTLRfP6aZTHma3IufGEwT1QzxxG8f9DUK6HNvpUufOOTPNmRV+Ml0mmnm4vNZA
sHUwm5tkxwqFRaykB1ikHewj/esEhcWxGFs29ZCKGd/vlwF5Msmex7CXB9MugostAxbWmMN7F0cg
GQFWQQu7UqSss6cj0rIjMJH3wCFKA6ipMM16P5s5TROLn18XayiuTkQ4l53nNppp8tmMsqfbK6oo
EJJoM1J0KQEHlp1SP6zP1gealthSrU/LIaou1UHFWAPLhMEQtCQLfdj6qx4cgpgULRPaYgE3Wwme
1qj7HZlpS7SfWj6sdy2gPl6y1as30uhPLcyY7fodeSQ6/v62POLzRydt75rJa4BdYftd2jTb+Z43
M7DHxRiw+QO3xT/lTCWz84jmDD6ONBqfTOqYjzYhkBM9LHvaFLvLvw92yVKxE3AJaKPg6fo7s2wO
oWC/QNcY2bQel6Uqk/syrj8zfUzO5tQs2yxpb0Y5eof/+LVedjdlLRQ4zOz8JLyRwyQUgipHt6X/
0/UZenR/Hsr3MZU2md+JJJOKOBNoLdV+hn8BA5beIiyLA0YgDvtdYBfMZvQuItDR+/XZ+gBFU2ys
sap33QhtSii6uUvm1EnakqHTbAajO5ZhF12SgO42aU/eVtSNz7RZL+sp4I3wFrccY3qpvz54CXQc
EXn3hd7W9Yn/VwWdf8dt/ewhzQOKYhnOEq5MOHZIgg0X6qw8ti0TYwPt6UCw05H0DsviUHseHFYi
Ktjo2fP88xD4Zn6CT7OfSg0v4HMt9kti/HEUB46Rxs3fD7Se/PczGzAWxXcco1BCfaj6w31mUy/9
t1tkaOhEk/VpN8eLdvxjezn1Euii3iMWercYuDb7mYg57vpFEBfEfLLMuDmob5BQ45izxyzSEPFZ
ktcVWF6/Ld1rQ4lrjwTEgLKYDNrsSI5G6cI8NahP8YqJiOqKdMbsnFZ+RFGHz2EQlIf13xmLIuLc
cvUlr+tC5wCX+qn3wc1AimWtHlYMfp2eN6uck0/GbFw3QgZxMZVVH53iDLNXq0sC9tsJPPyPGmeh
b/CXRv/u+pLoQ38kuXXu9SZP8Sd2Ib0B2C8dLpS23gsGcZNw56AaQHULylCM8OQrhsL28EuK+Tld
0g5EN1tRT6eo8zXZvL4GWcfME9ppQyPEcPWAe55rxgqrBWcCYAz/Qb/FSh+fbWcDaOZGur71uPmY
Zd6e13da5QyHt7bob17HV6gyQRjcWI9nOE1LExxgGVDWN9vnWJ7Wv3IeVrqE/tvX1yYQzfXfRqpq
LuuDIOQL3+Kf10rZeBKd5ckYsq84so9yjP1jp2YOM6GPLo4QAk7xYpzCSV9c9K+1Dh2HHirEbv2J
HW+g+XL9HFKj+4Df7O/Sicoy/fHEZA0z+0JWX5Ih7rZwDe2/z831LSr6xzZ4UtHp9La8Lfxf4Vy9
5Xo80jVzdJR6lKJfhXPyG2Si2ns6nR8iH26dGHiV5SlOFf221vNlfbk+LPo3xiGmjDJg5r6+84km
1YNti7uATuPIyXGX8O2mHik6bpAxTTmk0dkEKpzLqiiyi7Q55WlO2TJB/+AOZpAjLegQz9onejjy
pn6xB98+Bdlwb5UW24co3JTsaXYTsxZche1NJeYjKwiGkVy5BPDgXatygdoa0aAuNTfMijkHjYuo
+FRFrb5r5pqbCtO+X4uPtJefMvfvm5p+YXaUDknd0uHTdu/ydFmOAHi5nZv9xa2ra+fVn7rCY9e4
5rPhOnSFebhy5hiPQVd8RQFB20GJYp8TIitjUrQJk0Vl+9mxSZy3Yb6CML1VOdtJAcAe+/99OuZf
FZRYxI3bAEUF8lv1zTi+oyhmL1Q+oVkTKs1D89SzHvOjhpKxuTx7jdHvPBik9EfLG2N6CJzEUr0n
ywunfe1kMzf35GHKWRknNUEZf6b+G/osSLGOhUo/nuu2+uaMJHNKIy1I/dDnzgxmu0tFCy8Y+wNq
QXmdG1duRrs8z2Uz/KrMR9cLne84bGekCS3xQPobaEIFlGm+R47xQOSiJWKUZWc59n8sEg9Q5NXT
1ABS7UDDH9aTkaHzcEpTGkZLcN2j9I/rVSRoBbTl9Wk2ReLczGdsCDgK5t56sHJq9tY2lanwzPP/
93r+3xGjXOv/ZPX8X23GPuRn959WTyvQ/82/Tk/puA62SgQ4AbzgP8yeDr5O5iCSXmMMl9hB/7F8
4uvEe2nRLhbYNg1E+r/635ZP+3+alsWf9vllTXr6f2JGCYa5WDr/w/KJcZT/2ZpbZblU2EjeRf39
8zkpIyyi1v8A/ywc1qXO2c0xS9iFAzCx6K5x4r7njpecB5GQN5YOKAsKbLfStuRZBu2nNzXmfgD1
cIowuPuy+OyCPN7JhclJRVyIcGP0FmBnrwro1fbCPVTYibzE7IX96DaYzBJSUahdGhIdVYP3I5pT
XTGUEqnvdsBd/UsfMWB0veW2i/10ohIR71Fuze5BCDvbJ6G9rTPrF80xYUr8wiwT0Hmgjje9RxCt
sGxFtNn7kylbvnQJ9HVm2QKf+kPuhqe868n5DOQn62CGBzKZ7hGX/oavZdpKU5p7b44fnTIQ59wk
Sld8nds6fiOrRZS68efd0LCjVYtzD757eUyT1Npl3UKb91PMuX1n+OmCqEF8sMI1eqryy0zDHDza
NHlc0IET+JFc6tLpwa0eQINVkNWxrQLqtUhcScJ47KK30QDf3fX+Cj07PyJffIBkRq4fy/I6Ltd5
YQAcV6W5NXO6F+4t1Y3niglXEIpr3Ha3TjEBFCms8XR+HwvxUhAX2pVF/CNYmnTPYN3BW8u8T9pE
LJbxT5hPD30bPuYpia4G3Ye7Lo7+BJmNG2RxyobEuUrdMNGYwQMVdDgbiVSNA7MR5VhU1WTJvi9N
hrcZdPgoObRSr9SJWRUNri8nUOaxGt2bC67ep9YjZXsE/645QGQsNlOe0jnUTtHRynwCdWXDgm+O
Ka1yg9eayu5N07btMdEBLlmnp2Usvyoze2aLcva6+qv1h2TTFMFyHxoIZF1vLkix0ITnoLsXET3w
aQb1X8ZALszyi26IoKmjNwrgPJpTRVR+p9xDhnh6RpssMdufBoCMtKJOXzHTmm0OTn0sHPLCpkXc
JGJOU1ssCf0Ps3WhArcKB21g/Taa5A0WQRjUr23uQ+DKC34uy/upez8YFCHLDny7jVv99BTRYsRY
1oE+YnBiGN6piARsRugOgHXCKxHarCbDITIJg4HmmA1MsE8UWMQ3gOiocGqD0+Iwkk3tyajneb1L
F25bKUYl3m70U4mIGu3w0aApex8U80dqU01WUPkg2K82LqjILkJgLtTJNnTBvcmIwP1WSe4cM7bu
adn9DmMy9lk+I/kH4qkb/Zc8Vvb+nbaK+lDyrjeDL2ltyll/D/KxxSaLQdOipG9neE25bbL0qhyC
o3ZaQVUFpWHhfNRQGb7JftsI+4v4KCVCIQj2iiGSVbdbz8rIkdLmsSFWRavWcyXxjslFySPh1/d4
YHYp0UcnTuhY5O+16XxW9AMx+bpGCaWV3N035p6Guhs/E+u/m5X4zylnXO/71BWI+5D6AXzTmCxL
3F8bTdC2YeseBXXOhm/ASod6YdD7E9E014D2nRxWjVNnbcQCMSg2i2+hSIzMRYExsAdbnCevkREr
rB/jDZsEFcElBTJFQ0kB4xkN6Rz/GPbCDDgHhDHAZ13AphktPiLD+eryOL532vYcfjbYQWjYoCHA
ARhv98lwSqY521i9+4e4NSuSfAqvEUu1kGU1RScvDhqg8H7nJfnWIk2dPVt9Th1KFKvIiYH6NuzC
TYWVOmfF2vZ76Jwfmd6lcA/gMHd8mtbBAGxJt3yO5fw80RqrT0oWROzW0zG0Mb4aJT8NziCbA9RW
0y0SvQsFCciLQFM4eeQXmXFoDJKyYHszUNkgeXyNMyYrEwgDmcdfTkL5Vvub6Gm0jcjuLl5NoXyH
stHGwjryrU3BQmfxALadBpvDTGHcBlgxvOEwNU4+vedWh4M2LdtLzKlCVh1DWUtP6l2/MJvg6nOi
s6/c5L+rycu2TFA2VeQ/ikRWGBdMcxdkFPg2OXsrlD7w0oF/HcboWfSVQfKR4kHCllvT3anauM3m
TKaHDQ6Vr8k2qi0J4bDucVp1OVxgjoxquivC7hb7kaBcmy4en9KJw2SnxrGfZxw8jsMBHRuYDfGz
5WMcHfAevYcudFOBObmPO4xF4QiFQkm5MZZUkCTgX4jb/CAKYfycrFycUOW5xYKS2Qd9+aCgwkME
8e+Csb+fAMNQLD99MPQ2z9PwYfQ4jnPfhJmOsSA2y4XeDegDtMfKTZI9tBQ1XrkYcFEuyR4lqB1Q
atttJ7niBZuqncgIzG2wpzQK85/tvvtV9N5IDOuNag3oKKxrLbdk7BhS0pHMPt07wz0Ss30c2ZTu
RsnsUUTZzzoZ39KqXd4X/9Q5YOMBDUeUT+8xd5zKKB1OgtaAQ0/qlmOGaB8CCQadh1It+CuDS2R3
DcwAKg8oRokI3F/AWp/akgfmr6eReowdpqR3JeO3JPCBrOjmmuBoOjbxvVrdae17Zw0R3+ziEtG2
tVGUy64XcldF8uNfJTfPHYgxUPMOhKDayTCgfnvhD6Lc0BqJOW8TIptn80tWigekck5gLiRoF4lx
IjqxU0bf3iTz7pxinqe5kF/QiBaOyfG8JFZwdSOsnBW6WQs9gx0CIQ0gDlY9xLcwlXfJXPR3nau2
vUnvUYmAPibNz7nYFam4lqFHfVDt/AnsmiN/PkAf697ipr3UUcU1dwLINAZQfRNYJoMRP4hF5TcL
HmXEyedO9i1c7BOzPXn2WTX5FR8ow6OTuYR/Bf0PTEPOtnUrIjpjdqIbYxtOeQF/aaR3zpsf3Ydh
5sDLrOYLbyF4hJEbNKl4NuLluEvbmgpvuimygR4NwQE30gDLtcX51XIi7oB6fyijwmSX44NHFd8t
H57Zf82VU9yZof9YsXq75hRUHsbJia7wob6stKkPjfBYAY3Za4pAsfX0XXuAtHv26Vm8pHyAbLbY
k0dduGPq9rEYtnmMnfrmWRPUiYh+HRUfzOIv5N+Om6F7rJB+wzH/6UCJ2OE+zYiPA4gzPC5WXYLv
yjOXs+8ET0KQN3JzVoKJM//Aq9zsvI4ILCXkOTH/jr5iEwGXMwwcVS/OaUvEPxywv4Wxn+1EDLk4
aKYzxTHJPmUMtnGq8Ox7S7KtloU1U8C1i1Ugjgj/PNl86xkc6p1lA4JThb0LVDLc1R1Gst6l4KaN
M7EDkXwaAsR4msWBcNnxzxzaNOjQ9pAv/j33JdTIyp4RyWXPEanrV8rwB/4buQyvalIBnvbRvOXe
Huucd1BlSr1NJD5cr6HgFT3Q99nhrmuuzEhoYvP5qFPKnqfw0hk0LiJQWQiop8KXdzUukfOIQYmJ
YIObI2Zl0dJVCpcWxI9L27U5ZM4OzYKw4kOAJZ87GHp73pjPS16f+rB9jhObgrzF8jfAAXfkh2hm
Yuhq2T+6occJkdb1AYd6jrFZspQYvZ2hKBQbh0CdmJgfXRr5dgDyi20BWZqq2Sg/S8fE+PCRs3Y5
Ikn02sKhbpQQfllF82sII4q5yuhXsgxMEEIqnlOfJiVNy0nz6ToPUYCXwqUZRKg/Vhd5mwgdau/Z
XJTn0ZMUq8R62YbBqmOpCXzjU1WjfT/+Ge365xzLQ1PZt0LgX0pyos3xYH9gR6ZXtHd2TgrDP0+A
IU0+RTKJj8YNCApdtE1pORpr7ywo6GIzNJjUwC3PHsF1fGdterA95mrd9JqpeqD9DCCHSw/Uvp0Q
/rMOskFral+ylz13FZd3OiVemEHR9N3jdw1QUsEnpT8T00QZ1stNhOXMC+g6CsBRSeY0TE1++15E
wfmAB9coOU/aHbqseZa5ulbFbzqHjY2rkIUx1V/ZuZqv83hmkLbBDN0ekqr7Zq30xUqvnLBCVpUz
7Ak67tzM1KXByJL9hCFdIIzhJKUAS1ZkjSCnbAQeViUVAEBke3oFNibblh1crbtoNs/kwORtAHWA
ZyX8XuRYHaDAbQavtPeUeclt1x3y3jeI4kPfYIYWK+9Aty5gxjhm8ZX3Dw4+CHfBztmifALYNa4Z
J+C5tcVDPLhQ0NL+hx8zfs1U+oUyhVXEqGHQwO8qGkmxuFsyJR3GK66D4GmY0xt9zsN58gC8EGb4
NIcx2drtcmpr+09u5y+q4VIqsffFpPxVgJ6mdfk8Mx+i7mAmFBQ5YXdXypptTGtT1SzkWc3tXUjM
DWNQcvQb+z3yNJprGKujzPH1cw9d2IUhxV6leFARa4nIhGBbTnIbtSZ0HWyLkWt8YyIwGYdtyk45
+Hspb644kA9OyDgMiSFLjF/paNFF5ILECfHXbFybNQmbHeAsXkyLikkj2b5nM9/PBBLo79gQKaai
m6agjbBiaxOzENtmsPr8Dt94U2Y2u1VcRdxO//g+jTSdd0itODjSLDGRGwo+EwcivBn2L4FnPJtl
xba/PuUM9rZp9OaVfHNZAtmGuAGqO3uT5tmp2c0Hi4L6KUPClvXMBK7+aWWQAHGqBkQuWWWlS7lL
nUGbSLPXwFN3MPzaUzU4rwZjdOxn8wE3ozOYrykW3m7CQtMMALNiK76a+PA3RaENHn7zTpGUJhVT
3R0l7i+jc98Yb/K1i4/Axbgep+Qv9DLKtnZubBHAG1MiJyTXKcOWO5XLC2m9djd06LCx6xzszBq3
qvrsO0OLL6Y6iPFrTOLqWnEpSErfJwAnXvABEdhx6lenwHBEsWAiAXq05qPZ+d5OLcxsh4zqWrIo
QdTBf06/y4jcl9+4d8x5bosx+xvul5P1B4TpVzSEF783D067NEcCrgkEvHEvCltsyZbdBcAISC9y
Dsejwz0ks6Cv+fC6MBIxggjPEeA1zXaa8zsxdvV2GdN7DMy/h/KPGANqSUfES3PAfe3SU+COo0uk
tSF/i3N3CUe1W3rvUMqJgrAoBSVW3XtyDJ9C7ar2JppwhI3N2TJ04/QNk++e3ZsBR5V8FZlkRrlt
qMWZbdGzqyTVqdOew3iaqWOq8v6uJ0nFNZUZVUd/KSPeVzE23tm3lx+Fd6iMLNwWKReXKrRuGUS0
U8+KR6ZWiisJ2kcbkUVo/fo+1OuSKGTfZOflzXJhRPb+TJB5Mt9rFby1Nmea7N9l4y8HW4rvsSJE
RAt7PTsNySlWDkPXYwBhquWK6AbF4FXRuUYSi6mFGjg3i/RliuEmlDFjGUIL0QvVARf2YvOtbxgN
9fQ5cjiZ4rlckg+aebtnKy6KTVqOPxf3OHZpffZs+wMhcHvrg/4lWeJXDDI23ygXMFJP4GRQlbqB
7/rvp+vrtPgNtotiyaRPT3h69qsFc32wGCRLzrnj+mqFATc63+074aMw8WnrwXGoC7mFHiaHg/mA
ggAZtRjOXUE1JhFQfoSZLgiOJp6OuX/smb0dEem5kmXDad1M+q0THPJoIk+K8faJzByN3eOf0gYl
Fltg/yIRP3aeeB+6NtrVFDCdcKKyO1bzpueK/D0ajzJ2h19jXp/xM1IK3LnllZSH3JqDxLGQjxOa
KUP5Ypi4MDU5n2fUfktvOktjYWDhIpv4lrvnky73VsGMHGvTgz5dN3FAu6XxYnoxBfLmSDu7dzNG
yRpyzoZdEtVnsx8YAqEoEDkG9NnPz6FRITbA+DTzHnGj+eZSROzWljfHLy4ZOgU2mPsqMsZdZZhb
MG33wru26BqjFjgWLXVAOtOJkW1R+8U+1nKISQ4PS6k2O5kcIX63mYlgkGURux41hdsD8FVsBlpm
KbTg4qO8hFqCkVqMabUs46HPZOg0AXpNjW7T1Ag4LBC/hwlPKr61BMDn1tFiT6pln04LQMAoGYBp
UUjuoLqhEtEhd4PqA+us8qhv4xQSWlKqm+7em037RHbghRgiS7InhRJ0xP5AostTH4Udbz0tVKGf
wuNEu8q1iNXYh7aMt9mqbvla6AJPemWccO+ggM1aCnO1bjZqeWzSQhkGXmS0fx5sLUDbq7Smf83V
cpuhhbcVKT1qMU74xvdq0pZL9NBxKB3XV2FTvHVoeQS0YXt2ILMWmqpIL3KySK1POqYvuMh0W18L
gzqvf+kvppbxy4BcbD768Duaj9XnO66IataQ9ANoHhTKD1cq/bYMLUkmaJPMSlAp17far9qlp2XM
BD0zUtkXRaRPbcqS39da7frwN4r639faPAzDOj6vb3F9mFet9u/zWZwcxulkPaJrb6fBAY7p6lJO
gwxVVk3SO0AavUWdFocSPcxht9mce//HejLaHhMtodoTTeko/vpTsIgXUwq8PuXftrVUO0d+MVxh
sxGRKYvj+hO7q7i6fg7r6zIO2oMn5mcXJTpAkR60ND1qkdpFrQ7/W7dGwqbKmuUU+zGEbS1xr85l
B9Ubc0x/NLQkvr7T9Sqyvqxae9n6et+EAby6rG+9tfOPRgvsk5baAzT3QYvv6C39qUSPx7s67eMB
gypwxycwsQ4RIK3fT6uWP2lHh6EF/qYMnlEqNB6bZLo2AbAG45pQrNYAPAIQMYrLrG0DNjy3EVOG
eTWTkAhXC09ATaSxV1+5GfU6DYANoVgdCbE2J6z/zqINC9SiWVw4cDIAPegurkGduNGJkzRoDtky
XMTtrlcY6/WX1lzMDjTB9dhn+QprRv7aOgGXprmE2k6xPlsf1iOOCu4/i7ZfzKsTQ+DJCLU54+9T
ZT1fVteGNnGwTveIRa7GDu3xSLXdI9DGD19bQFYjeKVtIQADgIhpqwiARlCY51pbSKba/WuNCRS5
e0/iLDiY2nWyPtjahOJqO4qnjSn26lHxtF0l1caVSltYPGpM1/aRjqU6myuNUg6PGUVu14kb287q
dYREH5DrQ639COuzODHaUx/1O6PVxRxuAMh/NeavD4s+NL4HOXCXtXTUI9LGnEG+mdqts34PQjt4
/v5GmOb4wvg2lMtWUCa/YJTOd2z1Fprpe7K/UdoeI3N5mwSuXjcpHihchb6kH5okPgwGsIyui99N
ly3d5M///XtWaxzdVPpnb6oQwkOhNotBvQZGC50hde6kz6QrT+Rx/QPgAjtwSkSd9O9ZVKB2Mvwz
YoqEuWYAHRvno5mpfiPGSDkkeVp1tDnRsA+Wxb2C8YdLvDt1TEMtfNFcoEKcp7RbsRubIFmPmf6p
sBUxvXphtsAEt2WRJPSbNls0LsI/aluw0LjFE9tSQ/HScBawawO3R3u46z3nqrryRF7gBuSE8QX0
1ls4/6kGK77DXsYMiYHbZonn7Jy06Yl+NxO7LLvncZydGRa3sLCNNwLj9uDt6F9ONvih7uKsWU5D
Y2RbxPpDzxYLToTx2USYqAfoBEZVXP2whHc4AFXD4Oc+mUGHtXYqvmoQFjusux9Ds4x7l6o5zFO+
Tgo+FhrYOncqPQ4Na2yTivsaULFMKKqHI02FFx/mXLs7aXUp25M4QtekJYlsD82M/z54k4DP4lOk
VoZ3QnnyEPvBE4NbOCN4Q3IMytpqvvSsQSJsuQm3OmCcO3fGbeXTxMlSiGdOKvYGscuT+Y9rb7Xu
QQ1lCARAdzt4f00kmHdkh/ZJQEq2miNxsRyb9JF+htdE/P3s39+IKW+9TCHVAjQq5ljs+SNm7LD6
q10gM//8Bevfsv5hx0reO+brh8Y0JN5NIbF1pKAm1qeBZxmn2SH/ZbjjhfaW9Vf/fWhHMhzry7LF
EV9RMQad2maJNnnEsntz4y/6TqLtjFEIwZggH/C/wjy1IQw+VoRzx8E5NiSeVNv/Yrii8db4wYvx
SHA/vgKU8SBf2yQPL3wvXB4j27iY3DjPNVfVUfsrCwM8c5OP2CuibLxaM/7FdJxIOrCYtMKRrDnX
NYI21cHlKrCxXevbjYk3yO4HQKG/mK5scZJ+2ISUttpMPlTda5Kxx8384MeY+UTU7HrD53hi3Drc
U133O6+dkHI0CsfssUZ6a/eiI9OmZ5gXO8u/oJSmJDBd0jkbJUGFGyL/nsym2eOrp1C3+w48NG+/
3weUTqbBhzMzGE9cMke9M79xyyajhb9/O49Muqr2xfMRvnwJqRGCxr4vCK9V4Cnj5DU2c2qHet/d
sj3aT1XxI+9SjGiCyaM9cJPliufGMFa7mk/BZdxWpo9+F1/CHMw4PeyvqviCXe1zXXuwZ6Pa+mbx
UAkDwHURvoW9PtmrPQkFCIZlTd03XAiQBud+ialvxNzaemV97zPWtlqpkUXq4uMbuuqxrF7123ZN
YV2N+OWdJCEYe3bcHdwqBJy8/8WdYTz44iE3JhJI6eNUTcdRF9nPaGwBCVOEUw4szhi5IYH/SnYh
3uAMjag24gjgSkmN60TkJAJ7YYfpw8JfppguQr/gM+qTY1dXTIyhcbd7s3OuHhdF2pNd4WIlref7
IoPYmL929L3ulA0ukAsgZ3C4hyVJ2rjpGd4u5q0Jw8/eYkyZNPuqKc6TP/H5JD9rlACvoFm+bO7z
CjXHeDREfQnRSWSQPzXhrh8wY/dheS+tYGMl3hkH/W/llfdNmCIpqOQnxo39NOyH2lbc0Z5Cn8I/
Atr7oILRVgOOM2hrNihQKICzj3A+B2YGPrkVRn5VakAHrfeuI+4YBILk8E1gSlgWR5aftonRsLhj
fO5ABc7/GEKdYEW9wXX6nurl5pd45cfo2onovZXWiyXvQs/9TdthVjQMwgQb0pHhGgIytcxBep0N
Oe1cadO5B2PgytkOrOWfh8GOxHX2uZYWcfpVL5p05LG4zJwlPmBC+AHUqsKRlpdM+uMYZT0m38Ul
AM2h4RwfzKPfAWlvToHP6m2tmDB1I4VsAzhc6+uuIx6UVKy6R4FfNJugPadMGIfRgbDicuUdo8z+
jFl7YJGeuVKyVrP1PpNZBV9mz7T00uoHERPZwyeXcnZ27T7BFDtApElwdRGbq6iPCtjHJhIS7d9u
T7029DzvqSuWFljmf7F3ZstxK8mW/SKUYYwAXnNAzkkmySQlvsBIicI8BWZ8fS/wVN+qOm12u+97
l1nRpCMpRyAi3H3vtWkdr+LlMDe5VoUzbvwUM7nSWU4R8y3663uYk/hwdlGFFH7CzpV9p+V8/+H4
ALQAqtRSqRjLj7+0srnet+ucVjN2KnwyJtTwJOFeIUVgAlVqsB0W3MOpgQBdE+i+HQZ0K1QOC/MF
1XyeesQVOsQve3Mcr4ZRL5joYhQMlx85Jc9Rf/+WjLaz9uwWvBP8o2x5339pIZ/uI1xZkYl2m3jT
+kix1hBEtfxyTKrgMCp4M/BTGzd8M78Tf3LUoxy7FpnjP2XBDIPsDlWGlkmrOxFuTg+wA9j0Lf21
mqlm1yjRdf7r94XhHPSBSG88kkx7//X0yfJCGOwx6WZtWVLn8hTnkqhxw38HqX3/t+9fff/QzPJc
cutzPvLGI0cVuR9ltA0yrOR201K5Fng4SO1lLzBowdFkAlHNkK60UEJ23Q+9iWkJI7LdK46/otPx
mC4/4HjM6A8dhkCLIfT7Rzhzw4b4MQp6w8Sy8cMh2tENtGTffr/DhvBA6LgDRhxkgOs21GhjGUns
x5V1zzSWxe2YEYRhyFJtKgVirul6IjEW4TVHXcqNWIBaalhR+SX/MVvskEPrPf9/sd7/m1jPtfX/
Tq13+YiLr/+U6n3/i39q9YT4h2dhHROWCRQJ3d2/4h2l8Q+G6i52EKyAwDAsVHT/G88o/2GTB2m6
0tNNdwE0/pdWz0ar50jp6FJnHGKbnvyf4BmNJb3x35R6Nk4J5KE8kAfqEeng35R6iNp0rR1x6XXT
ylkxHEjYh1vmbCvzl3FU792LdgAOmqwcls2/YJ//kRj672xI428yQZ7cNQQyRcPzeDeO8bcnLwun
rIXuzXtrUVeDJWhPGXy00hftTkc3Q/K7+AIr9m/fzz8Rlf+jp0UI+e/qxM5GOaZinlZRCCDue+i0
3Rbo/wT6tTk5lS/y/8tTLojL//yU//ON/i1DEzQGELWeZ2Th62Ykw6AYoOyzXGza5PW/f3u2tP6P
p3NRcy76UFNfiETm3z7XJtOqJOxrtQ/bIThGQu6kbT2MMGExu7g1rNE04qBJb1DgTdtMWCEvXj5g
6ZOQCHDNXWQOeyfRIL9x5XrrYspRXsGjxX6TOxvDtbqV1egd9CP9LZC9sSoTQ0f1B6wnsX9DnmAA
6GAGHWSBGAPZk7JymJ/YNYO0hq2dDA8B3GR0CMOFPuLCZ2lgm41NsaE97vf8D7fgIWpL/WCX5hPb
rb2mT7Eaxynk5OXQqhX5NWhjzqmsjIWt3lKvWYw0491CnsFxSD5zAA+eL13MUddcNB3DrG8DCaQw
LBE8kBWwF+qjmZDfgLOOMGay1E93Z+m5E0O/tjOHZRz4Ao7yi0R4ZjrOsYi6AwcLJmLe1QzAT3mF
9eXk3SWu6nd6Yvdhwo3TNBdKorfJHCTqOj7ZOQHOSJGO3kGtu0Gj3QpSY41VYpuJzy5mLCImC+t4
z1zR7Yb70tJYV5V6XwRW7HckUMQLpE6DjF9KFJjLAdMq93X6yyjMLwu+PaJxvgkzBZNg8lCoZKq1
6+Zro5hvJViVasimrerQX/Cx7bV6+lFo+KzSfNu2s9h01drIOYoWsQGtv6RzY5fvMoQQD/tEdtMX
RvB7hNSTLJh1rMb7xOQJF1a16xnOQLycvywrhzXzmxPZR9fUGR4IprZe0oCy0dbIrUgsHqr3gIGZ
RmVsFi4jLdHfnSr/AmizjVtayMvj5NZ41yfnYSofRe3lTKNtrLZ0Iiv4xJTLVDrRE7FHNJPVuJkL
xjApnDvbbM7zwpORNPORrFT1Khcj9kjL6smU51PDgYCESP9Dc2FccUZfNtDS/gJfgNmyJeUg10mp
0h4Dk6OfTOI/Tco7yOkCriKtPWNww5VvzfQCMoXg0R4XGv1vr+QAo0Vy3HZpyvmDvw2m/0vPGGRn
IdecOUOao09iGMxwa5cXAlQ+WM+cyNZ6D7tHT8wLY/N9LVDTRVCBViDMbp6hnuyZyyQzjHOZeOG6
16DDWTpHo0yjt4uIuIC96w8110+d4lePsoJOgL6JA12s6JUoLhn+QV/jhuSL9phVTXXwAa3rkccK
IT2wxgd8GIOp4AcCHYgICDMiZIaVeaPB8NflW5heuwrq8peRiH4zutkNYTU4lbBhSGK7T6kKMjgz
vLtAo8VfzohjLIfzphQkvXDdjFPxkubDdTIxMjEqeDdq0FeN1hNRVBEvIhECUMVgFjZ1nkAC3HW6
L9rGZLBH+r7vcp/b94QSMTl0gCNWlSUoXdRjXIzGrumai1u1d63AC550fHzfV54OuIF1dxH5Ve+m
yW1Ielu+I8GJHBkSr5zljiulzgWz0+vIR0eMNhJJBvFdZrLvKVnRIG/TkEmm26KunAmaAWmmf+VG
+2wyxkwhnc42d6qx/LCcJaS7Y41HbOl7Yrj3ks+4cdS7BD28IV7gpiYm5Ik37VxKGvgx6JD716AH
H9k5g1zlbV6RoEaMF+vn2gizeQPX67BcTm6pkZmEsA91ULyRVXzPrFdVm7avuwgtnVzcHEzoieCG
jCCJTeX02lbVwKmYb554A38uWPK/l6MUE01DH4WGBZy3ZfKYQZvMA97UMjgQPEkS2l/MmelPTHwj
mcviPw64+oMnOmP8MV+qPZtf6nts5nn72RJPEQRWwQtrR2ZphVfeYju+qX7YAXq5a4Qp+CqeYnzb
6vvfj3ML9aB888zhXvfTXXl5s9GCB50x/JpBLljHZLx3eeiHMn7u5nrLokqpM9hfZsnr7IZljVH5
u4qde11s+5A6z1PWV5lMd5qVXEQxoJvRug12djP0/JZ79R9vZgbumKvQXO5jm290Hvm4iIX2bRxu
K92FBuHUOWQ2SjNby4/B3OAt4KMgPbJad8m5ifhYx2VxH9FHV9/pKm0ElielARMOjHNi9p+1mmCY
ZXRMZi8EpKzMr1hqrJ1J/IKCpMcqNbevU7pHnonwz+OthWijcHxPgCzU+/KRTDVbjGn36Gu4m3K0
0uu0n7/foKFlSNe76Ph9wTtV+143CeMmSawaNGWeE+ct+2hcOjuEZj/ZkUMkSNFWJXzhXjAF9Dvy
Gz7mC1v7e2SFP1SKECMmGkksBMOJbbyTCyoOJJ2H0W/TwsDsVPY5G0sW47KqOQtAGRaPRnNnJlp5
bhWqkphMNLhnw5De3AFne1kxGWurAOW4bG4ApqGfegoUqhJ43J0zbWluoQhAIrzLG0O+aW2OwyM4
wGuHArYuHGJMKPuyZeeL2uxiJS0K6rLbOmX0zB594isMyNXGgZiClHOHO+DP3Lcdc16lCWBFspj+
tMBvwDCbG/wcjAtAB0OOE8hk45I2KqKyeWmScccytijytWinuyejdSJgYbLKaruqys2NG0d04qbA
n5qTGl7mMN8yzn5oTcbOmaiJphzdH0SyIicyvUW2sTJr2cM/ROgil45xGzaozxweik31d+MwTQfx
mySmwQY4nlP+D38H3UjQ7vGlm29DpG1cJ99lBOVpQdKdhqTtTomouUodJHe5eZ41QVezY0wVx3a9
HpyfQnIp1+XAU43m+7BUpGWKR67Csqhm3IAIpMoh9B5mNd6iOdJYY+2PMUDin2bQQPuhoa+ZoWFz
Ld5UVLh8nJnIfUaEL/1c1kisQAymWfZJDsLSe0SHKJmlIKXQ9EVjjGvPBp9T5tZqnEMbtzWvqB/a
Q1IXFsHnNGRDeetE8GlPGQ2tVnvXoCuy0U58GhONKHDWIfycMR9c0BLmk4awUXktbkwTYWFTOcSe
j0uOFQ3aIawIKaGO1on/2Gu2Optz/WANghn/nL6GGotPP5oaBORki2d8dHp97xIYT8AWKkQCJNej
RJguGrDqtZHHK8jx8b53h1+LjpxOAe3Y3jG2gFkIW+tf3LZbEKjaht0BgFCkuwj33eME+nKtQJ1u
5+Y3q91wEj1APAs9fjt22coduhfkZ3i0neCDGexIPMzyImI0gGR27e3pwdTmszfGiAvxOdR0Pcga
wgFhRKScRKAs1lbsEV8ah36i6W9aCGI0bqs9og4dNHubIcdHSEC7CKxAq3YlRegqjewXMMhPViTz
jWRMC5UKeY1qDXwCXlAAref4U/XkrI2jeyX1enF4HxV7b1IH5QFCEa0keRhL+Rm4NGgzLTfRfGyM
eaRZyU0VREZ1iZPswALMoQBQG7QMOkxRWGGlNMunImPeotXNr4Zbc1tWv+OcCyLqo182yYKraZYY
HLHYosCdYXWb5SaBc7wdq03qjL9n0HbYxbNFMlaybs94tZYlt14wIxlGhr+uKBYKxOsx90twiUsB
mW30A6l6VIkcxaazMSDCMTuYRfA1ij2fBEb5JVkyYi6AbiyIz6OGVcn5HWZ82Y0gkB3C0QV2Z7aF
qhWv4VzQRUeCO7mE9iDg/0xb0mLHPKYCoU8Gq0TbekgDVxS3nGxcYNpB0TLqqgWTbkbq285oMIKY
+j22AAWGiNYzqi+QQLXcpYPzkeNg47B1wPbWP+ZkrUH9XviXwQ5MresnDZRhC6vnqNiIhxHa5wj4
0jCZi1a1zVk4VzvN6jzqh5AdfQJj4A6gtC38ECAeiCkzXx0TLDv5Tu4iYIoJk7zKmIAuK0JYBGYd
B0OUPlU6pomkD17SsgNtYeBSUR3HFhMuuN8nrEeMILxFSOzmfbKB6AnAJP2MigHMGPwMaeYMaU1I
FbZ9FRCmOwpWXK4ZYb2OCc2TckvZ8jfepD+YtlN4vBxtK+xsq9rkexV24xHGVh/w56brRk+StZ52
b5non2QlEdoC6WMLig6hi2g4M4P2piJiX6RBhq5MrmCR/jhqDGiCAoAtp+Ru6VnkayYgR86oV6fA
CAGzeZE4gOAx+/rUcLRoDV/TEd0TyJdsOVOKVVCRmJk0HcWGxSWN4HxDpeCT+tTsQklGihpJWWvc
H226ZD7Y2nNcySfMz9gXtLzZZdaMpxe0MMlhnJqNBs8ZmlACLJtdkOy93okvlhM8B5escJynBgH2
mljtaFP0Rzw3a1uHzBHAde6hD1BzkJlHJ7s48LtPObcRpHhBRBbizNBr4ZxPyaKMhX7xBgO//Rgz
71lYU3vgZEWTGTzdik+NDC1PsoQPDmm2I1LBkfvaG7yHYQ6pyGkZoIPA99IQI5tarusDM3pxTBtu
4vhpq2zaSAO6URZiqvaGQ6E4bWdi2JFc/ImqCBVyxH2GpaYEH1VQuzNV2vDpcrkT81cmidhIO/QO
7ZBT0dmqQb8L74Qu7JmoMG63RA17gUpvZvrE9HX2lmqTyxORynoMlT9Ih3DOYbnSMlvHNwKWqjbJ
QXP8IaJiVIbHOJnVcj1TYyB1YK4/9odZ46wfYbf0+aqiMtzQgdgXrg63R9J7ABv0VKRbQFmsNQkz
sUKfmTekp3KoLm2WMd0S085kUCFjsikje1YbnXAs0nA2orB+onHaKlxZxz7PPgEsvg/JNo1/was+
MmThS3fqj9LWqAtG45gaNsDJ4NxhYp/dcbeI0emR5Dd9rr/SaTrYbMFQTgoGjAkej6jk+qVfuIf3
/1OfQsSbsBynsrqVsfZRhblccc5G2qUDeZ/sddEDaUY8QEK08J7aCKTSA6DeiStW/caYwYSswvO+
TOdJHa79OQW0UqLzWpflE9A3ILJLZK1Zpp+JFeLML2ycSTbjDJ7mubDpHKZEywbBtnddeyOAcTMh
ck+wXTHBvGqjLHazcCIfVQ4BALTAYrDIQE2ybV7EzhadZ9nFs29X3VfeVJjwo2dZBK8FSSJL7i8l
e4SYJMxYVKV2snRH2+SRrQ402t+qFq1+VojSD0gjoB+1qgfgNUxlUMu586maiXYMeQV8uueR1MYm
ti+WUBnK9jLZJZXhd5k1Hmxmlzkxf3tUQGdvduZ9GaLHDuikJHxtnGqtx0rLeJXhxDQNwYuaUHdi
QpMbmeZ+ntWoReifjOCDA9DLPmh2GGagaUVjszLTTdpOFeVd2xceJl80iWJgEQwqbSvq/rG1xsUj
xSLe6eJVcEjyDfxVueqwK9qdOFmufogfNd3t91OEZ4Q8iD8igmW2mEzR+xcVHxeiCs5IsnM3eDdA
tWbgaBShw3gpgmMWjC0YI5T/abEX0E3Jk5F3gjQ8f6nvUnio26l+M+lgrAV02ahgeWOytAv0Cdpk
xDuoq2sHVZXVJYuANXD8mWztWKI2zYbmhywIF7An+OZ9Pl1TqTwWFKIS8GdD4k6hezn2pjMMYjKa
ZiJ3gSUsCghxL3BmWxGg6nTsL2OLdpngBkjKtAQZqE8E9RjluNcsRbgpvyuzynrrEnnu6mHwZzQ9
O9ueUUCnCH8TsnMsnaSV3kmeZKjlB8APN6u2rBMhqOmSIRPjHTjqQelrYwJL2sVMGcnAWDcTnV8r
DMn+hkC+t/QRhsdsfUaNekG1/GDKSG4sYr3IO55OGQNCH92Aze3sXQYGfgeSgA69yaS6Lp3TOJv4
YOoB+SC7az6h3+wjGk41+dkwqr73asQG2RpkEan2VE2ex4btgEbh4A/qPIUEvxnm+q2c813e2Zw1
I1b2caaER0DG5Fm4nORkQIppuUTPWehxuJEqMzuTGrMqx3kCkDy8BUlJNrNJLD0+W1zcBIWW0lKH
Gl0x62Jy75cX7xl0ihHWbhpVhjvmw+0arka2VTat1trBg03upDkGa/jBv6tc+5khCMbTODKhTNkV
MgfV0PIBmo46GA3HCqN0/Qrsf5hO9mZAQr8rZKLWPWuvEQWO3xTeq/utOLL5TIsUsDfZ9X5OxGgy
2sdsUifh5LdIo2vYeOyYw4i5o003CZ02PhkQO0Jy+0AQNCbCV0qvwTGATGUdJQj0+45Y0+X6ajEG
4tpzpxVmnWw7cOUwV2so334JUr/J2zFfvZD+LUPnBhjeJlXMmsufghnwOVzcySN5zOpQ5oZ+bAea
j8WccK8Y2Z9CAOFKSYfwHYdjedC17bYxuOa5uMcTHd/fToeBqst4ZUqzL5mlPfSJ8sU4nouClPl5
NNNHu9I+C/KLMM+QhFJ9eEonNDFU2Z6tyDiG70L7Y86VtyOMFypzM7WrqMQH4SQhcB8Sr3GMUAKZ
u2yaogu5zvuy4ZrjrXDK6oZbbBWkn1JAeLPhrGsv/V2MrO+TR9pBcS8BtueyCta9Q0RPTTrRugZd
tU4RQo+dQyytgcmrkfnZ8SLacw7Xn6uJKwYvTJpmob3IoncZig8OLsMo2s6Bzc6oIKuAJr+3HvGz
eo1NcUZi/P3Ieuu+NC6s7RHVaWqmvwbEOAjO8ls8fcwQPHd0US5CKzQO5Qyr2UVjzcvXXoFOrZkX
jqMDoE8uTcCZ3ng51A+DCQWUYo/R+FDeh9bWyLVmHBAY7BJGt5ytF8K3IR4wtL8HrX7IgGPnff5C
Jgd2+BmLAQrwGX1j5IBdi/22sqB/ajaS4shHAH3o7Pqjdg7TEpcdESq0aZzgUwSxT67flcOV79lq
O3tOx7EAIUco3DdrtE5icetIEHIFQaeaoI1dN37ecL8PvAu3VB+pMiM6giyn9Ea7VbMtVf/bM2kp
I+S+ipTA+DTk4J405Lk/jeJsiUmjxT9q29bJOSKih0Y/GviVaM5hFSDQ6YwXrdJZ4RsCmZYiI9IM
9KjRLSwi4tfxUtclUhE9td6CFNdOXX+4JlGkY6fdOKF+VCbm8256S0L3zJzg1hgsdiB9qhg5z2yq
jzEFoT1UpEXEvDU1lh80Bt9itEqgxV8GgJcAby6oHlnILC8jJRuBJlf8RyPmZ1srftq40zappk5e
g0hlcjTOWqhUhFY9ZXhm1w2bZTo72nYaDUwExo+2bpNVFXvnnGthVVrlL0vT0c0o1jNl8WN6zQ3j
vZ5cPhZw0Uw1qRJTkEGyZCXv8nldw1p3CgVcflkXVEwNjK0/o76CaM4uUicNdcyQr8IxuvQe2QYL
rI/50CbPJEJcG1KA7T3DHVuFMUWgxqMUQY2ZvUGPryrO3A5jFpEose5bUmHVYeKWXHtInqDXKxfd
ci7XWICGW9nXeynHdzMBGBIvOci2BpLYJTBTjI8UkpL+OYLkRfVlikvalPNlauTb7IgfOgypDalR
zC4jkr7t4hq1Q88eDfStT6jc9bDj0AnVj1AqOlCiS8B8siRk8AYMG2Vzq8NV1OJPlU7jtXFY9mMi
gVfYa3gN1H7zArBqpYRN6pXPiHjcm5PS0ZtCTLBErlYH06xqH8q1dxuQUuRfQ+994p1G28RtTqLN
z7FntWgV1Y77oqmR50vIZ8+8iVFyiB6TgxEgJD1zsQpw1VsJPs7vwra19ljG0eJyW2WWAWIpRz/Z
8hUmLJBjRBJuKqj2O44l0pAvvRE+qRpjqtYPEVQqsN38SV3TIiL5LTs52g26rtpotXwck6I8D0wc
bkI/IH56zQcj9huli6Mzxm8JMYVHjUBsP50sXytJMimZ1a10Je5OPdiYyx5pCwDIxetzyjm72IyY
6roy9ypPn3rZ11fhdoeyzdRubsJkZxu7xJ21S1paL9E0/m60mtkQTf8Thz11clB/amPubQqNEUxA
Nd+NM7tJgzOkRjxCMIJgpeIzgx/t0QBUL8q55xrUdcsmTlp7q9VmMlpaBcoF6Ur/ql7Oqd97Ybho
dBPzCQUAu8EorqHDlo3N6Aosmy+bpuo2cy615QYAbZc47Uq+OLbVcD8vkiHP8+MA29Q8MkbU+fK+
F3oUC8WqwX7VOkBqERh+fl+6QEEo8XUYwqu0Xk6gEW2/QfuTGTYHIcs767n7qGMMIq2lv8YzITuk
ODAODMClVf27PcqrCxx7/X2fU6/8sRTfu5l8qtigr1xXf7qQiOuAhyUMPEHSVVobgLS776sBOTPR
QrzGcjlu1em8aV1aF3W5nIjoI9YLH6QsSmZiE43Q1luLinEvwo39GJc8ZMVuFiVkvRPL5HeGK9Yx
wt+jmXgf3sCYFN3+tsrcaU+6Kgo1FH0rHYwmC1ECZIWceb6c4NbZzxaNxaMsZxp0pDZQy27jrEM6
rSjVdHfrYXnl0ugYfauBkl37k/TDdDQAl20KcDFCSu5BUgM4n/AiTeoNcx60fasB0a8pn6i9YBXr
2tYd9T+xgT7Iizx57OXRaMXvuYnAgzb4z1EFWJtItuP1+1dd0xsbLlSDgf4Y+14AMalbIo0yjgKx
zhbRhv2wty34+gOnY8hxbrHRpuqOSzDFtb+X481E4k2YWe6sQtTBK4Sei7aN1To03sCZnZhXZkej
17iTI9oUkDSNh0q3wkO5WLXpNeB4DKl62B/3ShsfHRcbb+jl8UOrZ1+ZzS4zCoUjg+OjCEyMGlCG
lO7trAwESxqNtxmonR/EjxGdGT+ck9+FLhmTmi5TG8Pa2F3w7vSaZNxvEd6Tv09D2NHKRn+eyEsB
ZmbuSBESbXL1PNjw9dznHJTqtyIN6EZRTCEeJokV3HvyA4sSXta5S06OoraryC2LU4pWNu1z6dBZ
MGuLPKW6ineyFL+QFyIazbhnq7hcO264BKdnP2VZPw7LhjY7RBcpnQ0PK1NkJf2WMRgGtXj607X9
KWmtiCtweOyXRFEnbn4WRb2j9f87qOIL3A0DXIZO6y1CCJ/j9IK2OVMdhsFb2GraOzE9kiwmKqCX
su6hycjmy2Muv9GwCdn0e0mUUSsG9GTfJT0HZEarmMdj4bfSeTcXVqieloSox5T7IAkejLg+Ez7M
ECnvm0Ndpde8qs1dYZIc7aSkEVkMsIgq/wA7XryMHa1YKPLwpJp7MVUlrhxzbXJiXY8W2B7dY/4Z
W/oxaIBg0xi7yhQSkmOFE1GwNIfIu+rPdgVRhoybAvn03aQ8q3oiFzH7vxg24V9sfC7HwMk+EBZ4
KFVxZTp+DATy8EEmMD0K9zIZqIiq3PjIMNyBmcmMRS6cbDIuXj9Iw5mEbBIecwwEk12kZyud/pgM
RDZdP81Hk97Szk6LH0XEsNMzCYXllhj9aPT7QAwns/aI9C6DnXBaTkemuRsT+GH6wl9IRAnZO8Tv
lmidjtokxtoZLtoJA/WtpFE6FcNzpU+AQBy2UA42WOyZ9YFwqJ+kjeuoFnDEvcfBpNEp5pEi3BX7
QrNSOF79Q2oPxrGayd+i47ot5oBmCvVQWDuub2TyoZKhQdnhRc3x+wfg1uZoGShDtygN/uuXps4F
ZmBX0ekP28AFsAv99U+ZH/JH33+3btVs/fh+hBifc2DCfZiXygLDU2v3C1WhjunH87BJ3sa+lQR3
UrOcw1xcXorYVQ/ZYAGfKLCsUdnk66A3CSjE+nbzuAPWVgV7fIwqb28QUqahYx6TkGQqpX08iblU
yNG94DrJhZhufhat/EpvU6gZBxT5uV9NwUPVDKc08uZH3kN81Cu4T8QUSYxFq0rvvSXstMKEHW6x
NcS3ImZ6nJETjwDmC2bdTIeMjKo5SZnv83zPBhv67GrPwYB3LfPO2mAfCqctfYARP9MobekkDD8T
QGr5GPQXXUT9bnDtHHVAHHGusS6hslt/yvgOrRgDUDV0PnN9AgywhJ/yHB06aIoNrl6Kl9zpL3VJ
8G5cjfuqpNYzOTLlSeHHnoXHM0g5WacgrQFxYEzAToQwIwny44zui7V55BvMu7eWtGCRVs9TqjGm
NdtHodIWlvOA5qRRJ3pSBXqzvsd43zukPmgsMYRBkoQlQXjq41JhlSwILabK8g+tRQ7pTvYGSHqT
x9IfnKDi6z2qsKNTWq9Kg4izfLnTbeR5njXGT4VVXvtBkhtE53AL0tc7MsU/1DrT5cGEP0faMQP7
cJPkOSN3pFXuYiWLPKRgMHZcX0qruXYzJ6iQREBLN/PdDF1taaN5u4axGt0Hp7uj0kkovElbJdHz
QAMwfoh0b0+uTktFeiy16Wsq3PQNQcXKLQziVsLxAK2gIHCNaXNdTON6cujlFX3bbwW+Pz8tuNhR
axGQm9enriGdY6zScAsZwFx1Gvd/WlUgKiwJR859qiq8WEnFFJfg5kc7WWRICKmTkz06PjwNcZxM
kW/iZvhjJiQ7l3lGjUcY4Fz+SQAdOcP0q4tqZEWxfSbr4cTsjYxjnWakAQqGztIbsrxoG3bFCxex
c7VJm+YEneFdi2b7WTy6WtzdYJJTdoc0LHUc6JYOqwCQOlFuoEwOBegKTebwUJluHRV6VG6VXl6g
IQJikhlNMwryvWpz95TQLjpEjeYd+z7wDrWF5WMgVmPxp5A56QkLGG/ZUIN45hmy3AzRxATVFVSu
n1q9cy0DJuxJdGlqm2xXwsi2oET1R2kExbaorWI/M+1B4YK7pYW//2TQh9w4htM/0YHtNoPmaE8W
vthe4zjvhvn43NqM1pXWxi+1rdlrTdX6S+fVkPpsmd+R7ChinUoOwJFgyMmg/GAEFFQwjOO1KAL1
OlDGYNZP1aunFFc4JJHXELH1etTBbrc1Q6RqFNmrsTgo8oG5sK6qDHRWk7w2y4Oak4pe6YUimjPS
8DWYmC+1HFLvQLKIzAUseGdhoiGPWeaOvAqCTG+rxyD1tvFUmnS4kUe5CkXi92+TaDavWBr07Rj/
AFIkVtXAbD3wNEaLtfYYJaQQxqIZrvhB+mvbxsN1KCrr3EXMMZf/3tZDu8WDDekhk86lMdqTSuQe
fon72qbuvQVsx4L9iUY8BuqwjBc0I93mbvgTXJ+zziIspPZizxSjbfApgbwsh1htmy6nt97zRWhj
aWzQuv1iXklErFKEHPbC3tYls1GlG9PF5FxCYyS1tmmbf2jTfNZ1o3xMRDLs5uo6DOBBSB2VjzOv
WEsEiXIk/CR19pQ7LMdMgMGgBB7rWQ/Vhdp2H6RKntLBDNiImAjaFUoJu3AWwY6GuwbUnm9oWxVH
Al2AJBzP7pmeDIF7RLQDbFJ1T22YnFpFTEvdDExrnPRRxfG+U0NyHBfNVzCzyPc98+TRyojEcMlq
nY9BDW+Hxj4nO45TbALte6GXM2Bcm4zKSf12g4SGGxGyy6odZpW2Evlipyly6qOFYhcsdS1TEsif
KLSs5bRW9M25VmwNIqqZ+okdkTeajxCsQiBg0uWJLG+LihJnYNlwYM+w5rfSnc+WI8Ql4bBJ0eT5
rjV1J8MGolHQAn6QJVGOeX9qlJpJVAbmCVndPLAgjHsuP4cX9qCRSYSIdfaHPqZ5LvEAkdqKFERi
ECF92tl3QlDTj8VGnziHRHNP5ZAwWLSTOxaF+jEkfmJl0RRj2Z5JdakJycEQGMavM5yUp5A2wlmS
D0uAkB5cmmjA0qaidQds6ogkbo0vAiJTlLGUhPBbOlhK00hPgDc5H7KonR/lbJDZhZdIN9Jr4wp/
Gjr7nMU95zwp3aONj3ZFzB8ZaPq068kdpy4zH5gKIlS1rDcoUV9Tpu4RQmaurOlBVAzLR8ewLtrM
ihs1PVAQVq19Fjo0LUt6tZ1K8HQ1C05tAkbkDQ8ILUbJckwqan5k7w+2k8Dfpk/9WzkyH5l0sjDj
rlDMd+zhhA/H2pnyobU7DB0RA5uuMkk/jXr40mQm4u8tD+7UD6vELeszJ7NrOJN91HG9MVoHYqhH
5QtlHREpOfl/ozce25HwM0P1za6CY8Q4tvOpTLKjIzW1HSaUeGX4U9M9ZO+0jHdTVz9OY87WoAx7
zx76wzQpgyLLXZo/eyXV1cOFt7YbIoiLmjjCILXqrRcgrmpFeOzcnM2zUrfGogKGS4WVuBvooRaR
tZnHkVlsoOOnbScuxv4sZQsqLVOYqcXDd+HIJ7lSudB2EZZbaKMh7QIUBL2zQ5MqbppQBGF3ToYx
zYZTasqLI5HjZkUvtqlOHV3rJspwLbzOuVmdsbrMW82a8m0u8JzKwKNLiBgPmii6cbhar1YIQzKd
i4PQTXHyRHueEqfd20ny6JQTXZIsFBic7Y4ogoFaqA2JAg//F2Vnsts4EmXRX2n0nmjOA9DohUSJ
1GjLkscN4ZHzPPPr+zB7U6U0bPQmkZWuTFFkRDDivXvPxVGMxYz+YDG//P/82Z9fuvmn3mQhS9Oq
kWJ1Wmt2qhsYd/Ta9TVD3CFjM4WlDgtLhfCwUYZR3IXzD/78Tobka2eWNlfE8TybJCuu1VPXOJpM
qBXsmIW+DaHW0rw+dU89cveLb5cbCD632ZP50r1be6A0avAoCWtQbhR2U1t94LigEhq4kNRVfzLH
g/eqRASonurSsdASCou5rEJSsLoOsAM++926cCJXdBMnW+nv/MFNftb5q8joiV4mry59kE9hfZye
MUQyMRDZabeZhRlyUd0b+3A9HQRxLbgPpJ7nEUXuxXSTRkvrQotQfIMOdoyUpXKO3wAGqDkEj4Xo
DHZJYthHcYkptJUHo7jpAls/+Q9qSrDOW1ccWBDgwSu8R2hlZjupXmGrBdTe+msYiO0BZTSUYsrW
DDMLcgXRnkAno72XOEhh5LsSsPmiddPkYBoXgXxoyglOulbu42aJtIcaU/9RbhCWNLQiX7HlDUcV
mVa1LLaFU8aX9MyuW4WRLuE8dTBsEKRF9WyTPUQPwgtSAkpJ2B5WudOSJvygviVktIoLuDdT8Nkc
lHtgfwxVt03RHrs+zcRFtyv36NsS8tpfutcU/u0psM1bvty4VN9xnT4Ww7Z7Ci7tg7SulCVS2wOB
nnAKxzNvNSREDidOeD+QEo6qsSiWJJbTq83uoReiJhEuWDEHuLLdqmtsrzmStgvocG9l9HNo+FCu
XCTakkStejudexf7C1gy/h5BRMt8R7gcz2bcZvv0QbrRLlm/VPVTK7sJCt+DCl4HxhuWyLV1Fk/G
RSbMgIEjkPO4YXv51G7xBkzUhqOlsMcif6BwzEHyEm2SYR4BPieO0fUfadh16+yzOpTPwmnYJij0
nXQzrdTdPcLJVQBD2C4fw3qJoIZq8nvNlve1sqn9HaWPgXL/QrMxtcY32MGbF+wQjyzAKaiRYiWF
Tg8niD4RL9Wjhc91QdfM2IzgjZRNdG+Ky5aT7LA1KDIzVe32Uq6zI+dwtAQgpsRt8JDMumqbJ1LT
Yqnsek8M09Y/D/cknxw1J9wY91V2q4Ub3bc9336UTvKtR9TSCsJk9giAOf6sdumSZZCY67m2uvZV
3juL+rm286dqB9I/eGzXqi3ckYlLoBHhxi78MtQkwXF4TbbVwbgtnNeB4Li94hQrVLkk09jDY/yC
IeSM+TPgH1Ih89g4VdR4DekcQGrzFX0lhDb0yxrk10o5ispt40o7ij79C0uZ8kafbxbUowB3qH4n
yPKOCjcGpaabna03LV6WL/m9sKRlUjjqpdmZPXIHV3qrX0Q4XszolXAoNyJhcKh7l8PSfAK1eJaC
Zf9OeLtdOe1Nep4dPUhxoYi78TnpXeFCrQiiISUwcDkXdS2/10/RK0ns5cpwtNNkLKrHArr6mXPi
9CXhj01cCJtn5WSdgmhDGczbTBSQj9whDusRlJVF/SaoduOw3chWtIn0bbDNb/Snfm28ePtq5zuZ
W3zV68BbRm/l3GlaWOnOoHvCPw6QdAHYyINX+uLtWuMuOQFiCtcdKVv31O2fRGUZ3+B81dg04bRx
UxYgzDOogb588aCi1yUNk67PBzrOccQAc+yR1ihLKH0VwLZFybuGQSMjB1uAR0H6CNlVJdRV2XDn
F8VD8AqbdRKX9TsnVnicI7CRBc1YXKer2pVuA9THDiFE+q7d4wnPnxhMmbScX02z9mFh3hQnkexD
gNS8ssKd0DuGtkQAjbxOX9Vb7x7MljouxeoOQeQw3Qpnmb7jXXSPnlugFExel1OrK+kwuhjvVJdu
LCzrt+7dP5qHAuyYLa6avXAebq39dAPiM2bHcLD2vnbwPntzGe2FNadEfBjKhTci4e/Zk3Yxbo1n
/8wr4dnYKB/CvnaZfxGHegoGuHvrZeBWD9UWMVCIUnQp3lgrzAzL4Fn/8nfIxH2arwv5Gfqy2i/o
SHT0SF1pDt4NHRq51rb20SksZ3QsrFFrZZ7hiFdfJGgJ2+gFaI93J22km7J9jfbpI5goqnbk74T9
ollyakMmk9v8B7HOCUvZ6Lkl66FIQsumLm1/k47r6MtqHoRpAf8R3mSjHgauZbaNgCi0mVkq6lq7
fU43NenewJlImmWcb4QDLVhU1qMNsj6jAeJOpyBzSLnNVr7dAExbGUizT8q4kNfNg3WQRKfYYYIE
aVc6w153LKaJdCM8wWF32brLt+GnfwB0an6I3UZnTb0lXRDtQmsbqYNOmE2Q+p65zY4eJ9zjsLwH
xQKZTc6Www6Zb7DKj9mz9cQeXdqXwgL8BG1A4ZU6P3Jc70M7xv1Cvo3VRQXsl2NK82aJ6PQQGB8q
j2XBFk762e9O+rCddoldO/XSxwDklAdAGW/Zo3wZn1KaRm+UfoDw7LJjCrbxOXgoxlX9zpQD/Nvs
lDfhjru7lrZeYHPDjP6GGzGVy7C2w0scuJZ1ish/lDYybTSiTwWeEnN6oTyK4VaHSbDR4j1kT1dy
JkQaT40LLtIyFwUBYh8e/HAgG8Qe7DzRNg7dVyO6HrUvmVqQkz3UCAaX3b3wPHGnYSRzGLsxd6FC
v4l8vLtkl2Q7z7U4+y/KfeCqbyB02xuEifkwLoHovHsbRVha4bq9izRX6Nf1vYADA5QSmWZ4trh5
OwyK40oOaT+7/Y3W7vUATtRS3htfOWM7XGjaAgC0tNBOwAAU4Tyy3wiX2kN16pHJv2Gah1WM0+NW
WPtIalDWGiiT4e6umJiZUzimm5JcNt0wwurbdIZf2IG4pGGF/KHdJY1tYkWChH7H/28A+MVt0K1A
oHc7A9AJ2kriG/FMwkwL1kq2NrUtZ/ZQP7FTiPJ7XT0QU1ibFw6SQntgw1Z8Vnd4u6HweWxDXyJ4
yicWKORPcnhPUTC7q2/CmwxP5bYHmHBuH+PSiWm8aKxRGIdsuIZsXIp3EZ49L/0H7QYICkBLTsUo
A3TXz49lvKU4x3YOFVJ49F/NF/nAIpF8RqfuxaB253Yr5SXfl5tg2+6aZ/WuSJyRjjCa0rOSB4sW
2xSYvskNUrtYlYZrvTQpaaosjrtcWY7ZTWbYWAAh33g3/nTOP4qXIsC5AQ9gEcLu1z590uH5Nl94
u1L1E2/Z+IR3ERsW8ceo5BAOzoJvognWxk0lL8QtZdJL5oTtrj7T7fQesdFPh+kr3+vn/Ckyl55r
QtBfDNvsAQ/qUmmWA968A0CfgoeFdURflkxWnhKD7QQepEKBskzu2cc12SsBm8CQssNAXe+R68Qc
inmA19cWSikGHfOOjptXPGrdSbhNzzhlBiKNmGacOpCKviH2nD55sZUYI3bAaqlREsHwiG7lXHPq
2ArKQqPXfjTdGsE0dcVpqZ00aLGL6GFce+xR3xj4Ari4LftWDD82BfPsJYQ7/Nnua5vMWAwjKJ9H
BPkPGUv11nPZt9jpKd4pla2tiTtbm5vwYO4LvGAmu+ClcQhu2Dn4L8yZZNfl2wILDMxKcVGc9Wlb
ROvZb0uMt7mqrIuHNYbRpm21o0Gmxo66OnUKlTB1pPzrmBkhL4sz7V//RWLBYkdF0hDr7C42neSB
qMUp/3gWXorhRcxPXWKXT1SdfWHjrdlBhQ4SBYTUbM+G6gJ12jHv2mIFDiw5NRlttyV3zvrgYfBW
jdnGc6DZyAvhkF6GezNcdC+WYYOBCBZU2T9G6C0XDC10JyXVnm4BiAlrwjFdHuOczrbk1B7Wu4CN
n7ymEAy5L7hnguYox9fqNj35DiJbQMvmNtkk+/y1Mxcg7C7+EVh1brFXgt8WfVIIuFPf6M9wEGXD
aq6wyVh7FMs+9A2GRnib3XHZ0q34Ip6UC8UMPhZ3FGeEZ7w+HYpk5Ow7eNkkee6SF2p3HBSSz9rb
ISCZu+wX/4PVOBW2KKqao/mIYfct+qrciJbeplip797exKwJIByfAzDIg3WHl5G6XrGfUR6EdNWr
4APQLMdtsXObBSqZp2obrXhHMV7aJ0oFvK9bAmDouy8rjC02TPAb9U54TtfiuziuIcNDexJuY9ZD
hJ/c8uYVQqD6Xn3x1upLG+RYXtv9hnAKZeW9e7v60a92EWLejbwXbGObYnMLbFC/rbkR1+Uz5M2M
cJ1HbvYXEnqB8N4tPhADrYTtDWvNsU7VqblHzPlIIE6O/xHhJ3MVReh63Aev7KqjL1Y/KbH10E7e
Rgp8/uKzK1BZrtk2oc/mLd88tqdA2Scf2hOj8y589ZzUhb5P3re1M44S/sIPeguILqzpIaCACY4b
KfxCfRH2oltilF9Z44KYkX6h72id2MGBYUWofLSptwEW+FvpPC82s0iMM5yxkW6L+RBr0mFwqOf5
x/FeenoiDFJqbMo+NG3xnPNiLF8StOzLYa0eGTg8pOAk74JP7K+QavNF+BVdundeAsJZWmfP2WVM
nZz3xMlzho1xZo2aGXkfdN32yn7cAo82noke05LldOYfG54b326njRqTgsYubRls2BF7nyjHOa6j
vY0+VY4Y7IxUlJMLmG/1UrxjlfcXA3aLQ4QH5pIf81fk6NZ+rm8KdH1W3p1/DphPC++RNFdg4k9s
occtekzxFN6wHMksOVjOFrS76sf6UXuuH1kegztxh5Hgtlz3j5xd1UO2l9bGbhOfCEJ6Aqe0LhGU
5msWTxZL7Zm99X330rt0Yx6LewRqgj2iIyXLx8Zu98SBndCWel+gkyRMeC3S8qPZ92BtGU1v1akk
HZSYX0Rhmd1fzKdx2Fl2d/Te++GRdEMhdTRyglTOlgtU/a5xjCn9M21w+HCIgxckLcTneQINx7Lf
FV/eWpPdSV2n7ADatVi6vsP/mDvabjwWN6yCaA6t7cjFVk51p20Hhzsg7pVVTUPwHo9xsIipB2UP
g4YXaBPyoqS5dZy3z3gJ3zK2ZcFqWIkfpenE9YoF/FFgIZ+FC4vCNQ7Fa/2EnULm4CmdhHtyhX2t
6ZhKreoYiKB7KyFhmNYMxFN+Fw8zVjwuLAIpiPcxKqY04n0MTS8+6RFAa+J+otAQArfBKzvHtoZ/
/pwc02UaNyVDxYp3tdSZq6jiPY7nybPDCMOUMiVPQqLUa6PR+N76zKkTtYzf+ma8xXFIxy/CXRKy
90KljEK0b29jMSqdJON6gqLD6jwno/bzLxGym2VLZwOPNwkShlHvVWlguzSQL/nnl8GsDmTI6k5M
PsN26OeMepUNZVKR+2h9Wp95bYHlBmjWgqOFD0WyA02Pgnzr//tFn+4TQ/AdmgsUMREYF6umItIo
CcxHRJaVGxRszNE9YkGk8Aw2qULJQYl2nD5ELboI8a1PxaIvfBPRgIT1uTr2qvwhx2INH43DnG6e
PL7vNixp/5Vpa+clZy5P4Pxt4e4Gi/upFN6BuGGZLazfYh57inS5ZqqIM4ObZVeFwioKKckX4AKn
4WTULVhfrBZUZmicecWDWj+OKurV+fehOZSoReoPIYouVlKcq6G+a4QpZo0k3GhIXnu9oIQ6Po6F
oDiNKrpU1tfSaNzGo+8WgnxUOHhanXeXSerZ8DgcGbK2iPWRE0uluHIyM7XHadU35kPRTto69lED
EZN530/yDY+DDUyuetSJig9T6CBNda1dicO7KWvC1gJ7F6aB6ynVvs6GmpA3DsaGmiSbymDragxu
L47BsRIwnWDGGB2vbMGT++EyVOcuZm0czMQadl3GJtPqKAaWKeUgYVIhuMnvI0Vj2JsGcVaIM2xf
8vCPPk6t9qX2CB8Fj1kXt8laS9guzEAmDOzHqAw4DUvm8j//47/+57//H+Qa+qemaULOMSTN0JUr
oMsIHoCsNyV1B8IS6f0oC3r4d2QcD07F6q9HoXXqVAGnbjurPmmMpNL+52uwrpkyXIIlmhZdJlBB
ZNnw839k7MG0KMs0sHir5QpOgaR40I1ZM26VsVNXJae3sVxNDBYaiVN+/PnD5b+4QfOnS5asKKop
kkM4I2j+8ekZfuO2T0MAny1O0SKLAApTqDRQs9lKSRkrF4meMbWzFmH9SL2ADmHtemByqQg3piNn
0dFrS3mjjLPPr6NenWK+EbVN1w7egZaYjSviEpq4gxUiXkzNTF2oCr+AeSRYTv8m85jcREPT+QaW
xOi5epD6kMhZJ5iV26uAPnIL3kTHi1+Gx1anYOrS0qnUaFvAfJvB//c/38a/QT3zpxNYKJo6rb7r
Z2gM2tBouVG5YkxM3qDaYu1TA4ooRwmz0syrdMqWIqb3nz9Xgh/119eW5DnsUWP8MJb//fjEWi8G
eZAqWmaEyFVY/iodfnF/O+pADSYRW0RaHfBTHnQLYS66AEoUubJRrX77y6XM4/RfbCSegCQbsqKq
1hw/efUEpFgTR3S+leuJ8C2iUoDvIXwGuYm89Sa48QsazTPZh3VooA3a3WseHE6LI03nj7/Ma+Ob
a5ElRMWKqWqydX0tWuhJspCHiB7KDGdcxE5t5kMkY/EaYCr0BFP95Uko3w1AGa+OgVdI1FX96knE
tF6nogBQrGfUbY0+vTcUDcErW+Z2alDhcvsNqXkpCg/yT+bUWIrLgTMaug7sQslWSbwIrXi0EPFE
L2D+c5c0/pIXr/FPY52rqgcTMU8xIjFuUh5v0aJlKEGAcLJF5bcKzeb080P97pmyNBh4nVkkZfFq
bRp9tWB74deumbKjAZAI7qjsf5k8fwbp9chRZOaOJgJSMwz534N4wLI+NpZcuV2lXYAMnbrU2PUG
XYyGGVOwCBEldZqKDq6GxW96YpEijexQbgSa0JMeMKKSurjt955q7nn2TmGqZFfN8JniJSmrwzRC
Qin00hFr71Zsg6+8Sqv1zzdL/guDxgxQZF2TRcuULEmdh8g/1lJLUwfJlwnOBguDtNbIwU7oiNXo
mY0pz5RMwNRNDWUzgO1iWXUqc51VyYMv9ShV/2RPDp9kIX+acXVfz/AMxQc7MfX+rZfy7vn5cr9d
OxSVDuwMj5P1Pz//x+UqtaXnRsjlMrKWrQSeCOfccpr5YVLa3cdoI2Y4w8ug7SKFIrSPkpHi2oLY
uOa3a/lu9igs3KKKNQKF79UQ8FEISYI5Vm6s0QYzyni0Z2zMSPIdDvLS8TXmU9OhlfDpR/VB+vHz
zfh2+ipEQqkiwD6dgXj17DAO/d8YHFCG2ZUEhDPuQtS+473Z8u6VlXxRzzMPgx0M+Rn3o3TyOTIp
EM5coAG/IzyC4dObyTYTro1lE0mfjRFTOfcPRVIAYUool1gNnIbx0gXeG8CPHX5YKt9Rt51xWc3M
E/v5i337YlQsUzfYVsmq+de6hJiYASRWbp3vtJZeia5g70R+uB5gBjURovBJsghm4PgLwufnT//u
vcgIm9F1IuTE6+2VOnhqq6a8E8YZuCRQY+pxKjJpI0fyjftIy6h09c0v3/m7VUtlR2WqgJpAEl5x
ASHFZt1ITqc7DTxLlFMvupm//PzNfvuMq7ddqDUyhl8GLGrNw6RXjmqmvyy+345JJoPE42NUGn+N
SSsCuiM3TIpSWivEP5I0SUtwYIBpeXYa/vCe1HClle0B49MJd9pSKRGCJwno+XIXVt2hIxPFNmUJ
si27L9Wg9BOMwUtYkDFZI+XuFEZyK4z3QcG7eZzJX75xV4Te20yOIw9w+OXhSPNU/vdqT7KDZhJG
o4oW3ourd4qqFa0iQH1yfVwGi4bX+EJNiGxHzbaMUqaZUSf32PTpHcEt8oWS9lfBGaawMvvnZ/j3
zpsrMUxi8WRNlozrRafUDdEcC6V0y+xL8FFNBDKNCKORaMiPp6FqvJ0CeSRQdj9/7t+7E+SvJgpJ
Qzdlxfxzh/6x8Fq+1EwVAaTuNAW2ITMnQVfj5iWMUtBZdIGm/7K+ziP+6p7z/UzNgICgKer17tiq
w3AaRxObn2oCAkFiz1b2qaiih5+/2befo8qixANmNVfnb/6Pb6ZzGFesyshdkyLc5MmO0ONKKb1f
9pqm8t33+cfnXG22BCXRPRRAucuZoxEs1Ua8T7mG1IABfYeUqzSI75Iw3+R1NLBuF89qtDHK6MLX
p2jUtd1asGbxnJKuFIR1khIQWsBOiByDlCvORpOfgbDokSKWKqSi1qf4p1oDHIVCzBxAsMJq0AgC
ycA0tZaJOsbzz36KoU/2qNdEykYrSVabunWeBum+V2m1Sp2RLy1fxcmQN6sgn94BBgibnsoA5tce
nSuijKJ97whmpbEU+FQ2MP5Bhnkl35A6Az1Tf4Aln5jPkoHkBX5ngUutb+x8g55MumBI3Zp+8Nyn
ZJT7LZgkbVBPfhF8icAN7dhDimBoJsXoSSJXRNOeiJiNpluqH6XjUSrPLZQMnY5vKopRgZhD8BBO
08UPb34eKdI3LyY2lIbGFBSR+GnXu6WEFCmFY1ruRilkBxjd5y7JTkovn83KeqOs1C3EMT7hy3q0
0ui2tgIV2lYPs2Gfh9p2zNQzFIInTSpXUlDcTwI0fp2YNllpCJlPZGcaAyp0pW6HItDzTgcDH3jg
tiXJGTzxo6oxyhvxCX8i7UY1eMg7euACZFfFeoPkfNYa6zg17VkmT7juvLUaZXS2UuvIoXyl4gdt
VP5CRKqAMrR20GPKjU6prO4xBZ3kpjvjffSrj2jMNooifYy+5BA8fgTsEy+USn5tM8kpBnrIIbfd
g3avziHCtHXKakIlg/lkOV+nrPaxXRvtOdCljz9/r9P3dV6fkFHbdQdqREaX2STWdlA8V6O/21bi
ax11rjewpknqkyJnGwwz2yTMDlMg3/qaeuOTv6kH1b0w5QdsS8CTguA+6OPnKiimfRMAV/J84Y4Q
04PaGh9kw9GWMavHHF/pbdwR9pZlt3gc8zvOoIwpD+fcLyPkmxcFBQlJooqoIa81rhYT0h5LDgUj
Mnd4crlfjdsGBO1Stygop5W2DlPrI8SJgLamQpck8tjjeqCb7Sm9+8u1zK/zqwVUkQ0VbogFlMW6
PqJQLuu6vkhzF64LPoNtLAjh7DhMVyRfLFtd6rY4KMSlUPSvg9G8S7l4riskUoQqq6u8K2gLm4K/
6Zvhl5eY9PepQ+GEJuq6LFE++qvyUfljJwStnrk+3g8Kl4WJ5pkOGi4Bf+cN1bOXEhXLCSBxawNg
WiD0m7YVvV9eajPl+voWASrmfWZSwzHZsfx77W/G2Oy9sYUTbN6DdkgdjJypQAwnRBPcOYshGsZd
lqAyVfJNNWNRSNVrVmpnoQ9PIqyp+ruW7hJ8IfRXhlvAjdMh90jL63AIySpBMRYSaK9q7EkXbpUu
4buEjQw6EEiamk9k0umkO9H6+OXh/304UTgfkeQnatQ2ZPnqbFDHTZHEmONA7bbHRrbQUFSvwMQW
XVJdSrIqknZEw6VMUH/y158//O8dtDq/TSUDtrdhadrVPpNIV2xqUoSvyKRviPHMHsbxQtl1HeqE
Dcrp3SSgAvv5Q78ZU+za4ZYbBhsjRdSvvnFR53nrd23i5jHaXUShRVy/TnoLvSW60TwE7xlmx+E1
jYwTcviPnz/+zxbw37NNFRW+tiypkq5r1xszP0zIsUvKxJ20RqVJ3DE6dBkNpUhCsnoTJfqpw+WB
TkFDXCDAKOmpTpQkJA2i+Vi1yqWdf2wSZD7WQBmKwaRikr+O453SHuAxbqMc1gJZVb88rb+XCS6c
Qwebdk3j8ucl7R/7n1KjAaG3KRcOPSFQsHVP5kcETQGW6Onnm/TdwFAo+uncJnZC2tVHBWi+PbOx
YjeOAVQYWHV8w0m19kDu1oT3jxNlYz3+/Jl/b5j5eqDvFWj182Jzve1SCwipghkj6eKft4rXfJQu
sDVssZDu/9zy2EtXqmz8Mh7/3laqIkdy5c9mnQ++mgRaTRGj8YzYFdp2Oyadq6rxTaiLv1Tipe/u
qSZS7lJMEJHydRmXbdcQhvzbrp9pJ73jDE/y3Fxw41WZP5eCso9VeR2J2toEEqHWrLKVgmWuHTch
6k5oYxpAv8l4FLzfRtY32yXugSSyfzdlkSClqyk5CPKQRRH+7QpD1xQGZ0UbWAO8fRM2u7Z7lkiF
o18B7Ev6bahp85v2ej7OS59BiwJfxfVywAukscBVxa6lQQlRcWxSAQGaIRo563rebxrgfAuctnA3
QMpkJHfzDZCHp/5NAM1g0XceAX5NePhDLjYlHJ0mk1qRMJEPRENOMW8CP1ww7SmYSXJlY3FE3VO0
2dqrs7tEhQYwzCigP/S4plAhIWALwvBHdhiqlj9QCqE0V1oPherP/w7Z0AKCBb0LGgClVrh+ff/S
1Nq26mBrTLk40w18cr2UcgnEGrZK+EZdDwnjAKWR4EEXopq1lKXyFVL3upiPAT/Pp2/OwjxU05pL
M5JpqdcDboqA8QYqC93YCy9ehPAx0Fb6uE0rZIUlZBtPa7d5BlIG99sHNquVUtS3P1/Et5OL7Aja
FxZpTNdrVqqWbB78PHEx56KN42uLsXQxjeaXQ9s39Ua+rKVz7mVR16n1/XtxxLaoZEWZJW6v0D1E
ZGq2sFdYp+uyI6dPugCvQNjPs2kU7RS08r7yOvJ0p98u5O+dylyhl2gTmRQ/ufv/vpApEvGDw9h1
pRqAScsv9lA5tf8ap+OTNnty6zp5q0rtOBMNUvPt/3/DuQsqL3R6buJ1RY5poHdxwGo2xt7HfL8r
hIJp5f2yWMt/H5IpgrEy0megfC9fz9qhjjNpylkx9JgWg0VgwyIpEmR2xikeJXAdrFmR0rhhp1uL
vmGUQ5ZfdIiF5AocfIxzhZODO1lseec+bKhajynwI9kjNWJA51lLKNV+X4a/W22I2VAl2g7flGVM
vTJhMXYxEt12K/TNViiKV27lMpNJhxV/XfW/vU+yArQQfon5V+cm4SYZOtUvdxxuBKmFbR0Xry1l
U9ieJhKpJHxrkzcVgk8vwB3r2ZHq5TbMUDL9PDCMeQZcr7M8KLr1qqSQMnP1nrNaGVKXX8YubnHs
ViQ2mBA8QImW4EdDRHy43fKmvg3YTbAlOFlm7YjmM03lS4pIKv8cfDxIYdq5NduliBckzPCATA5+
6SwipfpBO2iWdxgb+WIOFDMKBoOoFK9qEz+QtntOi/zVGsR9QeIAWVCY0qrnyiQq2ReQSbNfolRN
CdK6TFJ5p4DdKqxwJkh/hqSYLwIzVVa5rO8xi991hE8tCqPaBa0Cp0RcI9WwPcOAXKs/ZiHHXIa9
iHR4EOGTyvuA4bCItRBo0suf3xs6iYjzXS5KKipB/haJv71V1W+fvUGFlfUPk+b11r7yCEWcw4ld
q6y2GdQsM+62PU1Oe54QVd8j9ApGV5PaigPMm86djizpElXZa+RX721QbyZRvQghu8ymZ8Euq/IM
VOV2IruTbam1jKvgPXqTLNgxc5IxyM5brHpuDlQunoFhRqIjcRf0j47BZRZavewUBKzzWqwY/Egk
ygBOGHmASYclJPfvmpp+liH88hr4boMhiSrHSJz66AGuN3eJ0ZLACgnGFRppIQ3ZnT94WzFaSX55
n1fjq1gguvKSk5WPv+ya5W9eQRKL4bxpplmrXO/3ZYlZreLDdydP+oC794Qs48GQglVpZeeoeGkl
xVXc8VOfHYIaCqzgScyNfe4pr2bXnLMSMqJZ0PUr5kqVUw8oYWQvW1PvwRtnNeegSjY/z9XvVldq
WpLOfp/92F/H7g5s7lD5ee72EdJEI9uULfWdtD9XcbaZingr9sZaCbDaIbcdMy4OQdCiF9tz0iAz
MQI8UMFNYkzv0aA+pab4MQH1i8x7KR1f41r85Uz17eOVJNqS9GI4012/fVXBisLKrHMXX+Sx1PsK
9deD3xQ7UQxPPputLBlWY+Q7o6n9GhD1zcaaz54rz7KkWazV/37jsuT1Ta2WjC1ScJYyo1ka1D2z
xiFmTROiM4iEbTCJH0UiflCnXoPec7LeO2pye4axsIgJiF20UMQVMTv8/CS/O+xycRxnFPZgnNyu
Vt3Uq1SSA3iSU5M/wY1bj5P2FGksl35gLDif7sWM2pKvaUfdt7bq4D/8cgXfnKt4MqKlmDoHrL8k
QIWhhk2aUV0qx+48P59et1y/hkbfPKlWdxbF+CFPdfKJzWOIMRCdRx4pT1E9fTSGfxIy9SkjLUFQ
sT8b0i+z85vXsYQ4iHmp8k76qzvfASrNJurQSNpbztX5p6aVl6RmAIV+eTLb7Ldm8HeDRSEvTdYk
GUnJ9ULEyPByuZ4yl+rAuvKxNQCmWYDQtQs9OEfByB8Ov0zn+RlfvXnp14uaotCBVmVrXqH+cXAv
pn6oRI/iFdbzxwlB6oDJ32gOfp79Vvg2vnva//ysq/FG+GkcqepcKLMAndWhh1NYArnGCUcKX8uB
6M/QRJ+qKk4glsepyA3cVObOHC0mrW7DHrjMaOZUNdY+/byK8FwxVx9JHEjp5BMzAzcrmZxCasmF
NMRNLRQXvM0BWQhKQ7EWHMjO2BVtdfmDsEZrm9J+BLJYfKqZ5I4K+0Ktg58TTZs6kDZlZqyyvLsZ
ww9fNlZWnSGJNLYmZnpKLvKQu01OTnVp7YqqO1op9B5hdKqpPgp9eYkhMbUCnmGcvEl3SLtxo7TY
Dcv2K4qaS1dzlX52HDJQNKk3nbWETolskU2V47ZfhgYsomSYFsWbuQlijme5agHv8cQnMome41on
ZLhdCKMyLiGiW4PdiaQdKaCF1iXGwj+oUouvslaRu2KrVLc6miAj8st1OiB5F9PXAmkWlcWaQLNm
N/ljAtQ24z2il0Qy5YxAOBGOqkwydCs/3DKDsfTSanEiv0eB2/RABiF+9WNE0kcb37Upm0TFUiG8
JGLCPxHCmkdfCvRCOwbEVDogotD+U8FekKbx5JUI5iNLcTLynUyhOMFDxGzFqJ/M7ASz3iZIHa23
OGzITHcVDfxfjPG7IwTKij8tfF5GWF9Mz9xpZvXZhfnJr7KTUDdoKTw0T+r/Undey21j27p+lVV9
jz7Ioer0vmAmFCwq2zcotS0hTOQMPP35JtSrZau17bVrX50qFQogKZIgJmYY4x/fD5ug+Nq42oOe
UoCai+I+GY9AKVeODbeYxMGDA+UqKKnWhzbtRYfI4r1EcKHiTtZBgDAia9cqR9kkRrs6eZNz5toT
1cB8SdkPQLvfI1TeGwKAZRCdD3H3WDjhuMm7af/z7vLD+0dzHI3OwUC28i7yZVdN1U42HZLeBJva
pkeOhqupxLoElZA52dtu9s44xV/0gx9NUoh/sHpFTIFW6d3HWtEEDCecKAck/aOp3mUuMuL5+S96
og+HI4sZpkHGljSi9+5zTMRBuBB4+WGYvEM3dCsLy5g+o+yaaEqBnA56anTyav0ixt+o0n49U/io
x2dQdWx+Y6Kw7xeOXplVWTlYZBQoxkkrpMMdhQyDYp/z8CVCARZ97ioI52s6/20UI12GbXmu1pCu
XYKPHc5KbVtfCR1vNNc+CzKdDJYF9TrAUWgAgbrKcAx2kiY4hGn+rQjb6y4KfQDxZ97UQ8XANqy3
akpNcqL5IY4vIZXgGY7IU2HfGh08P0F32U0yR5gqa70GOxtNsmRNnZ6MfD7kM85JkbPG2fcyi1Qq
Mr7pjUCY00NSwKBt5RjxdVWearegGMGk+kNt5yd5NQsQbxTyjWLjJvY9SymR2dA3JjhoyQlN8BkI
ZmYiXwJlQLggM3YR/YYBEHGjhTGBmj65cJmkYjqRwMUgCtVkTrvRkz4kygCPU4MFnQbxHu8W7CSo
NGjT8pmKOAizKpD1scdfAWHEEJp4U7TmbTkO1W6ieMMp2xBOh0epvQZQhNyj09t+o1INm9bhqhsp
lu6T+1mUYFQyqfaneDcO+ADJh/z5PfjReGkbLNE99G40VXmPfjdexmpjZbnoczCW5Jj0u8xOz6ZB
3QsN36H/1Ue9X6L1JeBoXKDzQ+SAxMwBRefE2OFdrodW+cVpfThLtllXoUtBjsZy7sfzUiu9LCqz
5rzEoYmwRQzzbTQWOzlvT7TpsxbiEweSAG70L07zo1kPURpCUky1WIe9myLbNbKCPKV7GUn7grLP
MmqX2vbSibwzreT6cvzzH/bjT7SI5EuH2n9EG6CMo24BSHmok5pKvvoWPNCTFkwPRVo/t4wh4Lm2
P//Ipet4P8+S+lhinaiVnffin7kpsWfACuOQjGm0NnGr7NE4UjXr4Rir1qu5tW8aIFuY+g3pjeve
VgIcZz0xR6gHmeorgAW0J4WBqqFqmYLhrGVGGs97b0LaYCkF+BAsZJzMOhOI3gh04fZszke7dOz1
XM/7MCjbteNyvw2UF2IaQWz7rAeIvOFeOYtjQGEkb5u1FtzUKRWOLXC/zDMORabfjV51lSv5tAqI
xCJo3kRtBBbaU8RGxwiD2OxA+bjECFQN9CsEgLi9FWtWn/kaQ4bPiQs+xIJy+PNf9cNWS5s1SAWR
mkaD+mOrHcYA0ztZQjBU5XM63XtgY0QwH+EQXurmtu02CYWr868CmR81IMBOBDIJ6Jr/WBk0vTJF
pW6j54/K52Tm8nlz8zSl7VMmNRhjXZ4AON3+/GQ/Gv3JPKF4V+VmmV1/1/NgDC4QJIOwFAwhBdyh
tYdOSw79dWH5iat9SovqVs5Pfv65H/V4333u+/VzMptpX1hqRoX6uHdT2ljiNpeDrj3URf+Lqgzv
gwg1dtI2IjGWpfQK70Ll7eDizIK71sHIk+txpBYjRrYeEo3V67TFj6d8sXDlI/s07yc1AkrgAj8h
bqhxoYOgcVZWczDCb2kBxsq2saAPjRPQ0TELINVSh0HFrvYttCmqa0yoh4H1OUEjudV1ZHkj/okN
sMgogYBkzXdtB5tmFjf0jUCYQYjtovzInJb6dsqGGsruseB7WKqEbDdR8e+iftK7FAVlZZXCekOD
Y75i5UXAuGCur+S3+KU01PYQdw60fdhbmBW2DbaIOHwipdrm1vC5n80BNz+WPVpr7ZF7XQZ2CJJ7
gGKKOQ1DcAssRKxDHRi0MMaTmUa+nDdTxPPgMiMeG9oG3hjbMBofzHDGz6y9TYruEt+OcusI5WwU
1naAIxwr0Ysy19PWilofs+D20qojbL+oYsZq+RdDzEc3jSedxEk8cLe+F3WmadmguyyJq5esrgrj
oYcr0qrmg1VaZyR8H1q85n7R039U5aN5aDKohnBIFb9vT6wvQwwo6SDs1LnUcS5AdhvoG61ZVyCN
Y2nzpckUXBN7BztI8KbMgssxTpJDmGQ3dUdas9RJ+2bYr+jJSx6Uj+jtcSnrZ8kIEWdAlQFfyBop
+GfbtKeWW7PAevz8HvygUsCkxgKdh053Q6zy3X0RKlOKpjIFXhVkO/RToApUIt5jrV2aGWeFkVq5
iqnOVCZA+kKJcE30PITZU0GEPKSiVPHafd/RC7f5DfaI6LeoWdtjP0FJNSB+vFnS+97YBbaBC0AJ
urRVcBJJVenxrWLgG/fR4ecn9U/rdkqwEA1ocjLlEv6RLea7Hs2zJzdrdSM9jHqyrQiqw8Rzb9sC
T5JaH3eaF5SbIoMBn+nabQQogzV8Tp12iMlLm4t9LFgGgB91I/cX/dBHQgxE26SO5CzB+UdgNhyt
uQx6OtvSjc67OH1S0uoUFVS4WyYV5S1mNTVA9sYab6F4forG9sIi9bXqA1aebePcD7ssyp9bwYXC
bgCZW/Y8YTvhDLxFl7tnuA+h9jGVl1/8puoHPSjaCKQCCNxI7LzPaqpJENqEjTL02TWOWILCzW6i
2whUHwtvNCL8uuNcxMch8r0BhkRBfduFpwLhGKJv6lTpn0igkd1OQT8ZgTRa7SpUb9r0FM7cLlP6
J0af+XbI209gbgHYYJHplcQ4cpu7xYp7ZZMAyMWAlZttAh9vufE1nRWk0bxwDqnwTGyTc9ZSruEX
OlZHRkRcWGa+AOBEPiQ8aIspAYq+l4Da4JmC0+uHpqJIMBo8ZatWJcpTxbh2rfghR4a0MjpTWw0l
cyVXcc+F99UZ6ILtpPsWWuomsJjN5P0BIdumsr+Ann0Og9AfQyBeYWJtQqM4yfGkd+7wM/0iJ4Vt
ajw0dX2rdd03nVwfefOHPtY1sv+8saG2txFz/mHoj17ZkiCPzrAf6DdhPLxcBKpx6TEahGZCHeNQ
wxaoK7xvPOeErzXLR9COdLE98LayPcypBMhO6pe8mL4ubeH//FDk2SxFn1+LEuPVMGrfHf7XBbZs
RVO8tP9X/tvfL/vxn/7rtsj4++lL9s/F5VP23Lx/0Q9vy6f/9e02T+3TDwfbHDnGdOqe6+n6uenS
9t/FqvKV/+mT/3pe3uV2Kp//+O3pG9WZ0Igpe/7a/vbXU8dvf/xmIEBiIvh3Oaz8hL+elqfwx2/3
z3VW5B/9z/NT0/7xm+Jov5vc9BCCVY1AhCUlf8Pz61PG7/DSHVXeX7aqkTn77V95UbfRH7+Z1u/M
B03U34w1hiaTPU3RLc/ovzM7ZSAyqXRF1IY8/N+nf/W6SHi9buFz8dfxv/IuuyrivG3++O3dhIwY
raVR3MEXNFHsmO/1hq7Wd3NcuNYhtL2vbofPSnyaEYJheF0ZvxhADbnu+2HdwuyaMzVRrSCAoVTt
xz466PqKCqAwOEy1Jna62+mstSHuaJURwwtZ1+q3plGPndhCzL7wcphtynhMM7wJ4j77kjmZX6QF
nuMDqMChBUk9TiDpRYjEOo/vYle9LVMT40LEPXFqeZtSr4ZNVzfr2hTuehwdd5VY8XkRuocBOdRW
6adi2yv1L7KAi6j2/YlaNroBjyvlcHl/PFFkcymcf9c7UPt3GFtMoozEFZsuplMzZ6AMKd47sf7V
VNOXNDYO5VhfqdJluQ3ychvTDYRBdojU7CUzs/M0pbPBODVlqmZtRY6N6IRDLsUe6LQLVkvAdh8E
SQVf31PzbR5118DR2GwAQOD9U7TGhROKizRhrqEaW+x2DR+/VZQ9TnIf22bnp3NEjj7KswGjU4N8
NQWXaa3NK/yf+aYmX7vtXezZmImtPAD1KydsH1GFN+CMq0Pkand5PEG7ySPk9F5yYFYfgkQ3CHg5
8YuWTIe8HK56HCVXEXDajb7Spvm5Siu4COGLLfQGcFB8U3YgVwZERpyWu5lM8bmoAIUEXv/UVxa4
TjsdNt/drR/cAM4/ppI0SodkBSk1pGHUnv54rdTaLI2snT24hsBItSq4TQzohZJnnlNZmouckuC8
g+UGUX/TV1i6FGSlsXE8NIrUCneSvhIhHMZkg3IDFRYtUOUBspceD35JPG5rVe4jIFmI2qaO0pqQ
PyYMuADYIUZJiL5YjoQ7dzppDz2mMUAR4heLMt91GcMnqRyKCXBswd4cXDHZdG87m4jrI3P0jbp6
TKP83CSkuVJiK2H9DWLaArGvl/fdkF9lBQ3PGamFnfrzWBNfGiu/Cpqp2Vl+0Q9HMO0bHWetJFA+
dXoLi52gUOYbagNnD8U1VtPYsXdcRTNXLcQJ3knVkK0ECFpx6Eg+wXfYwDW4ZaB/cWvhc6GuM48W
84vr9EHfwUREZrKoiPmHxqAxja6bnME7xEY5wFnAr8YNrWmnSRqQDixdPP78A7V/BHBpGMz2Kapg
AWkx8f+xYVi9RvwP8cFBGpeVtn01k2pYE5JpYLyCZIlzrIMEwhC3exQTLTguuMJOgYExk7IjQ+wL
eOuwCvES//zz7/ZRm0X4xJSXzvSfoQpdI7OSKal3cPRzrymivRPx1RjJsDolJg00i4kZDhW/uAYf
fCw6atOwyPJSc/W+2IRoOT5sgwLmzUpf5PQaNYO6covkpak6YjmjgNzi3v78XDVVrkfe9aYIqCky
Q4RFXfz7MSoJyWEM3LgHtZV2zOGnkDzjKhrgmMupolPC4TR7ULnmHYv2W/KCuBKMcCILR30hZXyW
9UwHPYYlbrvsAnnnWZXQyQSqmPYxb5OioJw8mI55AuiNL0IBSWoTj7ezK5OqL7wimRzWyglhpZ/3
/NSTE6YbYRfbis/dpiOVHinmIUlJEVGtXtlGMWwcu+nW0j0AXRlOhSz6VBbZxZdwgujo5FhrGhFU
W2cOAIlQcmO79ddWvROlGDZBN3zySGghzkZIN1fOl3aA8In6D12VI2BcormDIe/BIzNf0DudaQHp
gSRusarOxi2Ff7CAVp0dUwAoOx5yf+dmyGCggpYE7EzJfLVTbPIg8Ygvt5FOt0Zf3CF7lQYArDs8
ZN5Oy5hTKUC+u9i7NUNuPLwTUIxXxqONhlVUcnSYHNwoqyrf6N5OdSO0tVCVC4ojUFrB00rr7BcL
WLQW/1yYwNSn3glxvWt73qK1/W61R+QQ95IZ9DuF3thDGrsk7z9100zxQEDGv/dOqJAp0sSE3TCg
a0atczEPM2XXVXicRhMSklxfs1JQYZwHrnrQgPSghE26XZYwEDFXWVt4vA0ddUZgbMLzQkednWB8
rWcQRtMdmQJ703YYXkVUXxCs7ChBtr7iCVhhEjSvpybT15aL2UeWAoDDpHobaM66MWasV4sQz+Vs
emlz23f0mFpiy4MBfayj4dqjim0X99SKF027x7SvvkCv/w1TEwCMwXQ7lgEcbeRkBc2pwSqznG/g
q5+nVn7tVlQm2hQ2YBsurFWp6Y9elw47IgE7cg3OKu08uJ2JsrHcmeLCjilWqGXHdoab1mnTTsnz
bhf1ygOKDSIC0bRHjXYHrPxzUHTWum6sh3pqglWWxjdJolDGQzbFDlimBc65mwrYs41yWc3dkShZ
vOlb58Tn4gbqoMXo6iNC0Akx2HBjJOVB7ymOVan2s8VwUU+Qs1x+IUpurK153w4pBK+qv84r62Wq
4mKf1eUuL+tupZVegjcY3xu59iliYr12ZI2DLbQdZoHlOp3B+o7U5I4B5GdnHjf8Vpt0KsRaxWiD
jNPcbQPDOyohk69SHMcxoyXzvxjJTk9MzdwVgR5QwBNQ8crQdqYWbKYg6VezFpE3jiq/I/D3qWlK
YLxzjCU4pnoYdBXH0YGJmVc0ibgkl5bWZrwbEoMpoJGVayESGABCxxLaUo+lHJyNGHYW3gBbwpVE
SbTsEWsWPEyr6H4O05vEogY5KY+JHQGYB160SuLokHXVIa2MTRuUu8Gx9pFJY6Cab4OaHISxReaN
AopKJb+FV0KHlQdWQyFo4Ezpb8Km8talVt9l3K6rXjNO0eDgEtwI0OX6/JR3vo3H/YqhxN6XgXlv
oeK11Urg50rKRljk2FVGF8od6QX1UN+r0bB2rWljFfFdLqTba9+sh0KFBJSW+PXggzB7abP1Ruzl
MjReTgapwpRK/4jUINFOB1upYaWEgnU3pg1Y0ZAU6GfnUxGXZ9jOfMLDdlsqylNWjCcmrStGG2cV
GxApamwBVnhvfe519HYq1z+rVRWfstFvEG7gY08intlKYZXZDnkinpX0zHNOF2uGKHJIUKVJfEpc
rLUbd7huFDSCXQcs2FT087kGpWRr3NWtlpDRirHOXI2fDW4b9C2wyYIJ9uKQXIgEwoHI9lVVfK6R
lyBK0YEfZRPQuKAMCIIYT14LXbb7VtHbHOuB+9gbwdVawSXe3je5ax1P+NZHF+VkoJJQ8gt1xB8X
IHXpYMSS9c+VtIDq1eBAz3bZjGedXX1uq+7Wa/QvwvRFNfvVBOI19uC4iQmOXFvnyXp2hofUsjZo
v5h0w0oVKGJGYIVz7tSrpAeuMwHaLKPsDoGkFL54T8KtqOgU403qzeTNHGNtGyRxnaLvcTfwdlQM
YUtRp/Nm6vHUAqpGPhlCqUKR2U61EVNQQN/nwe2gQBgfi/myxwOSCGj6Gd9Jrrt5X6pDdp7VcYEJ
HQatTG0fENc3kBxUcSoVsvdO0VQrT6tOZmgrO5CUukiigzK24NCndcC6cZU40kFJt4EimtIUVR3u
3KFpWH3011UE2xreD70hxiOV2d45oE+UtvwkjIVSCWJHxq5bF15lQwVDMxO3YX2DcRfI3JIUGhmf
poR8FBB/wczSbYmGap6J/2AEGDy+rRuvXQ8TnWZknPJQVVl0oQoHOTaa0V6LEhKC9KRJbVPrA4Am
LgPkLYU3bVsBuLqvkO45prPtO+qmcQojZz3clRJ90uj4VXlz54McjgfS/QJQXjxyrYQ3/anEX7jL
m22QDMkGd8r7rvFOo8ZYHXririlhKYywt1pVDVcIhLPwaDfZXlSxQ5od07WIHMS67CH5Zeq5imBv
zTxypZidpEMbj6VnfoZTo5cZipCCcTPuuzPLzv3SCL/ibNCn4dfMhGuQYbG5ZjZ115ZYgJKFTzal
Nfh60Dyoivc1yOKDXSIAngLlXtgzUhoNZP687nGVHsWhU83Hvp5uqbQGipe6nxJnhDPvpAeP8lgx
sIzEE6TzHGROOBYgzOGL9sXD4MFQIZtH6DC6BPn1GISPDSCQnDSOKkxE34a310pwIm2kH5b/HaYY
+1iGt2b2MNIFL254TA0GzZrWkbUmej1iIDg8RPagr2qFMu4+IcFSI8Q81N18p4BTiwci17kHgmTk
+Zyy2akVL5b0bHGobjxok4ZFOb5NlWpt9cqUfgz4F9DHEYsgtRe77tlYey+j/LDZRZNGBPE+Kkn0
VYSCpyq8i3SWa7DTtWT43OK6ytD5qIea9ajUpyRWrzFqqreK02KFqczeepDl03mdZZ9FoeBAGMOo
SJK93bvj1ipxn1A87TlK1Nrvpqe8ta+GQQGHSBThqJTjI8pH6pQDn5jmzsuBEBeWcjdNmnkc1XY7
DaggRiY8W82cgcxXFj6ZjnklJBE8P5q1UvkKK1eKHAJwMHtVwW2PBWD9urGoPAQPnfWb1rZOTFfx
YjUwnXDFBNh3VojrUGkKqsmrjpwufg1D1PvL3tsmlAEKXKwA8nfI6UYnmP3eRWGbp+7ettwS5pNa
+qjMYHaAdptGMftRhbtRkqHG8tJZk79l57ut7uy7dNxXeMUS7j4L3YyEX9peRppX03fm97WbxcCE
WkCGgc7IMSAtj5wI2Gqi7TtDh5CsXqg5lkuDXjKp1C8SHb6AyO5o4gy7JgDkNrRR0ITMRqy+JXWX
iY2qI4hz4Xs2GvAlRTx3dXw1zJi3MuY8W1p64USnMmbtMU9QioLxgmnSCEQjuhqK5i5vSBuK+Czr
iud6GM9i3dxQlvPkdvYX03fl8rP3KFjPimcsJq90Cjw1fchY/jjeOtFgrbriou9sxvXubuzSZ+ZQ
Z5SFM00xo02izgx9BMNcspz15OLBOxGyT1s+ZY6RIeK39YV13+Rbajf5g9Eh1nMgChW2liEWoNyo
1XPziPK+98tyP05z7ndKlfuYcgdbaDn3NjMhH6VOwY+MeWpjnYUZt6hCucOmmdzAXzYY0Em/UXHJ
vDuALkaTnTu6sXRAFGeWlV+rgmRkjLkcNSXFbSLar6RuutcGs+wtbYVCDQ3DsYB5thF20T7Qstxf
7AKXPdeE0adVlEVEkbduKHuzdUzZrGz+UweGtQayeYxr9XOYEP0Z+vw+cIM9vjcNZiECf9rglgXT
wUwLE/NN61xvwzsPy7X9hIYOjzfrEKOHpGuAl6d1oQ+OCdK4dKSO+7bD7Ewck4xJXFxE2BgwdVub
4LcVNbe2lj5/M6fhuMQw28R1V70EXTTK2i00FmyxtZvr7pFVG9MjVVG39nxhB/jv8oRBv7kdbJYn
UPJWdZu89CYBOctSnsc+gSdYcwKtrkDWHqWeAh2MyRTTd1he1g4wUQqi9W1lvwg5rMvQ37JIDMjH
lDagZxOyu1uQGVmW3DNJBuib5KKyvj2Weoblh/y4ODDuNG3aei5aTRnCW8Jc0B5uSa19qeaZea3I
8NRJk69NIF7Mcd46bXq0R84vqS8jVTHWQ4jrgk7FxjZu1etEd4mxDbzImTD4IovjFYyudgS+t6M/
3HbBSiljDSu7EK/iHM1bq80bDcDBxsbtpIU/NUxM4ZK4fHLb4MZCl5RM+EbWBja+afeU2Uhl414/
poTIz/X4PJWOuxkmn72b6+vI1oeDQzy1fWoKVlCyxYxzZG8qGce0Z32bRbteI3qAkWC5tawRwvFE
ZSXqR8IIhKPdgKuf5Gp6HC3u8U6GFYcCP6NgGE/40H7DYpEK7GE6KzXQw0FPoMJOmofALffORITD
Uot7rZubtVkFxDDEcFaberBJ4dethxoygsGkiZh7jo0yzqpC4UvZSns19qBbzjoEL9vl8kT0NDHV
/muy019aLsS2nyHAqwxl1MR+GaziU+Jh8yLUedgowXA9m2QYg7nk9hDGpYLxuWoROIkrZtNUAVwr
Mfr+0SMqIctHnYQoRmrHn+MuPimIq19bnYDOkWkqRusjs5NhVIGHqC/zzPwBfcASCBE1jWc2Qnzq
iDiSf6AKKnBvU2zoaBY8x6qtokEdEZQuF8CI5JJaRmLQKJ3q2vyalsSGSPKik1CfY0W9hGwS9QV+
KpGH8yg/aZxUw9ZAH06gcgq5R608xoeKL16IJ+a2BROfPjp3MhnHhSRLaYeKmqJvQcCKm2zEGKgg
Ot8XrOWy2HSRSab6JoV5tgoz7SItxSEn2LCyGCi2Mw1+NbZc1yW4jZl1RmSbGl/4TKogwoOkI98W
AlVINlMUVw3JVh8JDBdU5R60Fn1KOgnCRpl17Nqh8osp+RKaRGE05bzXCErUCRT7zLwO3EpQfpsy
HEfoNgYKfnKlqNdJ7+4wk242jZm3wL5voqaJ91Ewc9OSC2P5BTYmwzimELsUw2AWvDhIxtOxVqzH
kNQDqwL8CvLAb0Px5xCK/ig6zDJSd37J1LtWNmALB701DKAvMdAKiEssj3M+RBA302r1NJQU0xtE
59SEsNJsSURLR8iChkf8wkJBfbbkZFIleSG8wmUe3Ns41S/T2To1Ac2WCVSTZjijI0zWpU/70sZm
UxIcEmOnBdXErYuhkdpVp6YxWQkUsOIAzqy7+sKgq1ypcaZjjW4RDdNwvdJNRZrxqKBMdfyNqYdG
IKo2xNWU8jgJ6vLUiEvnFVhqBMGFjOIG4rytpmu0Ag/4tlvr0dYVtLqSHtzIOBqz4LB3j3Zg4XLE
/cwZNs8gmOv1FJPM1cqcVYmhHRJUyXsvwWaIPgWmyawRfyDVlsHmWAFlxiM2vhb2+FRTyssQi6R2
OrLgP/cG4BwqEcOV6jBLHFnmNOYU7PVW+RR6h4wEfFEdahUOOCpLjJH3lGvjOT14D7HZntRmQHg3
MynAa5sgdkvWrSr2WCFzPe7tNmMyFobqZrA/11pKoiOd7uwZW83Meepd5WsNNhtbVjxIdWZwlXG0
NaaFcRITirLQLrC+KfUEX6RIrONp/OJYg7JqenHssZoE9cu6Jtf6FR6IEorUXGKheoD8dlvBR3fn
+FKt0ktjik9docbbNIvPZy+xcaSsD16thmdVYf+pdeljG7JYjN106/UU1CUp7dFRsZtX556xyHrU
gjncDU11CcoK1PYUJ3gYJ95GofbPbLE0oaEWZyPkA99uTxAKQlQu3WGaM1xRLOM5mPXKXavwVLfE
mSMskAocMuUmVKtOWiL9+7j2CGtWxeArTeGe1ZVW7w0lvK75Br6WpdNashEoyVSms2aG2DcLbAvp
l7A3UlUfz8IpW012rfrLsRcFn9Dno8nEo5DoopGfByRk58HNydU5W5VgwQqj33CboxOwB0q7J8XQ
fJzoEWsyYmKDbYUgyOXeshFCWocwdm/TdtL9ZRN0KZWAVDOzIBLG62PLE3MUnxPzH7dhQpywLtwd
MrebsDPi8xI37aHKuPNEoa9NwiL435KfJGTK0rg5dgxH1pnq8UEFozbuUQmW5n9vLA9mp2F2I5Cu
KkfyXb9KNv9HooT/QG7wn+kW/j8SJbwitv97TcKaLHj99K34Xsjw+j9/aRIY8X9XaYNEzpfaD/dN
k0DNxe8UK1DIK2HIMk//pknQ0CQAcuM/4eigpzT+FiUY9u8e3GJJyLQsw+FN/ieiBL7GjykfRKlS
nIowgTQTtKj3pY5qFpVqoMwYgdRklJ2wq/yhgXYPrf6vvdfHypEceDLFJWGTZX951T+eGwOsmGqY
+6vvnpfvtxwum0LTK193w2EXDt5VKzqT2gewuFGPEyhLzdwXTYRDV9M04zoLIWksD8ZytbNsymni
6dcXEXMTrFTkc8urUvn/by/97u3eXvP29LI3KkxI6g4JZ0c3/fbku08dzARQ8tvTy96717x+M5LV
mEp5WH68vSbXiNIksKOUlGm8U/f7Jsgp4Z6H2kddDxR5EEELyUE+umxIav1wLAoW+8szc8SSQLHC
4/Lfy0MpExVfu1323164HC6bt1e+vlx+7Hcf8NHT7x4Lc/qrRtgXEWGuzlbL49s7LXtQyC4cFZxn
JNegiDIIPS27y4Y1QeG/HbJe5WmzY6G6PNgBdWJa1Divl/LtKr67qMthvlx/N9QJiNoOZkx2aSNp
MQlQ4EFc+YlJ8W0xOvE2iQCFoKCgKRdZGTG0yuCnfOHy2LL3+n9Lk8ZOgJlOq10u7XRaHluehsF3
hpBNsDrmf9PBdtddTIjxu/9ddvXBvLI7Z9gtR683h/xGy+Hrm8pDVAajpmDsUHe+GesgRZbdZRMP
Wn/s0qc8TmAHhTXz2qyxW+4JNrk+thjssGc6+FoxOBXrWDMa3ynAxh6WXbjAWL6QfNOiDD8aF/st
4RrcVHLTNSMl+lx93Hu6+OC403Z5HFHfX69QBbOdvFb3aDkLnwq7wk88gfXO27FRF8Y2tfPPOpJ5
f9ks0aFlbwkRaTJOtBym8/QwT6W7JfNfgnpkkevh3jRa8mYi8sDWjaN+D4XzoFI55vdNnPs4MmFg
9t0uWqllRddMY7URRcqzS5whW3ZdGXcYQOYcreyKmmeMMYgeLSeWz1Q7vP4ArtUxcqYZS7nCw602
p94DJ2snXDtJYjNnnDx1+/b1HS2Rfi/MUJegSil/jiWyshwuG1M26mVPZNWF20TuzvLi0m+dMkUw
NJtAYckrlEDtzXY3T81p+RWSjjaw7C2fpoKzPYwskxONPAq2BKOfzCh9oxwjhRFVDz4h3Tj4YVyx
CzBRbEoBFjQVOkWtZKwRr2DfOyUNaYbX76XNZKOjhBZKNB5cu/xSyzUxFdDZQcOsUD60XKG3a4Ul
VtnnFHvNdPKk0+/LJsdWdzlkpV75U1LgAxoU5gpJF2ubIDyGsvUFjnXvjRVzQipXkqro97PSNf7y
3LKH3nWr48hxWGJNWE3X/rLnSXr1SqmggFKh1Gw1o/vmtgOh+TZyuE+EUtHw5O5ynM/JjeaKcmf1
ZukrvYGZ1LJLcpIRSz7oNllMYwrPU7SrvpbnJVyxcOSHmYOCX4tNyCx7ZQ80acsLH5dAKgbODRO6
f2+WQ3fGvMWcIZHKx7su/Oz2I251BYtRPPWcxkfYHewMqH+dJlp/eSgKW30f28WB0veH0kzp7/8+
WTc3O0727+NRBZGij0q5eTvD19M0IqzU7Waq/LLVdJx0z0PBCb6d5XK4nG8pw3XAHncU4QX7OMWh
Ft1BjGiXM19O11F6mqG1bJcHiorUsTMQq5c/UTcST+n0RGy/a69L6yhE420Me4L+2cjB//UOlrex
1yl7AC6adMfgU+TGNLPLKuLOo7aRHthgiH/bhDPVjw5VT+vlqhRuNewqtb9KLFEwMWgLqhgYtpdD
oCmRhNhwDJMIP4+5TyjhlhOCJdS5bMii4ExYVeTH4iZe270hFYhtuXFkm7fHABsyR5CayPphTfHC
6C+PBfn0xaHMaad3VnK2bOxUzKu2UAFOR5m5MWQcvdMYHcewIJAv9zCRoZHmoh6PtXOjDdSuOLlr
r4tqbvwyy4jrMe41vic3/Tgix1PHbBuqxBbwRUhqf2ngr8dmhVVR7hHKRt6/scuaW225/K9xV3k1
58nlwWoa3JVeeZgvzY42r3WnJ/4ur2qrqFL2kaxQzsWMePx8S+Ne9t4O25qcTaEO3dYlMA1rW/OX
TRhq+AXG/XouuNlV2XUuGycOMv/tseWwmHOPSIB8ZnnN8vTb4fKYkYTRXp/ss+XIZISmbFW+9evu
8uh37/O662rD2m7p9+ypV3Z1U53redbgIk3PoDejdVSbE2CeftORBNmYmjA2vRKG5Ew8Als5kX4U
6JUPeo2uYZkyaTgTrEz5YLPsLs/TqXyCBkfiIyVWS8CEYUIOMnUIFRB3EXaXB5dNKZ9e9hRmzQwa
MrL+9j/LYX8yOit+fZPlqeXR5Y0mW45ZQmeNXDb2/2PvvJbjVrZs+0XogDevBaAsi0YiKfOCoDYl
eJfw+fU9AO4+1GafPor7fiMUiEI5VYEFZOZac47ZMDVZ99P1Td7fKYlIvtVTqyJwdj3xtofrbT6z
3Uy2Se76mmy9te3m5cQf4X1/e+L77tvD5TZv3p65vajYzpj399ye/7779vCH/y17f43lZfWhH5q3
T7C97rdP+fbEt/fAhBlBe3N1X+QM+vW8Dnro5xtyNdmPdBOBfdTTo1/v2zbDv25tu9RJ/n7yduv9
tdvuINvkTAdx2zFjWt1vN1XLltLfnqyY63C73Xy79/193v8rRkTE/QUuzu3R7cO9//fbrfcn//aO
7++1veR998NL3h+YU64UbnrU15NVW0/bbSP/devDLjUKz2eAt3bbA/o6jLXrbON9Y1qlCCNred3u
Ugds3DtvnZq9P+XD7vbA/3lfXSeomYZc3W3PM7b5wof3evtf/u3jw2hFaJFa8+9P/K8vun327Vt0
20Vqu/n2rdbnbA8LI+Py9f5V359jaTExTO3RaybjOKWAd7YXrZvt4E2QYyVm8qncK7n9uWkqIrWL
YSSIbJ3kleN4TeLS2Xdr/8ta52bONuXb9t83b3eKCqet17Y6A9M6L3x/3Fhf+faW25ts+9vDb3du
+2QHzaFWyd3kOgpaXQU9N50iFrLCO/fon9ZCeg8aG8mFKzIS2S3MKmHbkF5pGorF5HYd9mZTTp+1
GQnH0nbH0SQ/b6Cey/WKc8dc52jDNpeU20ybQiZYSoGXc9HUOowGzzx78LzO262kLa23W2Y6OgeW
+sdkHX3gChBet82qsgpdkmfo1EuLOAX/fNF0rv9gTBhx5pRlUgLAjIrWOn7H62a701bojI16R7q8
o33SE0/sCzWmvZAm7lmd+wWLGhHC87oZzLo5kce3E3EDt3Zdq2y3yrE7ZeSyHIRaqed+3Uxrg7kT
BtLd2vphDuDzxnVJ9L7Z7rOZIVDUIyZ7cmmGKpLmQt0ZCgMFabKFgqhSa7OvUiAtKbfh2F1H4m1D
UZDOTP1F5RLM33g9EtY6r9oOzHZr22wPFE28CrGjisanPZ3fNjp6804SxrddG/vtyizX8sO0Xp+z
7eZ2r1qlt4uZeftl7ax7tuax1kj5voDAQWP888naerXeXrY9st2CeYc8vjrjWul/25T/3N0e3e6j
NYSax5utoEIDd44gUZztzETIYiAR2+57f2C7Na+Hyps9zNbrbH77+2633jfj+hvY/ubbfdtur61F
n/f9t1uSnFOJGAff9v88uj2wvXh7XRo7tz3Gm71cx9lhHV2ZG1bn911lGyKTbbFHy6Q6o9Zi4H1/
apJWBBioi+f/9qTCSA9pCshjZKnqyTrqjvMyjGcXkvB5RYYyOUKPssvt1VXbjAnOCKfGuN8MN9tm
ILrA6Qf3CKCmY1BYNQnbZiipQ+1ME2uXOiCaXK88hKYwuLxfw+iozSFqnnT1Ay7nwmgDUlynM/TA
6aytm/fdQZqEPL7vb7e252zP3nabSC2Om477/xdr/+AggwfrUij9v6u1N/XAcuClevm9XPv3q/6u
17ruf61Gdg+25mp+2Ixif3vIPJNKrqvzz9M2Cxml1L89ZIbxXyokDBV9OWg9fAI4HP42kem8IZda
AhuBg8GExjv//2Aio3z8z3ot5DcD+61JGAvLH3DnHwxPKflDQ51q4lRZI2bMpPMOrlgeW5nv84Va
Ke5YIPaApw7IIXxrhg+nF27jt2OgJq28JjlgcifRdp6d37gosg5Ve537gd5uVD5Bbg+8atKC2nQV
cjv6LuiR7B0iem+7ak5Opcb0zuwP7VAjXdXFt4IQ1n0n8ABQhGixgJWDL764d11CHqQjupXt0qMK
/Eq7Wu6rzMAugcwuGxU6gtaAEBU5s/SmYT8TJ+o2ZYfkfkD4O6gHODDeDht8F7TlS1uYA3kw4lEA
q2B04buSoUCoNiW5HQWG1Ze/i0CgBrD6h5+9M+Jvi5tjkaRx6KBEKRpl2WfAbaisFC9NyRuAIjvP
7VLuie6pfWpL80VzgZaRSe650x3666MKXcOf0cCF6TgdM3t+7dxviSaawCPo1Tcz4trdWjeIIicn
FR2U7U+aEQcxfS3PtMW+JEXFr1J91SO58jjYUejGqAgy1/y+IPB9O/n/4R793Wa4OYV/83DwAzFN
/ObgStbcByCh/zTTZIsrRgIcmlNjeI+bj2PbFGDxfMtGYRkvg+fLYrhTBz6USRKxTCGQbQfzt7Pr
3zi+PrAvto8CqdTASYK1WfvoQtQVrpVxnjenSUEnnzbVN4OsInGsleE+1ssndKc/U/Pvy9//fQTW
U+DDEXAAVMOGxkykYQj/5xGQsJllhzMQkFx6g5aaNvzT2rL0oW6Hfa+Lw6LAisgm1LaNoNGudDik
Ub6c+Rr2CTrn838+Dh+T9tYD4YAjx2fKCQtDeW3C/GaiAODcTWjzC4QDHIisosGLmJUo66k/zDVC
bWV1F9tmYYd2ll+mqpB7pcjRUknoOjjefVolP8e58XBcSu3g1cVheys7ysPZ0HW/i7LP//lDGx86
Q9uHtjCRuqs3Fr/g6lH67UPHnAEYJTM+tCfkPu2WI0opxLSjQt52ZmsI4K00MKb2m43mxG9jzsM0
oo4PgKUOhf7a2kt1MDz0kwOcG5vAzyRtn4rICPEMob9IApw0nl+02Y++JmatAHl1HqOVi6AsP7yh
u0UFyYHQ09cZIfIeRzhG/kT/pMOlCYfC+4P/afthfPjhwIxfG2K03UyM+P/8xnMeF0mZq+mp6qeT
oRTmTlByPcTTU+JK/QYac0jxepVREs2KTpMJtMIqopCIUpvJifcNAgUxEiHs2ES5q2voy2CQDKhP
FPq8x7G1yQyLbocoH0O74SLgNUMTVEX04kE/RM/S5mcr19R9ZQ0vbT3Lo1Aoa9RqFbYRvZHYJH8k
+tMV44P9jj+0RZAlgAqY6mw/xhUUWucs5WBkp1VaVHvDxCGXdyIqfihDNBzaXxUq5krXSJDCzQgP
2RKhCJ0OFZjXCTBh9qXvYhuxkWX+gehg/LvPxufD7kZIC6TLDwQNLPiFQSUrO7XLURW5c5ZF/bV2
see3nf3YKA5kfMUKt+FAH7FN2o25q2LssgYrQ38aQxaNnOaD/r1zkh+mXDDlxPYDP8suwCXt+nWP
3VWT4pcFnnxX6Y/SQ4BZXYiNucexI46KPqlhnYkyoOB732WjGShx6jdaU56RZnxPzcj+E+P1f1/C
LEx4OOYgFRG6+dGIl6MQSPGQZCeJ7DCwigx3HBJk1SZb3ZHpA2i/ALHRYeqNC+41I5CABtBaJp8y
fMzHKh2yPzgSP44rJpFJKkm5iCc4RyAvf5h4mKlCZwqcxymJPM5VVd6piW0eBGyPqnDMU0K56xiP
6oXetRUgzrlNHbCSXan96ZOsp+Fvp+n2SfAP83NwHYIGPwJws7K3FaFwmvaYBizztUsIJSuLeNin
GUYynetQvsDnkzo8tEbFkZQ0RxSDNFemwvaN3nkqXIhYySDtPa35sAZd8YeL50cn5Xq06PiTlcDI
x9Vkncb9dvEc7KITdj1zKemsW6/XPNY+eWB69bOiu913Vg0S5dfFIWzu2CQ/nFE2O2vS1VsrLW+Z
UL7mGWtdt3nNKcV9njXbV8WETN4t73WliIMIlQptLLMi0KkcL5muPA1DAuYTe+y1wMwF/TwLFByb
f/hm2odhYT36IBEY0zXA77b68YwcFy1PW6tPT6qJ36bt+yBhjXRBbx8HRDSCAe9nTiNq373WMq0o
hgwD2FKy8MbdoDsskHCb5Jnyh3PG+jDbWD8YkVcccKIamYt/ZOGNuMRqGTkgUsDgOD1S0y6rM8b6
5dFSp8yfkXP6aS4/kRKprQcQxTnbvSn2sz6UTEJjBjansoJujpQTPZCgbgznZOqLBvCj28tKWxsn
xZ06lu0emGEcjKmrYR+yj2mRDo/GrAJ6kpnyQrf5ZBk4s4qlf51zc+0kaWiSzYFkPR1NqlU+DG2d
AEpMIc/UueK3EEt8HIniJnH712gs5SUfhttKz7W7auTvSJ5JazX9iyuz66yfOdQABxLsG6xPBy/2
DkouswAOj9xFa8U+4oM8/Oef9ZYb9uHUs1bUgodkhGH8I9CI6Wo0wXJXSLSh3zzRaCoIg98hN9Yw
PFr2vVGO2A9WjmY0Vvu2dYu9LNtmb2t4s0gbPnQCVZWXU+J3TCOwEqLyFlfF2UTZSNTVz9ow271t
xl+iwuuOnM+uH3sCpz7TzN3kTSnGIBNoWB559JCau2YU5rcmenSioGPldFNbRbEX0vtKW8IOMoFF
y6ii6LSMRn2Wawkrwd1SKAvS3Hy9PsyXCfVFM0y/pg7wpTXRAYqZzgU20hzstibrp068JN1yB/Vl
8YXLesEARxB3Xnzsc6Olio/CPI5EcjTaHn8rDqLGJlR8KrzvVqzoD1Bi7vjEmBREvZdKnZ1NOZ+h
53t/Mux+GC85CfDRuwA/NGhCxJZ8GC9Vr+rrruAoKSnKTOLw7vKoUo/NjPdq0ZZDRlGynqiWti7a
RnWuHumA0eJx64fE0mjrO/o1V+rCN3IUwVUHCOg//4T+Fz5q/YSM4yuZe0XifVwUpApaqEjp0re5
cDuROxjFMZ0qxnYgAbuJ02yXgg2fIjLSCsH8J27r70vKNNlZUATXDaYS6Sw7R7IA+8Ono17wYWxZ
E70JmEUV6yGs/nD8FrezOpNggZMrdJMyk+r58TB9LzIn30d6E/vgTRcEdj3ZcGVq+FaGqjjTAUCv
g17SxsF//kAQ0z7MBdY/KbA5R0VBphp8tA+z0kI0CsZKPTrOBipoy+jyTyUo/0BzT9VYKV95aN9T
KbuJ0zQ5lM1Pr9AbwlG+4cVBum0Y5D6461Q1Abgo3eRi1j+ZzgyXiJjyII3sAsmOQWS3xNeQtGgY
uCyCvuasGDVp+COJ3wN98xHj7JjP8b1wUpZUnNUn/pTXbO5e66bOVrd/c0SDcB/pNed5PEZ4HrJ0
n8Sx65PKgpVApD9EliQ3swWlF7jHGHoZs2DyYM5G5twPzDDOicfnHEWwdKb7l7rs9LHambSOTGP2
SL6NL0PBW2XIhvcQe9pdpsafPFu6pzph8C/B0JKlUKbnJosmHyHpfEjG7hd/buBxGag0fXFfDXrC
YVEIvlSZ+b0LyrtCYH1UIbJgsbAudZxqgZOY2aPufuNgJ1ejmj5FqhntnSmRQYwk1LdZQDPIudqN
3fR4zot4eo4c/OrIo08eYcXpwY71wNUbcWFA/a44k3wwZmtnOpQkLInjuZwS61yslYt4ydKDVhff
HE3BeITpfjfhCcLVGlEyHc1vZWVazPXSIPccBCCKfZWzO19IJaJZzOh79GAQBDW2KwyTUXKoRWR/
lXBqTP0AHnDBEK7/IpBZ/zQU2YsjF4IDHHyOWMqW3YwGaaC6hejVMIOvXARvS03xrlpmnbqpxzUr
aWb21ShxIE78JfFY6V6mH7H8r/qFqA8bx5vCuYezYEoluW/0EimuWR3pAJIbqg36odc5qyW24JM0
syYwlEgNktohT161g6WpbrtpVvYpKDv4cHPn08z75vYS0yPis/OSekNgT+5fiVngTnem/IYaELTG
thC7MpvFI8vmcm8PucMrF7iRCoq1aOS3nFR1f7LF9Do543CIFVvDQt0IZtBAjbq6uaN4cYU2gmnR
6S4GXuOjt0xPpmxJElrPaVsOwdhqPURITQtH3bGggNkX0+soC03QCUTnHHTwAWpWJNfcpl+LomI/
2JUSaFoP9dGyWRfDizjaqfmgG2O/d6qZeeoAO0HWA67+OUXSA+Ic6GV7L4f1v7CdGwck5oPaapdk
ZNlIeuTbpFtUEQD2QQatVuJfhoy9Iz3pwBJHP+EDJ7hG0FVRMEw0wmKO6Ax6KBxjPjhR7u6puXyJ
NCj5HdYgH0tbeo85jx5rx/BluM/12Kawo5VoN+SFto9qdbx6GC6fDWrxu0R/0pV4ftY7nVJgV8od
HXtoigkW4HmM9X1tdwc8ytHNoKSsx1x7T5Wcde38eawWm3zWmyYro6OnWPJgz+adp9jxVS3/GtUJ
EaAZWcGce/HVWT902nl3WuG45OngbugcjSkYq+R9btD7GUEiBeTsNlyVD+jz4lt9+csutWBpW+2a
j1AozKwuUfzh5VYyPGRqVeMjH7T4kMrx0Sz1Y1Jn2Q1oLMJ6FYZyT02Ofef6RUUa0ajN18ie+lCv
EvVBmYdAW794LcrpoI2uCM1smJ/dps8xB8unXCMCzKmUI8I7cefqfLg8TqMvSS+fFal6qIY87Srd
dvATFZEfOoADHlPjuXEyvIB1Ml5Gg1Uuo2Ga5IXPabVvgAjd2IZApJbm5hdiMwhUIGP4suhw/mul
U7+1kdljVbLvAYiamMLh9XQu9QnN7I6EXaKqwqPoa7P7Vz0ZY1DFJviMDOsiRZ9PgsbHZ1sxKXUs
mX7RrOx7AyLpwEytZyp5u6CiZKLB0r+VX03Bpael4VoQQkWMwc9ypGrAqvFVr9sO0Z0xnAw8/Xcp
zTi/KL2HEdkiv74ZPWaPL8Sq4uPgzVpQLUQSJNXRcpLHEsbMnVrXfWCmRsV63GgOUCqc6I4/ZXFC
gvPDoc1FgVJrTsXAdWhE+nVLmeSrtrZ9rb47T7Cvr2VVrHGsBwn00Uo4B0lDVALDs2au9UCWRNZ1
iDcBVqfDwRDTS1Wv8AsSWkBFYLQWTgsUkKisHHM7lfHb7V3nzsl8NXWjMJ8nEaqukexN7bs5C65V
UOf9pFDRvwh60ZXaXGWnn+BPmEEPWEDR7fLc6N65wDt8VUeQ5yhfqn2TXGSWiYeW7Jid2xlnoCAa
eovxsyjtbF/EGORLT9j7RcvmQNb2J0CC2l1COdwZ3MGnS1GcJ0nkV2oI9aR5tXqMV2+Lok6hMhUr
xt6L/GKlnKeNP1gUXZHtITOo2uU61eKpAFkf5cb4FVteX1K8YcVi7ISb385Jhb8WX+IxLVEllyA/
qEGJPdcL+GfgG5hVZne1sG4q285ukE1htk4nfR8ZJm+TA2gtGQTbsjY+J7+YRmoXBQ8+6ihxypQa
G3np3nTETwILO5KxEyGULE5Fon+VnqMRq6XWfp6cVacnKLtkCmgQp41qlARygtzwV+FlatxHL2H1
4C3IYZVOAzPCcEt2nUVYvAu8t5/x+Tej7hvlIC6qXSGMFEoYJcAgq6UxiNJT4h2AH23vSfeJ6PBX
Z0iqq2dCsiwpcg1Zg7EJIhq0heUiJ8IzFIRoao75eMyAdXRi8Gs7nu8Ks/IO3tT55fir69XsPpcK
AZAiCbuSHsqCci8oQJ42zpifobognJxlhuZUntAH1geHHs6Obkqyd8s6x1Q3NScvE89uOn2flC9z
aaMoS4mKB8PQupH1OV8bHlzHT5wFeO08ZoaWiPBFI28OlMpxjp3Bc/XYJPuOwGc3/ZwOlBk55Qjm
4JJcL3G5tnXkwZiag533L2qKYpuReF4QxK7pVKz8KDutqW4FMH9wHVShaZB09nM8SVhMXUTTXUYP
Tuud85LWNWIuxY9mGuPLHO+Hvrk1nIE2DXOnvdBMPzMtctJXUJs93QyVsovT0t0vI3SYZCh+LGFU
DT+aWDj+SDFm6YxvsYMjdo6Ko2vmj8DUV2vi8HWYTG83MgycpsKNd2MPDclCB+p3i935hHxqgCsu
Qm3SoJTOAYZI46sS0ZVYgIzPOfAsugLWkZAsJIlAAzCY7kZ1DJov09jkjKd5GpCjSSk71h8n+VUf
+jIEx5oGplFjf8pNw4d0jVWxXV4RqpAYUtivmtk8Z5NIaLiRrhAp2V6Bywdcqt8veR0WrvotTQwC
XropLER3wEjM9T0qGuitANf1+Ub1ZsWXk/LVRJ2K3/eFtT324dY9JB3L7QJJUaWTGpHngAEqHZSS
0T0lLOCYVjiwz9z9OJJ5FyfND2LlL4TRdSCAMQ2iDL+OFSW7zD5khtn7XZuUoci8c+XZF2Dgfipj
CQVHucur0JON4ysTWQ0OkIncaTnsQ44Tr4zupwh+B4B5P+uBA+bweTCz4jZl9Loz4sPsgKoTORQD
8zAkzk2xFoO8Rn9Jh+baLsAr+ry+EUrxl14tFy++WWzgHtVCx19DPbFj5nbbI85luBaqn0Q/crf4
ZDvl58YWR3tsnrB2kzBDWSNAFgnuoLoVOdqDqlSPXsyFz6Msg5mN02Vqs7/yXg9KKLNSDk8JSklE
mqYWGCtdJFa8k52jv/ze1WX1UIKPTLgUAEfCNJmt1UB11MeDaJLPjVhWooYlrrQAOSXaWQkWKb4z
OWLIHq2cqF3vyU5Vhk6tIjgIgUO3bjbxultFC2qSiqnKKm/YHtiesu2+bTbF35vefbs5RWPYu9bL
9jx7U/RtT/Q2zeK4PmfbX1qVyJ+VL7C+9dsT19CuvUce4tvub//V+rIpd2OQOkkUHTWFsJJ6yg5N
W/KnWNWQ7++s940uw9/fllTqgEI8CeLr//X+zLdXvv1nv70LqLDPaLWLfQ13SgL95XioFnojstVj
//3lHz7f9ua/vc22vz3nw4Hb7vvt0Ly9z/oV46F68jqKUUt8jS2W62avlier68Y7usLHMUMdMDnz
i1cMR+aqw2FWYtOHFi3PinCGwzJS2ZdqvdAq7ZV91pnkuWjjdE8C80HPyulrmQCgydOXMa+uhaAM
2kGq8MseywciVdEnz1M/2/zUBzdU+7zfpW3ch9o8fomTyrs6ZRG06hSduj6pGNrw0abE1yAvbrqd
Zoz3qswFUytC+ESUnDu3qW5qeu/4XG5styzvQWnNtpuHlcESjAVIErpJpO1sXf3VJV78KVN/iImY
cT1P3WMlYDYCkpv37klWzM+VWb6QXv+wOsVjvPKailDGTsmBpNoXGC5X06yYr4WVTadCq3EaT+ol
E8aDWNY+RFSTAjWDMUGrhJ7yWION8tulYCnl9sPBdgR4LPsx4rdyVRcgL3iew84cE1Ki7gd9aCmR
VEFloKfGsUyD3DjGlqJ8ikPBis2PaxNdoeI4dLs4aF2k0N0clpWSel+on1NK3YGQzl/uOOh+b3i+
0QGhsaeTzU9l5+ivBXM2HWq23SfTXrOaNsycIqbl1l8RThi+oyvpYa4GcaUwwbxnjIK6VG7LufXu
FPfUltOVusaLqo2HWh2COHfxDHesg5LJWnZO/5QZkXtDcsU+FRw9w1u+NZp3j7mvP4hMo5JbKvtx
IsCCqSKKTbAJ1GghLBnAI5zYc45ztNybBRdUs4gviV7vR1vcTpVVnKpooo9lfNHBe+zskYlIi4Sd
T0s53ci6G8GK+s6tcc21t44apTfmYiAZ5Ve/m1HUk+UIpTSGUjfLJeO13knnArpPm5lg6gXaoU78
kiuV9CjLmkiElk7OCnzJi2WnUXuItMk9QPonL2YRJ3eg5JHQyVxgHTgVLuFyYAxcFNy9rqpgZ17n
i7ZiY/aFTxoUeh0FlozTY6Olr/lcVftSNV6jJUvglEzaUett9zYxcl+DhMB/CM1KR0kODau556t1
15XeVdFXvoVJRUHD+dkVCFxgI/BbTgfNzyxrOOLQC4sprBoPp7kycGRaOCfpfEFSXwVuG2efnfnV
VGEb8yIyTknrDqC5hAQxfR/HFp6D8yOTn4WUMNskQq/U6K6L6zdjKkIZ9wynYNksk5lklU53BVSt
PDZf6SKZwsHQ5uATtxTQYlAR2rKIjqPjKn5iIshtYmghXoRPG9NRA3Sq/joPFT99I3WZM9sRVaP2
zsj0Ya0ckZiT5zeRVocJiImdajkMxMLjytWKi26Sn5TJH65K6azSQqNExCD0vNqrhfNF7zqY+wWF
JNp0j12XP6ztgWXA4A4hOd0bZKvlXXxjWT9UI4momir3QqJrSco48R2jgjmzIKxTkW6GaTzeiaJb
/AIlKH/aRju2rfW9GsDEuSaQDM3CDe+kaEYg3Qyh0fRftTy59I42HwZDvqrZvGPK/FlvpkP6a4hI
HJpn+zwS/BRCDvzFDxB2BhAoGjDms4Y5LmKef4h6swwHxSEe0tBJlJXLMTJ0foBIURKgzZVBgZ9l
MoG2C/6FSi/KsPjBHGPu4/RSF+ZZ2kRppb0XzGvzOdbFJ6/K6h0XjOfCMsp9nj57YPEaHRVfp0bZ
Ic20a+3Mh1HqZ930qKKaOMaWlDhcbFH0FOPAaSHFuYpZHsSrlU6hXbtMQi0KLVWmw9EpDSccyvEx
o2xhtNmvUnEf3B7bex+ZYKakGaafurJt98WKDa2X4qHMy+ti6WpIs8BwtNee1IKw6/ubMm6/eAvW
0wzgQzhMZBNLNTpkZeYGykQN3It6O5zlSh0kjtCpJfMZsB/CpJig9aGt8d/kS1ffo1iLr3A4UjV7
Jjye7oQxvUTIJqDLabm/DAutaxk/Z7n5U2/JGezW0pOU9jmrGPi7Qnc+GX2yBzynEt4FQ9kxbjrO
gEQoP7qM68PkwMSqWLAIvb6Ofd9iQ3t2tOGstt8hnLa+oUOk6MvlBEPnXm3T9gBQ/SzziNKcdFrI
WvTOkkgMB6Vyn5N4Ti+tWn6zmei1vapjyIFsgo1UCabZfpQSvldkwAjkDM0lCEVbyfw6BQSUeBPr
2ZI+aZ3NRxy1gV30RIIMEamB+GJzox+PQ1Ff08H6PlDA3Xt9TusDPXQSfR21Pr3knv7TnnnuYGAG
qFkkphF4oiZrmX9TF3ZTfplYmZbQ1Stwh5rRHEt9b1esN1zY2/tp6Kr96GA8aStfRkkN7W/fug3l
PLItbqYI9ppGDmMYtf0n3aam0UJt7gYosIqxM7h6slRNiQQbxakgleEiknWJ13X6ua/7x8ZjXe8O
YMuGxhpDwx7VQ2oy42eoOqsd8SBZCohPEZB/ssoJFHUsoDxAz3DkCaGKc2AqwmV5orMtO8EiojcH
X6WauFsrVJNJFokHEwn8xnKZs/JYx+OpqcadOZcY+052MdgBYYEdKJr0KaKQiVVydn09ne91c3ms
qpGisJFO+1qlmsfle4KBrMDnxT4O77zDvzUSsilsjxQJojp3+ZgEIAnpYXtREfI/wvcsD/RbU+pt
uBvd+AhssOTAEl41aApzGtCK4BhiKywtKiAUKwRtmF1Fm+6mjX9WaQEySzhumOlNGlIT+pQhxz0M
WgOEdP4sa6N6pS5etInqI7PAQECD9kucx18GE4dYlnVMjrT2osy00avmFElrzcIuDlbkybui56pj
K2RaKvqrBcOevggkh6VS511r6MSElkkYxS2XhlH/Gmvp3j0DejJxLvB2Ttd8L7t5hhrf3Kaeld22
jn3CAzDumM1Pe0iZ1clujb2bHftmzM5Ym2CmuqXqXDw9uy5JCc5eXT7N0QH1HJ4CIQ52JkaWMwmD
xHdg52Bhw7RZODzaAL1WoSXUe2MgjAEka2M+t970aam75zahnd0m9pehmfW9Iu8GMwJNr/dXNWFK
AmvqSvDPRY2Ne6UTHIHJ2U19cmdz+vs03G8za1w9p20UuGu9s4OVNEAprxcnwLyg+VxJ1KBdbWoI
hGa/BzNldYjWHK2CLwfLd+4f6RNkvqt4ZUDd/5PU7nuBfY947QH5AEw9ACvBmPFxhsY5SkXcoA80
w3Fl9DieXKfi7W2kNsnVKqdPgzZS+6ypR9J515S7ufc+b47ozTBN6ZaidJXacZjB5eVWNpypq9Fe
F4iDdKemsVSAWioVpWGIbYynWKdHNcQKIJUu0+nITAujUV0FOBlwPXos5o924oSYPyCKrBsnVmbk
d0ydsn5629iRBPToGBINFzYGZ910uCsdqRrHjgw2cDwEjNZAi5rK0c8A2Jgs9o0W9FOXXib7qU8T
+gRKIb+hzg1zY4AKk3vzuZkFCjSjvtkMsx/8swxX2NooCIE1W8F6yOPmNjtvpsPNSgoXFavt5v3Q
prg/1Jp1MlcDxOYgnbZv+L5vDKUTLDECemw0BhTKIYt2Y9MbVH7+x2VYpawfdsbU45/t3fiLnhdR
SEloyZro9Jt99f2/T6m+dWXkHbPVVkHJOit3XiXFHi7h583Z3H2j0SzOyfr49qR5RvE263BhpRFx
ge47xfWRb5AOUxE60bD+iB21CYvVMe1WScWoSDVCjMuyU2Dyk61R+VWbmUGV8mOs1BGzfMW0gl8A
fix13eRdWZzl7WaJLc2IryOBzQANTU9e5CwHykHHtwfX9Tt/SBqF8w/pGg09sNW42vYGvqG+5JvQ
7H6Y1/XntskYKqBWmjSBVjPssnoqyiwLUPveZjZOrr4BicosjuChGJfpZjUFOo1khnZ5fxSZDMoV
J5Nia9hNYOK+5Zbs8ZTlR7Tc1pl4oBfsV0poVPx++55sqQUH8rahnh3AsmGqPOEMX4oVY1bjKNke
3G4V665wGzopPXFhFewFP1EWBvG1tuaM83NXNLRy2l2srRUcPWmYXD7VNonF8J6+McZ94wr4Fx5G
BFCIaEbseXT7kQvACYZh/iuuuVuO00PhXvJIfTYLk25mNFLlVZ8l69odktV7fTa+aLr2jBm1I44D
plhpf4rScb/IGT6qPpyYE/8kxCSIv8fW8LUtaYcaBW9tVdWdo0wPKDCfu5VUGSlPs80MxBlf1BHa
otTaPlDaH45pviC+fJiFzWKzUWcfzdKpdEHk/Dd757EdOZJl2y9CLgNggAFT104XlEEyYoIVZASh
tUF+fW94ZldV52ux+o17UKwkg8IdgJnde+4RgPxrbwAytyw7P9kaAjul2cxAi1FfTsnIroQMTE3n
NJpp6pYv/fNDCx7F0KGLjgV2C7evZ6qu90ZCz77829++Nc6Wh+/2K2//LDqtts0o3/72fb2/iLVv
X7x939w63k7U8lKmOVOhIifkdrKzNaOGr9oZLmjqgdr9+B3ftXjTgDbl1WR8U1QAK5Xjgdw3YuMZ
pzwJsE/qDGinmbiMAUbQzAVJXPbuA5SxkCxwe6ttTYwrNyQf8DXugydpL5Mwx9iFqU8PK9jdbP6p
9Rht9DGGYKOu1DNLDpe5ri/1fTWu42IcyL1sLiabx9lVd3KIs42XYtjl98kT5m8JFT3FTVGmCbLs
5DS2+Xh1IpZVs2B3JOwyx6j0Rw3Nc19C+ayt/ACQYB0MkhJp+xU1Xb13HMl2p8XOgqO8wWht3rqd
+Wwm9XjAWISiO+As9qgxJo7rve1e7cY/jFHdPoxztq9boe+iwDo2TqQ2jueTju2Nh4iWhVIRxnUk
lb0HiaTX1+aXUiP7q5w2OI5hMWgn77iDANHgXaM486fhTZhejw9H+tOMM72zXPezzbyLcttHXWcP
rg5/SacQJxEZmzA842LafxtS/Lwx6TwmHmaMguJ3avfa8foj7ey3vPEsZsOLx2g+/cLj8bW27HBX
L4OAtlRXVse32I/gG5ihXuGlt8My+SNph3coM7zF8ihti14iil6kPz7gf1l1zPtnAgrWeco600O1
68t6YOYyd3soX7+NX/RZwznx3BfTDYctJFS1QTvxguJE3zlymteGRkLrhuqrKodg386XAM95n0nb
HXPMnJwv1TbBzknnZ0mzkhM3sTfzN9uVn6rA1MIBF1wzV5twwGSSxDR2VLweO4gXLlVFSDJDpK4P
qn3c5A9AvVS5NOd2tB0M69C13bkgBm3nGMVioUz0mIgfcOP6QXLLwxBiKQAZwMloKAcZ+ZsgCBtI
YzXQdbpx8PE05NJpbuvUPU2Vez/bDK9SmCSWg7mlssaX0GQIXDTRL2OJT7dr40Q2KsSk7jLm43eZ
Uq5G9vCQluqxccEqtPMkhv4tyvr3IoouyhkPCZi9k1Q+ku38h6fgn819tbINloUcynNZFD+5+wS0
yfDRzaJPaq157RTR0ZrSMxu9YK70y23Lc+cOv0dT/u4YybNB/xwzCG2tMzA76R6wzW7Wpia3FXkA
VorTR956XxVEc9xLEc0gIh21+WC3v+DAfPSm+8N60V2LQ/myUc51+TkJl6sf/R49nOBV4AzrcEyu
UW5/T+cFCrCYWbT96+RbIz1RAlnAC1mihHfWtlpBcP/Oc4nHjlCA7KV9nULxqj0Xn9ubp1smdvXy
e+CL4DliYkiOX/DJ9hosPFA9tEwTgU7ytRNg7QdXZ6EBYlXiEsgpCovZLXqBzJrPtrIZ0vPC01ZU
GyGHl6TW1b6YC0b99Snq9HedCYJjp7fYS0mE4VjNzRywrw/8UzPi0tngEWQ4xP3ZNV58FjBoDUYB
h9wsBn8zmOPV7l1QsMXgqkv3fVOf3ZHBBs31fYTf2zjdV4tsSNbfGkBeN3TOegK7UsueZWH3GgbR
UUQYETOTAlqTn4NYnFWTejN5ZkTKUEftK7oXr02eSNRa1SCvI/6bSYfdYGEA/aLkYbfiAUxMClje
2MFovAOrdOEJH5Ohfexs42eAEyhXeKIS4WzvHyYsESY8Ho3J3XR4Sxudvu/S4I7I0APpODQM5JDk
wysAk01CC+TnovOZEKj0qSyn517Pb9VQUY6Z2R0Wn2cShLuVwe3pHfiPJgCWSYobDVxmP9opEhWl
/Q/UBC0Wu120jogDaWMBo8YhDKWI231hk4AQtFBJfoZw6VZ+H/yYB9FvsaLICUoZIuPBCXB5FjOE
GuaVnf0BNHHCSJi1HFSfWhN+Cq6T4KFAl/G7QqS+btyA2RXZC4ZuX6PY/cbUAhCtA0GOs+G3LtH2
9qb3KOJw39XfAxGMa7qsq8iNS2LOn17sv44ho1AmhRDitoF2cN0Nilej4bQt/eozjBKgQKIDDARB
u94LzF0LsL+efNpT2b4zTJLrIfGqA1IFZF59D6/NElQP43S0rP5XoOlf0m5+aFyhV0GUE2CIcMwb
iy8BLMrh2j+GTcCihE0wJSTCtNHL3H4aMbKjDm+RlaX1yewDHiII/bssf84bIjoISsSuKMIrcugp
gfP+5xSq+BL7zVuIpxguMcK/D0FTV8ySP4hZ6g+on+JtnJf5MWIvkaScbiEm5BsDpdtmNrieSYDr
8GQCgc6WfcZhpd0IBOibPhJXf6HRiyq4Cz3n6o2ufK6nZ7tPYeqV0CtM2HhOoBPmFHjh5GJJUQVe
6pT7GVDUnOq55RIPaEW6YNjPHZllNo0Y+bUxCR02kaZBBX29dOkvhRAm4+f2KzWHQ+ZDe4pTfK4j
y8LIBS7jam6gVhG5h0m49iQWN1W9JmTvJfCy6lljVL7OZNvvKTfjrd91ANAa8+7CmR5r5nlnX2p1
Jr7N2qEtIci+dsqzmft4LZrWxbeyj7BX8zlAR3EcmYkNvqrP+N/XZ69EXjya3F60e+6dtehOsLE/
ESTq7UU1F6fYpkFM0wVZgi151xD2sltkmFOWmwfws3uSyn0YkXzwOsLdrHyT146/J1douotbG04Q
sH7oYvowdRyipuwQCqct+BhHyfX2wZxg7hk+THM5P3gM7t2VPyyqREifK1P75yAL4Iq4I8rCJI8O
Paxfqy7leeQwXJOr0+AIP5LM0rXimVq1f1bHKhLzs+fgTZmRu3tyu9JaBZrpV58PzYs2x3yHKoIq
ER//vYex7TrUjvFol9/CrlQPt0/ckPQac5nhlwbRbdIZSC9geW2kBaM7bdv5Gs0R56pLNVMJm5NO
c3lcrMvPUV/8bqWO93gQuOdsRlllNuQWMKFbu3U7r0UE+UcFZHGqEdpcFxhbbH3FNQMJXks1yO08
WGT1WLR7Opnd1dA3ktIS47Y61/w2nOAlmvBtOwkwF+1fR28/2NX0zG/ZWIk+TBzq92lSmxvZmyU0
vH5cu4PL79wHcWyew4kjrrVSyIwW3kxpOhI4Kjtahmg+ongXh6C3j4aPxCiinMgSMzl1I/HLDR5i
fv2kZ+zd0tjcRYvOEhEdQ4zZuIyNQ+hORO3udjDvoMfoDctMsqUGxGwkMw9pPUEY3eqakylu+WFb
hDuXS7avXIB4owJXbFvtbYYe9gXkAUSUeD/EECpbu6VWVHdhJh/KPjmaAH9UUEaLeunVE/QeN0Fv
h+XxWoQExsx0fovB/N7mAN1KL9litjQdkR9cwrFWl4jA+/2sm/tqlue5zYvdqJrvaW/88uUg4ZLm
qy5c6C1lRkOQcyHg69C6BinJEIiPKQLJ2hnZYebuQ07Tde6L57LoCaf1x2BVtqG3iajh7JJjs0DU
Eitj6zQhMUWLZ3vWy680GJqDBs2D4jReVRKclv/NDqdvogYiSfz6DUNXwnoAqofs5AXWSzXF0703
GHSf7P925a3GKfpuZOVT2RqY7oUBRJYUhteEo0HMcEEyO9vEMVu1LKW1gQCFKX+BNaHu5Ibwg48s
aSHU2hh6xFM5X5L4Mysc/0izD4DqtqQpNlO1lwU0zDhAUozHwiUlSGmlGiTZoQ8IRlQfwCupdXai
F6zZZAcVzMjcN1QyyYMOh/caU2cz6nB9DWnY5iE5+0mbb/tcnqaxWyTT/ojgeCAeR5dLAGK4hBdH
B5vok1WSEyDR5eHOqofgznYzVqXI9JNt4vElfwWpTzxKDuOaGFwwzSR66JzeOGIS/qZDkyiWuECn
FJmnNhm9TemFELCyPt/mYITLM47zuw00PPtpfZq0uasLDoxp9I5RVzVHgfgqcSTDnn5+zMzsAR8S
l+QO8kSYd8TnwsGcLh3VPefhNzFW31lC4hgZcD29ufGPysQLqwTJs6zy1WIKtXc7/VEkyXCH1dIT
rOJFbTKep0Re3C726IKpL9pieG3SZjW72KYTALYbXcBZF6PhiJDetZswIZnnH3XfdMCKzrkVyAdk
RUdlkXK7YoocIKVM7ni+YrC86sFpZjKwOsQ/ChN2vNqO3QyVJnwsql6iH3dOXmWsHUjLTCWctwxG
hO30+O43PYLuQn6Ys2nsitQDQ2cisY3Higg3/XGTxt+uWF7ofpvG95iMtkGLLHT+VjkHIUDtKk+d
Wi7tpmgIUC4lJWJm4j+dUlnBMEf9GSvm4Q0ghSeTc+s7j303UTEtcuKb2E8M2jlh7o8yxsHiUTnO
fCBoYbxW8un2XY1uYGj6aFqxKVis8alB+ojYRFwByIn2gphmenEg9vZqcP09MgyqgsS7YvBXbny8
fmpZJDh8MjepXYgjqWeufchxl9JvbX4WewFd727STBEaH+GUv9DrMzObowOzl1NqphSbqGnK9CMa
QnEwXcDgdja3qRN/FBISK5SW6E+tvdnL3TAwwC2WIPElIq6KYVe5sy72EXlyMlrni5UAAnBEmtD0
DOmgWfhhVwMyb2ij23LCXzxgwOkViOdC9T0DjFvTYb4kkl+Z2VW/DuvgmJEftYEXdZcjtLp51Hcu
nNk4e5E1BvxBitQYzOQgq/6hs6m4spYfjwKm30FTbVs/6Fa371T4jfy5paZOna9DGXxfIixCPbHT
MUOCvka3203ZhjTsL7vv/XVeE0Tbz0xoUgTUDdIQeFbrGYqRUVu/2E8XCVv6YFZgcdZQEKbh8TfS
OtngBJRvBqvcxAlZo479U5nsR6lornheMzaukOla7PMR82PojKwF594YJDfJcp4IkgsmXpXXGi9j
hqa8SqbvuqMXcyumPkbMzZaV2EZTQmFkwDJr8bZHG8wwktwtj+KuHQ3s/WF4AHDuFeRCGwMyrIui
j9t5MtfqSFr9cUoeesv5jCpah8rnR27wHUZINITRx0gtORb9e4Rf/dosDQOlZoEcGhJKzO27Wsm9
NO1i71ZjfiIuwTw0CAjaTo+7PKLJxdGYNpWYzG9upMe7wZTEsInr3Lrtpak7fSmZuefMTI+E8IzH
pQYm1bZ+yGw2zXiS37sQv9aeMlKMVoPgL9sattU/pHqZ8MwbZm3FZhjGBP9+93sbNtnp9gF37h9R
ZIR3k1E526yMz0bYiWANMtdvTJqQUzGrt2gwoM86k3WZcHo8BDNKcPbRJ4bt+GNa4qlytEtCkuOc
7C44QUahHsIJqqLFP9Re/cPH3W5NkM1j1PGI6skgdYRDcnmoBLbp66iT74ZimJjo5foBr92R0mor
GdzNEhCUd3ke/SPDHn+/9PzTqNUKgpM4aqxv6szfA/Ljlgi/bw3Pb5MNosGXH8XTjXZrdj150eSq
GR13j8IAX3nKhGHp1KwGj/SWAYwuGf2xEMMjjvLvSQ8TNFWoGagfH520uqoxRFKGIzTqnjZXsE2b
mGdpMK4llQwUB4om8j+fpXYKaDi/Udh5G9eGgG3Sra8U3CFeWzWty6be1oP7qiuPwIWccimE3VO0
9WtDZbyuR/ag20YEvFJirmD7uPBxHAeZ4bDYP+Zi6UY7Re8fx/e6ZvUr5hLM7iluyVYcSUyAGXHM
FVN/kLV+q/L7XGBZQt5CfRC4RFApwhexyBpjCky957Mbd23/ZhoIrgPKMokvDKU+I2NdrXXW3KF6
gW3bc6jerpPrvhsD3DRpopm3UAzdXnA1jzMRe9leDOG3mUJwQ+nKWY8HCg73q5ghOolnZMZJy/w9
TdG4YU1ujFKixiIsGBA7oGgdATJR1YEosFZj4SBPLBIwAzYsy2SrSaH7aN13VD0MHaKKmak6luTW
beIqumtU9LGI/3WbfeQFTxNEWsjeprGxpkV27vXPoalfJx4rNEo4qfz1CIqGoXeC5juU3Yu56VN2
rHRifyx2TVFfSU/jfPSOZJe8o6JvCXNCiIYrBGUJ31RqtZ9yh9Y3aIhXTcVvgYAdtMzbiIYtP7jm
88Se7A4XoGu8/rGDWccwPx08LNfwA9olwYUrgNTFzJ/o46+kTIKlmBDmlv2qb3c9pAg4++zk7UTD
l/LtEud9RpbsYspKPvx2utwgdWQkBCbSxUOTKIHgkmljSPesFpySrX3e3fJ46jR/qFR3idlkVkb+
oc2uRkbMu6lEvp0Lyax/PuRBG20c4HNivbmPf+6JHSkGZjrs/CH5wP8rWtc2YpmMBCWrt08ZiZfa
GXzyY1nt3nRPTxJda6ZQqxzc9q3voxq1SIkhrwqntxzNoSC3ADij+x0D6Bzq0REPXil+j+Nz6JfW
D4AKGM/FPJ9j6SYHx56bdYhYfWMAUJVCZHdEfh9jx+ou9tgf857mzzeldempcfJshmddEn3huz7r
JMAhpYC+Cbefx7nC8mBVq4xfOGSbGP9O5rvFh1OYGHhkrMflCWnM7lP70zfLIl3RV9ehxA4kaHo8
1jl3SQM/gn3T5HQmYz1w5mF5ehxRs0lRJYplJxh9Yr4I+2DsQ1yRzlhxMvR+zKRjqQydsyvTt2U/
ZJ3AOlDbKoo/IhUQM1M/FrN811P0K8vcQzQU7GqJ061ANdaQZnpuqXquKa/tAYTQjhdkP6Pclcsi
qpdI47YE2JudRQqZV/ch7uFIfXm8K8oOdLd6SRBbT4Id2c+aeJOpw+3ADuhthXVCNJeswpAUt4SB
R5ec+pPVeB+V8I6p9FEHWsfIJB+k0tVn0OIoa1IBiM55GT3m5BIn/mBT+Pm0Kmq26Akxy1xw+Ho9
j7ZkkMLhl3y4iKlJmPIPy9q1knbe5byc0fBeRs121xCjtTIMfe0EtWK3lBOjHexkjVrZK++DisUg
CtTSLVC3E8prCQ8PH02+r+lRaSfudF97xnPXS4NxPPI3qohq9q8k5UIunzkIbIV8U/tscqSVylFd
65TH/2ZEdVsuIYFYCCQuBtxpsEXub4gIoeuSZO1UbEsB5HgEG6/u8mXWw7jqGzLfXE6VEn3tJsf4
ozT99TTJKw5+XAWpGjYwEXzFci72y9fFBNWK0tXbZD1UIShDzZLnTEF59KaLHIJuc/tby/e2bHDY
I2GQXuGZs7Q7lRLW2rJZSV18QRG1oPQcOhFRcAQ9aThUwCGFwbTEZbOtOh4KD01T5jbcvJwzrMuz
Dyu3sTv1kI8tPllJXBwyBaIYhAvBzuVtk7Mybaf85Hj4U0VLb58b8wWn/k+nolMJcs7nCAhaRZW/
zwzhbql8Xns/2BoNzR1PP/F5SAZu0lyytRigWwtSOBbbICW4vqUVJw6FLc3zNwrzI4Y7CDKMwX6u
LSdeQW9zOcWbBa6IILjRCizHJg9HiSZ93iPRMLZzjfosRbVR1D9K7tw2Sf1vLcIaMzYe4xYDpTgn
t9eTHS0jzltBI8XerGPeaNs+y6F71UuXlTXqpHvsGuOQY9oTjMuj4YGQNUqMOf4YLBZ9I9195890
bCllbY2KAwFScwih+MOxnKGUzD6Q8fI8Djd/pLKXvNqv296Nlg6gwYTBPpaHXhcTdSO3bLTtZ6+u
kqua5O8s/8DGbHxnDComdUZFBxE/g9OLkvlop/F0V5sNHqgBAdWOSqo1tIb0PgF7IKG2AoRxFdZF
uc8MvPSeGeesi4G8SH7FDqEw9CDUdyYr6CiTbDv447e0m6KN36SQcKaWEb/Q8RrwcNhA6dmKwQwu
xsyOZanpxbPhRLH4UWv0jFZqfz70bftg8hpPiYLINjnNUcZkUzfTfQviNcNb8pLg1S/M5lghy4GH
4+77ENXgXOGngWeEGccpUlOcObXdccaGFECIG8q1FxXzbqz1A7ZHiFqmNHsybZg3Jds3QpoeUp/V
JZeWDn5tA+IVBOQ9jHSLT8QxbDv4JH9a+vyfO+H/4E6olI9y/782J2RDK35/6viz0/9qT/jnj/3l
TqjMP1jA2IgxDnIZ3i4mPX+5Eyr7D2U5tN9YBEhTcSr/w51QEkHjYN5AMI20lMK65R/uhFL8gcuB
i8OA4yjT8v537oSe+rs5DOWD7VsCkzNTOeL/MYdx8AH33TLuDw0tc6SZwDMBOMvFXy7CS3ztaP2u
ja+0sZ88wSlWlbPeFt1IgZpQUBUe+EQMK2FNIOBbVcp7ob0Xr/fSu7CoAqI0v8aOrGOP80cZ7jUu
s4HYsWMmYFgp4lUgu0rgutDn0z4YV2RH7ovFFhH6dbMqZgbm7MaMPq7Eaz/eWtLKVj/bMf2GrSPw
lY3eKYRXYTSQnh/E1sEWDq9xaNC1ArA3eZFNnp8HWMy2+TMxSUEk63wjxm8BvixwJOWjPz31eJOh
wgD4LV4aIgSixr26TvLRDf5960aXoQnOo8YYnIY9NZfiERrRqusYflZ98z5H1Qv0vCe80L63GXZ1
WI5CV+iISlSvkkl3p9KvvmEDd53qnQb0qwy1jQyAy6xc69GtnFPjoP4ruE7pYoYVquZdltsqjnZ2
DtAdtNtkKK7aR9BqSnz85bX3k/esh3JoDoxM51ZswuIXFc+2WSp4wWULWkoZmx9JArS8y+EU6pwm
LUshqU4XKzXYz13uqkwR7clVGuX1GvIKmElPbY02/iBkATABYydyve1SDMnR/REo/flnXbi4IGWJ
sS6H/ATZxQFn4QRwb0+K0dYrd/5huvMmwQ9ih9AUuu9I2vJSofepfJxVNq8r2zosvziRMJ9udzto
jV+yegsRCK4q3MS29ei9JR0OdLcCgISYxzZEn77APShNESgSAF0VztEZ8Hbtx1WLyB167nDtCr9m
ml9suwWityuXGz+H36hix1WwFPp+WXy1NqHHWVIcyjjEAotHh//tqcecVadIDdWlemu01598gp1p
T2miqd4S1YB6IFqyS/BDlDMRdNdWUCfhkDPvJCacK1NND0ZvflrNJypF48lqg42Z0emHHSRMO9rU
i/GOE9zBi0p3jVLxAQLh4IER2i2vdXAI1wzUkYkC8tOl+vL9kYlLz8mPRHMWX2hUYY9N9mPeL+6Y
wn+px/AtnrNrGnN/KfhyAfQYN5RMQKO1LmIo6EFGwUrrWRe8zWoXJqBzU1CNRyv7HPtgjVE3NO3C
evI16cshhIlOQwVWV4vZ9NpjeIuX328sJKI4f6osG1/taZ9J8cXYd1zN1rLw6hTyGOyg3HGu45R+
3ToDy+KqQEl/c4ZDBOodyJSVIN7MJbQGHJShsFEg3DjLgUdE9SV59eQy0Ro35WoewncTVs2fvTmO
0VQlbfM+JK65giMWUhHeWhmDRbf2xL6u8nNg8zjE9ovyKaaQix5Cc4bl/pGSfQLyu7ZqrnXHq4C6
TK3CeHvYyTl+iedxZ6bmgxdF1doj95ICG+FVdGOf5MdaMmOKckAgW6VbPAhR1njJh21SXLM3eugZ
g3dIKdOh4xYqqV4sUI+lEEOFGpB56Mc+TdWYYhnBforfEaGo0QBLfyDDT7XvKuXvuoralL0WQel0
xrPqSgsEF6d6KCp2INgjIPtMAVdVmn8gHkCzq+tjXrGxFFDJGEIjEWkJKQ7RhFoCYQVWFLsmM586
j6lWEtbdIW8plBCCJKuhoeXwrWXNdhV547G6jgmbZdk0P63S/7LGjElLm23wiR03S7hkmVbBvpTG
CVhy3OvQfoB4d9dEyCXsmjfkR69ty3aUKhLypsE+xwMBqiRrLlaAIMW+lruG0pvDIL3YS3fo5N4l
DE4ipor3Y/sZ1x4MSvDe9GYATjMtwbfTL7vMA/iPBVKsyLnenEqZabZrTASRehfk0EaT943W7FDC
5VibzqrGrAIzNtoZXN7zrgWsoewVOcNcIp+2YSSK/YC+ZT0i7OjNQgCMeOUaduWDaeM3Zt8bObfC
CIqzVQWfqaXQGJopQfHJr67Inu2Bu5U674OG8DqrJcu7avx9PVUfVSp4z63z0nP4rl07YullHgw8
OGi2XHox9pKwtR4R4iab0NdPKoueQVN+jd34rXGh+Xlas1m44YNKf92e8pH+MY0YI4HwaXc/yAFw
vZ2wtFTlfWxDbs8hiqWFbI61jSDudmDdGhF8XrijRhsgb61JlPVpjRMn/rD76n6c9E/VFV8RWppk
7r6TOrNoKbJfwmAt5jb9Axaw+1yiUoh7eYQFBJyPJwiT6ehUM0mFGBjsndHZ1+z2U9AR4YnvUGC5
13lQl2Egrz0R7MALQRhR67aLnS3FEefUDJLk6leIJfEqyqZHaF64rBT197ibFTotDiOQGLZyZvwr
tTRGc980HE7Z1Whpim9goUryn2JI35pK3JlI1uKRc5LBeUXqrSMj+qBg/KEDiykNWj4q7p9yaRz7
6uwM3xEcZ5tbEnRg1vOqGWHxDS6bjZ+6Rx8V21ppXezMFj5nHotNg38Atn5sUuBs265i8xmU8dL2
82LKEAKCdBYjHxj63Tju5mWDdEc4rX3LSSxskSEmOdUMVlHAYf+2oGJDB/ZH50V+u1SrzESQz33N
hAYkoLm/HYcsHmBTKo5sqb7IaGNEaO77eNFzhMbLPOl3Mt5TvAE6uS4aNltHPpLZtYlNEe1wCp1h
w10cDS6XJpQNhlM9GwPvJfIvdos1KlFdePzUojgzaQpLI7oupUtcWRfVMpBVlnmdZvF+e3J8u6Rd
8RugpIkcAsPdqhGCQccRt5OFm27TWTarxmjvhz54i5GREPkMSRmqgJ3yIGF974w4uI1R8GDNQ7TR
CeS7SASo1KsIHSYSurj47Q0mFh+OW2EfF/zE+NrZgq3hQhAA8S5t0WteUiqleBh1bkqgFzwvMoMw
sumTnTblE5e8OMDv1CdtjX99qKdSn5CE4mU1NQUl09Yde/8O+HXvwfKH4IBpdO1ySoR607Yo1imO
h7sGwd92KLO3TIybCAY4v/IJPurPUDnJDkWRRRhqQ3JPyJwMv7jlc9HO2aboUWRa1RzcRWV2nyRy
ZLYgnkmob++qiUguc4nTKdUOin6yRT4Jj1wSrXBTJ1SLKOL26e1Dt/xDsJvCFkdv+TH8I8zKrXUJ
WjswrcEs8ZTm3r10J2d3i6LzvcbHBpjZmmG36FYab2foneuRKzXjGTO28mrmkbkX8SIkS4NoI2Wd
IONMOwYPVrFvpYYgehNo3GLtxjz75jQ+dObbP9TkQq41FAYq71Dfzdpk3tJt47pf7mcYspKC+Yg9
EFKpJj1FxRUKvNhikGOBl6E8Ua4+V12EG3kG4azJEUQSsHg2SktAerBd4rs6986X9hYZ7HhwDabC
RfEcOL/dsQie29mmAPP7z7Js+sWVpD8z3o7cKwgP+oKFhs9fYfL0o/JC7MsCB7yjx8gEYcS2bnhg
vFaMJMYFBm5Ty3+myqLEcbOv22dkKpB00Kl5ZZJqdlM9JIua4fZfmYIoq0JcHFR1SsoYc3RLfS8M
bKhqHtY1FtfvCvYBAnvThoee2neuAK4g7u3fP4eRQzR5Ef26KQmIGlMkbC+iAiFTuZ5USu0Y8HeM
prLucDOAC5pF/ilHjrKhzCG5aMQgpMytM3luxqlJSKUJcbu5fWYNMe2UHzJBGb2+giiRGafbh3b5
5j8/HapXOw6CnQvOv6VRYRSS6+GkfW1urQHjBqHc/pSLnt5QUQSkCG7PbhAp1AGOXE1NCP4vHBzZ
fedU54X7538FCHE3UoOI3b52+5auDkhqmu8YKcvt7SsksjIPLwoWbwMrHQrUxbSdSzAk/e+KF1uN
AjpLEyAadoR7HQLoKr3f9aehHtzLZBjnZKYKn+XwHKM+uercORWDtei/oJrUqjNfjLbwNxYeMPvb
p84cXW3SVLdqoDarBmG9ZChOz+2iZhj6DPsUM692mb/4pMb28KOaw70aVfqYOlZKetL4Pe8UoXud
z1CxoEAg5I/y3I2AyLnakXJf/gVfePjTtvM/WMX/3aSWbl26uEW6Lg+Lh872P5rUZj5mUbJsOsxx
22KPI+7Sq8KNYWJReC9dQ1Vjk/sc97BfZMzp9f/z96XpCcuF22uLv5kt+hDcJl9X3aFV4zdnrq+N
opikgbTj9BfFvoUia9W50R18xf1//7f/7iF8e+vKJepBmphi/N3nkeLfkDFedIdsok9cGkZAWabh
zJtCOa1nKQ4iav+yl/w/7Ot/wL4sadnc3P8a/LqP4v+QofzXD/x7KIf4g7ALf8GTFPxOx/5niLIn
yeugTMD314GRDqXpn7CX+QdO1Zbr0ye5/J+D1+dfoRy29wcyERQZKCBcU5l42/8vQjnk301DMcM1
PWtB0GwgOemBr/2r2XMwGGGP0NKBRJVtgOcwe/VH/MCYFeR56HwsdkyJ9+H15hM+VmKd+TLd9K33
XvtegYslZaMeQpYfevQ6nPDs4999m74/9fqHrAQIMYcRWrdS86HwaoyvmseKLndVgZOhNc4tdMjw
ve283oZx5B/n5FpqdpUJc3dmat/TVERbUgu9VftSlES2Q8rJTZqGGdGx2WK09y937z/ZWqz/5JJY
gmvOVQGqdJfb8q+XxO88EPrBl8fZUP4htLBKDTPjmlXxtIfpsQcOgLbXVgEKd/sqwuhgzekPgwCF
TQJPo5l4p7ry03XnF7yb8Ix6i5kc4yQrLd2dt5hkhL77Pim3Ov73rx2w9O9W0hiuOp6JyYMrlOdK
+2+Wq9iEYe/YxfURF8P3vA5sYKX8MYdjxhmKZxezr/tieCtgZa2nijFrreoBdbz39m/sncdy40q6
rd/lztEBk3CDO6G3IuVVmiBkqmAS3ibw9OcDq7trnx194sSd38HmpqgiKVEkkLn+tb5VJBpswJoV
uwqx2w9DCrC94Ew8sHmHE0jgyVhgZSf+F0+LrPrsy9JdWaZWLTDeLYswQm+y06OV5pyvk2lrmNN9
bFRoo1r9M7MlGlaAzTqN03VZqCN+jleIFWc5CCZIynsz+/DZLdl8EtnZ6xMhg97ZGzKJj453DaMC
61zZYfH25fN0Qu+bdlpv7jMt8FfwVVjNNeteIFph01zh2SbxJz7raGLI7fRfIw3ClSeWgFMmUjwX
TzPqNTilemE4vb9w2m8zipigeMzOkgAaQBo264j4Viqc12pQ/LumYvaAv8PRXsqqdZa9qX21nUT/
cFsiGnB5XGYkS71nNdPio0fc0k/VwLuFxBSKhu7uRxAzAMbJXqgMowUPolF4DANA3Iss/yKMkSzM
od+6CVwwfzQ+5PikEAhRC8WHF+0NEH40xbTX2PaOQqcwYKqJ/5B4n9e4mzBNfgBHWJNVB1tYI2RC
SGWalTVnZvvWRo8sItGTuSXQ9DFxtkSFhZQ3TbTfsJViPsPfcgC7N+/V1lVBGIlGqbaOjplPf1vW
5iDLEgdoQepZFzPoKmw2gKlm63HV3Uvt0bNA6ae1iefeg59gmAioikbT9jNg6mjTAkeKSUDtzT80
J1M85OCuAh3g9lRM9yhXUNjK8UfWP5OIrUB05y/lKN4p0vl0U5g4ontzPeVBT8u/myS+NyMSMkyQ
LjVLaF7H/tWpyh+TvdQEvtTWBVQ7adM69JikiuAIpwLjli7eMOmvVWGeKx1rQYFjPB5Ro2QNWq8E
semWRsb7B3tRUaBRVGIkJFNtpogtc9tfRliskdmeoqLetvAdPDXsG1l/uea9hZep87NntpApRarq
QzPsddWRuLaS9VTzZ/EGLiYSiFibyc9WC29036PRTcm7ERwlrbkA+088TLx60n1KZXwQ2nRKMMCv
I6AHqyjBgpgLwmbZeOnj4oEd8EdhNj/w329FmFIM0IdQgbt33FJW3vB0TPOYUOwag/GZ9IEuzSQH
FxnczWFWFLDv3PSz8bxfAT9LnY6HXFgf5DyQxFoO6C4Zpkb517i3cUqpgwE2TQbwKKpk29bVsyKW
XfXoMrb9Fdj8Arn4EONQb120oSAPHrykPCe+VuDgRnnS7JkyuAajglnKnFXggKXilPXbLDR+5nzy
Fl6kMHGI9LmT4waUP/kmxw34DMVEk6eiRgAJELZ1JGe3eHDbFJESJvqEK5mjxggpNbUuRe5AFcZR
Ddl9dL1rrOQ9zoA7eGg7mL8royQvPtKhuKZ/jcO1D1+8uRtjnBsOQCcQzCZV8d0+qSMGAcGnaWcn
0nuPsBuZSo/quUwdczWBWFsEg379/byynVaBU2zaPtyFU/KRSoxKfL5JZDHF5qNUZ/Ge/MPaSvS1
MeIDFuGPvgJYNfWK4W+IpStgzq9ZgHiMa1Aa9/M3Et99k4gWjvI/zTZ4CB0EyAHNNg6Yfnreu6cs
qMJH4IoudPdNUPVv0x4WA8KKgfY/K5SY9NaxT2S66hhOazoU9dLZFmbASMqpMzoR7Qryb/QEz8nY
JXFHPohDZtQ6QEaMcGOI4UJYn44Z49Wy1yKp05V03TvHLV4h3R9lbL+RsWT/OIlq5XwQr4tXVaxO
U5wni5zxS97NVUaRB5epKRdl54lF17pPDZrywkaipFMw2Q++5yxdTm9Lu6Amo7TYjEU7wK3kGnJz
2FjIkGlZvwSRujouFVVh7r4YcxRPNt9RDFjb76xva07ztKTAc67UQcwmKevZ+fGtkaxDKfxT7nuc
Az0SqJH1zq5zQR8gFDFgOpEPu1kTVGOqrMB/OEnG/RNpiqn/pazu3ompAAuzT5zb+kHVybCLHecE
4p9Te6yAT6IjbszRvgAwcXBPZKCNuyc0IRKQ+sjxhXPPaPA7S+Mrq1AvoWytXNnjprHsHxJL4CoJ
zI9SC17rCJMTLZkLAmpEGUIkAEFpT6CfMfwVZMBtDefJqC07wNE+G5NzacrtMHqPia1Wmue+Zd7o
L7rMj1bvSRl/jNm07hyMtzYLkQR4Tq2Z5L4EcNkybvO1rN07uDzot/jDqrJ1rpPHL6hbobP0S44s
g9xFcVtfBbGeSG9nxFIwLLzSai8Ey3BcEVQ6OzlgQbp1vidPZxTTI+0RBFjMb3gNYgKUjUXfQerU
8a6uBqf4SXILjweVZQtEoHU2Jozz/H0bVvx5Wgujuv0EPik89cHeVWmPLMKQUzApINXxPcUEwCtz
hGZrPkc1W0KBsZWDS7XsXPdpcDiDht7BbPs7pS8wzR+cwkaa1PhpOW4FU/uRUk+1tXlLnDeU1pzx
3rxO9OxxLM4g1gCfacUj4KqVCxnvx/zStUEScgDXt4NtvzFC+J40PsRZpL8NpB2I+RJ5EO4r/r7H
zEXw7BAPmsJ4c2uzJBgVL1qRfvc5Y6uS1XYbY3xUSMd+ql2Hrn8nCjSxmbOgD+TPTo5huYf6vqiq
4gUW4mqw0rvIqfbd6DxgULwkZQ1SF9zo6JKlVE/BbDO2BUmqYPLB7C6IwE6LKbSfb78dp0eAAgVm
uTHdz09rOfjbpf/oJc5Phouz59Z9Kd34HsfS1iEjMUix84I7Z6wuml/zg4thBTDXpewC6d6LN7Rz
pteu/5z6jKY22TVbaKEUcVhrpxyIxzYD2ZvR3cMYhMw/ZLhXGXbNWOHRXFd5+Ty04w/s190BmP5O
aVCprHQk9WCPBRaW2F22dYyeO4FpjyGbaA4rH59WitKhB8UjOQilvD0W/nClCsJc01URL6rcxJds
WgejjuJ1DcLQ7tC50b2fDCaZm8RkBwMY9ctrE+M4ZAon/0T6L84ghXesFTQQAJHwnhIZwSuZmGq1
jAADqT9SipLnMS4mO9mC2+Xjbwx71iUdnF//Z0xkcp1Perj0El54OQzxaTQBYcmGAQyfw3yZBTUD
wU5/yHPFiTCM76tMalvpaxqoFVFxwOoaypqoLGr2KkTE0NIG1BQ2s9KjxEyZxrTWsdZl+J/3lasd
UZVb+ki0iR4pUrAw2aE2Vo9R5Erog2lLTDKihMDUto3Nx0Orsp5DmlMs0yBKdy3IFfgoY5ytigZo
IOwVaBDzhT73XP/58nbNGEGwOkO8vX2TXo5hodHVChXm33ewrmk9KVZGNAL/eYjbtVGf+o3ba9eq
Q50rBt2HfK5zbre2UTg5e62bm+P7OKLwloaGJVOikbUyb5jbhTn/QLcHun1ZKvNK7KbfVASCDqqv
AbPerko9YH8RlLhHKUOYy1zzyKLF3h4Qu2ge2pemsc9qaC3YAattrAjPuLVP1L70wwOnj0dXhHgg
x+BJ2CUvy/zw88Pcrt2eIrwVv95uTGdaKBYXtWoCDkyhJiuAUQ6ARyPT+XvBK4ibkEk2Vr0qI99f
4sLY+7WuHwO/IzoGAuuO8RE7JssutxYZOIhelOk0dXSpNSO6KC8yNtrouhwHGnogyspgANeQfQ/C
dK0Gs16Voe/zqZweB8VJQQHef3DDkJFOAqeZFQyrubTqQWiO9ko4RbkyCKDc26YRH8xMGqtQUCw9
un25dDNaVZDPF1kxauci8CrW7QNEHJnoFxkRb+yLd9Yj0BpCPz7FUf0CRFKxSiT1k9LVSXLrrLfW
dNVIeBlelq/p3fU3mlGixBs8f2Or8EQk8Af6wtdE6myfZaxSSeAdOm2TAnPZUyQBcEkjCxQZycEf
O7rm7Ck+OXSdgL/iVEE9FqvAyE7fJ05IXgJZOsWKcqzm46zwemtdhfU9Q5b6aBq1u4bK/igMU53h
19N0R8Zk03a5QaJ0XEZOHV4MxUzaxEXBHl/smz5I7lF+HTyxmHBzN//s29MkNf9QCE5gjZblR9xt
mCersHkOR6yxkeazunQ1DhQgZt5cN7wvAsgDpkzUBo9RCJ45/2UBwtkPTUmgvm73/hDA6eqHH/i0
1dYd3OnMW4Soi9nmbMbDcOcQ8OhpO4S5BOCrX4CuSh7GFvQzW+43VBi2e6U/MukgCCJpkpJd+Gkz
PNpjR/pMlcsgJCAOrZymWpVtnNy1QRvfacBzFvg961VnOodxqsYnaG8GonbP0TJlquP73lOIZgy2
u8uWBXNDdvXOVc1cUk8ygocrzoo1TzyTfgQuel1cx8HGEOkbkrqQ1nyOXecqyyHbxZ06N8RPrr4f
3A2JASXbaptjqAbI7incKdgX0+RePcqhu+ShNiz/FM9G6Dkgx9bkYRwBQCaYhA5DKd5iBwiMnsl+
M9gWuT4FUGRwGCDkPmdVvXoL5tg0JzFr39iJv0/7Yi2yumQYAmpWULoCNQ72i21dQ9qUdto8kJd+
2u7IyZHRfTJwU7NGd85OEYUk/ZhUh6kJ3bQPD7EAFor74bvtZflgKH2V5D3JgAiGzYQpcq8Z04++
VnIXt1tN6cW+AwFv9XpxtHnnkhHfaLr1nMX9IYpsa+8Oqtm4Uf4aTIZ8cHNaG4K6OQ4lW1AdT3Hp
8oZgsEotZRYeQ1QZFwCCVNSbBMOdrdBLPEfdx6Phbwp7ojZGSHJ6E/t4wy5p+WlMawGbSjsGAqMr
lZhdDWk47LqfCeS4S6e8H0E2u3dZyaip3pbDWN/XvHOjKszIgxarqZusvRE1G9qpOwJa5JhZS5Dg
reN3Ky76h4oOCK2FF5/l4X0ylneBlfUkH4m/FWmGly5FomeK4Y38dlaWrMX0MukMSv0kywFdpgfU
UqQX4o0ICouwGNujGGR3XBSQ8u/tOLvGLGlIUXhCbQlqY+Dv6F2IFIgaWCMX1tPJpqhzbx+AjGFm
d9F1MjN5nmrr0B3vAglEs04F88jM9LfYgZ072xk4ytTMpnUdExLtJ8+2Nry1vaGf69cKv9pTR4eG
ROW4AlAlNM6CEUPRA/g5rPZkl9e5MNYVUxYJx5QFUVGzyB7gWBBvXis7yKhm877DLBu309DhEIAi
69rTxqR/Z4VWuoHBirTmiGfADe2ut3u2RyhwKk18XGFkSuo2P9XyuYazh0EwxMFGZJZ+caa0x6wo
K/olm6NZNPo9miUjPN6cixK3CbuCyvcP8O79w+1aHJ/KilOyVmnwT+r5qqqpa6H1CBCMdgj7ZDeM
fUYmvIRur6MlabWCk5dqebccKQDHAl5qhzSiX1MzRgx+msn0L+O4oPsMOvFVUW7TFdacVuYqHFUL
RaFKD1kFC37Qg4uZpjQ/ehCoHNYl6IvJZmBefxA+G/g2SyCm2vAGokasIhcDHzuMmefETbeLsQGL
0SF1yBbDHRMeEw6AawL8u12VBZkhHaqjntn6gaCOfrhdM201sQ9sh39+3Y5pjJMmzVZyrrUXNai4
2zXqeGZAmoCV5qgQigvLtds3ujikd1Mxwq7nhUs1A7PMxPFXegE//nZbcFu6/Pm2w7l/Dd34ncO8
s7TpQPrLfW8PcLv4c4e/fanrCSGRoYbwV4fsQf/cpZqR3GEO3Opvd2ZuxV1u//D3VaNEsrUjTNJ/
7v2Xf3S7EV9VDy2vSgmtzouvvz3m3770PaNkCxzVv/9dNOP8MBXA1J5fktvF3+7xn277808MSDVZ
3OobfELlgQMhcEWh0nVQxGQuiaZHmMJBKN++XdEjcTAHn18yqR9igHp7p3BaNnVcuGAFDoin6p9f
e/ONGHKQ7oIUI+kIzx9MTYaxrwdSB97/MWVm6PhYzs35HcDn6stH8oEFNhbM5TWjODDW4BvhDBAM
alVsPDN9BHZ6yAIFOo3h6Xikag9RgMECEkCJi0/o70SY9nU/fEcZ8GsqPZ0wOHdmecjxsSxYWHCC
HG3qxFyLsAbvqThlnW73z0JmBB9k+RjH7q+Iliffrlb44q/0EH44hSyge8g7lNhfdbdq+vhaqQ4+
SxdTr+WQlmvCN5Aw2YJRAYlIi7QN/lYEH3L/tfaBLYVPnQtcfCp3WqW+QJfQRVuq2ciBdcGlnGpR
t+PZKrRfAYWGnGMe80E8gzF8ivByrTvTu94mCNj1UHjT4cvCMhwW7Iwcs3ytxU/oMXIBDowgYr8z
s32vowDp9TDnf9ufIgc8bamjG8ljpoVbHJnv5vw7E5UqGwuHpnfERkIvInA1AMOrlvUfhUUb1RX2
MgzzR03mxwHv9UxzkOSucltcIGG9wOOzIsT0tHrpR/vBLsjCFEJs21j7bjxBOrGJL2alHj2D1iMC
jjtDwHKo/eJEynxXavUhZe0mZSAPJSbwXYYnugyd/q4PfrnFyLKokkz9BzbIQUPkyLHOBCpIkjkt
607yufCosPoIujkGg92Anz4ryyPnMhAoOdYstpbkz/0VVQccl+mog7sFsyFh+R9qIDiq51GOwy+T
rSmDNOlZ76M2bPBH7Y0uoFV62Pm9f24hRC5aa16e3+le8jRPivH6+I+uWiXjubLxPLX9ufLsnROP
K7997wfiGMWgfcEUO8nekNsiFC8l2GUzeVUB0JMw6KytVyZHrYPf4A9Dwuo1fvBME4KqU34WVsaP
3PhrorLh1kosOE4dHruhcuwN755hMZgVM+iA6GTAMGkeeS3BdohFBipjIUoAYxbEBOlh1xRARTFy
sZFxCvDrVfZda4NaTmZPBHZnUTrEIhqYRSabYDElvIDlQJWLP7IXZKd+8GbD/AO5bGznk/ftdulF
uDSEmPS4wNfIeDMG92YdEEHMZbhEUiS74oxr1w6e48Ld5nrzwqZsz14CPnzP307oPslTYV9jiNCr
Utm48erpWETpzwKrcCQfi9T/5Q16tcaNe/Al9BBrAsIU+OZ7oxNHFg2FR5LqF4GiujRTCMuuM7f8
YXFy0e/N1yKtESUzylsaSldXdoNPU1dVicuukDsaQQCP0EIiOub6U3UcXF43P5Rvo6/vO0WGy0Y1
nXgJylyjaix/hy0jN+b8WSudjE3LobSNu/m/IBlJ/7F0ReC01rLl/KrZ9RNveI40TsRbq257qE8k
zqjoXlYpKgNkeWw41JmIWgEzAMC+jBN6kSIgUFlKYH8oZ9q5Q3TexODCqICzGY0HgR6ecByRn8hX
+qiZ6zTkzJ0OtCu3PxrknmNDt9Jm8ghW6apWq2IOT070ycAseYMuPEGJr+2lVVeP+HpyIlbpRTYT
cpP2limXAdXA58pxEeycdyy4NC3ML6SR9My/7OyO3QpTreCxF+N7Y/tfNXoIfw3j3duGtTLnjNoC
T8zPljlkLeVD7BdYXXJvGTjh8zyQZtpVLai1aLeek27roaI5LKuKhSuxAg+Vp5YBBm0adCY49TZO
+3FI9pYXxas8ywT+3fnXb914BQeHUJplo+S527SChgVfvyW7iCOQ/cmyIehK3dCw7p3qy6wi6nTM
MVxX+r5hkFanMNUB4zDzE79IjuwBLx3hnVyge6AQzp/IvKOyughXZhdDRANHGvnalxklJ5kWX/Ws
p5t9QjgFqfB49vxwaRN2WJQk5raug6e+BRhN01zFJ6hGdtYM46WPkW6Awv0I1C+ljfh3c4tqwfpu
MBjvakjfkjedjnSqO78kksGmLBkdzL7dNs13kT3lO3ZO9TJjM6OKg0cFyURFwEagwRJNtH/EJG5W
ifyyUjNd2+mEIpjQ1eOHw/1Ue1+SY2ip2c+uNI7ZxKfBNEx8xgTMOkN8tA1JdD7fNShdfiYiIwS9
LOLxuXNJ5AxTy2cnnWrJTs77JAf7PyuIpLr9KcQTgzX6wvwaRjedZdsw0OsNsEdCPMRt8IgTa+iJ
xOeBv1WWL1ettku1n3Va4YULmex0tqY4iUIxylT1ItNLWvgTRTqDuahxLlsYQruuUgtFl5Hs7nQ9
r9aknmk56c6+PnLgS1gkVfBiOCSEu9vA//+7cv4XV44hPA9fxv/sytnn3/ThfPw1jvbP+/zLmCP+
4eKQtF0aoflTO/ho/pVH87x/0I/sCoHLxrZ/fysv6L/5v/9HkGKzsd/oLm4e4dz8Mv8y5rj/cPmG
7zsWuTTybP9PxhzqcmbrzV8Lqz3CjB4Ph/sHkxmTtv/uQ+nMJoqnCETRCKVadNvUYR+uJXF2CcaI
eRSDvDTq3DvUeg5XCQ4FMXqYeI3sPhUJY3lc3yLNUenheiy0NncQ1tNt1jkMc2s+VxmTUWl+YtQc
VyI37mscZ4eegqDKjaLNAOp0WVCOcyyKLlylGZUlSVZwLnUi/dRoMehsxidV3jRI+m+4keVJl9O2
7Cww5wPiiIcaKbGgLDKUjAX43JOf5hFwsf7UEwvf6JA5FvSLnSnRNVeamctlVSWfo9lWzN5oUW2Y
8eYBG/yy7R60OmCZNqfn4t5ZBZltMPFi9GBZHMfNjnLPKFiNtvteaCrajFRphiXYkwq+F/+kYrkz
bLUQp3QHO+1soL7QoVsmIv+2HfsHe0D0Trjccip/9a8EGTE3NemxKxIgW0Jil4xsTA0Z6o5GtMnR
KiYrIStLYmB0ZBn2bqC3NPUHGI32HNMuM3agH1Hn/6RDgNmUe8pSAJ25cdHRj7YV5FQsmtWLDTOm
JI8D2yk6B4Zq71gMnoBI0PUYR9eMkyE4fvEZioj52tzuAq6novlAf9QesSmHm7jBP24xdEEh6A4o
xOvRzP07P1D6fdX9StqLb5rh66C8AqymRC50za9OuO5hcLqlVVEZoPx4uhNZt6Xy4oHeRRTgTDiX
irqlhCfsjYSGMdprGrYNVyBR7j5rtQfNohqjKuS3M2tpFOLVgPf9aomRiJZSF65FD98oMihkjOJk
FkgDwKWudQ/ehJmDkxAvKdOvoPDTQzITVnJyccYwmJCs0L5jT3uO82Dt57V1H+Gv4U+XjZt4DPNj
z0BN5dW0bl4KVTjktcaH1uppSWOEvw9co0FLKU9sudd+g02SgtRuoRoUFnscjiPAkrvcN3xQjziz
W915HGRRvs6kNGqIvDTsaNIrxCYgMUBmX0wspxmfkG5kTdcBhRYjdezdsGu1+EWWBZ7rMl8FKhz2
OD83WuqyANRtZ+f4o7k0oKptYrRmG9Ept7QOXrxIN0k0Ea18dwehnjrmqn4wZ7tCc6RsMsUbrtEt
P49qQopNsqK6YM8jKp5DhuvQuJbkZU9Ggc2/oaCG/f6wGvQsOsV68xFPzmvX0D6lsWRw/e7dTPpL
MoLwh4YLCKItHzQPGF1a3bugQe+osKA9LsHWbfc6OFH3J+2vDOLZI8MHMbcGQOmV1oafWhrhoR+j
rT9lX5qU1CJp4zZX9c7k7702u4gjjTay8azthe4tY1amUpYULxmGtrSMhFqYUUyUIY9IoJ1zpZgi
2hFasBd9AVNoIPzRuh6Q3/YtGatj0nlM/huiFN70laeewErhnEOA/SvqG+iXCdv7zu5+Sj30mRHh
HUvZ7rjzKZtUIzasOT/iuOKhOjPgOVFQSCsAJVrA+aH6tifTbO5CQ6dZdrxrcbBQHmJv9AwOhBtA
Oygm8J8lByBh06RheKTd2+QMaQljMyh/aF7dwdB1gWeoAFlADcaSlg+8m+Ne5eCUQ5zjWkiSPsmr
+yjHHIa/HJIWNIuO/nGBgxdDBnJum1AzYlgPeun+sAPmmgiFx0F7BQcdb7JOvmoQKhd2HKHQDCMb
CzKj8DVDDn9jCOIVvqYqkbvbnGOEUzxFuv8WDcpe5wYed3ZV3lbV1UdYmXfM1Fh+SqbII50VTW9r
q0jmu3qIfxpFMdz7PnwXMXlPGTCVjdBa77GAqEPp5bC1inlW3j2omMxvSNHm2qjpkfA5jkPVpDNY
JRg6phbc0q/QiLF9mt0zAWGBbPvTa1W7dTKQcYONk0sjHpVg55rYwTeT8+aXybnQ0wdk8odWr76F
Bzgo7qmncwcPYCinvHjsWmimF/CmG89gkReWKlyCuuypClWUUdKQPedHE5MJqX5HHqC8dIb7DCBw
OntGg8WmjLStVf3IdREfE0M7WUxbN7KYPlSVlFt6IX9aU6GgNP4yptDZp/4+p1+A/a+1H2ndyBOj
u3ctHPHVdLFoTn4AJ9MtTUmGS3Umr0Iy7mri4vP4sdjGg31J/JFBvDuqBSzLAZ3ca9YNbQBwhyA5
u4/hAIZX0/WLAxvDUvasRUIl0zqNeYc+VafGmz4gvdKNUcoX7PDDnV/a+7BELrFLVT5kKt5J+tK2
QnA0cALQvXFogxHL7wczcgjE6QMN6QzJchosEWvLn6Wf62jJ1HlZsUmLrdN9MEapD6ONly1DYEbN
Y/vrmd3W7uYymhyxqA2aDbaREXiEXxwtfficLPtOTyrtxXJQu4X/2buhWreoDhgYGb7ZmcD2U+RX
zXZmmGRxiP3pW/bdJ7BqQYwmAVgDBOPIQemQgKUIzCw65p79OCZ4OClZL1ei41TRTcawGtvqScez
CLvI6dcwgdb0tbHTIoGxMvPpqSopnOna9FpmnAu1keGKWUD5DY0n0CQm2gGHs7ZUyXne+iYUwO1V
zTgUP9KIJtMQI07abKWMX6aqS5QQ5+y2lBN3LhXvhrWIppaapIwTdLXzJ2PcSSscGEE6rL4s3d0m
HSfSMMKFlrbeheKUaWmMb02N6No6kohaKM82cKWM9dNxdPUr7CY241Mv7to+Hfdub34EFexJx+3c
c9hTzSUaMm22K+FYifbbCG11IucaM5XLqJLgN0meispngFjU38rtik1hFM+OqN7b0up3suE0Egr2
nq1/IOWVkgfBO8DRkCZn8DFa9hoBzGMMTxBvpJmedLXAHanmHZ/S1qY2fcYNJa9GQl9pYSO/2GyX
jFi8mK1B8xVgw0W66f36pbzqDFsKD6tM3Eac5EtDbLwWh3fSp+suDOjlLaavaEjwc7DSg27QHRNT
hoy04P+mJRWfpay25YgHANvoD3DgDYs4Znu+DDEXpcQ/6Q1f+vFI90dALZfBcc2AMFRoBDm7Xr+k
CvZ0MfcKd0637+lAY2sIObTTceIyiNsVU/LiWZUOK+XMhPYxlq22t+IWIZghhqgGelSaIyVm04Ht
MPjyid4ihfDsjy8TB3p1c+ig5HoplbUGwMpcS8xNjda1QWSmaUVVe+yQ5r4NzlGRlXcSDTiaxWC0
EQ4CdCjRJowgdwxw2lHgqZOsyh9N1yo2KvfQlq1Zf3bn+g5QFXAMyZ83a5URhZpFaIddPUzk4CkW
0VMMBBUmHt1KKeVQCEcAZtZtQRoWICZxuPnCnqVvduWk5G5f3y5YYxt7WT9YN/28nqX0atbcuW/C
gIzfV7tp7vYsv3uzEH/7dj6L84TwLjfHxs2Zcbv2n778T7epnrCwL2OX/g1cHSnF3Msyc2av8TxI
mS/+04MGFTbypQM7gzGf1v/lX9uS1vTFn3uTXsMb68ET/8t3/nL1z1OEDm0plYd78c+9Nc1k2BgS
0NZ/D0/+px/oz13+PKARRuy8ygGxzMvex8phFPjv+//+DW6/m4QJjxqq+b+f+HYbk0oHBIP0ls08
Y/DnoFpbWDv79lao56Ke2zeK+R1wu9aks74ZcDr7842ajjsAGrzLUkrSaFdokeKhqacIRBJXT22i
zNwugiQ/Fizmt0bKH30+1P3l4nabb6mIsZKk7jvHxt926Y7uHvzzs71FpqpdtPj/WKObQCuQOyKQ
7+mzOf9BwQIU6DS4ZPxMZQfYLtnva3+7TQhvbsCjtdZl3XI0KxvHns8EjoEc5MmSmgD6hQ7O/Nkx
bVnxPLcpdG4C1mBO08dxtzBpf6N5h+f5czHezDmD8dfbCseHPDfZ9IRmOf6hnrLdqdc2wSBPsWfl
ZLT+dXvfK38zFuYpSoLs0LklO+6M57zdiW4VTCik7X1bQDULYbACKZsfjsJwghA9Xc/zD1zOr/Xt
2t++NMex20ziyDv6ZPs4mOafIG1gimtVQ0eLSePV7ZrHR/b3l1HZk3uPknjlzN1XNSc7ZlEMe29f
/r6N9x113Yut3F/HzXS4Uhh9TZhGAp/XxOZV9xfblCFpEz3U62EjTwBmzq/qkC/C/bipVpTlbXuG
uO5u6MjAb67T4XXYbEF3LZyFGtfEHUegzsHamPbB47aXh+yUestt8Fiv7XsIGJuTs8A+vSIKNC62
06FZMR1d/5if7MTBGR31KuvVa+ItT2op968U/7162sa5jF/c0K14QlT0R3su4/o2srUmH/lgb7PT
a/DYpsgHVPp0y8hbTod4zyr4np+NqDdPvuWxeW//As+4qFbGgWTHik6jgd64FXVppf+YTXIZ8VqM
tNRQRPAWV2eRX3hZpmzbTFcoZrw8kEMhVe19+43OKPXOJDL3h/UUt7vIPFQ4jAKYvBtdA+C6BC6N
xaaaro5LxIYIEJRSjIHFHc8dnNMWaCgr9eEKZQfTRbAerGWVnFK5w3vc/0JzRrPA6o/XGUeYN7zy
c8hTB5vfX4huUY/MkBbDxuGkQHUGv9ZULxiIYf/1wjVX+NIXm3LGuS8R6elRpONdXKJ8qw9Hf1wi
IPNHYEngzPj+RfeFFm0Cdx7YDu+M9xn4jIGqJOQJ4m1Vy8eBRszKWormENPUmd+x+J+fTN0ZRLVh
r7+R1uD4AWmWZy+ateas4r0TrkYUnXSlXybOa2cc9H68521B5GWZj2uHaWXQLkjQeI/ehZm/d0kD
bBtqzf/Ea7E2txzvzHumJww2gbBM7Va+jHDOXqwLPAoEW8i+C/GQn01j2Z+jA+jTxUGAE3lihwn4
e/A+9S+925G2pdgg+tSvoLF5wfqfFb1g77w62fgSPHBUpAXsLo0+uvW0iZ76VUyy7HPXPOmbteLI
egIjWZ9bbe1nP8tihSMwW1oPcpl+5tk5Gf6LvbNash69su2r+AXkEMPtFm2G5MwbRaKYWU9/htJV
XbajT5/j+46w/0raJPhgrTnH1L08fZIarwHvlyJmu+s3mI0c+mA/wSeLRVSSjIHn6hTJh+5cPGbV
Udj90Kug3/c67Kbs1slbwyPQQmPEqALbQNDBFhQUag01JlfI3dZJ/dkrP9MP/Ra6Q0csA9xURFfh
F1IlkEFufz+c8y8ShponKdmZnZ/TJkW7Q07Pk17drJbzUz1IhO3Vt7Z45eErrEZej4d6oTgeNg5n
HfwHF+80vQmZU2EcaTacst5+Xvbip88v+xdqJW9SsoUEweY9I7XG5ULK8O39oNGmOdfe0fPPiwuv
ncxckE72w+knPYWbkL+khKhWJy6uMEK0sb4kDMnFJE/9FD3x4XhKboiIE2u0dx1RRup6RadE9Ake
F/6ynAqcYLTEeNKi8drxoAoeg8Es/wgoO7r+nSu5bXay5FjCMQpPa4oGLYrK1tAuQ6xBW14VQFj2
2e9RKoDXm4919UBKCqr/qLZ9K8fgvitBv6+gcQzWHk8ZJ0eh+WjR/fAEmnmv0CBAw8bifsiQYkq+
hANO6t+V4DrAOOKWz+sbUiCbsaIuXkWxs7PyKlcn836R9nUHhIczQqdiw/0N74LKym5gLw5SgKeI
yq9nJDklSBg3bFiIOdx71AI1AsudIPXMDee9RyFtq59gimcvbeC5X60388IZlpstx3Ww32HHXrrN
OY7uNJ9+jsJsv2F44jZhWFjTB6i60ry+EDvxrtwUnyC8zGYoT49Lzui5etgRb/vDHs4LYzBj7CuX
Eq/hS/v+k3GV+A3O8+qf2hc/Gt+4vJVj8USdafZkVmMblU8aWu/gReV7OiYU6t64VVC7zp/IONxq
0zZbNWVNfp499V6/EM3wOzTFva9QMMhdhYw3WlWbaT+/IJo8cwyou1HF8AGg9hJpRW5wmT06LeED
I2d85MSBNuJoGf0jb0HljzXDHtyOi9ecvNkj8Hf+ZPRhKMUCz+dKTabFYCvtJX+dOdTQQYtmE6qU
uwW0DF6PzT1KaPZn6Lv5DAaI5KN+MVNmUq564VHt/OJHeCuZ3MnS23OyKOPIF/TXaujmOwvCUo/d
8e1VvRdO31Pgip8cut7hXaAW4E7idlyfPnmmksKwq8W7JeDOx1MPGZtpi4cruS8YdnkkLPbdeMN4
tyEI74aQ8cXcWG/GjemP82j4HKDoffzkC390uKuZRYAip5kH+JJ5mIld5ESvM6HqMDpIe+FxiDhT
XBtKca1krshLYjhMZssN3pjLpcV7BRBj50c29lwOzYbciT1yeZ+lZLpbP7Itfr5z5TFdGHaw6fY1
UjHHBG/nWzfu+oWZuPUWOz0at5znYz7wn403tmFHoI0oJdAbQzG1FV+8CCfhUdpzkvjfc/I02Z8c
BP2ebEPGEuaCE0ecL/n8fCwufqZQgum4T7VD5UZYeTbSjelF0x2tfMqe5HtOI8KNwA3ujVPnckUr
jFG+BfZ8HZmME7OfRngRUxNPm7xHxUHm/NkgwIUZR9FmIbXEodk+86ZHkMMsT/icFY9kqKTO6jGK
ti+vPJg1Ss4lbeUHhspwVyzb+LieOQbIJ4ZBac+dR7/kyCdjDHhhctdOr3wK5Y1PA8yHOZQjSySC
2woeL2W8vTYtcnBXeOMfKp6zzYAaPnDZ5ztawsYNBfTMbcR5KQCie9F7oR1a5skdoScOoyQXKz0f
3oDhc4TzxlFujP88alovUh3WTuBmP7wtJn9egq34su2bbRVc209u68DwOSsIlJiyZxRFsHsYV0+D
K8Q7VlHCkUfO+nYy79erVCWw1EdGynUi+kFN7N95YrFA1ME1+6EWT8LuGN4hu19wGE/31A8iCq/9
I/Mmtk+Q8ND2EW6PVw5BeYyvCUGAo4+qEWkQ1hy3OOCzW2v6XPXkoquAjbELr8zmhpihk3BnUAzc
QjAjRWlfWe2R4ge5zPiwEeFUTe+pg37Ioni7gHTJd53h0dSqEYe014bOsf5Q0T7IZFKXJVs7vZv3
bNI3lbZhaJjWQU4mtJyo93NoPF7n+qXIfcTB8dvIiRepBtgh0I4U/2IMg7nrdujrj+vBl4rfJZoX
j/fPWU5l0WPZVLlMq1Dy5HtZOur5hSHKoCwxfmKcnKlgrEWAyqYj8sp0ujqLxxjNCBDthlltqt3A
K61TVT5pJ93aYzPPaIiQOh94RXG2JrI/1svALE9Vs9aG7ceQ2LjFPEeNN89XVubi6JN1HnG5siJW
D6ojKm7J4M/KlfNzF560EsHFIcq/Tfb6T0ytxiO2Ui7SOHQV7tPQofXDmma9wI414whrfXRD63TO
OptrN99OhM9dG9VrX4fZRsfWaWg//Uzz6pe534m7wONEEwqTkH2lesyBRXGIzDOgs+k2kcwh2ogO
Bgtgvuv7PoNc19wJj00DQsctXxivuAImEdMQihGvt045y6EQ4PtJjR3LRbw0kgb4O6wgNqAAJu9o
CrLDYLUy2eKXGfsKkYniwwhbCuuc4XBt+cSdo3xvmV5Zu23kamM+FIlN3ZFFOjNG22+lMyGMrA2w
Z0YshEcmKFs5TfNWDp382H5O7U9e0Py70d0rkIXfddpefpDesL24quGjx0gz9hsHAi1MlsYMyOpe
UfG+UWUHlHStqUh3gbo1PqxGYsMfvday7ibvBGyrbGVi6z5L9lr3lPo8MGSL6sEVXJoDh8Lc5W9V
uZuMvYqYooH6tAGGjWkzOyzpJb4BULYnV+Pi2rKwbVwuwA7Gdh4f4fYLyql97bjdc5+JlFVrd6dv
aVng8+8FW9xUZ/AKn9xyZeJyEyfIykWeW8sxCG462gws5CwE+TsqX9PGeqbeNFOPR/9Adeiz+2Ga
Mg5W4ZIDLMCG3nByI0R36akE5YagQrLz03ii+EizsyXsDrPv24r82tNpoXsSeSIFRJYuuWAjNhIH
F9ckJEZYVLTERsq1+m5G9D5ucLTgHczPpnIVX2ucjxY2KHxlmAm/TJzE11rwI9XLBcqxX2Z0xRRe
9E9rqpK2TwQctOyg7Ek5CTVxTPuZnfcTnkztPBdQUR2VkZ+wo+ll0sBEdjYxMr3bWt8QqDfzaw/L
ovITFC78hu5RYveFB01Q7W9o5y3xnYY6H0WPfShbIatn3TFKVxe91DYf7rDQetH5d2GCPJvN0Zt1
5sYx7izNz7/Dx/nKhGctdOgOqnhIqOwSx5CG24FCALNuLsQk3xwThWWIL9jzV0iR/q5XnfRQMA1u
imeh9wAPBA9kcqHM7b0+Ukqn1LO9mGCJFbqRZs9Nu2spDKtOApG/407qxE1bvwFTpGg8IPXpsFnl
5GDC5SN0orG1u+AGX0n5yhQ7fwreVKxSQg7YbZPchyfqu9rd6lyqPiA0D8Wuqv2RZuQ9IX0EijCM
SW/B0ULVKBGZgLStcYct8UjMipxmkCGxj1sk6Bhfpj3jD5eCgZF0w7nOlG1tHLXu3NBob4BF3GIN
h8bDkr2og1tGsx9Fryv7nIouAMlNrgLF0xEdHKXWbi7Z50Jmya14Hd8Q8iyxwwzMKHkA8+pgxHOw
RVv79sisLBf2AD/rg/9Gl+wiP3ZXGjEI1FIMAsgshos1nJE9BKqjYgdmvEhc4ZQD1AbHSqUN4cE7
I0aLqU/cYLOvKdGCYJTd1taO1U73kawzwtRYbN/AWR+1Y8To5nbHUGIkHJyC5cG76Z/C7fIAKA7l
mhUVbsgRGXat4YT6G+oFQh/c2Nhvk4q1Mvs9BFbvBItfRWM1A+5AZrxZnuQxZjKZu/VTiG/opD9S
ZHEx8iKxUDV2GHuZq/a5GzwyIgs67RTuVlS/h5oLsTDVDkxahEs6urBpslOcUtxPDyELeusiHA5z
vqONod/CQ+2Hj3K/Jcwn9WE1athDLoym6mt6mg6auFG2OVzdreLkd5YI/ukYMZw5KAyFg3YhKepe
ZlSARLadiJSl1/mOi13k8rGbFzSDNH+c4LX2RSSuql+6rb4npezY75At19f74Kw50dG4CJQUNsal
dMuDiFnlPt72ghuxCpWP+c/E9u4CmGt6iN3M08mHXV701/Ctf4QgKUb7xKkfVY74lnfcooM+iugR
OrJYNkyrz9KdFvIFOT6lfChNfDr3nOiWvBIb8Im9sjtjj9YW8V5NiRKDxZZfnnD8rWNiaVuM+ecK
k8jOcNuX5JlRVHylQxb6xEV0yg7qfNIcShUdxgYnXl+/Ee2kxw53sXRXq9cZooWB5WhnSj+susxm
yxqBgJsEFjSr7hwZLtVQcfPK1onVISsEYVh3EXmJ6KOZSIELX9b/llrHEc+4m4/kaO6hYOR2u0Ow
nzJmHqC1ZNRVeC/hLtcVtvMkktmd3R/HFwMJAmta8zk/xn6OiLyHfdM8o1EoQ1clw1vchG4lHGhm
sauipUOrzUQYROzspr+BDJlPMpBMGjMYMrBnFcBLdxhjscc0hj+Scqsmjyw32aHPLykIBWwm/QZL
pnVdpBulfnFXrHt2lCRuzIvgUxY8qhnCafbeuQqIwlntiT5tmzl5K8AO2/DpztF2/KL1x64JlIdB
32QTPmYDe0/D7Z4tfY/EYhM/9YYXFltyyTfB6zp6h48draGN4oHc/4mf+w9ImSXld0f61KieOBah
EIh8CZ7aie0xRWL6k5Edo6CYYBy3TohPgUVzX/wAomSMQ13AiuMoQWCG283BaY+UA2TKKJFbb7Id
bSb0QZQPfrOTN4zyKDoqwSGX+z5K7Zb8so22hS/Nzmip962d3wEvkBJSXN7LGwQRo0KMc0D/RHHI
OkcXwsQlYhueTeYqoMSabRmb4CspiCcjML4/tgrKUw4jdrJpH7/2jkClSFl3L9HTIPm97GgEHdwJ
yJjYPlv1a/VESfWzS26stATwlNe+wxZ6tkp4S5SE4VKUy5ahI91bAx76xB5241l6Nl97YePXPtv7
I7ek4g333bP+GjGK0hL3SPa1mZVQgYfJNYX0n2nENG76b44Au8Cf/CyX3xqJD516VO4m1hOPyMPl
4ZS+y+x7Q3fhEsH54MXcg0Hj0iSAqAFr/QNt+qd10vYNO3vqGhfkAqgFlPo+44bGrTRsJpelCgyN
tT4yxlfrrBy4OuItuRQkXl+mCvSMHe+7vSj9BMfuI36snit3XZVdgodCId3hEtabgBgzSMV68F23
KI/h9BKWNsLK8wr50UTn+91tFGKqt3jz3NxwZcMVXBz8bNHX08KW0R8+iCLZDNw+PGtE0+0wbbvt
hBbBXo/jlpEkvLG8PVnnut48VF55To2XhTKaJ6rOUgDDdIf7O+uMYWIFD9FXfRXvqbE9vdMA0tfR
9il6ZgmVcJZ5WaNkpDOv2OsAzSDHZdgfnglgLx3q4hdCpRmHLYqfm8ST2cf7+Ul7nr7ArZRvyl35
GOx6DA3P2O4fuBK/6+Q6FDUF7Sc13Bt3D6rAZ/uEX/QobYwzEAgsh8I53Qtn0BE5l0JwzRx4KLVP
4kVph285ksUN3uHtILuy+LIcdFvfszijupHKN4w323TcddaDUQrHTgivv06aMJ/Y+/9+OSprL4iY
ihsSTcsLx1KxUSan9IzoNM29YCDwggCZj3SAfn9m1fEBVD8T1drCigi/pBW6qrrgUEeM/OP8D2PX
729Igls7XH/+oRoO6B7Eh04k7O7XDPb7V3/9aacmPNOcahFqS7wP//b4VG6kXTjuCXJq9p2g1//4
J1y//f1ZUI0s0SNTe7fQDOGnZr/bR//0p//2yN/n0Ep6RX89W9kEpZel7b2mmYj/msilUbsFS13v
f/8J6/U1fr8EZIlG8fdL00jB2hpiAc10ig5//fnwX2/zr59ZOFP+eIrfH/7+TU500JapBtLMny/1
+/O/vv3HVxFEDPvffpOqEQxMUoucv36BC5gX+f2+HFmXSVWFE3h97n96+d+PjSI0ZK88c1u1IQtI
7um8sgYXZRTFr7WGGxezN1QWBb063yVDvdU0I/Lo7Iu+rNSnkKhALU6oXS3Kg5QKrEfH+1aytj26
+U2qqBidcWX2yCcawp67jqldj0yMZsKHmXanVpXfLKPz5wIdJeTWtBEAw/ZEIyvNaCu0LCzBQjCi
Uv+ZBRUSnNwWYOOh4sWJ6Q+5JFExJidyGKSt2CArSANQc4qGTDZKn7MxmWy91Xbd3KDBEx+qX61P
OoBdV6dHxZIYBcvkfhyXA3FdMS5ntxjIK5O2MtE3k8rask6vSf4ShqxTqHKQmetoprUT2omlYoIL
d8waz2oAZUekepJBqkoGY5cSXpd30VT3Rl+jLkqEPVbpxyoW3kV9uRVa6gXhx0i4XqsU7JsZcCz5
sjTE1qFRMemSauDi+u4EY5QCKGHTQWC8TchFYa0WV6RmYOKaSmNzhDqSHQDdV2YRzXrFWg+ySaWg
U46DcIoysKbG99xN8DIq+QslyUkMjZcQGDnWh8Wf0k8JtPCYfRZjQ/x0AeW6JZyIs/ATFeYHbeTi
0IvK4JfiEvlRHHuVsF1qpImaxna6A9UfdMWzMSf0yqV9U897xCTgB+izLCRcxPIdUKLrDH8kHhvU
UcV+TukIYTsBeePlHdjTUWctxnAfNKgaVfkROvCAj1BdyBw0ZLfXQODp5iGk5tlpbxymjxbRn2Rl
F7IJP1RWW9kEEmeRQneNaK+oeuQcMyWRvquk/2iJiqLZoLLaY46HUtZzxGbdOHaGBESn0aJDtJhk
YEsQZ5HOYidTdIxLtzqs1M8Fl1oTaHeAc1/yqqEOauG4GtZESYKspRBGX9QLh5GE1Ektiy0mOn/K
KYNpUE/A89OnZmGZJMK8i+rkq8xtVTYI1sjHx8pkdp07DczX0E67IU1IBMG+As3BaYHybnIxq87A
uV4XUEROLZuCMwCz2OTy09RL5a7Nl7cU3y9EdAmtTNs4yABIXszHV/b6dJ9CWyKZw4gxcluK+s2V
5EpS94QH+L2b9UtAV3pZWfoL4SXTNByGDLaLXqPcHfKQHMvTbIT3+Oj3ECzgAhGxfVJG+W56akBA
wbAEG5jQy6zkTrbDWH1UehM8ria/15+iYv1AYBh2acnhmmrQhMZ8kDUpwD/Ck1vzzOQ1EHigxfhn
6mlxI21PJMt5EQMPhW9wRvx6sJLuG4ik7ODfv4fI+IiavEGIifp2rsPTMmjveoF8YcKQKtARW3Kr
dgnMomsxl1/JnLtzoPSXVCxNEk3OiJ8vUg2XTGoAaKhh8BMoJC2P/QvQUZqNMJo1AEaupNDdjmbJ
RI1O9l2W/zRGYHfWyCxumrcmAORGdKlYDD9qu9yjdo7RMbAtDIJ4ssl7O+h6+xwD5OZkjd0GBSBl
GItmR2bWqVs9ZVKu+Z22nCtBeIq4N1cKBRAGq/IkgYpMLO7McKZXCSm/75O3eZSeB0IGmW670Bch
zqyUMcwJs0J5aI7sACwQER8noJYHPZZbdjTiOY8yVqpjeC2/h6b6Cjr6PBoNyHyvRGvCFqk8gJdD
25ADu9eN1pWHjFobGT6MbnRcgjneW2b/Vi50PzWBsqfA2EOyT0DFbIqvUVa/aVX7WBfjmWN+Xhp5
W7OgnfqErqkgPocmRa/UAoRWX/Nl8YWqusbE14C4YWJoiPnaBHn8o073Sjmpm1DRMUeU0VVWlRRp
cEZFXkztxJJAnaMwtQVtQNGlixCZUgJEhuxTKM0IcXX3o+qUt+qs3oUqaRwM3nanRB9mAwgNaTAe
2YAtP+N3VpdAU/FfIQrfzEZ3jy/qB2TPfJU6rv4lRK2uWjCn1lkQ2UPp5SZ86jjrEzdp65d0qka7
7YqLclWohAgVCpb8W8tl2f7SVdoFdfSadR96tHCri/K4KWeMgRKwMIT6oGFuAriicKrbM+rqVVVK
QV0qZ3Y2QbMNxoxuTZc/gTD8AKtaOYa8trrWWp3aOEOeZfZYFpjX5/Ex1heieulNIvuUsfRFbGFT
6vUI2KE2ZYAJJsPwxVKlDQwBYiypmFcdRRATbe9UlVeFqHEHKW5B5uH4LE7WvIlVc9fAMbSLCXhE
bGnPYiOyYhcLrtq+oxDSpA+AMD6J+3NLcPGEyE8hxdpKY/UEeAcgWYqCYNa1o5JQSe/YfUZUxNwy
Jwl6CLJhV6ilZI8YjBUIW0dDCWg3ibQZcLyiNZmyrZRqwSmk5GjliD4NZf60MqpTYkvJKM8p0Q4U
9FPznPdYXqOht3i39EnAP+GYhdLHmqe469ua7E8VUz+IG5QT8l4MyK+TYuzZcQCCrpFI+kEc5rZ9
RZqO/r+Wsu+ii7v5/2EpswjI+p8cZfTI4It9dn8rf/5mQ+vLP+J/sZf94/F/uMsM/e+guXVW7SjD
ZcjKpI39mXZm/F2SiEIzREXRCSUV9f/CPsN2tiwVPxrcZxO2nM6v/nSXmX83RTDn/FLHsybzq/8A
+7y+/L94ywBSa6KqSJqsaoqurJ/8nxnHs1SkUkS481aw5A3FjDz80ZZDH4aeSGCUhEhfVKkMmaYT
SN+IljftcN8jSBaXL5m8slbEt4AwNMwhhaB1qrZiTDLxi0QRtouv/3SY/zsgs/nfvduVxKwoHB7Z
kv7NCYfyWK9ME+gp3gCmWhPbfY7i2JBprKiYo6tjC9YoxL2sGVtcGHcGZZhqOc/msK2FjoxLiNYq
6Q65CPcqpYIVnOLS9EaFtgL+9BF1XIzVuocEYF0M5butZoi7rJACQkPPWNxYoBOSXVS0F7qPWaf+
sP6Mv0ib0VPr8nP9G6Jy4IYlzvpypWZtR4zK4sIWmZfqYEdV1Fxwda0/Wv9kfcq6ksg4Ual5I8zj
qZA+7lvqOGL1qfLsf74p8uud9T2tb/D3DdejV4qaqxtMp7xxAL/kTFGlWpWAGJHaUqBi1WzkmKhQ
vq75uh0Dm2QfXjr12jB1Y1OE9U29INfdhqSaiIfya5WFYVjxkPVPQ34GdmSma2N2FzWddjIAqHrg
/03vro9WY2sr5sEbSCn8sjxHXBao75A2UmyoeWzNKB7Ofs27GnPrtD6dnBz6od2qCrw2vk3j8Vbz
14CqMADysmMn/sgmCib0PYp60dqDWnotj0gLnoDX+H1fvHgtGd6fH3V9vZVyYViST1OjLobt+ivm
7N//TltN/GgTrBp17/5+AJ5HrXrKV7G/Hp71s68vvn4GVUjcukiZEXktDmGwfs3vWsqZVomTGR/C
CsIpnlSRCOiVDitnOI3kUESahecZZEZIrVPn66G8JvJDoOeOCMtU7LBABBtdQ6zAt+sftxJF59bc
ztRuRHacNU5EmsFezzat7wu8aivCEfHgEDjJ8hbzGuvzthCv4jS3ofn+PoXM11YHCKMnJpp3pbML
/fOhIMSo2YDAHAlUiYF98fX6O0zJm8GtVD4Zz5aqVLBiqbsXqZmyE7DXd7A+bKSCbr1KiuCmerAd
avbW1orgGsr3nKYKhlhb1Q07p9HaVUc5DG2RRLf3Ycphw6R3kxA8sIXvaOlUbyloiYxVkTUr1yDP
ntj1JA7wrQ2uDz9sjUM7G6e6kWgD9oAeKGBF+KsnYAmF2aOGor/U0WQkPe0hLV7kFlqQEGMHSBMw
zdj6Pgu0GnkEbEQPuWFg5l0zKHYthZw07l1l7G7Inu1KJyC0ZDueKhcGsf8NS/jb/9ccKsvmGt75
f7dln78/mvc2/ZeJ848H/TFzWtrfFYm4KSTUms52aX2+P2ZOSVRJAzU0XTEITlDM1RH9py9b+bso
MtFCE7VWV/aKvf9j5lTF/2SmlGTj34j6lDs0EbP3mrqg6Bpv7V/nykzBiDnD8TsWg9pNbFnqoDmR
0JvvgxiR+O9Xf/3zn/8sXKXmlhnTd/+fn6ZRI4Eqetk3NNMgp3m/r1XWOm2530cOqgL92ojVGXlC
E2S3IBvLQ2YtPTul0cfxgPVzbB6i8ak0YVsXy2i4g8LDsWe+5oK847mqTaJl/b4omud8j0nYS4Dd
b9T3vhcKlz7JpEFZVPR+8EVaSIsyoEWzqofAjF6qntTuJke8LyiPHTvHvIWXplUmSWBrRMDYlPM+
KIYTifFPZtHssqzRT1bSECRpJdoeTOxOVhrBiwLMbxXsJalhxQsweS08PJEc+z6ONS2bgCYljDYE
irqx18QRNYksvOY6Gz1CDiTkk/A4euVLwhiZg+opeJ1Nr8gwKSY862JIfV0g1y4tVdqyptFfxDIg
JztmX6cv2B/npLATCbswOD5Cvol+Wlc2VfEkJ+G21bV+pwrDz6hGqhOOxX2KlwG1i9Uj4Mxyj75b
BACJCT97ClfEnWHuUyB5TqmM5nYqBvKOt/TzK03QkGajoxqA6Fog94t4ykh9/Qqi0fIGEyKNmuAU
XjRCoTTzyQrXNEPdBEHTPBA1/tWF6DRUFKinOaZ2QB7XtYnqyO87BO4FgBXFeh4S6R7GqwaPo/Jb
I78tlfk6lHVrq0KKsTkk/w67ObKOxmCDO8CaTYUTHM2dUqfWRrGUzyGuZ3ecuA5iSX1LLDzkwYg6
K9OfxBHzUlmI4G/Ehm6OMRJcZpR20tOBMEJapcBoGoABGYnlicoaLa2shSUFQzb45ApUqGi9Dzoy
rKKKZC8AStxUHRFPInu1ARy39i4Y8AYzMa+gLFmkK6U1CynMPio3JFAWanJ9lnL2AGVVuaUzVSQC
l3REz1xXL8sE+SDX+oOh5GuQlLLrIdngEjBLN9TLp6I0qi1ULtDnwzB6RCzt9Jwpo0ZYj1fKlhft
bqKkgrcPQFgWwRPQZm6BqdlXNdR03RiJlIcAbLOtq+1cF0nNlqNzHgL5lzJhS7QTvgG1ixypNj6y
Jv+I6t4pVWpLg2rcJV32LYoC8FENPGSlu7o2swdW3wuDEpnRkg04yDNwcYCk8/KVDGhMle6mDgqp
dQnlOxoWNwnFjRxmb3CKiMWdPpZseEVL1my1dKFs0BXvZkWts2UVIyjKo1kFNONgEoNxqTU36Q6C
9TFJ1f06vhJIoKJNaSCBDcXJqkdaVL1OaKBMwWskOL2YgurQBfGPnuZ3DI/uYoWJDyWidGMsbgIB
czaR4yh3XLVXHuSiemjSAl2KiHpuNdz84x+DJVuuPsf53DtJLF+TRr+lHeaoJECrrbXUdKXeFPe6
7Ccs00h9HIh4ZMMi6eJhISAXHp4KEJp7wkjoyzWsIVj/nBIlfejy/jPh7iI5wWMAUDTpTqCgp7B8
ZWmjgoVwlSV+1haKL0vXLrAJxgz6XXbAy9Q4MQ4hufc0ZUQJn4wzkVqjz2f5WsJBPSn5dJ7igEtD
rrd9rdphh7SLDERCNLHRGDl4GiN9BHIKCNuoFId6xCk0zA+jFsdjoyGqTJOtGLQGNlTzrozNjOgO
hBpjbbhav1B6Vy7kniGyGXTa9imgTkEDsKcu7XyLh7G4BDUymw6XM/Hzupy8qsRO5CS9IFQk8ENk
P5B0M14ptRo3uRl4mIgj4tq+qxwi2NCPdH2MgrKz+lYFk932pwZNP+Qip1LTCnsAtY0o165Qynup
Mag3SIEtgyVnpQhwSWniOwnfM0AdCLB9Q0lsET56FW7cUkms8FXqilkQx4489GBLTetaBE4wCOE+
K1l0dgDzkMaBgxdmhF5TDuq5N+iEiZ68RJ2j9Cr66CTA+t1SAsdTn2nAu9LkS4bZFWjqvlnw4Et6
gXa9FL7rcXhhQOKnLJytXjqWqOyrcrwwGRyb0AQTGDHoRmp2s8SsI87xaCVz6TTjTyzT7Czy5jvS
I9QZwchU2f3MYCH2bRo9JF1bbYe+diDvLV6ndz/J1CGxYGfcmYZ6jLXqpdDotBsxGgSBdSr7WK7y
JJtcITB/lg60XhHRgkmHcNd2yJ9yDTUD7RXSoji6mXYR1zxwhQamPU8Rwk1V+hgn+a6Z52MXjj2h
x3MB9p49ZIgmS86epE6V9kVKd6MrLIbaGO0YkHiyKtn2wY+2tQSx7aKDYA4w6uuIe2bMSR1K5NYk
xTcYHSXVJrfsJuhd+bcVFy1cO9R0Bst+YnMOmG5LtzCn1w6ykw9xHGcywPie5w6N/qeycnY7KoL8
Tl+OSxvf5vzJlENpzwRkqBDaDTEL3XTWfzS4w55JxREj2+DAmeMwacYdT+nXfcqgN4rJNRbZ2Epy
eEzHWjgOfXQQsahv6jyycBBQaChlnz+ON3pdzwezuxsrVhn0QR26fOw8MgvJCPcTblDsq1Boz6Bh
WqeSpO96oL2tyght9eoFnhZ52wl+lgH1JSg3v2NJhzKqZuPfobVr29lp8wFCSAxFqjHqjdrQMaCR
C0hRwJrfou8163awdQY28k8PcVjiIElpsWoxWqvIspV0uLKOJLxqAhAGTQEpBMOx28bgQszpPehI
dzfL1vAGZfwO9/g64TAUIGbKRXilQxD7U2v0B9YKIDUztWKyB0lY0cpwano1dpbWH1K2LvHMbhsI
enoUxPzAHvIydzISJSW3nD4UXWOlOPe5ipzaQpYdgpVVptyfOwwrLSeLgkWL3l+tHHFOSC9XIuZv
jYDXxKy/+54BQ1FKojpi6F2MZWQbzFIEghBexVCjrFAVgfgXIy9PXYRkSSJvuNdFLqApIbpJyb+N
WUlppSGU6bbiGH8VnMl6oUivzvm4M2bCIcfMosswBfNxRMrmmVpIqV+QuY3gyM31jCx/YWatQoNe
VAprkte1xgW8IaRSD9gWbaexQGSggq7TAN4IrYISrY46r9Glxh+S6K6omvSoCZXslSR3IkjqT1wD
rEGyXQ0uAswXgThVMXwZbfq1JNQJGuOecBGKw+rEkrnv32o6be7ck5zZJEXHRlOOXE2bHwUCSbd6
kU+nJlAerGWEEQ8kEmj/RguGL3WyYCFH+MR6kgOGjH8a4CnMYaOrx+UBRtin3IXaxSJ3NLcU+BiV
8AADvbpBYogDbWfWaMbUoim8kGSKuowpP0hM5EtYDQ7yR9h4SojEx5g8cDpIM1qjoVUQo/uaFxsI
H/LzAkG4ZgB0mMeILfnCmh6O7PAAgeNCqPU5zaJwS+eo3P4f9s5su21ly7JfhDsABNp6ZC+Skqje
0guGJVvoeyDQfH3OgH2OTrpu3Rz5Xg+mSYliC0Sz91pz6Yq7iCTa1NEURBFCt4UQnpQOcIQSH6yr
RcbRgc221iu07FFZ9+s0YmUjnAi1VlH5DMpxddaTUO5kWv/U/bQ+tYmoT8u13hxuha0bEC+AqJbk
Ta5GFwnGAP16HZbDizYh3R3S6WzZvX0TuZzYNj7MCWDEFQAjpMleVuwTXSKsmZKbMU/FleupZbvr
UxsXLOXMEsEBpKfryeihYcrKpqyWrBJrCg5MFOemdbuTahEd2mC+mxIZHEb676tBd4+E8KLzH2sI
ANK9zyRVKx/601WQ1Ppzjug4IW1+NKYOuUoYbc3E3U4GQQ2TLk69QkvUgQe2nRnDKM9tOeuXET+i
MKbo3AvnlZAPpDlWgMxlLB/rdvZOeVU/2BDKCaZyAaXet7o3X2adNIt6zuudV+T4qvwSMjY1YcQo
gbsbvDk59o72QG43HDx2FrtCQpLIdOOlM7eSlRsh7flwM5hFSdjbOQzoWswei9OyqFknqAtShn9f
/PEzL80+gBwr8LMrj5UnmRbDPkDxrTXpcFx+CqYGUR7jGXyCEfUjecB6ViCY/bot8xifqKn2D6aO
riOfECkU4Weiz2zXZhijx+WizEN6SEKap7AW3+NOKKCfBXNkMUL7fq6uEjr0yxjtd0BsKtAfi/MZ
6QaSEYu59hAjwWmUOfrLFx2LeqPJsD/01hjJEwO5fbBVRWnMyQXOQrM85laA0mS5SuPYwwHTvkQ2
LnySyTGj/30xtGAZlpvEq95R0mx2fRvo6z4EjOLM4BqWx1gudAZ2NiDgH9UzfF3IBj2rISNtMyoR
0vJogaaUSMvVrx/6VnwoTX3aS+Wj15WwibVWQLCcutr4IZYd45yXKqpusan7nfnX1cXJDqAWL1yk
3S4eejYeBKB17ejsR+oHvxKQe3jkTUROCJwQvBiGyikuAElTfgyr7lgGNgJaEog3kcFHv1xo6u04
57S2IxNKGivGQPd3i2edxIrfdvUxF7OxjbWVYNb+xRsQyui+kAcq3Zagbkf3W88IvhWKP0A0JvEf
VT+Xh8mb17TS9APzAqkfwqyPaZHxBS+3TQxECvE9HwSQYHLT0EDVdnNcrllNihUYE35PuMOxVRfL
tazpUFqbI/la3DXQN12XR8fYIGV6OfiWa7EX877lWEC2AYG1Xo426DzkWy9vnC+pOfo+cYQJad0Q
d5WYSx1qpN2O1WHIs32UGA5Kuqg+Lhe2BGZRKZf+gKt00MNiv/yIWINyQ+Q3e2DFl5fYn0VRVEdP
HUGGurbcLKyq2ZIy9cP2kJoQNnZXdwoDkagjM9Eh0v6+qm5Pig2Q+rmxWvAMFFo5FlpFalhuLxfL
zZn+7cpuCr849znb8IV8QMTdmU1cgCJcIRDYMmyjIP8WwZBC+6TewfKGlvcy3velkR5roXDkE3mh
lGFdWN8ME+A2TZRkTu8c63rGYae5LWpMP8OtaiUMJYRIWIOBrXlKu2NSdh37AC5SThQAtBSRC3Ws
Lxec07+vTY6yDHzdXn6tLz/0ZTrgw2eP/PffOXqqz9vldtebOVJy9auvv55bkV+1+s+xGnlvtcKe
/Lpq1X7GKI6LYflhglxhlTcx4/zXPSXMDRjiXCzXljvKkXmY6g3mMJ1Dwkz6bWU7+WG5BWCyOS7X
fNF8qwk5IwyQezUppbatHhJDOMyVDYSHiLSkBPIglKxvuc8i8PvjpmMUe99hVBk8Nqmrr4cXotU2
qUU3f/lsl4/V9/j4l5vLxaA+9K+bf9wFyJl9kAUjOgJCyOvqQpRGgH0qbJyDS8GTbbaV34KHSZn7
6oH6WcgxSE0dVg3peb+v1pN5HbuJs/PHSznZ8spTaAzyZ/gSfXV4ectVyrj1Zq6ZE7ryTlu+zV59
U/+4OquBzmvYSQM82/vLIMkUzlBZ0njAvpKsU7IRjsKRHvIZ/YWprzp+vfzlZqzusVxbLqKqfp2H
XmxNNR5pFUlCksGLY/jv28Ew6Xuvh7in3lmtLpZrhJdvR2nGB8rEDfpS5fb4+5d224zIMhraW+HE
Dm+i9qfGF06gqDksV0dNlGtq2tjEW3g8OeERx0RdW26OYcMONI+T/thl36PBkFfSAtizXIDnchib
1O3B0G7I4vnzIFTHpBP25C+qI9qm/rYzBuvyj+N7uUqD3KH/43g05LhfJaJ0nxnG6R/3W45svTNu
DFtDDP918C/3+XqO2qgwVeXYvpefxVHI+VSMrGARYfx+gcuftE6FxH2EL4oDZQBk0EYAUxI1+8Xq
JF90tH/cXH4h0tJdL22G/w/K/R9UDaZuee5/6shcf2+m7Hvx45+k3N9/9JeWwf6XTp1fdxydSrIg
se3vjozr/4tsa1v4tq3Tk1Eyg98NGeH/yzWFEjqYcNWROZB7/ZeUwf2XR4Y5yda2a7k6XZX/VYOG
d/OnlIEIdqBMCC6QUP3Znin0PmnyKJ0PFXWiTS9nYHf4nyeXpsCkEVc0okFMM+qdNVK1tRxJTSGT
01uxtVJ6yh9+hDu8YN0v3GT7j4/y30gXDN7lny/O5czWbbSRwgMl/N97R13mR6y+nEnFCh1NkMOs
dI1ibXeD2qur/KHmecI4apF9auSU3ysHE+Z/fhH/TuyB3MQUNNUcgq3MP8Qend3qrH+i8TB1dbzX
2awQ64gLZVJFYDd4rGzGn1BQ8XV+vidlUW1tSSNJe9FTXmKGrN8iAKJ06XInEDaJXcvXlZ69ZR12
QJgmfstr1iBv/TpnP8b/E/4s/82nZ9r2/638oJZr+p4gcJIjzf8ji7vvJy+WiN0OtiAm2O9fJDTv
rSkE9hPcTMmIPNujCuNGsGRDpNQbRF/UTF9jnXfZadllGAeYmeqznlNsS8zBuJU6bB8mE4lNeUMM
+RNr4MeRKGGa84xYEl+QnASVuu7kFjwNuCsSwCTbHahyq7FO96GuDA49pQyz9mJItbj45oPhsvPK
4UBudYGDciph3lZZSvBDdW+S546H0IDQOFvUwZJhO6mAMD8kD0mnYkZNg/Tj6zFu2Hnlw8YPNHgp
cqJ0ayZYHgK5CUmUsvrqIQy1izaGlSIwZ4g8Hb4ZOHFZilPLjc1D2vDms8DDzJdVby6mmW6Es+PK
fJ+gzYXhb6cb2x+OTh/VG2GrT1Ldu8Hp6SSXpbrXzX28T7QQJzPq4XVLnDIc2/BUuWKL0tPfRK3j
sYb/RiJafIgi6tBZYKEnMMNPPywXeCykU8+O9uREv4WD9a30ZuSi6gAPTEqySLT1FTp5GF5J9TbE
JZ9denKd6iPTyRwWiZdSdgoJgiBGdbDwWVo2/DezHjYu1b+RUNm1IyqlqX+2+rDexK52IHyCs6oU
ZwCUrINnFDtO5CsgC4yCxNkXBLsijaF31b7BCBaRd2vhYqnrdtp3Q4X5csAfXbFUTTu2vG1l/nRc
DV2PFvC4HpqKAIfmcpZqUv/UaHhSUr2wnHkjv+mxtjQYG+7w0jrJm11EN1VBaqOfvjVEwIuayAzi
yB57YVCqjOx15VImbHB+0+E8kH/IOdmEp0E6MJ2TkdgAojnsFKAcv8kNviY5DBjrrQcQc5SCaWb0
M3T7lkSrbYqfS0YAPEKHUPNiaJ8svYXVkljPGnKf2glANaKKSa2i3Hhpse5qPjsIZ7yUOfp0qxCm
Ahg3C1yIZkfAVJnWHfJLViWcASJLtjO03JXb3WYDMnp0xfa6ibEDs+25CQwOxGIAcmDAPeksPPVZ
oV+JpBjRb1KFlJW3Wd5BGLuUc4vpwRpGuQ59jlSy3DgxZXxJ1fc+S+tzcOTBagaUmANJeTlRvBRZ
hpCvrkwdOETF3qgYlhqtTe+Heh0FOD21yL0qhoEWrNPsKKzpOIOrS1uT/+C63sZHminVRm/yEFNZ
aY3+Qx0YIEu3/kwrwg2paqVNCaxkmF8TOQ2UwTAFUzu4pdmEP37k/uG2JyFvb7p2hfHFGyERgVKa
s+fENvDXDuKd8IIYmeuU7sK8hGgANVNS5iVoDZKaJqB6Dc/FZBPsqWHhi2Z7JfSy2iYB/Y9ScPTG
PsCOggDSLqclFWf8YV5AldUw4detz1fqsSlehnE0YEoLR1+bohKF9YG+hoM8LpYcMHzNbgQ7cxn8
ap8kCy0wb0MN0ZL30dsWZ6DlnZuaECL0Ni4R2lgEnnFukEieCAxX6rupeo4P+NxvE/L2jebtS5Hs
6xa3b6VihCBX+Kp+QuvGqQBzVca1bljvTc4UkRLeuvU4d/qpahiqOZ2TW+kO3TpRiGcr5dRevpG+
Y2AGN7+dR+0nRfP7ZmSMmAqGdotXPWbokOKDZ1TgnkLeXRHQtTYlsRoZjx4NKTYM9LRE99InSD7L
ajlMHY7jjg+lKvGoUhQdyydqXj8sPLrzQBiXqKvt8kSsUnifCOgRCIDeaeJ9psfPrVffioTpZTlM
mBtMpIPh/Wy2uHBnTg0JxNfwvydDdCzr8NtyiJBTIteZHn62yPbzLNJX8RzuPEOCvIrv6el7mDeL
N/bF6W4w0k8Tef+mapk8+mSkG6ZEXNLIbm0bS42k8YtQz1jhVqFQ4OS83k1a+rdBKoFDARnEaLHx
1Vyh5dMGB8ZHKHR9NcdUedWxL4KcgcACVkwUG9ZUncihuQOiMFgvbYbsrCNVaDkwg4nJGz7tpxZE
OjH0xXYSY7pDPv/exWTo+JD8a9k/LEeR8BlWrHD+zh7itmm8rRswS+gmX2etDnA6hKCZ5py4W4P2
XB1hGidO0Oup0gK7HDYkvuQ0ics3U/VtUGHvGum8Fnx1vsmgkqshumzmTZ7jiNEnqgG17fEa+F2V
V8c0rD8KKsNo01B/GbEqsdRbL2conqFHEuPDkNupB5JkiRTxs6OeeSrVFjm9zUXxVjGtrmQAmEsG
j1LnW7EJtFuVFMOYGxiSdZvZsFIThy/rXZfN0K5D5p0Ey7uhzbdkRlVk4yQ/rID7yKp+avlsA0+g
d+/TalvTiVh19LNKpj4nqjbEh2FUHFt9HfsuWQqM3oig0k3vRz8TxA0tbNgN0SYJyA2xswL7SfLu
NxKa6LIO0EaO+1FnmuQ7wSxCvHFa3ExogeD4DCxixhcYCzR9U6V8adNPSKOvleVeclsjRb07T6VE
0MLoMifpZzE+mmVJtmAdvGkjB9fkAqbqiWWApb9lqmUaxNsUQujoKwYyc4Z2olPuZ9VCQT14FHr4
XcbNYXkjGhwpjFWkAzILkRODs6/xPqAgqA7979OCz5RGK7HnaB6qlg/31xLEiKHrAzNdsjqrlsOi
8zADVY6/dZPbSgR7xxQ0IjjNgeA/yG5+xsY9ckKn+JFFWmzjighDS3dZyI42q3u/PlhOtGnbjmQj
Io9XfaABv2nWgZ3CH7mZau0HmxKMlhmnSh90bIM981RZSG2oE7+EGQmbFCr5fiK+JAwu1MHK6s0P
Ge1qwR+aNw5xRiuMKIxnfBZtr6ebKidjgKIJQcUurPSc9ZWweQnJeIxGV1Kk55Q1B1gHiV2vu5Rz
WQt5MMsF5OFRUHAsBtKOrQixlh6WQ1v76VsU1NN+PKRz7W1koJa6NGcpt5gG3eXQUuiS7NP1mFpt
n+OnjOlQav4n+42dXRH33jAFT4X5rWso41Dy08mhxSWXUrBqiKFU6/jRajGzZY+Vls07MfEmizI8
RP101ZqMyhp9ow0mpF03WQc/5/NMIwZQOZEokqThbelQyDJzDpiizT/avr8365lFWsxpLlw+18R+
0VhuSDHfmP1rqwb2hKDt2GOHT+L8tO+H55TWyKqWn0HGqTNbmDvF2J84BdEgmN1tx0JvBf/901PP
n0s0ScSeOvow4EzJL32TvSUJdDPtPRvjem0G/m2ZLPNoeenCSD+44AAsJ33L+oxQ2ZJ5SGsowySR
huNJN6E1WfR7XRjbo74LDY5VSoVwUUqWiGn5thx+vrRU1C9dD7l15vp7PoMQG71rVw2qy3quHPPL
sgyKzddsQC6xDMaJ4T0ua5BlEE9aJlcj0e8CgUa5Tw3WPWnzZoYARvkq+759IqhIMQc5RQShhBg/
L2PRviXolZDBSBfhSfQkKsJNZpYZfsjsnOsAGIM2/VjWvq5DCygAtuUJ7ZRLqWyVdUm2WE8VJs4+
oUpzdrPgztr01Wd7Q0+CJaRD7GmMoSg20rcIvRYb4/yuDrAlJi0pMICrmgtl6l3ZkyuGFJdxICGL
bEwRFKkl6qyG/zlND2GNLo/5iNUGcsPRNV4DyQDbNPIQtfZbmjORWpPzkPnpXZHwWcs4e3NbGAYO
qCWh9u50kAfvsY/9x7EQjJGdc6Iw/bbMjrPGxhVe/Q2tr2PNEpwNBSziBKmKlUFSY1VTuvMPFigb
V63iszx4RJbNYpD3Pg7R2Q/lRap1g5+TphG2nFRl8skqkW0I8x7+LCT2vCFDTQF+Wp6pfLAIqGkb
4vJUi/8wtr+bxU+CrRiJS+dUZOYl3Vda+nM59l2HTPQ4IEJ6uQcBo5by4Emlpi56SCJ1c+0Wan5J
ZxYt8Te1XkAN+5h5Sr0Zsx5GkbnJ1WfjDfN1rKEkJ9r3vezeUkrVZFmpYTy6S3tUaD7paTusoBdi
yA+alZ3ppGK57Is3E30D2OdkH4vK3bdknu2q9gNLqTHF2I+15FNtkTbUVBjQHoaZ0W45jtU8XFvW
AdXlp50TEJen+QWx3Hkw7iad+DgvYYk0mf1PlppvluP0aPPFLrezTwJYYJvCEp4atc8dAMHHoYxo
y0KX1cb7IUqtq6E7V3oeX5N5c9IqvggLewRpONpB0+pXEdtPne59j3z/hjToS+ZwfpUGdJ3MyX4U
tiv3CUfuDmckQ0wtH4k6gcpPHuMe17b6ZHS1S4lpoK3R8sxwb9Haj7NPf9RFtI4lw/FJ+VoWlaoG
YLRs11EO9GvLCH9tOstw5yghRzGzICQ59Rlb1ze3nGjh0nT3NJYWphM8OUyQYK+IGmlTJsk5UNF+
JW4CtEtlbU77KjbOfYUoVA8sEoAMzSfEWtwWxAjKwMVhMmR4CTBV++9mWQNBkpw1sPJ3o4SQNUJ7
YrI+hx4rsXbOrkyUplu/QR0W2A40PFxjfDLTd+juHkuK4NF15VUtYXfpTuWvvLx74GQsjwtpunMr
+jVjhvGsLDWiOAsFTx9VQ4qO+sT7yABN4Xw7Dpcii0p9K3NiGn2USV8k6y+ctV4oJMNgzggnQhLZ
lg4WoTprK3ftA0HNEa4YiVWdWvvyIgJi7srD0gZcftgH1LJL10AzowjkmYxvKbg7O33qQZKyEKOz
0AHJEjT10nmibvzVztINcxtnBMN8/ejXXTwA+4AdVNt2+ZW2FJx1M2YHHADTqsd/Psxyl687fz2Y
VBXqpR+7/Gy5uVz7+pm/PPLXD7/u8//82R+PGtOFR4DTTL/fXr68Sbl0Ob6eZ3l5resGdC5TUmP+
fmWkMh8jJGxUDbWmPS0Pnna+lf/zQ/F/lH48XolSudv1chUJR0vbtQ59Z2s0AglMo/oYQg5Be1o0
mcvt0HXu+sqrfzUF/aA190M27knq6I969EYvq9vxWaIF6EH8kKw7QvXInGPvYiSnZNA59F2Qyiw/
XC7qGtQDiTvayg4FUAEKSeziUtKbkCEewyzxjss1hlP3GNNeoEViHGyjvXRVYO3KKTSPGMtN8qC5
CICBmZMvd5rDDrNt6o+UpW8VsOG4CskFbcee3RdxRI6R11tDhSoOerLnvC2Ojc5WJNcwfAVOcSh9
eQgiAQW0SNN1bFWYiH3rKdMc/wcRfiQmHZuG+Jcw8Vp60xLOIBRFmnzO1kria1mylQcbPkPn04N0
XyOQnQJkFib6dZzrEHKjG7sNKKYQWcgcbR45VwUnfcwComXXKe3HJJV3lSzdldEWN5qXwQ5rUN+S
rePGT6EeHoesIzop6IljHTxixI05OAj46ZMWXafOAEM0TjeZ63y0QXqpBLwlwzMwz8iZLQ08CzMN
izUwAhijQXg76vGd6OE8aBUm3LI/zL350HtpehoyeH597RU7Ibyf5mR9eIVrrVVKOHWn/IffKvln
3X3U+V6OpDOOdYaa2K72Zdxd7KS/aStU0mU+nsMIENToMPDW9rCpEIZe0Sa4LjoA3SRLkoE1jJuh
/5EZk7yH4Cm2wgo0dncuHjJessMB4WXuoQyMDKIseMYOLVKTifJ2zF3imAxWgFMI4LiJ8Q5URnrI
E3/fOS1AOtAm1HbcYoMx637MHYdFS2qddBto3ZQBOqa3D2ejReI/eA92h6rMz6dvZoStrZDwVGtW
oLHXggfxofkMISLYMZ9uJBkcBzeZ2s1QG7u6JwXOwnBle+FrrVSGVitPvt+V61KK6UqiIm4R3+pU
bwEHyTfDagIqMHIz+A9mTBl6YH1sDpLQuHQ4V53wtl3lQWUr6kMlPJTqDpvMKuh+8ArYr5C6s09F
dbIJTSkkXcE6xlZPScMj62ZvATVLfd3bhFHT8TIwHMfp1RzG3WPim0CEZvcsu00RVKzw0/I79Tgd
DKm3lXpnX/m1uxGyw0zfVh9sDQ9hZb5ZTI37lJVYUQ86QWkpVHZQwzJpeCoSUimnEuYXGqdI97wb
Se2aAwgZJ75rPsJ4Z+ryYDuk3A8EqdltVyMuJJLVzoC3hNatPiBbarGFGe2CRRuenS66UEZ4cgJv
3wsGCyeqL4Q3XOeG+xgElEQajxRvI75ttWF61Fr9nY0rJRUHQ6FWvhgRlhPf7S9VO1LLMoY14km5
LmPpXRV+/Q5X5QCTIYK1C7yLEuqNi+0EECmmzK5RAdbjFTuVd0pD79EMX9YQJy1zOBiKG+fGipIe
Djx9EmOImYxJCGqDs5aVjDPxuCpG7a7N0+9GX1GQbUMOW+KcHOMG0aNcdQ7lqtCB7IUYj6lZykNT
uy/T6EIctD1EHnJdYIu/qsv6Zw6lHJ0Q5yuy/7SgipDPI25LKIek2EKRCJxLI6rmUPdiN5nRY1fl
uGhGBH69qj36xu0g5fWUDP1xZuAWyFPXFL45UUHm2Yl35bXQtALgDQhx4m1PK7eVSuHHC4jsdh+k
un4usiS6NgmnSkaIwF2eXoYuxSmsGf2WsJvmdCekZT8A5ocs7MAUjIKL3iFHRhCQbcF0PNuW/TQW
yI3ZvZSt3Gp9tUagCucfObjtbnzpEBeEjBLz336O2+/BfE247mNdWnuGusd4gMA+K4dr8OLS3CMq
24ReSL23tg+dI6CPIeEyx7WQGpgHFiRpGaabEPBXhYMZbfwqmA7YQnY5rYIkYI+Y0+uLcHSalXzE
ug2QwwU8yhYnZRLz7PEua6MPAWAyDsqbCZG616Omb5XsFC8k2t/UiNc1WVtDzVrFwmMQjdQmalgk
Xe6f+9p+x9dGN4wKI6V1OiXapku3dMlu5tYE6ls9do7xVuTmLb0tZ9V2V4HM3306hLY6pI0w2Z2l
p0VnImC2WhugKgiYpfNzV2H4b1+NINuOrnaJq+YWG9x1VKePk8aw4ZfldSKxxJjvkcky2MT7UejG
8xCad6RQ70KglrYIJ8paNqpmhGgAc+Kbsa1PGHHoA/QHS+JO5TMnw+UQz+Y3Y6wuRhaezXi4NZ3F
XU2hHR3oEdvUJs7yO1TeyOtZq3VMsYqMmdar2cB8mUaUqaxk3rSZey/YcyEt7y/ZDMA5GrdJ0zxr
KCZz6hGFZT2rr0Y9VOwOh5qRzaMyZjbXiffNSpEalB4g8Ua+Bp7zMdbuY4uemUxgwtOeMr6Ofqxe
J86hYZ63nvFkB9G73ZJ1DE47ADGX5BFa+8y9CmdAkhpWO9hERkqelGMN19TgV5Zl7DxK4D2QQk3F
f8hyQyD1CuTJNo3CjTWG36mn3E/3U5ixZ9QTXF/oiANsvpkM99Hs32s5HQqGpW6fwRYxzNNM/tdm
4IOfMka22L1rvRxEW3jsyotHUScjyACZ/puW9LAHI+17y0jWJVSWLC+H9GaoQO4puxaavSegYjTP
A5n3qybRkVrXuGrt6Sc1sReWKpu6qj6a+OQlHIYF09Wa+sHVhFhra+Vw7qA1Z0CR/fY0z3Wwc4xU
srP17iYKHO6AcLKHDYupUGyLNKnXmeFerAllcc9WkqJofg5cbFC6ZZ8cymtKEKhxMg/WqUs8d1tk
N6yrCQRx2hniR/BWj/XPCqqm0wFRbQw85DpxSLlmn8ZJh2BaMBoUneoyVXgoxvc2rd+dllkf3Vt/
0FNarDZF5eqc4wkzqHJ70UQUo3se2+EzkhUIYywmrU1wXVCgSk/t8HXQONaG2aCxyvJgJL1lQPq5
yT173uh916x7LGQrvo4rzU2exMT+qM7NfT5abC+igri9kS1V3mTP1iDck2NQOU60eyrcdw5+qXWS
MdE7IzVaE0qINQ1HIzHuJxZJqvKCnc9CTR+wHYzA+E/kggKROeFJsvaMfqCqgmc7xGjeVfK1L0S4
o74ECnOEUEMDNRr5SuNLWc6v+liQxV0wp1ek5FpDvke3TuPR2mtl+SJNjpEhyV96n8Jpilt1V8R4
uBzKbUyu1+YkOOaH/nUiv7fXM5paJfLjGeHDuoi1pzBT5uisftLkdO3E0VOOhcg13XE1zQ2unEFl
sqG4d0zSU8zbNKBu4uoo8kGwgNxlD23N8tP3qatsbHpdKxg2j7XtX4bce7KoyYkUrBXra9Z6jktV
ihBZAj4gnyQjxm241xgxXiUoo24N7+e9num88k8hDVivY0iDBgAFwbHlg073fcEiwM5a0eOlKqYY
C7mNRV9YKx2Mg/ozBVRQMAX1u3g01xbL+yajjJ7Qd/LgnXKA6DyFIiV4QBYULaEGuiCj743UFlSD
+lMzqhiNEIuou/j0rsZ8eUiFcfgLvKB4DZPbbycejpW8ummKYiPip3m+qMdVBAbE5wulIeA5+sgD
xGmkjIS8qlEUzzPYgDh9BGLWgBKoqJ35oAUMJqQK1EDFdSwV2+W6+h3/KtAEPkeOAFWw/JxFqgHC
oMFSaOnvAwBaxLZADtT/eBgO7CqQ4+wbUAg+/jqfv19+BSpBXVenIzlWBJL61w1IBcybFvlb1i3j
0NqgYic7/VO9sELRGCoeIQHPUIFpEOAaOv7CSIBbmWsJzAG1NyfOvgLxoO6hnq+KqmMEAkK9Vlsx
IWbgEAJIhHpyOP3bSr0BGtcIhK/oJY+gJdTDqdelnlZTbwcExfLeeYwaKgC7LfXXEcCKhk62AcBC
/boBaKE+HvX21Ef411v1eVXmyGqOulmN2UzREhQpAVDTlvEb5gRH22/wwuTmG3Vd3aek36877whM
t1ZZImiXO4VFUHdX0AXFa1AcBgVcUEAFgzoWFYo6cnfqRyG/VhgHdZeqizdzzw4FxoJlZB/qoRTa
IYfb5lB0n5rmHRrSRT2kuo9f3mTzrbqHgkEU5U/Mo79fVKiIELyCsLSv1FPxFNeDTBipZ6hOxvJ0
6uGcoT/wMIKoK7Yo9/58wOvB6iXZOkV5Rg1L/CJs8aK4jCaFxSbE4SDo6hUAycjDrTdS+eBCEX+6
LLYFZ1UyALadNafaR6GuMd1Pl6WBX3XJJ9Mt7hEO19yud3OUP4aJ6Z/0XMdHW9DnMGkHJ5BGO2rR
mNKwO0XddRIE4x45Au6x9jCOCilf6qBTU3gYJMJC3DWQhyTnOvyeUNBjsjHv2C2854AkaLi7t4sM
wqo5UCUAeFW+7VVTxKofrbKFw5G77aZpJ0IarBaONKHT+LGuRFg8IER9DGYPtQ6RNTVrHMoN2bEt
5Z36B3rN3FZKJqakYIRmXsyknXdyZ7gk6sxMIvhTok89kOUudj80TAjrxp5euqBRwQeUqPWYyvfM
is0WyA1E4z6JOXkVheutHZKaMzYMA9RvWb1NdveQhqyHZpsiu4OvDBQac4Yl2cbpV+5Y2Fek3AJp
Tgw1olA0dirWntBvHpdyt2dRTSeg0d1omybPz5rqVxqqA0PBLls3Fv2YWBzATsYHvymjNTVWDm+K
wlM+XboezXmSlddhxsLWUS0zHbrlGvvZh9WQElKG7B7Ngddf/Cy9kmatyF7RT2x1rWPFRHP/ipxz
kC80kMwYxhkkoLqrXorKKM6DBQ08IPO4Ia8EfHTK/A721er1hyqjpk0z7S0oMXTMdQG4kCZFGQbx
oRbsdZbmJGvnAynJNEAiCt0muj4MSGI/Bx2dWCjqiU9RBcznXjhlsTMh/+lVZl1VjX5qfIoR0xCD
WlfNTNssz0sJP7vKS17morwqkYoRLjag/wOegslupQfUsg3Vhh4MdG9Z+UBU6fhLa+O5pHT1BXQc
nJpbawx6CKKw6V0Z74uWph8a2JYVFn3nXh3yleY67MftZGfXZ2eySQzW+FZ7CRk7Zd2IZ/RQkD5+
7bJaoq2ijJ9Hv9Se52D8iD3lm/CT3XKO1SP6CyfV4u1oEsgmrbC40llf28B3kTMgIhlFefODraDa
V7roGDlZkbkpOVhRXCdzPGzaEHNRzHEx6M4z5nvSNgcKpxhOwbewbpnj2wCv2j6e+Es3sde2zooK
RdijUMqMgTE6iXfdqJHdgJJhX9j1Y15Qao4GF4DRFByFZWabQV5lPd9t/GIHpUfsmf/gjM28Kwwy
6YbxgxVnCaR7MvdoGk7KaR2MJvE4NCeAkJ7ZB9rYXud01w/FRUSAnAM0RShv/C3m5WMf1Je+jc54
6D+97Nr3WRrVGdb0SaPqrM6FoOfY1vLxCa1Lr8AuG5oPYPckmwhD787gIIyQOuEYod7KCe2Au4jK
YmmnqobiopLKS14Pi7x1O8dvziCuDdb7boZEpBtYHnXYx5CQXeWUbSI/0kn5YGlkOQOtLslCL4uP
vZeQblqel6ZBQ/67Wn68pSyYSDWmY6Bu6VZ5sWf7PkdBSLOHxg0ncF+ZN10vnu2EDVyh7XVajqks
z9Kpt0wHwPkdej5DD3vVpSNQgufsyl0aXEa9p4BLgsA8o4srBKsy9SQDnegiMF6yqnwjGf4hJfWE
rSgqHtV3H2iWzV1BdYgTGOw7HTLM50Gu/1T9s0WYM0vGYZ70ZAt0E9SKr8MpoE/LHs2KQGzGZ/Ye
VJHUPncMqb8J6Z3qJH0zjfwiKo6Fwo9etSGCE0ZT2+wTd5cNLufzuI26Xt/YCgLVzT62xY4dqD6+
RGH7GqkykC1R8gCIxJaqNDKIUB6NmRpRwTtskKSzJwGwmEQhU3aIsNIP4x8IxOBiJtAAcQ/tiVvn
ROjRRDjNcBh64tatOvPPuebtKts8W6m8n2l9UzrkAHEkbyJWX5IVYJ42/ou98+iRXMna83/RWvxA
H+RCm/SmvO2qDdHd1cUgg96Tv15PsEcQZgYaQXthLjD3tsnKZIY55z2vyZt9WeMMGpTOc9WGKJD6
GUurftr4FkwPzCWzMwY0907pfaa+/bvq219mygzZWagBcOffklj+OYbIKGs8+/AvX8eMCJkvMrLJ
R+0Jp4TT021j1WAOFWielh4z9Q3dg9sHB8FMKmc418Ttm5rCY+rx5BrBTFt030UaoEjX5Kmx/VlU
38b4mJT4EvZXlWlerB75ZYl/u9gWwjGWeauZnoowvi4hNJEwUQg1bQNpJC4+9cTO10P2CfnRfp6T
bz0U9IPqrbXHZ2WFgDX0G8PM6gUIxkqy8h9ZN0/EiONURbLbOjvrYYlUZfijGZcf48QBVKbMPuuQ
4C/Pqshby9LjfyY0OxDO/4VVbfmWT2PicPM48M7/mVXd2Gw0OLCInys4FHO/DkWZ/AZBWuy4QZ8X
yKGnvAVGdI0I0CzEkZGtnvY8pMJg6q7pUUgdIJdxsWuuUo3Kk8jQ8sHQTEYRUxZFoTiv/+VFk17u
mGtYrAgZ+0dbdv4t/l/6NrmkxLUzRGccGeoBXo0Wgwb0aYl5bv/5g3v/Tif/+7Ed4Vl89lA/mN8/
n5Iibv/Hf7P+OzQuUqXTujvRpp0yDo5psW5DAXnU4GomK/RWVd/ljNOKbXkeEceWs+GV4FyUKRuC
Tg5WAOVKyRKaNc1HwgTYM1n6pgj5Wbe6AFvCX0E9QDgJ8Orn6a23KAAbQY0GRrtca7bMn4cmYiNA
QcaY41uXTVKvU6WJTZPD9/GXa68JDkUBFISP9wNV1geutOQbcsLlvk1LJBEJmXVyUvJa/amT5Z6A
evf/8tCcf/FvgjaOy7Ll2I4feCHD3X95aAFmgGIwnBbHHQcCXBW9LMwohS6J1lnu1Dx3NmOxlUy5
0iOYupxLFzhOXy00LDeixBWl8EjTK4y7uLYPKzkG13oYAKSEE7w8l7Rx2VV1LU/OZwlJUz4Ck378
ZbO5zutgM8ddaJE0uSEeSSpTzWM3TFyqEuvSQywBpfUO/M9rRvz7mnEwjHRRYQQwGf9NgoA0SCFx
ituTabb2ISHSMMKKSUiuiRw/DogZCcxtzgrTRrbfEj+0kvQMh68yyTUJXLPJozm696rlxsGhhMPv
tGDxkuCS3FbaBVUXDFM9P04wDUp9qcQuMdgBT6YIw5ciy/mBFnALHAjOH+Ma5YiSJWFHK3XISyWU
OdqKrDJxhBnb/ShKhJ0BTKp0guGBvhen+lO6zCsPKR3d+uK1ZOsENdxCfbe5KDWPXuKeS03ECuKB
SDAcpHsH+CihBT+GDexP9WlGcI/i+VVBTVhESzSJvl0ZV1UU5IpIDr0qMFHHArAEAHPPNUys3X/+
RmxT/PsBJhwb0YpjYvXpC/NfZCFebzhVNpPSmSJ/JiPSLo9dkE4724Wzgyexv/jOpusEV2lNdLtf
27tmkN/cyVUPsRnLgNdZL75K86yKmmi1ML/FO8HHgp2/ZCTFe2PT/BfMr/4eSq11xvdg0w416UWW
/RM91pdI4k+4Z4exTV7sMPsOFAdHbjwDiHChNjYzFFhlqvFNTCTFber2n0tekQNaR3wf/keteZxu
BDZkDDLZyzkj9MJ4jTpJMEbVj7gaTPtuwVuoJjpeDfYuaMgwLKzRu3rQXZVy8lPDmETy0jdDPl2i
cGj4lcI6R2TeJXl934LV4VqRKQqv1oooYkzY5HBndxWKMg9TqD1HG+KN8hOS/KeofcBODjzNDFvp
bE4HA91zvvSJ32TUSLpI85vsOwvjQxdwNnkuV8PKpFp/36aQw4Ps0Rzi7wKlq5Fi4GK3X2tBGeM7
6htMMJsCveiqs9DErUZ4L9jA3+i+OK6SHyJtzmEZvXJSfurWlC4aPxuNDcms+zHimB2ZFcb3PZTe
IUI6EjZHYMibeqHiCg1qhKUkI2QpPzQxiIofqy5Jmeapb3fA4D3Pr7YpfZpEOPQJOcwY/H/NRfwW
N9lpZap28mcZ978MW7+WpIcIcXMqkER4eU4ykGvsB8VKWSQTO7MvydymE03q4qbxxYsyYPBqVpeu
ONusxVNA95aQym+CTGLwTW6i+Zff1uu+oxjYdGbe00c29SmBQ4p/34uQQB2aQOdKxk7KBD0seLs2
7u9E2eAMYLjVS2/B59d+KoFuhalk9y3EyEPbO49BVP6I9CkkFn642dVvSW3/WDe4bCq584rpUaYE
ibRVDIJX2w9VOkWXsqHHbwEeYiZ6SdC8B/H4gGcJhw19z8Yb06NHTx4YDaVcTvlnhbRFljCfprp8
qpLyYda6iY5Rckd7HLZc/iZGervEjV4MwHMsca1t4+B2ubbdnQFwMlhAAQvlvaXpj6XBX0yns0zG
mz7+CdJvGOuylfJq6Yhcm5lR5gTXyofhn3ZOcm14yO5SQZIoih8jptt1gJBNjQyumYy/9qq0rj30
NI8MynFUBGja43meg/FU2qS3BCL3ERRjEkQuCpBFr57KYuA+MUmXcxf54NFbng3lk04ZmQwAg/Fm
nJdfnprtZ7WAJavhxpBowRZELJ14DSTpWTTgJsIAEKcEvqeJj0kjyLXCTQxAtkvIdZStvR1tZyBM
IQx2CmFF32dHvzM8xv99TgLcpFHSjk7VZXDXaWIPJM3iJFpvvxKDkMu6GPvgitTuJ09GF1hlF0fh
xqYMMquWxN81k+lsJmO5tUHNj3Ig9wad/JlkA/uyhIRLFy7BaYv9YPRWxctVyxb/8+PiYhXvkKo0
1zWXdx1jA9J+Tza/6hlgDKVtORcoac5FiPYf/8bY0FLYMRq2+bhYGChBXztVpmPvpO+8+GFJKHD3
NtaJD74EFWWca9K91n/FMD7ru+RYSjXBV6yNqy2aK5SH6VRHi3FFGi0wqPpe/wPnEeO6/huKOoag
DbbuqpjTPfe4BwEwICGgrk6uK0KCUZf0GBTOe1KH2OnEOIY7S75DUu0xmppNEtrK257+51SOCwGm
Ij1lKYmLSUbGUpLV+TUzCmNbDgnJ3KXnXeWA11rW4uOv3+X6LhyB7XPhtN+lNnmLyqKB/JAwUgkw
s4loQ7fl6HhHHOWPdjzLs4+fu9/V6ibDbwqHFn6cWSbXwjS7U5UBqFsMD/eOBY+3hSF4DfK3uode
Z3vxWYnGv1a6CImsEj7d1E5HxGZkM3fdafSCo7CAVBR1J4OW6S1MzcOSzLvJtr/IPFD7tLebq1t3
zXWS1u8acvohn8r+KqupJww+jw+l9gqbBuss3IJhDijhdbRdsU1jxoacxc9RHLypZMCdKTKhs0SI
jnKfNEd6SMdJr+P86HXzXdGyXWRoPZC0hF33ZoE/aLTEaz7HxWJdguSy8AZI5SgAhiLrCMlpOGIQ
dYn7uTuauU+XvNoheNoOoY+czbAwRNmms/VQaBE4BPuUIIoI7jHKBTBCLOgvtIUKkckl4KTm4iGu
eX2NGCrvaUSWsbVFh7laIu8SGOIUK0CgNGPJpqA0K1rrsjKAVYsSpSyRnEsML5s2BlYX8rRKuHBe
AAFWw3fsw9eBsEZWmS7VtDYDevVXJv1XN1/IfVl/AZ805mTH0WacF3ftjyGG7Rgw7oPJnX0GM8fU
MnU7U+sZvBKgPXU7UB7ChajdsmlKjhJB1YzP/tioX3McX1d6dmETPioopBnXNWxGRGujT3BU4BzW
d7kSpjVEtET5wyR3kBovlkSdjrkTmxRDmz5k/NW+rHVSM3N9jHGOFQd0qwxr6q3R050B01gA3luv
WB719blyyBG/wOpvOPv5FCkoxdMSgf7mrfocNTXYhHZOmd68LHX+qfmwmn3uOzDQETYxSiTmBElA
gggyKnFX1Kg54v8dtz6ltM8rVSPUnDK7aSOqyw4RIrFVpBzgeVlnlxRccYObKuNeqM8KZ+yN0de0
VvzKKpLB28ncfK7c/kHSuYvkIDIwglyNR6snArNLCCPIFWGDjrxt8HjFtf2warZWgvDUICNoTHrR
AZ79XtQoyyBSfjtVDKekBefMHfpbokuCTeLjLtOhfE1LrUEN7dNk1GRihC+xtzCrtB/obtGG+OOL
B3M3z5Lvpc7Yq4ygeuNFTSAOvo92oJk/hwCGSkcYkT3XD7VwT8XsIzTBdUc30EKzjftWEKRW3o95
SzxcC4urEw02sBpN03rA0MC3tnkwM/AbjIGQRGBO2+PDoB2SMuc504BmpdU1RgoeY9bhdZQ9RYtz
49nwpuj0hxblC/+fjGCVsyBfkkEoxkm1OtQRKJpNvHnkKAYySDLi6M8gR+pivSIW6YBFUkZuUru6
o4gm0lODLVNEfyKG7F2E3TFNmh9I04j14iHPnRp32h8SDeOD2Z7zHrqKO1E9FTF1kY9gwOkXzIby
/LM1jEObGe/rD4g9Mss1W9kpJlInvPZFi3ZczgdO2/pd154rfhC5VCK1F+90fd7WzbNidI1Ihto3
B7RJU9p6aRCo3RCIGIziKZudu9roMOKABR01MJ3bJnwx4wRSLfNbP+TRhSauq0l659l+AEEeXLL3
XkYvk9t4ejct+NC24HFg/Sc2sZfY8BD4gxbo89acxRfgFnz+UYvASJzkG/L/BENY7gc/CW86LUVN
tBQpMh3emsucbm0RDV4iFPI2GOIvI74t0ZyDVr+aTvRdGQt5QvAnS+Q7u0mU1OTj8jAWvNdoxiU2
kKLbukN5nzFv5fRB6jJluAzFv6yCZ6irVC7svT+Lz2WsP0/lHH6Yef5t2YgF9L7tLPnoB/lp6Ko/
KlJnHPfofkF+0fWaZzU3XwPIqaPfI3YVL5XAvDYNl463SIpOWtB95EsZXZamOueODV3Md00ajdNo
sHXCiERmwxiJ9HAQN2IIevQkbF1nSr9XRCSA6RAbUbsVAIE7l6H7+suGxLF/sJ4DFfwMJgL/Enev
6yU5EAAwBLjQaKhqlQ6V8WfhuSgkezUA6l2Vbtj/nmUxX/RYpp/hpH4GsfxTSHLm+qBCSd0Xu0hE
xWGyDrOkk4ckznHYopvAPHFyMHLpnGNV9jQ4WnPXGlAahxrHZ0Qruh/XLYk3015Tk/FDFNbX8Gfm
cqZV0Pr6FMMuNSMY1AqPtT+qJLd2LCvEM7i0iyHE+Z2ltCowLL2o6tl4LWyoScipVwBuxa1tff+I
FlFKN6K+wVABXmmM5JfCL9c4szsW5OqwURVA5KmfSMqalPw7AFj1OSY6x00E+8sSA1Ra3XW4NpGO
7WE0z41Pcrmu7AfLcNE+P/rhXb+QpFraWMzCPTknLZ70rR8wxUmySzLLgqvltXd9vgzvmrrx2XKx
v3NakR1SHzc8F+I/Il3jblj8p64qoq2nVWVGR7pS6/ye9Smr6EHHrokwToN4Tr+Gnsyv2ESkj06H
StvrmYkv9q6zI4iKD6lhFDOZuYmKcI+cdsoInbUKGv18pNtb34KbcuKOUf3hShN9OpvbmNz7diq4
XTmR0pxmscblkAfFGddSHCjCFeuImKDZgoCB6qJfwuLsVKYg4gchEWKNyyoQHeOT6/W0Rt0OqadR
kFROV7M2ufaAbs8RN72hmLODvjd5+eEQqxOXy107slFX1W0kmFd6NeHTzq8+nF5CAud2nYtALZkK
95yaBPwo/6tEBnHocnFTFRBoZwGQX+Ggdy6jX24pwR5MG6VvdFptOgh1JE3Wfctij0jycUBYohEf
L3bR/LVBcQM2fREh2oOJI7SZx+9SGfA/BT62+BBss+wBg9SNCqiaSi0xXDXLq/JELvWZE+0ldOuP
deQ2z9x1QTd/LPjG4lT3OOQL2cgBFUcbKs1SINwiTD9W2AqlKPeq7H+JaLmf4G2PpXjp6unNzYq9
UP7LGA23TekdA92/9kAVsMbQbGlfhyg2yn2uVV563OzXiGV582s/aZj4NYxGnG5kqYB8khLCeb1B
cRD+vfnSqnloe6bHTDMPWoG47i7lzAe3bq9BYUNdUqQb81HKtD6HPRy6iPQFXd7VHcfzuuVyPZFZ
hxp6UNQPv4RvERcOefeYzW+ZS+/esbgczFk986vo2ZeGIQ+Dz8kZ5rgdaOQ4EHBdzRDah76SAxX/
wpAaqjJP+e9I2moIghdbX2ui+sW4iQzveZ30rt8hVAtm9Smgc8Mwv6macy+YTbTihUETN4uukcjv
03Mt5HLwr8/TlBO7DGaPJ9SfwR1+YNj7CBzGwEHF6U6eEp/tUQFgrKvBaJJqv+6LFUMwGLAw8uEF
wSePsymedM0MaVPt1snFOsDqvJ9R0D2vWqIQafPGgNToLWm7m0g2A0hc3uRkQGmI5KGgHgZ75L26
gIabLPO2jBp5eQUEVWc4WpgyQj3AwwFIxMZAwxnTchPrBVn19M66lu4d/BToQc9GUzyEgdb2cvBa
GYdvS81E6iSMB9jeFELTydE3XgDlEyl39qDrMRLIdjnWNVoviDeExr50pWVReq5POZXu+0jdGUwA
PqvEy3oVC3agscKPu28NbjGywKh2rKi/zm78rWd9iYSfstR31ZAe19fy9FR3qZikpk39QuP/XRhI
oidDXAK++e0qLM71Oc6pD2x3zNrkuGJAE6yTFW+eYgvCKTMJPXWBf+ZjsYspXdRXhxTtYT12y0GP
MKGaMfMK+Fry5gF584+W5napw1ekDwwuwDJg1Nu3+Jb+WPdQbVnjQUwNghWBp3s574MOhYn2qNGS
OH8qWf5B/LAKaQMtwNeXkjC+MkAKVEzhEW0JZYbemcGQfQIcERVG1K52N+gZaFvztFcUSlOKD7Hl
v60jjiXHlKDyn2f52v/x5pJkZJe7JxJ36HI+C1pqHPX55luGvHWRfTui+Ezy8SEJZ+SWsbXOv11x
qB24x6t+0gi4VO2KmzNvi5tZmwnkQhWHajpib5uXLn2DXqxzQm3faXRKly3MyJLd3HaHVVWo67lE
WyE4OfJXrVFcaSOekx8yNwUyrhlqQ59CrWmcHIz6MW71yR2IgI1TVq3eWIx9Lt7kPmIoX0H8mMeD
i9h5rNyTE5ffK2EAij0z06LbjU7c7T6bxrBglOcPydJToMT+J1qYk35knHQ/zHA+6HYm0dpat80f
pKA61sNvfeqlFbksKV2qqmNnM07Zl8Ygx54aclVwc3+8xXjp4OTAug4U0mATrY+u0yug3x6d6IJT
Lt5myXb9CHKYgL2LZVOX0ocX/rxOMAq9Nqcgell9LRQya+5I2L/YPpd4AqjKxMrWsz/DmXYpY18l
JXh6EC9Pk8HgrMa9iN/HW4A2pLLRq8at4UMGRtPiojanhag3sVU/zZlf0/HS/OF8TjYV+tjeI9cW
ITHLYi1WUEI9FEWAjlZ+6yeqf5p0GjoyrehobR0TyCGVu/aO6ZnOPlQ3BQjy4hXZYYX5TRpT4tOb
/KvPkltdOS2KEo3a9pClCarigrXDWOXNtIBhIjSiuTWSELC81z0CXAHQ4etCwrNdC/+O5bqeGa3W
pacphCaFfnKDjuUaNdMBWBzr1oBGj2H6X1k8lc3UC1rnACzXwmGp8WnxymnBypcoZyQVdLtk4Gnn
C2Aixjta4ZA33R+TgQfWruGWuOm0yb+hjgLuRuLcWyF4Ch2YqwW3Xjfs4JIR44O1F2yM4befpke9
3NczUaUJP65PD+s8xDdR/WeCkRIl2FpmmjKAyu/9DkokEH1+k7pSboOgiC7MNLdjbfjkLxj71bIg
SLwDfdTdalVgaVG8nEF5Sw+xVE4Nue4f6QgEHMC8mzwjHIK4xRtde7mCeWgVL3fTqKJtmzSw+MTr
XLd4UAevK5iw4hhGOxMLNdjPqzlGk82wbVUL2xM90KA4RoNQ0kM74iKz8tHBN3xeuGx8O4gP7cvi
cnUrhTKLOHfkGt+ziwGSMpCe1p73LJmAbzApPE0da6AouNjNcLAOpTr12uYlF+Wt0bt4kPjzz2D8
s6rUI+I8WyvkmZOBtQ9oUkmHvpEodYNg4CpY0HWFo11vNTGgoyMChq+22cAmImbxZpKcQ05Uc12T
GoVdo7R65mjFTk/fTQH6OOirbqzeOo5kjazkxC+wGk81nZEIIf1BHv5eG+huaZ8dp38bRtKJbb4f
pbLkuHosRYxLDKa2Y+/spnEiixSX+nakwRC++qOq8jxnJiUgUeyu0FRfDdTDLvuYk/ynLTkimM4N
23ExOeugbNkCcoaBSCep924FkWvM/GsSmTOUOvcx14yPbBzu6sbGHtxO7twADlazwIPLNXmqItqq
8NiVgLP7gaslnn13k5G1u6lBSXdmGO1WykXnB3SepLb4FCnbmlQ/Mrz+CApbuDmoXgpRFDh0USeZ
S44tPWoMr8EFqBG83pR6O3YoxC7lY50KjUD6cOnmmPa0jTiU3Cz7MXnOymJoreEnIQXbPuEti+bT
sRnIelByt/om1zOx1Xkn8RmA1B4varjGt+Ga+xVA4auuqUreV3OVRNW3Rjk863uzhoMOcE9oiguj
eG3hU6ZDwmKbt3H2u+zf1yN0Pc+K9DPxaQqcCi6l+56FyTFKwAd88nM3U9PcCmavB9r8T0N6eyuv
HmX9Zwj6n1XNXD1I+c4ym5KNyGAcRgUCTHzjW1eTkzhoVqsQivFqg5sf+Oun7u6KODwFyUi8mvPs
FD4gT3yslxt7kNoeoAWvgb98cKvwahjRMbfUr9WUIzc44XINTaMh2GDyilwoCl7CjgoscqjAAo5z
jX4JTAFWTse4yMsYJD9gHALuTbh383cqRj1b9ITHkLSl02oMtTK9xnqDUW8Nnsfu0MM/hQU/42j1
B8oTlVHURxu3Vn9WYyHP50YJS2fHDfzep+6ftM1etYGRvjbNkkShsGy+CAq4hUT5tY7rYPsd57Z6
x8ubBRV3Fd4u2rcB+ExzhoYOtmXLZFfqzUdE6AsSzfM6ALYEEzsAmg3xkw94Ad5H0P32iDI4amM4
7130rNunaaK8LzFkYiQJmDcI7WBFdZhril/v5re+ColdLow/Kzhs+1pOPA3AUz2LFHuz0uN7t1qY
8EUTkFKnzXUGglFM5nOIivrDAPmNiHQWKYPRYesNPilRBJoziH/qJexZ/fRZ3PB6GEDmBMoBE95o
rhLqhdNa+629W2ncJVijLwEzzcxPyLeGbK/KBuIjxGwHgyYouiQpuOrYpf67ZXMkwzYleocWVVrN
PmxtRqTUIU4TPAX0tJdkqN47i5xZxjvb0O/u4JpBhNdWYrpLm7QlEno/l9DDD435kmqLdYAB+Knh
9bJ9aV0412t7Q5IUajQ9Ru17+8tzi2LXe1+ZN6Eo1HYSurPR6GjCDYhPsbV1JoEskZYt47eFls9q
KogLNSQdyHXozVt8eqEKOPRnrldfcOvkGC3ET70h0hxqmo2uRlfRKwFOtVRaYkk+6vu0oaHI9QeV
ugLo+nvj5Dd5sY+mAJcQq31c/bvUwnWdBAd48wEdIGE0nJGkuUMNb0vi/PwhMg7FjHDaZmS1rXqE
m7b/otHxpRRfhdH81I5Wumdk8PGKpoVE5fpBe4qUiXeDvf0JEJmacXKZnobP2Jb+QEWIDpOTnOOO
c+UhX8yX1fsw028/NG4m0zD3tUJD3Go3OpxE8mPkQNNtr4CYP1eUxZo4OWS70Ig2ryU4P8LTBBpg
4uz0I5wXVfGWh6dA78myjBwGKJBgaLWcrHjLzHWqvlIodeO57txFu+vpHmzFnsAoLg7VS+bmvx2N
n+qnHFTLbV4FF1Exrlv83/lYI5OBomvm37N2ixPul51MxFGkn47nq4NkvMlxzzDAZx3ybRiATMxs
akF9yHfq1k9I+LjQGePp37Yp0SZUGptaV1b6Ma8VsYbT1/56Emz61a1I/+kZdzjY4pTMawfYYa+A
8lhdZ31Q6BsczZHqcN7rpxSSBIHj/UyOKwpejkJj7+X0w3QNn+iSP7yWg9dofApufGp4EosutQMN
3+N1ee9P6NU0y3PpYVw3dfC03iQDLB/sjkxKeeb7aUUlwhL98DEsxG384kYxnm0cUf2tKvoPfdas
d78XLXcOxKM9PFF3Pmgrth46Dohh8h3hg7HxzORqVXgbJkX1oyufZ8d7WR2kdNHrO8tnVoRXFHja
ftAhfiiO37s7s5UfleF8VY8usZYl8UQVX6iuKtbLxghQg87zAUokWTiUqhq9sO9azBI27jCc02I8
I5O6h6L/1o7htEFd/1KMTzJnkowk4qW2bYdBYsrRpT7X+tYoXGObR5uk9V7Lph7/onGWBRjgeSgb
7dj5y4L8/47G/xdHY8s2TSIY/88Zk8c/ZRP/czbzP/7OPwyNA/O/Ate0Qny+iPpCJQv96h8Rk4H3
X75JHJAphA8xCwDufzsa4037vxyMzf+CU+f62B4Hgjm0/f9iYGwLnVv5z3xWmJz8zzN9C1Sae/+f
aZ3o8wvILkF2Itb4D5hdvqEoB3z5Dj3/MhkMI/tQvUKHujGd+Ii4L9kGDAkuGexPOuiNkMQL4YwI
eW4C7CPlHpce24wBdtKKVUnIU6Nj01pCz1tsfPA4vwtGSF5x6ZjbKnCATeEjOa74szA8MH0jvKbO
kBwYaEv4vO6dQVjBrmVvbKwJAgsK5OLQ4PvpqBTf2RyYYPS6fL+0s9w7PQnn9o+RmHIwL4xWU/RL
5A/i0AV5pVdeusMQ6BaPqODQGNyT/E0KAbLgt2PknDNwvo1U9lcxMfdKF2fXqpM0k3HbKPuuKN1P
q5lpX0vUnpy8hzk1f7qZfIiyCHuKtrggnz/PCzaTKu2xhy+D+4H6OFFE1FJV7xlYoySn8z8mHLq7
VMrnIR/wuoKdFYRlTVUY/A5xVrSxomQOQ1JG13IsYaFMj5R6T4icebvVK1XSeLOoa1ksy9kdB+bH
rfbmm7mgKjffJ1D0sPfFKgsCzqPhz3/czLhJEbolnnNU8BTsYjkmDGfGFNWOzKrx7MDu5x8E3I/K
N88eAHWdWwz75uABBddbAGEX/5Ma596lAY7GjazpyBIbTWrBGhZG38gJOiq4R47p/NxBs5vs4Csf
krtGGd82IcKdcSmxQ3FseUSM8JvS/5QVxXsRM7kpibHovd9KxCOzjOp+5mOhaHsQffce5e4NqVxb
asV45yv8e3BFabb1RC+d9I+LMWNnlAdPY+d+GFBP3KY8Ou4NFcdXBVSguv69j1JMWhaKKhGcfGyj
96TD0B26Ny564n1dTQz8mqMxJ3+6bD6gwHFZCurJdqovLn9uyWSPXyAEmHk5lWV+6Qra2mnKkB/b
Ns65IdBfYIW7DvP9Q0CU5VDDN/Cz9tmLLJCF+bfj/Zm5HXeTNENY+0jDY5ohFfHUM9Uxabe625a8
C4LB2TLRmN1WGIQd7D6yDqhHoP56ZFAG5fyUyjTHpzeSt72Znl01989Zy/RA1ScOlvxxrK+dPXXX
LplepiHOTkY6M0HC83lm/Hv2wugHEK6xDWbPxtb/kNUSDDI13GtgT7fDABSSYOjnpW0MVzXN9k4M
AFgmpKsE0r6aBqE8zC8vNZrnI9Z74R4iX80glUI06OUZT+Z5B3D/qU2L42Kvupp7j/wsQbrHbavM
zwJ3ZUhk1ityImuTCB8EIr3UCOlvUoNwt5K1O1n+crSG5UNSfO3l0NwUHRe1Nv3xceHYdq57XyrU
RQJaGhmm/SmKEmMfrRJk0T5CCjBP1pfB3PoMKOvtLHsiizXBCLKURBvNCge1Tn/oanoIipT4gpnB
PH/gFOcQTZnJHhlNh8fRsoyd2be0pVIbTUGcQOfuLC+O5NGE8lditJjqTvXzNAfq3jdp6sGRL3Az
q0dhwT6rJqfFtg6nG0i9UOKj+uCLH8oIrTuv6neZnx7wpvIIaIx/tx1hk1Fpv41N4kOs4sHKntu/
jnstM8NlyHEtCK3tGBxyB5QkL7XUq0a9HSPvnezqI+uFzp9EnJFVu6lBm79Mv9EaJC/eRPVkNWgz
R/z5JqszGQgi90ETjQKJudhoNA5BtAafJ1bd1sApTVzBHGA6LV+RaJp9bfkkdw/hbdoNgr+tTWZS
4lZG093ic05mh/LfOtcRuKjGhwE7MjTL6jBB9XiivjzHKpxImc8os0dYTtyF1xaQGrWgrO/9xjq1
cfHq4HJ1mENxdIDQr+Xcnl2JPMpkIbhL9JToZsAS06NZdzu5OCGzvalBBYiwThP3NsZS5G9dUfyE
CnSbTu54bwVcKEEY/c5Tg5/fgOcWjby1JIOjooW7sVR738NvnJSUV7tN3/KGLIq2SK49i3/f4nV0
DM0RorFZ3QcsA9sfivPYVNuQiM+TlwxYBQwFnFAvCA/2DPNsirNDH0XdwahNfCRQJjFheZhxGJKz
6R4weO1RSQc56ePThxR9eWeJ+G2Yu8sYJhAgyCzegTPLrQc2uOts48lbIA01sXmPHORJjklPs9iO
P1y7Xe7w+nsa6EIuU8dbtSTJco4YSX4NmuXstMnyWhrmQ1Dn03VSgDrxhJsSgbiM6hbN9RmmH7Ky
brnQ2pPdOMllrh6KciGgRrlkBoMywWfjidhwiNQStcdgKNp7WZ5tQuo1zhYeC6xLMlJze7tPzqCr
+x7+5Yc3Nik2VBaUyJnvj04Oamor76N4vsPMhoQob+h3rVf+4q7x3xdQmNl+yRAoXLMmKfaFHT7j
8VMSvd68qyX7PThReJFJJNAzhacFINhHAWMvRIBAqz02pvjC6kk7b/o/Ugnd16rSu5G27YLvfLcM
R+mEeOSTQXwTty7K+3mB3b53MG54KoYUPW8W3gdIlnY0XekxtGoyYbiMM8itd0Hq3lKNhxeOaptK
ZL4zmXnseqMxXkw2NKhl95EKAQREKuaxKRUEtWB2eLBxzH3sebswE+Y+XqRBVCvYO0a3/t6rinCX
+xgc9bjycmWd59Szb6dmPPqlcYxYVeeG6fl2MLLkDhLkqR4aQgSZ1pdcJ3Yg/CvBsFQnH3kpmSeU
1YcZZv0d9J3+bjbrnwGqPwuHP5xgkFwDjHtsWlyN7a3vNhLJK3JLgizT7RxURBhq6ncZYnGzVMRM
ZVb6qYyBg4R0Ge6lzNhMQe+jgsfyylGaxeX7xI4unJamaR75DPI9bt56+d12nzPeVCCU7XAk1/Il
Fnb4lCL2ZfCwnxqRH3EExiRRWvG+UQvT7DmDy4nK7l7PShn7nolvo5CbnAqC6PKGnOSuH1JQ/Xky
LjYpkJZm3jYCYib5LT9lrB0FpP6OVVYhEHxOmuwKRQOql+1POCixNIVZWXu/yv5QDoWXLq7dnalg
vqiGh7GkFpfmYqNlKIZ9h6HuzjGM/tB1bBVmI03T/U/2zmPJdSzLsr9SVnOkQYtBTUiAWtP1BObq
QWt1ga+vBUZYplUOqrvnbWHGoNP9uZMEeHHPOXuvjY+wNLZlEe1kQu3+qKDdFWvTN3n4pmdCWZtZ
BEOhn9hjFSbgRCJo2X3BLmNf6W8w/nULleDYVaeWsLXz5ju2tWCjlQYxgh25gdm4iQZrjhUdjulw
shVz3Mt+Zl/nU6ZMUuMqegj0UkZaX1K7ZBjRMsmnyvP9cYc+gOtUF5k7+NlcmPv0Bum29UJ2tzNJ
6igstvqq8NdDybC2UyxpPSYF+dm2hSCCqWmdxy5znatstc0lU+vi3BKmNCkdTYBJe7K17ikxkWbX
Y4keUqkgo4WW2CipBq7EiWcNYut4xFIAUOO5rU2z0JZNZ1qcAuVXGxTJXiBqnl2hDt51NFQMs70y
V9WzY35kYUvoBqZtEo2Jdwgb8RYU5WHM1HdM74RKYPFcxj00maRFjSQHNk0NLtJ9NykU1rnulSWX
AiEjMbTFuchy2SXM46MfSYksMxTaU3wO4AD0CvlXRt1pTO22gq2LRGZ6Hjm3JO8/zYK2bAhZuRv9
o1TmTJD0TVW9VIrzZaGCsPJu3anqFlLZlz/ATmjBpUbvjt2dmZNupp5y46V2DOYWMKuNLZEWaxFo
28hwjo9umKxvfd/EEQyNQgDUgIBOaDMvjxR0jU1EpwFOIFm5HhtkVMO6jeaZULOWpnrVSi3UuenF
EExOi1h1ZY2uDkE1rjJNG10zblrj02WzrC8iQF07aKHYlHd+kFFzH65KtbzamfnElZZs9eiXNAJI
p2Pz6qOPrLuwxTHq7xkQrdWW/iaSPMCJnXIkotmoXuYfUsvkGd/bRozFro2HW6X7BzszIjfXyWxR
6n2jAh+NFMdYRBVXWs0hGdS8ouGC9WT96QzHCyDaLpNyVZY0z/sWvzmmoDJlpjHpgJHKe1sEr0N9
DZxyzRn71AbQ/uSVpNjeNAV7cCy/pn5pNA1aEH+wwmqnECcvnGkv+L7RM+2K9fSl0hOkefaOghp5
d3McLK7x0hgwirvXIwJGonFWKOpIDUCFhwCX3GJLQz5l+142gAfOK3n+gBxNBxWPxXxhjPYWuumi
cCiIoRyOZbQh7gDibrENNAGdQy4UfBl4w1q8+Wp0zJjVftPCjaBsA8JzXnpazm2u0JFq3oa6OaBd
IuMMz0b/LCGOSG6Wr6inEp7jaIhvVCHbCeqtZb36YYjxNXvKu+iWJ81Ho4uTxO46yqYD/pQ1oZOb
sim+tFG+ANc4mgC7hg5jsxnGC9Ua77mwn8wx1+hVqm9WkBzNOXNG6bZZf8fb4HVscdjQ40Vm1DNo
47JULI8J8JPRp5vwXNZcXIG4raRMG+d+Jk27HLIbAcuBBOE1noH3UWnzaYjbFaJaSc0ujc+ZUhKd
Xcvoy1oLFFgjnHO2M9hTWgWdbiq9vR5g/jXp5Q/SQrr15fyBVC9Vp+5MBIkBS0RXJMdwnLwSHYVc
Bbcmg21etuKe2eOTjZ+W2PqdmXSruMVGRpLrkLc7/C1nuRrPtWply7SQNq1dnSoLIjZlmElYOLkj
B1oDr71h0V0DIjIY9Ch1bZc10TsypiuKOWtUMheJ+y429JspdW8wWvYsQsu+b35lDbuMlB8dE5X9
JE680gPDsg3GEmaPWBIt7SSN9snQq99EPNUY1qtZRQfOJ5jgDjfremCjhylMt+2fkkwZTVMu+Fyf
JeQ5ODhcJ3N2WPCXI05q9m6rOJuFjFxT0V1camFvAg04WJ7YECfG9z6MH0tmnupof5v3RpJvph1+
ogA1/WwTG913EUSebGr3jJ72OBRfsmZA9uzw+zVPtroOk/QMyWwlW0yOGsqtLNvaenQtgK9QMD7z
XP8ohn/F5PAB786xxYeFUwpM4XZiekg+91Odmj9tiLNyUu3nPtOfZaX5YeL1FbTjLgcAXBCMWTjO
IUYAZg7fgZqt5bilYOBkCYz4vYjLT+yJpyHUTxnR7YssfDP8J7wGYPDlel33+lZUwVEvyn3ZD9JS
DCj6J4OP/Zg110JjEKSMf9SBj5xVya9IniOoXfMOuHBLS3lrW/s5S2brl3MSbCby0ngbSG9lTVsG
JWHeieaV6XsnxZ85x8R3kjupHF7syIdRxyjnO/m6k7DZydToRndnwQgWAeHXUik8cEA7yRQXM6mX
WRauG63ayO1ItpG20kieVB3/HsfMWXRlHajjkTHBMTSFZ3QXQQY5FLfSmlCvUxKp0rwsbqy+8sIE
T6aQmr2kf1gnGo1nmEDqkuZYz9VnCAktxa6Gfb7EFATFP/yp1WBV9fo5Snydsl3HvCgMwllYMNN+
o9i5if8/uVWsrlnWAMhi0DZK4idL45cyrON1YDvKIpkTddC8jXnN6pZITzWXzYWflcexVneVrK0K
xXqZSs7qcSalRfKKxOltoZin1oHjVF0TA5VPU+bvDewnLAsUbQQOo9NWE/AQo3wbHJpOWrWKzPrV
EcW10uo5UT6nMiWESUtrtA1jRD7YMGwCaUNHbqIiZuGgOyHHtAhFCQZPapsPpTCvSsK4EApmlJ6z
NtuakrxWSD/Le+mcGSjolcZTEkojUbkGqsWheM7Ncg9kBdp27I5KsIyb/M0Zp6c4U+56KeB/jMdy
kjJUsGq90Ko4WmQxJVFheKPoIPSz0cPUtC4oA3Vz07KYmLHvqmYBVTJ1g4Dxo3WosvYt1NYCnmYg
9JuhDZfayt/C7IzwH8UvV1yqP9kRu3FINjV+kk57U9KObbK+bzhHNNlcVYa/i0PgSn38hPOs1tcB
a0QvMMvSBJ2i+WNfNEggEg+4zodtBkc2wOy0hgSA3YxxvRq133rz7yJg4xDSpWAsKJZtJF1VE1lf
8VNjtUBoPZ/4FgpdNk4cFeCyg6H/ylS0gd/9aVSL8FQNlHRBvuX4mijDtefVdVwolHwP3N7DZ/8b
JExzSGUBkju91lV+FCQppxPCQq2/mKbF+zbHvJvwhkBskKghDvPxqrrivTf7F0dtP7ImPWFIWEMT
X2Mb1aPyppa4uuEfq1yP62M+/kCZ+xNh4Wrl9NMH8Q2XgJm5o3U3P6EU1icSa2EhD/MekchdbAI5
Pz1SRZk6mshW80kpsu754F8Vtd3ZMUhzAHITO6zi3tb3CbF1O6JbkuDQWIjcVdFsiLVKN0q0auhk
o1BgOmoAN13lJe3JmpH8rHfE4rKioQLB0+iOyJZkz8nR+lGg32P9ozFwLGcGG6Z0zvAar+m0tRzg
UQ3yjqSf3upeKyDqlWvyT9Hk5mh9iPRWQTYK1Eqjlv0kzbgT3W9Q5fMC/pL2pu5qqYTAdQQZqjl8
NhT6phWpXajtqn3t01fo7FxZ1FT1rhVgPDfVU4e6TGl7MvSa/lhwLu9SgwKdXHLi3Xp7pxsDWohI
PtJ1ZleH3nHA92xB3vQKRD9FzP5Is+0/aZvTA2vVTeNMvddJvnyYOI1MhZ2RkTcrXQudS6vL9O0c
ljrYN1DvKOFXSRn4CxKzAMTiKmZVG7dUAAvQBi3xNU6K3E1pmrso1NobMB14RhMw3vWRSYfBExXB
1xQiP68afNBdT8sctyvilJCUWzuMjuqcIaJU+lNsOmRmVPDFde1iDujYyd9aOJr0QtCBwWEMniZJ
XGCzvPgGWmMD0RRZN53khm2lw5JMBLzNAuelqrBvZlpKKM9CsZzQM5XaRvrevEC8clxU3q8qs98V
1PxtzXULw+UbMadsfyj1IvZymGUCMuWrmyEhBKzLuHXVbk5Ty+pVFsjoURvqKVslqykrH+gWZ10R
hEUrc4SSJNrTwi8tB4RYhYWp156L9Jshw2c9nHQ4PZ1uPdcl9sM8ggJlcQgRL8iqJDEQZ0KbrAk+
MA+OBfzSnGc4gUMxnmMWpGlAZHkYDFvE7J9hCetwzLotVA+V/Vupb5NUwWycVVstJSYmYGDe+sV4
iMfO4mh0BcpxQAp+7H8YA9vTICqRSTa1sQ7RiXWCUwmVg7ooUCqxh7JwiIsAM4eZ7THz3clM+Y17
wjVTp1k5Jk+vNnEAp+YlrMWfDK3YwnjNioIKoMDnpD1L5M0VIekLkSHdm/lMrmvGIq0dcU1UiLpL
CxvcjU16V4CPoiB0nCy5VZhwstXQs2YZDnKT0KVSDUXmDWl9QZL4JJTiJRxJvbnUE96WMj8TreeB
452hQZiJGn94HxX7Z9LXJk4fMw0r3DuEFk76lriu306mw4uYH5kh76ARFItE5C/lYCDwNsZtp+r7
sq2+uMQd5WEUSwVKyUKvhwadZ30sUAsN2reydlT9MtnlV6Y2bmdLFQpHFiY7iNeJ39yorzMqqPSl
s+bWYalMEEEdN1C0n7RkHpai7IMTpnkgTiMILjY4msxy5VBa62hfWw5Bxgc4c9StYOigS9J6ENYT
GrJ3H4NuGIEKKBNIDsbWDJRnPwJaqkrKlku2seCMOQ12pywYGG5UiLz+IH4oqxhddemniTk7KYCF
DimcJTnJ3xUH+goBGYOs3IY4+pGHDPV6dQ9iQuzqEV5fwl4rF9+yMDaJPbxoEUWJZWG1bp7lgauP
U3+D3dZ6Pdz6XHmb1myWOp9kWtLSoqVht+JsDBHY8mIXik11gfhvZ3BVjBEW4LKTvmDX7Jq4vBFM
vqQJskC7e2LI9WrSLVxMpvgNw/oa0fUb7BszFLeSsbgj65+JpfdApE9qBk7UR/8Vw1vpgFa1fnkY
WhlWl4Twz0LFRL8699SgXZaSiXtJMAoxseRP+Q8BcZuEoHqqJNeCY107A54vUz1WffoZsL8Hb2Fc
h2RYix6Esoy+S1a2whx+wdm9G377JsvGuZXgWoZZeg+iZWLGgBh+4SGywrJv1Fva6ZaxtzLlKDkm
0aUzrnPC2zN2pxr9JS9k3KS1+FR0kLANsbXALDu3lGPk+719b6KQlKjyUxOUWo48sY9JOekmlAr1
cAyGfkRWO8thFLEGzvErRfVuZKZYT+oJM801aq13p3eecaKuJyNFylVE5UIe2IzUSFKk7GJLOqrW
un0JwCIocb+unoNMnGMLcJ1ThxtzIjmkE8VvmldbReSXPh+9SGmZygJAtlpEJ3QVNaYUEYgHswld
H83l7nHj1AkxEf/8Upq//LfH/u3Lf/tnj3/x1y+ImnUy4nJpMputqHmP4kJZyRNvYV31BGvOEePO
HDkOmkNnxDzd8tiH/jXHgajzzePev27+Lx6DnRwgO6ItYg3g9Ns5LWMMJ9NFFpBC6s/L3SP55HHz
+NKxrHZrTc+13PXtPg7UYpfKBb8A90XgGmGGLgcG/7SMbI26ZH66usjsyXvcJQCBpJPH3alVzr5u
i5VvRyzKTiYgV883UgSf4K97DSJa0zc3WooxVS6rrf1IY388zb/uPkI9Hl+XBJPTsPMXVlknS7Zw
NYSdot51yvD3zeOxx5ePb1hQdDju//x2M9+z0mTG/egDCBG7gJAzP1jmL7roWyaapL080l1aXeXC
Jg8oDEgH3TFOrXaPe/+6eTyWES6BQenLLvuLLw0/GIGh+tSFC50oOdgB7ThLi74mxjcnzUpGNgBh
60UDNizSe51xDkmY0HCxxNkNvSp1+E0wx1KlcmNT96RNUe1LZRxdx5Eg97JMakbuY2iva2TGCvmH
dn6GjDDuan3cKLXM4jr2pwTYnGcZllii/noXRukqARdBqmVE7sYr4ZvprqcIiCejOFnZGIM16Ufy
eB2ygc2tlCZ/ZIuAemHrO6cbxpMtppsdD8lO1f12HxbBTh6rrzoOq01PEgq19SJuhvzUVGV3avXK
YUU1SR9gxac5T0BRv7Wq3sfVpPBniGjg48bBLLIsXgVMLtmTWlyqbKk5FWPmmllDqHWqyltpkK/a
oDSn3qiP8BbQwxfmtlSnYss+fEHYQpoeZYCkARHYp17VyMhrAz79GjgeyTxPWvnHypLI4590pwwN
XZbrxzqKTGIyi0vUCntrKZp/SGYed6m5Pgh1xaGNYpOd26htdswJN4HdpB07cJ4W/49t4dMtGHlX
E4f2b4jNcHCaz0HUuLu0Ij9LzZSTuvqn6Ay8E/UEJoLuYtzLideaHBVCVdjiyu2E1yDLT6FlZSdZ
emK6JI7GFNRuWKaMVGi3QWoQK3T7s/RRtY4pHekjPdJtEOU3NZjtX6TjHGZcvPxHo0UArxLlWgVn
NFcRXNLJa0GbYwmn6Ti5+PfZMqr0+5WScjMkFkQRDIRzZzxE8zNh9oTNW2V7o8gkE/qW3a2FGXBU
oMsvnRLAIElp6Qka0hvXO3joRAKwAfHk+SAyUUJpwkAlYybHT4UgQbDFmJr3eOyvbz++YxAW7opu
5mfsp2iDOwSd/5C9ao7905kTkREVe9e4uOu1oIVWn/zQ3MWS/yyIq5LEp1lpvySnP41ZcEyyEUVF
tR+E8hTNqcetrrwUGrY3ySE+Wh1o30x0ZavpBmKm22ep5uqSfDBadooKCTQFA5gNKTHE/OxKLTo0
Ofu8uFp1IanLkQZaHKDeIpJ7Y1lY/ateqJseUpqbymoJ4LXxnDDUlsR+0EWQnFsVYNgvolDHINMz
QVH6J4drFXF71wF4F82G8YLUEWSXiu0AZIco2IK1xsvgD0d7TKDBI0w0KTxls7koGdIZpd6lG0bb
bEuE4/kGhk4IrDqJCOU5s44tY9Rec3sHF1idRPcy8t20o23VW1WLRx/mO83v76FiE2Zl8kdXlmtw
4Y43FFrvSsoeBxwHe9L+GNR2RH3p2coIxM2PWPlHUdDpCwDis3dQzIvfB9bSMaKVpBZiPySTvRRZ
/9aZ2k2fblPIaRPWwaWDK3SIHTQb6czQQeZc9sWeuA3BDvIkZ61gIdTprlTFsuqlV79k8qqGObPd
hKQtY/r0fT5OSV/fbEX3hvhmGCdWfMTu2GpiK38ea+IiR+1QVUrmdYZ5tZVwC975W1cuQ48IMwJH
4RZ2+5Gj+EigqqxGaEDsBX5ziI/bmgnJRRLQJcuOkZqsqnulWGlQATfAC4CBUOetcAmdoVrpGCh4
G9JxLYBwyjE7ykbddgzCRK7AXwDwCxEbapsgrFGjyNEi+Mca7mKjlKdlGA3HIthb7OJcXAJkjWck
ONOggEueVb9WoH8RkmWQHkjvstPoScbOfWwisQkNpMxgx5Q9XOk+VNTXzqDhYjS7zLKCbdQJzR0T
6VWRTpgRmOOiQNHr6ietCLYp+l1Rhn8UbIWA8Am3qtMLeW5ljzmwGwO0YlKkLJDWAyGngJbCZJnW
7BiQI+/mrWSjyXuYYGSSWdh4zbpD+izoRERj8xnbpNAHJT4Q36Asc5iQBz92Y+ZkzudI1Sh+SIyZ
E49oJyzU0d5YBE9uqHbzW92Uzyimvno9/o27H003gPqC5HXNKcCTSI2S8WbNrHwVs/1KUPEzDxDP
dglIJ8XhRu+sbVefspF3q4r2cmvqkzdWpLe0rTgroeg8chxjt3pwyhLNOBifoaRNK4OKksN9LgPF
ePcN5bcKpzNMc3Wbm0QBx+Q+IATuFnXoyN40yHy2W3qFpsq2maYHoL2AiWYnLbLW191QI4ihCHVM
mD5O8Wzi7DKD6ppSenqSWnP5hRaMK2b0sJJ/q32+Bog+PUlTvGVFCneBkp+MAupSICv30GDPrGY5
tI+CrC6rqzZhO2MB0vxXSMkA6GWkHGZlo6VrHmMDiU7hH2RbP+lBifLNSemMNbXO7AztlxGSQqHW
H90oO2uzrK+0ZZ0NONJzxFCqNsJbmvjRAmqE6jlycGNmvaEzZINggvLYtKW8xYEHW2vsso1TsnGx
DWjuRVrAZSU9DcvTH7OaXrIh7/nd5s4w1UMH8OIl7c6h3vwEon+q0B6wUavdfoC0Xfvyuov9C10W
MhODiu5zO8IFyPR1z94YS4jyBfl/AGA9VwuV+VvQAYa7YQ2QpNuVkJ0fuUWT2XfSwP5H/vYriZdg
gZrKdWgwLRrHLKU94VNSR2Ylr6p8m/DKlnXr1N5oK/5eCn7zxkJeZyeay2BM3Udcd1eJYN6UEFt0
BNRvH8dUcpUB6JI8+bpXkEa1kQ0L23OrSRsZsDo+gwpzIHlIOwuvyLLkIFrNUUWYtIuDnrjYPl0b
HTodeaiBjFfJV4pvYqcD1VlgDmpcAs5SLHFmXLtWy7OHlx0jPQiy3VC84gqI9n89Mj881XMVANta
4xXmcodvDXHYHnsDl6qgJDCqq6vXv75Ec7KudWXYjP6gryiyGS7Om78xYGIxo0rneyZN5A1xfd44
Q8ui1EHC+bg71TScsxQ3BR6jl3wiLO/x+OPGgva3ivPuja/ajTyEaDTkdN/A7duH873IpnRpM207
0k/lIwj3u5zyfdk0hRtJNT4/f6K0b2FCsqiYMH87WN4WoWALS0wfRBYBgywgQrK478McWzgH6FDy
6vdEdef7SvKHVWhIr4+HktAmQyFL8yX2dD3ZDk0WbSvJ8MxGxV8VNCvUzMRDzDeEBMpLURqze6/b
4LGSXKs2Wb3yWCajjgwILNaxmwrAdEFPqsBIdANHHD2ghAwr5wfiGJ5kC95on/ZdsUdbQiYYSyDn
dfalBLXEpQvPYmSfulowXMyQ5cP7191ETpo9ckfZ7WqkAlnE6WPIKPGiQER7LLQRzzH+pmzlfEBF
uidyDHutYHAR1zBuFEHDxLQYT+ljuae3UO5buUPRUaprRdMKthJOAoKJyCiX7oJD5xEikyoG8u7b
4NDG7I66LADnhvt0qTTBvLoEDEIeD1pQhzmlaIJHDskXslV7dl5xxRhDUhV1ejuPPwgHy6qMHeCV
Yt/Pb0IgGBh0TXSsAqfb1pHsPp47OCGxf9xrI66tXcwmqhnrc+4TpFL3fNKU+hvmw7R1mPmmalQD
zrG2bSEDC6+GfajP9OmS/Yw0dec24wlEsnhTGcFj4KiBbjTAA+SewI2u/6hwKZLqRwppHbCdG1Xz
kzd6NQ1demSsXbq2vSrQCQWSgVLKpptkisBV/GCG9AwCqQRkxJocB/2q3/yBvd7oVGu8/R9a37zE
GEs8CTpVViK57CcyL9U5PduK/+bc/n87xP/JDqFTXf1vdojtz2dY/Od//OZt1I7bHzjRf/2Lv80Q
iqL8Q9Y1/lN0xkymDj/4bzME25p/UO8phq4C+LFwJeRF3Yb/9Z+68w/kY45s2Q5xmI6qgFz+2xqh
K/9wHDDLsqoZhgPzRvt/8UZYijqzvIuUMNh8fq4G1wRZk3lejq0puqLZ8v/0RlCiV51h+eZJGWOI
AoQADmEU0K+dsNYA65lNoiFTosdNGbX9ygxChAEQ9wgHg6r5uPu4iRtkUU2MghiKAk2P+WaSwgaL
BTePLwsRg4wiABdivRpt4MBSxM83HTvnXaSpf3/512NSjmrUZ1VIAsYWSZdWeDG5edxTG8GDem0T
m2iRCaoIcm7L2KKZ9rjrVyoqlt6yyCx6xXEG4Faq0ZHNlwLLQB5f4GnQUek6bXUCKI7wNcTnB4gQ
jfAjzVef+y2mg32ztbNj2BBfKQANKQ49AW0G7RNeAQwFjHkzJl9OTjQCLbx+FzJmY6oZ9uR4KSRZ
qs1FMniobgl41fEnAjCpSsLOSPyRLJ5TENvP3ehsLRVUJZKaraZOjKIbVEaGYZc7MUGEWTzuNnXD
XZU+zg76o5twzdo8nqdUmsXucS+KCmuLHreCO7B73ChTFa7lIToL0kE3JBNsAjp3O6hb1dydreaQ
kHmGmZbkDCrm1m4/4yjZhyjP5Laxtmo5EJQ5lNsgIFxRt8RWD/R7lkWVizJt10oVgcBNlO+UQSPQ
lGWdMTb7gX/dBEZCDu4/HxvnnF03H+KrsJVulcxtvMeNPLf8HvcsoPl/3VNt1dykOgOzuQP5eOaP
G+vRkJxvpIk8CpHptLz7tGP4z/Np47hfBclalTbpfcI1ukDDYjGWCOJlddUOSoNmeFE9q8bdwhT9
U8vAPllbl0XLqHiFQ7eXVgoDuQVc4DUxL8sMAtz4CUOzAuEM2KrrbtxzurWjLbMXuFST6jb4ZeQz
xpXF0KzAYjbWPlGOFaf8G/ghl1HMa3GE5RwbHqlnTbIFQFhQZDXTWRNM338KY2UzDkdSViedOxIn
iLa53YXAUpbVXgy4MLkoLrhIbsZ+O33Jz3j1mX/paJFuDBotXM2LMKfJAZgT9Fq0ZPTtIIeDEJsc
LP1Aa48elZ575m98obeLek5Fdo9kImTMusjv+V2LV+aL2TH2nd82xi8GVbDOLAtEL/Z9Ev94rcgs
nQ3zrpRmJ7oGsaisZR2cSuer/CFek7fv3D9FV/NFIlom8NpDe8d2wDuBnhkXT7fWifFF0a4ex1nL
swCLfi2Z2t94vHzHROF9JlvYUHvpBFAZ+UT5zjycATEA+7yn3esiuY/1Jd6SaUlJqO+gjYt+PUYX
tJo5w7DfDmRv/Y0d2aL0o+mUbAsQjN8yc8uWUTm+zUWrQiUDgbaUPwkAc5B8pF5zEiH706VQF8Qi
I6XpbprY5xf1WXvN6OAbrCEgtRdx4DZX2AkIHiCe7qZtXxPG5GlslIOVyWfzVtobdI4MWoBpQKdi
Hp7ezQMVafuaf1nP+Yvjped4IJ7Js7q9U79DELQ2iHIkjiLJSP6axktn0Q0nP/TbIoILLeI6Oqbj
Ur4Qm5wROOu49pN2kPD6LnkxnLb6p/4rnhgIsYfelduWGRScSqo99NBu+lM0q4CPg7+OvzOmLRoT
XTc7qhorxUZ/wbtBVwob6zUp7v2hehEX9YNxX/3GSGhwSLhY9AcbeCPcHthZSM6WlO4OMT2wk9MV
iIQOBp21b0lCAN7yUe+9aCujk3pCNAL5w4IQ4zKlpSGieO1VD93pj7NDqglgemU3nrVMduYf55tC
Yt/86j/azviMfpwr687YeOY9QPK6wM4DPdVHdtYvVPiQxb68NEhNyAx7pa9ULZ0dDT+mbRiJ9HO+
8bf9eczZ7i4Hk3HQovlUP7PCK9KNzfmQrUrY6j8VJDskx+5Pf0Qp0B9RNpmvOmGmS8Zs/dFxmS0R
Do0M3LUoed/ARcVeehzKJVJKnEhu/VQd24lajTUDcdHG/oNVenyRJy+nH9K+Ndo7a4c/krwCBPFH
Z+Zm3YzQ405Nw2arfo7TstjRfuIKlvLrQOujAKzfkQSiW/xpgzWIOpQSm+KmhC7vefOJaGelfBW/
DksoMs7NaK7YMvYsUfUyfhufjQPUCJbFYR14BEvRqEAlvTSeo3dgpMOqWLNaDh99vJq25SVukZUu
an/NsQTf7/snWd6WT/5O8dd5u0kv0jcCaI7vIHkcej57+RPcWP6gGi35O+LQvfjTFsGPPPcQXUda
2bwO0AM18J6FJPYGWYLJJudCx7qj7NIndLo9+iDJCz5p4gBggxsQFguNaUu8SXzPvPLxvmbH+CuE
OPQd3FrASWcL8/qk/UImWKkG+DN/Id6K/jmujgkD5DtDYyGt+DV+uUQiP0oHS/poRkiEgni3Q/2t
3Ns3/+jQWBovybggxzJ4GWRohS8YyRdlvYE/n5CKnq1b5WUsl7J8bcTZkv/gOOgQOMEQZbXNPF/H
+eZl6W8Wb2RsFGjdruKNeC5EJ7xs6z7d/f5DbX5niTKfXuxiqrXS+AiVi7RxFjFEAfgb/A4dwJoM
AgtZMOVfOC8ZQbugLwwfq3E4Mm7qf4R0djFB4k/EpfYn3fIfepeVP4d4rlj/5TV7s134HdCxWDyh
tbgG6VuiHzF18nTb5XQctkv/rd7h74u49O3laoXDocg3IvjuzQPNnSTbgpyKOkLjVmq2meSVWnhK
eClqGqMezr1+ADlGu2/ZENuTwfk8wjCdEJkv0NW27lxuLp5paQiqcJYxV2+uViKwpuyTd2en7eKb
uR83+kk7T2f/2d5xRoM82ktvVutVLDEJE30cs288BVrBdYNYzA2VVa6dyiZ109hT/A1Wy1y9q0h5
jJ2SL/1b6g1PBWAFbYXUPt0icoZKl6MPbE+JwC5FUvNy3DOVXr1Q2nMEjR8l/NbDlT/TeBkXL4oC
SfPSrtl+obMNSDGJ9ubNGbCb76nKK6T86PEIo0KEJqF2xXiyAZdUKR49bJXozfhpKladcVT6TQ8B
Mz2aZJGT1FeSiHjFOBRA1pTwjC3KGwvR8/yraCKdQ+TK7G4XzhZfcuXWz9JFr9aKOYNQYpMZJsrD
RfwbJVeVdHoECqQXjmsCj2kKqVhIsLSRr2quUTvSrq0qhGx7J3mxho2qIv2Al7WIvvXX8ui8ZwAx
rjyK/dPfh3uBQ5mdxtJ+rUqXp3RTqZkX40Gs7S/9FR/LIb2RxE43E6r8H8ly6xNeRgyM67ZzgZS7
zpo424/2Kq376+QF5Prsum1zHvbae7W5Euqd/9Yf4sQEyT4DZub/4R5iMT4fN+zceDhmbvImIw16
qouljJ9hz3tEIxZCG+KG6N5DWkFUyHbVoVbYokXpkxftwrigDpYgdHOAafSL1/IXLNrXDlHz4NXP
uKjp9a1SzNT3cc9eiWexZs9ujOvOXMvhIt1RdpvL+Krv0+v4OrzWz7z//LH/puu8dltXkjX8RASY
w61IisrRksMN4cicM59+Pq45wFwdYLDh8bJliWx2V9Wfom5fIiJe1ScODqbtdrFtXoYXBjCsWMyR
S0hIuIif8p3xlB7zLzHLChlI+REsekcbMBC2yzNILMJ3dyk/1XVNvMsymGUNOdgSYchkgOjfum1w
F16MHxZO7UkPsX2FhKQ9JcVjhky+FU2ELr6a872lKOGdfC5A+BMdIawCgolq5DDoigsPs9Rqbyhr
mOQJ0WX96lCTD70Se3Z4ZkYf8bVVoWmum85NN524LjpXTG6R7na9pyPkzhDfMJZeK5/kxRd4gn66
TXUufjinLTCVbK08a+AOr/gBO/faU9duEWXKZG4Q1H1uH+JX5szWm7mGAYuFHpQvYMOmOUJ793FD
G6huL/2tvtXykQzp/qYUnpVsk3c8hYApCTS7TLKNw3h1T7758JXiDmf+ACKxILWtaFddMPQBg2kQ
XPH7xknGB3eJgVs1Z/jj/GgBmiBt8pvabgmWy1MomDCBVvHH1Nj+KTkTak6eGczZmcDm4NwXXp87
UPVpm6w/jfJ8UVXZpXqFflJHd6P8GrNN91PleOm9pcDXitMhdF9TTRD4vuWaZzBzD8PMaBQsd4Eh
EFeuamVWMYFu0F0sw1SFyIJd2WE7L5mYfvMfI8yt3aIYMM36w1fSfteH1mKb1v3fV/++9+8/gcq/
WqJKhWHCgUtbSOslAjSl9WOiN+VhNQIbUu3TLqMNLOn4lq8GUpz/+1UmCLyvePmXVG0gTaX9frTE
COHR8oP4/rT55v/9bbVEpqvpA3WktjFiZDiJ8FYRQO7KOZWihiu7IxT0md3yB2WT9phR/SmxoI5k
EmT3HkkbAcVO4+fYNucVx/6/L5WSFn9Ks8GWLzrbbeu0xWvwW/xGMgNlWzzSojVsj3YU4IrqabVH
ohHYKySvDssV/uqSc7V0KcMvOrl9vVHUbY8xZrnKv3QcoA50PDHeWyeRTgJX0HdssAD1jEOBoDx2
AD5pJo89nnsjHoYQ7TxeVNVP3bFfGbZ81+/KccLRLd4TY8d8efErMdzsN3+dLoLbUosSAsLfoP58
BQb0D3h5H7t3+Z0Gad7z6U8x08CVYLcbfWVdp9Dp1up7d6w+6DqDwWXqHM4OodKZCWeaIOFV/1oh
nHqHp3CRPvR7+yVMTvBL4C0XWn0vPGNYLy6jOo5sq1RzgSfl3/4nvtCklulN+zId7Qp9D+pgEt60
EzPM8QtTZZKuCGO3y0N7gEw+8xT+CVB+35LN9BuupQ/yx4d348oQnEsHMfIU/1AU0+kNuu2/N7/E
/ATQFwlNsVG9S3suHlIO+h1+LWD2wWCWyMFnfcfoAAAtLB2mjdoBRhvn3xW5LIAz9fARYuFEFRuu
ud1EmkwIglf5RrsSynAcoESeJkJkEKEZK+iIsGjFnwHuYLyyyGc/t2RA7PlrIHkon7E+n9At0SYp
q/mGXdKbvy59G7ElhIMVvgwFGS/TalgHB1ZlGdv5F0Fb9FT9a7jEDHCpBfd7tEf2sejgvxg2NLKt
vp2JmTz60PfdZh3tlA1eSQpdvdd+YT6j/vCqFZaQk51vUHE2tvUFjVi4tyHZjnay4Rs34UY+VnJU
SxAezvcb/bOyZ44i7SU2ljviO3XVS+hdnGJwY+I20ASsjJuI9wOKB6hTP+Umfa19OnxqKuweVuC1
KQf5AwWV5Ki7YE+k8hU+DfL4watu0GjLaM0yMtUV39IHW/EQSrLZWkdxi0Z93HSP+KyRSPla7YDN
oe+eMcW8AwQohTP9GLZy9XvXwEjp0fqsTJv7Yrn9F7giicjh64Rp+UWPXPkH44eSjkqw6fD5HPVi
kLry7/K23oyv3I3Ks9bl2Wcg9C6rq+SB0DQ70r10SxG4iT7Ucm3RCCTswcVaULbSjeL8WmYudgvc
9rJwsHSuNBuGIGzNRSy2USXmXau2WY+Q5NVbx/iJgxPHa7oH6bpgSvdFlvJpHGkHMvMPO0NFOGpw
Dendvyn+aE91r8RbiFQ++OmgpK5GhwLpn4kBMwLovk/xDy16f6CPFAN7+JgPfv8J0wc2RMQ50fAm
PH1JgWWt03Ouu0/tK0OgicoCo6YdsxFDdv3gvujEXtfic9yWSE48JMSitBkJoBKJybBzPHh5xpmD
vebvSkjUlNeBiop4J7rjlwQxByPgf/OWxm4+llX0Yf4yRcC5487CIHqCx5ABEDe8uzIVEN5ovrUv
FkmIqcVqFOzqQyGf66uZrhk8lhhb0lX81v2yxWHNBAcdL66UWm3fX5oTBHnc1PvXUt7ENZsk74vh
xFa/DrrDlCu+DB9Iuhll6IHNHGvSXlErCgbuWa74m9Zu8zEh4eWiDSSoEuMAHxevO9v8a5h/pWt0
DdkHMCJEyswTGPuQhjAccdN2DKf58s01Yhn1SPpe9pydzovPBpEM3Wp+zT6s26SdssQdOofQpzS9
psmLz870GhQ2YH9fe8FwbMZlzLIAd/Fp9Dl7GQ4FWF2v5TsGy4Cct4JNj8aBoQNzgooZ6mF+7S/F
rt/498khTpofmK+Mteyxdbm79U9y5SEJlLuhcXAeZwXceZ1NHjmiFlCLvsIV54HLwRW6aLapYDQ/
siuEiepYDk+mXpxEvnYJLUoFlyOn/jJc48QEDbDslWe3FVdoaM76ZbqQ4KCj2GdXwtAUGsNK36GL
clhNy8td0XdwHyuyph7LToGFwJ07zyMnvIKfmdeFb88Oa/IwfnFqNOiqYrYbBPgdO+++eCTH4WJ8
qE5nYenuiL+jin0/LkB74avTnERZi+FmCndZuTaZhEZrfPAKygh0AVQxxoq9izliIfz+u97cGNUV
rz2bgPnuiKIdYuK/KrQ9fbbvleemXGtYj8IeQgpnoNXYhcUmK2wsbyWaT7VxqgninccIy/zlqDUH
O5o8IX3T4z0nFLsoCwuqCf6lCTSol+Em/7bc5juPm45R4eAyEmd2FwuOLGMc58iDyx9UVVTnK+IM
cUpMyM5FdHGCXkfvD1Ld8Viv8k+cAUuQgLeGxfg2fQxHnjQ2bNjvMaYHyDikYxo/RG2PUiLd1lug
dSxjDZZTsaVD5VoJaArk9WC484anVrD92FNRZy4bvUJ/y3vneqv3ZtjwXOjFIYWnv1c+tNE1clwT
3HLeYteamF41rs3s3LEafyKX9ngN+IfqP8kQTbzok2vU+Cxy7pHwYos4wGzL+/KZ2VkqvDNtliNO
xauQ/7PRvvA2YfjJDcfsPiw3gXFJMK1oWQp0lRzbyVIYCb4dkQM+2BgmAqcvCwVjH2vdplesmTBt
WnXDkWOjrtyIPtm39Xxtndh+V4OrPzFHJTzdlPepRd6APfxKzd0y101Pd3kSHxyKDAU7uqSf4tqQ
3OnF60i7cFOUV/URXIOH+qNR/p/6fQ8H9hWWNcLeVbCxMPBg9utI3/El2Dej3RdbVOk8oyoHLHaR
HnMRyAbio+DBjBnF8dvDL7UXRjAt4JDdMvW5qYFdn6WvqXcZTM5fI5eCcu7avmjIiJ5QpXGkDRz/
2rCRLOPohG6x2Malsx5uzUPfZZ/JjfCSjwr1ZQjJfIWPOQP9bthKr1gQ/Fn1JphtaR3awDr5Vhi/
y2LTeBB9Ptl+iajIHhySSLXFOxfW75Znt/mlFu8x4KKLwwGsPAqfHOnJDn7+zjyWbxLq1T8MsaZ6
PZuPtiXpRkHB7zGxSbiHtr8DiM/5lroMVkVGlh0znexEz4/fOIgb1Z6Mxql0qs4ZHoMbPDOeAAq8
gYMPo6QNopRsnxMZ/0dwITUZcnIRRY/LHJg5JmQpeTce5D92XcwFo9kWzsGeVdbe8x/VJbQnr52R
lbDCb+DaYmD2i3KCHVwv7ZI5ULybAT+GX7hbu/hS3YINq/WbN4mnD/6fDEtLxNN4n+/8rUrp5sHV
lWnbP8xndVLdcU8YyjqHd4aXoczyZKjT/XEsYyOIpOBB6aXtE5qSXXqQztp8mWDZMyO3FYfi/MYe
VSsbWVqnAGSY/WhLmUGyaGAewpK+Z90ucWgYuK/6L+uLhxOxYv/KYpF/5Nbh+q0Qvz/9HcxjVv9j
fJ1ihwfK4fL9fKQv86G+Nw82xZj5CfObl4gywZW36vv8Zb3OjUd+aWBnH5xLmnrGWCScvjloKP/9
g/LhV2TV7c1vqhMhJA0eKtw2vOEjEr1o15KBzj1BuQpbg+V2kF/glqev/ab7Tel7duk5OeLn86aR
yLVNifE85HvVcCEg0u7hTIE1fVuDt6zkLS7yx+ACzSHcjC4eUDkVuObGT3mNWHdFJJGrbAjoulj7
cTPehjfJMw9oVkuaJRjGS+WA3wJVPDkXa+4GMQAyhZRLdRGiLvtC+d3f2SObZd9YpV9SjeYabhu6
XtonZs4mRFy6MXa+Jd/crSsMGVYq9mQHzYOvBRzwIkYOzbTYugz1FdPBosZkwtvZ0C4nrOdczHIy
c1vgqX7vulW+NzFdylHPrxLUaj1EOUc+z7a56YzdpDxKNlYCWZdpw66jRJY3+KJTIOJ99y3t6l37
Mbz0zRqzUvkNcywy6ZeKuUP/TnN4puujML2hapI+4Ndsiwcd3x5AYEtjYTxIk7SO6QmpfSpipo5k
cmk1mneRSSubPh71NLmtI3z6m+Ft/CNMcyhWwrF6E9p1990+UU9Zwya9Vq3d5dCwVtrT3ItfDK60
3lVfhV0teeFtfA61q7VrRhfFT0yFxLtimo/5SCluWmWn49xJTmYEAMBwkxvu4lbahW6ApBIYL1+V
xM8dWrzdsAMfP7TQFg/Mfab7NB8U1/DMe/UWMFECgqIYh7WXMYxhTHJTk4+eTxRth7douGvYLk02
XLyQ2fyBSfr3phGYebW3f9LdlY3BwRJ34WNP60yMyNlGNmi3hJ/WJsbsCejhB24WeBoQm7SJLgoW
8anTsCzsoLMr89F0XtmsYQmGtMEpqhYEbLwfDmgHOs4G+a2I31sO89NmovhNfrcdvCGOwT1rZjIt
L9c/whEG9v1NwlKKUCaqWp+2kxZvOqOBxcWVB+ZifpPiyw/TF6SEeKRucmTXhlEPmhH8TGu4hGuw
xUt1gpBJJIUrr8tdxsNDqcxBEhw1t1wXn91T+2oPcb/KCIn5FBklE5Gk2Alh3qvsr303x+WgAuvT
vWbX7LGcgxz6p7zgi/TS7Aa7p+GfPtS/EQefyJ6jBRvlCAk3mrnmSeu3yc0XLtjmkNEKxjn7u1q8
zPOJVwy73fjmLyLhFYAkTsxs1nHnEQFhJjs0fZqKkGAFSIe7aoq9Pv66MIOXM+shfUHNzc2NZHmA
llhTYgY1wCk2vbl5g05WzYBuNjBRvRo7Lw88eakjwERhPHekRq6qm0pRjjYMjO6NaFBQ0yW+kXw9
AUI81hSO+Ulx7J/0abUI67fDjoIAvJDGz+l5AL7z94zZmuCwW+bWVdO8KH1qm/ouWevJpIBZxd8Y
sixHloOu7rNlel6vUtFJQIPTMwDHYDGUBv3c0Lhg28OzeIrXMLvEY/Ahs49R3bsydOQNd48KOLlG
i3fb8g5mIsSuSMyZf2JVka05ztzuGJ5j7dig1oC1Sg2KyYsdeGzZJz4ulXH8RrWclYccw5i52FCj
WZ/GI1Ps/Jn8BLrLUs8OZCy55juTAMKR2Iw+GDNl1/EQnIBP2xcsl0xEuJbXv9DDAyha7zW6PgYm
8WuVnHikCQSsS1f4Hb7Ndw45WXOWA6nfWBQbH8i9Ob454TIdZ2dqWwSqv9m1osTZGt+FvqqIn1lP
MqY4B1jZuqe9oUyGeMgJy5OEkzGozoSQ1iXVNZ9IIELpBkjlAR2GL05VkzG+Ai+Dwky4xjcHqGKj
iXsUpou3FWVaccyIoH/CSD0LbEcyyBSxd3E1IPx1YwHLF6egD+NJY10Lq/CBqPuemCjvXFiAZr4J
P1LMLi/loyg2hrABXABxkGJmdri5baX4Mg2khrp+Qe3MRkGxwVtZd18Jcx5PZ7zjAAuy1lW3OU7H
fKuthA2jI9YClR22XA/mslPkLNTdu3HBOkQ7yzuOR/WJJ8+6ecU3oRQ2BXZ1DxlCN7EU+SFiaIwX
eoxPFbXYPXjOd0lZdcoHltotbxAYAihrYy6Z6i5pdvFi7lgsSJWhb4NwPSOkhpASfugn3W12CVcq
tuu3CLJB/KiW9xp9juRG2T7/UzYThN/pAmAOYDR0a91wGFlSbqiAvuphSXJ8MrlwgbHeOmDKh3QR
ttm5eklvHOqYcyAtcrAA/QEwiulHsVHYAjhgmrJJ7qJ6jnfDWW+xy7LTX/9VfCUENqXw3lbvuRfv
ZGd2meoonwy72w/m/+WuwCtHsuV9/YGvuCts20d05+OoZCW7oBzKNtwi4mTkxucOj8F5POYevHzw
lHhB6NA4smio7dKX+oVHc3xhkbHhydVauytvJhv3mXBXaWu1mDcc+uJdZITx1BnGtN4wutA+0xFM
1jZaB7i7/M2VfZ24JjMhsDKOaK495U62aaYNSpMUB6hkPfmuxvYyOLjEFckuRsdUHiUkP2SRlHA1
3U715hEsAz2Pm/lrPWH1r2B8gz+Msmd2NjlfVvKalousad8LJ+nIwVJPO6Avrp7xD48jywHrlcQA
j14p7/VvdM++xtzOfwGEr7w8K2a5CbsmRGPIVmdHr82+/q1FlghH+so4xI9SXWFRv0QxO0QtL8gS
o61qBQQIzxYjGuGFu8NnxAB4pgx7lfedYxz1MzQhW9ybN7DDEXufH9jKuLmCd9vGkpOMMdBe3/ef
03ci8Qyu4j9wjm17qsdVS25D7A3DM+hOkuIqFGmJm1+Dtx5VNZNd42h4cMPv4pInAdDpzZ2jdA7l
RgZm19LNrqav6JWmws+8GqUSiA7gidvtcP/lxeUvwq8DO7yWDzJlkMJs2R1E/Fiw6jtYBfTTDRId
yeUxwI5foQZWL8GvdJvAm78JjGltaBGP9FdgeksSQ+zIr/y9fs1nhyN0bF7J+3gAKQpOcRfe9dv4
HsQbaSuTeWzL36j2ox/k4E8Gd9pDCLYoszywxYcxeWwZzb3ehehrX4M7m4IuLkQ0DTOzbmlSTqRh
b8AZSiIC8HGSbIxSLpI3fCeXFvBNuHSkBcC6eyjvKiBPdE9Vp3yYX8gvNYY/++4F8GTGTRRLEM+M
VtMLr9Fe66v4pe6TM7ozubYhe1PhwUcZn/NH7SnBArU2DBqYi94BmUk78F3Yb/Kb7GT38INlF9xF
hs22eQbyKScnO3x+0lYnTBg2o5dQg/0aw6p9VAyFbGjJZ95jdFfZ8O7xY77DDcCgqWMHL/AX26Kc
RltZfVn8jnX4S7mg1iH1AhJenA7uAtjondRkYGWAW3hTbvo73fV1eG32S4U8cvBCBFhBIXkwsNy3
p+ysnwSHWxp/lDxY+2hd38qrtdUumMpfiLf6wu1WGVbQQvbyRruYltu+Ra88uuEOK7Nrelqy6zYQ
o8XIhffCWJ6y8+pI29yLMMtfk98xGRt4eIxZGMzfFDaPcvkQ3Wv70Z90Pi3w7c8yssVB+wBKOTvh
npjyietMux6u8oe6SW964B60vwqSP+PrDdqAqNpyn3+YxYSBi+tbp62gd0B0Y/lCvGHqAIho7Oar
Im/1MyVmUr1YO3GfsX1y9FQH1mW5I9gjcoxP/YvvdViC/rJFsFCk9xg6DZX9a32UHYmKLaIicoiy
H1o3BqmZ0C/Cp0OHveITqoGn0NlWNmNnjFRYIuJLfYX3KQC50VFjpxN/Ur2XyktPkTS7kuzhTWtp
K1KuD7wSZFlTsRd/i+dwxzuA14kw8m7AO9W9HzqYhr5kL6glGLzk5ICsBCbbEDHv7VHYJS/dFhaV
/g/lp2u8yYdwcoYtlXrJ1sdb5MSkQQw35isQNrYV+VF6Z677O1JVHYIn8TFQxAIHjyp/2lrn6jPc
8mjNzFPf4ISA22ABR2b9QeC4hz7nltbZhxELH+5Zv2F+hXoADjv79vhWge4yndoFTxgdwkG/MhVo
GcB/cNK9JMnOvEIsu0Jzvbbv5Ok6NXV0ui4/2bExjUEAo7B8lDMnCCeNvoM1pFbQ0BiE2xSaUnUM
8PS9UmUbF2myCR4qKI/r6/TS3LXLsK+9NNlGqm1Q2T5rjw3m3KlrYW+9pMFWP4kQSDiZGX/M3wK6
FgdSzD7G1gfy2hrOI2MWqt4pxKXFI1LQYSd4qw1nfIJ118/4aeEeAqmXif/KemDFYlJ+uYHT7d5S
/5iHjkFdy8SY71rIlIiBWE1/kWVbb/ELDUPLjQy8lKbJrS71KabmoK2pCFZ0C5lK2c1+2k861aj3
4pP14d9rSm106fW2zZxQ3OA8Qj3pD/u8PMXiRv/WvxPc47lUXMSDYWDUtAFGj97oqbo3pIHj5OoA
V+LZoNjN7OQyoDLaFPd4k58UHszOJqfkwkmXKecseK/gsCgsLpV+athge9QOGyu/Rel1UDakKlZA
rRSmvxX43ys1BM4hlBnkSjJtYrbyCL7HxJV9xhw2jw87dWq6WbEZSBmT7DHxOgxqMe6i1VPxi1jV
EmzZDausLpgug7syvAJrQroKIepY7FvPTj94Ldz3iDqf2Fp6V9d3xnsmuaU3fEX5FmNpCNl7jThY
tMc96UFACcuGPOMjTeZj5mYc1sg0sB27T5v2d/RQRfEE9Qu2oL00rwkU1WATFgcEN/iYhir+JhtM
XFFnQaNi58NQv4DEZ9C02dL3tAvRadjRvJSwdDfMLQO7wXaMs6qCKBMzNB+eY3s2tiawab9Btp2N
B85pYOl1wIaD+f90C2ZHGXcVJAh9J3cEBC5vOEvfJB/KKHlKeJHH/RZFn8ShAhhBbS0vl5/gl+SM
HX0m7Pvx2ha3KDnLGYEnG0zlpREHAGcWnsKwHfpLPuHQZGdgkAXAxG7sj0r6Nek71YQs9pxMxjWE
N+YLDZFaiCKBNPaaYQglO2W37JrRmr2S2zHHcPUOFja7kOomW0Y51Du67kC7S9/Um3WBntTh6t/a
LYB1sRGEFYVRXq6l4jNQt8140EY4HE825kjf9g/9q7/8A/a7Be3/H87/7//igwn5JcOt9H//EJrB
Mh2p4cPxC6i28eHJan/wELJu/31v8nV1bbTGhVQAa2uaopt1DMbihiehFBjK6bPf7qJg6Bil8JVR
wqgfJknbVvUBnw16xX/f+vePMu7YTtMy2v73PWleIoxxq+v++2tWjaFBVVke0jZGBrHcuOIY/UjD
wrX/9716+YcqgWr/7z9Tg/Tg31f/+4d/P/ffXzHVbrGIjPrWQTYK9vjvZVNTYcdbvvz3o1jC0pgQ
9bLDU6c+B/12LOnG1QmiSudvFN6spEemVw9NsSaAihDVzJbjtsXzT58cnVzxR9JNxzqYrqPftIj8
uGtFpmhnPY/OaRp+Wkp2U1ThUxb7dq2mKhkJwBvkSG8jIXZrntfOP4/5qHhhgWVOmb75ApY9GOCP
6xQ+XRL0oze3TbDO4oImjwkCWY+46UGLnZRYdAxBoqUxDdrkDp5oqsRkuSdvWV8M2z6iPkVxwtGn
c27qXQRw1XTjJtNBtqPhsxALea/60KJwtJpM1eWukAfDNdLEft1IJhrjltHocMlaWdpbGugDiokf
UwSLN5V1iXp7wqTKrKcPVCHEOM0UHB12SrgUeooQUBilEZBlBL9Tg23RkFDgTh20xmbgIEwahs2D
OG7TInzrY5moBo4YhCQ+8EBnlSUqSixqohhrzZQ+QkMODOW7gnhpYWSuRZC8ZjWGTNf3x0DHgUGE
zqwjQ8eucT3P4OVlOIi2PBs/caZ9YjGVOGmk+bh9otg2YCaMJtwXHNu2MWwK1QDa6xVJciTBZcMj
nRiJrjDkdKxnDIJ5nCtvyn/MMY/dgZiNMbqR4tA2sMXqnjYgngJnVOfB0arl1xfRZRQ+o7rPb36B
JxHW4FesEnDdVLTpYIRF7pHUySSuSbNdo32N00bLBXQ67IFTgXMcl9xtsJtcSVE6u1HWvfliWG7L
7E+MYT6geadpGtNhNSfazgIL6BE9RBIzhxol8ikmpqRrl70mzT+jCrWFdIpLzBKGwoS0MLd05Inx
gaNE68m+/kUu45FIX4ZSpgTzWMSdk6xUvNcHJ1CZbcp4RWKLgYlpWvgbNMMUvTxqW0Pp3KIfx007
zbC5cYESMjBFYuSeFSvRlQaJOSSGOrIMOZIsx1Vspn/Yj9b70pyQzDMTMaOJDTrn+fCHUISnoQLy
pNSuxgdbYPmnZsFPjKrcy1POtgTf+pXMkm2XaBFSKw+zOe2MWeEpiakGSH/F+56zoGSCVrUARLWq
CwhIdTYDOf3UMKV35Tp+MyKZQs6H62yUdzGhJeiFnLlyD6oqMjcMYo62WLHunYrls1Im5CuxlcVl
pmHFBJN/uBAEjg1QzzACm2+nKjE5lbAdXud/ZA13Bylh51ZlxbG6ioo8yiJPx/tsRzI51P9g9Py5
SOwK0m0hq/AMsXAf21T0ZtvXOFCLPi0Q1ep7nQvQV0wPM9T46IGZgge4lG5MGYr/XMeHLqJQIUwX
o78yuQ7BZ9SMO1JowXIgGbDFLpHnJlGJwBBRMmC22QORRsFbWAApF0YqrQid9Sal6ewIW3SPlKp8
3WAtwwwM8L/PGf7XsxrRACev9Tw/1eQylkBTLRjimJAbLHWs4HBRoQoMsQqAz8gSnCyZxKuhZu2Z
4DYvSsZv0RDfx5F7XWikmAgT8Zx+9dUU9PY7P8SYQp6Us6kychTUZ66TiBz+owBNAC6xCNk2y+Hg
avVtzAT1PWHcKCtglQaz4CDsCf8VdgNFhIwZwMpozHaX9NEHJhexi4hujwG1AStyBrXuAUjHAFmC
D0skmqqrJbUrExnqvlCAiUkQgUMlKXh5V0W9zoXpLONWLOv4G2HdTttTK4ttXA75nZmhMRYGJUNE
svNcI78xwnMuBfJJlLu3Wu4Iy+I56fCtbEeRNp4sdRqtJjxlJQ2oBmg/a4iAxYRhO92cMZQlr8v+
Jgv+TSAME8xYSHZwEVEw70ON+iK2AMmtg88WWZhvYsKY0s+wqNRRKEjx1G4Q37uCnj6scZEr6N1H
a4b+VjQohwf9i8jJ36nVLU8bhx7PDmbw5J7ohuwkPtQSWc5CB/mbhDczVHNLKsiwUOmXCM32ZDnQ
vTnorlHZhLiaWE+1WKwDU+YUPGYw5RqCw1VzJnUyWJh+dhOg7wFxHvJY36bmug/gG+Zig8NFNDzF
7jZhYdgUt+Ut7nwjZFGFuuApk7/COVNjnaTPyFLCdYjFxU6OwGhqsh2AceB4YPoNt7DlUUyLqV1b
HcV0DvDR45sMBVq0MRMS7DkM/HXfa2fcDCA3a2rhEnJOHi/ZcHqTYk2QTZscmGcwG89Q5Rm/uhli
wzxgOZNhOhFlKTNGY9LWWdIgEOFFRjqcLnakDNky6Q6c3g0OmcuYmoQPCBHcU0tsM2QJcFeEUlrp
NcPlcsZyTJiYfcm+CAjRaq+pyNAgMw9zK8y4M8KeKIamhbmEIL/sY9TU5c7XgtQtEOXjkoW0Lw6Y
8pea3616H2sLny4MH4AIBI0WBuLJAGUhMJkaKlOdrI36qkil4IaaCEiIAbwdq0w9Gp3er+eEJUWR
4ZdhTSgQUzBMAS42zJFq6nui+ZrSC3AwWBm6dppGZsbFjqBjsNgOfD8yiLNl61+HNUKZRCga1NJa
vIkA2sk7XEc+BHlMMV8lk+mywPp2WwZqRTxFNInCw0ob0/FNQgNbXEqrVs3uch4/hQoX2JENOega
kjtzmhExl50uQPSSNzG6JQ6TrDZeyRqWn5l6mhQCVfCQ2wgdA8xJTFBstRjL1oCupYnXnqkNb1Nn
fvtpdscmYj5lXd/shwBXXvAAWY+GvSYHMM0tmvo+YwpVW+bByrNPzfcXu3hQ/CK+jOQW7JS5e0ys
QBYrZQ3VXTk0HspWRq8gjTFWbnZG7QWPa0Z7A/6U6eobLlaeJUBiiw2fxjdihqWIaQobTfpREu1J
op7kjKXojgM+S8RjOD39i6P1hAeUkurlCdSFsLnNhrHFtcKRIkgNslR5ZoXtX4bQ3lHIJFeaASfj
tnXTaGSIJeSnEusVvZ4RjAEelJm8tgRJOHe8f6fVghovLZyThPB9Gs1wow+LG/SEpv2qEtkTTEyT
Mtmavcro3b6G/yM2INuqmGIr3MRbP5pxqxguVVpEXq6EXhgxvZJCWPyEvCFDijrEiksLJNSpi2+o
1PQc05F1CgZp2hod05c6LhwiP6y1WALSp2GMN8lRJx/B1gPgVU1HyChKf9rQfptiy48FF2jQ0576
jgtWPvxsNrfVwRpb9T7LOrpbaVVmSNJmihNvfoZxpK5RgM8bS9qVEWCO6rNqiX8+DKEGmIJlkmTA
FcIJhcgEpvRjI1f0OZcyyBDcTkhJGxJLTRy1zTIjtGM24F0Nx9HilBjAfppKl2xrgg05dE9FUeJt
mmYXiAijjO1XBaG+krjVGIkpLt4Lbo7ad/FdMraTUe2JCw1uZUxQDqb1TQ1V0VRUfa1W7YdhlQMJ
ndZ+smhXLK30+vEj144yOdYNUmFXMEhiyqeIPtp4DSXt3qY4G3e8Vy5TDJsw8xMKyORlCswvUkG0
jTIp1rrJ2xvuu8EhU9nKcvyktETAV44LqjEnJUliG2rlO6aDPjVd85bJEbiGWJwiv9IgAY8EBxEE
RowM7t4tVwEnVJqSFEmTchcJliuj/hyUzPYkrwpMcW0WvW21VE5VPh8GLfwxBpIkheDLT5js+Mmk
uRRj67wtJ1zwpFMW4m8l4CqurHGWgHJcMlTr6HrZ/K3qKlogKm1UNF65MHvjqttaRiXYWMLj5Ixa
du4ZYgTUng0KkUqbcO/LECuaES5XcSO5llbtKzFzi8Z8L2TOYXLMvURidoTrPEyhhuHbNAmXGmnB
iwhoNkTNezbGjR0qA7zJITE8DWJ+std7mRZa7nFL4fxoQyzijDzjqwnunBgoGLdE8NM0ImiiCKpG
TSCz3X+LBIMQP5f/h73zWHIc6bL0q4z1utEGLRa9CYKaoXVsYCEyoLXG08/nHvUXc7Krp232Y2UF
A0AGkwLC/d5zvsMnve1qPNAjlrJIm8O1bWEOHYcYmeIcJpsAeDAi8vQeulkMsYteLb8GIYNWuh4y
4ENaTseIWTT1fMKWYqYde3g9N5pTU+9qN6k6HxR0ExMEW8qSA8PzgvIpEQ5rblpwBsY9Z7J311an
JttEMmfdQyvIyYPGqcqh/ZLZV4LpDxraynPU3VJTeFQI4iMBUNkZAT+gojXUQKb+Le2LlJgfd81o
Xlm1nXoKZrq1qpWjgqTcOCOWtuxbm9nQQbNuR5WGWDI/JWG/89KE0kGkZZs8JDiLYHtVh7Y0Plua
Yq5ImUJW6wm/bPuEuXs66iK+45rYYQ+K70ISr9mjiLUikeR1OwwaM++GwUxgJJRCa/fKsKm9hkp4
SaQUg2WNg5NxKYKc9pLjPPfd0KO/6324Td9QjUqOmjLcQLe85IPDXmuZsClji4d9qIHhk1JkpOkW
tHLu9/BGQbGjEnTI8ZtQjw9Gh7Rk5vtVxe8eoCc1wArpgZc9qzYQr0iBnNkJn2IO8TCboTLltbLN
Ooten0rfZQIaBQhmbxLStrLSJrucRJ2vhYvWRB8wjQ/N3KVHz205OlyTtk4T4vJB0uoyrQhng6b1
gtt2NJx9lNyVGTKGMOo+CUn4NhqKA3XHpMejrz6Z5EY5ePuLkW+3ojizCXsEOwR1hVulZHIBIwkv
9zw1O+4CGKAbA50uekS7tkcymwny8axRlDLweOuI4mI96NeEKCFYXfRi3zfo63pzKZhtm6vRQE0O
H9Td9mhcGpEKX4Kwb4bme+bSa3nRfMp76KHJ3NiIGFEfjZ4V+GYQjFdtGu2GYblcVD09Fi66v2mp
jl7ftX7VBGgHg3htJcFt2iC+JlbpaIj2jgUQ9cLM2yc7c2jBqb49PhOiqx4AgjwNpoGYa2gB4Qco
gfg9o52pLKhiJlruhZUfjaLHKNWhnZ5njutc2RgWvob5ycjg1AKpAcZVoaxquR2EHPXjUqog36LA
Zxb8jDSjUhv9c6nvIz3W1uKqD8uIYQkj4/hKhzKJeYC0C4QdlY7CsJrrXZvCsdGU4F5tcIgs9IX5
YJmWPWe2sRlEyhreCsWIjwwLb6mYLIgtxm2h6t9cKL+ipYaiXjC7IxpR4wzIYdGbykXTGbTX9Gxl
FW65tmOPCa3rPUAx4iS0OVAdmoUjc/hrnYsN5iznc4ljNCEI33uIdBvdHl9xUHX8iE1zgu+kkJgE
waIqpo1SJ/Q5lC66ne0PN7zD4lBRk4L61ntrZ9Tf1I5myii6R/OLMzJzyez2jSBcAgCJWjRfghJv
KRasg9qh88j66L1TKQolMAOSMvFjfWRYRSLKuq3rF045CkwBWD1DNV8box8vNAPhqWoXOjJ39cOw
x/uloafR2ZBOS6QALSRqD+JVNqZfESTkmwWpvl7SKivFPNZiCqcxhqvG8KRgnHBHSiBTpp2CJXbv
rYaGyEjzaqb4FRqxduWUml/CZfPbAalmWk3F/WKoH26lRR/Mbb4sItJyzX4oPIuqptF+cX97zW1q
L1YXMsq6Luu+2VHOtKZw2oR1/GqqJrqsfT9yQ41NzLxtT1mNS8MpR+EyF/j2yf2JgQFurZBBjAOr
oTGIYc4UWhNmeXDGDCKUNnwEOpm4OkrxMmB0MgdNgOt6gGWcaRvS1ISmRXvPAu+xWBL8K5m8WNF8
CqareMpeCUwftwt81VM9wRwjwFPz7VgtEeTU78NowmLiLC/hL65noHpHzyPMMmHcUi5NsRm04JIL
XULEp2dehMTNIYbSHiqvZm6YTwpST0xxVv/CzSu+TacO5K3r3bskA6yDJUD1X7ePLmny9kxU2lTW
2FJL497suP4Vmtn4WUhGk6IqWzSqeoX9KXCznPscNZ6Ja18xqQ3UkcHe5I15aMrC3jkoD4zM6beB
wiDUxclpBAVXoVzFj8AoSY1LfPJM9YaIK4rbmXsiLUHIh9UqLRJvZzC2OISl+RnnincdJ9XNomLq
HHVj2oBMBa3l4njJCwbypr22E2sTgJUjX5GepVfA9f0YEZ7kXPhXzAhrtL0gZp2WrkPwbBTk9S4G
Iv2BfkaUvDdV6dy4lKOZNcwX9uA8eYjvcqx+eF7MeW1Vyndh9tvRdm1mbsq10zdfIYW3ddmglRgr
Y9l6KDGgqIerOmDYLar2pZqXm9CBMDtGobMbA8HrncDpOfRILRJpMW0wOHAUFMWBggZh1rliaNSv
wqXRkbJOoLH6/jUMlaekdCyiRJklR1Xxos9LvtOt9BgErbqaR+yHRi9Ell1Hpi8+fmXkQlpCFNsZ
7U2juKAYwpw6RxhZm/ath5zWtDPdpGXE1GE38AravuVmpYC/0/DyqMXS+lZc0NtfKEdM3OFWieZl
u0RXnXWt860qk/pp9yKJLLdePeDziZtUb4k9EUOkXOmNfeJeezPyyz5VgXWYVCNbRRD+DknLOZgL
WnvxMjEr3gUNHBkFNUNxIsjjM0yQvucjF/8OWxY3EqKm7IH7s11/ZiG5EbHmIi8uBXnnn1ejubkd
O2Gosqz8MHlWmVzLp4e14840qsUkYhhnn4k/kZrySWJx3sxrGyaC3P5ZlX/+j4+f/3wZGt7Xedtx
6TCOW00Zv/knIzwSsLkloFuuyYWEcjcCAH7elGtyn3z0/OQ/9v2xKZ8XQJuphk8NtCGRZvZaEr2D
tOLTzOIj/qzKvXJ7MSYeUnJoH7pHDIp4J3LB0YXj9rytLMG/tklnoXbY+vGLky8QVxdl5QFj01cm
pcwDcccLn1Lp9maQX2QVhNFgIihQsmzzAVRdpEbWYYHF7XsuQxq52dXLXw+k4imODdmVg2p3/gP5
NLmpUBTa2mN0lLtiyzQPhFHjZOvVlJhaA26PfJ58RC7KvKF1y6TzLokNjNswSNkUb0M+3OmWtS/1
z9nULQTD3oC71UYrEEMROzJwgLIlaEVOTTM/yLgX1xXdXzPp7ruEBs3QzM3KLgkPkwt96hBERGWz
oG9cUIhAnXHK7mtS0FoUrkX1M9GASHIDNxs6ZlHb0i4ksiMFNraLBcUpEaCoQh7gYlPuy/MR6Xbv
gANtwNWW2oC9QT4yhIW2rAMyDLORqvz57zKCdvnde/sQAEcjG1y8gnztKlQEeUQZSGEFc3r+937+
FfmyP8+RD00dnRRtLHCF/v2m0r/fmXy2fOC31/5vHz6/QuUm7dbr2/35ub/9myWJJnHaHDONATDM
LC5/bg5IgQBKPwq9+9FEuKhr+OycuTullJ7BSUHPGFxScnIlpnT5Trgtqdl1QFegjPaQ3os9MXnN
SelHukopfXxSJIZoWCddRoIjupW6BOUFYoU0MOV9aNRv24zyw1DTiG8yhvoNIxdmnBazbEgFim1T
E6NnqQfMPL3CmCDAwCAavHYb0PtQbEoBbddQePMeGICVV+nIJc2rVaSzKjmxXRr4VTjUmJVo1g9F
g/DTZS5iTkANWhgeRf5rCAm+bio0UIwF/D6db3pKdD52edRFdvnQ2TQQaqJwUfqAdaFK5jPopt/d
4VckKyrc15N2rzvFNcPbdjVlKkKEONll3IJ3A4E20FJh8GjMy1QytoE54ucq+5tMK7mZxUF/NWk0
lno6mJpBm64XavCMXNWhnGafNI8J4xpaYmupiPjBIElYlXUJ92NGKOlWSnNT0lsMkusoWLJVvnhI
aLTuywpTgh6T2vF1TzuW0dgjPyVGnujzQ+hiAFEd7zlFVtnRByFeC9Jr2KPoIWCICOv3ngCeTVO0
H6qzSbOso9Fo0dFP0xsCp9FEWxUa6gi/biAxx3FwNK03xzLe9bTHPNtSTDNnbWfZaMejEmFAeT2k
yA2drH7GZZCTeQfnpOnC8KJ2qZNqKWmWidYuADm4PihmOe1rh7lDSA+WhPfm6IzKFX2CZugeapVx
scbMtCtgmACMXtEMvhpT7TQaroV+rE/WnVteKh2BaKMVXCu6+VHUom7L21E4hCmO6KQkJj3IwAJj
TBoU304WH7NgxDge1splVFBD43YGU4iI8o2d6VchlBFDHaDqtpQDaiQwcJH1VZFqL2pn/LJTYtVC
zBX86SXlAE6YaLnJFft+sJvphtqjDgZ5nVoowGzL8XYOPJqaYshBMdUZ11Sa7jWXWVDhKUcnuE/N
wbrtMv3b0nHxx9kjiQEoyOwC3a75OrQquJRueY52Skhcm7royc5Mha7X7j5pBoqJ36isXVKtbroS
E5/RZ+sq4apm5NpCc4Uxq1HQ0kYC2xaO6tPG0tdl6nyGQxM9lZS3gsCrfKKyN/UIuC2grrsJ8uCg
pjGJcPmjLoj8Nd+QQvYTpc7SetTK7pTlHho4QlN9Mx+x1ZnWbjAid9dVwWUbEXRimgXXkZI8jAmD
OSasqR1e66x5UyveQV4hgs2D26rUbtpoYurH9z0o68FiKGj085eW2gpRBvgE9JYSnhJpqGnQYaUk
9/mJFbxEMaLqpVBh6oD6X0FVXnVRcFkuNrVezg/oEcon0zUUFeq+gIJ8EfZHE4XdiLGnbUAqcTnf
GCM0vkrJQzS1ef2R25QNWgiJvmED3zPRt2mU9hC/pO3GWczxPu8aVIYJQhm+WwTMXaRcMaYH4Kch
up2LY+fE4Y3Tc08OaQuZZhxuJkN7c0lERA1ToL/U08fZjPttm4q4mMixroYo+OwoofXERV4R1jAe
p573VffJTdxV4ANJetjQNeHsnoYBWcx84Q1UpuDYO2vgvxtrAcVdOd340JcjbcvxoW5bFW1p9Es3
yO6tKRZsOgvN76TpGmN4XpQuMRoXYqLR7HjeqhGA9Dbv4J0k+loZrnmLuq+3ROA1PaUPc2rrbQGj
kjY+SljyH49FOHag81CTIuTYLgpw4jHBVAENKE9RGtutle91A7CQpUTXkEVHNFqChED3bhMAWd93
JLXXC7owmlWPJK9hahpux7ZdVrpL7WOuiFUN1NA8EJ70mUBKpdBWfE0JSMKxIeG4GtQnRa1bvnV4
+ooFKbPu5qNquRjbemczJD0l/NKgwGM4AgNaYLaop/up09GDmzHVYsVf9Go5dohrMivML4XIjCPX
KYf4lFZLvm7y/ESd9JoESyFAjyFmJxCe59pptn2H/n+clvQwN/zQ3tKCK4+B01RDQBlhenVSNCDZ
NF2n1O0PY0VjhUQZoBlE6ykGoH51IhMBwSu8/NfMppmu2sllvyjoo2esFraOhUltjFVoIYWfh/nU
N0l2qDfzmN+SW8U1tfDewQZTzO+w+NrNU+qqMZqZ6t6mqVUsMRRRmztzrjhftjhVbZ0WTpqfmpET
iJodo71l+gjU+mpU5wpoDp8+wfGuqViy3RwLch09kMxlaUh1yZ9El5PXCBGggPJyAL1t4Ha0mbFB
iX3yASLn803tmA9l24XkmFsvcQbZMCF659ALgs0oFtqYYqYIi8dIiaJDlDfeYTanl0gBVNEWxnzQ
GO0hL2HRKFa4tnLkBAk6KFKXC21feyQuieohgYXbScT1qA6Tg5p5pNuW2pZUWXaJhf73mtz8eYvi
D9o4pjG3ljuGTmc4N4l37o7ag5JmQH6cUfVdvOXoIp/zqRN88WLL8HGh4DSn3cHVXVZppBM+YxeG
r3kKAJLG2xYwEfPm1QjR/mseOk85pJcL0+VQ0MVCboJlp4LOhM03u6Y/pMFbaPYgtuWbMtp2JF5w
bm8jcYSnJveDLkmXC1vkFFpiElHroEtKsZBrf+wbXI/7po3BqNETipMy2kipGNKGRo/6MiV4ou+Z
0BXitzwvWjFG7WMrXKl0nFdmTbNzpwkKq0SkhmnInKVQt1PbwUoQi8SxkDLJ7VhAWZeaaoyXGTtb
GVJ09c5QoXiBzJo3d0PnanvbgVjkisWSIeRVujpbjeR4QaoCFnvoK1xnTWldRk7JBcLW9cPcl8ZB
rjWqoh+q0S4pZlCKDQUjtoYWzljMYsrBlnwPcs1mquvbJhKuKD6Rza0dutbVDujYh8gO9lYNzURP
Ef2GhGzrlCvNeR8Zd7RFykOhufU2SlygbO3rMjLOY66Xr2gb1PyEpeoHoYJlx2mNQ6VrxqE1IN73
3EPBwKM+cHQulQKdDOvSc8D1C55YFkBTqBCUVnTr5tYkJ2NgLkMf86YKgnirES1KiZsp75qs0e9R
zGPkohdr2hggpl8MCkP/wuQ6BBcSpElBRHLki0HDvqRwQ4PqVXkIcZMYhTML6qv7slu07UR/9LCI
hfz+5aZBSTHLKebwdYcA9MRvwMjtr4U3wVBx0QqsFo+oNidjQqRHBqLScVv2KF5qBryeAAmfD0C5
OSd4yst5Cfy+de8NY3ytKjx1wyK0ksmStJtInT4M7PFc9539OFXHf8/NoY3MTpmudGCEi7enuAN8
M+TOS80a+GS6JYQiXTu4w9S35StiApFQJlwjr4bnuPYe6g/loTzSmlIRqaLUFmNBmMsJA+IVjibn
FD0ur+DFvqZrOhbBY/SQo/XYOjOE01X+DURRnJTTlrInHcQKXxKtABJ2TQJqGLjTLKfGuuleCgEc
A0Gy4aK+3MOTbkZAr5te3UJ1jIaderdcd58lmzOyQQLP1gQu1fQAX3VOX41YUb974Z+y6cUh/2ou
1DvMaDQJc9zgCG/sU/yhMYvBnurxRwtyBvzGyhHvVJesGTk30xZHiG4SHPCJGAZYTQVo9EF7vQVg
tY5vCJm0L7AZI7R4UKiUKhts54kATbmn+TO80U+o0wAXrPHHQiTIaL1+VdzOSLi7t7+sK/1eeTMO
wT31eMZ6LXYsA/YuuWsnxgxcVvTX5Hm+Dr4mvOHPIwzsbhuetHhvYuDvVyMXbZuJ5MasCXxegesf
T8Bnl4pJ90X5wnGAA36hO0HX6JQdkw8clxXBImvN3BCsYcJRytBbYOwF8NArF8QoOihQqKgRk3LD
SIzrBpJ47/aE2mI7fYT1hXX3y+s23YxU/jTj83ZrboY7s955zr2SbX/Dtd/8sM7/V9HnN2VcdO1/
/pvuwnNnXHhmoLuqpTKcsBwXaapmWTaPf77fxUhnwLn/e1VPY5IZGkZN9VApSFbW6bdyLHfpR38I
76CcZugWNmpwEzv+nG8pKzon93L55AhhXItGLxNsl9n2iQUMGDaRTyY4qUm4jdx9UNzA7BwrGKq+
oWwVj4Bal3HDVkfy9wLRBGXg0/IN3W+Tb/JXKByXeEB31dNwm9zlD9VTR8VhpfvNr4SMJfclezcx
uGyHq+zAvR8dpsoBi7F+Z2xnOhJb55aLGVoD0i+4z3IJuMC3b2BsmrdEAps+Z8cKzBvK0sXEHdU9
OZdgmCeq2Sd7WHv95lczfNkP+Qkcb/SNMQFDg/ONA4pgD/vILM0HmPaafCCGVAmUQ1p8Md7TWHio
+dGx2sAq5hHOangNCrJ+pGR7DLPBybrlkO1oP94hNqufkVi4V+XmCqMEXl1qwxnf3wFJ1KsTM8je
ZR9o9TfKrfEEBXPjrcNfywfBamtjGz9kgtOov7gEfZ76vbqLtuYVvlAyhqsV9qk11vvuFgwgguf8
uYQsgusFZdMauTPmSM5TBzfAR7JexfvCAtd6wRk2XwsEwIOhrn4BJoudNaMDv1vF/g6YJbBPOtgR
BsJjL4wXR3wK4NTXGsmegHwY6ZwokUMXF/QGDltkfFezzyjDV+odRIY9HzHcGDfaF/ny9W56ZwrO
W+UGvrUO9et89F6ZV24ZuW0Ym+8UHEO+AC1cvVpvKAlRiK4PydZd/w9HvoD7/5cD39ZVzbQd2/N0
8/888AHZtyi69PFKd4crPEuER3ON4fB6dLwXXShMSQDxizdsMyibMBo94khqBfFbaJX/hzdDEMJ/
eTOaaaJ4Vk2yD/48C62km+zGG8arWKdWyP+EjEbFeuYrAtGGw4b7h4/Pjixr5lXhddVdhzRwsVk+
4h+Jr+Xb+f95F/9D3oVhe7rz2y/nv3fvf4VbXL3nv/7z355nwoSK8PfEi7/+5l+JF6r5HypKHde0
VF7LMTiq/k680HjIIWuCnDzTcH6LvLD+Q9VQFnn8p5pkXpBT8a/IC5XIC8+hDOgaquq4mv7/Ennh
/uNRZniWpnOseQZv4fdrvbbobdp49Xhl1C8RuAsocTX3U1or5o2aX/z2zfzDrcUQd44/TzDNPP9r
f9xZ6tBQq2nkXwsu529aXPYT8AXhNrjF0w+iwnoG4hVeGtvyAQGP+VKt41/hljvvRmR8QdFaRafx
STsRn7tX6TASzkGfe91BLz/+39+qxjzvzzeruRTdaasZpmfx4/0RBTJrrZZZmaldOq3KWKVe2kMh
Ft5oTPj3FKc9DGHkrComWcyvH5x2mfZKPosYU5H10YmwUrmWhNRuRPyOH+kMkGoTb6SOB+UoF4O2
IC0y1TfRuz8o4TiRZQGMIE/wGst9RTCCyrDh7taJ51EvonAY1PWwWVyhbhIFd7lwZV2/WIQQXiMs
Vw6naRYzh5GzBrktJzZys1KHm8Ktx5/ACduiwlZqxHXLtJHzAlJqc5idxGYcSaG6/1fiCF4lDc0X
k6a/dzVajDVpcbg68iVReJ4IIVFFOkcvI0T6viJRk2harqNMpyy0CLuCG6WcQ5lyTvUzs5I7ZPrF
Yg7xKhKTqdEFxm4Mw6YU+a7mYFYHhUDTnzVPrMnNtjmVnabvrRbybG5EiO8Rm9c43lnUYqFNSkX6
QMzsXlEb8oI9kmZp42KH+nu7NDPSCKbgmQTOHe1ufTtozI3JLe4OSMQv1bhDxSx2dYsCO8TVDXtN
du6rS+nmQP3+2x3gKdliS+6Si/OmVicvFsOsC6XGuSk/riUmkpQCpmV1zv1wm/DkEJO1lZ9Xfkq5
RuQ79iq5qrpQ5PIluT9/Qp3OyV8fmwIafksks18VXdx1ULcN3JOKg/T8YeWaZmbZjtNhPdN3PijI
JA5yLa7LYTuYy97FBbPBNkF1iseyOAj3bWVcDDraNVuBqDPFPcq3IuOf9vQuhH5EhrrcNMQUnQGX
OBIsC/eXXJNHh26p+m6k9ij3y1384u6q8zjmQylEkzWAOsjI9dCiTkH/NcBsCBXn0IkgctPqEBhF
dYzdpSfobhwdVsNihu62FFRBvXiiIdwglDQJVCiLZUfgDbkq4rAdxHv+WVv625yMbSwvfx+vv+Xn
tGXpoo1pLv+oTZwLFHJqKDeDlkZfXNIDHURBJXC5VOQlR47clItJPHDe/OMpmYmrnE48xPiS30ud
OUKRFeB2torG2dpeudU8Dl356CLW/tgsAsguntfGvpkMlt9m+MYMI9C1tfwTW1ucdZX1L+eXl2sd
FRJkv8ytxD/bROhQxglcvHTsjcLwJ11/ck3umythFisQUq4ozBJTKKx9i4ZJ2qq9bP3z8G/P7NRf
yqDk+0Rcs1Ix95drk5lUzYtcnWXTUq7KRe0SBcktA06qaE2eH5B/XZ93nl9NPkdxcw3kkkuch/jm
07+/fqom9BoU/a6P6nFfc5+lnT1ynQqtivG7ltfebmQuMMqP5pDMdpCfVy50Y0i3Xqgefx41bTIB
8SmLq97P4xE6ybgxnsuZ3Hc7MdBcOlDVeJGf58pnye1S0/96ZbkpH5D7fl7ut78plD7fzmN21Brd
2RqqspkScZL908uc9+m0lKg5N92XI0DVBspUicimaUXXLnPe5ZZkY6vieM1wWVBXoEA0Cpy1XDsv
/tyXT9xUbMuIt7RHjz+cbfmcYom+0SeSmSFe6s/Xk392fqSUfO7z9p9P/4eXCHszUj2+hlkfVg0q
u5Kr2RptQAPOBknfVGU7pVBfzAAsWCKqZnKBi4Nqmqg1ZIo+od1mQG2h1sdZV1JDWGJs+Co1SX80
KVjKhWupd0ZC5QNZEPFSfy9w7vy+KR8o4vpXG1fVehb/jkqsKx1xHPhoVim4jV2urrtRZz4aovjq
xcEvF7qod503f9sn7noNLVSuV5k47Al9XRcm8t4C3avfzzUhSdayS0Yp0DD3Ltmim7Tp3vg6hr2i
qacEF+Y2Jr36ouBOq+bEb6nDvXltpvAK5L80iHqoI8+g2qSyN6UUX9wJwHRs8fU0eKZnq3Yw48Qd
NDg8kIG4Pw55OzJkE6uRxoVJLhp63/BHcYC7M773cQ52yE3kd2MZSlHu0OQu+1a/ysQ3Ir8lXMmo
W5z2OvGWZBu2rbXOR+sb9Rrph8hPKR6+10SPYq8CnpnC0iHusKf5fDDDxyjh5G3FCEumx3tOn6ur
oQru4nKoN3KfOBwM3cx2jUxZaxWKbqN+GjVuIW3ttGDW0ltb857IooS4GKYHjCdlo6Hub3M4VGG0
r61Qp2JvaD+LxeyvPUJRdgO1GDMt3auKjmykLw91HgybZEYRMFZ3sXBGlprT+BaxFk1QOLdEYqMC
7CbNV4XaRi7ExfYgFTfnfSrSM/QeCLcjEUkmFz9HgFyNbexabopRLI5AeemOcuVEUC7Udmn8JoLG
H6APdXRYLd3S7gd3DK+7ycL6O6aMl9FDU2R3ru0FfFGlWlA7tFz7bifU97oYqsmFJu/SHhgRuVlQ
yUWB6IKqAdA9aTdFRhE7xZl0kGt1kpNoEkWEoJechDmfgK7Uwi/z27ancrGj1i92px7xd/Ixl0vH
YDUoUP7eJZ/x8xq4ghiStTZUsFb4xOldYz0Xi0zayOVqb6KUCYTL3JGGc1X61eVTq5T7uHySXJvE
7UuunR+Qz/v5kwWzeyZc73KfI5zwLpZ4WxjkXbFQpWFebnOwY0wXfnrGbKh7xMOOtNtXzWkQ/nu5
Sz4YCXe+XCuF9g/FCJda4eJn3r9uxgB+f2/dTMLpz5HCLR3zfyYoAKMEAvzsAxIQClqALoID5C76
RoqvCqpAJ/7q/MB5c7zGGY3sU8vWeCwHIAaKzwGgwQ3cahQ4AOwkm844at7actfjc/HL1fLL0Q8o
tOtbcjcesiumHXcKpUyKdP6Q32GJFAXkZM2KHhxr+0DYw9zcteOpia/ELCnxk/AwD0+9/j5AzIvS
LbQMPEdR+mQm11qyzdsVmAeEd06y7XTOma0DmH3Alhdwfp+K5KomOWk6YYMLPD8Pjh2wJsqy1m2I
88Pzw3hPLE8KUrkRYT8XWDYPVJtWJkaNatV9wr6t1/l3TeZQh6x9RdgRlGmkN+N95+wtDAjqfI3E
Mk+fdTof8C796JGSVv2hKTTBV4P+AIEyAtENDIoO+oVBXoACjQtK79ZRN3YOrmsdotwhHc28RsqS
PDbJTat+ZJfqpro4WYfqHVfgFcEEnKLA9ReCfpCIvM2n1k++ZyJGWlHAKn3lxuJKBJjxzdsCh97r
X9otBt89QTB+9VT7rj/tcHlF18Zu2MGZuohvnDXCIvuGSSdl9b1LVJm2qz5iJpbdlRZC/1+nIDZj
9OL7loSAE3HxVb/RGGGjDFMuAv+D2uI1DLrN8oAt2yROSrkKf81f0VP1XZ7q08TMf9Ws8xcKgYS2
OY9d4VMxfwCw6P/qdstx378Fe94VFuRtvOINMw45lDcHY9o52wr6CsTscE2zJ3F8kNTGloR4u34h
wyCO7qid6+T6NBu73lHE1HAp59t8AtXpUJun+2dCEPsyy9sIvuRrCChfXdvQwWefWrzXrNACERpL
9Ra5cUJxYKKbg0FotYBOwTWsNiSsnZxbCri3KLpWxb09HVyquKSuaaOvoPBddrSEqM5zhcTx7jz2
m4X0ip13q/vFJbKGN9Rb7Zd+QmaVt37q7UJclpM/35OhY0OQnnadtx6DPd3P0r4D2FS8G9VRXTav
wGwSnXAjMu6uxo36icmzWtbriDup+B+N2PzhfCFZBycOQpx+iKMeA4bCqL6vsWukT/W8OloP9EqU
o7YhSeLZ+oq4D7aYEziSTsEdgcTO61CgIgch44FnNcSD5tE0d8Pb/OBVJ93cqSfGXrfZm/aL+Bwq
EyQC0a4/DO8qR2V9AmzD6AcLo18BR9pnjFEkZmZ2L8AnIM7Wn4ttN/ghHrwnmCa3+Y37Uu+nS9oz
1UhUB/HESCn2Ljwu9EEXWMf6L5DUvwAdmdoaEhMgxAlWMXgWc8s75OUzun7TSrs0DsYtWsGJkNF8
R6U4/qVeju/KZ3aDAGHFJO1Bfwm/0gfaH+i8aM5RIBfZNc/1c3lUb+m4hlSz+6MFJu2KkjhNlJds
b149zXfWPfanm+QXib8OBh96Jr76HSNcP5Bytq4h7M/b5rHbDrc6hDCRBHnRPFHSHd6ZHaf7FiCy
uVZe1HLlbBCbXfR+/wCoi2uh4PDz17hzsYH4dB9SLtlMIG6Ht3yPDYvOEYV8oOvqKfS5pj6b2oFC
9n0Z+Hz0co1iCHIas9/xQhepfrvi1ntNfe+JRD2fuJK3fIuvmu6Re032ByYyEoy2eFnQea5Geryr
gD4Sp1uyoUi3C2m2PnMcnrCyojpZU5LAboFbH7HKVQLDYdpY2+n2M9jRmDoEO1g4nKioztwbAsDp
PFwMzYbAZiFjRzgEBMvHDLMmrew4kbNAwtQKgPpMYgWfASax6iec1jfeS42eHFgAyj+DJE+ASgI3
hftqh+Tb5TjcBpS9yNWDo7BNXsfLsnlk7pXgA+QVvY31DN2j5NjLV8bJ9dEenoJNfrCf4Km4W/QE
uyldXWPJdY51tQH8wz1lhRvKwSa2KQI8Detf83V68t7Nm/QxvKSX9IHwxbqaZIzO3/dFV6bsyFuk
wWUjH4jgoXh0UE2kLRHpPJrLwKYTM5xARPeYYm7UY826iPFgr2PdBc7vMrbemSL4xxARQIbIChrE
n8i1UMxK5Npoifygn1WZKpSQL5SKoKFYPCeTs5v//q8NoaSuRYyRg47JL3sb2hARR67zDZcEbY9U
lEhtiVxIqYkiEpPkmtzXttWbUqo2dSQI1d6IzSJclk2Upvq+pXLljlBQl8XkSilXJxT8OGiJxEBK
3WLgiRhwjnVQrkJ3mA5R5YC0y4so4bpLDSKR24HDQ44BCy1N5x1dCcb/apFTCnUpFcm1LhKTgvN2
Q9GRWG4VTyYMtSoDiHZWrEgZyB8qFo1WxzZv+puALnOscfDbMz8w0xNmukhjKpzQGuLV8Dq0VWEX
yxiD2EhmkqgBkyelHWIh1B/1rGibs8ZArkk5xXmfPkZ8S4N6LdN1pcJDrjWVyyX3vNO0YQA4Mckp
upgA2uC8VXMxd7Ic3In6n1yzRTU4TnV1lwM81GztPlONYON6lKaqidCjueI2EfRVfWxUQpBNg+tx
/zTVM1CreNwo1uRtzwUkFa3yak5tcTLGkAHiGu18vlCJMTpk5rqHfScihdruhxibcG/8bJJpDIWI
oZI3QPMNWxUB0jQyZlvw/DRuvaEHMKHfY+Fpk7E1kFKHi/jFG9N6zueKVLlsAsIsJTVmSk6EE7hk
sgtdkYwbPi/O+4YBIYAenKTQRpNeB7MvZ38264f/zd55LdeNtN35VnwD+IzQaHS7XD7gzoFpM0k8
QSmMkGMjX70fcL7y/GW77PK5T1iShtKQ3Ngd1rvWs2xjHgJuPR6V2sdhFeK+JLq1+Buw2cCqt4pw
4qu7+m/x+B8x2XWHT98PWFgtvNUWRfbncu4u3H1jVtYGxGWmeY/0XbyvjPcxrAaYrw827j0oCf3O
tNLZfcmqXy/w14d/fguUIDlTFGksmzP518uLpRxReQ4cLkaNBuQ6A3iYZ4W806yi898fVg3Zr1v+
MIowHuqYI8lquLEWB4XuS2FN3bSlh3n9vbLppfr/w7ivvvj/yzAODd1hTPqf/9t//TX9F/rQ/pdh
3MNaGP+fNj/aCs/9j/84k/v3X/33TC7w/yV8EDGCN0PgunIdrv57JqfEvzzXkcJep8CCqRwTs/Vx
pIfek//ylcLZ5IPXcvlr/K1/D+U87198qqO0y3DLBnTy/9RDj6r+P/XQC+3AIyIR60tcc7YXrB6N
/+DBoCW0KdrccGq2fXGQU/3mqzk82FANy9rtn1MviJ+jdDyXhZMf7I4H0att74bxo8YJuXDnpKA7
G0t5Y2/Uu8W49IAuVnkdZwDCCJw+VLk7FdXDk+yjfRSV6UtlrdygZCyupq/rD6+lFZYCkcRePsOe
FGCpx+bB7UrqSxdqIknvQ39E7XjGtghu1w8LysNp4IwoTpqd0LspDOB7yBgusfBEsxd0XEYaSZFl
3Pj7euKNWs1m+tVpfOuKC1hWyPwiSpkflwmU7+DM4ze7hahjkul7omAINh0I+xakclrI6mOeXYJq
cUDOHm7RVET92zRzm4utub6Hu9W9mUJBC6k7f1srMsXSduK3Msq3hZ9jDVuKC2vPw7w8z2FMh55q
fugAmSklT+40GF2KxFdIaUt8aCHRjmCwGC49eF7yoWs6LwMJPnUphqsuroPK6NgMXaqC+/LdhgME
FcI7oW69VrLwdpZPua+U4i9rVFyQ+N8h23DHWPBOZflEJGHYlnEdH8tlvPXZQFTXfRlRd5JIFJSw
O2ZvcVwhB35NTa/f7UsKfMEvn6Ieov5YjPsCDg5Xc24Uc9tXR33IxgiK3MgdU2Nnm6bBeRLTcCvb
AaxDD81SFnkMELSB1XG1VO5Ds20Yp1LI2rVA6udOuWcTJNRbE0l6D3u1FcxUnizVUgUDCetYi9+8
j5pjBqbkGMzSfkx0mKMheK8ms0JyzIY6jNg8KrcgKeWH9UnXg75rfRcJCkVs7/Pi7DuNZ8Weucwz
zOBSsvIj0sy6K4s531owJY5dBjTXqv344ozWn4r7dm3Z83GOGu/ZJhE6hB5ws1JffVJ8FO5S1paH
iQfiRkZnj0HrnUqaHJBLYu2tMIVzKFUJjlJ7Txj11Go+x//u5Z+tZ2fXev0QLN0lBFt1jMueO16W
89yTktAYI0F5kPHVtyUP3HuVTASdPR/reS7APoj0JUsoduLJOqtwVoCLgVaKEOe7Z21ko+Tz5M0k
hWJqlaRpUHo5+HDWpLSTY2S4i7CZApucJ5gHNDRgcw7O1mDz8hdAoStsV/Fi4Vmq5vdydkHe8iPf
BMnCyRtFBEc0vNYwhR5WcEz3ZjnsAzQLp0Yqex2nsr9McAu8EAd125Cu9yUOeZXmW+B/CnyFdVjW
NNm83MakuzRNHTwFdlGSR1i//RktqPSqlq7gZtmCcewOcBH0rg67BGIHAT3jMOWdh0xdkjH7sGPR
PumKUslVYQ097x5G23tshdUlx2GDMR4rjYxwzuFvDlpQVCUr8D3vnQ/S2QkrlxPsnXyBXu7OJ4wy
PNxJeinDOt57lodWU1b4DvtQYl3PCFKkMTWZNoZ9e84BGuUZbzTBMtFWtQTDN7kPXpI094SkD2lb
fgrRNNtKVenZJm41vVnMrTqR9PeVS5vljP30pLl9MPTszjGIvK2vl/dyKmuKt7ktOhVcq3Ea0Aep
f9WE5pYyQBTyi+9OSFOhFOG+UVb1PUlhABNK6hsP11UBbkTqabrVCeWIeVDH12BeaENQuDBwU6OH
lD55L6voHwkCuM8isx/dpisf1Rg8L8tan1wtEQu4HB4ajc1ONcHPcYh3TeWfIlCo0RhRNlxwpiu3
1ZCmp9ng8wTJlFAVivptioAJd5skHNOxkyYuLu+0tn76aTXS8+ASbvD3IvZ6IkESxy3MP0ASdXWV
7XqL7z/smZUflSGI3ceap38XU6z6YLTP6UsFFoaHgQuhXlzIUW25TQZBDciaBm2CH1ES6ncvnMMH
0VJmk3kj+KBwPPYpoJkRRfkqC8vdz7avSXWl+yKwJ/pEVPWZ+qN4DDzrbba9S9FKkG7BzrghOQon
AOPspEBwu/5PmuDds2xmLpmp4quPzeDOshdiBJmYL43KvuWJ8xIlk3VRoKixc2ev7fyLkMNjzxDv
LbWsb0VAC3IdpNslk/E5c4lYuXHvblywMHTNBOy0S4PzjiQgZKJV3Z4/F7v8nCWfORRFvO/bRp8i
n9x9FGHAq5IuOWqe+G0X6vZZWyfyH78jcI3vTdT4xCKip0RRN9FnKn5J58zdjHNym+yMnAqVQ2WZ
WvdF7G2LyaMms9bDRRg3PiZN+S2MfcpMs4LOzyweNiDLisO0WNRFhEiAsk3dgyRHaha/eu2hlzKg
KqaDdCr9qDxcvU4QYPUk/OUPvn3VDeplZXXqoBaSXcFULKcVPbYlT+uQdiyjh9HS4p4s8Scxoa0z
SPdtJA57JsT6tCQU1oJ79G+CZygax70kl3oG8shN3geLz05db93c0tuxcf+48/yj6DPnfXYu9lDq
9zkfbxyMfiwlgZhmNnonMvMWDTrG7mL3hsoJ1LWMRjIB+quyxm81lgUgu1tJBGoD/YP+LeFc/t5I
gpliHkX53pwGDMCb1j62XyVwfedyBuicbdY29S4WpnjSOZSyxf3hNrZPE7LtUJDUeFc385J92rBT
x4I5mDDU0LRdz5DMiatX+KjLjsyy2vUu3tMCjNcx90x1aV34U1UROYDg0CDCnOgqDe/4eX7J/JaD
WLg0E8V6nQP2tG0y55bRWhh0g754TXUYRuIjxmdmEniPDD7tW9c9TKamB9VJzkROq1OddbD+cE8P
Ez3TTiwNvcS1eTY6vGgWoGsVej3dkRTNmdbI61DGZxgycD5rhn1Bnv/V4Ox/Ela5VsA9NwVPdh2Z
Ca2xf+mM5b+2CKt5h0m0dAApKKiGFqnla5F+5p5dniBx/W5tn3ixJlYV0/wSJyq9nxYA+J0hnkp9
V1QC7oXAPag8pPgTbg9u/M9RSLV3mb7XI55hyeX5Icl59qu6BTY5T/aeV9rbqei70iu2sKl6bOAd
/QnjkiJqKE0nj+ofB0kNjkpHRu2NcwxHmPem9YmeqEYBhXXjq/Srv/p2gryBMCljLmWGKB8KuWqf
PMv6GCswqKJhQGBhZj18HSMymxa+xbmlRens7aahBYOo1beh2fUTS5u1PDl+9itIOXYIl1SRIP2H
zw+1OKpRmhY4goH+Xvo3KxbjI5SzH76I+0OxHG0F8tp2UvPskHWcOso8AF7sGy4/V0YoncjLSz7M
fzzfi69dGFE8Gi1sCkFCr22yCt5lkV06FJE+Cecd0kjMaS3tngqOWpNAY4/S/okzKxkvfoqQsCea
ypgdH2MwSRvbWtPAXoREG8j3wjWMXrIF4aLC0ewGmX83DXZ3yahSGrwq2Yi8WtHE85swfXLwXJQF
q01WT1Ry8NPxMebshgNkOZV1H26Wjvd8x1ckXes17c9uqNpvQVPzL2wBKDaPtShhTozP2qXqIKvP
Tp9WR/L54VY7s332QRCvJ+wmlVytx55wWbvWDMpholSufo/RLrPer0+KcVSd1Mstc0qgIfF8XxE1
gN8yPa2M4h4uzMlMwiMHoHdaKmp/LA7h7ViZ3WAyex/n5e+yZMsNLY9YXDlj2ZlrRlZdgHtaDSs2
SRK7mqEVKAtFuYmtYG/UAvFi3VFMNhCLSMXp6zDE10s1yISA0tUvJukhoYQ9dW5gS8Jx0deAgPdd
n9fJoXXrl2AKV1xFku6bOH/OQBze89/PuaSAjBFvjhWadoXEp6bHGekOKMVMx856KBsDoOVpjLUa
aDSIqC7VF3ssPtOqQ8WxyvxKwrI5DXA3gcAl2dUfy13JnWinA5JwSjbzTpPgoRU1hUg+ZABWYeiD
mvFfWk/RlFvNemezW+58mg9cCAfjzdOz89AG3J7W/5gMKubLgrRS1BSYhNYOkkZxizQidsVyHEu7
O1WRrmjQq7GTctje9z6yY+ISIJuZwlseB98+4UxtEQNUCTT9qeCpbCzItrHnHoNO3Ze6HTf8y2br
EExXsyoBt34OLicsn3sA5hN7l4rpT6BqtTWaPTXvsl/CtXlDejXKVU3uNc3gIpWIeJvIUCw7Lm1y
0FpRtZbD8moom8jpcHIjlLXEdO5DVTs00lVNDHzccnkEYuZVeZR+SzMV7UJDF8zXMsBLtzP5eyqb
5dEsa+PVolpY+WD3ib1xgxpHdFJH0NsaPeixLF8d8Cy65QRcDQyVODDSmcZaH85TDHVweilsORyq
zlaHPER3ExxXuokLi53XwbHok9fFEEYHfFBRyE5Ws9e0DAYvtSSSQtiTVTTrCzZwMICDDFuoPNZw
yNP5Q6eN8xB2AVWTJhy3en0sW5e5xsgYv8iy+3quP5KYsq5cwjZSJSgrIoHfTbGWeggysWkVyr0y
zELHBcxpA928x88MzQAKXtYvmPSVvCfsXZ79EWgzanIAUYpBsJhAg7miOTmN/9tR7UC1I2J+FUkK
E5KcnHMUAo9tDCz1YWWlwTFcL9yJoikv7IqXec74iQ/On4rzy25I0aXjaPgFJYuXO6eNgvn+tePy
uYmN4JsrGuoToWld7ZG3WlLYPZlGK9q3DTnxOiMslWWD2lYxSePZVSAEW3VEQy+PwtExCFU7OGY1
RWyZI+8zJyGKL7wzrGGAcklI2ln0mOyN/yvxpg350mrnjpF7mMOuPcqDBqxziDO2+451G09v80P6
8y+znDruncfFEBuvBwo5Kkh59w1D2poQ9hF/irftA4/uP3DJvIbzeJlrw7W8YxGuMbCW7hLeT+Hw
yc2VT8iH8Lyo7gPoPBEQ1++e2uqpTMYDu3j3GLIfUdXbriBsfi6IVofeo3Ap19dlxDnZSd6Lvt/l
e7ulicmOMOomZvlLpQvU02aiHJQuiDKd1RXWgPMqI+nxiizo+UENMIm7KbtHeYPFd/J8twOzrxgr
dVF8kFAPtSrMqS0fJljaV0Bh+SkpQ7NC0OCLOqCg78y8gErUbH7V6mwtwhQX2YrzyYhfgKMpnQe7
o3FbT9uuiMP32EHgt+tsH6W63zoep52qhAKqlyuJO2jWdfbAjYBxv4Y7XueRTcsDeaxuVvBXPJiQ
zroFTq0LAlGnb7LtpisQ4An/5XGZ26e56OZLkY+bJQ3Nq6R2xHh44WPt33PvOKRdyfRssm81YGX0
nHdAWXT4wXw69VEIrqorWFShJW51mjGqBAfshAMR1QT+RugDnDYj60vrDuQQ0zPTlfFkLerZKYzz
VKnPwfRcWMfqqXaKvWMYMFdLQQEz28HJ8ciT9Yx4l9I6rqBb+JZy2mc1IlUgLM3bODnNzn3PdZhK
4/Fb3lnmvVELgkH5EzRv8iLy5FuYDsUlCuPPrx0rRfEHvBjsHKch+bNYbwNCzOLI9iXOWF+81rvP
XBA1cd9BqZYNXUPMC6P62Yu6/D32vJjiku3oab432IdwCBjjJ4P7ONqC6bYJowPY4rLbjza2bFmZ
o9KO87rMdCW1dLxoi4eavfrBXb/byfJgrZdE13U6dgcPff1ET3Ywcd5b0bQQsshJiYjjXJO6aE1O
9EcuwfyU5/Joe5a5TRwB3flW+H39PaUiFwg12pFHPFtNOdqUqC5+mf7BhWXf+7FP6jpu7gQSLxjE
UtxpKMSHztgxZXhC9wowyozxiLl72NCBPmKmSJbskkywj6OMKF40NcF9WVXWsVH9S6VHvv42s09D
0R591ysPQ6wZ/2bQdMUcJ/f56LuHOl8H2PM0Q5QU4mc/YDoRp9ofzTfHaIbnqJp0Gi2PApfkMU9D
jvgGdnJl6Xu7ovKAGjkGRpvWdGqLB/J7DM0L5DD+eQ57VMGwuz2ZwrnZC9Ntr+c2w8lmfGo+lViq
/ei1WC/wYUNvrK5FYfm3OGaSYuyPeOi8z8j6FoYAwBLPZ9ZDiFi6QXShJeDMNzM+SiNOCLntQaTK
ZvTOOs8ubm0ty0KMKexnK6UaqE6C4WF0hlOaj6i5nspeyr456KWs1qnjtBto17irVrHWG83NT+hf
SxWGsbSkAW9J3XJTiZLFwi7fTfY8SSKyqS9/uV48ngcLVo0QFWrk+JpEWfAoxlOEhn7V7MsuKeKj
b0DuGgnwINBUVC2StOQAK3ZXKEVju9ujYpX00lRpTg9paI2baMwgo4NSOyYWZ+sSsv++zEK1qYFQ
3Llr8YdfA3b5UiyGBeZtMQbFwUqYSRF96XZDZMEFwCy5r5NKH6D5bJYKrTwo4iespbfK4zaeS/HQ
T/3wjpN7ObE/P4xC/Rr8Sr9k8NNeamoHImpBMiWeRokh1XEsvUrO6R4v4snq7WhjqZBRPcgc7K3l
/RhlHybn2styCc8OneEZfQRWOCnicZmK08RZD1kfJ2I1e1QJ439hQHCe4dreWV4R3yVNcVCj+91F
NYd+Lnd93iUfEnC3ytr3xv81DPhlUTjUdrABHmWYzZxV/lARJ+d40qdAZs25qpsHKUcOtqbMn9Op
epFLh2egjmgVmcUDR53oFNHrcNRxDNt8qMw1ZDS+yStaycIGSvRguVAte+fsEzVBC27FHWUO7dEa
7loVUAk9sVekLrMIA9hnqBO5GWvy4FjtnqbCA25glT+URS3qkhEXWi23IaOJ1mJJ/rLYEjmZjzmA
lCxnP5K0LjdRAAw7CsjektAAjTP19uqmQTbO8pu1ZtEzPZ2d9YP9e6IY09ChcHTXASGE5RcbCWXf
heGn1UyQIolIpFhTKbaoiYW2KK4Wn2SVKZNqanHnQlGz3GB5MevIeaC55ctiHBjIYaq3qOAzVnX0
exIj8EMQzen3JJVBX1qqOfnL/rGPOFWDPN/7qZ6RjZLd5FUQBdY0+4QZRPFjQ7ul/iZo4yeuFdu2
8SH3A2S3I+3v7VQ+AE3IDuPSPIvQ5cKbY90HE1Ptvr5OKI0L3y+ETCCU+QZY7tHS1VvQV/eA92i6
auQ2H4CQcKRmcaWwYuMkfgV01Ys3vzoW7bNcIzewvhjkz9TxNoSlvj5EHNezKrBPc4M4OI6ZoU15
N9REaPwh+6ja/Hdd0ViXGijYGD7PJYUzZ8/P/wR0Nex6sFZciyEeZC2p4bjLGsClwWGcml+Tz2bN
4Ahz5TVt9fcFis7qnAVILo4VJF1/ncwH64cI0yAAm9ndftmSbUuZOyQwKmVWF/bXByRfnFbMX7YW
XP2z8Enlh/1wzdZx7jy54w4e1c8u1lAt3ewl4By04bhHEnNe5xKiOgnKhqOS5rg8whxVOw6vdJnd
ypkktExKohiUHkhAA6iDFfULRKsWYCyzYhzPUdfDucyUe5dxycKvm41EWDhhWKUmB57/rsRy6Org
dUkpSiUHYFcDdseFQQa7JOwufZotzLWOR8WrG9vv4O+HsyswQIJZ+fTxepC533IKzA9msp4MJTOn
GVfXolxYQyDqzzPkaJoEJ0q5Zl6IpnyzPTyevW1T6yZh0ajpCYc8WyAUiy8XuRRpsRcmvFTj2iWW
1guWv4yHJ4reBzG4b5TcOBhBg6PPInCCuQvUuK7C/VLPb7A0vO3XjGQxVQved/1/PRC2n+0HS/XZ
dwXVNbU4ffiBsc6147/G1uTubSvwMJ7M7+44yR1hLAvKiS8YY0SHzBpZs/tIfJslDi+H1j4nFFsv
Q+VGsZptKokWi7uMxDUar1Sloo52js+Yvq8istjo9GsqaFw/zKbGrUgS4O/nEoYfKyjsHUvIN5EM
9+0cvBb6t9+9t/gbrZkMzNI3PwLotigXmpr3UmIStX1C19mfCVyW0B0gNqxB0Kfw7biCSvj16zem
kzhPQpp1geAe6zJwzxZ/OXbJMAnDayzLLlg3442XVByKeChJgKEh7qn62MpfHFO09HbaEBBILLzg
ubihOG4oRyEaJ/QP5dafdoK/sCwvQ7a2YLxM5mmJpk/G0SwFQc0FZxy+WWX9Qe0ppSgOligrvNom
hTwMAAgs/1trmxcRyDOlTHfhPNxqBVbPnbYxW8ImRAuS/drM2sMiLvRbhnMmtNRbzKeeIYrvRi/N
jv7qLp9CKu5HIJHF9BA1jXdiutGfi9XXMsu1nMz0TIR6TrwLClkDs6RE0WbIvJHA4O7Udey4DjbO
jNlvrp5VNsEFYJKEK9st9JYLK6XTsAPAS6PdgYKqkuiWuQ1qROn0m8JkD4JyxoUtfE5eIuQnji8R
/WBsO5G3FnZ6A6Nj4lWrpGGfAzKq9SyLnemn31+hkvJYxx3dWzDJGZny3cfRtp49bIE4hOLW14eI
C5EjKRz0oE/0cSSOzmoj+gpB2KkgHlpPqGiuRbM0QCSKn2Sqy+Mwsm/XTcM1ydO/AfCbnRstnJkL
d+SSj/SFPgBlMOVSqfU9KY9vHIij7RQ2j2qNVfRfNqbJd45RG9mHxFkTe+H8nckEV4xUJRt/plzV
Ce30wgwl2pnKbjgpjeKsayIly2xfh1CAvimoeQkhO0Qe+Bsf/FfRcKyeAuKlcpo+Cnxbe0/N7/X6
18LVc6QaXh1jPXNC6FGYw0eb9eefWA2tD/1ZJGlJOkc9gTOnCj7m+wtpL2tXkw1hpJfG91liQ48D
cRXTvS6iHWtdw12F7lWNA65iQr1+tU3Izz2OFt7aZfGIa6HZFCGHvqqPHmybf0JH55rYRt0t2UFm
vNGzav6hKG+MEuZoXdlyaV536fUr//rVmP8YEpqdAgPac6rwhMbM+TC5vU/PZC43En9YXRtwVRx8
a44zyLO0LLqlOeRNC4h/uEuL4MZ+NYIJbG66SsWeS+lCCKdnCODQArQUwT11QNNmSIcPNyh+9JGE
oDCPy8bKOf4WtHRxQ/Z+6vV04u80jWgbr2SopgTNXhxPCbQ5itKToTy1RD4EoJ5D74zvvs+ewXJO
XWeYocdDiAdQKfD01Y3Y5YruRD9PMarqkK0rx/wH7FOfcwdcufBPwkfHnBbv8LVvI2BRzmt+EDl7
Fcn0GK9PivLCSxTJY+OIm8GHcwhMEG7qLltQy5giBMP82BsCJjDgQXExnKzlQXjN+zykEY93+5B1
08VDEboIO97RFiNuXguJOa1DlmI5XXklO4wA42s0jI+cbJ+5ramt8lt86VpaG5GUf3ziqnfclbfa
FvSBLPmH4p3U9DjQw2G+H0V97D4yu3dPi5kDSFBQhuXanyXsv6hl4fRUJQAxyjo8JANi3hjSS8oV
8C5ThiLCYtOGtD4YA6TWBR6m85r4aD8d8rxhFVyFOS+ooj1e5dTqN2UcP7NOhMiKK5WYyTYpFad2
WBmdyEDdH8OdwZmfdoG6Q7wFzlLYNm9g69B6TXjwM5MfIycJNih29KFY1r4vfPtkK7OHyoJcUKjv
CUGwk+1wiAnmx4GRyAWWIGoCjps+GR+7CBMAB5O87X+EafnT5iW+k2oG6e2ABcW/4d2NQ/NZSveT
Jqjco8DKrj26IlKctFhY6GzCLaCo2Zx8qLhc2A0Ab8l3l8cba7iB4Dtx43HYJe8g/w17kXjujv2x
3OpsIlwwBwOgf+9dj2I+Ov1vm8ZN47jhyavxwkDCKrXjP6UpP7wuyNoVCkX8oklfAwa2RzP3x2wA
Kjn6f4VVaDFpi04+d8lNK8F46upPW4X5N10irxgYfCbOPvWBlGm0STlBkiEuxX7x/L90beQuBbx0
1xFHgPtIA2AKuXKZ1GZI6pNnHNAn2o72tkQgE1A0EZfpQw4CUB4grSAy2XTgCfnOQ0CwBEEoNmBD
wVB2Ikq3/jqZD3XxmIz0nrrdzR6w7lgtxvws4YAHpnpVne3oh8eBdR2n/JI601ub34xpcLckwGfy
Dr/uEPZIjXYr98T+eYMXJ+1LOmqVE/LjHCOUppe2TaMTFqx5g5PBPPTp8BQF1DKDoim08xv5nv7q
Hud02NzDwaJuEz7bYUyQ63qD6J7njw4XbL+g29RE0YEFKj2qqqajSWC66E91bv8OW9y7kUcJe0Jq
eMvwqz6EfnkIEYZYrTil0JaWL/fKocVD0z8ULPNlmvDOC1oErLaFHytwbXkC25grqm2FBXvrKzIm
nR90R9cL/hrul92UoP+1hOXIiRCwqSSxGLlsp53NAA1+ovh021cv8FrQ+3gUkikV6/wK589Kg7QB
M0JeGb9VHjaXrHzGXAHmN8tbBsprgbk6ZoJKCAXj3BXcoHxKm5nKcI3vGTqCDWfeODLuKsVlstfb
Gg4d+kLSII8u0q6+BRNkJ9l/OfqDBmwnZ+qYW4dLHZzHomEJhk0mK35itJ6h+vCF+bWmOW6er24Z
imNCIQLZPPe3Qg9ubBq/ScJGcfaa141zmUmxeQ2ZlmDIzF1Dw4HFNrcyrbGDrcSkeJOmdJnDcb1x
y2OTtvNmUyfLDn4btZn9fBI5PqCW1pw1WhgX41raWzwXCAVbLxl+Bq3/snQUHSHzb+uaUqhHqeic
cDzGRuiOm1wDCGrjvRJTe66Mu5MUdB27vtQ4ZYhjhSPTQ/IVufAAEWX87CJnvFltRI07Twfli2cG
ozCswvqQCss5hA5pognoEj5LapMCFwKUcX4x+vU2sg6oEEgLhBh3erLTtNhOt69s5sqawGOS7Cmn
+2wSEhJVCCQvT6dvsrqPNPyooBY/4VYTgxqJXREIBf5eDd8x/2Bo7oLwLs31hUEwTS1tsVP8lX2u
pltbTlCKkwkb0vqvjOBV9k0FTkrgcuoqWkcKdUo9q36WRfmU5p0+M7+RdJrMfyo7no5eKe89BV2N
KwRxYMpVPRcYm8oqsXej+DEDgxqGnTj22PMocLxGpQIRJAaKknla66YetziWGTQzt1iJ/cygMSPV
Y7Gj8eZ7S0aoK5e3ujgsPFFi5Gg9uq6zT9Kq3piAvcgvIMDOwUhi09ZXfGPelpk4XUOLCwpaAmij
4lqBOd3b00tED8fepjJ4M5mE6W6xPg0mYAqf06cDhAwm5rKz7fS1l86HYnxUiA59BZuociiLC9M3
yh+WPRYNruk8H5jIPPMM9za+MKa6HzEe3jW5TPaaAlolw49YE23pu2CfRlNykYJEZ+HHx1XF74zE
GNNH3ibl/L+ANF0cJkY01BDvEXG2w5f11NT5YxhMZu84PDZKtCHmPqAzTZHA1xjjh7aev5Of68Uv
L+ftOtflW91Ba7YH/ZnAytnH+N+LOJ+xwTmrDFlc8oWrRTlAAFvdYKRfubydIy/dYbjvGMUnLvuy
ZhTGeT55D31JhNFzo00eoXNScXsey/WdCJlkXftWXsoaU27sfoCPKd8U9aynLyjHF6njHzpJEHBx
krOQf3MrrbnJEDlwpRdFlP/NX/mCrnxRJr9+9c+H//OfFagY4MGA7emceJ9CuA1XG/6QgvuzJ+6Z
swR2qVr1YnMlzKpwxm3UHcI2G89p2tGIt/4q/h+/+vrt/+7Pvj7ln7/xv/sUISYuC4nfb41wMlaa
xiV218aPsU7VLnKo3bGrDmfeHC5byyDPxEu6K+P2TYzid9RHLU0dybgLJbE3CMT0BcWoI7Bh9wI7
8kbyWSTewQF64NPCHR6iGg7pgCAIQjjsO9TCcUivPHkHlliXCnjOJHQnTI+j1dx1cUHTpD+TUHM7
JpXIHD6j2juKQy7kR0C24TvGx7LplyNiW/j56WSOvhf5H9bMaUMJM5XQht4z2XQHX2iSWs6PKAXa
PYcG4Be1RZaTskp6IPq4EyK+O+cqdL8rlo5TKLfUR3/Wbvg0R2FwCLjCr0NsYPI/3Vo6lzDptk7H
EFQG6ELzSO1O/Njq1EMzBPRGiRX5LQkYbj1RytB67ykXNroAUPi9c+a/EFfj7WKHb1HTSUT1+eCZ
rj5XWZYCXcdXQyuIgA9/yOpe7MORm/04Vb+Ji9xzdmEbtM07fmh06YWlYFb5A8eFneJGRMtZQCed
09+KcKMG64aLiLil67+NLQl4nSR8ht1uXDf5ZRAoyMFRZTjpgZaRVr2WVuzxVqMww+kT8BLe8Ogt
xXfVjy9TwcHBpimEt4LO8fQIxJYouqi4h1i3UOrgefQ5DL3yoZioV3ptes683OgmmLSrXET4dJrV
fmrbh7zvrXNDxn8T9nJkMPy78XnjQiSILkQ/LGo5U4Ss5wgFtgm69lJNjy6z6jsWzb7d5Ww0tIZm
FGdVmnDkVDzDCX2JKexivO4OoNmDBUDfFJxlQfBQzUWzM/7axM24JUuQU6nYO2Ssgnx1/5298+py
lMmy6C+iFy4IeJX3UvrMemFlObz3/PrZkF93Ztf0dM+8z0OpZICUEIKIe8/Zh1o6ZOetU5IpCkMO
hDcZ0wPQhJochZ05zfHajDigvMUS4pVoJZyMfaF5iX405fjCRBHEtqOtPaeDa+iWhzyP0Hz32m7+
/Fp5NSxJCaVXL3TLqWSSbj+K5EXCsBc9JscO3Zv/TIpGdLRVUipd2ovo8MV9EzLe0Sk/zRtyxMmw
+ExKR8mZFNdNTc2g9Utrh25jICmcWiycMQ81n+0CkNJx4hJOV/htu2sHQTicOtC0AtaeQCcmvcCI
L2FKBmrS8Hdbavo4yT1pLRXhHkjl4cBhPIzGldl/5GwY5L2VPnNBU1aoU2EWDDnDtxi2YhicbaG9
QCZIl4bjvle5djJCa1vH8m1M49eeKLJd0Gc72blvhuu7dLHD5gEY+0IdVR/cMnR0QcvMNEwkz3FB
qch91YpG3UgjpLgfDG9RDuM8ByywaEMlIpIaK6et+upDJopfaiK3wMHD+wYhw0ItrGXYxduJnn2f
+nS2ABE/Q8d0zkrMeJ3pw1rSkaI1bYfXJAp3quL6G1xJ/jmsLWffp4G6dRKqLp15ynpH2TVw/0H1
OJSECoHG279qjcZ05t3S4+iUju8p+iJw2/c9pRyPjmOOqGNTDRh3p1lUN9Fy9RHdgk3ngb4jTsq4
e7Rj6hxxE8KUnLoOWe58D3EfoOZq0jWprsNBnw6/WlCqdyp2u0dcz5L28tHXJ7dSRHVLZUS6dBln
bN20uvieRd8qD1/CHJST04XpakZkjRJyMddteB5ph0FRaBCCQw8dcGPRdSBnOsa8shwHx2FKMxGV
0czQ2+nePk1exgRjcnKM/JBPvHUelGcCsVpCka2LbSAKiguMtGN4cGtdpY2Q37WQEz7xvDMsWaiK
im7Qfe6jHpOjXWJLFkGzNtr+J7micmk7SJ2LZjwyZMqi6QoS1WAbvcc0YaCIc4L4DArWB6uB021O
N6QpUiIkJ51zPoZBTQ+eRzIY6SMQhxpaenPU4d+NSflTD6KU4irroABgYjWd0yyQM45tk7sWmM9m
2S8CDo2dUxj0PNvybKNvestzOng5QrPU7V/KqYOd2XhrVdLOkEv5+9bO1WtboX6XjUkxMFCe0Ssm
oxvcEBnXy14x4ZjKyNx0lQWzyyJBOlBD3LM2GSaU4/zjqPweqNczkzCPWBStq1PT0k5HrfxFthqG
b9F6S0hHXFWM144cs62qIsYSnR1cI7M4UT+PtygySDIzm3PCuy+dNLt3pfjeV8aDZ/rjm5JlR0d2
/a/ECM7OrROj/1Ym9LRHRQR0cHLUyUS1rOjaPev+sAxH0YGnp4I/YBmYgnyWjp4Hr3rjvBmdKH8O
1Yv0s2WcqjevNi1mS51Ymanx250CM8LMI5W+tEmea3XmhimCLQMvCnkChFMYgfsrGk101CR5+QMy
QC8bU9D2SERLbXQe5CQBd7LS/qZ1+zqvyK0Q91YRNCtReji8iaK3k+KJGhWNq3hyC8CBRxn3LsKb
2Qf+IyErlNEDWNs09fllcGaTRfiux6V3FC5qyro2GuCslBDAwqgMubKHDI1c7qoV+uJKZTpb3HfI
RuEstj/s2u64lDjlI7loBzhC/IrSe2to6pNLLE8xaMCvAs1FK4CwayhyDwcMvv+e79HyJWG3NjVY
ffjlGPGJAAPw0J35Wy/8vV0i+Wbybm2Cjh1Fzra4NraGFRZG2tZEYfGA54t5Lp6mX/D5tFHJdyMj
3JX0xubo+QLHTKPBGkaq3Ze0FaVlnfQmI36vK86tb4y3xmr8baT7lIApt51tS72rkUsjX67gJBQR
3dWQYmpbqhAw4kZ7q/Qx2OCAlaD0aFPMNwlzwkP00vl1fk6jMD8nZWCt7Zzq6sdDCvnbqiZfzWCs
Mphjd7Nr/9Uf8HglNh2eJtfvQ5sIHcNp0VMVQb6OlWKyiTjEIvnAARQBBU700Vr0dbmMXKve17J6
lXKMTp6Y9nk+Bb5EmnkqIuVJNLqzpg6QgtX+rUlrukQOz7SDWuaoEOhbE7W0oB3cuLSbGLLmiyqP
ELnGIwBBkixa9ABG3B0Cf4hu9kNnRUiIRJou7axBIOGQPVSm2roC+QQiMmFIrJvUknJMM4Dnqp2S
pPbaJvvuP+BixR/sWjo0psDPqGMb1CXmwQn0+cUw2PhuHOQ18T2WXmHiGSv93NbqIdBr547dtWmo
TR0i00hr0jTLtWUOGM1VOv8Q7yVDAw8xezwEMYqW8Hm20WZJrONpDiC7dyJJMBYnYB3zCXcxWaEM
HMjLrJSgCvJqZ/VBCPclYOwcxdZjHZN0RNykdjTIWjrCNVMpJKiE5NRoW/TcfYtToztXThHu9ca4
5u7onT9v7CStdrHXPHpaQV/LZJzUooBTB0kSythU+TpXtftGOu5/2I3mxDv9QiiddqNtaNN/0jbY
lX8ggDsfQ8QIvHBXd/Jn3nraW1OGIJmMkOzPSLGocLTB6/iaD2SRYJ02YF30xj1qR4EcJM72jRkb
9/Rfq6s0xw2aBQwsZoL9hWL3Az9czDiNfFSHStlHDhFLlORufRRaK/Z9tc4s60eslXjJtcC/07Eh
Irnwv8VljKaoH5NnLejTlZmZFE7NiT1qVe5Fkk9p90NxRBJ6q3V8emZV7Gv6zozPKu3ZNumff7HV
/iuS6x904mkHOYbNEFC3sMlKOflXvxxuqdG4mY8uYNfo7qpPE6Kj3GqbdxkfN9QHhpICs3pZ1MdW
RcrqQ8fiGNh2RhPsKQ9fXOJrTj4dCjnEJc5watehqIud8ISzTug3Ln8S/+pdiSvqx+Ep6YMLlKqe
WCm0jIqbvClh2D4onXlEw/PvPxt/978fBHw4a/qHXFgz/yC/pgMu1rQdkb1bcbxHXkr5dNNlRvDN
zysskF4GM9Lki6B7ZW6MooL1owTKd5tkKLfNGASXcb4zQxGvU9Izj/RPW5K9G/WpJJ13JcuEUjeH
1aIaM8QrdGyvU5bLl3uR8C9SN+rL0JBIp+hR/aPlFGmpQ/pi1W65sbeIf/oDrlztMmZVuiJDV765
ebJPTLpxBG8+q3X4Fuht8MTopiGv3rZ3pmz0+xgh+AItEkLMbrCQqCsvVH2sB6wS5MgR0L4umXMA
63C0ZUHfZDfE1h4KD78c7aj7t9LWx0XhafYDF70D0nKY+EXsn3LH8i9MZjkhuHgpy7B3j2RuYcy3
2l/gMwhUAk/XDAMad6SgurivW3QMkRTFQhMExufU8rd50qcHmwn1StEwkpLEnDFKaq3Xos+uWjmK
X5xad1Q/3aNl9RhqA9dd1I3tPYYuUQSNJqwLNjscF0qyw3QZcJ2gBgmTPKCTDyzYr7tNNebVG7Y3
hOPVnt8u/t3OqU96iMvFbLkcdWX+mkrLWTiIFNBimYfQF8muNsphK2qkmG2oS5RVtbGOGWb4bqa9
/fujcCYv//OZSFA9EtJwdDDP2p+/MBo8gWLgyd05iER2KtJlg9LmWbYvcauD3ifuxPRKa00xUScM
DzCcH5BggoSeGb/dEXE09RwDVf+eCOq8Jr27rVTpk6sDNCzyk1ejg71Dr3AKNJOqfqzthayrZJkM
1CCr0l4T5kP93vXfELYh2qA6ujST8azWLBnDkdwl9Cr/w8f+A0jNiQU1Ba43yzCloanQrf/pxKKI
QhkbXfq7UWbXIBr0qz4E3tKKleDiieaYpHpCWln6mOkOMvlWbR6Z0VyVrmGCWVbNrTLxWLZSp/sj
vLPiwtGnWGkgk8GznLeov72EJKhuEkKO/buG+29hKDgAvTB84keUryAZqVFZXSzDP+iZ2FGOjjaw
gOlPy4K4QT0Rm0JsK/pfq5F21n/YBXzg/3b+gUhgCsfC70H1UfsDky1bNccRXJCvreftdYg9+9yU
Bv0y/dWSdX03epZ/KLzghzTRbphB/tIF7qqUhBdbUqUglzj5Wxxd6xYOyRChYk504zGRnglJBSIF
F5GjKMr2xQneXGQKt7Zrvxe9StBbMeBzI9bt2YDfhSKFX1oV4lcZsmttuMj3aWP7Wfyc0ni7Qs18
Ubw6WAYuucuVUjYPjjy4bpo/NlSEVkXS57umyW5xrnbXkhbyqfeGb7ZatchMk02VD6jDhfVcDaG4
1tBJrpwvX2MzIBdc1zhM66C+Rz9kwOOqLnrRCIBfCfaQTjk3uIqWo2eKddCN+bWiVbOqB/08a0s4
Z++rmCl/q/Y28pBivM+Fdm83OYkFRXlvGLV96hFE3SdMBnNnRHGMXhIKZXdUshzPSZ0GW7sRuClG
4tFH51irBa0CsNGc8uw7oTXRVrFqdenXnrnuFASp2BS9nMSAXOb2SReVgmgJ+UuPtIz4pfanHBx1
jZs6WmABS4GZxe4tTrQrFYd4G7Zxuc5tlMRVCukvYPq+VoHRrnpbIr7TlGgT6FF6U4Nmh+QU+V7A
vJzkRGqdGlSo0e/CI5ruChYzRXPh2ySOFJq+JbWeUwFZuyPjv5iKHsFU27D6LrScytc4IOUa2zdV
GtV29BGh4IykuNlgcMxTSAptyLyhBOpaxPoN3eZZQ7J17RKKoyYOUxthzqJg2nUrY8LFLSmMdT9Q
cAkGLaK1nqIFlKgthkB9xGee3cV+Hyw7izV912KsPtrPKMUWhmTeh8LUInB+oMGTu8rTvz+zaPof
QPfp1CJ1aZKNZGqm5Zh/DJF9TaEw1JKASTe1Jxo+1K6xdN0lim5iPUbzZ8sk+j7NQ3cF/J3MQWmS
UuRr39oUAmnfU7hTQrgSmeP0t0oB1Ng4XNYg/jwKxw6IeAqjTSs7bWcY1kudqss+H5KzyER1rQcF
6V7Rgt/z4/riuGTjCjtjgnfr/ci/Te2+OwakeCs0Xa6DFNWvS3PeViF72W1dL5K6ZT2Pckov05ir
kBGdrQzxQyu6ZtVhlT4LM6FtnmkaneHsnbY5lWrSJBvfz1H3czwGQpMXPa6LpWEFpBR15G+Bq0zW
yVC/JJ0ub10UrA3cZpNPb5P4hwQY+A85VPvAQX2rKTdd/075ot0pGd3yLNyMDCIukhEuV5Ku2wEP
QX9ihauOE/K6a/krnm6RtZ24486wvFudhkhumILRmhv2cC/EavbBC3k0LMp6sZuPu4SKDQEonfOM
jfYcDQV0CvMuHYEuMPA2Dr5wsAPWkjCRgI504jkGcUB+shiL1LhGZHiNCJNO6DCXmpIz2MDoVcYo
YzqsSUcr9dQNMvZJ1DYpIRBXo3cRjyHOm8Mo7WTVumgxwygbd44dFZcAPcgItmJtepjxUEmGXpj8
cCKEAU6oLwhV1o+6xKs4H7H/n7nxHzE/6jQa+jeYn1/t+88/8D7zKn+P3NDMv6n8xqTFNM60VOdL
5MY02P+L52Pqf1MJ0eBMYEL0maI0Pnk+5G+owuJZGxsIxWjr/xKyoQmTzJCv80rVQj0iyXNzDMPB
ODEBh77Ol/wa7kpa5sYZ+9qCQqFYy3KCjzoZYkO/iQmPopcfTpBFnwzbkQTLyBcnNOPoRfTyyc1o
gLaEY24sxd2mtV6umQPmCv3c2gJXVZc0kTK95BSlMahhvuW7XbVuGoJpOtioo1pl6OzHHbUaLD+9
fEKFgWspdNUlbJibW2Vii6KsjLzq3A7oUjMBwJNW7JK8xdCk8I4wjzDUknRrKrvFCYv1o40Aels0
QPO1EoeC2rVyHertXq0VFf2TyDZa01fPtVc+CqN5LmM1ezGcDqJ2f3Fst4Ks0ZUro+3oHyohtBSz
uMIzprcpyngtPO2HVBwagJNpMOgkrTSdeqlKuBV494XUfCx/emMfG6tI0DHFdwo8L/ow5SrV1ZcG
okGojUdHxLvM9fK3LKtugTqcxxzjC1ooDepXd7B9HRRl6eGeVkc8/2/CxbvOIVGtAYZXCIW1e8dr
OWFNa1geLhHmjlOcZxqsCEwBOuDHgAsrknjI7KEAFBK27tKsGYN8W2fYsg10tVMIHgqLrDDZ2fnv
ye5QZire/LrCPxWkaJdSmKjmT4usyGWFpDD2DevYRY57CbIlfcRxqAQOq5pItOhqFjVWzHToERR3
v2XVvfUiKXaKO9m/IcQ4abcKml7CQ6F7WIYxTfA0rvaja25EhNiT9kS6RPKEF5DEXL+jhRibjUM3
lCAys96kVbTW8UHTo0uQBUlyyIxaxTA0culvFe2Wl110NoYyXNulc7Zi2q+KjJgQYTdYtu3BvXnk
P58x2pZMwCI676HyWJNrHWvGgolvvqGny+/AHsCEZCnoFqnH8S1HNuMKCAPywdaZ0HhVhuK3+S3K
1j2DHPqeBiYwAzVtN3pIYG9sYw1yc/XFM3FReXZnsnvc46g60BE61HIKw962bY2LQS5Sl3jIzFGV
ZGNnvEQ5AXWe3AWliI49WoJYOsYxNPCTouYZmfKmA2hP78lBzLGkyM9hW5Ok6yYq1I++2vqVnqxd
rUcIzreI6MDZ+oFeLlsl6mFRMHlWDQwnnVAx3JX2jXe9o+jAb76LBYwcBm5xlL4AkKhOdoaotTIe
Kaw1b0WTPsRe+qSqSrvK2ljsgOdVq7E/9oiDjyWXtf1AePCGkb8NbKsbn60AA7zwSuUd29dZ6yqa
zcCKIONyDrHddqcp1JxMQ72UQdNt3RE7O97rSX+anRPdzlZ5hhBHylDgQfaNi53YJ99kujWdriZV
qlGuPW9U3tRYO+NUbn6ht8xOUnVPIzjADXUSGPCa6x+JeC6pfPoZSpg6OweKrW6ZI7/pIkc8WgT9
uusrbykq/EOujZnSGhBBjUqPMgTS+86SgbsPcjM+G1y1FxRjcFUQpkzbRmmZm1b6CuFtsy7wZ6/c
Eiej0vYA/DWhbUuKSasw6bwlY7vnujZRviS4EcEuLVt9CqpILPuQqcq28qrxxuesB4M9AYRkgYUR
KXeYnPxYWB83cRieU+HuKzlNnvjKFQu/h9bV9dUxeqD/qXiIPAjMSVgz/B/aY5P2K+y1sMdV69ug
5ObW9pIj537AAaZbLhUCVYm4TfBpTDfIVyo6mhM+8/PxfC81LIR77sTY/Hh9mHJA5sfz658PP5ac
n6TWy5bml77cnV/qhTVsql67zZuYF5mf/2OLaBJw50X6k/2uT7DUZiKfOuOI7tmfwjA/7ioTPXV+
PN+bF5pvPteJ5FQ5m1+2p1TaxedLn+t8PjevPb8AlgSFUiPc5UAoJ5ro6W/963egzO9rXuDjz81b
+XL3Y7X5r3zchZl+5Ocebz/f/JdNf76xf/lZP5b843PO6/QlDNVeluXyc7ufy1Vl+0A5IiVO+R/7
cV7t4wN+fvTPVeZ7fy4+P/nl083b+PJOP1f/WPPL5uddQD14ap9NX+O8ap63+kpUxHiWusKentef
b0yrqNT1vNCXNzG/ND8538sdDKyxKFEB9m+eaAnZnr6qj6UQhGJnaZm4GLCzI+pU/BFXnMMMrmvm
0Yu2/SlIvs/vEkUDpzZM+Ud5TFJ2n04U1vnZz5fqUo+3yGOYk7D05/PzPWAVf23h89WPrVReyba+
bJGW/CLMDUqXRVQcOygSKu4uDFe0yOe7SoGN7ePxEDB58Kcs2i9PpkDh9lH28rHI/MK8nusPGpL3
7upGgcN5QLEKUnucDGXaMHLq92EW2M6xiMglmHN05nvllGhgNEYF7jgOV3qCtH+8QNHrt58/0Xw+
FeQ69EVaajgNjyU1C64dUyaSSQqvXcEtr9pfsvrFmdzE4jN8i+dMZG0KkB6nm2HSj8031AIJ4fgX
Dz+Xm1fj20CfDHE8lxL0ep8f+ynQ1oTIEqj993QywqH9TSD/jr6xNI3uzU0s0Ndc5gML+WU+KWyt
ABhyjdftMD8semA2FuDkocPrTdyuHeOHU6cIXkcCc3d7yN+zr3G+oUHCGG3O702mKF8TgPswxfw6
cBCIRuLe/BCHh7Zt7Qzgi+Uf55sOQQBBn1zNszk/mCtweqymUGGGbtTx/+H7k/g99SmEuJ0iifp/
3DRkFecaeTl5hkFx4bjk3UCFuZVdRbixAdpsUPqCab69suYIZLKQFTGme9N05LhMFQGcaQpNbuf4
5ClIuZgileUUrqxMMctJF6qTWgzfZAnyRe2IY7ba4k3LrXPJiITLGfstZLY7RzjPac601MCfTMRZ
2lXuXjVAtYzawVF8ckrMozTpWsopIHo2Kc0RNPO9jhzpcgqU9qdYnH4KmY41FXIT85YDJmCdKxYR
1PM9avkMsvD4tVNk9fwdcGQj0SXKCHMoSO3lvP/l9CV0U/R1Ed/P1iN1ssjKOcvNJSkbA8tktP17
6AvVftSV3ZSSM4fAxFPgNsgMdHmE4ujTNyI+crmniO4gMLxlPak05pyUzxtv8Mn3nsytnQKfSSLa
Y89PB7QYYD8sVX1odyG6SIqjXw/A+VD847mhbuKV33vjgroGaicYDYwZN8Rec1wbU8ycPn2kL48t
6QfIvfATpsF0cpmTbD4+zvRBZ3fX/JGdHGVWMna0yKZjav5481EHy5n6/cf3ML1iu3vaeRg+pnSY
+QN/yYT5x3N1pOjrzjZeXY0E+NnnyvwxPSj1FPNOesdfT/YlVr22rorV/KubD6H53ufNvA/mh1xN
GK6G5ocpz5iceV7BSXy++Xw4xOobrjRMHIN6qwPEIEs4uZMZerprmEROt5MDc7ZO6lOWeDgf1dPN
Hw+zijxHw3Oph4mSkxl8s8+b2cA6P/R0cso5LA52NwUuRp3+q1aHcp1CrjzMNz62DErSfF/I7l0k
ESkF3OZ3HkSAzafjad6J7XT8zPfm5z4f1nF6qPRS27vCRA4irE0b0TPFwqKvhk6WR6ux9EWfh0Al
O9hFhHVDIhm45s0fyGQ2KDINjbhKWS+tmASi8iMDG+itzi+LwDldMTehWeKf16+2K8EBtTgng4Ei
8TjokHJ9NT6i7jp5QfjYdTWZuVUer7XSLHHQTSlRYIdGEhU4ods6sIvpUPj4FSjqqk1bhPojJqhu
UkI2RD2V3qDs5qOjNvA+EtL1GE3S4Y9verr3eTDIwggP5gMoyxS3E9kSQPkoK8fvvZYZB6dMxVFO
NwqTQbC7JB5nhMLV81XN6YIDqLbUcxzwHkB3AtXftH7z3OREQ3u0nlZFbLggbf0S94gmToC+ewrM
FKlrM222ssrvEGSU2Gukwu88plgu8I0MRdOsSlUFgWWDy2hllq4BLEU7Xw12Wl7tjVCHlpLieYum
k0VNDBONHJXs4Pmx5mZi4eD2XDlW4x7SVG2XpmYXy080fT+NommuMlNtFPocAcUC0nAIaMd379zs
EA+9XZaPnQUgnTCJj62bGU/HOO/wePF3u5HQ8EI9QZNAElCiR+8xP9fg3i0rWyUVIDeAIJw16CSS
kJUpm6DWgM6o8O7m5+ZXx5CWGjyPR7/hXDOO3pPrxu6GEMjsWJnfR1NB0ld52hFQsgzYXA/H4RAU
7RNtGR3qCmYoqA1EwEcgdeY3BsgVWk6knzInu5bUBdYqMoWF8tsnROnoF+0rkKJhPTUIXa/TN6Cb
/EWPoH6ONZhvwHogXq/UX2aFmdzGTTJW6gP0CUrcB0Bj9SGebuZ7yEqImXA0WPRmY+1le5V2H65D
38c3xrlknU5Uk48F+PXuI+tdtmWzqcOO9g6OOVo89k5Fwvrx2fwcQpHag10vrOmkO920CZbZliLL
Km44zQzjC4DFZ0+pRybbIyRASZy8tCKiwS0yByMXVakMBrSZqb0ycjSCNVeHee/Q9pz6poFu4k7I
nGXSacmByWZymO/ZdkB35vNJZ3pFqYADKaq/nZ/Xp7PsfO/zZl7M+lx3fjxvNQpSfwsF4Dgv/GW5
+S7iCoRLlvX7Y935OejNAJPUaJmKH5GaANjBcrjqstpbmYOprCoRPuCvH8/OqEX3YAWmELj7EEHU
2tCJ5CjlVEIDu224xIl4GNnEADygSxA5Dvp6jDt71fQTm2DECT6OaF97K3/xmnSb2NqakgX9f78h
fjL1CPgwWnfllf2xS+Lyh9tjKOty51uWuDbkbmpKblvIpVk1SN1MapKKGuGTbEflftT9H8Q99bZh
fqsMm/hqr3Ov0vfKs6uRSZFGwfAuy+A09pn1pFP72lFiAg/eivZbpBzn11EfdGtL62DQuKX7UGjN
k9XTtDX9yl8GiSsvBeKjS1rBdZlKLu++nt2nuksUC9RCfIIBgtKxE+v5RdydWt9E75UTxZtmtPI9
AJD0qfTHy7xV9hqHeiDMsxNk3VVQF8bjzJ+rbeUNsQuC/LzUD8J0IxomqCkR2463TI0WQe+MbwUC
8k2aimZXgKN77nJ/P3+IgW4lTKTAOOEaBviUAtR0Ga/fbIv4mGpIg4Wrlu6dHAPt2PREis/vdqSm
MDpW9Joo5QgMqda2Wtz4r3h6VvO7agYf1z2C1SOQLTqSkY3Jcd47HuFwkGaNW+sN2ik1Bu9jkwNM
jLYX+vOQhvUuQw2/iaq6e0vAqs5r+hlduLoyDKijMnpo2v7b/LwaI/9OPBdZ/ZAYuApqwlmmPwX9
9GJDSH2iMpjBWyxxlyuW9y66jy/YLDicAsCj+7ajUx9E4/28wS4XCY0ru774qMIvZKv6H1+gsNMn
XfUrpoVRjNO+iQ6aCOEGTd+uWh0dX+++QW6oN5FuuDsdHvTTqMeneaujT6t0PsSgQbvX+bCbVzQL
8phEpt+b6hAcfRsz5vz2U43hJbaL5wDVppao/QYdprn3ZebchR4FVmcw0h8pIl0z9PWX3h6LDRNl
7+CFZX8HBRRT0bRE42GCs5TwVQH+jaWlJGmOE9JdpZC956lJ9gNDGobKYHhtgtRZ+0YxMn6jOqpl
1g4dEtesaTvJgMDUjP03Rlv6OvQM+6A5bnWDw05pc9qOCPCudkr7FgsqYYoUCeOHFFFO6QXLeQkv
mZgsrftWOZI4sDyho+1r2pUycbKc/0oJ3aPC7fvNG3S+blfnQo809qq6fvmxDQs/RFIL+9tYSGfV
A0U8pRl1aDJC248lJnpVO47Vu10JA3G6CRGWHu9FuOhg57/Scw7AHfQek0i5SnvFOFWWn18kbNaP
TTjtzsLrf5oXUHM8ylg3gnNdo7vnEoF5YvrAEhJ6OMjvbWMlXNMl7UCcKxyCGj3Gtop/xH+9oUzz
V73ZGWfD7LJzzN/CuNlp36lrfryfAjRLoyj+xcUCdAqCulkVhhl/J45u/kvamANF5tJ2yZG1nhrX
V1f01wmyM1/mBaqJ3VXiVL3gyslP4IKtVe3V6iVr+HraljK1kpc/GZJTiuxq9V56fs61DdlnMqbt
/Yi3etFqVvGzAl0YW435XhgJ1qaAbRQcn8eU9wjlED04LKr7j605/kNuZ+IZzaiC+d6KjhI90oWD
iaRHuvzvNl/WvGhkYHgGFVnci8xsd1nkYsjNMnGfWTQ05kXSrMeYrJfvJpwq7BETvVozO2ivyKj1
Ni9ecJze5kX59Tw2alk/U1qJNjU/CfJTbf+KxM9k5AOIyQDnZE6f2GBSu7BqS7nTCGTYMXgCIW8Z
6EY8StIpo/yfCUel6rTKN8QliNVWsVJ5F1/25rH27H4dgP14IVfnMu8e0M/PrVoGz2ZVT2GePQyK
IC2vPVEtS93EGDqaL/OSYwOkomk17Q46Irm9ZMKs67Y89k3RPHQSM8+82ODF68x0BozvaDvaphbn
TvX8E9AnemSu9F/HJjrPn8XJnVe1bYwnCRhhM6L7P0Sqql41idAwoGzzQ2vP8w4qmMktCFsq75Dy
R/vAbwdI+J54CNqROeG0Y1wLAh3tqm8u2qmVrTvdWerkN7j4iNciqOpX8jeP86JU6t4DP+U6mXTZ
UboE42lKn+2t1LHvYPniQc8N80eTlGvdKZU3dJAksBEXdUqF5l9EiPWcQWT9PbHvBuABP/pJ3N86
UrkaiaoTU2Ri9szaBkPCcJ635dfqb4VW9iP9BQkQqOl3zcilW3o4/HnXEMACZ9cPrvaKk7qlre/3
x5BI7WtSQb3/2Mb0puaHDQDYi61yMGnTqWlebVp/XszwDv/fG//fROAgslTRrfzPvfF9TPQN7Iqv
4Td/rfRXd9yWfzMBAaGogS+k02j/K/nG0f4mVIumt6PSv0T1So/6s1POSzxvIqHhHUzt7b8n31h/
46wrbVbhZzlt8f/SKRfE6fxzpxwRqY7mUah07RELSWfqpH9RFgcWl9BYq3zMOk8VUpv94CLOHypa
4q+DCWigTUwd2SeMv0KWDFZVGrU2J86NGQU/SSj4PRa1shN+WSyVIaBlRYu7C5zbULUJtcYKHCpy
mlZxDkNuJicb3coiCRrOw96RK514Rrdjaz9AAMmHvhAn2lL2shdyvO+qkWFvAgAf5L17E82EctSZ
GBQxwJICoHIJu3UXjzVMnCrWFvFrBx5v34GTpLR06uOIFOcy3mpd+OIMjr5ieo+xP4ZmSwmrWHtq
/K5Q5kb0HXhbKMfiVIXxs40P6wjXWKYp1ldv1yHypmo3eK8dHKaGuMQhTcubjghnEAawaTnuExcz
tOywyYYGJlMPL1YXN/qpVisDEY7tXnLMmyNyZVBALYWTAOW+E5Yvag9+L+sF1FnDV7dGbg6LhqDv
vU+g9ijp9kLFvMw3tYX9sYAoHXGypue0dGK92wyUp3cRpJaprGSsE8z2WxtzDbU45d4kHuIi+Hug
4cet0LpjXoLFAH0DyWl01w6s9rWEQL8wnXSSKaMiylVUSlibgDsMvzh77VXH6NZxpWykHWdbK+uv
Zl8jHdJJNCU5CSlai52IUXffZvWyaCdVW2hu0e8bJLoayPhWlRt46JxNuYbl8wjScREpPaTBtMPR
Rbd843PiXRhdBmnXuZIsppep8YSKolknQG/WprB2YZa0C5LZbL5BZZGIMIGjjGQ99mnZetTKFfmq
utox6irzTunAR/kmtpAWJP/N0umMpNL+5gq/26TkwujQwY+BIwMSPJCBJDMCz0EZYVk5NaVBYeTz
X1ydV3Oz2talfxFViMwtUTlYkmX7hrJsveSMAPHr+8Gnvz7dXbW3X0tWgBXmmmHMMch0dbKGVCkg
+G6MISl6dvkWkhY6hOYf3Jr6irJzH2fbtGqtrG2o6obVIZSKzyBonRJVJVuVatpdjRfsCEG1hDI5
XhpgjV05mqVd6AM6ln2nQoAkGlBpdU4bgzlL03oX0nSha7QDR1N3oKPNWshSvEtT2WtDeeFKT2g5
OmG41Por3Od1vhLSVLUyuTTuKcR9WpFsczoW3iBVo3ffhAMQoALOwwpgRfLQjGhXBIu7EpUqkA9i
eqHo+0PdLI70/MAaSrOWM4kwI1KCnxsRwbyKUIcNmokKVnwir5G4I1AQUp+LHyOHCEzAGRVTNdiV
0MAKptk4uvB80U0UA+hStlNIPQPC0RKMTJD1q4rmNpvTO3Uner1tJWm89EWPkIHOn4VSkmHXQFpQ
Cs/gyrMHk8x3j0DNJP2oTXopaVP3TLHg3TiJ0BYYt6Q3AJGUAXLe0LwZSQQRf036AtZZSwHm6byq
8igOiWcWQBKgJAJ+kSKGCawPplhd98OcnI9Es9hA+z38WmAnNSVn3lMBNqaphW5suPZlQSTfVOTM
Wm5RiyGClJAOlWQgFQua0GX68zK6wnPy92oNY0Gg0DWuUSOB1KNu9xQi9nJ+gtWIiq7I2lZAp6Ya
ilSlDIO0cW+iT3BWo/fQYKayB+m3EOgFSsBGHDskabKxGuy0rT9eBm3/mYF2fQZWz4uVRYWEaoRK
cws5T4SMjlpEcyks+1eHw7lG1CGFO4Gmaxq3pwAmQPRDQBdtcEyT1VOO7tmIJHCkpPeGbtEQKUW4
XIZ/TRHFjpiWP10GYWfVBLNaPd0QWE0HISbN6msFKva4gBKa9HaRJ8ewRBopiRaKFQZnyBn+gQjh
XcqLfr8FKbAJCGsxTb4w1MfMvEQGMJ9InW4mJCdWlQEJbaRlzXp7tc+9VrXXOINLaYyPwIw7O9SE
cKkJpJmqCRQKFfUv4FXxuqItyFAlShV9Bn6L8MU1JLBMpBVp5CFzEk2iU6CMQsNFDsLm2VS/xSMa
wmMWZeSPoUHUOpWNPAJLyY2dpI+rKIfsQ3nBHhCpkmNkxB1SBYRRp7vZgu3lJgXZV4b4FeKZr98q
FmcYzOcsQOnVvfwRwm9udXV8G8XFnjQdsK8P4NmpWzehBL/DK7LzWETcGjJ0S9XaW1wmKFcGg42g
UGLVYgXXWjudiWj+wYZbB0gQy0EAIlpEpVES7Ej6V060eXaDCYa4S8qD2YYIV9NCtxjQZiqND4me
i22pg/tlr5ukqUtaN6PhIJp7g+YCxCPi/iC8CjhCm98JrhroyJOGULXFAM4qrZD397HxHcfxrl+Q
HF0EtIJgW65C056lgZM1SLqHojYbo0mEvawLsBYgHaquA/qJ3IqGJbrQ1WATAYkbiiZ0QAEGHuQ6
dNZ2/I39UaU5Zd4XFxn/i1v1W3kaoxXFyrWmCEv3JySmZi+t4MlvbPMjEZU3xMgU0LY63sWL+hbc
25ge+MRCp9VmARHOjS4bN4U5XV96KeE8vNz2pR1MOvrxmd+hIHIDWXkYnECelEHkS2c1Hcx2LL0+
acURiNhejSNIqNJoxBitvPjCjaDpLLlBHMOcNZxqRa2n0HNLn3TgV3sur7JE+UVdi4NDV5E1k8Vx
FS8Q0+tmGz48X1eyGwuKCDbg+l+26rQSIlg4TAXdIKb4lRPeZbUO58GAilxbAiwTNqqZIIzRFw+S
dCuzfpGVj3sVWQrxA6GpNxGa+wY4/E89ngK0TZxJo/WAoEKxYryosEXJ7alT7Zw0fVs94a9WG3sR
HcBhz7lCMeDcwHQliweKhpux0tDQMW15EdFIjlSE8oTips7vEm0InSrv4Na6S536FbbvYx9spHjh
Q6DpqgpL9mlcAjiOIvXaZwhhPM3ELjQdEGVqs9C9maNrSvMdxY51MjTfVGaoJ41IASlvizrcUU//
lWpt1dYk47vF2kAsAgWS2+JlyK7GEhNrYdauWLIavUpEKrAX5d6f8NM3cWHci+e/LmqfPmxLM3k0
9RCSkz9jsH6lP/KTHHZKimIR6h9tEezaUP0FxS5B5ag/4mxfDb0ArRfZljIZ6bRVzU/EWQNHFhkx
OC2rplKXgyoguGgUx1fW6bYQ6F8xGo2Agp60TnU7eH0kl5yXYTNKSJaZ0oEWX7vF9WPBwpl5h2PG
m7TppDfhPey7q5YI8BbjV4o1oqu/ihweQY6TVGxzFEviw0iqkXuCohHeMVi7FRt0+arEgpeCapFj
8eL8Q6jS4zQ9KZEErmAsyx6akJqWeAR1x2HagDo5AzVDiCIUryRUSKXlmJYxFy/PV7MCrrVKh2S0
u/FGLz4yXmBVl8aI1ADdiMsxkmB709SFHXemvzATei3R2bDrFJw6AMEY4kgN/xbeZRg34QyJFres
gVM76Elym8rPmPZ+p0hfZtrtklC4k0p5UxdgKooF5G6I5jbhRK+PjCgk6sVWWxrLKT1LkMtasqZe
Fk1R2UPSOUHf7qQ2WUBewfT3WrMskBZqUgwdjdMvj65OS5M5B/MqGdyWTCrMOeDNCU2soJgPmRl9
8ocVieoBQrW/X1UDWKkyUhT6Q5YYsNj877/8PY5rNHCNZwa6YC7H/f34+wPMgZFIlut/nvzvX/77
nC6RCFi84uXfO/77/P/19X9P/l3Y//caKGc2MizqPg2SHUyA8xdxwsJH9vcrdh+S0v9+ZA0BqSEP
Ec56sFZLqPL1tPL+Pvjvx8IUm/V/H/79hlrA//0cjU/0OolQWc1w5afxnf99x9+rlP/3pf95TlmL
+KmEyVTp2rk6+Jx/TPmTFFWM0pv6Vyz8e/LvNX8/1AZAwqg1M3n8pYQyFtH3/+f9/33Yp2Af6CiL
7DqbSZ7++xdyualfM0Ik+0GRzLXaiDQ2sD7AJn/P6T0q50PWyXY6xgF8Hy1KkLMKeDTDFCJqiKCN
5l+fQngsOqQfn349RFth1yqkVjeTSvFkQ5+a4aItj1MauJzUa0g9x8/hJJ9Jdx1KmjbtfoPngg7W
NUegx65u0w2PFJhz+VNYhI5YC4fewMuiJoOXn40tRJSJBizFYvNY8SM5mPsgsabbczdW+im7GEcZ
BY0fObGl0mteW0oYuZ3BrWz1lVMN3vPB/iVWoW6Egnz+hbxzvCkh7ABb+z1geHJXzH3Nh00Wkkl+
7X6gYYBFgI4PCCPK/muc9ZMtJFjQW7+3O8B0JKl9+YYpsYrBy54WFINW8F5d0g35VZK9Q+7Ae069
XTgD6HpypO0yn8LA4qIolFx9GrMdxUX5aY8Y3TE7GEdqhTHcVD5sUCJg35BgNjrk6/It7LzyDUL5
JtvyU4UpD/7UKVpJ0scEgaMIvfrLGgXYPVAwQQ3Kah+0z0LL7kHiGPbjiriHur6f+5lI4X5p2hoh
62BzJBez5o8l0jGZCksafAit1xK99imnuq1c0AlRLuNbIl6F72MLmD9wpqXa2vImO+dfGOjsGFuL
JaQZ5+JcnyDipBU5QH6dNsalbkk4uZZu5d+m96GbhxdQpNAOXoIlBGvEa59kzNf0qMWI1qTwpuGC
wm+sI1KWO8k3oIJl474+lEPl/hCYhltz1w3O66MwbOELxMWWCqB6uo22dIARbduhr7VGQ4rYRXYI
D60ssKFGspql4RwBkfC0pVTzzzJxoGk9Br/GqrcMp1sqn8HFgDbD8rVjvKOd+Le48+/AWmtu2iq7
x1ewTsGvQGX4poCCSyzg4y59CxbuFwMgL82WdRXZUrBeIPzuPMRjcSPjjgCAVQ4WGgnuaJUEo078
FXz+mFfjCNwasHBq57TgrYJwbZZOKlmSeiSJBH+g7lEiyCxfgaUY9Qy3vNaP9KsTbE+E4sz5KveH
8O0DObSF02Q2WXdrcdBLKytrR4XvAJJBSAtREbEMuEPt0aaA7y/eXvQSXIOtun/Ib29xvxLsR1e5
zb3qLL10kgMkknz7wn5eL4nzVB1g/bR80LRgx6cx8rPPZlZ3tDjKyOa0g226KRTDtfAIT8Xh5Xbb
6gBB0bRMrwiK0UaJxfEnpEkYKaoezrgRYm9VXjuSSV+LyfmfZ0loeOE6p7rQkUt5e5bsAA8AiAOt
uxWup8mpr3xucqj9+pHXFmvZ7paxCnOuM9rVO5KLL3Tn3xWfPAu5Hnv6YbH97JLt6IFv8STVivfP
XXPozh0cbvHrYOyoxtjxe7wcV7UdeQ9l1SzhVs9QG+oc3f3PSnmktm/aGTEqrLZOc/tJ/WYp2MaF
nA/nN2wVbcKlwD7ROS/FSXfCPnCg7YaIh6zdvJ2ZTFbZhkaucD0PZvtYIe1jDdfUTaE/LA5VsQvC
lU6OAzTmBom5H/ihRztdTacKHZzlU2MnL0c6QPfRMbTISNrlDt7LL5IkcKbdAOVYmZd+xW66rskO
rYlz6GP04Fa1Sr8yaKY+eUNt6fcEL8UVd9MqijYe9CyN5OT7r7I6Sqfnv+JJ+eDQwOxrT/USqk+Y
xBuTUQOGUH+3+/htZiRi9zpD8yX9AnsXF+94uqSy6t6NffKTNCRUsDZLHozK47Slim4q3/2v2jpF
t6s7Txkd0/qaHDAmxr9YPMD4e6f+qFEzcYS9WnvpFSTarX46BsVlAfyfWqwm3SITBeXaISK5SVbf
yR+l3wjQBtvyfXgU6mqC+3ZwMWGxG1v1jsVS+oyKG65VVtM1+nieBr/XD4zOtKnt0obquLkjTzZZ
xEZousiGB4Uvn89Kj15bpf8sd5DUXVs7+UhRvVb9CWp+CxlVtwzRMAHVtGWPxAjRvclL8CxXKO1p
2EbrC4jxW0K+ZuFF4FbQKIUW1J9Kd2Tqh0fi4F7NJ8ZZvnNYcgSCztzASIBxGMJV+YXAearykDGg
2/dEZ3nmjXe4XIjDx8oh/YOBtue5J1VTfudrdKOW4LzEX9khWJq0HTinJfRMuV3BH/18R6Q8mKc9
xsVLpDcSl9nlC53Y8js8ZWfUaw5vXKL4aM7c8HzTO0zPSHdDtGS/rRLDorfAG0Jn2ndLiCv//g+H
1XQPrcUmdL32OooIk1mTQ55176DjFpyKY3ktryE8wwqClxYjUUC0h+Be6o6an/2IT4TcHpNyUHF2
/cTjCtLJR+oAB7yFzPzFkdSndiL4Ev1N1/zByYAZuT1hYhDQ4+R67OrAOud4C9a1JbqiGy5ZVsmv
8U9rPRVkSMMZBeTLatkrNXJPHDfreVZHKz8t7oXXKozK4i49ANhgzjPzR89tKNUD8nPZYCXnzvQm
9RCvActaheeB9lJbOpStNX3YTg7XoB1Q2NT3Seh2wKmC07SKH+oTrjZQf6W+r4A19eJ7dDE7jKU/
7dMLgfe9u4lXNuojcpBYQPp7U38lTm1jPLEZtQVpjXrXN8NkpaHlgZr71tbVim3wEX6j5rJBhmAT
egIsLRZ00R5H7JqusbolHreyo/QdbmCoHMmA2AFUsrNhcub/gX40kZ29HzvLgKXfgiCzMfs9k9Ne
DXrkLNF+ufMkAorjfhPnMi/T2qcGLljVxpBRegF8Y0G6q8JcsMq+C1w0bB2SRF7rGxRrF7ZxrDYC
X0nQICDf2eMOTeUXzBA4PPycBdvzo9JnG9QuYIkHIedowbbvbIkGNNrmn2fdgKPlHJH6jSEcFkVI
/FxRS1aqskliD/lZW7cfPp0ywnLjiD7tPFvhDMfbq/HK3O2QG/MmplwG4mc9v5pD5CXmsVrqrh94
ZLOcwOsskBQWmpEOpd/SHU7jIRgOYX3PdDv/qYUL2EB7/JWJJiUZgj20BtFXKGwhpv4fHhfPaj3V
uSu8J1O512zWMjQekHG21giAUFh2+ndmsDieq8rp6MQJposCZFJcUevluCJNNepnUpxqQGHUUtxU
gOD/R7o0L7vTwOJ6Ut1DZSSR+94FS7P/UhwyCRErBbOzWGZecUDvWVnKd2wb5wmO9AI9b0wb2//J
zOWnAgpr08Ndqa8pxy+t5OEKR5WNd8DyRNYAQ+GjtusrrXULuwKHkDq4oDjUVY/xeGsVR32jpZl8
fKGuXzIepPszbXqkQwJgVLAnOgvV71s7JZUsXWW2NseVq7HHnK44QVsLu8p5qpaVpzyUB+Rera09
ANMbuBGfFVRwln6jDr4SUaFekTGR6BDjeiaL7IqVvy1UljB9h2gXOk0H1ZCfNmSgrZEUdOhoUF5O
4JU8VBwoqCTwiNnaGUg+/o40bFRqEWSCQKEUK4ndKo3rUTmQUpmyXRN7wluQ7MPRpljxpX8gu2Io
+7EHzWP1v8LC+c94YPsyjpTUVbhmnzOhKleMdnYQCDw2bbKqzrgupB/FYVXTvIfuRg/EmLl02f7P
9D2F4dZjP78yi8ITZ+9FGaAO2qrQ3dna7rUWXfgVq2lbpsdxQ99VNM9YV6/zbBOJD8RREgjsCucr
hoR/4c6gC8kNQBNaKQpg9vRBy8BzjzDgtaRnHLmZ8g3h3zoFWOmQVBGvbbwUOuvJFWg4aSsZyuj2
/BLeg/ETbQ2gZxiXDOj3VydaeIS3jgwzLniE4qEtvU2HMbZMT58pEF0cjJcfPg84qNMm9wEiZeqB
RKO+fnIKiLgYiUP/Wr0L5tFjKZXX7CykF4o661dtGcNKvdNLFw3HzHvR55ayfiywxQRmi2VfLZv8
BFsIRBxycMkSr8AalHYBZ9PsvshYMwkCXVjNy3tjomqYbXSiLfn4XBxwZzgfaWTD2A0P4zGMTktK
tnGSl2fqfq14SI7iD1+ikNKW4EEfXQe2WLkKQ3OgSBuiioV0i2wPCAs0yKqt0QXS800dOjkqk89/
xAkDdvZMLgSpJlKN0IRRo5NVe1BJfjtF4oiVn6VeYLovYVvQoguyW4cg3T/My29pHiDuL2i6zGnr
c9SfKnpLVoW+hH17sa6SLT19sxPGOYLykl1CEVt7UBWRjobwvBq2Keh9EEswn73laegAY4yF2tYA
DeMj8h8txR3FzCsTMN3xBmHP0NZpyrlcp0c0tV9PBxBkL1Au2YD10RXQOMdG9GqY13RrIdlgVYYv
GODMewXjA7HMg1MJ6ayHhMJs6aJ5IB7hHab4tYVMC+sVMlVrMt+vB8ZGBAudeIPscUxTOhYzX4mX
L/xlmOy8LocIe6lVVnFrFm4e/aKZgO9u5yOCCKt4vHDR2BxAKjKQfnIhHEU4TNi6KTuNgtNfOB44
n6zuwL4x1jIlbO8AnQL+a00+3MPv6M75kvyVDcfHPvxOv7vtV7Uqra/qV16Otx+4R7VPqPi630rB
glvwnRPvxxim145JuOn4NCzRd9ICkOcciWWX8S4/JZWFxg7l8ifh3bdwRo9kPGsM0rfs9AcEnZIf
3C7dRrXU0beXyqsEJ0sxqMaqufc3bCnUWycoOymxkzFs/BaWHJpBCblnL5WfxSHfpWtuyOrOKj3v
Vus3gzcfvGTd74ngYW6I9NJ1cSiq5fA2/j4bG5cGvixwdstYs1SSEazqGjKyL4SEhMpFh8uUyHsY
7jhRXnCwrgwoWQkeDVanwCCzTannHiOnHnbzQTKe2Vt8E5G7X18xY+Xp6bPhUq6vDm0Dm7Utzmxe
dmTmUSsnX4BNH7FBKC6QIlhGNoSn42qxBWrFKns9Yrf6zTn/HbwPPXDydQ3Jm0cu6p94XZzY7nwL
WKH+2DnP9DctrfwRn/KTvil93cW9Q6d3vp6wPyQ/ojttTbgACBxx8qtqSfft81Akn5NOXwRE0sTe
sI/luWMk+5IUAm7xXDB9XmFTss1b8kFMroPYtdSl9CDBJNwh2s1/oFB6niQXTwcDWXhIIDEPxXhk
aXUHItXFDfdSs7tPWXQU0gXeQVwx41DyHsiVAL4n8xR7RY3kj/1icJA3jG0kBTjg2xZflGQ1Ff0s
IHCBusnw6I7AzMZf2mdbeewamqolxCd3OE2qeXnovRe60nWE4R7BHdlFnNH4LP2FY/h6uSLMEFNX
Tg+NdojzfwvLvPHlcISBchM4jusZFkJrr9g7UeiKF8ED+oQLP6nbDiEO6/k2AIv0pFUAvRTerCIf
y2ApfmrkPrQjFKDtgwW0CtBHtSW7jW1MFiTN06p30u9m20AXdFEjX/gJkPGU7RzgQu+GHpxMFHEU
OyDzUjvhViu8W/2j+sN2uESb4NZcBw5Mgk5oCRC3NqzoZIedfW70Wyk6i9L+Hukos0gnWrnnlGCK
cSEceGFTUJHIVVrpd/CvP5cmfMWrBfSghZXG5yEFdg+62Cq1S2yCxyRrv636j+Gb84yv+cp9FV+o
+7xV//KO4gf5JmI2hS65lqKqnX5l50tpy+EWBQEDD1HjuC6hD990JF5zVAOhoINL2erwY8kOtI9X
a6Feb1gQwU6gJh/yxjff8M03uUuESV3UeZLDRKTyM/GYSDHdh/vXsHpKyDdvZirpaQtURPIIJjie
izO+QP4F/+BFpxrGSkU8cQ7ocMJmO23FZJ+9OdnxgIUm8zKn3b2gKao8UdpANByPKO3Q7bCDqRJt
2wSR95bFnevXKnAH5ViSq7mR86100DAozuHst5v83egOY/PGrO/AglfPTdpzqwezwRPI7iUHQU0O
LgkrAOmbXN+Krw8ydAU9j/o2KDx1uvMfGRkTCM78zx6FpVxWQdpfTf00thtt9kO1+Nhb8rIql5cU
0cjoN4OnRtjwHU8y/n7wrziw6n/IjZiKPy7bfmXobkODBXk9Yvw5P0Jn4TLwUM+UHWgYymX7pgcb
A00SoivZCj7J0+HCF+Q88HiJlkhYVmshsFcMdBdZ9RVme5qyu1t3458547ZUb+ZbXbyVZJwDiK4/
n8KSwGvPuu9wVvx+YRO93XrMz1TRFcLuSg5EGkbxDVkITTM2unbl0xmzHRaVryF9TdTGZo6w6ri/
sdcsE48OLHh5zeGdD7sTXKLTA4TneQiJ10noShvIJnOiTWu8CXuOoRKlG1TiON4ICFZ8sxTCKYQr
JaX7OIXv3RuX84B8cUV0yKBfFRLoJnMUzYkIOgzCjdRw/yxgvsPcnonVq3NOVKMl+/HOaPW3mVNg
dvcxV9G8+jB6+KXB5/Ma/RC64BeTy8VAxvCcefpSSjYEFptHBn3EZ6yccTETkn7UhFrqj3es2/iR
08HKazRYWTcDRSe02QmUSWqwtfZ47dmqDXevF9kYSH1X0Q3y9vG+oIhtyxWpmWDhpf6K0N4aY7Ai
vqg4/U0Eqk8Utkl1ZG0uKIvEqSvEh9ZwhT2DDL94Qq4QEWRqOLvhqrivdV1b+NUem0y+d2ewZFsS
HjXZGhxQ4xPvHpltfiX7TyiES7EgZ4WPoDEH7xDAo/zHOQCMRV4uksMT1JSVW+2/zPTwqFLNJuWu
rIfBVQNyMLglICPgwuzJKj0G9UY7BEircJ2sPoQzOVFMhp9G8G1aXBYTpPj98AhJ5/xTOBTrl09F
ooQjIISI3GdEAaakhEjpmiAp+HwNO/lWHFKXs+2TYROTW4CfRfxtkKFJHdJdgngfLeMz/krDFaaB
q8mv451PwqyoBOzIsEy4qYcM9NRFI6i1DTS/y618V6B9wsB9RedhH0MERsbxPUgIEtxgl6QHHR6N
AgzWGaslMTLEFmd52Z/zdyrJ6mtb28N7xCLk9VW4RTKgu6ehbZ7HDRuZZDVIsL2xY4GTaTI4fMqK
jCLCZUtsF+wpJHsI1OdwBOzG4JqGBad6+/LF9F1tbkgUUGqjGEr8ml54LYmdGucCUhfVY96ZjV6l
uOSOpIQIq2uwWEcQ7/zC+2AUw0EHQg6oCw0chzfwUWaxCkmOqjeqM8aqMD9L4V8HOuYVzGm4eE2u
fdS+CihgwyVtFHjOrbzJ1ZuA6eeahcBBbu8VLme9JsQDWDzxHHlgsgmtAb8AkWBVFtR+XeYBrvru
MPWEbW6EzjQnAUvljGOCvpZMsqJccvVcK5/ML/KC9Uw+ndlFH6Sq57Hhfjv5yhdiyRiPCpMyXvhr
jt6uStefSzaR3wm5yqsIt+XiAmWrDXR+Fotke0e/FUqPcCfTIvPy+Z45XEHg3uoIzwtL3jCss4Ag
xhR3p2dGHEFeckkL6vWUwPjzBLxmrufo/ZGzkBFnvBRhyRglomOgFUx8ZXExugGkgWQPcXHFLJKi
/GJ18pnaeOLcC4RlKX5w1xnJxjp9J+3PAy6fzDpK9cjc8ifomHdYSk4+QupFxYE73yYhCuxBT4c5
416JBulewnNkUjnnGVVUmwQSGguLD2T8+BRugFnvepu7Ym01uMwBbY0218gUYRVYSoGKhTsJ7Tlz
KFF+mbSWeMlP5IFP6Ev0Ef4ppO13RrhckEODGib1SVU+DbrzXMOgpeuDtcJDUq4SBHBsor9v5hvM
bsUlKITVIN0s7ow1SXhSyVbDQkVSkWRsTOxvE8jyqWO1Yvj5eg7+4vya1gwr76cyPk9oaPMm7p0e
T6aR22HRyy5XxSbiL7yE6Rj8MaI0PN82dyuNNpeWtTTazUPANdL6xP1PFby/sMnRnAgik3bSedbC
CtimU4Bss+YJJAaFXXEu38DvvA3WBBs0HmCMuE2WA0KpKBN+8cX9mSqBQMTk8b3cDv9N7ZkPpB9Q
U/dMD3nhlKhZUc46nE8GQJYVWz6XN526elIVUEVLoQgsOuDfmEQ+bN4Ysc1GhaL0WVOsu+gbhfjH
8JhYNgjfwQuZdu6Q26QBsnJ6za9PobQUsA2Ti5BYDUxyrh8AA8X7dfp5K9sLE8UQG51ZiBvwChcX
LYOGlQQjyYQza54vD0A9C0A53Zd+TDo7E51SP3I/A0sJf3CpT1umgdea05xAQZwMWB7Dw6jN0Fcy
7rg7rFVgndfhAaEIuFFGmavgdUwDzGRMw0RKQafDcReBmJSvvCESt4O5pV7H+mAqR3i3ch+CeL6J
mnuU4XCvE4GtThHQ3Azz7tMJ+7gqLnvaUthgW6SV3T03LLLu+HyjQBrSlcxehILtMpMbjIyxG9W4
LaB0fEpskN+aXlg4cvQtFj5Xxz5WIxfPcXx6beKKpl3lNKIVKzqgHMyJ+Tz13WcCTKwtYQmHonkH
pE2UPEOzWomOJzeavFfhlxAA5D5chiDGUgRiZmGvG3PMZfbBhb2nt2cecrszgqui136JXx4sljpC
6XAKoTPfUuaaBzbcmEB0JJfgCYTjVK3+ht9CvLaggd5iTRr1VRlX/xlhbKnQLcFUMj4pdMAw6Tc2
JPnG+7gC68advQSXKWEvMj5qi9iJXcxVJ7s5Ku/k8BiNdnLLdLmQHFYhmAJdog/eZcBgco8QlJXm
3UTVWo5csDoZgE8GFgvEY9il5kCqcBGUYNR5fwojwkxsgqMxLw42ZIvmquWRk/vl/phXlmVA3U6Z
85NDtjHv9SngngicWIzxmoElzOOSuP8ZEKQDLrIjzQ1I5iMcMcem4CNjZd3k12na8PXzIuhJZcJc
ZhujTfZcDXyFLCdRmUXlQirc0fR1uMorGo5e1mDWto/1tGvUbSSwQG+x9sFmNDfRDyjV/G1er4LN
J/fG6qV5SfFF9MAiI8AlBlaI2srhAj+JMm7FMXBr4SaC8fzbdobiaf080jIjgBo1B+SJMxPXQm6B
wjkVa6xYxVAQ1yAq3HnAEbCjImXa6ntE7IAtB95FhRH0lENTa/Da9PIJSH99Ic8GksM0NgsB1XCk
YJITGr0+22DeP3R2QXUjOUixZkdUU8rnlieY6rreNDVBhYOoKFty2AfvjKgo7UB2IQHCbLMDSmyI
ZJnwd6n0Pywb4z6va/nEXJJoFSmIUvasYxutIuwNUrceO+vZegAuyeRigQrSpMC5clhbdPoJjDV2
GE5FrD8hfr2HUoWsoomqDjXyfqkqft45aehinktlzTLkLvrQJ4BGjEhjgzZoDNvaF+EuOgNmtKeJ
GiRoKLJ53I7m5BDOVgdEppGsyuFb+AGxghlTHuhl0/hkvOWlC6+OintjfujNqWodMIjzSnquQJYj
RwThhbiDzqtleKaNHKLYtArrTR9tXshf9h99d5mrXqQSIhfOEJkdit7TTDbzhjFlXbMXU9FWvkkj
mJRp/KpesjCZCpYsiH9SUvAQv/bsQJVcH06WbrFFivDKYWSUaFXPRbzB2PAnTPvsc0Sr9iTceWxE
Kz4qjC6o9qjVilnjJC9ETvu1kL7RHJa/5rvglQgPzg81h57mBmBkBE8Anh60AMvZk2bfC2A/P8mI
8PV667Dz+GQqTpzbGcepXUqsRor+r9mAzGc2fJbSCksCQHmCXwHeK5JB6oltCTg9aN9rDD0apojT
81GTC/FFC8M9m499KZ/Yuh3UirQrTG6UvI3cEGAHdoUAAx4aLaIP3wC9JdZEHzsmAlETGZruYUnb
Ow3vswq3gIIhhsGt+o0ywYpImGILxSnA48Kw/BkjNmt1zD5ZM2wprgxLNPXzZPMiFjPGCMvBFKGf
LWYrJg3LkwNa0WzOR16GuWy/AYRgoDjvBHXFy5/+QNyMv5zZOZg1iIcWB8zYM941BjhjfHN6c23c
Br6Mb+XsI1nGQ8YQ54zdIo7EqEcqOKpJ2n4uMjCtvCsPacwBM74z0d+bW3KScbAKhT5RmXrm7O/x
UbggqY8JgROE/g4AwklKdrhn9aMuKz5X7BnyaZn8/QYmgJIMnhh3r/9g5I/kRgnWiVfn4xvkCelP
kEWZrc4wg64F9bcCaUEymcO5IcMU4JE3dics4LYezRw4KfQrSM1hPP4YuMOZQ0auu5HBnDllkMed
+TxUDcLdAgP7JzD9bGoJlDBqD6M27Ccjg+t4Vo9RFZJNctI7eQqS8wXptl9pyimuRnm9eM7sJBBB
QvgJiKpQ8hUNa19JRxtFDgH4OhVYUyJCjOIQUeiGp9mKtaZwhQbujAB6onX4DMIcVSqJnTTIoo1E
BeVFk8RZA9nA+tWkhypGMG0xMSPtoFwHbaDNGNUsGitGLFenyG4fXWrFIJCaKX/+mI/0Sf1t8vAb
kmGOK5nTOZpy/wklKn5NGBrFKgU0bQ2dmbmpvjjDjVB6f9xBf28PNOj5gtQ4/D3VpBCkm7J4/vtb
nqev5Ujmppjbggpp7NZ5qyFbWccM2bPfxhIo0vT//JD+1OL/HneRDkJUqgx7UbNxG6WClSyN/ueH
3PqqCvcrNM417ob49t8XJFryYyDv4MqzZv3fj6Z/ZZAi/Z/Hf7/1LcsvR7z4jwIp/mN4+vsVulcA
jfCpJ35RoNBVg+wU0uZFn/ZIX7Cus0di8P5Oh3QDUTu3YAggQps67aCpn3/9e/I/b5zfDbKTv/z3
ySoNVv+LvTNZjhzJluwX4Qkmw7D1eeQYZJDcQIJBBubJAJgB+Po+8KyuqPcW3dL73riQzKpM0gfA
rl7Vo0oyg/UdWo8EIr6+/ZdvDzcE0z/Aqb8AKkHGOTTZJI4OaaW4NFvmSu50t1r624Nevv0fP7v9
g9vP7CE5OJmX7h1fX0q/sHaVilusLm2zpQltA37A4ArQvkrT7lYZbWqbnv2GHYPjNJUQa9vDZR5e
hizwtqLw631nNC8aZWbGLAanGHmbSgFdjX+6wpRMftFnDK6QE0FL52TYb3UrWIzMeNoyJLTMVxgI
FKHcysAo48D6tZolSAcbaVM08BwmvyPZRK311Jo8d9MQ0AylH5qeG7IyxXqogLxRg8RIVNzJcUkT
Bm6+6VQA/noMPsvuWQoEQSGt6ofJKoQqxZWZlnoXB222F3bDIgSRxJXe42RbD6051XuAUGjJmmoO
+qPWE57DvZCA10ICWowE6HM1iJKkyLapyy2NXPJTh6+yQbWC+xNdG4qphTqaqeWwhJPtBiocW8OA
WSsU6tAVGh2qcbdEyokYjjzT8bTrqr7fyKHCsOdf8tiSTOTt10jon/8exyAPtS1uWKbTCMi2npsQ
2UN/zVaBdtOMqdBgKzMXDfQJ8MK3rggN1Godms6u0ThCSkivtBCnr0Byj/jpU4+S3jpjfq59Pz1a
VEhpgM5pgEDo6TxiTTR8qJonTbbaRXl9dUJmh2rktGnCriWsSKscibbxg3zggDVT4fh3VomTvLVT
ZDBYJnBMh9rdF3X2GaIACSsXh9ExuHkVHB6TigXMgFjl0ULGgMTIkM4aTxtw8xmK/7Vs7Wd7mbqI
QhwDJESsXiRofZxH4T19j3xqlOHvzUS/1wO/sWHkmAKN4DJQz3hncu/yh+RUgUfjYI/Zs0nyd7/n
NGqKzzCjYzIeuMGVgqBpk8Y/LVqVGYA5IBn2dB4SNW5gBVRnGtEISpjUKfii3hTWcry36mgb66q4
EgfTtVYXKJnOtbKbx1kPOKRY9BJBmc+WL95a28FKoIx9M6Tw8IDYtMG+sOP4UVeAPrwQGiMSotiG
2gnOdMgcs7Tuj0MjYFBS+iAMefV9oQ952394gLx2Wrd4VfjwrlvDfxwsCkyLdEo3RRyky5uIOSf1
FWqO/1U1s17NFAZsM9f9ag2Oc3HpAN7mPEJzGOVfYIO2btlVxyE1z1BIxFHjpM3mqcSppAnvZcM7
TVpsgeY+B0rN/Xdyv2jP1AdNoTX5SXHnqNyGuzqfYhqMN2qKfgkQ50wi9GQpitunH2Xr75QL2F42
7YU8TX8mt3IuIuuPM3UEaBqEMy6i7BowJPXiLAQEHiNTNh/XbV9a7cmcn3qP8GzXSftUYY4g5ncM
lI+LzZ4YkpoMfHXhdScSUsPajMSXWdblvqw9EJ8FdwLZvWhZfWgw144arP1MKejyTiepS7mFMAr7
4ifTZ5A36cZOk22QEHmjKUa3oNPGBWIUHgzHOui0IdLsEbWpQrwectbpOeM+EvYq3cwRYW8AVcli
WsQG4lMZvWmFfzQGzlvCrk2auP1T2ShuLH40bfIhoSc97o6WacxH7VTTo5skh6wRZ94i5ScNsNeg
wrze1+OLVTLHAc9Ze5rNmu6QDRP57nbjwQ164zyn2DSMJSDZjDRwOkH3MpnFeHRM59Ly0iA54v6O
YQtOg/MtNPMNiSuNJsCpyLKmu5H9ro7pBQhTMd8L1/kpQyhxC0X1KKk9QVpEiJIUb2QVISyvyfGb
STUea2vBridskY0dQVhavx1iOrSTPk/kX09T7Op9GoUJZOVqQXqqk1fUlyFtnMehzX5EVtjuuBjn
Rzt78eLavOuj5kJjhHO22Wd5eWr/6CfFUgcrVicNC27QBzC0r3Ea0kOp06VRcoVFPXmBIEPk9FgH
H0Y6U47U1NeonSgpIXRMesD8VSwWCTNinxU08mI2TXrJreS18hRzHpuMCUK0BUhv1wRK74zcT7ZW
2bzyLl03rdFcvbJnPFeaczN0dtpODLaAoDNcg7reWXhbIqXf2Rhdss52sNOWxXpuOHbWOu0vBdNu
kbN2aV3WQEFueechUj/6zO6OMQkdFg+LREJ2OJZZek3zduf65Z+Oru49wX567tlsR1ofOydd+Fv2
z76M9TZxxbjXqvF2pa+OrZi41bq2txOa8ciXMAvN4tVSDh6Nbno0aNshjK3oO6cwIlzY3Ym9dEiN
cOFaLi2Dq+ydNu3hYjflg9bz+1j397Ls0Ajy0TnMprpAYYz3PeQQNGj9DJyou6fclSev3ht2mcLg
if2N71GTm+cTFhfDIRltR0d7VHQqW4ak+5BAEt033Gx7u/hB/OdeT+MF/OadkXnh1p8pTXM50LdN
23JHxTtvZSgomVF9VVm9LTKx5fzu/oqWflHe7E+VayGV+8ExbefuUMbYOrxkuBhT+GQRQ45ptWVl
ElQYuDdG3WWHRnXw0S0u7QaqokU/wWqOg9/pzGmzDmh+bT10KmnHNK0jaeaVD5RLbyfgUyPDoaWw
mvQJTtO6R5sLWj4zpkWPpV/jMs/UldTjmFd/CO6vBp6LX838RncRQPA0qphu+Ps9Ei/zHKbXKbkP
BO1OXG0nd8TMOjEN2OdphjrYyvEijdHEN/wVCwpoaCXvXxPjSQv86HnYtbsoU1/AGaPnkM2SWacD
OIEguMax+h13frQ3jo5oDi29OAQBR2SAuT62JUf63CrPgA5dIFzdb6tXewl/FCkFEVwG8xv1SFj4
SQk308TH+MPvOqpE5n4rLMW62Yq4Bc35nTVeJydNLkPDCjXInJ22wqX2gCGHMbyvgcnOeeKsx7qG
NZj47zINj3TrvnPDefKA5VMAAVGi2Ws+p9smigSdbPAlrbknbb5oTGb9PMI2O0I2PU/FyB9pE/AV
CPRO6LIe7Bzyz167le1FpPZ876dDewVMgKw/cWBBIQgS1W2tsbl3rN675CGr15EgTp4A+NfZDLHb
zkEuRdlFRgPuoCzfe55Ach0FhAdt1gftb4C2MyOJszUa3c6frJ9Qje7nQXuUC8lXYuvcJwPcmxmB
dNvmkgNMhshSFT7kHi8loAhcTbYD2S5hz2nqZuNZjyhmfUHvXNq3JZiA6lq5XYYCDhNJe42glqA7
UczQvnbYFncN+3XoDk+eJ5Ev3IaXrOBAp0y29K1VIQ1LCnDSon7uM+BynSBwR6LrmA62fXTD8KFr
AVIOWbecEyuUM79TPxhNm31HDBs7MN+WQdFvi1x8TCF2t8SVZ03IGNHS+pBue1/WTogDau7pdgD6
m09bhkeeXOG5iyeXI6lR7ipvnHZuLwV5bI4RBlemYpDwANFBosyFxDd2WwA/36Ws2NmbmloMLZNz
2h78kA9pY8dcxhze4BHr2kIP0E5VGayduiTvxmWy0iQtnICsbNT9cMwiuFJStKlquz7U6RJDwPBZ
WcI6U/11Z5rKOtjAIQ7M046el1MB1vWcPp3RnbEzYghjoD5ZucwfhzTM9snAcj1fYpF17af45yfn
Ykb53iqVh2qWRtQgjUdPEz8K/IGhDxrCqShUwv0qR5NaaI3W7HA82QdOMRH9nuLXQCj8pnlFdqy2
3uI3Wpz6dcahfgO4LL90IXJKqyvuebYZ3U1+vuQFWJ9EongxzQXO5FrWA2XKNUo1mp8bl/N27AKS
8g4sCNePd9gAsz2dWdUh6eszOcbvdvJTIPR1inLSfQzQA2ej6pAcCr2ba+sUSZzbod+BWEVGq2L+
WDOIaU3jxe1mrs/mzGAo6ObSgYmNDHTjxshMsaur7s0w0olbLwirrMnkUU7Y0ZkikJxSXP/93J9m
8i9df2fYKr4GZnZvu3SOMe463Dt/z7JroTCelZei2ATsGgfjqa78Y1QxKPgDW00z4vZd9GzRK/+O
YWhT5c5vTS88vubUXEE3rFg7zPi3+jcVja/IDoLxKeAqJ7pDvSBOdRw2l2hwNAuJ4pgz3J/8RnJt
aZNTx6bfkGa0z9tckYnk5STSvDfmslr1WixTqAmoG8pYm8fsDAeOzlWBM9RySJ9Yujz6cOIfXK2O
CnlExVF6TSYDa3vYtne8P7mcZhRCZwJiF+c0jtue8WWTLDgHVvo2ptxWwQZSumsR3qw5whIfGqud
tOpdh+21s7iMTl4M9zJ2A/4H8r12tEMXsPwwNTVvIk35iDYN0t/8ZqXmS5KxKpwVa/kg1BH2f1b9
0TTNLKjbjySl6tMZY5aUeM27Bvt/0rL9SBK1VJvkd2PqPBu+VnsznACaBsClP3WM/XpKGqwahldy
eKDjRtL4Pk+v8zwRIQsRgIe6hGfZvcxJdTCKOH4uxM9Oqd9jFmKiTRglG2SODb9us7LRbulvPHVj
SToEB4lVj/gVgpMK8msiL/QrfsgZJEPphGcf2sAqFB55hUw9dWGpHnNTfztAnSE5kwoB1iVWnZ/n
zyIt3jz9CvJcfM0QgtP8sRxlexwq+jPzbFyWzmyCuhC5NXevIzekLWrUH9XC9OtDdnlwaxR3+jnc
Q1DKURZxNMJv+WXMbBYsT2/VRPbMwMO3tSiIlvQVDVmEM7Hi+t6o9HdaF18NQFBU3fZBWtFwqfBS
Ku6qNMZ9hZ1pbb0FDZL28+uvIbDGO3MwtiG0fZRzs963wCFbm+K71H6wpDr4eclMo6m14Qq+pqDg
olTsHO3Y4cCfXOeyVmgJPqsL6sdG6BrrcZqIHQyAI1LvWNqL5rIEE7VExJj6BkF8aDeJnjlM2c09
GV9WFy2f3aR136ow/IbsV++yofusPF5xO42a/TR7905hoUhn/q4zOBX5zHZNQJTGNUgDDpSsMCJP
2QjUTobktnjV+fi4NJjS0b32qIVlx5nYXLCJChj5RCF12HylrCn7vvwjIh3jkCeDCrN3aQGMQvOX
UWInsuJ52k4Fe+SUZZxBM0PYyc/KIgUVBbupa+ujdGsury6jXKSSn0PXvY1qnu8L8RCWJI3zwSj2
MD/oeZuBKoEIZopESw/5dxhF99jnMqFQrhv+aRr+/yVo/5cSNMsNA9Bn/wfQGxup/w55u/0f/gV5
C83/sgT9sW7gOv5/MN68//KYWSyPjvDQt72lh+x/M96cBf9mBb7rBKHH/4/StH8x3lzzv1Aa6CM0
vSBwOWP/v7Wh+eHSov0f3bbwuRzmXgBEbmjavuMsDLj/YLxNZd/TqZgGp9bJf0K2XfUyEaymjfVA
lyT3quyVPp70EhjdpUvnDm+94JM/2b/Y+pCgXWZRVJ1rnDGdNsFHskyrYEi7PH1JOYMMTfGHUgi8
8st463/0y7TrMvYOy/zrL5MwAA02MIFzbkx5SRWgnUG/RNLMj2WFQ3bQxQ96eZ3HyW8uRjfCitPV
KY1TAEyVofdeFYWnXAfPboOUJXufeCA+1VgGl1j6q2iZ58Uy2TuD0bAtgqEeS4d6FNaBjYVWWOXs
t4rC+5mEmXlf22TGCod9VRbPd8K3NpmH+zBqXOexrbxv30Ps6xL1nYq+gC8FTz3sx6OLOAHPJt75
BR88JyoTQouOcXbd6TDo/l2nDn5IzotKwwwSmj1vZY0vOd7HxnGvtjuUn/TVLcCCQ1zPExTNyjxa
Q3/ksNWufTjT+IbsbB+xi2WuMXexQoFBDob7hiZTGJCXrOZes7oF27duwzHdqABX9iTSs2x8xnPW
LKu6meYzG42DWxwnRKDxpgaJQ7ioQ4w823DRiwKEI5qh7cu0aEn+oipxC79zF51p6VUbEZ5cBKjJ
TgeonS4V2AmUTESqdlGrKPboKAJDwdI3LWtRtaZF3yIE1C9617AoX9b8NCxKWEeCaZGfLBFk+yKl
fZKclI18EQIf3/o9Dq7Gdf84TnV2It2fK0NestEIL5EOdt4rdTbxfg7HawHlDc04+XR1S5+qbZ7c
RcdDzLhzBe3elUjHQ1p/G/x6tJqYOVNvaexNRtRqUQbTRSNUiIVWFQmAA6gyCKbUTeEcyhwq2mBC
9JsZPivy8dKrhhxZc57yXVQMM46+LFTtg5N3uI8W5RKs9mLjQM1skDXFom+qRemkWN3Cb6I+KlCk
B3i91zye6zND4sqpdX/kbnUUfhyeZ9vbEpuhjSz6WU/3qGrxo5cdHIXzJ5E17TTw/FqLDFsTvAnD
mc+TDHAiI0vgg3iUi4arFjU3s/64EmNvYgzRwv0y19KIUP6pUaVZlXYFS1dnPnHjBsnyXLoNkT5a
BzZ9n/7keA3jKvfcdeKX3sWsfxtjhwdRle8xPG3cVoShbQkahP28Hfoo1XbEeN9kmzhtAYlBvHLo
L9sXvaXXhjBorEXzLhG/A9qxssQ8loG5GRSnm8JFJbcIVQSep3HmeTuvcbF9T9iMOWmir8dMKXk+
rPupEwexIGn9gtu6QpUfSDOmmt7yMMvf+oLaKiT8eETLnz7SIsXKR6NECFtGai5c4HExrbTm0oQF
AGcJ7ES8a/CGWLNIDzpDU0pKzA22TaSx7h5BGv6hfwCRqzzHqYJdNAZYoc3vwENOAbYDD6FhzTC1
h5FKUn5vuBC5f2xq5omKjRm0BuZkv65hh5DqQxsi2doliE7vI/n6POqMbVdSik3NMf2HyQtN0S51
bD2Gg6JG1exh8kh4fesnWWMnmyNsSMIbkZeeYiLnICnTo90U926nOcMJ77dKknldsE7ZRl6Lu32R
4Kd8AJTVY9PtC9axXgaCwePAVeSExTQeod5rN6UIKAZe/CTuvRdiZciQFNeqZmE+0C9NACzZhVDi
1n351swy33GjopQuSyu8fsAnWqIA9DluinrmkD59iZhF/EhjwwoNeFe6U7CZPAnQnPePO/JXtr3f
sOj2f5bfLEKKfV7J+SihrlDcwPa7ni5hyrADsft3PeIyi/z8jmPQhNOsN9AXKQ6PwI4kN7iRjleu
rMNjVdr4/Sm62w3G9xyiH6ZjgrY1mhRdatru8XlMY8jKjG6bV+65OzTVh1mGAO16a8nWTZcsS7gm
VeUnM86LYUZnyvzwnhFJ8mJbsXRXP9tx2BoYzaSVQfqQ1hJos89J0cXPnOyfWlWJ3TxigHFckROG
bB0oawp2CenYiVURBmZOnH5n2ve4HdXr5ATRach6lGHbHzd6IlfWNSiBUeeWd6ZPxNqxUVHcDssI
1PwOnvL8EOWyJyjRXqwIP/lIsfuKo+30gB5W82ZHWkkJaPSQEVdR7IenwCW0hTbQ06rCgRp4l1z7
LQYDpjx7n9gEEIi1IrwdjQl8oxkGRDU6DAxVgict7LL+pJB8PSXmO8drWgyMJWalejinkeaeEIxY
no3iJZgCYIiqZdqfyPnEXbL1FXogBG+1GUxkSs9GpuxnnjdJj8JKqLq44wDMxZcyU+3Jazo0l9KL
3bMj6XSL7e7isRHdiLHO7iH47L3YuZubUNPxglc0SfNzlQK0tNODigimewZ4pDEEecadvT2NeD/c
hqU3pxZjF1hANTLtcUde1J86eUxNHz0cMnZu4LTy+/IQovdg4weZGEgfwtUAAaIwcLNVIAzbrOmP
FCltipSQH/Itb4SAQFBi0xTfuPZBPhtpQxTDcZrVlMY/QFzjM0E0okCtUfRGLQbYQXHLpdREeNZF
RPTLJlkmrmhhJAWbXdsY44W9HqqRwnOaA+X0tFTLb1nedynHgBCSggFFIS6M5wDyKbWvAa4l+P8r
b5iLy4AZfaKZZiPoBkU1oSmiRof5p7goKIpseO7xkPhxYx9iSjzmNR3ochXHOBajxsNnlPR0xi2G
hUEGXzYd2huAezfzwl+XgtvR1ubbw9o3xwrQlHoefVrqg4F8cMvyjXcZmc3G9gj+o1JS1233J69x
PjJYeuTbFB5EzD2Si9jB7M2DMIfpdHuY6crFeBv+ykvd4cZUv405WtwfSyWXWS6vdgEaCBGfOjox
D4dIGFgacV67CUVJfhrCphnyClcfomzfBSAEWFk4LOF97gO5gJNp5OgWsTFt6Y75hHwP9zOvGdiX
X3KsNEZ12+vXdYRVcRxEAtE2N4EP0N7r7aKY2R9250uUL0vFoWhPt0omK+wuWT3F+9t3cUMZPV0f
5At5I97qmW5f2f+9o+n2sxJ3oNMA7R7+XcrU/furyXaM40LNVdHSoUCxWx0+OewNzm0U5Udgv3Bp
A2stqhxfTeYRWBAmMgfn153lNg+3X1f72PSWvq+byeXmnbk9OLrPACz8uz7LixMfcrP381acBWm9
OqkmLqpDtHzsx1TieGWW4d4q1TFbHCC3viRXSX52+7JzeXpzNncsO2hxMa2flrLaY7D0tyhlGdP6
9mVBCSnWQ1yOt5f11pYUiIGQ1z+Ptx9Ybv0we5QS4bx5vzmbeH/+qyLr9u3tAaxsc5JL451rluBX
5xqIlAab41Ni4yiKxMTycPtWTvm3SR/I9u+P8oaGITcE/Aaxrjndngtxe1puz1Vni4tARtjZPyrZ
Ux8hpHuKZkZ5oKt4dlM7Od8euuWrLvhDhSzJJE32LzeB7eQxM0pdtZhcyQLC8/YONzPU34dwMUiZ
WFJ2OYTK0miME0XJxqnQy3su5fPZGngMaIQ/3R7YG0uU6u67MGdtrmfdAjPs/MPNrhMt7p3bw83H
889XlYvEa862ux2N/v3mTLo9+NZCkwvIH3Nw5No3UF3W1CH0FPDKJ9oL7iIKLvZozOwUok4+hb6e
drd/qJYPu9PSvtS3I8GBm/GJrqmeBU7JgXy5enjLJUIuPqjbV4AbqXq8fa/6+DUNdLy7vSi31+L2
QqnFfeVV/vM/rW9Rhl+q9Yjsw4r9x/H1P96/ndbMVB28wr//wMcHzrH5aA9tRaflrVWQq0axcqcW
dywHguD2hHAf/9dTdXuWwrGh9rXMhuTIOPHPU3D7K29/r8te5vT3L+eyTcJWJscSSbdRkj2D6XzV
MHhXyVi5B7+3Hi0mYt9lSylsuRjTQoKWs/tOqR92NuVt+x6YwlS/GNWAdzxgm2HPM2nsoP9GZgsC
Qrdjoac3iSIP3TcOkelgQOXwAjassfPr34cxhPPtW+m5E4iNLo4BbwaKK4mE+MQw7VQ8qSRIsNFe
W6O9s+PoQXrMbkbCjd4d6FWxiNjb3tHt3Ke6r5+BDHDHZBfv4iz2cw7vFr1mc1hdR3XNquq35Vuv
ZkwGuTDAMmud/izN1ywBLVcEzVusqjfbj2DGOHwEIMXeyaSiDdwdH01JoVlLun4sLykq44qWBFzD
ykH7YvKk149Le9ftBh/KnDmLfBcXw0FHE0cfX/3IGrs5s0G89o4ODnGRvLTW5G+Wg6rpsnCAf+pj
R+D+GuMVGgK/2luOvYZziZ4W/MjY2ZBtSM/Bp4FOsJ1K4C1DoJ/EEHD6CuhcdN0rnUujjX36qYH6
v4sSA0xPmV8SMX4ykIC/Mow7YyBYZrtAcGOXaT0IWpQICF5exBqDNmheMUnCXtxXxcMU5F9giUmx
TgjVkFh+dQOHFWPCW2oO+SUQC+oe14vImqdAHsNl1LNJhFoB9BFKuR9yH0E/GR3oSGVBQLK8DnVL
XJE9rTm+Rj7hoz6GwMEho5eSjwSgyVUnNwln5o3fNC8BSxzLYa0D9hJOdZ4eZyrSYYzR5ParE+pH
5wUfiidhTsj7DRo/b+iJZ1nkp6A0nyDt00M+OdtGzr9zm5laZaBLMt09ugTCMw8HOZs8utGK9HUY
nc2o7JcpiupVHJKzLMW3lI7cDA5qtp1gMu+GB3wk26Teze547llZsRz90y3BtLAPkw3mttwexaXN
qCMShMKGBNopcGSs5fCtGrN7KhscpxMBTzYPdDx8znb+lNE5sx5z71pM8OWCvLr40XjAmHLqy+mc
Q9bNFdkN5Y7UC8FhLuXLLP3n3Arfl+K6tc3naK5nQbsnu2OMPQ9FA8vRLO50jheaM+leesNbXZdP
/JYrS4XTKrayAPM2g5dbQLVyKpYCcHRRSnCu1UzufjpvDF6GWD+MhcvBEVoZAS2IPg5o6l1K5NRx
1bQWrgC+UIYPVI6/0VR58kU0Ydvu3mScRATOc1IhHjy+IACWInGK92OuznbapntWBO9YfcNNZNXc
CoB462+/7vxdFJD2oH/uF5YILn7GsBV2iIWCThkiQZB8/IL8TRcE68jYJDkk1CTmrGwU6dmrrB9d
UBHMaDVVnRnwQluyw5TQxXjWWs7JwIZLpc/I1tMGdPdhYmG76tyeej1ttvsAb/OQVX+KVqRr5TVv
tJU160aF29qyvvsp7DZJjfeOIxZruwiIVxEW66GBBRcr6tfcBCoOhLY8wdRWKpB5au/kIxpRCYPD
zL0KKq2BL601LqYdXxKTYHDMavWhGfJpHUpnT6PWU5hAEqyVrTa+Qw6wYG2UTdS/mUW8dQYFpap4
8O3YOo0lXpn0kbl4vlhuSpkfYADDG/44A7mTEMwK/8pfo5DmHtj8O67gGg69C1HZtsjzwscLEsIK
zpdbSH87Z/OITV8DImoII0B+cYKraNgXR6BR3NkjOpa1K+x8uKhMYPJ+VL2weXzoKtTYModmbPYu
5GO7eOWu0fGWQgicqksXa0Y1jLBk0J9g8H56plNdbcinlPIZ3l0PysYMl+Cyga00LQWpSHVQuYqP
ZYIs0BNViaLgT5YV45YxRKzZihDX81ljlrDLEtG8dSjWFy5rm3Tk1aTf/g+yx7STi33ezZd+JYrh
uAadqrD9kxR63TvwMctSfieoKHhQ/wTZVG+M6hKY7ONjt3jEcAMGQXlQokqTpBywmpZ1k4uAwIVs
V3K899L+bVDBN7d00EMjbrFQuJAnIVVkX7nwpq3GsHDxNPfGjDPZ4Dqs4oIO9WqXdbiZC25pfJA6
b0tzGYIXSXN6neUqVNSHlQRWgvDBUkO6EQZXGU61UNVNbXMZxKTZzgCJBynA+wcOwRmAETJ9krko
77wK069XetF6GDTILW6Ihf9QMFiDUQBzYFCBRXRoK4crxHsyVO6HHH3ahtSg93UpoLh940kBC2GF
u7AuwRlbvSDCRrC5J9dko5+vWeOc2jp5r80WGkC/CVuxThROS2fG+hQJnD1xmc7LBhSISEoiznXu
sWoSPW99/mAbJqdpFTtle09d1visvPPs0IqD47T6YngEg0JxNZjCNp5bklFwf1Q5m7QqywHG1lzQ
4kE9RMpZA8THKxhh3StB78fKvTq8q7G47udMQxJ0NLxpqlR3JMSpKNyMXYH3Abe+4RG3sop22cfG
P6kuKfvOPSN448IZVq6wnmLe+ti3ccPthK9/585S4XDtqoBiSjYJG8r2wrWiFXlKw2HNihUFDm4Y
jVC48Iz0YVJ7rDUmZZgarqoZYukVArglNuiUrWNCmRsh5p85+vYKA2d9uj34iuhFTtuhVTU/XC5s
eqP9Cah1b6N4IQ41dHNDyRYpgeNoO6U5N//4TzlGzTnSrrn3Ixg1HRwsLoZQDJziym1unSdDSGm4
IA8zVs+Z+kz7c2S3YttzJFr5DXCGyHFeJAYAvwFg3vv5r5DyF3i2qTxMhXqfLULvCTnxuPgwc1wK
FGY+Rlm9cRTnFpk+OgW/T+frrzHBeh5jMisDd1v6+Cki95cQE2XAVeMxKB9nk/Eq7YvvwfWf6raC
a0hLrXCyz8Z2P2cUDzKVOBNGl1FzSdMFgXGF+U8bXR1BbByIk/OacBnOqxKBgNO7MXi8nAkVA0Af
9GQFKyTTJ6dts7WEFydKdvlWeIy8WrOrz1ooH4uURO+ltOx6O1A4i5jpHD2nXDDqw3kasXElnnvv
WwvlJ8gMqn1CTClp3dz3MKfMBQzPNABNTcHaGGXeXhIvJK9VgnDw6ShMxS8aSqqNaf5uG8i9Ia9j
2ST2bvAsDFhm+Es31TbDit0uWTl3XvMRxxmxCOaDNV389k7PiBahrH+UWAyZr6ZhnVh00/c0AMIZ
iZv+dPvebOMeqYnR67VYgh/ypiPcSmJu3/99SBuqV23Bld6o/NM4Wc0+sfCU1wj/m2n5Nxgm/4H0
NrMFvN+SNDtB6u8xeVeP7ERGqhXJl9x+9PdB4WAEeYjjpF4iKBkFQd1BuUQlzOyazeV7gJSxxZM+
nAKffTSmUnWq+go/TRXMYp2l5BT8W417vzS6D2wdTnp54Be4zFZMknb5uem9w5Ofjmnp6RNVIHS/
DxwE50nQUBDX8kRhycDCjc3I7Vvf68O1UTfeIpa1tIcgciRmW0LH4zgTk485su6CclvNmvqDgCF8
eUC5+c+HojexHduzBeiJwd5dJvkxcp5Im3BSS4sfQttyJ8ZIn24PeADH07wgNMkJHaJlcM5IICFt
8XD76u/PalM/sMNnbeZbiPLLBB5HE/31nhVSsrR8//eHlUw2tSgsQBV6ONEktZW51xwMwXA0j03C
3Z1ip40UwNlquVTxLkpRSzv0KqKACqktA/Y/sN3C/tkAPvDxcmPkPN2+cpdvb18t/4vWDvqDE1JL
3fWuhPDyEDh+BtN1WOAGBFROpm3xJ3rSXXNgs0+lZ9unZvlKZS1IXTafqguwPuXaJR+iqX72yU7d
fpbFXDlvX1kjjGRzII/ZVcO3RexmW9FCQ9QnsahuVtYxbz9v39x+7PZVf8x5xXoTMuTtQf77q//x
LQdeao8b+DW338+oyYeR6LQ6/mBzyYndHm4/nvo+Oo4AuLoZGgVjQr5viuzOchO+LZZf9vYb5xwS
1j7A/nWz/I7uNFsnb3m4fXt78NoeoKh8yhvuxCWWuhPZmv/F3nntOK5safpVGn3PBm2QHGAuJo1M
yqTSVmbdEOUOvfd8+vkiVLtUlWf3bsz9AIUAY0WQUqUkMmKt36jX/+1NyD+S8CRtZpbvQ43MfBFi
rGHQ6kvB8XrPdt3c+8NcXfdRFbLnuiprHXUzNiuLi94/Ep0Cnp806HIFNQ4gLV6IkF5lH5fcN1jT
k9LWBrLZbdDtDRMRnMlLvqRT9pU1EDy/ebyaTUCbRolwqlO8lB3fknQGqVwaCCOlOiZAc6+DKuXP
NRWwJIJZMgkpHg5xm98aJCpW1oxHIzuabkKmF2UjcdOgcfAvMI7sN9dLAL3HbEIIqFcNERDuxktp
DD+0jP+BwP8IviqyL5gZIaBONrYZ3LuwE6iWDfqTpuHyVAuEkhQS4v+DRv4n0Ihu6/+EGfk/2Zc2
/RM1os74CRoxTP+/QIV4AiSJpduAPf7zP87mgIZr/pdt64bum+zKTF/4v3AjrvFflu0xnRSSYznA
U3/hRhyGHHz8PBAerk36xP5/8Qa0XP4vv8FG5PsxTMOxDVAqvG28Tv+EjQACJE3S6/YPPO//1Uwz
+yzKpsehz7IbEk/LlzghrW50CYCA3gS2blgPTYKeqOG6w7ps2PFGI769Eaj9vs+nWx/q4xMV6xaw
Kj8NL6ueVBP2LIn7LHfWUThXTyGmwIfe8U4AbhKpEwA/t03BM54nY6UGXxAOGgbu2TW5xQrJDWCa
C+ZXbQZ14lfjVkN58KIuQjg01kB0jGCVL8PqSM1RR9T6NURizxdRYaytXxs375HA0UaqTrUB9tWA
JNNwY02n3Wz0IN+bqUDuzRHHDKcy3EutfB06XQy/YFjwTDQHWAGFuCr0sjnkZlAfbIgim6AMXi4h
FVfNJVZ7pEBqx79TcS0W7X7sHzSrZDOS1RXGRrJp0xDFbXnENy3b+E3+b3Gg6qBJywr9OjVbNed+
KY3mqFxzOnnZbcPtdeOq+c75rKJAtMKxEFxpWlJYZds+hBLCaFMevs4zO99pQ4+rTMStaod7E5zD
j4dBnOc7u9KwLcIoHoGbwhsPosingzpaxpLsIVlPrE4YVQNdXVKldhBT0RONDFPa1O8QHLCZAkbI
ciH03gCKhrlfvfsBnI6JZY/r99MxmlBjHAERvRtG7F8XDShdL+ntVxal1+5Y1e+TKYqNazXhSk0b
Y/2hLG3r0U2gRF9Or9n7XGtWiJ08eF4kUDUDmQuvPp27QZzaRxFopDEDMQBP4gGEQsy9wGiQH0gF
oWyqNXKsvseCt/RRBqdhCbKL4O/tLvE+Ksj3mOGDCqkGjLp/b2cItUP6/HmNCF4Rok8T1LUiGfeU
Gsb9oDvDfsmH7BYrRZRN/hxQUy6xNib1YEUsQ9gbu7vWsqO10dafVK9f7K6Rm2Z397EfaRlDPUZH
O1DGLlKZtnVzmVk0uKOhvGD+PFONxN18G9SkSYcu7h5VQypg3biae8yLvnvsK6PbNUX8INkc3wej
Pc56lH+hFIbxVeWHL3MLKiMuXfPerKJlTZEv3wXJWO3cOJzWTun3eEhX2vgSdX3QwNHJEVdr9eIK
qJqxmYY5Pp2brEj3RUaC5xKSR5rHDttJQ//2MhAPfnz6bk5T9PNcOTFP2gBREsSxErOUUoxQ/hLD
fx74Dz2qxjb5nHsR2beXWByg9Jlo1iHvp+6xIS+/1z3tfFIQJyzlYtK6c2nae79fij1QNtWheg+t
8rfDaG7t/exX3i1otp8jozwtMTUyynYUTLezhUdKAw3iiG8pTpZ4oiU99z3qkyhwyLgTkkjhdmsj
bj6n9vo8r1+Cn+N5i9w+VjHzEHVrrbP1x7ZBodclecnxuRnNag0Py4VslRrn2OJyd0yDZl/K0BTm
xZ5t7tvlpC7Ce/zDReHeyNlliNNkaFh8jFFxksSNhTzlIQCGfTqHUgQrkhEcuuriUFucfFZXl7mX
ONAhiAGaRuaI3/Qd5t+QAewhOIyJ6V9Hk5N/w/JL07Llqy6RL1qfo1Y6Q3seyQapp8L/PMFJbsoK
R5Xf1gOnMwbzP4o+P5Vx0bX/+z8N/eND1gedaRrQhQwowbD9Pjxky1YYZcci+Yfw3X7T8RffgyMx
9qbjDwKgoYNmVN69YELH8hHUFkLj8YIPhvwr9p52M0+mcx/2fFDG4JRbfS4wg5CDKhaFBvvpqYju
YHw6ByoyqCE1KWpySfIV5h8GN3qzrhbEhk2+odmAfVw1F2xJ6akGhgDW6fnPDsRDPVriUxdBh3A6
JG503+/3amYFq+8aY9xmq7rksmDKlf6VS43rPssc7c5a0DWqMkQBF2zPwyhPvht6/AbWi0WsiC3Q
4qm7ItmwzyPyNtWY6Kc4sV3IQlZ8F7SDcbBz5CUhXxcvJHSADbUTqtCZTGL2ZnpnjtJZYxjsR62n
cT1ZqMrdYDtPiewO2TFfwr3qqWlem9XQ9nnpuXXtx/O0Lezk9CoyLT5Wr0XdE3823Bxi98Vx9XsY
TMPXIEwNxI395bTUKNH0fggILp/Kr8FxdI0e9iVsaqjtLH+6VBz/+UuD5M6HlZnvuj54Y9vxHAF8
2PjwpXETc8ox4wq/j65u3GRDkz4OobE8WCF8AZN9cj2Q6186vOW9OV/NQdvdWhjaPetV3u3dog9h
lyTTzqrhkWuLjYOfFmk71qKYaeYIx9clrn6XAXWkYmqe6n6IXc79MPB3ky8xVpjm1TC5W5gD0Kdi
2zlUdqptwYlCbhns4ZRrtXcd2Zr9Nrv9k2+N9r8a0F9Va4Xf+ig3yBqFlrMfo9S6c9zWuhsb3YMX
JfsRSwSKsTJ6PlRR0Tnt2iQNcp4uJ6q4b6Imk8Z9th/R4oDPoKPkEOQo/CdWhjaK5b95cEpniPQ/
Yo0C41BXW3JYOZJto37MzH5BkwIjAZyv6XY5NVR1OGXImVUivVPzVGgmc0YWLeExR42PR4PzdcJM
b99Z/NagtES3bQkhJkj09CFMafSq04mxKoA5kD5Yg5Y+eDaAXAqf9bWKqXm2hjVi7g0dyJa/zh29
WgNtNmNG+lfInob84C7W1uJPDrRzNDeMJQgOpNZL2lTImgsBsZ/GJol8G2Twqgq5QrgMqCMVawE9
//1w36Tm1WSiKPnhvA6JDmh4rfVlycZmL/zwBwUa4zh5vfPqAr8OrTB+hl004p9R3uaJoz2SCynh
WFpo5HWR8VW42LGEnvkJ1i0im0OYbccw0p94uHxTE2Ae/qgcp32iJlJv7dnWkTa3tE9N7wEPG42v
foC6k4WT4b1IvWrP0wfZBTmQIbGWrsPFRHgNZD2IoCU8sJWPDrMwyxb1LXM7tmZ4ZGkcPQFiO8Vl
pB9qW0RPRomaVeIOIMDloGoGrTnNjaEfVO8yoyZbTdGds35dQ80wC1LW6hqomdhXo5mjPQkYqqC2
GYDjV4ew8bw7DW4KBdnL4XQCBKNBuQdhXTs9JgkD1X62cZQDIk971cFYs1TlaaBGRTPdaK6nPUVp
ATkXBzxHzhoKwGv/023rz7uWq/OgA7/le7pj+IJ97Z/7ySBKpxjUQPEjNf3hVJpIu41J0H6t0mg3
oFNDyeZoxDnC3kMInrlzzRevR2msS7R9lHkUSmJr0sGqZeVKPd2QLrHuWhy47+KhKFHE7ICpLC7C
RyItxtt/fvuW8fHto//gOYZjuYbuQqiQT/LfWBSaEWpumbnWtxDIv2gAfVxVcTrgvS5lBVTfj6MI
qipw5ilBjvUc9GqvOkxLc+t2EPwwBLAi7I8WcTPP3GnVKV0KKbkp0dfjl4gpmA2UpoDUjGKVgHso
Y6qBliDWbQxeVg04ctRtzHCNeExA+umf/8cy//B7AoAPTBJHbAr+hsdjxvvwP56zvPYXMeETNyaH
2i/K14lsVp951ltrgR8vxtC7EZZlvyU6e/RhqNlCkSJ4xlJ9u8CmeLM8Cw+C0kJhVnaDvvyeWW1z
sjxNe3Cd8Ol8doWsit1F0VpdG07KQ6sf7Jgi4/g5nsguhjnaBzp/kYpKGIfnfuf+PEqduspXTjW3
O9Cv2m05F3jCl2Uy3EcUk1oH3mXSO7wJu9+m8Fmx1htSbxdnrntukqklf636YwKmY6lMA+EW6irq
eW8HmKcjnfRmGxQiJhMVd9RhmifuGt/VhIb72ZWra97jsmQQQUsA0y244/cMmLUd+4At2kiSEbip
O0tnviy+rq+KtrJu9UH83rWhTV4llvaUu3Z4AKATHdSRaiLS5VRvvB5Rkz8G4iXM7/754xd/0oZs
+fGzy7d0nrWWKyAp/fmFN6xw1v0pEd/JKzcCQeyeOjxY3SnXQaTG86PldzTwkW4iQHArR3bVQKZ1
t4kp5vO0sB2DLRBN0p9jhvC1vgUD05neAxTi4AEim7/T+/x1KL3gwV7G4IEiSrp2Qt8AoVq6ybWO
bNh1KhJqdPIMNXEJw088nRzYfZyh4rDs5FVVoAhtT11V9dQZ6qq5EZlSj+jnVbBmsq4TByCFmhdj
XVqH7Yq6qQOrukvRhFSHslFHqhm9yLkbBTseKq0c9gkiro3lbHogW6t//hQM898/BlJ9tuFbNhkc
6gMfbptmXIDbjx3zO0pJWGYEdXqfN9mj78UZhOAQ4WvZDLORopmKZWhZeQigy5iaq44kY+oWfQNY
XX8OTDVklCGa3z7EZ+pvaCM9fQin8tXNMAFkPsN6lz01QzWt1Ag0M4uyxK+3dT5Ca+e27XEA+TDQ
asWyMZEDoUr6139EHRVtmB5CdnSX+OXFNGpswOa0nRpU8djuADp7TbbOZYFnGSOaLqXgc+5/PFQT
AlUR+nj422mRVdbggj5eTPY74Jo3otJ81Fsn9wCkBCi4PJLapXY/HagYPcVT+GRJjlpdorrtjbgN
OBGaMGfZGTUiSLzulQrNTEZu1Y1SYD/xANriCf7SmsanxW/DR3Ju09EtpTiPtujvWY4ViIE17h7p
j+K5ysydipM+AGEHMGGTR7HxDhxgNofmTZCX21YGmrVq1t9c1Sjq5eafv7im+PfHhw/GTveEY/IM
4X725/0jKUsjHQcz/06ah09YBCih9j2Y+XRscF5t0p3qlYmJhENkAnAjx9xdq+BvI2OymYKsPqhQ
N+uxfmObVFIN34YtIq+nGnh5/vmoxUp+PycQDqKgX+sj9y0zxQnGmLqjsYzegy88Vnyue+27hQ9e
kxCl0/YO7gYM+MLzHkzZVItoVjnllBsVU/PSjoKSLgSCKXIKVKRdzgpk6zWFs4NY7+zU0aVRMRFF
qFtwy7pSA65Z43H9Yc6l+9uwk47zBsTK3RIH9sfr/7cvd7lUjefxbhZISvz7O/M7pB8z/ka7RZ+0
fekW2l4dxXH7OqSOtv4Qn+S0S0wyNdDNt+VijMz55fwP80Ybxc1mxBLqw0BZ1gF4EXnVNixwyeTd
otb0K6iuCFLH2PhkDqMe1zxZ+tyRlEt2i78L27RpV1pHXA16U4oJXm7Fznne5QzyjQ9BoM/oY/x1
kctp6pqRDcrkiXy2vvd4L7e61o2vnem8WzLZn07ipiOz8kUM4JNIm0g3Ots/TbAGG+HVn2HAIKE/
N+yp+trdA8uGq2EHuDWRmlKJDpFF2DBFevY0mWO6ceuk2xSojoxZHdybwbKpPLd61do2vK+y7j0P
yvo1CdNq39cANlS3jyM4dUj7XJ/n5r25bnpk0lI5eWyAhu3zuEQuoOhHHKRhx8+6WNaVo+E1U5LE
L9zM/a5LT3t8hbLaoAiD4tQjIkB4uiYecrSpJZ/oPRBYmxKiSBpto2JO0i6nOcY+U56gQpQ3+lUR
1Wh3Qwx+VANBaD0gXxUd1IxhAnkyktSDWoBmkPCRGB2gKTU35zve5EwD4DfyXrNRk7zgTqkaNXq5
M14GUp4tjkkm/hIa1UXUGSp4eaVLTA0Yvy4PGGirntvhsvAc7/yU+rt8wp/78ok+Gw5VHCM4XEKX
x7/xN6sBNe+yOPhwucu5/AkwqVB92xij/2GxYMm1wIXpzZIN0rgj5D/Tc6gsylvyb3sUJC7aBmpk
+81uwq0p4mqfVQEAmTr5MTX+oq+cuq3258PQ/9RBWr3jTql/C7XgueQu/mpEln4bTA7GgKirHFjg
2jd5g9IReJxo5/ZSNA0y4QG2m/8MHWwVR7r3VsCh2AyuLW4nN/LfOrv/UgWtOGVlmD2EfvhOWv/h
n58vsgb68f9qOL6UhLIN3RAfM6eGn6IOa+rFN5FMICaSSTwGIMnRbBIn1dN1z8SPPTMwcJtB1uWi
fAgNNmNqNId2dpeZeYNsg4u3Xp1E12mwBLtproOdOqqs8X7QFxJRMk7FU2DkJA9V48ztjVhm/W4M
0S53KMvd1Rqyi13a6euh7Lr7KJ545JKFePYipC57v5JCE0V0HSG+yes6cbgPBQ2ZVG2njlRssc1k
i5LP+hK6TFNzezCdlPrluVojrxXH8GDnuH5hEeasXC8uVgvA1NduBvie2QEcEtm1LeOThgbcverp
5g109u7Vn3Tr1NfLA+uxZPPPH5PxsYzMd9LnC8nyQGdtaxofk5WBZuhT1Tja1xjo/bovtM9WNhTg
22gCZ8oo0CQn3qZPWifO9UOsF5t+FsVD7CTFQ9OH+T1ITLS3a1SpuiDE0hzlqHhAqqfvvzijFqDy
wbUM2Xh2TynBbo6X13BiPlMPnT91PRXX4uYlNOA+p+by0FchoKM68JG1Q3ipTDoE8wNhPmZJHsE2
HsYvY2ds8qy0/+Vl47rIhPfFHIGmhY4fPs3J0q1QXAl2eup2t0MD2swW5fFSDrKXmrdqGRBDf5WN
gC0++r5j7VWJaPaL/pAZ9d+eFPcdIBl5Anw1i7IfpSfNm/qDfJUuyozsupqRs7q8gqPVp9gZR8T/
yu4RdgJO4XGDFZPePaoQPwoM/CILJxw5Azh7uSKNEk7lTQ34ZW8HzY8ircoTLGr/YbK8Jyld9NaI
dln18Gv5VfXirY76wzD4ydOUR9l9M3oYh8r4kKMhBv832xYo+KCKnUG21eBE2zO6ut2oHS5NpIuf
3aabYNYN5NifInOQ2vx/NWZgW7usd3xMo8LW3mbSFFXG1BSJat5FbWSsU12iYpKy/2R+a1yYJXpX
zyiy6hSuZVfTKtzTLdwBgMAgE8kD8mpEyvf485wyrO1HI8RZNhojvICsGj8A/hvfWnFY9Er/DPvz
Csr0sB+avnwSM5t9HTJ5PTszCkGafeeO3fwC+AELs6n4bFF9QRo/zbdlH8dvCTAENT+PDJdfZ2Wz
wOJ0SIjy5PcCdecNidz+jM75Nv2v8Ef5dzUmw9Q/5q741bmOylr5numdq1C/PReccKyavG/Kr17L
jsaqPHFvyKZeIqgguZ6sVGzsUTsCXAWj1eM5cZkXedW4C7JgXyNutvNIhSAOOBnrEO2ITwPaNKie
Ll8SP29vRmS49nYZzHfWjIGRZjanwhE8kAqxdaO4PalQZyf+enBa9Ot/xdSAswh+wNlwCALOrCFq
XzV5aawcHb4DiztgF5QLxp0ReWgiDOBIVDcMKyD1opnH3flQRYVozeD6twnqsILSmCXJtFW9Tl7t
PFue7TcNPLggFbvBhv9ja0H1ZE9RvGlTj1zfXOiPYSOQTlpcHAVgX4M/LyOEM2kCJu7nClkhChkF
+ih/xdSRJ0f/25iV4mkaiOfLLDWVGhnMSR01iKhqEeSs0DfXtFrHtyODidGLwNw6cicSyK2MqLpV
GxhAVGRodrPyXkOrypI9FWqHIoMSA4Y4NoPkZLojj322ZVbZzu81DKWNHVr1qq/E/B7FEXKuQf0c
ZKlN2c+qkbFjGh+Mc1VAJTqOBZjNobEfVRw0DH5BsxtuVddkhyOBqk6Cdw/yrn5SprvEgd02zFGE
NCrNAGkbdM/TORJBTwizqQIm3Dj3QJGrXeR0O3PqGz4CGs3ms8kiJOsWQzRPbRTqd00Cl0WNRssA
ukGfsSjyDMxtkjA+AlNp0OvKynVXpP2juej+FRvW4OuIPmTc2cEPIepPlKSbT2OLwY0uT6ojDaGx
UCSrLIylS26TslFSh66Uyz83GnV4TGfoW3Ai1lXSTFfksGt49o7tUYXyN6Hdpfq6CpHg8LR8o2o7
xUDF0QHntFaFHz0vEH5N5zsPVM4nFhHoriw+9nyRtzyR0DwWciMfBoWDLp2GtujiARmdFszD7M7f
G462Vb26wgFIHXnYePp6KY5eFlOV8MAX67O0dpc3Xi+ekQwz43d133VQ1fk5oPr5Mt0sc2XuPtyf
Y8d6HHv09lB/qHhG5cFt5Jfjg1uCVw8bM37JfAq9XZpH73YpvrsoOnybyhlhtDwIUSd70FK8HtC7
hqreDcFRNV4t8n0SiFvdHRwEvOWApjnBsSyMt3ixKGarAa33zWNVD2u/8PV9MC80Xm7sVdfrsqUH
20C/aUW7qd3qdJ4nQ+dR1efnoZ9PUfP4ip3UpWAw3MdNVt4YUWIjgKoPT6oxSM0D+3oUJRWoAGlM
PPfSBhoEE8IyKg+VMbyoXh8Uw1PdJF8R5davDYsUYOU5wb1q/Bq7Fg8Yyu0l1otUux8DTI0wFUBP
6a+5burKPdzwg1fS7k29ZgfGvRw3oEkKaMugmqwXQ7JtkuKYumhuAwTJ3mbL33Swa54Qts1OfZ98
VeEkttN1mnf9SnUHvuggXKP4Hj0l79lHVkPFO88t76iiY1ZleNlbOoF7ntN4RDkhZNsnSuNzqeF2
U1bcCAo0jE/oVQMpM/zmS5BShge+g2qNMIEtWCOipBMqxPaMtPQUaB1SljSpKRBHuPQnbSmu4YGG
N4McztVwmEg7T2F2O6Nys22f4WlUo517cn0sWRBRjr93y7ULM+kbNV4cx4K4vy+TVlBZ7XmGpZn7
OuXTg5oZmzBTR997cdCBgdgWZHc+RLE/rxWivU9quTq544IWUGa49UodIqhv1VfqEEn9dQVPZKvb
nrETw7fe5ZNpfTFs3VDUL3UO2VJkI1oUlHle9CBGA5QnyIpla/NSzh5/yKg1btWon4889wNHv1Gj
rtek21Ygf666bc4tzUaoFbkCzo0Gvdj3A+sU1S34wNzMFnBpoNvZxRD98H3QWcGIHLkekLrwPPdz
EhQIgRhe8bS0yM04gYFUTzuUdxquhpvRuEa8wchS91jPVXQ7+qUJMUaKgrnV/KXt9F3fWNrn1LS3
VAjCZ9FG3mmx5lt2nwkuSlr6Hog2P5haEj2XOio5To87TlnYxZYS7LwrHUm6zPeqMaj3nY9Utzfc
fD/K5jJFC8R0ayCdBGABVwGjkJTeiXKPbMgDdzucJyn8dJ6gvJN72lpr7H5jsX1GFpcGtl68HYru
yyWkjhatMVZ2XBobLc+7m9i25s+56d8DxEmfOzeudyoeyniia/cI/D1NQ2PtRiA7N02YBtfRHJVH
0qvlUR3pblMes2H+OTrLroqpUbwG+v0YNMub3UZY1c06KvNiag8NBaBrrWrrr0Ojoawt8vc57JtV
a+YDsmVYBoCp/2IurICBi24iv2uO5Zw0R3WEoAYavjy1rskc8TlpHsNqxBMJxa3QabgdE7sMqJNR
T4K762J0pgZU7HwFdA2eXJZoaxudFZ/HGAjd+B58HTXrGgac6iIePp67aL2UKKxU+7GZcPRamnnX
VSNKJIabnpZqGMnH6rx1tssokUz9qe1c3GUNPIow8rBeoHjVZOgkHfHPrtaIcRXMJLnyL4FX8iWu
c+tZN8v4fbBsHD4LEMV2l4nVVHf2rsz0duf3c7zOPL16AK5hXS+1IB0cRxhMg+G/H3z7tYgRVbNk
T4XiIszuM7dPcGVMGgTCKIXzZ2E4j9L61oNrjdRZffAqET0a47CsO+HqKyDNKD3nGXAy0T8b8eDu
Kz3DXDmvh/fOzeB89vgDxaZYnjrTPsAy79/NAgmyCXOYjTod/A6EgSJ5qDVsY2ThngSFd6eK9apx
o8I/d9UAZCxq+Zc5dhZEN7A0bg2tt59MO1kN2dB9yvh97nLgVteBHXWfEgvbvxFZpPMoH6WByeeI
2bEc1YsW1yso8HZXB6eiBteXzPqhRPQPKFYZnChSJodSUM2VPRVSTVG8z2hWSZ5hcFo0v9qmmX/S
0yK+qc283AZ1276auYNVWN64O9XNzOlLN4/OUfWKwNzoep08qp6n3Ybu1D/pOSaMSV3fWJUQ+3Ye
xV5WrIYrRAV/9lUwHqfgqm7a7PYyUQ186OJRYIENg57663pq2t/N/btrdjUVQX3sI9Yh8Gd7M4w3
VhNjSkxiBSNb1s041yU53pyfZtGL793Az8q2Yhwg6va+jjPtvfUdqNGWFT6O8ts6jPqM4Dd2CAEK
PCtj1tNNgPfDZjKKfOdUFKcb7iKfQye5b0KtelbxOIp/xgsju3dYDj2aw5cuj6NTPZF2q6qp+do5
+LIlU/jqBC2L9YI9WDt782tD/kFN0ISUSDPs6T6eE2Mvlh59nDhsv6KMdzWBTfucayheN4lX3hnw
dx/FlCTna3twbUMzr54Q2rW2NlIFq5bv+PtS4k0qX9xCUe566paK0pztHisLUHUhB8bM3kQlCkoU
+hK8r8GCKxS4ahT+W0HF1dFl4MO8D101uY7xhoXJHkJR56KXC3y43uU1TBb0IPMWLKwF6n9OOU+b
tp67d69ZYXuTfm6FBQQWKUhK6B4O6hhDIyE1kwu1FhANdX2rpuVlhx6ZMz4HIovvCkvalaNevJtG
t9nFetruLt1BxlJP61ngyEPVP0/8dcolVpV4iZUpetR/NznqmnjTOPCLDUwb49TiW2D6xnPf4vda
OcXBlr1mxicHsfBl02mY32gxj6wIRnHuXquEEn8eB924OPgt5eRN8a6ORXROMnk+mbekjT+dM0iX
E879RAt3rZysL5V+w086utNQa6TehX0Omig/j2RMg8z+L9uqroEE+HupbLonG+HvVffSlCHA9874
cYl8mIUghAP7OUPoVrqBNGX7mEps3AyWCDhf19+pLmJwNotLJA/8sSieReMV4K6092QEkFNbCxr+
JXYYmpHidlH6xXtWN3dRGojv8+S+WiIcX4tQIK3WtOYuyV390Me1ftNmM6DIKtfuTDcHoR2gjFJY
QrsX9vCzmWzbuxrZtaxRoQ5PaqDTxu5e71eqMydSFMOdm3FF0u6u9RFm6kJUHtCh/IGHXhX52b+G
OPoR6x61Hi1lVxAtyyGiNHXXLGO+XryxegSaGEHot8uv2YREqTyJNdKpq3zxpreoIvuFM99Lz6Gt
Ndm3RtysokBKKmhL97UeVgrxHNeeC4u6jo9CovoMaDlzuZQPtpaN6JcU5tdu0e6jLg1ejC62145u
s35NjebF9oLHFhXlz5PrvCwY0jy66VA86q7HQqG2srXqqgGtwbICTsZRhTQ3p5ZNWayzPrFbBgVg
VN+NtP3U5AFkF7ftVpYfTnf6ki73bA0xhoqn4ptd7rwF46h8qCnZYrj3kAVaveWtY3xK+fg56pIY
1SWmtLNYW0hMvkPlEJimuMEezT9vP/K4Q11y6d6dId+o1yUhzheVNepj5TQCsdtgPE5i+dmUgJ12
eThAp/gr7ntTQjIpAeFfs23CIu+vyZc580i5oJwNVD5S5yFGjGudTHX0ylIPa+Apyjfnrtd611nE
f0J1F0PamgYZQkJyspPicT60ur8jmUa3o9pfI+F/UKNxF7yRkHalP1H8yjb4iNp5fzpfiLJzmIfp
ozrRsDDeQ8n/Aek13KnkwzsHdDamGloX8qGtYv2YUENsxOESUnFAcmNNNrlD2ZINX9I9Qi6O1sA1
v6A8C3wU0d96W2bLN4DDy6bX2/y+rPmh1KVVv/YzTMI0bf3vMyVXcy6BcNRWe+zJJH+OCxxU9KXu
H4NAbgQ1oLbI6+JKRfJiXSE+9UBWHecaAKc32eLhdh3MIFtqsNaV7ySPqvH7bKuDCzqee3FLnlZo
W7FkUPTlLE9zlrWVDEjRocUuKaWak04H1QRml81X6nD234YlwfA5DF5LeOS7EYkExE4X/xV3A39l
Fm60MmUX3Xl0WDpo7Wq0sRCpKGzvqE51suGq10mXkfioHq3MOU8SXmXuK2yk8ILkEmUosk2RF+Gt
3klhGJYmCwZ3+7GcfWM1V26NoXxmXFkJRF52hXG7xwgGVpoaKv3SuFLzLfUR5HNl3IRZbl63LITu
jR6dIpSMHlSvdMLu/s+4bo4zmvJyrpllMKOZa0Vme54GZvW3a6i4Ck3xPO5JVb2Ueo5eB5shqlhY
IPdUlF1scT5NS3aO5/pk3oqyRKlIxv+cr+JDU5bPDeRyTVjBrh96UOTyyMyBl5sZXB0tJVk+zdqy
KeuFG9OvRScqONZ+GeudCnkugh3qK9sEdx0Vvm2Nk1FDeWX89N8u79SA2TnIiBgR66I/1pOX5WGf
jga5Z7TRWvFG0mR8JwM+ICeYYOAju1E83pMfZSGUJeYhbCn1qLiV+nyxm4Vnmy6K54F1fsN+IzSt
Fy3KY0huNuySXNfeU1P73ASD82D5VopQRMNGQMaFx0KOrXlFQssfbs1yEHej7gd3fPVIdP/ibeCf
kF1n6dxtQkntYL2hndCX4FtOT3E/qgS3wmU0pxsVy1146Av697dGPeAb1pinZmqcpyTD8dTxm3rN
n9d5Immu72phIZNVafaTmvLrhAlwI1vlBMCir+fPk9niL+zGD6bspQ33xDJPnhNtXK7a1r0bxELa
ruim4Ji7eQDNKD9NDu6cVP3viiz7v5ydx5LjOpOFn4gR9GYr712VyvSG0Zbeez79fIT6tu7fYxaz
KASRSECmJArIPHlOvW/Rf2D/UB+HCZwmGnU6eEWG9eF2bbUVpnA6oPlTYxLUmoN/jEjQkMKD/lGC
/84bHARSGmWnuT0y7lNXxAphozkGuUnh9xQ5LEeVG6ptU6JdoGfT9O6LaAA4vmu9WVBW4LgvY6RA
o6Jr8JBO3cZlx6Ln0hc9quGD8HKUyh1luAjfLHCceTg20mM1LZjizlYIj05QSC+oh6gv4/e+k81y
Lg2ZjMpJ0O5guzVWDmICWz18S0Gr/JIh91Eco/7wqDpfWKn5wwwqfaGGCcfrIIKno9XNk6yE1bVM
9fKq+M3DlEJ28fCo+9o6iUHhNk2yXQrl7SHfcMYDUEY5sH2wIPooF4ESvMglyj9saEagZhPsQQw/
PFHzGRe9plXzf80UTobnoT/TSPOesNqtrLRrArH5xyhz1Cd8BFHP1KVe4EvMzesCUfzDS6mJqdk1
sPOAg+LUsKfhwzjC5PS0pV7qb8mQFpQx1ro0k+MRFheQrn3ItrSrgr3bm/5edEUDjwxkHgBAoRVF
GuPhqMDz46/EOJwFI0Rz03Qxs16R38w3dWUWmxjZJPiSfepvdav9AVCIC7X9JscyYIBSq86123Q7
eOyIP6A2e69a6QupifaHGqoc0pVrEsvyLvGSxls3rUEKPSDbb0MXcSRWx4aqbcaL1sndUi1T7d5S
wZDEhnwxUlm79/SiqSfGOipuxJg8eU5jeRkpj7H/Pk+MKRMi+M883YnBVvuRP6/QwoMdKSWjNkCF
DOYajiHDy1+QNqrQxATcY0oQIxMTDM162SSB/q0DJQQpQqJeEBDO9l1UQBUMgv1Lwd4sH7VvjTf9
y2ViGW0bRCdAl9DmTQOKhmafwomp7PjSlJWv7QKj5gNaWPwUTmvHYXfuUSx782E1W6sduvZKHUlw
r8EKqnm6sQuLxNhVMNo+rnoz27hSh6RrlkwwmMnlOSquntOQh5GpJ3PDE9v1WV9o5odnqYilRVG/
7p3Y/egTZeanevKVn6l6qUJVuDO5Pb/yNl1Mbnwz6NOgpArH9tUtfaBaUSOvnEFqX6Uw6omcVwi1
TaOtXFGPSDhCQ9+wJgZWzbtGi24G5bWv1MkTCJb1cf9cqbJAb2fTVPxhwNPKfelGzSFxHA0Ks1Ca
56JbWfzzp6a1TQ0Vouny4ThdwZTyBinVuBb2Z1OM3hXsGaX2efnGbb/6VU4xByobfrDlRXgzcOLX
3IRw0PDhTa76QN7rQQj9n9SfotLqr5DxD9ce8XPJACggTKIxEJNR/ao5ix4R7P76GBUT/JIdQivX
8+capcPtOy763XONQLeHPdRqb8KUcCs5KXkHSGgqBQaube3bqVy4nppnN5GghZLrYO2JimIxAMpd
rlf6VD0s+qKBDTICUV3AXc4Cf6/6r34YeLdC1W0K0o1ko6DkuFAsSX7TVWAYZq20a9erlTdYaAug
N72xK0YFPYQpuO6pIJX8NMhWceond99yxnUMi9DCN9P4HqaFujV99LeHTo7vrRH5BzPVUIoRXZ8q
JdXJ7qJXSGBZnQL6dIg3UaUPtWIvrp6NFNikSEQ/JJdlPzwrryn2YV2HsyCH99iUmlfXgRsl8eru
HlRhtSt7G/rkqRuaRrxPVSTaCjnp75kPFYOrTzSD06jVIx/b9ghFx6bR3bvANo5QSnxPp15KuOMU
hsObGKuLWDs7QX4REyPP1S6D5+/FGJxmxrWwJPjYWDTLc+vmwsQvxpyUX7w6/SmGet2P7lDFV14Y
IAkWbVIr0V+FXzo0s7AkIioe2+r0BWl2e+E3EFxrUNLc3W5AlZtUJdj5DNEl4pOZU53EmI3w8EwN
++ggBvmaJ/PEKUNoiZgpWUG20NlRb0Q3a4kTpD36gnqokPfP7X3q5sEx/89mGBat3CkHYR6bMidC
rY+/3UKF+ikoHBaNF6jVQvjAN4DPWI/jJlbL6++umCjGxeywCWXoQSHhISLj7HKzk3dsB4g58ZMN
pMeItYMGOzq6tVqxqF3N4V81GbsCmT5EFCcnOwBXLI8EFzt1PD6bEZK3oxrqMezS6laZemJQ2KOB
+DcV4k657kYd8sRpGI0RIKJPJ+LnwbIqoXBnk/erRf1hRcoX3GqHmH3Wm/FBNL4HTLp9VCuJ1m7q
5DGUFOktGKyJj+OPj7iUpDA5WLzZmTX0Z3i1W0hmvXxX6GH1FhQTN6RjeMRj6JZqcYP0JryIHlTE
i1Frhxd2Lxw1MgSjC6gayiJbuCoJ8mCUtOmOpV9R9hpWA+zui9CBmX/OVieFFS2DJ1nnMzdPLDLt
nkze7NFXSufsJ/Z4SHRVv4p17Jwf8FS7jNN6WRjUJ2NwAWDzEMJE+dG4G6L6lzA97GMMZ4mvV3Px
JIStRVlxYbdes/RbhM0Up9PZNXGPjEavOnuQ9ka6qx3r6cBVTo2wS1BQ+IqsHYWrXnRw5vFOPWxP
NzHrj6+wJ/YAt7/K577Jg+GLi+CmpGQycmtWvekbB65DavuEHa7u8cMux3pjyEWzcnQIH9mo+Ae9
COFkLAp93SRtexuspLv5ysa3a/0qLOxQ1A1xTujBRseN52E6iYzbRrWVPKu96YD4Lgrn/8cogCBK
cQKo+cRkP4l+tgBroRAdIghfi22PAsNVa+KIwkIUtjmkvShJYN/9r8JYBXbzAgkRyRcmpD3hisys
92LMZL9/dqThXYx5hGuPqgprbFMH6s1ujTdvLH+obgb7b+GZLyjFVlLt1HOWu0uOKx31acyMKwti
26zeCNfW1sY1ZCUVNwtGk9F1Dn/WUYdKrBNG7Fe7gNLhSlHP2nQyKqbTUp5qL0rYaUfR8+SaWFDd
d+gIcVhyArc8Tf5iMJv85cr425/4bbcUg642lidrgPEu8QEtxW44G+3ehgwfiba8y/UbP1L6DboC
pDcHJ9tOqky3VFG985AHGzEo3HwovVBUJxz/nGV0LxmlW1cxR821Zj1GgzF/TuqV8ma7angUc1wp
s3f29MD69Jh/PbDoemF4iMrgbpqtci6NslrIke++QZfyC/LT8aevvWaSFlN5TeWxYqvjZx14EDWO
GuAjfmZWRWmM+yhzCaxJHIIyEJLXwBrqeWfZxpubJxsPTtmi6JOXampKD0JNRwIhk2Zx8uLYbCRg
rD6InvCwigqRbEevt2IWcjTonA7ON0u3oAburIwjc1Q0ILWsbks1MBJ9kR+dWrtXt4nVnkFE9Iiz
iRYlZ++oyJ/C42GiEDE6iX5BlglknLxXJpOwmyOHkzQs+oWcNe050yqOIHFUfI4VhMaFjNZtVWnu
e1e+2gjxfELJ7m66toZnFwVkYpAxJSLRWHELlVBjcPL8lk2N7tbyzB/9fCtsmqIQ8OUY1NjejbK0
7OYShAXdga69GBNeOUQPlCkUR6NrtbM2NUaKRFdnwCUubJUSaWfIJLSz5VtXDi4qGpH/mAqt0U+B
clUr9gUzMT0HKs4XHrnJJKLA5MdoRgYa5zSS7RDqEpdZW3CZ6d6wSDgdzZ9OVd/8diffa7AD/afr
e80WYcVuq7vhd+4bSL14ZDz7EWJdF/nYSsraFwp+4TC2ZfdralprRdWkX0brrCRPLr4NJjo5SZ0Y
L4MfOctRssxDqFXKLoBPaYJVe1coF3ah4YHTMhZaX1mffpzYKyVET1qZuhCqAWgzjXdbc61t2CpI
I0Qk2TMfSop4dLWNEUvau+OldwrujIvap+HrSHZVmCvEdfeSn0J+O3l5musskjbR/89JWo56qjFC
N9wTnM4V/5vpG0il1LXGt2Hwzl7qzejkH5wrP3UZVE2rG8atKNyDMJcKlcRDWVbLJoiLjzSCvTnv
O5MEcx+8kYl5zO5RrFpxT28usY2iLMmYT0IxMHiAE1rF+eB9aoN/cTsweRK30TNh/AJKHeyw3SDN
0qtTcNPzP4tx1YXQ/fqpYrLRGCGyz3qXo4uuLMFbor5DAKXlxHhsFRXdjCm7XXaEgIZWC48gZ6NX
fl72Is1dQvC7Gu3aWIvkONVe844sz1sN6n0/5DAECjeNWhiqwMoU8aJWuQ6D8SGWLbIoWUKBBJRp
epRmaTdu8VnF8FHBNhmiMom1HV3+go7YZ1VxRx0LlFXJ0I+5BKcv6IBtNXwzWjkcZoo2vISRr21y
cpMZMje2v0mpADqMBnmEqKmdtVz7OmUNdVufamTDA9Rh9gRXFUj+HrYsONYoB0DRy9ZBb9sV++Fo
K5mDtC/zDB6tLnFeg2KQzoYTH0Qv0vTxdeI8mYbstmv2sIXXU9iC2hoK1g5ZSZ4+aKjmcxVdnvSe
/I/Edr7nrSH9cN1qTrIC7tqajY7dlcN3eEaQLgk64w3umGACGBVAc/t22QV9+TJKPQrGlO09ui11
uhdnohxVlJrwtgZaM6VgYelrrnvKVRvUGtAqbuS3oO/odAnE9RokB2JM8vP+6OsFJYsM+lWER6T8
iJwhOkSUFKx4XJJakYbOWcv5YiwS/Zw3svIAgal98SuVhwT+AJJqFhvchQCHKW2/Sjn0vytllW80
3QDz1mvmZ5kRcq2qr3yL+2XsU1zNrfWX6voDlewQGcLlUGqLSoO/M4xQKFB6aycayjcAZIpLHLnM
BtPaFVPz9/i/XJ/zNUG2+eyL6Y9uWRMvKFL1ajfEjfo8ar9aMrAQ5E0nYgK7gFsCoLZ/DhzJ/6p6
qTorWt15LQvqn0HCyGfC48raoX4UBray2kODCtO7bMa7MjHcK5RT7dp3EJ+H7tW9ClvXoMHIZ1lb
tak8Ee62fA5j+HfSfCzWDZDnj6E0v9pZEV1KShhe0kRb+9wgOK024zwaTZDI3PfMZdMTJALF0Bxc
tepsFAGAMTh+tzAGEpAp2I9bDUhiI/soTYO7kW5oqRawfWT1XYsmel+tSsitueX7mPc9WrdGdDSm
ruQgm2ZnwR3KHyCmrXUT5jrtnW2UJ5Bps1d45zfeBZSvoWUwTbId4xdFqs5JDAqT6NZZt9epf7/3
fTdunC6yl3rXKJ9ExI5N6xovaqp4R8h+X6PetmC1bsMJ5MCDq0q4atAFW6pTF4xduSndNKI0ky6F
CdJOcsmEQ3AV3LUg906KT1xfMj7TzH+XjcF4rapUXYEVQzyXN+BVcyckrVWieVZJxqtNcuKk5+E9
7ipnptZdv5JK7dAYVvPSTgjPFIIaAL5htB8mDChsUt52jOUI9ACjwi+s4cVnA3gVvW5QYUdIgFza
hXMFJJzvwNmZFx8oAJ/bqv+uIGlrt2nyxdVDf8nenu2NasunJjfUufDIYZWTsvB7TdRqXtnk490R
VIdVWupidKBtQlBi1knjySyCg1tW6YcVKj5osajZGQhUfnSoL3f8DN0by2xPXe6TQ+CN+Ghjw12y
E1XXWjmUcP8TH4H0y5uNChCXDEHwuOBjHqgQUyBhKp1CkJ27Pudnhu+/8QprPtyoRZ5f9dgPN4km
SUenU343clzcDDg5tk87VLLQpvf1dkihXdf4jH1KY3ZuwDj/cpNoUZpy/B1Nr+kwD9iJGsRo1Tac
E+Ve7vbmyAPLkKve6lx1ZyrELd+sXF2FqjH80jx3NxCN+VKpWTmXB885GAYs0FJUNjO4tcu3QEvD
HdQ8AzohdEvfNNdgVsjSTV01gp/CTxDgBp9WvpG4zRaWYtmbYRo1VQJGpo5OmBhlM0QVb81/QiI4
8TaqCvxneXQVK+UNNQhZ1b0C0xleBw0S4mlFVVNRUsoz89z0/VcAXc0v197qcl39JBmMLkCk5HeT
cpplNQh1RIL7hp+k64E471UGLjkffCP7Gtnlhhq9+ldSGNuOQMuX0PfKeRqU4zVSA0qcpQRe6dwf
jrocIVHgNupdm1K1NqWbPyde+2k2t4AfiRnJb3UcW4AJnIxPHBXiMaWo6x4eg4vhgABWUU02Kt5H
YPztTkpfAY0qwbaw6hIJqhqC73GwQlIkelTuRSOGnl1TRWpUtuEt+9ecNKaqQikcacPPR3Yqp6YC
c7JQyq5dwFSZnYgvAWETw0plR/8aCTjTsWPHR4xS1XJ3OEkgzZrZ/BY/GiPz2B2hPQ0vPXjVaQCZ
OYAZaaV+QpjlbhvRLcPQhoUQwOrkIhsjxL6R25J8QVCHjDjK0+Jy8JTpckyrdea2p8dIMalyta1b
+Ctx+S9/3z4PBFiujg5lOdGR91FGpYGcIpCyqRvUXrXRNG4Oitt673KDDg5Bk3EjRvmlhn47a7qj
GCWpDnOXJL8YQ1G8TEv2tSK9iSWDZkTZb+qKJTuyXwvR9djePJYUXbgS1oZeWBtB51zVRKs8yrEg
KUNO7WkTV92k72R0JVJqov9sxLxnV1w9bWxYNpVTH8nw6JTW3+scPZNea+1L41n2xaaWK0Yi4PC0
632vwucMZkJ4cL5FdGVCJcIBbpKh+mcqbMdwRJhtNxN+/U7XSMpyf47Wnd/Yx3K6Uuzw95WwcVT6
PfqX3/80CijBfqyXxd7Rhc01ilRrV/fUE8JERIWs7ei6PheXuj6y6xCXDwfhSzJPnfl2Wz2mChta
rMwXl/+aRLrE2uWKUS8GpFYpFJDKTdAC1EVNwbuMiedRs6GwrSyB6RSpQ/Lxz8AQWd6JYvK5cHva
nQiOWe4XwO0JVdszMVzr6hFUcbd/+kmhGuyqYPjoDRSFa9TKV1Yl9zs1cvpdayA0OBP9EdEgCOsz
V18+x/U8ZVy4CuPD/9FXdU8FFwgIFNanGfrKqZ2OX73MLJdynEKpHwTdi6rUH8Lulig0D0NfqRSq
s82L0Qu9JpUiXVIbBjU+7PWirEyJbYevVRtSjzJsdT2ks2NRm3tQlg9vMYXNpXOO8lfRIffHrM6Q
Vg4prqOwiUZDqHMGhJe7ioyiTmtXU/B0qpJFXSfVCfJEDt+sVNq1XURpqjfcXS2pr7msFtc4j970
PB8+YBCAnXBV+Ll8r+8l0rP3ym01rtWobe8C6/z72tQgnky88UyZtj0PzUxddVqucr6CNgnI0s9S
a6yDGsT9a1CC0PRlTk9B6PavbHW9TcMOfCFGpSqLj9XofBODcaEpbJH24BLiZh6M5UrRvLM2II1r
64VzFE3SkORGA3uo163khLNH/zkurqyi2ch6jEpzE8nNupYCd5GnRFedMG/36HM6sCm7UrMXfWsy
iqu/bHaM1uKMyCQbMQ1CDVUH72NrwaFuLe+MwNbvxrCgC+7DsVj9NUDBAKxPhS3PngPE97xzoqfh
kc/L/C+7WNP1s5cB5gqEvniE3lQ7smoEkqfaIFHtMyod+sp6Rq3WP2U/wm5wSKMU7VlIhM9Ww+9p
elzZVA89lxM2seYfX2H6a3XV9/aKidic3o+RRDUz1BWG22ycKAlzKhGagTRdl2Xb1o6mS/riKoUp
dabFwUH1c+4+lqudILTST7o6ejDqDAullfKTObgQEStBilq5hAThY1Rn/9C1zqwa+aCAVebVlUPw
Pqh8jFK9TVC7oIvASbaAyqTYghsO3zUl/KlO0CYxGBk3viXWHR/3QoLxUsBJ/w6W0dmZLXSGwsnr
i5LbVaGCbmBBvtbxHDxktRfOve8eS9LRV9s0yafxmRDmKjFKaGnN4PGkVJ2znPTlAX3I088iMqOL
gDSwR6muWKjgiS9PpAMY9L8smfIZIuV1ASxcPfAS//s6j8epjI/nGl1PsRjlyrsmHcAUEGj296Xs
DiYarRLQsKmhsrFepGPMfSLNG8oVpSY8JBSsHsQVoisYxxE5o0itfU5uU1+MB5Va//Z/eIkJUUJG
HeIvoLl/LSKGH5NCy48OzS7jRLSPEGRct43zSoBX2vs6ulNHcRl0qUeFFcaBLyQ3DYoaQPtZLRg7
Ch35HAQu0ZDQlRDlSVGsSE+986O2XQQUiD0iMTwlHUUm8n9OSoohAAEFdTc0kuav6q5Md7rTQxdC
gWqhTmjSkvP5g5Ts0f8zXMmd1J3+dPsATuqZYCpTYAOqFnHUz7vCiPa9Etbe+slrVmvD4wFCgyzL
6U/3sQJ8Pj3kMUlHUefYXZVP0zC0q2hKU22Ooe4Dt/e5e7V+hWiqVSb87xrtmlaxfo0Kj4oRyZXn
T5vDPXhRRRaJ12kpMZBZpYuAAxnGp02WzQ8nGtGjn1YSdu6riwr8OGVEzNSULLxIVvl4PGEqbT0l
PdvcxJzQouC2rVWEq9HwaeW8P2g196vWdVp2qEU4SyHsaHjgLqSVS4Nk1+QwuN5CysN+500Tc+Ek
Ll2PxKOQ4njuxv6S7Phrc/b0e27Y/m+XKqomDXuo7/uWg88IvsFrvPLsAmeGbXhqzO6CcnC/a/iZ
R0Z3sqH/+0YEVt+KnhWV5TnVlOJsOcWP3pgkTP6YhAcStzFIEoSDBgMq4qjNpSMsq8HM9dvhPR4p
p+wbt771XWIu41xyj07dKhtdqeKdCoHzobJHb61ldXmRdKNbhEmQ3Mex4NDcGvZb3PTtXmpk8FEk
SGxgmjRe0ieHvNgraeAcVNdjEKrg34PCQ1WH8KCjmy5zMJZjI7xkU2IxDELrZCOjLnqikbgL7GKt
/tEOHiK8KFd269wpKioWXJSNzFjfVR7F5h6i5Wu0TezXVio5tKbqvjbAFJLSvjjByTKMCDJEmohf
42sNdW9iW/VZ9B52z9lxFpQOJCBQPczS6otrBsZOeMhxHF9tyJcR0+mMjW55sjenQANIQlX66+fq
cgIRaJeSOH/asiqWlqOG4JJYRizYFM2wJq3OK5qelDE1fRrVW+RpMzSipqfgyBp7A1N51atx8OYm
zBRHv27Xz+fcmFp6yQif/uer63pEz6oE0Pz0tIU7POyPV/c0/XmFz2cQ6jYpkdAzN4+HTDluAFRh
+/B8zNCy4MxMycA9H7UNJHS0DDC2YnmxYBmkv1/h490KfBuq3+nVPdZWDY/9Dq9OeIv1xSusoBF7
PslueoVJ/fj/Pd6WLqcIPOp/vzoxW7aMneTZoKKmN0LMzpL0S6iWBkKPmB5Pn7TjrC8RdQaGV7yA
O5rqXeX8mJuNfSNV9lKplvNJ8Q2Mc6kLwFJxi/dMSee5KSWnTHX0pTMiJVBb2Zkbk/GSqkTk/NHl
LhNEZD1jXT1IioZyGIOiKQBjaIYzPPzLlqL5mgDoSuRDu9BvDnYe/Xj6OwrxQ37z2XDaMmqHEnu9
YqJpT/p+UYW2ckNCUr1BEHWw+1o6hlNvKKxJp4m3VgwKN9OFsp7dtg8rJC5u7UNHYUN5PK0hGrXO
+2XSWvm/bG5UrRzTqs6PRxnCipi/q87Ew4hZtR7wy2zmyU50e2WoToCbHz0xq6+hMyrMAnLOP8/X
VzvQB4p9EaYQwocNZBLZ/Pl84Qz/lckx1ajTpLgO/aOlVo9nKkxwuxMH7SOfbB8vSNi0z8hrm8db
Atg/X8thAoxf+9I7R81N01MlKRSwDl5wFldGjKYsaKJ8I7qWEcPkXqggEAIdBaS/vJ1I7rcl1Y7P
BYSHaHgENx1+P8LTbEZ5SDH+P4/wHIiL5vejZBShwB/Pfkhu4UiW/WQJlJnQNpuOlWpIGiX1XrRl
Ow+Z9ej0e7LONun2sjg5DlIJvezXVw10wYJ8jvkq+bY3b7W0/zCqDqmjXhu+hVl9LO3W/eWM5GpS
v2dP2JJVZmvmISKssj+R/e+Wjk6o5UkffuLY8GU16V2lrmeRwDZ6pXSJo6mmySeerrI2/dbaW1Jr
b50UFd1e4pOrZZaQYWHnpbjf+XINB6BaeTOrRIvC+K7W2mQrRnrNmSqOUnLJM7VNhsPDamnOrOeH
YAmiIuVfUPNfTucB6l0LRUJusVHYnsyLdEpnK9c0QkO5gH9oHVT5NiiVgJip4yHICR4EfLEEHWMb
zxFrrI9jZcq3UK7uwm57kbYIx7LecWtVqKnUFmluSZ/gWZWVo7omiWSm990xUxsoaJFH3fLVUJbC
zAlx3xW9/BpejdG3KQMz4xoqVIc6yxXbRIKQZHzjfdfr8b6q8poa5elyVGGtsA1l1ylI/MHGsQjs
Nl+OQ5rcHZP0WdMjjmBbZnzPJWQVzAx8h+i2DSVXYSb/Er1Rqu0zWqZHMRPOF+MGS/ocpmB+i6fG
TjcgS+pX0emifA1ze30Vc5NwvOteIJ9Ej1cCL6/rhwfhGneAABtC9VvCB9Jrwvlzy1chl2d6XgXE
6mm0XgnmspVqyGIGv21jQj0XDNcVQGGDsJ9wDHv1n+HJ0WzGfOcOGXjjP/bcmAINrRxxIx3fItRW
gFUX8XuL4CX0//zyi66WE/PUQt1DPVuP39kDvMlGEV4oVx/fGmMhnJTUic9a3vI5ZgVbDalnMhV2
AtOU2DZI50suKIFpdFC4OXbWaB/F6Ej+GxySdx9AV10NrT6VdZy864od7Mc6KAnHMylrx2xlgrFY
iUlGLkugfAMODyis7GHvRzJ2qpgUTSh0eZwAHZ54kuwRRg0sIdFRqGBGr0SymrDWEDXqtYm0Eu7h
IFpmvMMrMYhCtnsm7fjoCVPZdMgvxwNfoWm6Q0p7r9To+Wp9TgISWtA7UtkhxwRWIhDsbEOKC0Aw
/1KM6hvMDsB+gqlMXLfyS6QXxtp0x6lmrocEUOIn22nM6qVWdeTPCUZ8rSzKp5At9GZKg1gU0KXv
plvksyjJ5Hvum6RadFUlkI3GZQdD1NaRxglPkgdLmFWzexVzNOND2X0nvrZ4rFSk0RZVOf1rpFOp
YFIY/tLURL3qOEiOmpyRuUN0eBPIlnv2LS1b2EqUvCNB+COxLONn3F8f6yB6dZWQWvlsjK4GfNVK
VwfWh4U7jqg09fF9RNbqNUAP4rWtUIKKrPQmTGGlj4h5NyCrp8GiSYpVRjh9KUa5N0aHVu+AiE6j
SBtDW7B/rkU+bopqRfVBjFtOkiC8yYdM+kydpn0d2mRRQGf83hi2Avwi0Gaiq+WGtTL9poDIuq7e
OYkh5RT1lE9Mzlrirkh8tC+Km5Q3Sqse5t5M/H2aTejoySvO+M5RPtKvB7kx9p1UxzPdkLrjxE+x
kCu/m+vm2B+FTTRAEfpjPDVjWJsLJJ1wmWZ0ENkiHz+NiL4qQ1j6HBY2MQodHOip1NzLVRzOm250
T5XpWcc6s/r5oI32V0JwO693x7d8RMAhc6tiTU1m8IF0HtoSsf1VoqB5kaqjfghaJbykpG8o61Wt
r2k4vCuIT3hkNma+m3bgGrvg8mys2j1WbHT2FDMW9iyynWg7SsifC5c4sH47ewEcxLqcHiOT0qaZ
SahuVhh1xfdf9DldrIqEtycw0uFSQWi2GzugPKI6oB3i7+UIs5KoHECU9DuQHh82J6oKBif4LptN
cBLVAdNYPXn+P+aJVXSj39pKGZzlkVIBqSIR7xqRc/PRlbzZFfAR24SeD8sgE/SBJqdeiDFhM+16
1Tv1eBa92IiiTdXBXOYjApfOTbe6QFrbH8NpscxV7dWIilSgGubNR2MF0vuEg4lWmzc1G+1rbAFz
YUxYKtOQli717Is4q2BtDKNwqVEAclRAZduTyH0YRuWbkqW/r4SNMqvmZejzORiK4IvT/dLMrPyw
cjPdWhS4LYXZ9YK9YzU6yV7uVkjHQGWQdMGXcJS/U7LfXv2oyU6DNlgz4V+lGlQRmdWdHE1Orq6q
/xR2w8ld9gGFCW0N3zPHLg7Czr21hjszabahkXgfIVq2wi51UryOoWBbiy7Pzvjz7LrO7pfoQgdf
YJjZF431+9m1bKXmnequKqhUwqLLfhaWciYim32MYWYszKiXj27tFPsC7aEVssPRfWyBKBCnyX5S
DT6P6l4/N5qaLBpdc6G69BABma6eTdJIw9pso4NjNv+2C19d1t883fbvbavvldhUP9y+gIcsjfxj
oTSUx8tutlQT13rv1fjsBrbyI9SyG6i45F3zeFldmUn7UBu7I+wUVI7qfvUJVn7rsY3+obj5F6S5
9LtcSunKzgm+a0EtnzpvDCbSTPdLJHlL4QrzEYpOTl69ZlR/r1q98XYypexn2KP6uaoMfIkHvYWK
e3BBtY26tdVCZ8MBIxJkQe9jWtazbhziL0YefMuTyv1GJOGUQdDxs1DHpcxt35857RHSkyycNSb0
N1SMzCj9WOkZ2uaOL6POHjbftDb4Oba+sZFMp1vJKI+8uID3svwFuojspS0LDqCDq6yErR318kzh
2CbNuuzhAV0hp+dYJ4yBwtyQBTc/DZ1zHhigmKcrKvGRko+zYFnb0IksfRjG+A84+1IlKc3PK+dG
o4huj9HapS4ptOtgGVmQF5HubljnnykPG+/qY4pY31cyZRn2Qb2KbTSCQymWzq7dqft4ACgXeVn5
tQ3fwB9b3+KycedQbytH/mHmUYd2GGVqBprhe0Id8tfQ7MKlV3IOMAcgKrncQa8Whda3Uc+pyGj8
j7yL2lVgh/JWyg35Zoc+klGTR9+arxo1mPcg1b0N/KA24D2zvDeJ8iIcoCRKZpD6ATmrqnKtSoHK
W0C+CCgm8LrqwwKTvZHiJF+V/8XaeTW5jSxR+hchAt680nuyvXpeENJIgvcev34/FDVC396Za2L3
pQKVlVVgs0miKvPkOQjBWE3kv8J/r+5j3enWdi8bf6C2ugqsdHhzy17f2Sq6IcJeyt/qPojfG+Tc
tg3wo63iBOYfcZIYf2g2EYU+lq1t0XTx+xB/E2MRNc4bTs7aDsmW8W3QqpWwKwYH1bBKVGJevf9K
QHknbkF8x1oFUrDVzFhaloaP1BlniaO4yqfubBMDul/+Xy6d7ujUUzT66tPcHqT9AVZ3tMug+BNN
GYJTLoJc+2BLky678iLCLXkEtIh+O8fTAGz9NqzTxvdPdrWm5Nb36vMnu+tl6bkB8d9G5rCsqFpe
dl33lhpV+VBMlYs2HD7H3yaq3qsHxGnuJrJsJUEkqmIljrW+PiirHEW9By8zUBLXewhPWsfZ5Jqe
nx1OejuqYvujXPP/JC3u7j3TyY9J5re7CpbPs+HCqFNHORkMCRW/CC7kmx9WcAK4pfeUKC0MsSGb
0VCVL8AAsmtpavLGVFp3kaaGy8H6/l7Iww6OBE6mpplehU1cubFjHKgMuoie5oQeVEaJX5wrElJB
3KXXuy0sEyQEEzle+cMgP1EM7h3qsQTA6qLly1nPXwKA7h7EqBHXxcoKkAcVXS2yu1M+ZN+yMpGf
Kr1sLpAtnmLPhbVXDQMyuka0E11dV7pFmofufTToxq3uRO4j2VPvuVbRvZ8m2SP7l1JnHy9TrQjw
C66ZwRjJE3ZuePJLvX4N9HIZDRp0zBaRwlFvm7XoNnX0ndr44WYnbfSQcvY06hiQqKNr6xwBZngv
mZSgVpWRMdnJGfqulmlUj6VNFFiPg3MzsdJGtRGcWx7+Ykw0XleX60b1y7VpKmMMELq56YYpbz0Q
JPs0cJOraBS9iFZyYSJop2Xp3RbUY0K1kuejAmoCZ5ychU1cUcFZ7uSGBOdscyXfXcH2oixAHubj
uo17ciMTB0/iNMkhpKhpG9O/MQ86u7Zp+IFyXhxVc38G8YEHhv0jLNyfatPLr0kpjcCSKv9aZ5W9
gx89gGvR1C+dQv1uruXFqxLmAfmNov0BltfQNOenVobP4XNayjpPqMG8N3ViwVDXJg9FlCFp+q/2
dhr8ZCO2gf5Is4gN/2dheJV6ccAzU5Ihj2sdYME5GzUFbGT4A0miAVaXYTiKq7mxDCXZKlFDFTXy
bs7U+OxDqHqcLkOtfG5VMsSz0JuwqxJ1+sJ2d/7tJ0Zn575UinUs6+5Oohpti9jqANrIDN5URZLg
DpSNfVh5wZsfJV8D06muPLiDN33KgsfVq+daPaHh5ElMGYtKPZAy7JbCKeYEC/KLag+isDxTBh4b
Y0dlkdFb2osZ6soqiYbqGitqvFPkIgG/oJmnIozjjV/2yqNFkRhi9ab83o3WI0H2CcjP9ouk1cKl
kj1w2Yb4ulYuKXesH/WKJ0hSKPJJgav2kNqStxsLebzmfjqsBoRMX7uOU3L+hd+c5KQbOSmAsOoW
BLjkaAW8NT55U5mU01AKuRB90QDJC0E4NCMajdFfI2IN4S587nNEX5VgbO3a96HSkwd/or5W+i47
9WlxFaZwMoFAMM5hV2+FSTSdrjZXYgULMWe2iyt14sS+2/C4u/5eH2qw7X1BOSFOl0TV1fbT7CT8
5TGQNq4xVgCxNGdrENg6jkVYHOqscwjBN/7ZrjRtA74tuqFkZa84uAxP2WDUJIy1Ynrm5kgVad7K
bqg70yNdOcLYAolBMrGFKGUdbYQxVFK7uF/aHgzNLtG04SgPKhA0hfN05jXVU9vFIMF1l2B1Iidb
uekgRuxzfT8kZbFPp8hkCCPjZnTK+JZLIpStes+6nCVLU66KL+gI+/CEElpsISalmjNlqzxs3ekQ
tQBYuG67AqoxN7O2lj0sjAnw0RZScOAAjt7b1LX8xl1QLyGdwjhpX3+7NRboQrunYibztV9ubmW6
iJbh5rCasIvVzMkNXMtHN3YhJjiBMT5FdV1updgmuR8N6lNgmuWDzy+4WftGsXRVigJaGAkOpROr
T5aZqrvMM6jkn5xtpF6eUkp7Jlc9T7KlAtZtJ1wVuY4PjQRcW3R1q0bw0inUXWeREoI2SH5KfJg1
DceIXnOPU08zquaXOmQzzL9f+RqNUEn4tfJdSlv2XDFE28QqFjZhrnDhlVuOGYiugqdZV1FSPEhS
pS+rhlLzMmzhaGoSQockAb5SRH7O/Ia4RWjvvDKzf5Kfe3H7sHjPEyNfWlKhP2qg5DY1PKpnM4y0
fTMk2g7RtPYiVoTqJ4WUy4U1u+39r2XG7pRn1xQ7vq9YJKB3phX11smXw0RSqAOL2oszzt+dgj7Z
yIgVBz8htD0aO58ixTDT+xS9mSFZJ/APwdItaXnyENR59lI0xUvWaeplcNv0hVeZAW40iMhMg6OU
QXVna+VBjFpNFcLfabQ7MUrWo4DdyTXR52QuYVhjUxHr7qvmAoamAP+uxe92IJ+MSYPEtDieeK7z
JdXNiW40aC5OWAHMbBWX43lNQVhUtItKs+of48b1pPxHGcf9QtegxJLz7p3SDufkSuWvpm6qYR1n
sbb4NPCpa5YVpy2KI4V9DDK4QxwkBJNRd05+TRga8nUOraHBCb8I+u/syCBk7rufMB++Iijuf3ES
eIKpK+quYdwbu4q6HGpd7PyakBBeQbNtbk19cJY83njbp6ahwOBoKjY8cr2GvLgwZqiiIiw9RGSm
DZfn1xgsAt3TT11Vuc+u101fFLVGmJFu0jrlumwMJC8mZ1QCzO2o6dBtTF2/ceBxRgz5vpSVO83F
l5oXMXXkVPwI4dHSmlzNuumWbH2CTcx5grpIb4xWeczBM9OkXntrEn5+qhXnht5fAEnuUX4IIB0w
Vnk0dD/kXHlKyTJ+dVuzWqiW6byi5zUs0dxNnuRGDtYQTx+dxIIn0B/gbA3HbN+DxIH5RJGyZV22
B7YaNnh2RhVLj7eSYcerLHLTp2RqBjILZBoehEV2vZNjjXuZobPvm85ZVTJjRLeb8mnZdJMVEKFO
XonxciAinLXwFVeNew6Jyy8LvbcXqS8/RxbVV2bF/30g/bQx3bRcCmYhQRwUTgWwdZZP0vHAWuWx
QhExVl8tnT/PjtSr6MmE0EFeP6OpWt0UOIcPZZaWKy+1jPehzb5biZE85E4lXaCHJultdHyP0HmY
opEPZJOrb4nffDd4z955uDRoXwILCLUmWMLYfENtvrtkFDGtA9sGSexYSGYqXbUvPcqtXfgmB7Rz
kNuRxxPflj+UkR9IdEDQf6tbb2M6ICzhewu+O/xjtFJSdpESSjsCgN+GEmLzRIeAvIAP/VctCwyR
qZpbb+iIulukTtKtWeTNg2/m59gdVES5NI7+ZfKnXMPsQtDZv1lh8dBJfrjv+8A8QuINI+TUGPHV
y79mhV97C6+jXjQL2p+dupE1edsHhfPFz9xuXWtyebQ5QFw9XuIybNhkaTA4bFDd1q/l2HjLjlgk
1UJFCFO040eLuoksyj7lq6Y041dlkliFPAVOUSvP+UQNm0y233y4dr/ZdgCzSkfBGQ+UcGuWMKO4
stG9OSZwrVL32z89Y9iWXkHirtGe21R3qNKTHjwz3dU6ZAuDBenIEKnLukZkukt8exvBSX7M+qrf
mbZ0cMcsXSuDcxzjql3IBD0IxDT9pg00c5O5zRffSmsU3u1gUaVD8A1eppttFNaPnC8PVM5owEKD
vnGkuj5A/XpwqG++4DCJmVOhcEkHcOkRMJDe88MH0UBQphylCFb6yRRJErRiiW2sye0o584alLPc
5V96O78VZko0PiufKR+PrxA7yy+ZpEDgpVgXNcyr82CUty4EypMnYXgMnB+h3KQnGdIJJ+yHvWfB
gAK8P9NP0sVtqFT0zeS9A5WxBZsONdPUlQbzOkW2Hk217S6NWVO4LgFq06UwWJVy4x9VpzkrdWPD
WT8hDidgou9wxRbhe5T7YKQG6AuEXTQUY4GnFy6i7/jVH2z601XrDi892kLXIg5faiWrLgRa+SaN
HRm+rmpfZTsNFxRZJNsyaL/bZEIekAnWzn1vUdqo+8GS3UZ24upBDEIa3z20vQVceYy+EdbHo1OM
Ye8EUb649wPV6hdDpcaA6tJ2nfd28VpoYbNGFDLfiq6pmTx+HAV+WW+k/s3Jh2VXUwZKlE1Lj/dL
i1Pr0dWp9FtOoIpj5OmPpIKlpd8hQug7h7QabsUQGlc7AdXa1Wvd0b5zrisWclh/63SjvY11Qtop
g+azDN7Hku9hKKnLoQmrn53+1NkWLD+R75wK0kwLWKjaVR9RPNOESJEHUuPuEIoj4MTX+ZbA5HlL
pyvS0LdEjQuKODGJwTajUKrr+K0UXVnVk4uklN8iUD0Zul/PZSS3PIOghRJdK/DG82ATLOM59wzm
s3tMmmxJGYT5nGdysgiACZA47z9qq41TN440nrq++fXvpNWEhxhweDzstYG7/1Zws2DKHoL4Z+Hm
9qEv4H60G/RtqLpJdoFOhRX1mVQml3CTceQeNlquFdfRLi2KLeWGGI53c+oi22Vs1Y+pTV7O5+u/
4xlCci6DSgHCw/EKKXO2doNAfmzGyFrGeic/5/FDWbIBneR6H9o2DHetjiJ86Dn1dQim5IsTl++q
m57lgm96FPeorQNnIsqlLU0LyXWtMfRd447yDqw0SuaZGq8Vwyr2islqgLunR0ZXkJlmX0rB8lqV
S/OHnSdPyoBMUJXJ8q3TpHVnhPlPTnkXn9/Cd6/lFXZ+lEHRFDS7cqgvNl+lbaTa3bY37OEmW7a3
ggNafZNJUKpmEv5MzTOZLKDjfJlvZl9b75YPz2nRKtUjCaZmU8R1BtalBBtNGIs9V3XLKr1ZppUV
fSuyfulnZfxD9ktEENIgfjGBBm5aqE+O46jB0mKA5fWdTiGnP5zVWrefbcdR+MneEOUqvga+QXmn
LRcHV+8s8ITdD8WL+KG0LaD4RmUChG/CI1TE4ZrIzXBJHDNftIbxLVRy75lSxGGnQJy6hfTUeeGM
DlVk6v0JjQUAwjQZHodE7yj7KeVNmbbNG7yoB+ERmPVI1RrxObWrsm3TVzvZ8uI9nBDmXiH/cOJ/
GZH6q80r1BPOKoDIf930BN0HNRhOKWHfRR847rOh64SDyv4wYU86DYbgogct2NfxOQCoR0VNWa9L
A5lqj/dyZaJ/uefhIr024egv7NYm/T2NVo2N4oyhP8vyxEXqZmyKah6kJZAKTW+7fdMQvR5tJX13
YutHB9L0Vjihfss0/zti7SkF0M4iB0e9pI4PhgVHNveISA3bvo3SR0+dItdZU/1pQp6VBI3yg1PO
j0IOrJcC6qe1okTv9lDmK/Kezi2ZGjDLMKmSO9q5pqRK8HtUymoswSz5bunchKPjmEDzQ5LYsy2X
epPoLz8s0yrCLSaudLPva98Xi03EdZpr33YEmyXPX9tZnp4lr0KAYIwhfmq1+ATq4g8LwOQ50Ix1
5ldPUFAHS3VUT2PlHPWEOK7l2Mo5R9R9OQ6+sjLqut85caXu0SEZrvnUBLt0IOQCyiDY5Z4TrHSz
Ud/MAT79su9/Ugw3+h0ndmitXkri7YuqdrJ1B0ESP5exNx7IICx9XTIQisq1nTwAYosLUyFW41k7
N5LSJR95vq9K/MV3VGhgbERgNDkfTiPFqstEIx0dmlq/6oyICL08WJTUNU27iOrmCbKgZCdsc0NV
2F8ula12687qtAW7kbNOquDNrjrCMJYevE5slKs2MbRb5PjOxqc4202MLRmp8USBUbrzDBRvOrWA
8Seoz12pJU8wKrCvRmUP7JXe74VNSYC+wC4LHFSybxwFrB+KShhqnOTI7EdPY5eM2sRXWZKGg69n
4wE8Nu+OSwYjoKj/1IA9YiMYfZEq0g4dRbjrFgLmXVL09oOMvKdsqS2HHpTmqXslVhpwxvGDZhl7
SXACM5zug5GAhQ3MY1VYo7rSfMeF3KV79IiGO4ZJCn8MJfNcg1B0qVd7kDIve2AvPVVLIxsxmuya
PNC7LyZCAMiR+2zy4rp8QeWLIHqkP/P5McHoLGF4T292M8nxNi8Wxcg3Ip/JvSnIS68KGMLWw+Ql
BsKici91/qfoIHQqr0mYRivLKscbDFPOQlPqniyLNt7uNtkwt2ps6+BfcREDnBb0qwFEcrLkXRgt
ZQMB91pqylPvWMWpaeJfVzFUCzB0Q8MI6TUgZeFzv+SXiM9VLLebmCfhuTSQ/5VkI98miuOeRcPH
wNk3tUX8Ph3PRmnyAEjCh7qQIr7+/Cyyg7VQhIWhG2ETSkhKw3oQttrOCDRW0JaGtsoxqXJJ0hHV
BfW3HeU0XWXFcGmgA7rJMBssNdf3Hnxe9ZbQXEy2sIM13xtvNmCiE1+6qlNW8ArqPKZd/ejkarKt
Q/299dvo7LffCYKXl7gZ8o1ju7DFBCgQVS6km+IKTmVocsTl3NTWpS/6gdAp8iO9KZsITVjwVUvx
uwsryh8G8hYLQ5fqV37vlWUdut5TYZcotYWlezVlPhRBBGlPEB3NBm1etTF4tExd0XSQelAF6WR9
thBDak/cOu1WUherN616DAQ5k2zGyPPwBt+5m2TCcXuqwkhfjBSVcOpVp1AfAm6CYEk0ha+wLfDN
ZqN4snYncCrrBjHSXoVfaKJwEn4dulbwRZunKINHIA+9eNVYin6oA+r1HcBcz4pvVo8cpxdyn2TP
MD+ugUlKD9NG3W0q5U2LneJUJoF77xp5kizDoQs3ELigsZK2vbRGvFTaxsB0Hys9+5PSCTBiadcd
+K4Fi45M1YORReDlnHjcGo4L4KqUXn20rR67IVnqTVk9e8NQPmeJfcshE77knlQ+O1pnLNthaPiF
pWvbirslRRGu3Nq9GFnendt8cC8pYuvwc4ZvXhKW+0D2cwo3vOjNjIhNEocMdmI0oo4ajDypMjHq
SghXpZH0JNu6/MjzYyfMvdWmp9jPQDZx0AQgOfqQN5DBNLQqXlEPYb4YcQSBtwp3OBVV5ktSEfsG
aCav7KlrDLKyzTMe71JkGS8JVUpAQpV4LeaqTuttYfhu1ve5DchhnvYaDL84s8OrNtnoevCksVTU
9gGk7dR/ia6KSOUaZn55I5zTDky6Du3ofVT2opTQjZ9v73P73l1B+CNvhbNGMcWq9G33PhqbVbOy
KLPfCWc56AA9tVMaVtx39KWlXtfRFtzozrCc9tp6g7VJgjE/2dExI0L3jNpXq8jd81RJ85yU/Sv5
OeecwSywg+EBdn2t765NHe8paXeOlibBxiJstfK1GKnMuptarYsuOkgFV87VAOrSVD+SHTnYnd1d
hX9aBvGK83OAfDnqJlbascULyBPLYYxsHbmLROn/THOj/ZrnvopMuGZcqUsPdwG8UTXpsFtjRC+N
jFSY6aTqgZh6uwyd3nsrCR1vNHgONmJUqZD9qIsYdZFpNNOB9FVZe/MCW3ttvlZF4u1UP4O0vCNs
FyZmuaqkotyCXOa5ZXvjcHCQqTDWoWH9dRlPl7qSFOryg8OHSz1R8k00VXt5xqM7dN6ryZ9H0fKw
kqABetX4tD24MUJEU08yOv0aesOj6IVjml0K0HmiB8bKOGko9CyCiTF9LCF5svsevvNpVQQ6tc3E
rrUKTUm7Dq78q9GlvSVREDib2fDnh9gFTDk5zfZYh3PRHwJz+Wkg80J5UbjJsJ2dhQvxCM46Jlzz
v2/nthwYjVJRXhAm2FDfPbzbo+muxtrpToOSymdZJdzVqAAHQ87I/gDZRDApCommmGSFxFWsGRMP
BsKwo4WikLApv6/ibEoyt8jTfhoQzmIU1l5EP6aVxTQ0fz14FCCyWI+AqO+rVsSWgT2RlGoWIJlX
0TCmh6wKfjXUBqYHIt/pQVzNA7PfPPDJ779wmZcHbgbhvVh/nie6s898p//C5dNS89x/fJX/eLf5
Fcwun5avPOmvl/+Pd5qXmV0+LTO7/G/vxz8u8+/vJKaJ90NpB/Qd/eBRmOaXMXf/8Rb/6DIPfHrL
//el5j/j01J/90o/ufzd3T7Z/j++0n9c6t+/UtvzS3aHWoZo78DWLpi+hqL5N/0PQ1HlMyslR3if
de83epR97N8nfJj2t3cQRrHUfZX/5D/fdX7VcocKzXoe+bjSf1rvP92fwwxH704P2Z3Pd7yv+vl9
+Gj9f73v/Y4f/xJx93oYb0bRtZv5r51f1Sfb3P38Qv9xihj48NLnJcRIPP3LP9nEwH9h+y9c/vel
bKeEOrfUvg6SERwbqZ0YEgGbHePfjRiJhqE4qNpNmIVFXFViwuxrumV4FMMlCaS9EyPLpnXeY6Y1
+tKrDGqrakN6yIIYArW6f+YUDJHt1ItzKglb8C3TuJgzBrp5IPv+U4wLuwtP1GYsYcQSNtFUPWwZ
pg4IrIZs/wRd9BVSj/ha2FK872wHweeOOl/bjO4NDJXxOU9hIJ28tChCSU6MBpYEnM2TT3ebGFYj
/QdydARErAZqGbFU7vfUOeeqvL47urBKriojsOFJNqgvyUYkdjjZg8NETHXjR2i52vDdGNTPd8VV
J2hA3j6kumfqDoFVXAslLq6K0mhbTy+ArovZrVYNO7cA2fBhttU7AJPT5h1yQVYUEyszR5bIqB/m
tcTSfqdVBDW94329ICmaU5jG0PL+dUvhlvZdf1bZWNzd9JEjmqXuHLnsKWJGL8ibFOrvYvXQI1Oi
/kG4vpGpvxqHbmvwfzsCyvVOfjVp2bsGk4RRTJ+HC3AijuToh6RrQFXYeUHRaQrTR2bt88Ly7x1H
CRzQMJM9B44LwRXBq/sMYZynSdYYLUl61OsPc+6e1VCuuzhJj58njsrg75tQevi0lugamXkm0m3s
lcpAqz5GaG2UO+8SNIl3EVeAvTx0W0tv6wKZJa/N6Dwg/DpnjM4jlaWT6zzzvpDWPtp2FBM3DfSD
aEZCZweUkfWDuEIwbdgnUrIQg8lvN9F1dd1LKThhRkZxNGKz0qJ1ZOBlqI35EI81hXppJUm5CGuL
mNwaTK22FAP30cldXHWjTMhb9U7Cd/Yg42RupBxKD/Aav3zn0UjxnxAZUgnY/sugNmb6Tlftr7Pd
BE+owqeVZmR5XHkrRuabOWgYgqrroDCZXvXv13XvppTqUWpor8WLMCxP5R0pExi2bPcgGiPLUKy/
t7O1i0ysGTUhRAsn3wRkC8LXA8p3Y9xJHxbQi5yAQdzF0n3B+6QPC5Y9XK8SDA0rFWb0oz41YZg3
R9EVV3PzyUadHrSxHMSW88D/tMA87X4PtXc2GdR2KQefsj8lHBFRQFaTmy/76S00Uk5XIYISYoB4
W4QGNSK1GRzp8NLaB0oBEKcUfbCnv4yW4T8jtCBvhB30mHOYZ8y+pRC2FMuIubPPp27u9VRjOPV+
lKN3qUnJZOQGTG56GD0FANT2tkXQQOYT9la02k54UMDlcOZ2/Js1wdjTjOq63IxLIFUWFP4TnKSd
4CTNAKgnH3OT1ON0KYz1NCKuZh8xpeo3Vo980+wqzH/XDQREZV4plseL29bDw+gYN71OuueCA/ch
19VyPZRx+tXTDVJKAKwInQ2QvE0pKDlyvxQGwNWogH4trGt3IdXDXoCNBQpZNHVlu0vDcJL1bBOw
5ZSqunUCfmspBu7wZNdxw61m89H/AHr26jbaw7z47e7YUMVdBTDmInDlHpzCcQ6cXPV0IS5FAxe7
AYSgQtP+bi2pgu4L1dhosydkpy4ynJMPeSNkYqdGTLeLOgBgSVggN6sextAUQnV59Gpkc4LqUubw
Posr0eRDQrVtqoPqcKtfA9Hvq9gD5ACTs74VzrKmIQcd+XCi1lZ17dP4NXQdC/LhGMipFA/ohvxl
C0llXcWAP139kz3p09f49xpR+0zYMj/VTh6d4f6Pzk1prSqH0CekXr9MYnAsuhE8SaXke0hoT/Jo
D91C+FQdCGrynijDp05EfeC0VtLWVbAVl3Fj/LADNdt+sIlbhT9zeMFP4loiZNr3WgLRne4ckqnp
TQVGyrkvrtAJRpfErHaf7VLrHP7O1hu+e5AQfULTffK5ryqsoi/miKYdKD1ZipGiGOQdWeXWMJWb
rvv5a0282ZcBspuxr78Q9ajNJn/1vFRGQb0D1y9nrwoS8lejM5/EjDC343OZs2nMdaK1ZsMPjU7J
9dFPffcorpIu/2PwbHMjet1QuEevApLMw/0vl/D31WzrgJmihuOiPjGNzgP3yWIdseKn29VU66zS
Opk48f9l3uz8a24go0JhBRvZD7JtMeregySXsNAXTvyF6N270evKT8S1HUMn9Wt74VNsRfW700ak
dMLWf/RDm99MI5SOZm3Gx0/rNJB+Hf2uhO+GD/FJkStr30k58SdoBxY14jmnAHmJ4dzACrhpQ6CX
YBHM8i2MJGcdw9a1sAiUkzBNojW8Y82pmRqSdR+b2SZcFFlZR6Ut7We7mDB3hZuwpblm7sbIQavt
X5Y08vHjHeb5Wkg6ok6Sm2sYFELFiDtYsJJvRTeW8+TiJPEFgG2UL5sUNQvPR23L12p4vnoUuBQt
6BeQanUkzv+lydDrRe/VgNsbTiaGwk6Bx1pc5l6CCmxBWO2D0S0yc611ISg3p2o2gRIpU8mB/ySa
RodAAq37B9HzCghwZo9ucuvwCKzxLw92TeAfFeS9lSKtVqQdvXMpSJKKOmbb7mb9WhihzvTPgyBE
iicnYfxnn3nO7FNNtEtiIAw1byeD1YNBKNde4AqJXCV/aSuU6P7q/DVSSIW0SamOohhm+t3TvGwd
QuWwFD+D869iNsCM608Ds+3+OzoN6INLIH36WRXNvNQ8ME+bl5qdMwSbiNcmKb/r9fhErX+/sMm4
H8YIvRg1sTxyrZQUxZbbFMsKrhK/UR/7aRBiDHvZKCCzhW8vmcYxqCa920xrC9IqwdEu1eAqRoOc
/0iaQGMuuhaZ+Yvu9ZOQkPxUDuuW+pgKJB2QhUnu3M60lduY/j5F6OKUWLBwcSbKo5W4hFh8qBZ2
BrKTMtRyUw9pXy0KTf7leh+fp4qrLpg4GAbOKqJLlJ1qph4QXiRljzbVxhe31pTngaTnUossfQ9q
Snn2S8uG7d5zUZzOoQqT9W5pTtlXA8nXvaEVfxajbHNcnWxgGj1AYE25H6c8rGh0T9H3QV3/KXrN
lLMVvgGlO3/rO605TxdXYl0lk8o9LF3xsY+6gvp19lMK78NVLwHMCFurUK1ZO66zHYtMuuTU6a6H
ukVtrvfyZV8lymEUTVwBcMomOcGFMHwYmsYzuD4OXtL+uhIuH7y1KPiSZnK5A71THlQZYsnfaoNC
clB0syA7khbxj8JUC1XCKiF1ZsrpRMH/lz6hcC5NKuekXgV6jGThhxm9kh8N0/KO9wXEyLzKmEJ3
vfr9Moa2IlE+evHSCPIfpFLzJzJQxZMkxX+Q629P+tRTZKPfAZlEymryyAu1eMqCZgX1+XgT/kox
IkTcUyIlBiXDrB7UmtD9NF1Mct1YAXCE1vf9BnacnJPUoLZfy/NlR6hkYUZOdhTOoAjGvTpQKSTu
j0KEvB9s0pIQV1ut9tZUpXa2JOCxomt5kCqPNVU5ols4VrWQ9cg6p54kv/2a07aKdpYSeMbdwtHe
5jlsYsObqqL258NpGVjxtwQMzjWbGlKYytVXE2PdT+qls00MJHqGTkKEyo/oika4+Hrw1INOPMwm
cUXNaG8SnJnXIXdoH9wUyt/ft7t7qtSau70D1nV6CaLpLR0G9dTfdq5UHw3OnjlsA2p9VPtyZ3be
sLOVuoaeFlOsmhpVK6IvLoX1PkdMNyuSiEBxi2rtj+Cfmzr7mwmZTM1nFEg7peEIIZq49VxQV1O/
kiX1bqTc5dfw7PjJNk4zGrNxfk0Ww7oWq1sFXP7npY3YsRO0Pf9l2ZzSl502wN8IL0i8ilCc+aI0
TseTVkek0/SyL4r9Aimy9QrRWXmuQiQDrT5Ov6TukK9tj/JyjtgQPZfywspkZeVMyHykoNOjMSE3
xZWwjQDRgRVPI6LJfl+JLjRpDDtGDC1PNz14s24vs2c+wUvd3BQ/aW+qYrirrkPxZraZcuGdq9zd
ClNH0SUssxOlqzbY/V4YRRNCDLE1AXRMPNfNbW7Mp7B2sxvoTIujokERZ1aVDoB7bliEpnxODNBs
lJiuQug1dznZ6tem4h2qQgPJ4UmJmfpfqqvdpj7qU7erQbBSIeyexKhp+1+7wRkuYioI2GtSqsVN
jNl6vm10M34UY4FUL0DgxM+KozgvHfLDMLw4pvQcwJR3A7BZHTMXROrUS6A2uF81TowIgdJWezHQ
G155c0q72cGkxX5kcp4HGl/ay4reIHiBm/AFx+ZtGg9gyuwrVkdEroh8/z77PuaXwDEkTVlLnudu
nM6HhyD2sqtoZANpqLFGQFd0ETT+NVDlFdQ0suxtZud0GkVyolv5UQ713O9Vol7Jrp6vOuuuyREI
+j0gZhgdUbtQsiBj0qWNCdP2nvuY+1RBNWbipZQnqT1kudAKFrSWc38eRrgQwkvRH+q62FU6xct+
NG4z8v+wPP0f0s5jy20dWtNPxLVIME+VS7GyqzzhqnJgzplP3x8hH8vH99zuQXuARWwEySqJBDb+
4Hf3ni74vs1XenyK8AC8cKb8KxJ5eT9nffgDyQ5zQ1c0FQwGwKRki9eeksDTj1x0AhGgvevdxr4f
5wJWLi7AFdmxRAvt+yA17XtT8+xtM8T24hYzNEU7wnA6yJAcKvsiY7NoMhGAUWQ22aj5fnh9mVvs
9jJuB+O4Q5vm4AZ2dwcxG3J6UkxfLJbcq9RoyUfOVQc1Kmj7xsPQKfVTbNhbXxUTWJPOPyQgTJeh
rBp2vE5av97J1rAcPiJvPqoHnfNS8u2VvdBWQfieDSGmFUxd1lq2QZYj3MrqFJWgKLXAPcmqVoH4
VLIvmR60Z55UyXUQ/iwoD6PUsJa9Ct1UFlUFnl9WMxvBToHhtlHytbWKHKcF5IDu6sLOttx09ScO
G7iTIyTwPbSQ30YQ/xONwGFpY/V9+auvgU4AXiz0zRJc3lk+riDvuqtGnfRDNxfyShYhVlQHuwy8
Eg10WhTgVotOj5u1rMZV/ai7TfSljxs3ei6ytvlSqO0PrQ03jl2WD0Wvimdo6cAjq5qVYhjozwNo
j5Vv9t5WtoYG+31cS3QAGHQecf4+xB4wqXjuXJFDvIcCvpeNcnxUfkscdkMyEhTRu18pKFzPvZUC
Yf8JYXnVNNVVwk/tURaQr1QzeOzNrniEzDmRS1IRu5y8OFk6CdvVzDAQRv3dv+nyrR6Y5lnY4oeX
Ykg29Fpy6XPulCwnUccHjXhp50I2DFlm3flD+tJY5T+heUCWOcWpsqLltX9r+fsomE6tmqlgWBCf
l1e34r9iY2r+v/rdhkUR3/9caYaVkfgxWGkPxZ3RgDE8c05FHQgUgyjkVVdwTrKQ9b+awYKGuyD0
jjJ+nUEO+avfLfZHnwKtjg2/hx+aWgoWGbzwH690GyKv/n43mUFuaGBZt/hfO8oZb3PLfnqgmOuS
uwpK3XgELHsHVWm+tXGxMWdtaVlH2iQEPAyg8RbrBx0Poz/q88BWBuWYW1E5drQvil55ADhoPnV1
9k3Jzf4oa6RcxYa9mbnq+N48YRyyC+N8OGato+GSA1NjtCKBv2kmLjImiy4zEbl0RL6W1UKZwO6W
3XRHzpbvf1sFr6ChQxhqWotXYJ5tDHdsT3Fcu/BUQn+vzMqvTEriGoBQMFU+GHQ/uMgrU/C0ybUW
deR/N+AyRvbYM7/IuDWlETIUcxct+Vn3HCTJOdLcCRCHGAS3OcXCQRZu6HVi2bcaOTDwviUYkxzS
JskP9hA9hIaZbqPfIRkvrSooFn9fDjDaifJBX0fL9j86/Z5Nxv73KQvP/Wf2pvC3gJyctda72alO
wg6hBZgGBRyTRWh1wY8MmCckop/8Zd50tLG+TFrerDzNSS55jpIg4n5iN1qldrFYo62sri2WUPdd
Dh+a6RgYwLM3VQCVyK7tYfVHUF7KQvcBqHeN7gHXArMNtltMx1vziMR9u2g9PiZ8kz9uDSHysHis
4XmppvkjT1tux8iRyhpMCeNQ59O7rMmiL4z5S9NXa1GP+aOMqSFCMNXk8OMm5GGazVFtuJZtxhxC
/kRsJ0Vvl7dYmjbOYuwAq98mGuJPT8O7/DordLA9NLloIeeQscxFW9ZLhmgjYyyOwmUpwmaHzsgl
L0YsPrBZeuxcazihm3mK5ho0+fJxRIV/g2jatJJVWZDD/wFQPiI7SbekNt2Lx4m3HCRDDWzrLcoG
3bJCGBqe8DCCJPOwZhwKcUlAxxvFFJ6buSbjIrCMA2uHvaw56mSAUhRjubWx3FrI4LWoVXHxBFZh
eovSnIwFvaqfjTFa1GkVrS1XKc9hYXI6izTvLrE1/cz/2wHwbGsvncUBitoZwfex0JYpYiiQuTtj
nxlh/hGUEFcdVKkQO1KUdTyV9tFAoWTv1qqxtUmK3HfwIVdIsKhfzDz85ISr+mlHWxw1/A33mWpr
w567b11hLfPSJ2a1rbvIWZsf28bdy1ZLiVG8T0a+4niNWjsVLORdgsXNSheVdYQ2/wNJhQAChYal
9xy6FbeYhUb7Lldb+Ob0kHFlGIsOLet/hsHd/P+Z7r9eVcbmd8i+S6x9kPLVfHzZzEU7n7zKArLR
KgLwe7yFZA9fjNqmFSp/0LmvjMnxsgoR9BG8u3kna7d5YclkaIFsc+hS+xZY+WyznD6XXQJZ1P6K
lL17qTlhG+us3OVCDc9Z38D+NXXrgWwQzlOuh7gSPqQLbDHMr4PZPvUx32BlqJdmzxknu/zDVV/1
D6lVeTm6qVhXpQFVZlZWFbpJIa/mQnaZZnXWds5ah1P6cxLFeOGOhsz1EHSfkFX2JbTKLz7iRlv4
5d2uDL1oXzfqp8l3bJc5NvI7uZ2/DhCQtq4zjWtZrYemW2PUlG1l1Zv6aKWaenQnq66Yxa8wujiM
3CpffZSsoBshvVWqqnLC/xlcc4b8Wqk64mXQsl/Vas63yqobux5SZN2vVllN7wtjPfrqj26aXJRf
LRXXocQA69tkMejonh2MpeFYwn9mlSqdepI1WaRBOgtZiB9Rr2fperDvhEWin7SBDh1G1a9X82Id
YkzZcwgE0Uw2GCIzrq381AwoSnPvpDLFuhA92rO/m93S1IuVnPE6LczaxZh5yrrBKmbZJV2+N+MU
n0DsYlcT+PNP1USEQbhflak315MWhPu2crInPdY/MfFMt4Xvg9Np/fwkC8cbmmPvXGRlrMuyXd0a
dcXXlmaFxdLQlv0OQcNXLyshE7qVWLjCVs7NbOfBaYB/yRLUlkxN/yNelJlvLHoH8cmwackb0E2O
QoG2u5s6nC45vojeW4FGpWU6H03v86CLC3TiO3gZbd90aEbk7gcyQR9a0VVPhj7Ge5ZK2hqJ5/4j
Znmc6O6HQaaOk9pCBQsrtEdjcn7IcewDeHxDO3kYYDxyHtEaPHdD8ypJpg5PhmZpX2GU4t0JRORO
bh1lkbIVCuyCx9S8m5RFWEL7VJsSg/DMdlAaLib7VLjWSm5CnWi2a8v8peY16qWOI/WS1957Ffra
nazJQjZGsbfo4cadbnFdCOPYFvpUYlWp1u6rNenTyfLCcdGpmApOiMytXTE4W1lNFfMFV+clbqx4
YsyyNYYWBXxqIjjKq3gK0nohL33fievFrUl1GjYtlQYynCF/dPx1ie3fwmgsFzXHaThGc+GThclW
ld6/2bnVbmUD7lse1idh/sUyMhiHRRXU/K170EPyMphld6LZ1GJ+4Byvxazkc61fO7UcuWl4fSGI
NWOmJSq6Rs9NY/sZ2HiMokutkCrGz3USu2b27qmBy/NUj/Rdkwrxonber1ak76L92OMMxzrBWcCl
8z8nO95WkWH8RGH/ro5aknyINLB99O6s2s7vZSI/EeW0UP0sOMiqrwXBulSRJnNi+6UeJvyR4umr
5TnFJmkGko+uXb3N8bwU41cos8iy8hXmeGdZgpDa5+oQvhlOjJixWz+3IyqQadj9kGEn7YNtoQ8L
M91Z7NH2KHej1DxfGf+ujsrQz/aFNF8vr90D4FZYhyOe+3vMX/Nce2vYC2SL25y+az/Y8CC2VWb3
R8XPewzvsbIye+3S4mVuYOZLTLbG6tAfZZFX2bMy+PY2riPLO8kY0iBgaERRLeQIQCYh6el51jKb
4p3G+U+B+Ste33CSiqTfxL/JXPwB7WkhW80wes9rtd1NjSZgNcwjwqDhJKiwQlh6vztKFhiSPhYA
sw+2sXGMtGXHgqZgEVI1HGJslSq2NgV6ZqhdC01d+X7zsyhI5StJiU8gvBeYFf+YvfN/xfa97X81
SAP4a2xWyPirwclsyK+3aWRv6RJ/NY7/9/z/Nc0tdrWP/z0iM1FW4bfLuwnndxPO9tCy9+29moF4
9I1MX2hKXa7IMeT3OIxl9/Z8Bb4AApN1kRFZTAEuclVv2X90dZNmZD+0uw75PcNQjim3Ma9dy5Fy
asNRu/NILkuGjLQLcLwwDdLIYRBtpsj03YXGc/VUOP1ak1U5Li2SnONM1dioPrRxaH5dewxBhN7e
mXx1+L42N/yp294a3KbtDjVJx+vbMNTZBExZYeRsP6SknVqXRKkwS+chqV3jBO5lL9vUOZT3NkId
+sjqaK7KhqZo+3Wlue5KRKzDl+zgvEVN++wGbV/78Ee9WIj3HOUs3BXaB9xsbu1g/5o7VF1OthPv
nLA1z42ZJzxfU45AtVoFooOywTmaDPMsrxy/0u/8pnm69pND/D75nnnZtEv5p5P4ZoTNT2LX1Hq4
sOZZZb/bVDMudLSLfH99SQ2tjBBW1qqfTxv7rvWh4BXFTlbxOscI2ISKJKtOitRH1T5hGOAc8Jew
r8VfVdkgY50bhZtiDCKUB8H+6VGfLPC3qR7wmKsewogzL6MQML76seJjpoBn8mdMduYp2KySHrUO
WZX95NgmYu1hkGC+jv1rvroOmm1Rw8XWcD0/GHn3q3Bb+9CzaIACj9ISZKp/GmbL8hIjBOQ4zajO
qw3a5WhOIDNYaqW/kjP8cSmnlb1li4eCCD80rJEmFfMozDexxCxSPOGbyD1CmSbJ1pu4pRd9qq6u
dViozvHaa3R9FCys4POPFlMOyufxqJ6z/YYnyDI8Yb1iVJ5ymGAVsr6iMONCwYaZUz8EfYS2j4ci
PIbwXFGf1/dRmmx8cpy7yIZWNRWluefM1tr5Rv+o6D0sa1SRF/rUNRs2UOPXmCwC/NPxTfhoIvAN
aTZV0l3jmVVN13ifij/isv8EnOTa30ha5YSrIpIsA/JJfVmeq9ldN4nZHjfFGO6n2Xu3t7EW0DDQ
29Sz2a7OxmXHLypYyVYfadajZ8U8oOaxZTZa96oS7tq5L9YHzt7xvVckTKeH2ur0RV2h2oMW3ALF
bv1D11rsMfwuRM7cgOIqarFIIjc+d2GRPOG4dClRE38HZpVtLL9WEFhzi3cXJjP5owKyHx7tHPjj
mpieoGhWJ6SrMRAqMQHqneoa8q0AgSJO8quTVink0lLg2bKz7CMbZFUWhQ2P3fNx5PGDWfPl1lFe
KbOkc95/u00vw3KSW6wPwq+t/Z4M+bSp9NrXNuVkQVpU2K6tMCItl9xHa5ZRc5MZxeVxaHXu4qkb
JRsSSOnif4wCSxXtdVdfXSeR8107GXH3RVP0ahfpUXi+FVYOirofl7cI8kjhGR1LvBKm0HwmJenf
yditi7yqC2daepqmrG4N2ugwjKypvzW7FN7h/GLXoLzMK5AdqDet9MT4813oNqm4tmg/nCru9743
dntXtX8VMiarsuFW/aNLVCrJ4o/672mUyTOWHrZaGBox4W3w/zqXPfdTmiLY4dl8h7THtA0HO1hU
s4RWg7I/UgBOsSoUVz9kgYv0lpTaihGNOsWc7yxHMyTZ61WjisslY9ScP8o4iYPsgvxAiLISBky+
X5i7IbFtVo+V8t732h3MOdS41WDg8GvWLp/j5VT+0GOUOsIoEOeiMfZ10G56pdtHtZl/BqlT85TU
lZcwMsrVUCv9vaWa4dZGW+PgYD2xbJOxwNpOIH7fNB9pbUcveqHY9zlE4gy5txeP85jn3N/LJlkg
/QCkWa3xDaQ364qHujYWeO5+K/EKfo4xt8W5QlnKmomZ0bM98CNz4nY1stZe2frCUsL4yQ/a7ike
0mjlpF6zTVKre1LzPDpxB3yVjbIYfO+rw2rxKGvIcdjb2oC7GamkhZZM5syTuXbwa7KpTtotieDT
2DYc+E05a5hZxKdDIRvMyVxF+WRtN2JbJqgBhaHS8xD+x4lHGuNoSY2wswm+9NZQ1sUHNi82Estk
AZQ04JRpiO8l0gqU4aVs0vhegrDmtnquyTY/ii61mqiLsWHVYZtNwXFhrC7A6hePdm7kj6ylIUtk
U7aVVdmg5/CEo8g+y1BtdtVRNPbztf88yFdmu1SfTU8ydlGy7I3mM3L99iC7cJLhXJrJWt4GaGqz
VLlJHmvNWMQ2i+C4CDsTqeDEu3NT5RJVvsJmCeDnGcuy7pz2Nef/agJpxUPKc6vbcBbwKKq2nqfp
fIhevSzNgCOy+WGaiBht4wjbn7kmC9mYzz1u3f7vsbHDhW+oIffGyjq3HNQJ2VM7yI2sxyh1DsMQ
lBc8SsolLq3pt/93j5Q5hn/P0WolniR67u/KOGme6lF583iPx3yuVVkb7KZ+0JaKYtRPej40T3Hy
JowkfpQRE48RnAzNfiPbwtG1z8aATpJfNw9JJIA1l8aZvSnO3GnXffY8sgNTid4a29U3tauHd3ms
WueWm4HVO96h4jFXQdflcphcZe0UACBxfXeQw5wwW5oa8TIivXStis4SL23n2X9Ub62y83+Nzcj9
7dC8TSfRHGXhqigf8NDNkXL8Jyav1BbFC1LBHqcg2QzwHFNsdVWUJVfXYDujSaPW3qWWPu2nAnVs
Kcre4oDEM8l+7rRJ2Y1dC1Q/E+G7WupLRD+DT4CTwMFC50XYERaJBRicuEPYVQ/PZq+Ic4yCDOQm
fibH1C/W10Yrauw7y1e/BFAaOOrxXvOaW4RrTe22w8BmlbuT/lwGRn3g+KNbyKpAHPw+rGNMeiql
Xer6F00U7ZNsqxBYiJUyOMuaVozF0jlPIbfyezRwnMMYK/ESAAD2IqM1nrpy0pfYLQWftm5vWCmZ
X7qmQFVEoJBljUrwWsyGYHMHOTKejUmqAUUnOZKldfg5leYmG23zS9/3xbaL14GP9PcEYrj6Hpb4
HI6NprxaXf9ZmVV8kTVVvNZto74AqWsfOFw7JUmO83frcZIpEn8pqyLr0y1QYGsNTu8thR9/V1ZW
NoGyV6ZdAepaJKSG1LkwgwHNqd9XQ4pSBpuBfiMbZKEViXXtZyP4cUA0bHkbn9QcomB/1NYoQHjB
xs5w0Rqclp1xNcZnt1UFd8xEe0SpuV/GRe3woU/+orYrAzkufVgWjp8frLYsnetl6hX5QXNMUtB2
gSKj8q3VUecm4ZZjNTQAAx95SuV6jy1O2/RPwps9w1Mj+pZ43pLUY/szjbp7AzGq92nkB2PoZXHf
uHGx63qLHKGWirMeleoq0DiwR7P7Qw4anbsCFaIfttmni0DNqpesw2i9sr1uUfk4gHM+2KEoym+u
Ho1q18RW+0xOYvYaA9suW6s88DnkMb7JRjv33Sc+GNkkC+zOX/Hvdk+yplu1s9SdHsTZPDXSxf85
l2wslcn591whhieGrrknYx4s54rEs5+kxkqm3TqzTXA3Cptf+bo/6t2gOMu0RXGontfWjUD7Y0IP
ZodWhPmcaJG9KbssXjfzWruLKqRvFe7A3VxVB306k7Xm3JeaohXiaYgf5EA5mW0Wdzh49DzzaMcg
qIStlboHOZeqD//9Sv5L4Yc8enTfuxa+aEygo0Ecbtqubheyxe3KX82yeu2jprV2B87j7jY4KthZ
+OgHLbRR5zZagXE7CAtvM2CsnAUm3F/nkDfLnquBNobYMnF57Z2GgGsVLdpPSOSpjvZuqgEw46b1
Nr2fj1/1Ce2pf8JtidKuDKv2f4b/1VtOks05vX/1luEgir67OdrGg+p0O3ZO5jZGjf7ZGP1vnVWN
3xAJeVQQIHo1RGRCrjJVmJsV2592mhayBzKLm75zYXN6QQGgvf2iR9qw1DmBP7GaRHlVVZr8JOst
uPF+1oVy+28srbHtyo2fmV+c8ZVx3ntR4XZUktW2yaduK3R29nbdKseuc8V6yvv6GWHzHl25eviW
V/p84zF+khjaojq8aDN3eu4AtoDtUMF4zZ+aWQH3+I84HmqnxijUZ99BC7Y3zV/9Q4yibv1v8bl/
N/f3bPrL+eUH+u/+t9f1meev/vL9/Lv/f8wv3381v397zNcDByjPumv+CPS2/9aiAj3FCf4wzgIm
XYjgv5ntSBmIb/infx8iw94jctux4DTNHepB0cZzvPErem1IsVXKF1ugeVzOccyLx68o8iyN3/EM
ot01PvefHKPbkT1pFimGK4faiKtqkaSKdSh73cbAoxMr2SIL2XCryquq1hnyV3Metfs2GIbdLT5q
vUmmLFCfsHVGlymNxXvR1S8Op6o/0dtNFRu9sXbqdwMeNcsBGZZNUrgV0n4U+GlVR1mVV7JQeo7L
faOpUULhkaRA0Sqm5iSLuHCbUzgXsuqZg7lE4qVZ3WKV0ZLHlnVfmaKNbvjTQo6TQ2TDWKAqC6ez
Qt7fVt+7ScfqrfJfcscMj11va9f4GCFxMiQWdpoqjiTsDYxz1yP/EifpvrRbXNQT0FxbN8O4G+12
5UiiF96cDRV50mf9u2x6GkK2N27Odssen3AHmZ4cvAuglHaYL84xaDcjxq4sOEILmp8l7iG3jU/N
4CKBCywD5WO3Kpf+4MAoSMRZtlrhzLMCJbbW9GB6ahHimnfDLCabpa7q7lsUjF80dAl/JvG9jZKh
v7As8BHTzBNEVn/dJqxbRA7soFPbrwKGW7/FeS44IwE1bzH1HitflLiGnWoHIAM0hN3UstjL2kBq
5CKvykvdlcP1WuEZuzJFwmc2AASCww9rKPWhnpcwE09VVgz5tupGlswI6i05nBxOJrStDC0olH70
7tOr8+VQjAZ6t4Wy9tU03MdaPz3WZoTkLMJyu0E13bXTBPXGGXCM1RR/eG3iWfCxyYI7EbXD6+hE
2oINYIYPA61TGfNEwQDPSMMBl5KSJ8bvAhPIX1X2R9FecUv06NECOkOD6l5qu12yFuHUJNK4bcQ+
njhzFZ49onddtooGnf+Sbs/qmjlYYlLwa6uoxVuhzB7idexeOHCrDgboEryhlA6+ZBBsmLxZlA3s
iMxxxIMsWNxfdFVDytBHu+waR3bAUIr7GuT2Q55ATAnFhOz2P0OMsOzJGwZvt9CESOdO1Ulo36bh
nBRjG56M16E1wpTLZGqzleZhhFwBxjnFk9C/IMVf+mrzJTeFf3YQ81zIsBoLHDQM601D1ZLzfmeD
BTu4qZiE4koRM1xZze6quHKVVRtV7JHyzNhMnZZenNjPrkWK1Qm2yUhgW0BRzjnIyq2q48Nm1u14
Sf3Ogn2j2V+RaN4Uhp//yPvmLa+04dWw1X6tiKg+4vDWH/MmL1e9aJvnrky9FUfk4a7WwumV/AIw
Gr+CfNFr42vgtF8VsCbQBKmpvsn6Ju2fjKwxnlWwU/x5p9cMZ577YHIfZady/srAedAWdojSssja
raIO8aY00O+D+zK86J17VHjuflgOOpj6ADgnDHGdhJKJLt3QNx/lCIUutxPnYUBZ7NBr4ABGkNof
Jck33bWLLyjvJzvf9sNt3ZjN+3xkJDvg0osG7ph1+6oT4kmE5WtL3nXrkwvYVbPwa+Nq2vOMONrE
lR3uMf2FBImY1RKzL/E5KD9LoYzfAZRy94Mv/hi4drjTi1DfObWnPjQ+2t4Ij03fwQ8hoKV8q3wn
AXdTi3vfxra67mwsZ4E6ZHkdHdxZQVoW3jipR7A/6WacoRW32PXKQWTaafhCXVvMuWOg8RHbukHQ
/j0Pn42FESr2amWRDXt/skkt/n0p67IQhjHsVWgk/7OT2igqx85+P+zNqGQWAIwBGCGkElRAZnqo
dWe/Cs2Hohq6+8j9iAwdW/UkDbKjP3qPss12G/MhKDp1V2VgUnsoBdEyNgNj3eWWxhnWXPdRmV1y
a86RfaO7a6DxWDjbtETlbyyEtpsqjqQhs9usgzVOfOoJ/DcGll17X9chsH+1P8sagrftfWE5ZJiz
WKxlTBazngJeBdoZIxOmkrHGE2+ppjT7aw/zTaT+ngzFhJZoB3crB2uBd8yMfyyF/cDpfXRJVBeT
mcB5SPXSfshSs9njqR0uZNW3B3HBTZEUXudMH7XW7wcB0kVx42nXKIaxYdGhvgNARP5UuasH5YHM
U/cw2GW8d0zhLnzP/2kU8bzkmz2szSerZG3ScG62GFBQfhFxlKxqr6x5/QQjAFCCJ7tmwWLbUNbV
tHIObaDWnNjm3cWb7QqQiB2f2haU4Ggo6ZvvY9ts2wjVWRbqAvC8Hwqvjj9x8fMXXWpg7NEjqRY7
tcAMIgKaYXfpM3KxeGG1kf3QkvhbjwPwQ2jj2qYpa9gYAA92Vib0Q8ei987v+Bgddb5HqFazM6Y+
PkH/5lZkDfEFq0Uei+wCHsbZzKT0i+kJezOV9AiGbIPtmGivDNob/gkxjEN+1DZCtk1gl98Ndbwr
slmE3zNhDLcTFgdpMC6sTrNfJgt73LCt2FT7FQxpEa/c2q/eQCDhDKHniA/rdvVWJAv2Qv7bqFr5
ESmRZCl7JTacbz1xsB2ZByH5snKSDFlUUXdns/YqftNWhRVqiXFX4EKKdMlO5KJ7Mn1lqY7HwDx3
SRHiWTNke4GF0je9yL6bqhm9qxrwxTBy8JXVLM5dk2QCKGshdZH61Vna9QhE+23LKQt9ofZ1d3Fm
Gplk0krGLVjMDjn87tGZ6bgy1Mc+6ixJJ/aukxRPE9zFPSbT3aKs4m43gInbYI+kXuImDNGv0M6y
BlIWYMpcoFzYbGP0iXlC+ka0LvVeLJQitR6RYxGLcbC8r11bXnCBcPwFj1prFrTlVU9hFsMcKbNw
k+k5T8pejxXAUQmeriKyIWY09ok0lT6tfAhXrBPb47Vadp7YNCaCTA7H0vwZomjjxJqq7tW4xmcL
mdFFIrzyJIt0Pryp+OSHazDOdqjXGEfZqKYG6iPkyNaliZlH4oAKaQw/Oid6urEUpO9HcGD8jHPj
Pupc/T7Iu/IMwRBV139C9XzVoDDpDaN9uMWHWDGWVt0VGy2MfXSiMezcXafjjgh2ZzSvU8mJsRxt
j3XV/9TqCW39Ich/pOe6d5ofSmy2C8Mpxyenmlz+p0a/Z2frrvom/2QFYOGiwRFyp2YBJ2FQ7GT1
1nCtcngVu3V2+is+GK26itDVXslutyLPSWEY2b2MGE5aOKth1NqlMNxsPXh7VfjdoywCh4/WE516
J6solWso/qLEM9Tdo8K38BGZy2zrOw7u8vMoGUNNE/a6Frl72a9vIL7Ek7e5Dpi75SLINvXkjSs5
qq+M7rGq1FcsSfOjDA0OXrNdHZ3lILB7OW4jwa7ghOKs9STiRg3nSr3qScYiy8/dU7wrfupvDEv3
96SVtUdtQt5V9hjs+pPslvpUq051V5l1v/EavILVPLqr88LUMXkR3rls4Pu3rnlElQQJV7wEVqYx
i1RhTbhCBra6I2/pvFk8XMLCNl6DUIuOPRi0ZeFZzpse1NwK1Spil52br6aH/UnqBMsmBzGvaU58
V6e6dgSfFm6jKOovedMUa9RG1Uey9dbSqOvotSxDDX2ZFF16a/yqYAjxre6iuyLWdZ5tzrgNvcmD
V0LRBtyc3WwU7G7IxlsewvrJ+O6ZibNsJnc6lHFnv4SJtQ6KiTj6K1ttQjfVzPThPRNkpTtkXT0y
EbiQ6xyBzMPHHFhYUAzFpS2m6sEL+g85vHCEtUpNZNkFp9dxmJ5INut3rgvUvC2G7qzbdrYOcNt9
NkvNhMKahR+1hXu03PJU/V3Y9dZPRA5eTCvO38M8L5dqrYnHbBj9jZyxZ+txndFGt/WspD3mU4OV
P5fDYALt18IPM+hOIhZsopgxA1XxXePEa/w2e8/oInDerVDn79Fb+lFPA+Mp6IFh9In93utAWRTU
B+4MVKSfVD9hF4lAwVSoGYZe2RVF52dGe+DO0S4lig5Ua7scs0/PKUMMqDxnWWmV2Pku1b5LEEvq
e1yTydeAoW6MbahgES5bh5gdWgAkeylb9RJSuw21EG8/86C4wlmhWex/JsGah7/2WbZag2lXqh7N
sE4uo2JkM1VteJ4RZkUu7qraGl/Y6xd7X0TBWgLL/h0P57gEov07XrBe+K+47K8MRcWJZGru1CTy
N6mrBVjQ69FL0OnKto3RP7C9KH7phVLsLYH5pWzNtURh3zHyRJpbXVfgpj4kp0mbD3Ga+lPCPQyl
S/Z9j0zBDf0hY5x3chz/G/2hDEaylzEJEJENtcm5QA041NYROnZxaDs5k84xshKJ99Lhzl4LC8uT
4r3B8fq1mgX0SQKicDZ3TX6Y8abNQTXKTIExtsZZXon5CkH/y6BMyV6GbvE8s5pt/3uUbOBA/NdQ
rzH/GCWC6Xs11cZOaFp0adPYXuXQfVZmgcq6jMnCh9qwE4WLqxUknktddS0LXLh/8LyMZTfFHf/D
30NwB9u6Zescrv3kXJ4HabKZiSt/BBXVs1b2BN6hNetQWXVGXu0qhG4XiVsHGG7OrxDzCnJuOc91
9PwKRtHZq9TTyDvprftgTRpMO22ovrv6jyKPhk+zyPQlH0N64WjZ3AcYhG0EdruXQItNPNJqe62k
LjtLrcteLbWDnVOKdjfM1cyskF6OnWovWxFz6IAyBf1xVMPs1WzTr27UW2c43dmrEbGV51e1bwK+
NmrCq9aTWryD4UPeKDCic6S46RPMoYuMm06eg9CANDzhqPRu98VqdK3sFdt341D04a/h3v8h7Lya
3EayNv1XJuZ6EQuXMBs7e0HPoi0nleoGIVOC9x6/fh8ke7rU1V+obyCkAVkiicTJc16TIjEWoqJ+
Nqzkf7zcB9TyxZry2+WIsJsH33b1pZ0aoDGM0FvGLtme2BjZCzht9LluX1xEjZ6bqlaufkIhPXWi
z60ROHekeBo8bYr488CudaPaNWgpvpOFq1j1Vh89HOaMKjgPDe7sA/rQu3rEIknxx27VBIX4NIXW
zyLBnaJM7qEmE2LPJAz4GovIys+OYQ5H6bQr/XjnLn7v2HGI/1r0/tlVlXgW9mnkAWGt2n2VlA8R
6tTqFk5A80sT75h2j1XUQ9mq+TmIKxiGnpuuDNNEAXE+pGn7miCXsh+7EuPAsYnSi4bi+DKy7XYj
m3KeOg+ko04RsTKy2wtUQ7VyjQQUXmeMT4NHFiEy6hccCEsq5KNYgUaaEwoIbqPJnZwGHmqfRJMs
YhE3L6ZhqXfe4ChLeZXv6+0yFdhEy1H1ZUTe74VES3hME5zU4Hg3RO9Ruhprr7irQ9VakdYMNl3C
ExyNgc6Cx8gOzDZvpzlC3TWA3CP4IbIkHdX/OKjTvTHL5KyIvZ1F01c839EoW5J9jJ6dJgaZhVfq
W1qD1POsHxEwBNLG9vRoZNjQDoPpH0wBnw2piHCt2HDuRZXjVzSRbqaajj6i+NazClMa9JG2xDZh
O3iFvYe7bZ3r0C1X7pjoL5UuLvKNzDDYxXAhsYbjQVqoE1CD3Isu8syqyx+KEtgUAv/SX1aNi4E9
7uIpqc/doLDh7FTRHTur7o/yrM2iP87sXigHNQQqzoT37g9TcUfvb6NtN+uqWAWJyZiyWdwG6c7F
yupWNuv5gk6lHr3IwWKGi+ThYkyc5EkWv2zF/EqolJ3kEP4B2UrH32IrBwlBkttrlaGr3KUD5eQg
1v0rJnZihVET0KYQNrvs8+Yz8u5rRdUpF+NSeOsvPb3edVRvF3LG+wVJiLSUaw8lKM3/vkiY8qc4
ISI/89vIfnlV3Dnmyo2xI5cDv7w6b2hewkgt7tlKtM915pzCsQMJMrccLX1W1NA9y5Zd5z+8dNbk
GNPu2cbRHa/JYjqKuVmAZ16UptMDneBKFdGape673V1bT91z3AXjMsUnby+vJeONtWRkTjt57aCy
YI99YG5vf4OGwojX4Zogr3Uocm1aQ002crSPPQH0cfbXK7HgrFILC8WuLz55VrSbVN1+tUzFWiWA
HyAPBcUT/MHrrR9VjlXMfv6oDlnz4Jj6V9kvXycca9Q53Wa6Whnc666ZnNehNTVW26a6BGHsni1d
WKQhNDQEm3RY1QO2kqUT9FdYmP1Vmen5FY/JSXWBnP3ZL3QRrChcCiI0ZsgBX2iYVWQosMxdfqEq
LsKu4yXDrOQg+1IzjhasmGJV7psI8LdGFL8uXX3cxxQ2n/p8um+qHp+ghlzgaNfdk2VDRsQh4NjP
rVtXgJpJheasbEXw1fAyT/qDbI5elK39JBg3XgwG0Wlba5NJ5o4aeO2imE8xj9+YVRfMIQx97czu
0cD1FqsmCgDhzDhcbYq3qTvdZYWtfGlYUkVKRM7WeofIKL8uEJFfmtTdYaKWP/OQqA8oxM4Ou/Sj
EfR9xPVG1R5Fn+XBarwGZakdQsLsgwFPxmnJkOss2gvRD9VDpmTuLhijYTtEyfiU6sN3Uv/W98hi
HUEv4XNemMnGAXlxRzI9vCKBi5yMFVvfnezBUof2W6Nj8Wt7VnJ2NUABdQ3qVbFT84A2Qr3wiHtY
5mjKgxf35mFOzAD3nzt/OXVlr9GW6Yb6MJqP83gjtHjpzltNwvslhgTekfy16ax6Ww1XoaLYqzZt
7DMO3i17noi7JSjKXWcYNvgaBnxRAxjtxABJkcV6JzupaDm3YREEkE1cq1sMKHWtWg29E9Wwpge8
c8V2NpbCwmtsUlbj4Q1zlwqbhmh68F02nIisnGVLXkD1UF0N81ZVVYo2JbBtl2VSV1c5xeMZtp9y
zVoYqAE/iPng64hv+Fns7mXT6PzkHKg7GM9XKPek9atPAvUFfwFx/kHlT/4S+HGMXVKYP6pwV9Zq
isVAgSrL3vamYM9uyT8nbogfErmXx8AvlQU3fvPalckfr6hTA/nvK9boZm3dKVPXWIXqO1OL0bSo
Ku8FIea3yjKqawCTALtH95PsHg2V9Eo6uVtnnlXYxlboofbEbnvC9F0XfNf0d+jjrgaw3Hc4U9Uv
WbqS/4bJsR8sgy0vdDo7L+BiJ8OvTdwtlQVFKGuZjhNGS71ZHSMFwulmnE+72QpIHmqttPEOYU6B
AEqzkJ3vcwyUe7eiSNVlmJF2lM7Amj7usoZCVcQ9uRBgNJ9HO9GpA03wgP3cX/dV43xqrPkXlH/G
WMw9+33489YCtLmrifZWgdnmn8cybVhavWzve0q4cjyv2ygluGvdxakr7XhSeX235Sebv2SInrRz
4taEArOKixj7T4Ro74VvxwuszaavLUhSnmBpcq/HcUL51Iet+KdUozyTgos3VcbbCBttolxv8z6v
i/p0GVqpsczw5uvbrL+O8yEpHfLofvHWpmiAyJbsN/wQFmk5Eouiv3yb5iZVeSnEi5z13t2MBDhC
z9Pd+0BZkMCKbACM8tXk+9Vqp4F3NbL4a9H7a5Ol4ZzUAz5X7Rg+ZGB5lroFCnWsADD0QV6+alrz
CdPL8C0zqIbqLauuq22zVivYApr+ne7UmEop4s0YA+PFLceADE46POl9PKyyojSvHRIwG72O6lOr
wyjRe3MmdPbd6h0v3wVDu3QKF4oeBTMqLH1Qn+RwDR8UZ5j+rWaDuC1JByPFk8fYxOX3U2vho6MB
48qUgtx7rGP+htEk33bY3LXg8V5g5snpEXmWfdzVwbKq+3zHKoXsYh2Zq2BecOWhaaIiuLVjUWXV
wqhhkv/7X//7//3f78P/8d/yK6kUP8/+lbXpNQ+zpv7Pvy3n3/8qbt37H//5t2lrRJvUh11DdXVb
aKbK+PevDyGgw//8W/tfDpFx7+Fo+y3RiG6GjPVJHoSDtKKu1Hs/r4aTIgyzX2m5Npy0PDrXbtbs
3+fKfrXQn/mhkrt3PL4XUaoQzwb7CU+UZEcBOVnJZqsJ/VBhvsNHzijIBO9ieNFRtvras5+gvYM3
uo0aRJZIXl7kQK4PUKvKHF0zB6Eus0vWbWMUL74TOntnSpqVbKI1mC0rJ42Og1kUL+0KRHX6EhsU
g5JJS5Zykhp33colFbo3s/A5c7Lz1AzVVTO9Yuf6ebfQjBz6uOzMSge6WuAdZYuUanWtNGVcZ7Ub
r5wyra653X39/fciP/eP34uDzKfjmJru2Lb+1+9lLFBDITXbfGtQzgFTl98XY9Xd90r+LE3hjQxM
UTYJayMt5qNO/SRnsZtI2EyzI/C17K2YOTPyIDqtxdMnfgOaV93zldMfxe3dn7PEnCn5s0v1LRNV
XrVdFn40fErQrZg8ygWyBTYYMkr4KWiS9iGbHMi8zPEVrz5HwiQrcv2HD8P4+CM1DF3VTFdTDVOD
h2f+9cMYKi9t/N4WXwfPWxuzGrY2H9g/tQRvnAkkijwQBv/tLJ0hWFUUOX7pk7NbavyHOFdMOOPz
1bItz4IBcWB1SkkhTgYCUU27IYeREAhY8bkKkuR26IYsQvVcdkCOVVXkFJgl237lgg33u4O8Rvbf
plAIfkaVxEcXodbURS4yWAkGdqW//5y0v35Ots0NTMFTE45m6hZW79ZfPyfSNIDDzCr9kZJvuSMl
jF/kylkhcxGBGU/YroMl9RbZGCkLnP9mJ7oExQXdgdonnOXv/xpX+8u3Jv8aZCOo4GE9ahrux6Vl
0MEGdXYQ/HBjPyAsQ3WyVfK3zgkiuLFjs8IIHhXCiEDSGZyfhhJ/b7GZPLYI2e9z09mWqk3YgsLD
zlL04c5D2ZMiUWijv1YCe5lIdrdd8GJEmXqup+AMwl5jb9CFp7TVk20LUFCs8QMFkuw3n3Hs8hb4
tT2FLRqJ4+SufZhWEC4Ssa1U43OYwEOLTJJKphWT1NKK4hC1bsvHxR6pLS11rfndPk1rfRkItVuO
vlZBJbDFRTYrC9H7urcPfgyDoM1SBFsgq1FH+OliNbcVYfNFzyYyv0X+IIWRdR+L5VB5JHURfYpV
rtAc91uak8s0xlY9WODldpnfFBvUfKOt8PTqEPnryo2m+7b9iVTRpas6DACrZD32lLcqL26Puto0
S613wZSpxaEp2+aUIAu5Qq6vXVJOjRex6oSbrtbwUBywHctCiJT1OP38/fevzY+O9yVMfv/y98jN
a+q27Xx4tOQUcuxS+NkPFLmGa4ewGuj/WS6sMe1HdJU0tFOFs9DnX2dR5sG9cKL17/8G/W+/QcvR
Vd3gftANU+j6h79BU6hJm844/dDy5Dukk+aY4TRI8gtrB+ESyKZlvgSjUp3SUd36Wefvg1EbkOYt
EB7uc2cTCv0buKn2NMDlJXIdlUPCkheNmbrqwdUdpx7W4u//bM2wP352ACPmFc/RNddRLfvDnazF
Xor+XmD/QAIH9YlYfHXbXkd9RyOG8XwEH2xrXQxT80kEa/b/e7AdxmuOqmEeZSgMQJPadnrRn5Wu
wDocfW5ih2QRIQW2AmsFHFs34R452hMbPHWNAxhWJqG6amofXDWPRg+GlVVjidfX1n7wp3pVaNyS
vaPZuBkmhIEpdEaw4zMKIfnsKUO2sXuKxYhkUMS0kmxdeh6Boh92R6pMgBh8jP4UBcZkm0eI4Ubj
N/SrAspAuFrHytgigDHYm1w4wdqDMbmqo65c997obvzW2AS5qO6NvsFlLsFSbYBWsPFMM7rzG5cS
mvD7nQmJ4QTQtFxVJirxXlFh+xF9xYk8qMtvoB7EqUw0sVIU2MWaA6+xTHrIxVE4rmfBuLwy3X1v
hj/bDSIlYOLsItxi2U6FsNgVNQJFhAfqFoF6DcbXPqSm+V01YB0TvxhVB+w/b4K9NfnGwkStAXJe
CAEuQHqu9weA7AiqupbIHl1AIzu3a99IY2O40VUASzRCgGtRb3rvEhtNBSN2OAR33nh09SLeBWWv
ITxkhhMYg2wpymQ5osxwNWyUvMh+w79FVAuBYheDkRD9TRPXCoByWnqADtitR/yi/f4nWIj0sc5N
a2d2NSa0TYKwiXYFfzOjsFVvkU9N/Q+PAW3+qf5lGeCnbDo8CCiKumQFPzy8W9VzuS9t74dVhcG+
bDsEjW3F3cTJ2Gw0NWw3FZm/s2WJDsFlnG8r7GPyBDCOi4DcYHaP3cyHql2yDHwpv7/T/r5A2Kbt
ChdSuWbpuH5+WCAMvUfye+jjtz5sL1FmaI+aixxAJSJ/6bFur8a2Sq4NyZodAJklO0JjMVANXDYC
DxTFQHSgrrX8FToD1ruxbdxVftQ92v2TmzvfRn8snvxeNc+//7MN9+8fqmPohuUahuOa3HmM/xK2
W1pYIwZsJ2+KT1w+kfHtc/u5SSIeXFRXNtagD4tA8fI9DqLxoqfA+Ugx9Grj7JhplthHOprenYpE
bz3Ulyrb6z1g/rwVSCMBn8PyF3JZ09cnA2OCKK0RaHTAIDhm3ixJ6Lh3FTYuC8OrtyCXv48taCIj
doZV1FSnKPWqbSrc+Cntqq1cfZp2+PwPH8Hfgh3bdEzDVh1V6Jaqux8i5Clt+y4f4ujNSfUaw1bL
53niTV+c2rk3wiI+WINmrTu/Ry8LHHs73CljLQ7pUK3LGcSs9MHJGNTqKNB8pvyuvdjoalwNlOwh
VHVKY37C8gOyGj6zwMO8cFHWSbdUjMpaZJFfnqfMe23VlkUN0cODUPpnD6eTQ4Uzxj89D5y/Pcds
S1N5hOoOP1JLsz7cRFWfiho93ewtEWg1tgUwswbvJHQAOt/eI2PZIe4Rr3K/yU7u5D+aTfAT7xTk
clXsNhLT9U/ykLuRDjGv0Re16FcWUj9R28b3LFXevnDqLzDEh6Ni34VOk65DpTrD9x4wZm4cCsfB
edapuZrsh0J+WzuU75DcSBQTARNhnOPsS2jvWQ0QAB+AmRGuZ66xEIWzE5lqPJcWWkgeQOAYkUM0
E2Iyax1iTDxW4xZh5yz1l4XNs4QEz87z8a1swTQuaj+befOqcSD/lWaL0bQUMJdps+C2LS5KBoyz
mTdlfuqimM1CAVOMNKW0f1fGpFxFfXYhJ52f9eEJM9Rw57MgL9g79SStM0QPI8zgmwws92Q8E6DY
D1ndv6GdfHDLCqgxqzVYhZtjV0JQt5hKBY4ngMxFOsOELFHBpC6zMxGke3CsPDz4oYoiTmyKnRZ4
wx1i2j+HEHXkiZX4zpsJp56evQUwmg51YkYLME3DsQBE6JXQ5hpSjwNL4UYQpgDx3XgojfLwDsTJ
FCgCaF2Hom1eHoauIucRJZ8sExti6hBkEh1Uo7wSYfpMO9TBWJ/M7mddoG+XED0sGpBlpKL67ayL
8inuyjvMjbq7fPzmJIp/LFyMIQYf0EFludoiGtkUGY2jHsR8MFRrAYG0OPpe8S0eyrfKtPkf5uJM
3dl8AGE17GyKPTgb5Rck7g4Qx9LvWVudTAvQTOP41x4awJVazrLW0geAbflP2+dZaJ3zOLI/Z9pk
Lca6aw8ZblGD0PTHUQu2o1PE154dDymZsdmxLKVLkGo9COfAwYkJ8oOFjfSK6gkP4wIJn4hH+aFr
gvHkt2qznRy3vvrQM/4hvrT/FuNyXwpDUBaxkV3W1A/rcAdxjl+d2b5ZoFuXcTAS9qQItztuyxpK
yHBxMPdY5PVGR2oCJVlfc46IfqyAPtRbK5y+p0MotkkMHiYS4CJeNbu3F+zi3X0cuUsBE5yaU3yE
wJYc5kwdS5x/UjVUna2sB5zqWQvdAK7n96Oz0tAoXiLug49M/Ron2c6IcOw0YlDHVY5kCptrsYly
7acpeucuUo0t0EpjLwYURciuxF/SuktA+vQ8RdpgLd+rT0OxGYJa3yL7Gu8QO80PPXv+eKYjZjVy
H22ka0vqcSmWMKSFhmitZsiwBVP2Njh1ubaGrtn6XgdDa/4Je1V47qJuPM38h2Yqqn/Kaf01eJ5z
WrZGwOEajqZrjvHxS9HhSE4dleVvU1UTYphtujEpJe1BPSXPUZ9fHDNSv2ZOCh6zFSHwtyC6BG4y
P94YKBzzGSse7xF1suiuS91xzW89JU3dPCZm30yLKQkeuiZK9rdmMCMNJdxQBb+1bRWWtpztNrfs
nyMSksi++z7ucTZ/ByjKM10x7NP7tfKq9xf9ZTLXy/eVM977vQH2K04DpMdgfhyKbPQPNsJ0+a0d
GPms3uBs5ag1T3mfh55+cLvClVe8DydRmlnL3tD9f/iCbtuu95hw/oZcw9YMQVBIrf1viYpa1Wrs
z9CC65Sw3PSp6mI2TLTnuOgvgUqgjI2T+jnyqu5YNC4/pi5vXuxaDw9G0mX3oYiyey0hsiGAN/ey
73boEIrwg2Lcoc6U3cs+vHAIvJWu3cpmO1rZfV/oDpirpNmM8s09r+Ahn5fdGgUJD9VMVM1i08h4
yFQKNk5GzGkJAR9ElVMvY7IDRzcpkM345bTBn2gXTd7VU2vI8VHGJ94nYkcqzzpOQxlvh94IL3mU
6GtYpv19RAJtNSAe8eR3IFoo6nuflKJHkWaYlC9JEHxTVLjqiu4csaeanpBueahMrdlNJmUMDE/i
qw406irPkNb4wQtg5PBnV97giRA16SfTnQbndkFRsj3RUmik79c3nS+OHqidUCF5l8/68JOVl/FX
UBjomNloMvtqaS/lqoGUESph8/oR2xPObvK0nkL31imb8NLNu+aniIGKsxBEdTyjh5K1S9BysuXB
j3dszJU9WOgYwyulNpaaE+AYiObeEcc875goTXcAnoZeHi3Zb/kVJbdfTuFArzFvm+7e5+QuNZ6V
bFu69S0y/Xrr5c0+VIvgOVDbYiX6xD7mk+mcXeDkS2PGxrWpSpiTiBcy0vkGsLG5L1L8uCi2Am+u
rPHG6pdE/sHz2QM7KD/NvP+xc4Fl1bCT5CBc3ejSV8gDCm8qlmTjxsWoRrhlz5ONxgWVnYWvtkEu
YnJ79Qy58o9DluFXS2nc3lLWngjRulQ9RxosPlzeNnKepb2pYxNc7CZ2TmPW+svBs4JXt0ckIh4F
1cmuFld7QPbdzY3wtepydEo8J4FOYyqPoFLPZud5z0A4uoUb3QEpHc+KV6n+urP6FShoWGduWVwM
BZkBHGyyQ59OBClzXwb1E2sMrbgAbHjuC6QmKwrW/pqKMDgQqKC7EU8jf10IajwEZvlWXicvkWdu
EKG7kfC/eX+tycE/LuFmWSdBwgcbQUVbm5MXrGyqa2ut0Un0YzJ3RhQhPwivsi61rVuXMSJg+/2e
QmbV/7IuGZbNJlVYjqvppiOrJb9sq0QZhXqmWMVXxYyypQ04YpuXBRk2+DxfOoGQO/Lun3LHaQ/A
qpDxm/udCMMAtRDTJZkU7+oL80dfWOOXXqWMR1a9vhP6oH6OymIh+wPPCHeAgoqNbGpZfDAgMjwB
XjGOZjBUt5cttYK6VKOm50kE6SbRtR7/wSTc6I7vsKbE9ucelV+SjePrh34CaZOsyqs/xg4ZlCra
J9gPfCYmvfFsIyw7bv2hqbWfE2BVku/6YX5Gv+TNuqEyp2wPYeXkjzM8d1VkobmRTWVs8gviTLuY
ELvAf0hH6Czo8n3U5sVjavYADZv6bRwV7R+CL+dvz3meITZ4UMH3RW5P/xB8VWVtOIB5g69d0LrX
XMs/T1bt3UdpaZ/7vOoXjWj7L0MbAKP3XQvRLkd7Rip2w9ag/yK6Idk6rR5uhZk26zqA8GFAszho
88EBYHqQTXkm+wKhA1kknRTpcXblOY6yqUrdoTS67Ipmvg0ZjpumL9Xi6GljfyzYQD43IwniKpou
aPPmz64u3oD9NSfZCmasTlMENZtVBtM2ZEvi2v2+mq8sfSqW/mTYWzkakg5eG2lVb3xXT++CmXkF
FbA9drOshjVbqLXLpu7rI+Q1GIeyR469zyp7HTcth6JZViO43Eb9DxYza4a5ppQUFjYQnwfW52IX
RzWYgkSlkh+TGXIIIuepdePvbA+NIvIx9slG0XxaCDO3ybuZ5yoX476cB+So7Ncay/6HL15+sb/e
pjpQHVLLtqGyv9D+FnX3ODJ1vesbr6PuV6vcKiCWsv++HWJ+8Ihyup/yKrI2pNWik1U61n064T9j
4zMgW8DBk4voTFiRVIJnb+VunXsm2fAaesnYo+gtD0gmZ2fHZk3zG1MhyDLcq4P4MoiD4dwR6u1/
vwSZf01rmLYu2EWxXVYRhDIMQ6bTflmC2DKWjqFF2quteZ9rtL1ODavML4ehR6Qe2R+NAGWyFyke
SyfIE/3KzDz3WqZ6vompcuMnjBWHyHLvrnRC606FSbLrkmk6ed1QbQpRiSsqLP2iN8bmUIQakDSz
qHdwjyHLJNPa8VJvb0Jju5NnhRqhczX3ZX+e/U+j733v88CXxv+wVP/t5teFa+kUuhzqS3MN+0NG
hMBkonQ9Vq9Rmr5l2QWUmncaosg6h9RNz/58EJSgVgj/itV7nzyLW0c/avhM3y4okWpdyNNomrm0
Rjlu5AvIyXIAQdcZBOAdRrDb4x+M5w6hvTIYAyRHnf50Y0HLU3WoZ8XiMVn3QIGA36ObpMNrQSJF
ry+2lPOc++yw1U63KZCfbk1jnuIjPbrAcmXEDaXOrlWdPumOMO+k5y6ZmOzqq6LZCbxk0CGhKQ9y
bp7Gt7kptHd2x2XQ7nxl2PSRXqN65bTaoh3KE4Rx5zVQk3yFaIo4zJsqarnixWx899Xq7WYJgR+R
Ta13rlWCJ4k+D6C5CyoqD7ILBBP/Ukwe3hPzQDYSuzTeGN03IsjJtqkzSoKBaCo+m/ACf3+b2B/S
ytwnFnUll3InlSW4eMaH9N+Ic0OiFXb2ag0QqMs6BAOCyd46Unr7U2l6/UrUtbUL5qbSQ2VWDXJj
cpRH9w7AlfowFkI8ZYROsnu0oBDxcPuGKYb9qdWgQTi5qS7loKvjRupxq3CYR538Puj7J0x6y7Mo
hX0SfqgvWwyGvsH2RljEGF+muoD8hnnoPgv94qlSqs9yQqdk9cJqx+Ye14P4EPhTsk68QfnahAs5
Idczd1W4wXjwisy9dvjo3AawlX8ivrWeiGKM3WAo5KKk/pCTWqBf/J7vF7XfrapF9f04H1DB+KOv
yszqXh5QDP21T05+v1aJuvo2771PjxAMJqb4y2t9fP3ShhzDNkkHRP5o2+o5QBrhS2LgshuXQ7bP
a8V+6aODPtT2F3Iz5BI6tUK02LO+2OWEhgKca+ii0Cvw2UTrm34ytTD068y6dtmA9VOCQpLrlvuu
AP+KXmbCbWL4erhG9S5CRaYacfJs8z745ObNo6NDAdHz+pNLEu00kYB6hNVlrCmO6uswtJzH0a86
3N6x/41QcFwSuEC0HtqLnDtMGFknleIh3sRcXwMTWuVTspCjtwPpcHOuxyZsiI5i0Iyt/qdeqJT9
/KAC+q412vnjtG0m4/reJS/4cP2H5oeXaxG2WZUkyBfyWncWUHt/vZR89J1a4OxLBnfd9blxFYXW
gPPjbY35bJj75KhauPrt7Pfz8sItNq4K1NSbqd6WZH3LUz/3no3WMm8DQLS0oyuJ4nLUmWfLs2Lw
4WgwL1bFdjLQApiIxSATq9G9POReg6afF6bLmVRy62uEOe3tbGbNzvPa+aA2LTIPsX55vzSyW+Ws
T+2yj0YS3QCeTccd7211qqmJd/VWNuVhyLR20XdOuu+aYrqXfVoKS1ZB+0O2ZH8xuvuctOPpvasV
AAWSNrpmhmiuInvzNBDTdYKxL4ij8QV36zdgt/7VVTTzYdCCczPaw4soLQNSCSLGGIX+Oos09p2D
wtB5TAvo6XlfL6PRSMtl4p89FL4fXFUZHms/YhcNcnbrd9PwqJejcZxleBy3y0pgOlghQ/eAMMfc
LlccNBl4OGnxo84zAnu68Z5tYPGoDmm7trReX8vm6MbhfTaWS9m6zRhLbWn6urJFuIvUmc8emZS0
XW0MzzQOod4R/fXZLiTQ2wmShfVeDshD0sN+3LjCmCWd+2ohZ8uRxlZPQVKUD5qLh1TZiP4U2452
9lp4OXApy28JhbcUd4PPeZpm2wxbgZ1Q8+IZB+x7OeE11H2KuXathIiyI2/gNuZpcJyBnMo4XFCC
Ss9w4he3GRqRzEGJzeP7DDnNLzLMxK0Ggq6pOgTLlcPuOHAAmoph/sySinsIL7UgpZlYDSFP1htr
RAtLDCZIVNiDl34z0JEtY2v4gV8vleG+dR66yUclNm2snRepI2uvY9+mJNxzrmV/t8BWS5GBa5al
457ncYpw4+cWwRO86gd08Ov8j4M7N9/7itTka+xE720germLAEjzC471Symgl1Y28vMqfMSozO1L
oPJYlsJ505g82GmpH4ueT3kqeoyPMC94nZxZuUNThnOqkqoy8dTUTTapEKCXRaOVr8hnQMIJ3BxJ
ibb9gkIVJf3ydYLrvvXqqdjKZqLfFYMHS2oYy900mvVGXowzwjJH7uVzryioHHvxuJb9QR3umkgT
z8WkdndJb4qVfBmtss9qQhrMy3oU9FrsFxJhmYjmeMMXs4FhUNrSp3ca77soeJX9mg+FGZqz9Pcb
XmLq5fN0vVHUnYtv/VrOKlRxMWsL5DNE4JNhFQrGFf3wZRQNSnjlIsZ2fNnHjni21NZeDE09vTQ+
IJlID8evVIGRb6v0H2CMdqAFwTHZys8ciaCIRMWlZMcOVsfsNn2eVm+xn94rQ2fcT36YIRwmhmsG
e3yJboC3iWN9trhRWm836k1OrEdOfe1FyaLCRuDiCiXzFoaGUE7FR7qJMx+zuOiLHqguO6yyUk5e
rymnwUYOO9bLg+x675dnau/1/KcIOD8MmIGhrCfebFsNFkbVU3xxkhD1WlPxnsfMoLTgucrVzQv/
nh2OszBQMgCQTJ/l9xmBdHAPUvdIxaA/GINmXtTGFxdsM+NZnXwtu+QhhW+CW+nQ3oHIJTPbEjK4
qhY89zG8UxggVMmVNnxGsNK+UH5ivWLQ8uLh0Tfe8jIMnwtVB7U2plj/ukNzGuZDoUeoHGbVTvWy
5qQ6Nof5TA7KaaVpFEuBls1a9n2YVybDRu2tJ7QrtGOlq9Ohd9MSH9k6epoG0OA+HIS3EPvIxvTe
OhGECw8FZmDH/rT2IU7dLkLHptxEibYQFNQPto5/ioYwS4dvg9HtFLO53pqYq5nHsUYkdWGvTWRn
nikvYl1RcJtEIq2eS/Ry1vhjB1vHt8rnzMDVgVXdxjSVpl6a/TZ1crwf5mYI1moXYKm0lE2npWpH
gBndmhgLuAfkeaDhzJPTyVJPeuH/SPQnL57UrzCiv0f/n73zWo7c2NL1q0zoHhp4EzF7LlAeVcUi
2TTNvkG0hfceT38+JNkqNaXYmjPXo2gh0gEolklkrvUbmIovY1P5blAb1kNaq826sM3wDhGcYhsP
o3wepWokeD3JHrgM4upmidIotrYrcu/dbWIMyV7mv4OpTO0N2jTGOqgnhU12/01RwuHHAvGr0/RH
zMrOTUgVPVXRFG7qEqbsDztXs3UCns135dh0TkOl7kEn8gModfMpr3LNK/1pul1qVVvyTgVh/ggZ
NnUlRZvx8pCzRyvQYQYHUg3Egl5HybEewN4NZji9aj8OiL0781ZUAU/Hu4GA3oaUa/aILLPuZp2U
nJyiCS+qqvxgMuyfozAr9iVyExsTf4bnoHAUwn6ljDgpvU4fntQQJESbM4OAx9qLZqvS6yOiXmJC
7Z9bbF/AYjXyTvTyZcHsLa1ToIhcchjWNWydJx01+Ys16H+6L9o42Uaco3XjVq38oyn3zT3G2wUM
3Qrn6sSMbgIcB9Z2nTXPuIY9k/bk+xkPK4Dfzhd79uErLScZSDDsxtCoXk8KbQhLmqTXz3OYvp5k
2sPKrkv7SzBk6DRacXMfLHfK1PDPd4IL1jzndfBsSoH0Pav6P90Jcav9LJkuc6kBWXLBpId/wNXr
rN3+wybvV+gQezxLV3XZJHAGD+evcZ4u98tQkpEVsOJQw/+iS45qnatPmRq/zEEMbmWU1adQSyBy
NvXDSFr+A0iNtRiEJJl6Q6jj2+spYTt5sQ65RlQX3uAOMXaND45L2KMEGiLMtb24Ik4JkA3KhOTT
0jtF8SXBifVWYVfuEf2JborCz/dhit0gqzX0L405OgVOWrhhzJayiEYVOMKIQXRqPogRwfiM9Hn/
QfSHuG9y7/ZG1CKFRxHww9SbnPDJbhxz3yYau3HZ3Pm1Ji18OnL+ARAEUW2kPN4nSRxDu6HXSasR
lwnH2ouq3poIJJWtegzt6QMT8ZNqm/m9lfT5fcKWA0IiEfq+5LewAqn0TYny7Ch6IU50/wCvUrS/
hLPI8DmObBCrMRHLMN4BGWOL2aRq7IEd3jjtCBDOGlnJmYnRz9CIbmcIY2fQQ/rRrHO+VPyt6M34
JFDNybj18y+qbMf3ZV0k91Xsywc7MVrSYzH6ag6WGjL+PLtGjqTNVJT9R7nnwdxlWnsJGhvR0XI+
pJLaf5z7Yd7PBmzGEI30j5WGAOVMCOzG1MH9QZN+PR2VhPZgN/x0huVqZYdQlGOb1XnApfNpgqUs
Tm/KufBKssP4UDOsWlgFuZ7VpwwS5rP9dk/HaZKj7eT6SowKDHTtFWbHo7gG0sAk66a1ZMfjaiQS
eKsitH5b4kEYML3dXJscA2qINqJdLtrEwceRdqurivx6Kq5GykmvzGd5mIdToMnJvtAyZM+X0rXt
70r/fpwVO2/Xc/4ovbtKEjnGTsFCpg/ku6aX/B2Qg2jFBg2Q8nJQsjDdGl1frK9tgdLN675TtI04
TXT0ulqt9Mzqd9c2y7DRDZ/UamsM8zfo0LhENIrBLy+QD4ZGGGs2Bgybmsi+xwYNKG8edi9qbzxA
owrhokgbGtDxkO3qRqv65tO/n6EEfrgQrJpX+oymsUcA9wEYhgNY419xeLnJJidS2/AFvdYo8Uxr
32j5Azon7XfT7nbG1Cif5MA2ViFA+UuFtdyhDmdzh+ZdcQK3AkwT/pwL0Ygv+XKQcLdbmwmESFFV
m/afoIPvsyYaeEdLI7hpajYIOuNd4MwE3heFZKU+zRNwPWdugD5w0NOyuZDcaPdsk0EMyv5bmzxa
2bHH1t1VM71/sfLmiMINrGsFpRHSCGiIZNnwEkBbdzMjk88D0tkfpCm7mJk8vJQ1H5CKsyr4yTXq
YSUw4PPU1oQ2R90nv5bykDcdWznnS48oiYMYSAZ+wL45Kv4BgqDZ7yYm/nDbAjEEtlqHNAFR49dP
DjE5EAZ5rz6OJhOmkVbFiRRM0L4WraWeqUFx8kuk1whgH8SQa7uoihHv2lKjwLIk1bG8Xy7ybty1
ej23cNCvQNwjxhpFH+41PL6OoeG8wJ8nBtLoEz6FVmBsbb2hdxmCINJqREDuVjSBSh4PzKQzFi10
iouAOSUPZ0f6HlX28V4uqwFNyVsjBhu3knq+m0HdIV66nCAuIoEZc4EFBEdxEYRWppsEB3XRaTRd
svHLQReJkmNKjJAlJ+n5ZDmIUtvoBSCktNu868gz3y5dMdDkp7JSFfxU6q60UJVP5lWoRf2DlZrT
DW/IfZf1iFwvh2p8QTgk+fDabxIaZZHcnEQf4Aw1z9tTkWL9alYtliZBqGBdqMmnVKneSqJNHOCf
YDr+62DRJnob+AgHI0CkdZiD8ig7HcGHKb0zFgYIQI+3g+icbXzftoU+lUdRv3bLIL2XpMFIktax
V500S1ttefIqy0EGlxErXXZjL89h4CHJeW7zy/D6GIYrvtUS3I5eexdTW5wocjKJoAXERfoqk++M
bisvfWJUlM31AfORiYXK8iz/u7sq/XSIfP3trnE2yit7NIAiZPOMkYzDZhHl+ZcGJAviLKVzQb/I
vojqANHhRR2I4mvoEJ76Uc0vWd5+Ti1fu8FcTb8RJdPX2QFiFmlWpc42ccG+i46YfT5uiqC/RPV6
EGfU2Jtcm2SSD26nJKiFtoN0BuDSuNzP3oayKZ1F2/UQQlxaBWWUekSPkyNS1slRlMShkfypcEWR
XFW6xSLkEndheoqDHCFou8w3Nh/Duo7LepOhNgkvIUpsglwj+i/dj6AqkJEc+vxD0xK3HiZV3rxW
m667c3DPhWcChtXIa0IvVdnvRG/oDN1NHs8ngj/pOSCHh/sH3Ba/1bXncVTNTWc0805UixThQ32e
kksVNsFTzYpFcVL9OZ2nHt2uX84y+9sMrQiWm21MXEBtvvBr9kBbR8++WdS7YmD7UxRh+dj10b0Y
gOD55Fqhb96OkdMfjbLASWd0yi+QIpcL2KVkr3MAQUf0ddXbbtJnV3QAgbojUtI+9n5QIrKKr0qS
Q+KObNUTA4wKayaJoEtvmx2ZpCTz9f5hcNi0+kiVs3OutwCF88/jGv8AwEMJOi4smQHzRqr+pDdA
jpbu2E4gNZvsV7KhNjdAAkdv4dgif4ICuxRKx0oIr4/yOrfQkBb6BEGZHCDlZMhTOe1xLII33QJ1
7L+RTyjvrKqfbuqqIj0FE/Gl0eeNErXSBdnB6X5yiCuVUCn3Sa6O9ypmA3edfhJ9oqVWrBLUTWiu
RJXYxR2sBtPTDCk8NJGmbRNZKT5OebMV74U5dv0qbOfmJksrUniTYby+vfgRrfO8yF8UjR815rTy
YQzH6oOB77E4M1cSlMBLQ2YWAIAj6YGzccYp/IRkwesHofpozQ82VhUalpUXOa3ylVmjDyj1OD/k
OhYfTYVcDBpPlfNamEQBQ93Xwh9dk/y/GfPXW3CdvOnqZVlwvYUUqMY/PJbVvz6VMWjWZMCbugW7
4f1TGRpP62RmNz7q+mxfkrS74GJZvSidkm97pEp3opqjXmnWKgGzmszgaugIQU7D2i/gGiS8PVa5
ytGFRytHimGG/yxJUEFYZUzxTpReeyvzH1KTqHX+Qs5gTUVq0rBMS3VMIETa+z0Pe4emKqESP+j1
gP8E5jNyrSl7S8eTQpSubc7ftIlxTnHx4aVPUkZWCunU9BARnPb6uSLymDq+16vlYcrnWNspo29t
p44nz2sdk9Yttj5Ig47pS99B8tGa2vIqB18No/kQW1LKqszMD1EYZUzPVOOp/1aMtXKLooeG9k30
TYwiApBtNBtDb1Gt/QcLSMtzCVwQ/qBdmzfpmFdIrkflsyqIlmHrn4ylGpXFOtD8+iHIZv2O3x9r
vgWgM1kYEBdOt5pDdnp24qe7EEHjy0CW92T541bUpqRzLqJUd7aM2Da28omFC5MrGiUze0FI2j9c
B4vziVKh3smpr2PFuWnH01g09mMzsVDQEIvSFH8HRL9irTKUz4SALZAAZeqJvyR2nHsylzrB26h/
7NucCC9/kYlt3wpptRHh6dwyXsos+hzGc/Y1muMXvS50lv2jzxfUBtloRN3DMiDiOfEYGRVT3eDA
OV6WS69FsYZSp4RPVpm6ZqVrvIjrwqpWutJfXZdSGHVgPYhIzG7u9GxrR3N1YD1uP5AmvtO0SPtc
Gn6CcUCg3WhaWN4EVcNDaOnowvmm5If16Mh5cLCiut9WAxNOE38V/aSew82c5pKnt/JCtfCHjcby
/yZNWVcMilN+Vp34GbGTHnV71fBI5Epr0c67vorbtvoYYCmyGzqr2VmlI30M0XAVA1JslOHWabWH
zVj8kEcEaJYLyoFer+Bl2mdEtLRLU/akZJaOzifhi6CzdKf6jX+cswzmKlyiW0gckYs9x1NTFw0q
3mXwaLA3KANleu4tqzxNQP7dbMqnZ9QOom0baTnEdHqjEn8RCQfkG9FbI/1h6fkzYsPjTY17IFsS
RiXRPO+mQEITuIvm5zbukpWMC+xRnGQ5waZDwfxBagbp1sqLD683Rv7hYDlhvxYn2Tohyda3zQPK
3s25jpEonacZYEez7JqiWHu8Vqs/qlXp10dCS2+9oip6o5qQgzi3zVT1MaoCQroZuUdHJ/EP2t6L
gt54K/Lo641VpFW+p6BmJm3+0ifOkOBEa4kpgwk5JLnvGx+rsalRrkR3HQAmIfuEBE2vmoe0WBTa
YTxir2zFx3LyjQ/JbN+/tqeOSdQNhKzdjv4dq+nvor1hSbKCLpbcoN2R3mZt2brhAjWRJjgGWWjr
F3Ouhhvwn24hQ0aC7AGwBo+ajZW3EI9EEdtWyxN1n2TMbvRnpGJ5yLrhqJ/zCTeHpqqby2tbVZnn
SJ4l70/gmqUtUO4moNo+kwXLV1BufRx9qYfg3or96Hs/VLvIsYvQLbMvWeekkJC7CztjI3ThoiDs
GMzfm8m/mLU9fMGE9ttcF8qLOusj4tiQTUbC3i5mabjN+JaFsn7KDiLrcaz2C9nHVqK3CXItRTFI
lBq4NGvTtrOVaJNqlCNcKeQambgGGYQIwtz8Q3Rfz7MHHLjDcC42PcRg18Ht6wFh6WAjmZV+wx5X
RtRJgVDtxN0ZjBZq6UbYfJBC1sr2XPefEEy/+AFoRVdaw3LuX0U+okXbQwh8CDGPIMiUYziD/Flk
QNoJh0ZTywoIqqMFAI0DwT7oDyXW7U4QsxBZeDhc/hYh8d4LwuYjdLT+VhycRVCrC7JzFZvSUTSJ
oWaIN4KP3cf6OtYKx5gYUrhP49pYq+oUXNSsnTFxNicM2lP93MZyv1GdIn/AHlpFgkoLvmjQxMaG
NbTbJ+U6Qd32K3zARYhe0R+dCA8AcaU6UN6uVFQaz0JTUnemVBtnQluFEYVne6mkCzMlG+YUffOh
iraNJS32gPRY8LOQ48n1aAUSkqhJ3O4pZKdxKcVKlZ2Csm73RRa+lcI/2t71FhDPNjKKdqADZM8h
NgqrZCmGpix7ksFBVMXB0Ozc3LwOihB2VPGbZKidmMqqUMrotseBIrW19BnIj+rZetesVRPFL2Qj
EcgOiQ6g2pLdQgyPXX3pQBa8XA9OZ3tVEDpPddqtUlMfsQoF+p8P/bQVVXBfBwzVjQcsbmPSxeig
pJhQdQasR7dn9V1Ejf9pNNVolRWLTjeUyC3ks/yEOw1YZtxndtUc9HeKM0+rMETETU5JPmhLhClY
Yk3tEOkHO6+fr02iZFeDvo5qFcvNheWWZPZJt3ubTT/yMQiuGyt1qYo2cZhLVi7Qbgs4bzYa9Qjn
3tUEwFYK+TD8ZEoUBUV9XupjE4BiEnWe4j/rQVY/63K+Zccpf5TBD2e1nP9gg4h3RW6wXwJoECa6
eQ9W2NyGdhkdTSuDUGovCSeprR+7IkcEEoOb792XNIXSlqtgSOtatR8lpj2AA2l7DoZa9aAtJru0
6qp7dp0oXWZV+qWfp404S+nLSzAxWwHc81dMrbt/CFYaf2Gr6Y6FHIJCaNzQZL5Ov8a8iFGGvS2X
/lejWFQAZy04ZsT64Hb8UJug+ZIl8+aj0eH2FOsLASY6T6qR7ZUGdS3JUKJLp44HDIFxvq98jRVZ
cRPFdXPonLXgymdlEd6H+X2atJdCC3RPlgzNI1qAr2lRpquo70DA6JAN2DXp60KeYO6PqczUweUQ
ksLqYts9K7qkr1HoGF3idu0OWgXhZK2GKtKGuDsqnrmAbywZVhC+Sh9VBY3pXPsYfwc5q93OxSOe
7A5IH4x8VPKbGCjb+UlWfGWX1d2j5Mz49QYkMJGcM/ZkU7MV+kLS0Yo/EPTA3GqhRhsThtR+D80m
wkzpKMkWKXeMQty8koZtBjJ1PfjYNNthuvINpdhC4ZJh76fadja+drqaH3pCLRuL+DgsvjrYEgEf
V1ZdsvY2uoM/R+keSSqwMjO4oQTeNU416BphJS5FvOSmIMeTGFgZZZU7ytH8YcA7KZby4DSFPPNt
sstIPCTWBhyTtAF4V24nzVbdJBxI3SdttZY15KvNAElVaVA/JwXK9b2ZV5s88HNXkqpsnQVqeR+D
BgRSoJ7Ra1HPLRynREHvwirDFUKvowfg2DkqgFFXeQNBipxh+CFBO2iVjiohR+zNASFW9QE5+jW2
ECTz4/YwQ4lGs7B0zZGIQTx3XzO50k7AZ74EobZDFqYncodYhev3U+URDQ/aIDtlmv40xqaGqoNs
rRMDFxtWLQGUc6fdgeduyLE8sKvLTmjaZaeKSXoK8T7pYGTUsV9+CPXywTDazDMiUtW+fiR8fUEd
2vzI3HsI7aTcpsXRDvNzoZnxcy2lOxiXww5V1WZVkI68Q1qHJ57upqEF+qEM8UHvuxOCUbHb9317
7kxvBgaxWUwttnGonLvUns9hAUBFssiKQ806lX4AJgBG1tYadcMrq/gJ1Yjh7E8EZROkI22l9vfd
pN7Z7EddpmQbZYTFG0kdPyhx3d2Ig2phIDBWOU70YQ3oaiFBa1MDVE6zTiXZ2MsAEmU9mSEudpa0
aQHbrgZ/dlv5HFS28QT90LXD8FgRxfakTBoPk9O/ZMionXV1BBut8TFqAFxXqmZMJ3b0gBvBT677
Gp1Af7ZV9C+Q585UaxVJ2ld5qDZqpPJ4mcbxjGLNbQsn75J34GvRikMlctLadZJ3KYv2cEPAwtml
gVWs8RJam2Pw2VS1/h+mNeXX7farzoxlQPckaoAT6nskMILcuYVURP4N2JH6XEzgqbBQtXoJQk6L
SAMzLesrtGVKH/UcvTfKH9hHWruQJxp2oclJkZPES8iyd1E/IZ7Fb/sfZt5fE9m8RItktgNcWVHJ
RFjv5RoUWU3rrCrj7yMGyThbaRGRlOIONZLiDOV62KsWZqIlcaBVyd5xmyqNqw0grYSbTjkjThlP
eGtp6VZTzGZLwoVtS9Rmd4WcOxt5DtXtvMy1eTJEiIyk2kbPDKxwi/C5RdhG/Dn/+YtqXCNU5L4W
yIoRBW/fVf/7ocj491/LOX+M+fWM/z5HX9mKFT/afztq9724+Zx9b94P+uXK3P3t1a0/t59/qWzy
Nmqnu+57Pd1/b7q0/al+t4z8n3b+x3dxlYep/P6v3z5/y6J8HTVtHX1tf3vrWtJ9iBss+iF/6Ost
d3jrXv6Ef/12/Jw3n5u/OeX756b912+So/+OEhkyXTJYfd1B2+e3/0AocOniK/C7bOgqSUQdVoNu
EBnLi7oNEemTfwdYI8tQnRxktAyN19BgW0qXZv5Oct1WbDSOTJz9dOW3n3/+m/jf6+f292KACnZK
v4SuDJkbwDyBYGKyvFRN8/0KwW9tJPrBNim+f9DiVD4NGHycUAIZvZkENv5bJsmRckfMoiLzQ1TC
05uxSGEO2aXXWeBYN0i5u40ZpQfRhrZD5YlSH3WVd60WakZqr8YyaDkVMQ1SFRhcT2CWldTOPVHC
Cif36q7TDn0Fp/dn87VPtBE7BzJw7W6LBj1cLTnWlpqSY2JhuY10iIpVusmk6KXPCmWbOlgGVNJh
NozMS+QESTGzRrG1CbkWVkq5l6MlNoNCJDxCfmNfO3hxrzL5ga3tuGeVsh7YV2FfjdGcaZo/+rar
dpbSh/oJuA4ri1pfz5kBmGg5oG2IeIWdPivkHdxJG4k8yLzfhzJYi/fR8vOt1NoSAb269NRULj3u
V3rvqmOpfZqbQN7g83KxUuT4jRDIFY5c55Twvac0vleaSrO7emulBvEC+O62q+vtKfUtA9snw1nF
alxDZuMgzQrq6KJoQJHdp/zNRRY0ax9PQZbvP1+GeC3z8vpESRx4He22kYc7B9KaV6njnw+ibTFx
G4e03ecwD/cVW0iD+KAXG+SNirQ62CvTwKRClwh3aLYNwt6UrMYTBx61azQnsRJqWYy1WRls5jaV
QDeHH0YnGr1iNCKeyFsYTKNnRlZFHAACF0h+349q2Agwu7tZSzfjTDhGN/pkhxrESY6HzosybTvg
ybQfL4SOHc+p5hgQZowpWodvplbgayPjeIhk2uzBNV4pWWS5+ezIng4k0S1I0G1yHL28QTHQSqyU
L8j+nGJbyz0fbfHXg9pl8h7D1pVoQobH3tpdeMZWz2bxHfsZZtMc/OhnCfuO/qCk9zzani2Yk0CT
lE00h3bqVnChDhrBGafb2qEf7XOLbybb/o3jF+C8zXRaT1LXeEPpFMjY6tpakrXGC+243rSq88Op
EJGIo4BYBbxcD3eDZTR6aMiDiZF6831sXnw0TxtZ2/ex7vPudnd65+tbVKpQwevVr9C1J76i9bgm
SNQhVN8OXgUiwOuyeVqXJQSXrGQLhRLQ4IbL24EEGL+lqg+K1zfFSJRyK5fl/bu/HbV73g8kUnat
X0sFUUHU8qWKSWA5iJL4bRrZgHqgKPoGLuNdbuw7C5Xj3jnokfSt7nEelbKTiQMQFCXbYZHv1KC7
HWfdVKAZ/EnOwcQqJEGx/1mFfQVlsguNtd+VD+YYT3zFLNOz6v4xlcxpS1w5JDpd7ZIkAqQ/smH0
s33TDrI3QLtnU7Jr5Mo8kJkuvdnqsTIhGwFqIihUQp1NunzJ1RXWUe3KzquCF+Cjrt5pKJvHYb2u
AHfvLZncpDKgQair0irNmSnapVriRAZeNPicIdMB/rFsPbV20q00Bl9A/Vdu0TvzJm1NmMWRvU/6
yFw3BtsVCT74rk3HncL752nLIdLUt5JoswcFgo4ZfxW/frtqaq+qEmaDuQiyTY9YCRJtfbj2DdRf
ogb5rgqY8kZW9H5j16QjXl9Sko77qge4vcxBoom1WguxX6nXffoZSPDgAXMcvMROew8RQj3OyGaV
7HNQCVwbc87HKb4Lr0UdvYECzfG9o2Q8EJLik5NH2ibR/Ja12u00BeqhU2cWrCOsl3VrsNdQE2f0
4qC/CUtmCFXuJi8JlHWk2bcOWu0b8VbqSChP0GSGCIvxyQgeTfVuzgiXLry+NgsdjCvRLhbzr5jf
8lA+jrpJhGqZ9+xQQlouA7Ri1RF+vkopYV823AHVIOiSoIdQlueoUMDRR52OFE+EELllTYgQF8la
xt1uTSStQh6iPkmqOYCyjjpPkuvOEyXcmKeVRaaSmGQJq4ePA0Wy2gtlpmlR9dXuWyUX3QaaLmZ6
y63Ql2Tas7TvU6IpGyAeKbpvZMdRjgSm5hkBD1502qvUFUVxsJbG1xIM2I1vMm3WQWGsRrOFXzBF
cG10Dbf0VC8OaJFluBam2XEifX7sBrPcgFrI3Qwex8bMscLLJ6aZserigwhRBsuE0vph7FUyukqZ
48kyM2zAt2iLyeM9+cR11WrFpkJIAabIHncddZcVbetpcVMcLCt1cTDiWSDaJrNU104qVy5J49Fr
bGvaKbIBJUjGFbLqwe22/OJ3voNOQTosmljpuR/lcT8M4+zhxcqeBYZY7+sQoFG7dH3NCDZ2ohxs
Njezrwe7ilHHGCYwuk+OW+Ee66hrZSz9LdqZkrwSnw/RobdPSlSh7aArYo2e7qwIWQ67Jujux2mZ
ifUb5DeCfVfpYea2rZZ6Dg5xFT8BccjtErfiMn/q9KTwomXZky7rG3HIl5KNAsXByHOEO2TYla8d
hN3TfNVm6fd6HC6ZVQ4nFTU4ktHBiv07GoC1ch8vQdIRVWIoMS6CZKlbpoCdg+Lz1LB4Y2tBYkdC
+V5mczDqBFAm60NWoqOtkAhYNxOBeL/c+OPwlBqhAha+wyxzeJ6StNkYHWL6Eg5/ZVhvbGf5SUvM
L1AMkM2rngmBPyT+mCA/B+TBDqcvRlpuSN27mPYp5EOic4t92A5gtQvAUt0RlqxXRuQ8ZUqEktc8
7cmvbstJ+wEt/QbFduPQ+epm7O1i3S7erzXqw0ie91ttxtzHqiuoARGpj5T97piRkd9k2gRXO0oh
GyzI4Wy2bppEPslR0W/Z7XwC51mx0XU2GuunDQ5JjgsMFm3ymajEKOfLinGfVnj4pVbbYrqUrtnp
LM+Bz9hrBCuprIxDW6gJemMbZQ+NUyVraj5m2B1wZ4uY58WPhsY12uXp4/BomXskevwFgQNDesty
tSM21ON8NWC5OOrZQ6QiJ11Gw7wd51F5gse/snv5h6lns+uk0tcWuwAsZxC3rGPT9WdzcmdU0hAM
+UYkHYFfp31QFLKEbdcHuwUt3Oa9QuiFRYYzzuYmm6MNQBLoYw0/OoBeY3nw4zpzU1zj3UjOPo2N
9nGaBuWuD7NwVaoQhYFumWoaHKfxU0XU8KgaoI4mZAocIlQu5NyLCuLxoOMKfJId/zNcYtKIMTyZ
ReCtyCIi7rdm1sX3uLnhJ0ycd9tl1kGzJyBshgwFkTCdCeqlHOPzaGax67Nw2EqGUeIJFMCFqBoM
UOd01eRVhH5ZfOCpus3BTsIxMrVtOiKaTgwNTbr8BeLbNopiHnn4lMHcAVKB9cs6C2VkraT+E8L/
+tYJ5afBgFYTm/cDkv97vbBfkgnNOMvQb/IQ0brmjKReR1I2iTfWWAxEfap1DvHeKicFKrGNrtTs
vBDWPksOrxTQWnAHWv8Ymm2xYqYz3DokkI0GPQxEYpslagozm1A3iorbVsOdokicCdoYw0e84NdY
sn2y+H+Iy3Y11RujDEe+otajOfuET+f4BBuCJWmDJnwpxSsNEuce38+7KQixcJmwgKnxUhgN5xvG
oUyE+hCvEGZIdmbvyztJHs11gSu7b176uHD4FXeDS9bWXkmJ77ZWFe3KbiSM4yQrX0GSbCI1Jvso
zocBoiZD4cZkZoes/1BkxjdJKnelwh8uY5ippfEmcIrnYMwJ7nW87MHGxGLGS6Xjg3EJY30prBFA
ZN+9KLKefkEU4nNPLHFgu7wFkPWxdhDdNS0jRocv3k4BVuuAosKpzA5KwULbycaMMJrJngmoTeb1
kPIR9RpqtlhG6ftbMeB6EIOu1VycWSxLS9H4rvt/2ZZFNWJVZQR6Z9Uu2njBsqvRlicumIyK3fJS
F4foj5KoEnf72W2yZtwS2DrXfl57qLlAb1lKrSmXh4CEXZ2YZyljzyCaxSFbRl2HXttEyTSbxenq
jyu96xZVcYiR1H292fQhgZD0WhYXJ3AfHIisQk7jtVwHiurrDa7X6RN/WS4im83u+I/bFqycd2Q+
DjP+pNBcqud4ecZFyzK+85tondRgZFOx2xaN4nAdc20rUKdM3Gv93RirR5szl9oXaHnFn4a9u14i
Ngzvzg2Xl3RtyzvcowC2LVuLv31lHdACRLTz8W2QOBXX13abDPFdqdfavCkG6xax1GGbKyy0+4bw
x/VgLqsuUa2mqXIHv53XkVhr9eUSRrn2v9b/vg/hzberiPFJHWardizYy+prnzU5r86U3aiXC9x7
l61wmsfJcBHFWbfYVMCVWY1Ny9pw9gtPlK6HKFD/3CZX/TplMiXbygnXQy4FycpsxmGV/HqCOP/v
2vjFRKl7vfx1jOw4d2WJa7osaYoXZj2HOv8O0mfadEAW/y+E+T8KYaq6Yf7bEOal/g5z7M8hzLdT
3kKYimL+rpsg84g3Ig+r6UQQf4YwVcKbJmJMlqwQOVQW3NvPEKb5u2rSt0TnVcvQFq+AtxCmrhDC
BO1ngWPmm2fKzv9XCNMRUrhXSgZG1jqIO/IBBjFRg8DouxBm0nRzQsYquiWiaMtV4+XV3LA7n8dV
M0z7afHwLDpYYwBlZsdGv6FOHu0x+hbIIUuuCFNUseW8HmwRyYm102gaypps+W1EyhmBNw41QUbU
wdJdbBlYAb7+mtoSj4IRh9CgUz1xKPAsd+csVtdtUW+cvq7ITinFBlNKbP5SE/efxVMoQ/J92yT9
sCmbLNl3Wn/0Nf1rnKIrVhH73raa85TbkIZnA3S1b90CN6mDYbrt8PS9SxAzAGN8o8B4P6lNdja6
pD7kvfYlMkMYlrN0DPTBdElh5tsKulbCdXiaitCKKIl4iqmOT8Cag3VVmBe0rcqdkRooAbOhlEJ0
0fqm+Yaj5lc51ExvTO1pU5QFE3RmDp5ujyC5CD+sar9jBkRoGQkZ4+j0o+Zp6ecBq3HSUYG8rvUa
Ljx/jRSTrFsenMuhWQJEoipKSp4/sLpO+MiIpuWBKe1ba3R7PA6PydzgIdFNyNCzzhVxI/E3OMRi
9wvqCo28YF6JP07mbmDAyhQVjBaKVZE+DBquM6wLj9OkdjC5SJ2qdWJ5hOaMdSerl+j/sXceS25j
XZd9lY6e4w944A56AkObZBplpswEkXLwHhfu6f8FVEXp6xp0dM97giAppcQkAdxzz9l7bbMLNMU8
5FtjkcAXHZevTi3ZJwXQdkyXnjbafTApiNcR0VzSwSbbye2PFerwwtOGGtSgtNmITU6HHdzQibRC
r1vG7kEvofypzqidDST+fz76f30Tf74d9AJmqHTyt2FWRxUt1gmMAspxd27CbqjkZT/Ms8mWrLZ+
qU7N9ltO/SW2M5CkLSs9lUZ/2R/9OcxK0tPHq6OjuViHvT20H/Zf6F9P975Rx07Z75hssL0jit3f
2/l/PVwxPQL1ZMyv6V9NkdIF2xom+6M/T/cmyup05sktC7Z9fOcE+/z9ne9P/5wM+yNsSm2gWT28
wq0TtF+Mzt4t2vuK+4v72TFl1hejpEfUb737/aP7c/jzmpE4Kmzdv8YL8XYN/zU92CcNf0YIxTpF
gdsw3P6zmv1Zrvbr/K/VrM8xi1tMakN9NBtuCFnJl7/1//7jeZEf7GVAX99PkLW2Ri+6mnkNu+Ij
zmkoDGON8kVxkcjlw3qBbLteiHlZL/vT/YAGsydXAIBBaX3NNGQZiFibscpPdAPJr5zr+u+Gybzk
AwEFNFS8tlows8zDtZuiz249h7LW1QDslHJBK/G6uNDwiE5ni7i/KTNEEl9c1O1i21/Q9ubbdjD+
ebS/JvpaO4pOZXpOc3fZfgDBJg2cLL2xQNDnqLRzPsQ10GKtprOsIFYz6pXfm4OKLoZm+5QeVnP+
kpadoC5Mkou5vvHJ5pofmzQJI3itF5R38kKHk7t2Yn1p4M8x1DFf3YzN+f4W2+3bTkoVTqiNy3ze
bmj7H4wp+povjgouaJloTt+1KXtdlmHlilZ78uqfYVKWXj2ZTQg2856t8/ehQ2xiKCBYoR2kcdd5
20rnE/n4MxVacV6ZJhy2JDc96j5R98ESz+W7arYn4U4GriTxgYfKCtapfCY1U3QFMwaGaOyDD1XL
32hT1GMAGAI5ZcLryaZtXKc6uvNMIvFKtyn/Gpu1OBtzZgQ9AB8PE2tQ6NupMM+PWKYqX5Pq12jR
8KVppe7PUt5TvY4PNcYK2KKSLu2Y9seY384b4sYMu4W4TWZZj/mWgdWsJbeIMX2AiextADkLkZ6k
76fqDJpTSwnm3EzPy6DftHb+5CagzCYrKjy1dATUC6mHi2R9s1wavtZ0XbdBSuPWmddBtLiKfHmf
u6QC6aKAcUiqn7lhQldz5Q8F1S/Ges1BU16AH+nJoGhHsDQKhDQxvqFpZmqXLY8KOSUE1040a6D0
0LtaJt9GwWgYmXF1evToVe4OXgb1ulgTvypLO0T9fOytBjKPbg6XZamvSsdGvibJ07dAHxyxsBEH
1UdDiDhbJw7jkShrPbTMLUsIPt3cEcnszmvmjzTOA2lIGvAQI7mH14bfmfSkDEMa4LXzX4u2khYj
lldZLI9FZ0+vhWno4Wooh6E2SCepB+Og0mRcMOcHsEblSUedcmixavmMAsBebxIep5qvepUrd3aQ
/HD8M0HEeAfEXgQoNuSxisq3uRloRDqZdtBq81udNfFhQutaGSsoF3uIn5aiuW6I9sPa0ZhSOuUu
2YhhxYNTLEsaEaMFXGNCp3WwTLkEcSl8BwrczW0sBjQa+knmy9B3bNKoV8x5XmrI4qCj4fZd1/g8
uX4ir7VAGr5W+rlGuKOq6U8Uv+CTSsQm6GRukm6MtrSLP7Ken4aZC2iskq99OTb0vCcnGJmNnZUK
p5hR4AfNMXbxZn465oKsRteUUCNY2ySnpzKenDJ6JsP0lhd8prZafxtE/5URrhfN4gZp5WI6XLdA
UOiKZ/F9IiH7pBfOieKS/JmcqzNJEuhAkXzoS8TMqxMphwX2hG4herar5i1fsrO0lIvsZg0KkCKD
gpBKPctaRroTcwcTyqstfhR6xnKiMkNwVUshIy6UZZ0dncXmmtSYXySTCpw2mX1mDfJJrLoSjqQO
UxlMP+LKZBteRIThFhadwnNia5+nXtXp35hfZ5sJtyN0BFJvQ1qswayYv3O6Vc9V99rBFGwEoTFO
PORAdu0loC7VLxX9S5tEc1zGSEgiKy/Dxj11ij4/Mfv4xBt9StNY+r0yQfgzEj9d4nNf2r/gSX1B
Mq/7dqs+IO53Q1MdO1BETZAm5l1q1JYj+gMGIFLxulJVbuiVevjh6RXZ+++mZonoyJ49AL9RvEyD
PIfNgJJWb8Ouc77PVvRIkDrhAWp7S6M1C+sRN9Wcaw8DpExUS3jCq/xZd/KXTi1yvx+HV1NiTUlQ
6aQdjTOSX5zS8WKrns8T/Qgv1/qVU4XWLhJs5HpDHHuR22ph29C1xM7xecpXGTSP2+jGt/F+Ew6x
aCe7L44Im5Qb5qAPy/pmLGl07aIWLEcysRRx1Q8tboIyz5+I3xaeusUFaVTeVf99lHQXnVX5WPF6
JbL6QoIRlfhqpgGh2vwt8ZnmcO1JRLAXHGtBk0xyQ5BclTl3AjJnnTBX2p8MiWFOR/QtFUK1gRaI
RumeVpd2q+InTobk2E59e21YjhSGykrezt5Uz0tAT1rQ4KJvZjTEY7FiM3SZQm5P8s5aSkiGfOrc
Vvrk6iqBXoEdrJbVn2yt80pa3CcnzdjmIJjOaQlEGaOhZDKQqII7bS778/1RnPMn+9MJAmq/KJRk
WzNgP1CbMuv65ylLYnWY+uqdTEXK77Kia15WlqdOWUWwI0XUfpi2BsG/ntZyts7xjJiCes9gNQna
dflkGJ3qId+svA73/tVBORI0bYpRYyslcBgBCx+ZpvW27I6JGb/NVfFmoBg9KKJfwjanjwAhGblo
kfyINUZP6XZYt2H2fsjmmQrYpQw6VXxLZVv2F8e0skDvUx0jgj5wD2WWWGwHbVMFYId66MymvVTL
+JHHJDwaenlOp3E87i93GgpwRx9PgLaQBrTLxY7X5cIeY7mk0DgDyyi300t0F9fVfy4FCcZuZUqq
wbSxzqN6kdso989h2KpyPS6dbVt3s7dSeD80Wz1cNpWLkksQI9EiqzC2enowrUUN9+eiiBhJl86j
u4lnypwdjbc/NDatRrZpbvan2q4sOJhsLC5TPqSqr28PuXclqq9SGMrpWMz1el969YqQQftkGfV7
VOREamB55CpT41sMp2k1S/PVhHacMU2lH8nJXWvKY+akPyUElmM71c516WV9cBsVVeeQzXd3O0TJ
8Gst7OJQWM5yUYD9h1rH/mgF2jwFxagpxyRSv6UV5ZNm/0hjopTNZQQlnTqWb22nSJLW7XGZSvsR
R/MpqqgXqsT+kLVpPbQbPTzB3FOJhq1paaCAVYqKum3qD32nf8Dd95ypr18eWBqaTwqUiFLpPmsD
bC/bRY43NAA/2I0riEMqrC9Ygi6I2z2N4JSliGDvalteToHyJN/2iyrZaSE6Ei5pRyORXMYdOkyL
+pOhLCJV68qZ53Jf5ZZppxqQnLJe7YC0i5gZBM4KHSLhXPQ35DJ3vghxgoGQPZnaL3x6+d1sz1kF
ZXVKGjswqqxjcIk/u13t8kCCXX2Ardx6bZMuj9maTAfNjvwx12TQ1/P8XEpD9XTAGONUsv/nhMEs
wcS6aaFrSGcOVTIurwqi9/PcuUEEFPTOPKe/y3qG3paOrOdzmt16O3EhZnW/LALvQAlHR4dZ1zrc
hp65w7yYTzA3atIYJvxICjsZhOR3tGsgxQS3YMYBF5v63mfusQIAr889ynOy0NHXoILQz3bd/2z1
tThkel6fFLB2CrqpsMZ7GCwp0chCW57wFn9xXPOJmYJ23vTgymRZz9mcJAdyij6YA35TGDs/YVUB
D4+MGciWcrNUIzoKaf5Mh7U4QnBFbcUe69lQZ9ZDaw4gVaxHyof7CELqWlkj9ZzrV+pQh4vDKGxi
tuJpRHVyZ3MbH4VG+1j6se2kuImHB2uRJiJx5YoXezmZc/ljABMSLpuFCJlNdtfdIsaAWszPeRuj
uWaRnjiwa14enFm/qFQU4UheL5kXmHa64sviZmxPar7XwpqzIJFmy+Y90oOElGK0DSpelKx3OLlw
nCeJi9Gt5d0wsyT1Z+2P/boYmBwjftNO1CGouYtO04HZc/a5ttnIrvnwYHsNo55nM1ZfWro0J/5Z
0mroJLPKV5yZnXMkyBiIajuFWj7nJPj0YbIZnNxoNlCfmBdH659zMqkfusqZHvZHbFFImVIyNbDt
rkLta2FNpkxl3xP7xbSIE7u+G06kIoBFCJ8nBrmtZtdR0ANSamLWWIw0AogA2mwxiyKDQ4H9cjqg
eI2yaQzVVgCVtcmXKFv7U57L5EWLZ+9zm1tHMdQ/QDmpx3zb4yhx9oj7c0aTQ0TO+JbMETbr6qsc
uL6wyR/akUSF0a5J+Kjc3K+679pGBjXtbjggtXUSXy/XM/FCwmP8R002wQvvi7h8dJskJ5j6+6Si
nJoH3AjJ4MSvzRpfFBKuz23HP1Fk9c8J+gQGeT+uEtRI3TAeirir76ppHcm80byka4crKocP7KzG
g8A164tNKJhpFt9qwdSdXoc8WbXyE0bGcpCmU2BEtN/zroaHaWaf5CC6O+FT9Vma2ut+o+1XYF4W
fQ0ltia04yXb+4W4kU2XNFSdr9blcjHVghMBN2gwuNqTmU54WCz9YNR9+ZQY6p3V6Gsfad2lcudn
kFwaMhbOwCGSntxccajqp3Ax6UJAmwSjWMzNwXHEGzeazcOqn9kC/wCqVNyWWMzBYDvzgfmPczyv
AtdB5jQuE0idgO5EHgr8C1QrADJ17pGcMV9yk81uh8A+7XXtMc0RI2T5CBPCdEidKhVQynZeBiKZ
uqDRu8d5neTL1k2dT9hBnB8DWpqht0Ouqf6U2mhdsA1v53BNrud3c1JVLofxFNeJdpm175QYEzSA
pT6pFjleWVKdV9tNGfL27aHKWx8bxnxEp3UShfMLGL7+hiQrlC27yERR7JtmXZKmbE84Tj/AXFk+
IgkunnGZfbPfJtWNHr3lt1IQtocY5T7moCUor0cf9UUWptMQ+Uxla99FldeveKsqm+TWzkXz78BE
88EYQJCoKbBxv7+2BmqldVF8N8FhaZHzdRhK2wznFPEHIRyDv9pU80zSm0s7degaO/2+l2Lq4Kxe
ZQ3ILer+fShcO0iwMl6AtL613KeBolWBVW/0yyaevFbCVmApexjjNH6wpvmapwvNGIr1YaBvbUXo
MOzVuq26pdH0UbCHruUxlsWPuVtEUC4jyYH6e2HrwxUE3RVx4nBJCh3pDgpOdD3N2bWy6FWqcg6S
6cOc1uQ6FS33p0UbuY2l5eOIZUiLhXkTW3yKqbvUnGjkVC1fL44gHazublp/b8baofCNxoPljgsE
SeeY9xly+qgHuC4cmP59lGK2LJJ7YVF7O+aaQy9Of7Yps00tUXzZlL87NUNA4Yrpw+qalxTLTWi1
YJlSOyJSaY5eoXUYtDWVbJOtJTf0XDQc4BnLdI1C1YERQVYsFomUOW6uf2In9Xtc1fnB6Zn4s2PE
WlLrxADrtE104zytVaguShrgYYEp5tZaCJycNjLhABAR0/kqpXIQXRcjRnWrt05V50dp4EU1P+Aa
ys+mBOUJiRpBrNv/cIGYah53ybsyJHSiKsu6Vv1yMFRzfG47lewaq3K5w5jR0co7JTCbjvZnr72A
taW8LMVDPCafl0JQI7YW3gSFgxMRMFeqideP5pYSXKzqjc0R6+Fc1GFCypZXy0J5QNE1epnou1Op
TSe4B3S6thPW6PQgN+ewsolnMEWPTK5qvqit24GeyZKrw7ufFaf2pV3qwUjb7FSs0UcZN80bWtEg
HclYTSwxvyjtdFwbJf6UAd0Dt8c5BqneJySBDWjv1seNEob8RQZTiRQQ9NII2yW2/IGFJkyibmZk
YcZePo3GaRLVeE06bNQs80oQDYZ+S7f/padz6xFAx0JaU8y7xuLlJUrgDjDHq4FqCGVQD0KRYQ3b
hxbxcPZS27gvKv5TpDq9fkpSKtS8re9ufJ+Lzrp2eYe2oi2K85AXz5qSTgcx8QU4YoAxFytsgaRg
AWCLjURUkWdAKUTmJsWNxsRxMoVyGlu9vwICGQ4m2WzeiFWWUZCjnQe7/qFbFEXa6A7HSLGiuy1o
ScAjiU9URQdjivlE1j5FOuzSOtbH5mzVLvu1uusCepCoWSbFCJJKqY77B60luQ+HkUQgSKG2EalX
EnDZvVydkZVoreBbZ617GuzyIUqd7hlTgz81hEakk0Wr65tiksBYufWrWmTrCaSSghoTlT3A21sN
I4z4CY27LOFEEewvlH1y1Q/UyjRI+/yL2c5A4HElPkRlKY7tUn4foN946gLbUIxqQT+yYnJiVA+p
TXER0V4NzLnLrvVUHzSFJG+wQZC6cqeBDqcydKqzR9Zk4s6GqLjZJbZoJa/vA+P63a/YzCkbQyt+
ieht3iqVT2r6klbp9ODmA8KnyGhD0x3sS+EINmm18mLBoCNHhoPbjRn/XJf5Ki7bR6tp8oM5ldzO
NzVVW7rdMZ0c56andnXj13Zlqjyamf3VsqQ4R9uzwcm+Il6FNl3HIw187gWTYX8uHaW6t1Kt75mh
vzTxTOp3OpA3zp4VzdgcNvoyvVTbYRZ9WFTyRYzsVAne6x5b871xhLyaFpp7Ng86aZ5D4a9wjehF
Ze11TbXsXAsQPFWhPekJyEzsQ5zry5oF6bzCEzE13cMFInyAO85ZkZnrp6pJZAgDSxyRKK1calfB
vctvZZRd8nJ9nHuu37qev5tjm550vlQAAK2vlMj9RCxd30yAPBWZ/AFl23zOOA3JvVI/jRHoqUK9
K3Gt3dnznlcC1R9aO/fNcaU4L85mbfWPQnMLyDvOzqF5pEHYXqcYTzypGQS9kmwoLBq3xSLkzUVK
rRgsBmxNvaLJgwpS6RkpZe+XRIrdxMyOhY7TkztwEhljB9kse5Bd1d4IFQ1Si5ztojFeJ0u/kiDt
HpUsTsnXjojAaAeGJ63IH/NlfFydGGEF7cA+FySYiTolHL6iTzPC5DJRT2XMV3sN8CwDTEF8M0SJ
uWTEM+hZGmp1ZYSWXWM1KAXX9Wj/xkv7CzxuexSV+x1K5GXqx/JeD2j6pqxHUUU4aGh1673Dgumv
pCQQRC9rr2E+fMSQNxzNgqU+Y9tEph5CFVm1zSFFquW2jhYkeizfcYU9SMU2MNMybwbH0hwXdJdY
PKbkahXDi+rKZkvb473OlOmNK1+bSLgPNHBfY421pIgIGE9TgA22dM7466ARNWdoncaZPTcnh2T3
tliSBGB6u9rakp+mlwq7R/d5mGlPTRYB98B3zIA8XqoeSUep1fpfRjzX16p1wli16lOaVaGBV97r
JTxau/6qLmQtRMv0ISWVrUvK5P57SLe1jsbqfJ6SihMYY8Np0uRb4o4IpGsf5f7wuEbv9mzGh1Fp
V26BNg1iweTWYfB0qQfztcmvJEPPX2AGQl7q4KsolvwPZcy/5n67AmZ/LY7ka9JWmMftrdlbbr2k
ZpvG4uUMZUQTpgYvTsIZzpGtU6YIWXAnwI+/WwO0Si39wtk0CPvzrO99hlYEGW8OE6A5NFnBzwfa
lFC+mybi9kEA9jHx5Lhq/BxLEYOpz9Jgn9vv5ghqqOmkdUmgyhRpglp+lIaL111ViPZ5zDqkCjGj
4wvy3x5/EQG74L6E32/mjVivSHw3IoJfN0PHfkiK7B4NYCkUWjWXfkH1b86c3CVTrGsEnMyjpHnm
YiGJ1m7frXXS2bPA0fDYy9RXYNkxNuK4DFRB/IBna/D0Fq4QJ8mXc4EjgCb0Wvu7+cBBBn8RKyuv
viLPpA/6pmUKAfYEUHvCYPmLNnsC4HJirnMFmvX2m+wHsf1osTX5/rymGHp2yJf67V9z6MigSsrZ
jVhzNF3233x/VDcVyvLtg/jzB+g9s6DDNQeTwKEKJqzwsj9y/3m0P022D6zW9dd1aO/J5rEpG0wm
3NiLcNlILdN2gEvPFt9QrGA0EfzvB4vV6wxbhHEQ487VZb/nkSY7Xho8Pn8d9qerTjGaId30TNCu
I3jjax+vKnUAH8b23jCBcvYFuwwj30UKOXdnuuoMjZlWUPBmRse+z02OfaN+0RaY8MnWNN1tP/ne
L93NQMKx3qXIksPuM9m9HPujfPOeJFVhHfohe9xfYpA4nxPnHfabvNRp9vdh2Awj01gAY9s6wrtS
JrZdyE9LRfetEd5qt99Hl6ZZZWOVLoYFocw/h9GoH6SudccxyVGNWCPkn70jzHBQC4WR5SdltGkj
0slMZ/PJRMZ/+P8e1/87j6vpopj6P3hc0ZnJH/nynxIxjKfbD/0tEXNRdJGGTEAX21Rbt/4RiLni
vyxHd2zNQqG1WVxRgf0tEDPEf2mmDkhXRVhmb4SKfwRieFxN4WJMtSg8/pKV/T94XHc3+H/Iw0wY
vRow6k2KJvDz/lseZthG0jHXiC8TEd7VZonJmekH0p6Vc91Et0jEOGlWbiaoDMqmQLnvVslJnZ9T
pbhglZ/P1UD0EOqb6KA6XJOFQFcxD9yw7KlLPNMosSM1pQofwQ2SPPuUK4MVTnNZBCpLTxERDT6J
NDpP7fSr0zEuyvXjP76Sv529/6OS5VOd0ib8X/8TSvqG8f3ff08EeBiNVd3WIdz+Oxxx7q3FyoFy
n6NuBRhjDYc5zcvTfgONthlF6hrYUkTMzGq7d/5126xdbiZtH4z5WpwqTX2vIgMpjYrau7OQC+RZ
es06xD92FDJeZ6ET2ps9OKTryPpTpajfMbtwQW6HokxszxazGkYiOpj052Z9OqfKZqpoSGqvWOFL
GyvuYUGxd1WKmh6vIk90E1oasTOVf6RPVzDaMe/d/MiNBvNDvoiQ9/uKaAAQyHYQrHuXcvEHtVIv
+2E35S157ZxX5fnPy8JBMbWWcRVmCGZ6oa8nIyU7dj8kKQaaiNzivyRNu65pNywbUfRM2aIdImvA
UKdhUTjUkfGV3ABH/0UWWu4TRobXocO6FC/tl1pNCSDfbsaJ5DOrhBMF8Qb4YQsbH0Fq3plX4uqZ
pWtdDLRYfmwV6w/NROo61M8FrdfLOtF+x8b1YhfMNxrgEReog03IpK2gWcbTdVDFfxz215TGCcAF
O6emrJJjavRP8/a3ek4/0DdoEOYEGCjKfq8umB8DouhCR+MvQ7xiUMz0edtUmZe2GK3L/mjZPKL9
Zwaa42HAw4eHMRoOcYUbo2hPTbxiSf3LayvoEfVcDujhZqoT0rVwT6yCQVD7oedSo40b84ls681i
aM/qwEurqh9K9JEPZOPg1E1GWHHbobFVGPZxnV5HOhFX2lYzmYbyfX9pP8TwWq9jCWOXLtbzqibM
owuaJpf90Li/NQJuES2LHqPQtyYvxnM9PTCkwQGqzk4A7G1r3xEUbE5wN/OYGLsO9YshZDi2BjFf
3UPB0uXbqf7Ntb+qss/DOWGwta+Q+4q5ZSZ6NQT+WkGe3oDiOA8NKRMFahyPWZQFnfHSjdfdqx47
a+rXo0ssYC/ehZ2Vh6jKcIUj0hrI7Dj32ZBcCe62D4z6XkFoYxqxIDTNT5L6/NKl+a2QZXpsBeHx
M7twXVgTMJH45GSVQjjCzCRGFfzXqa2IIJ+H5agMxUOhKp0vldbwlW6ZzohipSm1wxq5i5duY88/
Uj9GfaWntXrl13P9jLyvvjSCUVqi2Jgz6s/8vHPe5awr/livs+QcJiSrnIYFw01CPGEmuETLkW6U
us1H4bZT7JoHU8x0R/srrZE00JvhvUuHD3stlMssT+hetXPkzkxMnJFxZAIRMm0/xc0CvdYIGobW
B6bPb225MiJu1NXrqTYokczALN3Qiifh2UXz1ZgSg+5AdXFai8TnGAZIguIMaFd84iwWR93QuOPR
Q3iv6GAc5rxYz2P8o15s59Juh0K8MDlYzjleUp8wh97fb5Ssfe3JLMcwaq2WAK/yuWdcTdwSvQnT
lMCMqteu6Ftib+naDkwycAg0HYL8mfmlNsKBbopHZXNMIzI1ziJ+SxrUsHNeXe0h/y3ifCKL/CLz
SGF0M/7KakhC5FscXD176Cn+D0ohviQOAB5N0w5MIN6NrWhMJiQ5S9QGruvAwdkKTDdVVk/P7A/G
dLijG2O8JK2i+1mbv05x47mt8VbpxWWFoXcEV3CvZcu+2I1+YQA04+pbNHDzhUiwn+ZLgR0x7fqj
7ZbfKlW1w7aI1wt9WXB3TIACJ4ZI1nf2F8VeeZdkqGaOOXA+SPQZPeMGmTCKQmGk61BL4l5/R7LQ
nbhPvDjGe691Md5gpT8I6FAeJ8TLCJB5U5BfV33LJBsYnVVqgnGdKbqiVmfRyVOW5GogQA4Hayst
JiGqb5Yawzq6wsyYgpkvhz2mdUobTDbSkmGhGLZfoc7xu0U/tU43nBEfjdfKeME9NgcVkTllYnw1
jyLLxkOfNr/sJbmbrqIFcZ/ZOHbbM3kz1s22cNyWsvX7QcJJcnFeN/yEsQzOHeJvEhppMQTk7qzM
2en91WqPigCnuzs77LQYOh5pZ32fs5p9OcO4FQo7smI1CoQ1PjYO9HU1P7eIeQ5Y+cNdZopMozr1
enXqFrSazXIi8bT2NBE9FszpgzptP+taAlMBJh+GM+F1KeVLMnbfnS5B2xazn1JmpYF8kQ1hWozr
OVfsUwblGfX5Eroq27kqkfRvovU2w+v3kSl3ATin3hgd32j6OcTMxf2IeWoEjN+LRZP6tIuxAUqT
4CJiVutFeXPSGlNipSjPNnKfQhDGWpcMfJrVd9G0KfaPKGIOyJ3FYmSBc8vm72sDujNnTJeT0yLE
zOcqLCy992H6MLB2obK31ddUpTKj38XFvOFzWgya0dNk6+0nuylupiPDoSgEwxP0z4SisN2Ny4NB
MvUMEu+tQhGl559tQaMltyca+7plh2OHHoeZa1DnQH9GWkt5fFubLEATVHKdy2dV7YqjItnGyvGb
NVjvaUEwDC0nxGUpp6Vm5kqgDsR/NGI91nHn9amcwnrg62/Ae4ZIwuWhRZdkqoImx9LnDy0V2+ei
frSSF7bV0+MUu1/bqu+CfiWYb+lgNjDTZ/BdCIyAZqV0oewN86ij1UW353zJdFikkZwYJZa29oSa
UH8qk+lo1tEXgL7usWmm13aCC2WM5u+CHlTNfP8hRyGYCSoyICyb3N1O/EKzlqB3KvucwX8I+t9K
PphXCZkzG6Lj4FraOZZGSFQdZtnUrD/q3kCNMEDCSu1MnGas58D3ovYYFz3UT8hqnoyQQMfx8OCI
liXk1dRL/WQ35YOGJsHV+WDSrBX+2p/dSTtptD99puHTt0W9mZO7vLt1eXZniRBZKkFn95ynFlEh
duPQi8ZXJ4qfPTP5sl8r2jUANhs6+baJSKMgT7dSepgOCBPAJBoL8ERUIo5HDqDnrDFuSRMVUs/8
Eq2VL+vloXFQjVL+Ae3HU1FaHBS0ZTcnI6BQfqm78rsrXBia1O5Z/5Mv/VNtjM+5Ra6oKMon5BzY
ssvq0OuZ6o/CLP1Ge+v3Oi/OTkWhBfNSDVwKy/cVmzGqggR7gHFo28i3Y/PZWfXHtXK0U1mhXcxz
bN75LB4BtJ1I2g2hDWdsGNzId6rR9eFoQJAKtTa2n9eZOZ4kMUPBg+ragOTqoXP9IREHPZLfsGVQ
S+VfNumI4mQf9sDsIjGN86jgIuEtB7ltJl5c9k8aWUaePsHLLFw8oWqjSsYJ5wqqNnB8KI9Kh8Ld
IX0p0LsantTPpaKFFVf2fWkFm/QKIFgmiS3DNzLPzpeqiT7VegHGcRi/D1Bc0NOV3UngKqmcI0Q0
92QsEXorxa+A8/s5WHOnOw+SKxhqLxwHrUQYiBnVwCZJLxV3MIU+3flhOFiLnoWTNqsBbbj72MSn
mG/5UKFhOOAICeJW0HlDC2JZzE3W4r1tm7tjmGEErtxTNfLczF38DBp1BtRI5w8Zp3B/1fJj6vU3
1pujIUqbSar83ejjuV1nztcU20y/ErlAzfnbkcV0iMuKucym+LLFTTBkUPJnuDzTS085VhudHVTp
+qLp6Qsea8YpKqmGifVjrb42ciiDNKIMGslXI62WGVrzgrOGKk59KyPUu9j/z0DDCK5pss+tahGH
NE6YAwkXqjIY56BDvGQokb+pq+61LRS8mO9WQ2tj5M1zlN8160x+fPZgN8b3SUN0CXb9WBYGOzkr
BUTnLgcrt5/0wZzCaWq5D7dIpxLqJ/S6qQf7dc4qQh1tQDOTw+QTcfZ8RMA8e8AKpRdpWeZjXqf/
mJ71vKXBzeSJGFGjDQxY+QH44dAe0aDrccZHrVJIxm721hb1s2FNRNxrT1NOPd7xO1tAOY9g3P6b
vTNZbhzJuvQLNcowA74lOEmkqJkxbGAKhYQZjskBB57+/6As687MKqvq3vciw9IiQkESBNyv33vO
dy6ic3GDk0dtNPbvBel2nKynKm9Ut7oBmeJn6SHo6cahjdXaWbYgAKxdA3k2kMm9RsMbo/NtoUbv
upQPzUxlb0rWwsEkZFmU4qfrNPYdFv6FRiWjWYGQt7yvdXu1K+Slo2foqEs8VnJaA+yYH8o4zs7q
zCdd/aDGcVM3g8XEDgxwLYwnpGtEGLczYwLRVfuF6XaEKfmlaNdLylqIpiDq4wbInx62hOcIolAq
FRm1fy8NevQMU9f2bXcJVdkh5u/QfWb2G5BevXMs+77GcrChv3VqDe+19J07swvfY4AjxNQFEbY2
UG+lXe6K4j234A9CQvjhuQZ3Tlox6pZzlFjICWlRF2YXZcBVjqqsjwlKrbYx803p+nLP2WxjQFS4
sDhCEAfEYoXbMBsuZe1QCsKmM/SnmrMfE8D0TWJbV4bT42bGT5Si+RgY6RvzUcBJPwi8AhvSKyNo
hBkdYtKANgB5GYJM5bvq07OoxLuMic1UHBEJZUm2Ut2oCbe6MLD6C5Y/20LmD0jEkp9T2c8vhkHN
AdcUaNuNAydyh+C/O3SlfPdi8CPIox8M33ToAHg7qzeIRPecFoP+l6vO24Ss77Oysy0OuAkcRuZi
aw7TbZZngE2yPErNkWw1YRUoAB0NlZ4SPiBOauN4RbYrluIwDOlwGLVG4CG6R8NPiGzMYJ8jtuqL
4qmpmw/HVx82ZxGCwOyduXeD+ScSZXPTo01Z6ulnqcLnDCDBaBQXOx95D2VHf18KZCD+T/yRiGnh
X9U6MCMRG9/Lfjn2LgeHMqjxKLbP/MOUTTkLWB8W301Qwk3Rg7rVUJjMdVw9yCLdDwP0Njn8yAgF
u4HqdGvNBs4EXyDxWtWpydkvAqCh8RysspGL4iwX5VOjmPBLxMxAcfLcj2YT9bhsB1K/Wd0N1IQc
spjnGMSBInYPtp6AAGL7YQ4dQ4E5X5oXM8G7zzCfrnLuRSpV1IDxcln/q25KQWot2F24IDWj0sH7
QQeR21Vn0TA3zUZRkMxquSHI/rs0SvZXQ57KsA0BWDLGw3IHZq6gYuBxoCxQm6EkMKepAh7/9UIW
jf1tnVItXIzAb7EZcAJHB4KepMk5dCNIovW4MYT9Ew0Ik4SiROggm1vGkC3/hPgs0+K5yfZNWn4Y
9AJaTSgvE9h4m7reA+g86JzjEG58b/GJwjJvqO2vORzJ0ItfhePPOy3Cl5oiMnK6daop48eVsUoo
AHodjkURT/h9u4S/YwMZ7sLQVkQqt25JrKHcmGo/MvOQeVjRx7jY6yVySxdB/tG0R7kq+lEvOu+Z
lcVbaQMnwwShVpgoZ3n2iURrfYx9rls8IXgsZBjBz4+jCUU8fbeWE3mjp41ufW+/KPj4bu4gnYGt
Spyv2DVOZW6E3/wSWJ22Rpo9xesTCSqk2okmP6Vwqg5EK9M+sdmQ8muTuFcGQkziREu4sPE+TT17
7PAzQ1+WEe4kh/Gu89yomO9YQ0ZlPHtwjDZmVr2A925W5VI1APsYBX8NxY4i2V3HNOymfVyEzs+i
oH7dL8U8fVJapEbL7J3gHEYGSwRbgfg8gBJtEULzgkgciVMHOWV2uIBU+a/aqm+xk6SbkI2SXc/d
5D7fXQdBE2Gac7fErHRIuzclSvIolPOK8/2krkJHKuandoiTY1nExW0FLqwlclR1/bEX8myT5rop
mXrApVpeHQxSoAzuh9A1t6mffjSue0DaSlDK7D15ZXt1U4bdfeR46io9975HOq5IttXUFESqndyg
eB4cnpaRqj+t7KcKaGccSIbCYHPjJDgJzal1iVDcszGU8Y+Y0w0BurSq9MmrjShDXm3B4N1OZs1K
W90oqY7CGAhO4Vlz5Efb1d9IREEfBigF1fL7InGs5tYaxWX7D4MihhGq90tX26+x9Wz4KGVcaXz2
w3wXJiHEEgOOFXeP3pYEY5Igq9+LpTkGzL+j0ULd3hlv2jAHkgoMzZPh/KJgi6YM4o/qk++tj5lM
ZQGHaGUSE5g9QH7yc//THotLIAt6ZVbyljriIebEmcnmnlnqp2FUz3L9zMY0vPoy31aKhRzDHdZK
5Ak931QU5MxcMa/etnWIqJpYSOTQozv8tlx9A+VQXhpybZPMhmTZEHZgYxXrwnjf1cLaB6YGmGT4
e/BD0153NM7o73MCKfXKD0Qc06ND3uIAW25nKsl2wkBhzTsbKQZd/cG4SQzxnHFWcFqTXTq/GjGg
eZB41SZb4M608RhBL1DorJm0N31DOlhh3ic14/WgguDjyq03xAh/sjnSdhIFJSVzCEtso6uOP1dD
v0cw80POJsiypoA815DdFVTpMYP9j0avP8X+Um8osWlhLtN7NfgLiqJitQDXdCQ5m/sIUWgRQAzq
Tc50l8ltr8UefHzHwduy92bmXkOPisYYTew6TXlpC0Gkn7H8KhtNrCa30SYbiQSyOErsw5EQk6yF
obMU3/ocBbnRP7VQr7c+MY/PGpS31v6u7NHirN2nYyvlTzlUr6IDhpzO8rdLrRsZj6Wf3lkNnKC5
7jJEpqM+h2n3e0iRnbjYEA5y1imkuSK4iynyqbWWN10JDbGodC/uwo3QhvMD4TLLSUxIf8mEvUOD
sxk6Zs32zB7CCloN4X2aQlovwKluAtCnB9n42a50kimKF2s+dsey0sMlW9D7LJazpqaTujzAa5zc
Oxu528EqP51UIjwdiPIsZxqVA6UlnxsKYz+MfEzARfFMu1ksLnoo+WKbCqGtW/qIkjJUrmP+MBsi
5gSiX6YU9pu0Mo850bKLmX/sWONCjLr8XDNNpDPENVJOfHM6R0W7Yu2FXaUngmuiNM9XecF8okpm
+UKHfuiD7ldW6d8NbRkSM7zboCkfytrCVbeMzb6JTe8QoMtA4xL8As+164MwxnTvXIJE/dL0fk6t
BNPPXKzf68nYIORjc7RHxXKPIC7s+vyOMJIIKACroOzf8gKI9Whr/Ef0i859WOEu88pdvEZF2CEn
Ajcm8NJoykcyKdw7bCSUL1mxL3IL6hd376DL5mkiHQXHrnOTjcSBmEZ6xdeRwTzTSBzbFoU56KkQ
MSASL6/aBgPp6IZp3qfTfDPrtVnpqgiDijPY/c7ErbgpO6o4J8fxOM/OfdZiq61tTLaeFeijCtrV
9SN27mQr4Pru/DRLErWQiORmox6z2tyZnX3DNgGbzyRZyPVu6u6zS4zpzJf3e2rz5pDLhWGGgDFl
GefAHFHGhd8dZiJogCjxA/Qld6r3XifbkfeiudR4/l0OzuCJDib+ggjcNNQjyagJX21zq8eOJ/S+
DcvhNsYpSMHpn2nN9kQHIuzpzfZ3oGZymkkHndO7YfG/m+wehau+F4b2MN3wjQacQcWA+sfPPtqh
ch8bG/0LdcJtHCJDZUAJX2rjNVlLAbyy5JEwJIbC7ECGIKlr6smVyQOto+nAUrjxYNA+1wS57r0l
fIlFjSheyumxn7KPDIT8wBlpK2a2+KmQ1ylLaXjxSFqif6sLJzys08Jthsprl5nie+bLF2uoh/tY
Nz1zfrY/Z06+JzEnDrNwH5cJRQCnOmKmPdvdxFn2rWFKsE/mb8mCfiWhibo0wQ+yYp/6PEW44xjU
dnO8m5TnkAsCQ47aMKkhLGZ1+5iTY8MZqFr3ifFoh+58M07wi+ljYrIxoiYkVSuN8YIVRYolA3RT
YKV3GjII4WPhLiS7K8rkUhCMFYdb7DlHWXj7ZmjhNpbTZbIXnsn24t0idiTILUbeRJ8Rb2kAkv2u
YCzx1LsB1iBa4P56mkwLvSVXEomoR1pSlfYfrsH7TIGcyTGPt77p3nUW3dAxXN4roGqFCtOjE6OF
Eu13d3JCKEH0Vyp/Lw0CAVosk0dX+Q/ehMmZ+m7Z2lbuM8izjCgvqMpTBFqhEy3AHIFUzsjs489Y
EjhPIOnRUu5Mv664xERXcbhKD8Bg94Ev3nRjO0xnpE0rUW0RveU3QfdRTmO+NbIMWLGNDwNBd3Dx
4oeuctyz2ZIpXXDAK2aHxzMf70OhfiYaC3U/m9FshN/aanyT6ZSeC6bdW8wdZHjIYu9wtcaq7Zh7
4HE0BnOkXy7vC47Nu7aPwQb6hCtAlRqdYb5pPNgG40j1N7n6JfB+FkRaZRVKY8ZvCveei6QvBf9J
GFkgZjsi/MI/Yqyj8Or7FZI6kY9KrHzZyGdlZNdGTUfhosyjsVhux4ZFoKI9k6u1b78C84A/Af6I
Gdf7ui62PySt6m/p6PLTvdp1JkSrTFUkSpnNdBoG7BtdrTbp5LPTw8iPC9JjranfgsLub9K2tbZ2
Nj0BQPRvipehJGdjtbn4E1TNmJtkP5i4qT3LsB9nqIT+LF6L0u2POkNE3ZpwuMgROdi2yeTGzN4p
G1YTR0YMauBgMop7hG+44TOLCgRNPEe4oHoqjIni3kOSOy0KIH4LsxQG6e/Era2oHoynAXMG1yVI
HoKinAjRsGg25pDrSoCorn+/ZI0d1Uvw5FXsBiJb8KaxjWpfRSNAH2zY9ns9UahrjSUgtu3kG8Ef
MEpiavPHxa7FpTeW3ZfNckH0gAurjpStuN0e4cE9OyQ/HIeYttyUOP29Mq1f1TyjbysMsjjB71Hx
nw2L7XkkmvGubYojectb053aawd7xEoghk61BfCzOHR2gPEmpb0tPor0bQqKm8rkaWrc1tkljbkL
pHtMJmpAZU3uYbbx5bHSUvznVQC90tulbiHA8+Th1nX78hSa1l59y5fms+4UJTIqWgJmfwhP1r8d
n4CJaqfmTt7lmHnR7apDsFjtAX4EuNyuPC2VtW0MnRIHEnAoiim9Mb9zpUIeAJKSUdBExmL621Ei
zu4yY1NO05OMWX4I1MIFrXtIAegkMqKOgjnHQD5aWMfz5a4w+tUUKIo9xoyzRyDqPtfVGV2k2oQc
HBhv6G5LltlN2ajxhGfioJRXnJX+3tV9f2NSG0WDkYFeTM1zUWEprir6eg2w2G2D4Pk0jUbKkTTg
m5qNn7SMAVxXy6M/FfOWKPVfVBu4xLu3UhHiN0zrVKj2b4HDY1go62lra/eAU4LNb7aqR2etb/wB
PUffZXjh8uDi0y6Hf8wBe3TKe/K9AnoMw6F1VzTAkdnae95hxws6K4/y2KAlxvHDipckEqF9G/Tu
zeQyCeblMS3W5VPWLw/LWIz3yqBJ4QZ8nXm7/GJceQf/Mf9Y8EZxxmMzS3YzysMtBU7/NGOzN5t+
23he8CvvEQGosLiBOJBcQCWw96Gu58ho7fICnAOtojt2jQ2ztuEesxtfn8UjXbR3XcZr2qwVBGNv
aRLgJ8K2jbia1klAbsYOhxhg5rg5MnVnaGzT1a51XNHn6beGVf8QeX3vyUpue2SUROeeS20VzwHk
+EyX569fvkJPvABtJl3jbdpwL/QrA2CxYFV6BXhLQYegXiV4neQwn1V2xuQIjyb4gwg8wrgPGv9n
tiaOEUHuPAgTiELOXBHVAJOIvjVPg/a+J0N9grw4bvM0ua+9vPqGanrTDQzfax/daTJ46EjWSafF
vMrG6vIKbcaZ7ztGhLcipOAi/5iMZBr4/MuyPikMEyJrXxw1B3BghbGlUwfd+NboaXqFnn1oPZ8U
T0THUTYZEeoTOJcI3R8Ke4kcPcwRSIB7Pywl7h7I7wifdyQY3lDEfeh6YW5JH3NSatwBU6I71CSA
C3xP7hoLe046U6B0dIhcazqhS1mQV2NXssf8khjhU2FWdK2X0aBMFjTuBpfmFxDPY6NHQgPWyaHM
Nn1TwKHz8bj1cXv5+sUMMHFl3m70nOzGbcgzl05qHhrNMktPjgAZkXffUioqfx5hNsV0cdrU2ag6
jC/K7J0HXSr7nK78XIeWqzOmnE/jYUIIuhBK4IizU3EUqOvuAQP2WizfSp/aSaMf383JMaxr/ETo
CeZkOQ15eU1azzvbeKFhv9jlBq/yWwjehLAlVPBlmMzbeIZobE+YQhlszmVh7trRPqP83GjZtDfG
NUemj020Gvf0nadj1rO5207MQ7aM6aG0yNnqG3Cgmso7IeGOMfS4PDnlEBIl7pwTVQTPmFDeQzJt
bKwIDmVtY6xBihMGEVWd8yG8VT7fj1OIAzYOYB5Z8AADCahU2KLtrDANtKVx9HTzSSb276A1w31r
+v2uCToXdssc0EFxeQQW2RwIwqMb5v0qK4HQpsrpYqI8M43g3HdIUeokuCEw7UedZXSXBnEHnh4b
EYPHvK6I/HRZGctXxOfTBfGXncsdiJB7JiGc6OrwhrM/uwwLP2PYXbck8MqatVko570MbHhyVX5s
bL70ntMCqdMM1LKOH1Er4Uv7+2FJHsAXrO27Gf9T3yIPrCHcsotdugmAb6r6U4IHJqZZuFEmotkO
Q8amGTCE0u4uyeg4GHMAjUVp3qlL960iPMipGVZTHhhMdvedfErgTOxFlrlHE+vV1pjrH3744liM
hsyxIPncY15T092gry7yG8+pq59VaXPapgckhvmJI398g1mfpoBA4NDFdkQmZfcUhCZnpf6Gbgu2
3Xzimtne7SQFrXjGEZyRFfWtOd8vKWkaefko+5qTkk5vU+R8B+E6dLhxMTAF5dDro/fD/rD4uK3L
3Jy3UEd++AXAGAT/YPexxAAUGuCasO4Cy6N3G/o76Tbpy+hPQRQ2y6Or8TM5TowKU47GhlhtSrdF
nCqVxce15a2bHA/C4P4WM2f7UuC/nkBV4XNHW13Ot3ltXQsrB52/CnLE+svX/7krLX7wU8giiwnb
TccMTC0NJ2plW3798qXGQJowYrIyNUPoFI1R5+Twvr5QX5w4GPhkkoI15TyFOqzG+4WZs2UuxB99
/fnXL72GZzUY4StvnZHvV16E0DWtT4ts0zUu4eu3EtrRoM2nY75K2zIoGGkJAMBdWYYdawaN+GLY
U3XuFikAyMByW9Zf0BSuaBzP5BzmcOKb1Z/V5Ndy4EOHq/qsNvKXoFPDPh/95Y/fEoJEhP+vpf6/
0VLbK4vyT8Ldf8kLunvr+7d3HvKPYfhLbNA/f/Kfgmpf/INUbFJ+0P7/VVEdOP/wTN93Atj+tmvz
N/63otq1/xGi+wrCf3I6Hf7o/yA3bSckOIigH1/gbPH/X5Cbf43f8twwtGCoBY7HMStEuL0Kkd/f
nrI6QZhs/S/hzL5RNEZzNLvpAm0BAC2htWnj7I2QVS0LzWnzp4v0b9TN/+4VbdN0adf5iKf+HvhV
1m7tgkhvjtOOJLRxs4TNq+2TVMSIfIpT9cft+5e0qz+Lqf8a3vXHB+SFCEbiQOO6IYL2P3/AZDDi
pWuKhvghHj1ZR0YwX5ulePPb5fqfP9m/eamQNd01PV7Q5NX++lIjTAAhO5rrKIU+i7L4ZFT0CdGQ
rvCv//xK65v+izyc24nk7tC1Au6Bf/nWWOgW5IqaitSYCKAPkRD0qV9Ghabk+c8vZXHP/8tr+ZZw
Q0KFghCC7F8/FXtmhR2OT+UUnR2NjnkNWzz8oX/SLGDshua4keGN1Q2rVokj/BhcnKTdcYK8+89v
BRfBv74TmyQ2vs3VtPC36xuMVWgMYiIwhx4evIw7n+7anOgreM+rbjABu8FHnCX/7Qr8u+/Vx9jg
B6GNymwl4/75FjIsDyqcJbmFjOImN4cbmyqckAYGTfqpoyOxIdYR6ss1D3HeSiN7g1dKBAKNHyik
Kz3Pf8n94uU/X42vC//3m8AHl+tgWHeB+v7t0fU7qeyScexxgFgAS887osN2NgMJnxszHH4r8051
Lb+RxzAo/AFxa/k4F8jBOFc+h7Bl5gV1iJ/8F/vCv/2asIqwPAWmyfLy18u1qBytgayao6HajoaG
Lbcd7H2iCXjAXZ6IYIgCe/jR2LL9L2uLhQflX2+RP732+ud/Ws7CEHGrocrmqD3nfjJzGoxJsepN
OIR26JtMwaXI9XHy/V9Z9lp38fBf7pZ/e7P86R387VuZCvIZx5p3gKGroK+or6it35jalVHOkvCf
7wHcL/96tUXIKs59GQjXtoO/3ZySMJuwksQgSBOgRxucfFl8TiZqtdkcrb3bVge6LmOZvSqCO1Aa
gRMi+OAJ0c5xANJF4TqfQn5mLueTiLl3HE6CehJ74D/XJiGQsBgviUmf2VFPMt9rT37TLHAiQ5dm
9aQtjPoKCkjU8twkB8WpIFrIEWdEop6UPzP9gg01SWZCzjMs+Ige5RL14TmpGdP73KBFwV/yBuaL
jrrUS9duAs/iXvEiGVPLrQ8Up7kn1/VvVslVahE1bRHYkzojyiRR34FvrSLDRbbUzsjA9AMzrshI
OL5IjVua91gzHluK+gH8MBo5PPNrz8TZ+Cl9pjY5MizZ9/lyHVrz6Pa/C5W/lYF5KlDfogskfK4Y
6AyuGdb5J+FBn9LOP9f7yRbcwlbNZ8hqdFHAHNaleL0ytOntKLU5eiHzBhv0bgC6p55PP4nQPtBu
vut7lAITn8vS/nHS40s54A/2+i2DkOvX4jH4GtYBWSegj41Iz9UbLOOr23GBbFa8SdBdn+b5ycpC
vmwEcAYfLoSpZ+fQQkaafXHAfTANYiBzmklgFfC1SCS6cyWh+LOArZc/9vJPGiE7WxovHjGukSGB
alTourv0E0zOHXoFNLAzLmCIyycGeu+C9BdX81GNiaXHW8wrQXOXXHyQOOJsvHC6gla8IhhFYCZY
Fxtx26bWPS0qMJAu7yQOl0fthNywy1WE45MQy7GqvFMKMwYpNJqGx6KHSk034E14XIIaoXwN+GPU
J0g4b+tL1Mv0lE7rjZYpymjzms3tTxQ2aE/KN2cxT956pSh+LrrxL0FhXo0J+bJrfBKm+wZm522k
u7RxNCLDGeIlcgOZPDrS5rC7pvAwenWZ+mzbxMO6nKjHtdeGkZXY9Jkye+P2cbUrIa2gXN+gMz25
PvkuZG5cwQ2qqE4HiKGZEfVtztgNuSS74z1+yQ9GxhPncr6szhfzoS0u8qOydtaDx5wMZ5V/y3N1
/nr3QcHn09b4tO67eUtHNHuz6bkvbQuMm2dkds9igDGkLRQzru0QfGte11t5WjdnYi0uhuIosxB2
llt8NxmVxcFtk8iOx6sDkWrfdzS5i3x+tbK6O7ua9waVD2rQir8sPv24g3xqxpr7A4lh4uT3X7cj
4IVPhokwyCvuA5J4vzt28hgMAA3jgJf+WkrCrPycfH0VJc+KPLLcbgjyvWLiw3hssBZjimcIvcz7
RNJO9EX6NozUEWQq8XCK4jDPzz2oOegJLFvjutWnak1h4xZCw4LJvfTpuM1Xa/2iIpmY7yBNxyx4
NBf8uypQT5Eq0s+A/sgGLw17YJfsgqZ4DbrizWjdI0TfnyQQjjPPwMjtYiXFW2g0wwZoy8FH2LZB
YcRMP7RAjkAmOHz9BaEOSctZF8/LNVzXzMHgbRG9xSXH54aoApE3+9C2M5xLH5LWEM5w5YZzs2wk
Jv8ucF2Ir/pk0jreFiK+MxXXRmCgO0zm0RPjTneBvUWmpvdTybptiCTbe52GiknA76ztK+JBni5f
NvxDCNsGRaOt4UkH31tFncXEFakjgw4c6JIZ/za+W7zEOzN5JE8qDMcd0+9QutNtY/eIwlIC3pz2
JhhYRWnzsU1KGtkozrK9bxovPFvZIfchsRoGPfChv2tnpHoQgmGrNe5zOvqoPXQjdmWTv+pkrDZe
7SI/ArS6KS1zlxs8VyX0I+Ym8xVgwYq04Yb8Kl4IqPpctwOzKj+9xD9CVjqZLHHDgON6HszfbWw+
A3mKRtN6nGJxmlW+Z7ZF38HHf//HVzQP3xSTWl3hDl1vflVNchvi0TOYUWXcUFgW3yyLVqBV4sPr
52I/I9yKPG7rVI9yJ2f1oZA07YAMPLcoiW4mAr0xFdaY+RZkvXPj4/ujn+Yk3Ss58BmtumwfttV5
EAYSGQIkfQbI23hBBGyJYoB6CrjPz1t7C43PwRVnHOBBAsnTkKQ8iFRhgCgnazC3NPTzN52T3AYT
b94zeA5dDHk4p+k65gvqPoj09rwc88WiN2v285YQAAyutbjJ6hrxw9CiOICCxoOM6siXd3WDLC8c
KdvD+aMNh4vN9GQzs2ei3PrApkdLB/IjflEFphnJoAJIv3c8XmxkMW9z2g/kZ++8ggisr+9OwuCI
mEp/1u6179S91twuQ9UFW0cQUp7O4bYwmS6MC2niHfYPyFHTJgisN37wYrt9dsB5dHTdxCChkJrI
tfW7yAEnhSIXiFVpNhcOwMMS1KBE3wb0lfMFBFTsYgO8p7WWjVWaR+pDm5WO4BtLcgo2uSufMIZd
a80jgN7tGdHmo72u5Z5/WUwvQ0TII5pMzvegBqb1tQR5WPLQUlW7tKGBF9hE3DfvTe9ddRB+lJrH
1gnN12CCiL7UjNacpTEjmYkRNB7/x7eCHi3U55bjwd5tiGJo+M4dN4GpR4LMoNQ5CW1vOyT1y+A3
2Q6H5aqeqrqdy764XWZfHpfk3Ae2xRNOYaB4lrc14sWzqjPajc/2EI7PBCBxoWR/x3Tzfa6mRysI
p195Atu5YHCTAO9JdsoEgTsY00su3fM4Os2Rw3e2zafse9iP5qkSOVqI0AMIVsYHR+Ynux0PkKoz
0sYR5AvopdFgJxjziG6C9Srfs5VVubR5caCDambWdfUo+XMmIluXrxlb6ZYU9UAvMNpbGAgk7B7M
dml33NAg1HSdHfoqlJu2MwAMZi3hpjZxE4V/06VIoXv7uZ58gqV+fp3JXW77qS52g0KVCcoOjb7u
otI51xnCqM6zHzzd1cTJMmn2QVp4Rnhs0gY1w1jv0jKtdtkcXq1slvCami0pmGQ4VeoBliB/OQBg
ZvfJya3aU+uqdq981G/+MINwEegO83b4bUz+RWFqoE867DMnEwfdVCdPuC0PRfEkSu6i6hpOGC2b
tWToSPMlXLZHmBAjmUolMW3xiO6AMs+DaafZPkw1WfthIqkd21DnWOc4IKMEH50EgYXyl3pr1O53
18D6Nyes5MTyUGglHExaZ+DRJw6cmYwLiBJ3HeyOQ+DwgqIFOLg0xNZmBVvASIt5M2VhHeUB9+UM
36xjfs0sB9w1KiYTtW3S4bxTA1LFyfcAS+Smd0x1hz9gbs+p1UNxTBQ7kt6ruR+J2e3uYW6hfiVl
fFszJbeGghFQMGPEGMcfPcyuVYePCnNEdOSE5bYOs+Ig8LoFUGS3QZB2R/QHu94sorafcGUm4Icm
5R3x3MZRxw6zHdJ43voNolcDGVyWUPlZRvxr7FEWoqNmgVhf3R+Gw+C12c7z00+nI99QjOXha6er
Hckh00WH7IO6j3XiguNA853QJ2A5E6Sw1092S1LhUqXY5hPnqATYLHaFgzaSbaLt9E6gSHbi5LWM
22o/j/2vskVBMydVuq3s4qcshzVsEDEk5hAEvUQQIAhsB2Y1q1Y/HPwX0liyPac3fx9n450/968M
0yRuQzyGaZbKbRAjbbapDRYVHkMN5ruuKdMtmPS1xU2wrCVlaNnjYVTi5HF8AGlnXWubfLdwpkw3
KJO9jMCZuSnf1g3zj+4SccyJjIqM+gcyGOt1jzjddL+Nnk2wg43hbi0KCrIRofkYJwlBlzkldZa/
6hJD5odTwSKYpeLwVbYW6Tpwn3ln/TeYHuywnGbycWj2XTU9aMg7kRmIA4N93qnDF4TqrKDGi76u
yeKEL7KWD6xJ3yQcta9Sd1g9L6E9aAx2+dUOKd6KZHhiFirtjwHizaYz2zfRMGLJ32RsX+vSZMza
JJFfm+MhMxn/ZcYPj7WDRTCmuQ8EYHG84/qfsPnQRZd/Lp1C2YYPZ5eU8T0adKZYuKA4t8lwW7Vq
b1PadTWFRuUVW2ud6TLLhDB9TuGpczCFn9tFuatT9BGKf5/qAhkXywbG3jgFmhb0eHysFkMqXyPY
XArltdei1quQhqgp0cm+xn3+a5HmlYRYAzhO8Wa7XH9Abpw4OadhNyJTlW+MkR/2DU4kB7vm4sry
IRj1ZQm85yr0L4LOYeOinMTzOSJYkvH6iHnL1WOfxp2ICjFvkBio9tlbjyGTLl4AN7dHpm/l3gr7
hXE2gN+xhiAGESlpQ72Ls/rH7F48jF5N4OFmY4a9rrxJyNEUkCjl3qpe/6OkGmo8KqxzDEE2c2vO
aGDjSCxsqOuxlJDZn/ZwNFyGq+g9/7hDE2z2m04sJ2YqhK8QQt1VfNfr21ah32wkMKHR4rQADe5o
O+Y9ChpglJBz0JDNgI/94DkrBXAfdmqrGp+cSkzI/gASO9MTZtdT1lEcq4ALT2XPAW1fZdmnIQQw
EDU+FS11D0SC26SSdz7e6A25M3iR7evXd6CyKt459XJMiVtCO8S6Wsv1bLGej810/ub685uqViRX
l2GsxVKC6JSJ/9cp2SkBJwfGxfQotXyTZvXCc2iNsKK/3oTdS/DxfNzar+7WYorrRCG+HlZRfZyU
9xrkghQjOeNitM9+yzMB5eOxNepzEMynEvGNTRuCcIpbY+Yni5q/sf7Ta//DS8Zfk3wFdQs/Hpd0
zj1SO+mDoKXn2P5RqvBnQ/LFprH02Vooducge3PWIzry2sKMv321377ePOl2GB1d7le7olGRs0lZ
mf05+PV2kvykUZBLMgp1Q+d5Pe9KMI3c8EXmX+KKXoqlT2FlPWor82nB6DsHpiWMSuSYFfEU8nVd
MFTdfC/NqDBZbQJt4Vt1Om5SLo/RctD5H/bOZDlyJMuyv1JSe2QDCkABiHTVwgbYyHlwkhsISScx
j4r56/vAIrIqwjM7snrfIiEmHMJJoxmgqu+9e891M3XmoMEhmFoPkMbKrFEfs//XIStdY79peCKx
klNeptZ0WvZlQUhxOxdfTc89vRT1fcmRvcM26jildwZYww6A4aUNcCXXaAE5Yni4mGZ4AXRl9dCM
t3m4M8BIX+5axoRkwejZz6ptF/orZQTmtxOD0+VGw/F9hCX7hp+5Xi0LbfWjiPufTd3fL0vJ8q5G
c7fH6/Y+ZtF7YnwmRboOFeS7LCtYZrSbCTQlCooJFRl/9tKCADKJ/Woc723nMe2izxrzR0FXpZEi
ZFcHK8iSMS+vSR/cjfP4svyZcqE5Loti1cprG2MsOlXe+6Vx2SlBNYnIq0ieBHcH7hBWGsuCdZGz
c11mA2Zb41xvsT4F8BDXmjE/15r6Rip+Dz3Wn4cRJi+3/8hBfRWC0R3rcgk5Sb8TYwpXjRLHRKfp
1Rcvk0wWVwt1x9LwscPoe7LoaoDNIRJBaQdGPTuDQ6KzXNqXh7hZmlOIWXAc1nqsgEFGe0lIyjhy
CaqaARMDi60cxlsHfxIJWfS5osfMnipEzCSg1AMXXhhTgLdeTiY3F7jB9F5kqPk5CXQdQAXsiFjW
6HrkWfNbxwMD6DuqL3Rnwu/pnUh7qa25KsWY75Qmd7GiOTde2mfJLvaQb2BIv8Kdzx/Oqu7x4iSC
P5M/EUP9B83Dbd0M26yDItgZHPxyI39B0HV1uR/agEwt2VDZxxRUyCZR08uf9txSC9WorakD/XDc
hLb7w5Ri77Yzl/jl9lPOoxmgB7qU2kHMrJeYaYMeY19Ss01jlq0FF/RS3rPfk6L0LUMWbngz226g
LJLonZqhu8+GcTeh/9xqNP9Xk2GF6wg1dbWcqG26sJdKK1xaZcTfodkH19C2OR7BZX9k4LK69Ehz
jV0XuA204fOgUa0mEauBxPcAfcFa9xXxAW3EG4IzBpfmDDGVRdfLI5QQcbWnPNVA8BA1yxa6q5dM
mcZrSeKe4gcla2+XHMh6KfwmzbSNQYGsm+VdBHmQOTtagEDhq+Nn1yyvffJE9pRa9YolBo7Kz6Lp
jetL7VkQhRwn2P8y0gHWrZM/Ne10HpKBXSroyPxpEQQxcH2HAsCJ4To08RuM+felS4MtxUUHHG/q
SnL21113hyl8bUdsbQWtyctmx1Ex3ZLHB1+F0tizBTggFNgIOX46EWI/4JusywFB9FHifuE25Efm
GjtlBHxoaYhVFd3oxuS1Sz3gjxlnZAwQtyVKRX9ZSqal7q08ZkiRUfywRvndjRYNRCxqJV2E2Iy+
k+o2n9hCkpmO0ly+KDRrlUbpHYD6gZJhX0AAtBMmbUWRR2wTNXNhclVf9rZUcoxuHflVYzxbLc3q
eWlNCYAxqwJTBifGG7oMK/BfyJwx9DShh6KCA4lAMra2uvy96dFWTn6kud3V5V5WmqBGreaby2nu
8ody9Jo2FaHLFKkofEdKzOVNN9vF06/t+lDEd6FR32P5/yBE0t1l9ZUxkX5lc9yuGAKAk3hzYlB+
ZmQGtByM33oC0uJ0PdSHsoDWvlz1Y3pfp8SJaEhAAFsUO1VMrxoOuVXlxNezd4fWEeFTFICszqhD
WykAslwp9lKW0kbsQe0TbJIgVxoPultRFDTTz8B0fmhWUfmU5zs77FjcvAlOp5e/VDW25QrUFVjE
0eXSsovMz4t+HdWfVYbtKLJvUIQdNL16nUPXWU8OtW7QqjOk4op8KwfCukz6jT1lpwFH8NWo993D
pOdPOWRqLbfHPVF7dqV5KEzH+8qLtK1D+w5UK8REUhFxYJZa86xmfx7tI8JS6OuzWZ8N4ppvgtI6
5fQeulF0vt4ThYACGAMUlhEINK4vOxcSddiRMlln2JAMjg1JN96o2NTPAnhV1EdktbpM5khfhqqe
DI9NhyMmh0Y+cNymPHqHLk0crftkW6lv5wp/WKW9tSWWcCOEjjBXLsZDPf2R16m1GzoUqkYwoD63
i9ticEMDxbx+L2vkKcVCHsyVbI/p8mDPNiEZYChCMTpQK3kIDB6617IAUsm1IH9/sEvn2CYTx3/d
02h0FKbj91N1h7kbqu/yINGwHm3unCEMSakIK358VtxksUQp2gPkQY2ziYyB/kFEv1hGrDQAGFo6
hKx2QYqgTuIE9VWWfSpdE8cu11+LioFClsTGNo/wC5YD4cqXhzgNXj0o6Vth1vZxdKM/Ply+llSc
PKI6/YhLYFMZYiJeTesIe986Xj765VMzwpmJYf0Yl3VxgkcEqgk6y0pb9D3//VANIbJErJzgrbDn
4G7FS52ggS5JHLC1vtuboJG5++sBWajDKmDG5zQ0H/KFRDYAARjNkfQQMnLyhdN4eegi8IyNWu4r
Gv7b//4GWWfJNiOHhR69aRwvD7T7xW8fdWkKiGlevuMMS29SFxZ3a1zfQqJjuFfp9yo19PuyTkI/
LWgNRoHEkVM451TET6Zs6rPVtg2FY5zvYSaER96l+8VVk4969aDL5sy3x2tpQJcwwR4fvKxHGw3a
eS1d7G1u0Zh3F7l9HOnVViakN3rAOTetYSvf4kTAojN5anGXtFxQy6c02uvbgd9x+WwcbJBm+qht
AIq76Kt5OuEwVfezmVf3k4UFxC3pU1y+5lCGtR6WDUu7GVO9vJvra5piE1yM+NXSy+wmhmZBZo1J
C6inuz9bKV6z5XVWQG5pfy8f2kX00xhDsZWOMikBDPN4+egCyfzD13RQS31ovbhw9dfpEAABF86r
pjsgAL20PsFZCE85UfFePB775eHy0dhHDzTOwGstYa6O0keyQ7PvhEH7NmVseLx86fKgp97vn1YN
DhyYB9mWRS87COYMgp7k0Y7eeIJ3ac9VLkq8dTYWoenOa4OeaRMP7jR9sh1ZcLzm4GESu3JoHrAe
rYKmnPauZUIv4S6GOiKP7eTpu85KzuBdQy6/YOtq8NDpuJPFYvAVEQrO/7a+bcdrp2tSuGG0w80G
glDMUrOJCAlajc12ao0QOg23uIobjdYdrpwh1o2DFd/li3K6TyWKxwvxNFsWmjIod3HaeTvTqhNS
KdMgInsCiI5OTUlukrgm8GXLKFHsweJVTur6galO/L/k3wK/ALHHwiV12/aT3L3pFsZbmhlAcGaC
H/pZ0zlEFJ91ze+edlZHEmhv/Z2kGiKFhyC7PC/dhbil3BDySbmQ0ghqOjqzDs5m+ejyEFjN7x/F
dgVWz3PZObsDgOdplxGCeIykxS8ZCAO/fHT5mh0+DWEwH+geg2kPRtrjUYyjVFUAF0Tgtluh2RYQ
a/U2GbysscMWPfW3VRS/ZBHkMBOjAXaHaW+E7ZNIHd75cRVNpFSlXMw0HoYQVLx7FB1cBVDGFbF2
Nk06GR4sSp4iS1Lc4vpH4Fo7oOoq0fdROb55dfU82+2PdOTEaEzmfuBcSuUrkuMkOMKHk/lkJzhy
u3hBOhINqZOVuFWaRt/DetMFUYh9r37WHMrbJuuIpRHV9tskPDU2sK8Ng2sfoknAkHWQkRnpxpVO
BQgKt7jnqJfEzj+UdD8oTBb7IJSjLvwY6+B9smB0OOq+CDEJl7PNPGT0Qy0CYGftdEGWFg4zbokx
MndzylkvmTjcdi65lCgvHtto2NBkWRM+4kOqpoNKAkYAD8kwnessYrVrkOhn5msz80OaOfp2R7a5
AZICtBwkuHb+I6zCkpmG+wgH6sN02g+zMOh73cWpHEEmc4IjAVWsIe68DFp6nuF31oJhnGDeKyHG
QAChmJ1acc7L+IVV6CrVo+agGYynnLraia67FXWVk4XZTUQXtqscU8vW7ANFf5gNbi7jNbM4bAR3
Y7HgN4a0Oc+SDjijqO9E9ONvXR6LWMWi1E/LnxEthUCWPPYO+loEiZyos8u8LvBa6HTlPg8a4gT6
AxFVlGpLRy/xwu+lFTReCiqdDouLHL4VwRFWdr5O7OG58QAyYjfEHUcbog0oIM21TaEjNOoWC+jd
SjnNbUqgkSnT99jTH0wOi/QOqZndHLuBQwpnT1/AvrSQkBJ0tIWyOHsXtaut9lbtHf9ab2MtErM/
aa48naoAWRNgSgH45Bd9EQyh0OoU7SuztIlpoFapjAUlRjTKyIzEqfIPTnoBZQwhUjkeo0u7y2Og
BkV95aHq3SpO3TQoiM3Jl8rg8lKGtBktF8X4cAgF5SxHnqUtrK7HRDJlhhoPmot6u8Js1U/f0uQi
6BLOhLqzj0u7Wg10e8pEGr6qEY8Tm7a4JYmRpHWQ+TPLNUf+xYWvnQGobf/6RTEWQdc/vChoSA0H
wAr6x191eaEIJxAK2b7JjecOOVGTUrIuTyke3SvDOc0DkWINRrPO3fz17xb/5HcbuhT8UqhqiGLR
yf5R8KWs3s5p9WdElzDxzgPqL36RET3btBk0YV+XYrqXqEWm0Xh2HSwgw3BcqjDGovfQgidKcew2
6Fqmrr1qMu8wWrR8/vpZyn8QhXm6oTu2B+IAcjFDwz8/y6LBhmjJlMuGLAsGtRSILmHSK5ZhisnF
KEZ2SbquZOdB50NXhWSsHlKgJqhaYt7FvGA60mWuX1IRozV4B6tNTz1D/emUxTuMqveMViHXhG8J
DmVAm95KFXO4vb1IEEN9qduXdmBbW9f1SzIBNByJJ/1Np0GZ8M0gWG4cECQkjWhrkWYYptlww5kI
oeVZumYkyP1kFDc22RXuiz2UjGyd2/39lEdfcTHcvHoSCCQFG32ed9kM91mj+rU1/hBLkzGWxA8V
nG+j93Jm9NgQ85CN0f6vX2vD/AdxLC+2bQjM1o6jk/z3iyKuAverubQ+9rFM7YX1tEWjSvW76E2a
ZSWz1KKKyslTmdFAkCKVg9WV4troIS6Mesl2QEfZdeAFa1mlTqjJh73CY5Qt+/VEEKM/55lDCnhI
/6Tx+nsrYABcGeV5Vl7u9/r8DWisZ3FrS1/Wk39pNsM05VgDuCyP3kOlIYQz6FfHvHXLQLGIaZLh
0aCApkbR0aiAA+HUJWiImokAV0z3jTYDZih6bmyhYJBvh4jBVGpA/MrL7MWZqYiZab/n+IDBWHTr
amLlaQLnDa8op8Ll+1HGw2Xe2mlfGeggn56DBsZxmxTtZ+5d2vV5Ljgp4HwjEQJs7nsnaDfmIMhc
QEqWpufbIuwxl5jOMhrBgTwU+hMHPfpVdHwsWnOpaM4aTS40DPzVttfeX3rtlVZeW5g7o0r7wvmT
0bsknrcM7Fej57gXQHNrk5QCS0dXpkKFkAXzcKGGHYgIuaoTIjEYl0AygglSvQszmWDzIyhNM/vZ
XvIyGiAW5fBhDdBuZOETfHVlVs6hWkQCMmbU0HhybzbaGwQ4Fl2ean0gVewLQs99l5b9zSRJtyak
GzFANz6bgY1YA2pROrRQxUv19C8u13+yoxCxIA0dJ4Dt2YsH4I8LWEhQYGJpKt2by5+87AagHUAD
V95PrT0VsAxlFNFdYvhMnNgyvFu213JR0lmLjKpus3+h3/1HxbdnemwSRGBxF7G2/vKU2kkOsgJV
tM/s8JXolVuOz4el9U0gIFrE6RAsirNy6J8X6VXuZu+BXv8wXftfvDb/ZHE3PfTWAouEhSTy1zu5
I4wkkEUZ79torFDecFfBW00UUZEVemaU4p8NpVo/25+yYf5CAsYVlkhKsUU/hp4C59ZcbPLAfdS7
+FFY0QRLC41dXI3/Qonr/YNM3rN01hwU8p5hmNavOlwO2BZj8CHajylYAI0pOsqKDV6kZO0G4Gk8
Pl2RpOoQON2YZKCdIkF+haPDPBX8QxrU5ymNh20Xu3Bz59hZi6UbBUacpZf8YvqsQMYUwryy855X
ipHkVico5sgrpK2q3lOHIR2f8ikpNzqZfVciJ4EsSC0I8bb37FELCf1eNA9amjXbS0881GJ2n2be
i9Tc0Onztv1AYy37Udltus/qottWXRz53BbrFmXlE3gwiBfetYym+Qrv4Ao/n3mA4LQJrUoek4bb
xqyhZwu87H7saT+aSmUEE/U0Vz0dniViXc3cLz3Hi1S0oKfmetpjxABXZ4/Ac3vbSxZkjJMPXrQA
i8x82uSmdvB0+7bowm+7hHApzT0omWZfKpeGdgk6sJZNRCBzfa69qrrPJpg3MmW1yqd23Ddx/NUO
cfnb6eN//clcoi55BZ/IDBpiwtpfPv3PxzLnv/+9/Jv/+n/+/C/+8yr+RENZfrd/+X/tvsrr9/xL
/fo//ekn89t/f3aLHelPn2wvpqa77ouhypfqsvbvOQvL//k//ea/ff2PrFGmYWDr+b/HTFx/Df92
/GrU1/THoAkOzMs/+90XhfvJI94A1bplmraHC+q/oiYc+282qhrSHhZX1PKN34MmLONvpjSwRbE4
sSCYy1Hzd1uU6S42K07mfEe3DJ3F4u8vwO1vh9Xf3rnwq/z98z+6hgzh/Lowcz1xZON2Ju7ZsYxf
z2yiborc5Oi9VyN+vWjSruaWLg/hmNE6aRrItyEoQlpR7bbOo0etkdz2MZZYRQ4VNHACl9j1urDW
Nwl72plNrMIhjfYsbTIcii70v4QAKl+NFQP0Tr6RDBOQ4qxfN+Vo+8ZE8Uer/GDoCqi0J6ud+cIB
oSFTgRFnmVsc7jFOIsvpc99C+rgxBfZ5L+ZcVb9D+Pxo3DK5U8s8w1LOdZHPw7lsUpS4pCgPmlef
MtUHG6VwjWaJpiGi1iyMqtWti0Tu2u2zR0ybV5Pdq10zhhhJmRFC8XlmySZ8JvXIZhynb2TDqBTX
HdGTK1HB5ZIaHc/Fk0K+mNqFI4GQsUdiZGF9akPyVpusRaXu9rcoy4gNJ164zTAjc8KduymF7UJZ
pS9kx6sGKBG4vOQKMUW8UTqaJleVM5TdEp1OCSOhsYpHBJGOX1spuY9mg768njcI1fJdEw5PU9fk
+2LYMf8pdmJYCjbJYhvmcbGZADAQ7agfew2mTTUDKWy8R6ax6EGdR/qXwFcGOqaMh46cnLUCgZ4k
tDwn1ZWF2fDods7tNumDx0ubgXqr2hZ03cGzKTZKvcW+bjBK9/gyLyLKfnRKGXDQTa0AGcYg33QT
qMaU7NsBVVhX0zdQbdutGZCvy4Ra2hlz36noYWRBespM+UonsthRKJdDW94TVsHrlmOwUE2PUiSk
bs7RasjlXwyS0xn4BUn6sFGtvISv5WOpNq2tbtt2Ak3Iy9F4S34UcamoXsLN3Dzr2sibEh2mludp
mohnRtRnc8cgPWJwCEV86yZY/0kfax5a2jlDHFwZsyOX2L3zMBhYXCcxbCY7WAIwwSSm6XAUJN9p
I1Cnqefl7fMnnDH3XtNIgoIXWXp6nFz43mZvtNt54NaouOhiMnaZAWIZDvbpjFK8YxQSzc/gqxhN
W9C9vXr0YRUHa5oiQA5otCOYCdEjmtGwTkA67kIM7f5cg6pB7mc5BhEGbBobGo1Mrk3G9HH6Usw3
Jf63U1bH49pps2skKyOCUWc1jIZijFcnK+Kwueb74UPKlyoxelgyP2yD1D3e1PlodRpvqtR2SZO4
55HoasCj0UunEu1oDjPjB7IhDhaqy20uyl2UiPK5dlIfBL/cjfFQgOPmLcBabh9Ko3kIuRQIbtar
td66vhEkzZ0I6G02Rr+TeXtXNp3YBWj4V6NFn9vJ2/kqyxAILuQdKoSKCRc0MNp2RpymOzqh5s5D
RTpUXDw5DGXaPAz0Zkr26qwtOOI+wtZtAjaccjAfbSfRG3t7EMwIdMSb0dp3jclCEjfZw0S8wZmn
QsjtLa4Qygy3UA8uEbcOAdZrPNLwxLqJLHne0g1Hli8ymz00K2DfBkLGidAbbB96H3M4p4JsODxm
IYUnxwSQ4FlEOmHssSyiNSkN4AsIoe5Gh8EyHmtv3efZR9xHcs1J52cJJHlthfUjwiXAZ3aGJFHn
7U2aAVrhnHUbR0FdaopR8228PJrR7a3v0IVRFQy8zy6+EzoDxxlWycqOvew8tQqBFflmvuv0DzDA
wxXY5RnevGVustJ91uTAJeoa811abIdB+0r19CmcGQMbWn8wc5LlI6X0LbDssC6/3LLYV0Fhn4SO
2juKP7SRxBYZZXtEqiSpK4NebZl+NEojv5JKqo9N2jpUj3pLnq7NwQ64QnpTtnW8tiLycPsR1Ijd
uX5K1GzWOPlWLv/TGJKQOxbAgWeOTW6debvUNpjxS2amQ2Jtkz1mquJNmOD5QyZEOMtrOBdh/uh2
xewP5nT2TC6FotzCD6e1xxpnQd2EVHqVGt61i1NqNVCubNBkBn5XkNBYxnBGqYrUZojDL9Le9h3R
DGikf4ZRfxVWMKA1Te8pMEHtulO7LciU3AwyBn4KZabtLWZ04dLu0wpm8KBbUh1IvyQE15exi1dQ
QytVooqcC/mqKl2e4T0IPyNoFrVEoF+PcU1/P1fbJkfHQfGGwjZmdNIROOfnoq1vxUQdUAClCJvq
LnWs6sbptfhcZOEuUhS1K6Fa6H/O3djRwhz45tkNySQymvSuIUMTjOyi29LqHar14K5vp2vPJIvT
duLUL2L356iZINlEcDVRp6B8EN+zSGxyUPkjiOugeRzX+CVUAcQgZWlquT0LUKRccLiDa7c7qXJ8
1UNvgoFuL5fBPo9afT0mNH56dEXWsm91buF7ibq2prHdanCntlPNWuccNQ2pI9rj60gCdjdHncFm
9MFu36+T5ceNef8wNu+9TvOWZCgavT3w1VmvU79rRtQSZXzvITQ4ht1VhwR5x9GMPziOnhTICz+H
9rIOdW3AQ8bNSAQ5OMtWbJoh2CJHHje2G8Iytua91SN0SiC8ytF4zUTo7WTmXSN8nbCSPQulgaz1
dIXMOV+XDUuNzo/lKkbiEI8Ir/V5b8jg07XoyBWECK/NwQ1WxaDIfbEIkeX1xMLGkMHs4/t20dmY
3YMzwh6XGVqQISZxwbPfZ+E+sg31aJYXNYw7QOjumH66VkF6Z9r3yHJobtfFILauMr7ZmK0lNhfb
quY3srvOQYxMimkexHqxMvLm1TRbLgxW25QZiMJC4ltu06/nCeZVkP4oLU+cA46Fy1aGxqU9QjxC
LMEByR5qZzOymztGlm0cXewKUwZHI7KYWbfFwnQBlBjDJExQVIMnKZIRvXgXPXqWujYnqq/Bm/jD
eHHXKbDhRSIxgUKzflTaMlzQwMTFrm0fRheIT9tclYbtEzZ71AHSKBY5zibasnSikfcEaSrVAfiQ
tMgxjib9xF7IPABZEbIVWZ61SfKGdrCIdKyBW8v1hgObYgM0N0a+rkSAnmXy7ie3/XRni/yOoL81
7MQHNOne58VD2SJJkSImLsiIh9NQgYLu7HPJ3pyzN94Xs8lLlLbevtEzRt/o7HWgQ3nsxLeVRS5z
mM6sqBAWrQa7iwxQJrimd05r8ycB0vMDbLZpVPpDR5ymCvvHy8OA52gap+R6cFT/aI3QmNlw+30Q
goGXupj9cA6g+zRIsgm33NiSn9RaVXGnwfizS4A0pbQN1sCYFwIJ0iGoWsyypc6mbQePbIn0rYJA
98M+qreRPTqPeiicQ2rRCXETJhrFDI7NBId21dbzqxxthOzFpG0V+v97zsorD3/jo06u22OQpr5O
d//uty8xFeAi14vThOzNjkg0TUNuDuRx/b6MCn2jhlrs8F1NaNA78jmjdnwyNG5fA+gk2owFUzha
nzZoLBLZeXNFS0Og/qSHZAPzoilS6BhcQtip114ujo29SphTn1N1jGfi6OUIRXnQ001H6jZAT0RC
+sF1ynmr8b6tCD2J3HsKejpOsn/KsswBltRgEakMfxTW3eSkNw59LJBa2rECDbqmqRfulS2n9Ty0
j4QD4ldQ6lmOdDUaGF0FBrehC3AwdFWwCYr4OQsBvliCPnOu1TRRmG75w5BhCSiNH0hSaHYN9S4T
VABBV77INMi25ARvmIiKfSt2zQwLErgxw6R6V5Ixn9e7kV0L+1bxhDZm3KUSznYVoR+Wu1zyChkc
F7Akiu6aguOuCDs/N+gk1oRVbzo2OxjlCOkxyiVV5/hR7Fo+6nCkc73zmI8IgoaYyLW5LesdMwi/
wS1zrIXxAXqy3+RWy4DHxLCZSVJZuG/aAnoOJjcamHiVXV4Rw16T0Ja8xBiJ0MLj4GBhrbfoHTVw
US4CwA6q4cBIQx/7n8mbkjM4tmqm48XF7DK3s81Hmorq5Dg2IQnLCaXXqnPDrJJY4hpcOcKmyP7g
cN5uLVJpeau7Y+oNHwBPzTuWm1NTYxFLxWAirWiLlWeEzZlqCskuA0VGYPteAzWdS+pKJ/0mqUZh
c+QWkHX6oCdiJ2yIRpxNMCsALQ5N94u2/KOuU03maoRyVld7V3N9DdfSGOv5fhTcuiOC/gjmvfUS
2taVGcZq10uJk0w1ByOc5k3DKW5jF8mDHRkvbsU7kqcpoT85bDE3hDTah1fFPHJc7LOHoOzPWhO8
uZJiJR7VQ18EJPJM7c+QfXceAHe2+QXcLF7cegFHV8iD5hHmq4IvvI97522qeqpY9FSHtofRb1vh
rdQwa5ETQ2p8m8o1JqR6rS9x54KDBH9dqAA6wTiMoU2Hg+YclOtnYWje15xN2AYF2XpoWDFufjP0
9YWasVvFQbUiRANU/0/HGQhey8oSP74Y94m0+r3DM94Ykq07YOiyyltYUYRMLIJR2n3ooZzt4A2g
57rgKV2EZ33aHMbZdqigBu/UAO/0OtJ78XJPj/3s7gIdZrrrkVETIM8eKq86eWF1lkbe3gyl9eoK
JJ5xJK6tsnT2KTEcU5ZpB6Xaq0DHoyjl5EBUFFjDPCe/GWZ5gzst5kIp3zkefKYOlAMMxhFddWcs
Z8Di1Ul31GNILxNZPybqwULSlsFwBhKLUGG2tGe7sDWMrpwux5rlIobCBVqLka6F7oK4s4XZZ7BI
ko600ULSiZBkpTuD6I2tNNDGJ07rXCHsv1JznOKU/pBO156siF5/7R7RXHBsEDK6LkTH8BjL18GL
WR86+P2HbujGDa2lYe0EHKndWiNaiFNe2l6htb6K2I+IqYhhd0QIfDXH3NCYPnRG4DKjw+004f7Y
hp33ZFiEpXDA+iqS6mPWxvTAAizXzLqmTdRzChvaWGDGIvg49/RHu/50IT/D/OuKPZ7pjZxRX2oV
T04vil2pCMXou24tKWSsmUTEcNZfRWEAY/CYgdiDKXxc5MR3dZwarcCiiWyp2xBP57pustcy3lX4
Ccn7gdVNXKdw76eOBCZLB0ifNS6Sywh1hx7hWCEBk665anHfcs4mxgyW8baqoeABS89QHa05hRn6
41SFzAObTdwP7aYGLe9kCp+QB4cRM224KpVxldaZcXetpnFH4frMzvXdT/wJXurd1SYSmERnrqW4
ubHQ06Ia6FONLpFopWdu24GgVU23HvImAKFucSSf9cjAXviD0SeyoXbcGQYdtKYlQE2fvyyxQPNl
/BZwAC+0wttxHHnvW9L+bJON/S4pgzdGoy0oTYZq5pL4ZSuXVWO2PnvqcOAkDXICvDN69GEZuQH0
GhlYp3FEc8sx25o4eueWoyGl37Yk+trvuxvb6R7apjxJYMx7g6PQJrFUu80N+3Ye0Ucl6SK5Jlgh
VtQyHUcDQIFpcLTTHOCC8wbAsnlNbwrQQUh4iffOJLrIWfuMWtpSKnxjogAck3M+TstyYwxVuPXM
+XbJjdr0gCLnnupVCklxECYzluOCsoR21nZRIxajzeCSwR4UPw5NptJxyGsaPiisSBEls9BpxZBT
cSpk663zRcZOf402WhU8TvZsrWFJk2pGFZfUjOjxrAdsZrs5nDog95vM4nW+lBLYMvmpnBij+qlt
9NEfS8fbDuFIBNvdIGjbaCUibMUEbVqGkks+ZpjUSPacstlZ8KOr5dyPIYarqA5OlGe2H7TcvsuU
c5Hq6DMzrZxWTe5Atil1pl4hW/9W1USmoavvD6q1PhJ496t20I8AD/t1Icp85eYHJ3uA1fPSTGDB
dYeSuKgzemFiEy6tyqlnQECyHHmSuXzw2hTj/dBjeiD4aB9a9ePkoqzrkvw2mAiPQSCFfEvl0LAr
svoonK568q93YRB+DlkXHQOVPVh4cU4iSe5aOZy7PhLnRuHsaym8t3RJFk4oTRcPX/R9bsY/urrn
r6TUyFR1UogjTqVE4ziV9eB3RncMggonWW5A26jGh3h2twPXiEq84hxOxapxDft0acv//wkGS9PX
f/z7+8+ljxurtok/2z+NIgysmH81wWBmw9z6vfgn/+jvQdnib5Yh2DktT9rkUptogYYv1f7Hv2ue
/jdLZ3JgU24iD7Qk0J6/TzDcvxkucw9PEiqjIzblWfw32E16tm46C9aLASxzj/+XCcbyS/4oyxGu
iWDKMh1puTols/mLDqIetRGAoTJORFuwetXlFaBUGqi4m8qBFEuDSAC9KyNEH62+LVkQbpp6ik7e
jNdi+awzSqq2zLubssa6y6P8hbCB4XT5zB45m2vsxb5RhZ80nb/I5rsrNc06R8xE1rMBmjtF23gU
AA47DG2nMJX2iqqGTnpO92myc2Nv1kV9P479a5Wl8uTI/l5xB90I9E9PQYJRRht1dRSOC8dnyG94
rW/xuI/3hSPhUsgAk4inw+VsujyAojrubZg7N9B88aoRmCbC8M6wL/ApAN+xzY4HNQNtSlvvc4aS
vslGzXzfKB7qdImzCFyxjcfCOuBLxrnDMeFuZnTMUUHe9oHQHvLERnuj9LsRqecptjWedP0py3B4
cHJr2M0JPcdkGVvUYnoLdTq4XkeHw0nsnt68bNDnjKdWRBCjEalup0TvH2hm7XFoeme3IzaDJKP8
EPTavOfto9wwURe6U99CUFb22jKS6Iyg9KbC8dYU8NWNVutJgh39igjYr8nonHNHB/3BnYmnE3Sb
+x7Lh0oT/aYUgdwMCyAk7iH+cO7uz7KVD1KPgp2w8gQJklHcFCUouf9D2Jk1xwmkS/QXEUEBBdRr
Q++LWos3vRC2ZbPvO7/+HjQPd2xP2DERCo/HI6HupqjKL/MkLScI2TMj1ti9jC15uMgklSDJF5T8
81vicNgImzvRQSi+iNcqsThuambr8dsRswjtOweW4BzJ8NHleHnNneGJY7jzBCZ0P3NKhUhOE5xm
kqHURikfgYXsB5kk16jTXrN5SbZdx5SKujuSS/XHMO/Ks+ApTuVX9TTWtE9Kp+w2M72z5yl1gNNP
OLwGN2wPriEYUxhoZ7Mu7q2aRo8oOmn4grZnCiZ6UY3/MAf+7pugjoD7zGVJIDkhJdaJX60cLkf9
LGiW5vw+eRkC/FTgAC5mN1H42sfXVu8j8K3xMz0p4ljE7RcrSFoKqhj0EAEPtv+1YP2PGaYhjPUn
/pczjyuydGauloSDaCtWgl+vSMOMWtEVEbLnj8ZjllJ+LiXurqwaMbvk1hHALFOvmh32OoDMha49
BpU8N4PY1MpsPpUJz6+A/Tilk+4dTRnzcx6Er6NFHzcmxNzKxy8O79umNZPwRX1Hcph9S1PzeeBR
6gkYhhtLpPa+SNxgm7RAukl7eQOn47YsoytpQL8uUT67nv9jiJLth4qcbGi049GsZM/MhsFgJ/vl
AY76dejzQzXPzrEe2BoV1YOgAu8csUfa6ivrN2nC6Wbpx84M8m8azhBfZw+/p2r+2lhL8hL23WUW
EX2kAcdCV2dqlqZgmC1hQ2YX4RWnTuoZFZiRvoq6a97A4ICiPmIVfHIbcysb/WNqJNYFRPbJNjTr
vjTBPgpEBPB+dHdKDX6XVMaL7kUUxXtWMumcaccnChqSA34tajspwTla0XQUmpMfhvFnHpjQ05P+
g2hsbu5YkHw0GSi1KrrNK7qsd2h6IXVzsRMKBsz8C2elEJ24kFsrU51P6O2rwlG4KcnH7dO+/+TY
eLvnLgVYONIckqvsqHGy3TgVGYioi3yNzdl2XvKzReOl54ZQFJrUHB4L2njx0By5pPJA5U+zJeJG
Aq6NMbWO02VaemMbEHeCIlhT5+ywgxbDm6NGpLWE7GgXQV0WISz4nFYPHZhzJJPyjDnm4DptC+LL
9dtBpkdkw9wjefEFT42+pwIwYxhh23uOcbXfdYvmSS3FcU0Qilg+90gjtcOik1tug/nTsLK5wTbt
1hkCsJFZ0YVjrYcLREpynITrmWxuO6KHaEeWdTaW+WXtFAao/oyORarPgtTQCvuWraPFrJ/ELbNw
ZvZltnGUq+M66tBGlRXTSwm4Qhgfh3omZszd4elzQDFqg6JChoJOANWdObAcylWrlIFDsDFJd8nI
SMLNEC3qQAG8k/FDI5S26dwP1DlYtOoxr3fN4KtUMywhFXpNJaI9fj4bpflZ6zEJZlQOXS0cb32u
0idZeJEN6qFQpdqriZ6hwmyE1/fusJ+AhZdV+9J2YnpyqTVwNJ4AQavN15nsQYEsetQsondTJZ/N
SVgP4B+BrJvH1oRPV3PGnxZ+zzQOXjA4faSFivOpWewxkMfbOilRXgF/QhEXbT3dMwtxY06LW8Vw
nv4IXW1XIc8QBXM2u+J2AIDoJ8k8bZ0Iw2U7g3arUE7KFUvF5KWnNCAu9iu0bHbxDHVukBKyo++p
5SlVT418Dhs8PuSVYadBp0ZV3hZCx9AU18S75kmh35cfwmH+ZlU98qEZ3hNc5ZuOsPE+xiczkRmi
liB7JVcw8Flj5amX5jXS3XI7RDSrS9l8HAr1oe0lgiAWgD02bssf19ehbORZB/Pgp4zwkmwx9ijB
Tv8ZwyeVhOLe6ZpiCzQRp+zDjmkUgV+F0JYQ8iWeG1/KCLxclGlyP1bW9yomRGN+zxejZM+Q+z2b
fkuKn2Oc81kkgSrb6C0m8bpV681YBME9spuDWGvUzAEjJk4sKpNY4xi2cDNYbDJax7xAuu/Oc4db
bwJYxJG0Pllj81rSAHjQco+jbrzHivBa5WXtNy5zh4XGNRRgY5/OuMTVLM1jst65hjUT0LCXLSUP
OMfGAm35SRKTpKeWWThBxBvHVWf3fkdynvEiTlo3x2lOVcuGqsGtfxjIXZew3R+HJvBCa2ku1YzO
VnczJPsgtKEpdD9yst23vO93wum1Q2BUt6ARLp0Gobq7dCx4VTi2GwsrwWYw+wun0JprQzlZ3W41
GYt5KOkGNNMne9bOVrWKFiFb2DKOjp2qZs8h/76pNdKowlYvFJzZh4I4JwwH54KFknSv4TuJloCY
p4M5mMn3gpkjWRJpRHzc5Ji78AOLlDH13Ds/R+YLuLbTxbfcWD8PhfnDXjOQKdnQrSUmgoUqdHZy
5F+wKwkovZDFKQtd6Zl9+JaqtHikqVBg4Cy/6IGVnBqzfyydFIMni8mtoTL9HPeLhhzUiQunh2NG
b9axozpYtFh8ixBEyEpBKAsGpFT7tEQnzDw7IZDRpWRRJdRZIOVI7XylEorxlA26q1/WcphQXWcU
5aOe2e1lnRihJ3c8jB4KzDt+1BquP+ugzOrekpsFPoZX5DMwNFHdRj2qr3CqLbxO49e+Y0wC9Kbd
DszFtjKEzBC73cVmTdu5w5hAfEtHTx/mcdeShaVpKeIBYa1NjxiFAfxwM9KeJI9O02SelnDmLwJi
YFoyPmolHYPv/22kIMWznCre86gh08cj9jkz0O2XRT/UEpZTUdAslIfI5U2Q+vrAWi7C6Zigsj9i
GZYIR6brBp/yqjc59oP06Sb9QdfBCCwJce5FuuA9Sb0NAI9QUDiWDC2wqCK0PszNa8Xoe1uuC2y8
LrV9mJAxXCS9rtxKR9HPn818iS6GGwxAvxgatThawqRNfdKuPOLxinlR9NR17o8047mdGpp4aUm2
9gg8l4wtLfuW5k0klUfURNwqU7xwOcmhSOMfU6h3OCDl0Uwj3sHJpuwirD+0lQBbYHWrmz7o9mMN
4GVY3/aYdPENisPHdOwrn6VIx0IK4Ubdulo7lhAnLTP9GevgwKJo3ut8VvFvk/2JIngUKQ+DRXwn
KQhxyGWQHhlbjZuMm9DnQicytLy4cwJszym0Jx5dlj0L6BP6XWfZPVgL7s58Al3VwLY/SpV/cbK6
OdcxFedRXTxVDZUr743wWNVq9p0UEEo1PcU6vW8Cv+iNkRZBO80GdxQ2O1JR5gdwaFvVjH6syu4O
A4wQtp3Eu2iNyL5/YVT8Ri00/1yLOIA14XyOOlSeIT8nPcOmme9AExR5pI6SKm2y0CMjfpPDhHa9
x8WHnZWGkct/DpBN7CxPjHOoA4Hb1vNcrmK8YPUCSTVmN+iTTmNo3Zg0pEb5dIiWAGCSa4R0wnQP
WQPToMLW52PZR3inTxBnit2hMmU/gsBGEhuGkX9K7puuH+sI/pgIhdFh1OurL++fSrqr5/uw1mzp
kuK5urpHNTPydpLVzpDTt4gTkpcgQO7KRjcYCLPzprKEgkCn/kQRJ3P1OCGt1srqRK8UlrPCtr5y
ZVxeV2HOZU/v93aa75OBfq0pmyk2MjEfr0t/57Ygk/o1gmKk0HJHjFx8lGg2CXhumeW5LGjqRo3r
9hRdrJ/0hYbS/Fugq/YGsYHKRVYw90jPZb01U7bmhESeTC1OCHpm51BT36feQKpr4h/gJb5xxLWI
hdXOQRicGwbXZcDGzHFqkswfQUntVGSmr+OCsWSmijQ0dLrZJm5l/t7eg3uAGRT0YlPAXdrUEtdy
SEfoMIjL0BvfxMwuJ7SUZ86Gse0ruI1EU1Di4Hz4TgxGdoiYO2g6eyuJH4fBr42ffqCEu47cx8By
Qp48cCRbvJEX+Qopk964Qjzhzz9pAhhAFhQhteTuMaPY7KMs8YwFBRPKpXFMgIhwkVCRH8vOdg9z
3i/7kqApWVbJoBaCONYKWpVqggpsP3hWmKfvjpj0WzaEkW+pmuJ5m7XdoEw51tlcB3b4paYG9Dnt
jOfOnQkr1xly4OhcTF6sLQd8SmESnH/hGgh3woQ8oWX95F2JT5RuCT+n2Qb429FaxLgre6wkRtuW
Rxnljz2SdRCXDC0GIDiJvd4Fim4u7LCzr/L6W5C25kX2QJBay6GLKplv3WEoaGzNRor7Sgr9aA7Q
2gsZh2vZ41Hkwr4GE24aGRg5PMM1lWVI/aqz596lNXvr0LrTda02cdtEW1lze5t5bH1kl/uMXDs4
BhOtoruxB0gvLmMP/uHDLMwI6EI63+lIoRywzk7QuujULAj28tnk/J9dZd5U51FS907V6FnWlryK
FKDy+26uMAJy8Ul4pVpW3zGaTnZMSpiAsHff5roZ7525VRcd+N6YuOL8/mWJtw08nYcggmDaJAbc
FWogEbP1g11wqEWCf0sN7iTYsVCd2VtRP6s9jUVPt18DRK9dZbe4WoWvRWXsFRBvFFNjDhTiCAtq
ODc4D73ATRncMFg9x1MSn9//VIvcD4Y4Oyl08xX+qW0it6wv7NDcAyryQ8yk6gl9kvKpPueExkLg
hQnWYIO/852p/2oGSXrnXknvEyFR3+w5PFbG6jo0qoeaMc8lMDqBHVNM7EW1KDuz1U/PBeQGr3Fp
cBH6Epwaag28EeQrY1Q3+b7YiVVhhs2fEEDp4pl7scVwEOJI9eIaxolV0HPcd0BRo/XOKmzlW33i
nnrJMWJw6okpn6G9jGnxiZ1uT0R7ZiDBGAzeZ+5lqgy2cJPnB5Evzcpyw/G21Pk5RXsITVAgWlnO
WBVT09MVA3/qgM9uZDCbXEUvbTJvw6Qm5i92uI/7MH4JybmeYIPiAoj16IVVerngHX6jciJ2nvXa
cZ6jmqQSVV5wCmbZeI2zOgqiOXks55TppDmc9TLjpNKwNs6JvzIEXsFxYFmUckAzG8o91m/j3rvB
88CJHQSBSg5QlEEpYew8pql7fP+lE5NurRCGwdwYV9NtxPX9s9IJceQ0DNrWqO4V8FO8kIiQlWGn
5wUpw7cC4y2wh3jDPjk7UE78QDfWrBfjndMXk0KsHGItAIpHd2a/7CQ+YiDb4Fa/MqrB3bhcGtSA
a6PZTwFQaa+WYkNPtL4TtbIu9bXrfiRLVF6o8DIYxOmAZzXazIYmT/YNWy8fr5pzLmVA6aM69lKF
V5DUG1TC9OIYCd4kNw28qZ8qP3QJBVchv5Kg922jSt6p1m1f8JSTxJjS7tA2yw3kAaDWLBivhHoC
zzLq+Ka1YPIyODZXU08qnKMuMNRlzC1ai1tvGYIn/O7uJbUsyoFY0HnaQmmOFvEDuwMTlRGLVRRz
TKLbXNtTeu4XicrP2dQFyK5ztBnJwZ3fv1il0e2XcXyWg+Gch1FnIJpP/eF9A+JSGc5QNMcajzfU
FB0/fBHHknopnIR6htOXaSu7FBOrmE+K90eliqfJqc9jodFtHpdfqUQs2T0wxzN4Qu1U5/YwYQ8t
osfGGkz3qEm0H6oIGOEvA4XupqyJtNxA6LXgsusPDe3X0HrVhyK/MsomTCgSGisLIa5SAzU5ac6B
RwaG/JkVtE5b9750WcJ+133sHeCyCvb7RVGiLt3YPNdN9dBEsjxPdfsZ4w73txqv9hqIe2dmytXE
LMuXIE937wdJRl+cG3s4Vy6CDn4ANNq8hO3Q0aOV8uu3M0pqaZdfae/7UcI/3Kn2kzaBv6BI42ia
8TUI9XqHU2yhwx1XYJLYy34pNRramJ8dlvL0jvt8x2Ob03CsNN28lNrw2GG0v8qw+BzF9Mlnjvoq
1yNeToXjupWeioEpKkmLM6rGmroIeMqfinMrRzSFhLO6VRvoTbRs4suxcZIhZ/eManYsNNBwWMbp
5ehAwcYEEB1p4BRya2PnQvbxx0zb9uyUP2BWAw0MktkuTf0llEBA2qogkFiV9K6t7z9bNzrZtEV5
tlV9ogCx2EO85yiUDckO5A77ZvMj0djuYc6z24AKelGOy+k+NC5LxnhhnmNrW2WteZ0LTN49xZaa
KiwOFRzym1SimcAZJUYJSI9n5QPptTHFbsHraB7ZCU73tuBG15rV7U3ZaW7PP0fDrq8tK1Pbu+VO
oHTCYYI9EOmjPOFawtJH7RlaUoJVjIWw6SlkK2ip7RtiHJosoFm5g+0NAUJlFeMvGjnOTJVT+ImG
ozCkitkLXfxMRrTnmDBu6oY4vkyT5hDPXBwOxV5Xw6kNCl6FEBWTnU582ppCD4/jYH52U325NZb9
VORpg54XfsSiJHlrFQxWDXWvAwVDC0PwlgJQ4jzMM0vPG9pUawCUsp4oQ0Pm2iC2a16aODx3beQl
F2X4p1OI+qJlofbcM9yxS4bj72JKH9SfGXs8VRMFzsuQDQey9xs4zFDW7CI55R9hNVrHkFdpYzZs
rSy7fDOb+DTP0F57k9NFoWnOSdZd7ouIBhrwHasKCvAixBCdl+I+1yqC/Oay/Y8t6CLtsnFsZBvb
Qt9Bf+9hbUet31dM7TX7NR3BwLQl685oOMXjMNa7sJIndl7WDlvfsNUHnEfvV58IC6c51qFN+TXq
hvFVdfKlZOVYCgZRSXA1ISBDvA+xreFaNdNaccwUFeYe6pIdVYzbgsIMnw5eNlPGS1fhiwutLj5P
PSmdAFPPic/p5wk5K0YFfVfuTT7XjlXXN7OLn1qbg7Za8nvZccxVJT2sURyoj4Nyb026cHYIcL4O
zaidKRlfvHdFojdZw52E3ZabLBQeZCM4YOZfYfgpiTGmOHpCtBFY3MVd4OJDlaVl0zKDk6L1DssS
h0riuc94Cd2NWZugegOMVXh+o+d2tkgwjarcSlFVZ2f9At7kCkyoA/HIpiUypkenpG9SZUz1DT46
nXBh4LpBBw1VtAnX7dbnBCj3qgkArVN2epT8V00Z+UWtXwpb+2hji9p0TRR6Asr8rawV/kuW6q4T
j1iUIr81f7rgTQ6FM7yaYeOiZlicnmpn2Y6dMW+yNnTOyKT3gITPaUqr+tKSZNax1pyWxH7VtRDD
YlklqAdT8EhP9yee/9/KulPPKSsX8xIcxBY7SiIwVkutxJS9rFY0DRCbtyTFKh8pA29rG24qkwtt
nMH8RMvp97Tl8M2uSJwMHL6+BY0VTySOKMrqNrnbu/jLRMtz3CYR0sy1nxCreln0HBsjdgo6ZvFA
Tj3z34ARa1qV8gNboMMACWw7DkOwXTI9uGKoQZ8x4hPf2fR65S4vLbbtPFGMDaDcHchnu/cuyV+b
atxFrm681NZb61Ke64SOfl+S+qLGONvVRpwTNTVL/O6oYObSfbBlEezMpkLsEKN5Fkb5QXf5OOON
YaLZY8kKp+VzVtMvacrPJmRxHqnE7By891sxTuBgZzYoasj3OcPAk050OEHXNA145GXHOJIp7WVR
1j20eakzigE/Ac34GaQEeGpUtwte+Z3OUvq5qIynMEG7SYsqIqLEg4W3SNvHVdzeBwA/yAcX7g5x
TWLc5UHQpTvKEerjEmO9wrfrhQU22ilUGEIGPdwBmKlo/gXNkSTRZ62bYYDCTqBWMYME0Zraacic
BjGOVVJ17DBtsga7KairL1WfuXT1LKP//r/yzGQuqnvImMXF1srULxk+etXCecLqN6NLv2ufc0hL
+nJfy/kOQH84wr0xrgOxm8Sexzv3YbznVqe8A4YSNWr9hyD6WmtYzw0RWCAREE04EwEMQmG9WnJG
pyZ95fVFBBsuaJNPsnybozBh1lYiggcY7KK4js5hH9U8+/PpPI2cGLXafeT4hgjLCHBpZhx9+WJd
cSZR6BAQuesTPG6Wo2Obb/LLTLCakQ3R53ihGrKpm/ZhzHPzooufBoGx97F2mrDDVymdv13cPLvj
J4ghdxve76ZlGSHn536ngxr1G0vNJmrM7nkCSHlGzLlr8/I29kX3FJpbBHzlS6smdrfQwEqh9k84
a7bf1ObXwtBf7NBWMB1UuvMnC3fZrDRyZeEcet1kPtBtsOtwre3jJHxIZP9sGcMx4fCxhVgLmIiP
uW1rb0HYWn6kCVyTPUeJWnIm19prx9mW17LdCe0AKsA5TS23T6QLeuRBqGKsYCMCiY+G6HbvjIcm
GB6dNOmwACRcyZC/CV2EzB7o2Sw8WyzjTmA49kWuv3YaW3OG7y6JEsqcc9x8a2ELuciqB2wAUySr
XrUqNrhl2LpYqZdUUm3ssb7oOTVrUWSr6/ufwlDDNT6qY2cTlvGx1w0H/B2fx9AFRYVKIInkeHYd
hYz2+fL+p/cv2tKSszS0QzE14S0scjzeXfRW04Opb9qsjm5VMB7bcpgxqKx/169/N7bUSncWzwmm
rZAQbFvA0HIqmqLYgd3ev5DKD3c9fpz//F1AKGPXdExIHGtKbnroJje2/ssxDPM7ON/k9v9///4n
oYPtX4aGmKSzo7sCOaWv3OQkiUNYyuWEVtY/eJCzxNYOCR22vV6nFZqfEKPZ8f2JwQ09aBcEYb+m
0RCNJdVPAC9fjRnvHY0j+Iah4wxamrD9KkrfWOpmK9aWIz2ecdm7JTQ6aADPKdLkZYgrX+jqycaY
6c1WnBwMVoSgQ+9Di7/nvLKexiLYutktLlDIzMB+xdRaUQEefyh1Ks/H+KMJioCTP7XeSJO1mjk8
10g53WwCXomR3xvrLOgWJVuPWbLsTk6ZM54e3wrqZ+3hq2D414eNOGC7NwT8yMz5lAnJWC1qd01o
XxQhE7ocTHZtdo8BuAifWuaoKV5JQtJ14i0oZxvBKc5ROE7hGM2agnkqI69M9a8UdbSb6LUX3wga
lJykLBiLk7Mtap2pzRBSHZOkN9MoXM8aMKMXPUXWxKrwPieG2EzDwbLolbYayFeW/WUR2Wl2SMAt
IsdS4TqPmZ0x4q2am1yGHcdWWBKbRkdbs4KccbTSjtjtIjarKNGR7B8DJHGc3gGQz6y/aYcJNs0n
U1YOvhX2BwmbRoh36HhddnEiviEehi8F3Cx9LlqW3ZrEJ7O5eJEw+PmeeraeCttDqs0Zmbpv2SDB
YkmI58NSdL4W2NiYt1yH9E2RTmQnoet/SyeVw2rCpDuXJWUowhbeqFJkmx1TK/bDuZP5Rt9y9F1/
i8Z8W8YA+rO1wO2Rz6oCILvEbxNmSWe9LxqdWFIcxTgKne9LTOCvzNJsH7nAeSqKp/LgkdlxDbfF
gMibTvXObvBlmpQP9aHatpY7e9hvZoi48sVlTKSwXu+wXWKfjuQPlVKW5jA1bcNV0KMwGO049mVp
H/KQeIYZFESmi86bx7bc6n134l8/j0PderQDYp2c1aYtWkzimfUcGTFxK5vsZJVglCTmj5zWfCId
uZ/kGHs8O35IRz+wbd8ZqU4hU5ceWeER46Md2A/egUJQabPUT0Yj612+wPEGu7E3NedROSMThRBO
3EB5WTiE1ZZz5puYzHvfoD5aQeGbdHZtddlhvIp/wATgjYxpU3Mx9jtT4veqDf0u0MHwOg3Jh+IB
vqNn2pPNlD53d12qvzKU/MLrGlcP5qTxAQfe4pV0uGz1jgF9T2hvWp8xJTJK1a7pS2hfpcb7E2CJ
2PZBwWggbY9R1x44cxZM2SRDmArRPsWrSqnNodRAeo1zcm8pR+P5J4VX1Ur5KGg8cIy1ec9sm2cb
ssKmpQk8sQiGE19Kdav1i5b2KPyvfk5VWTOGDQN6sh3VxKMidOoLBR3Aj+negSMbb3TwTrUtfDx1
2xh70zZxK48SzMfSTSyP+MziURu/BeFbbeZes1gIC2ZlBfqWEuaNcSgwQrHAAoMnsyH7963LUhh+
NVt7IAgMhKHpadUbyBLTyytE+4XGWy8PPpTKOGQ5WkpDlZbPwP0ZkhoO2F1eWt/zMGO6Mn/F2fQ1
ZUXbOJJkaoShBii0vRsD/bWekXxQMDb1ZH4kgRVtyOz0As81SCAc3wfH6a5lzqg2sBHiKLcDt0aq
dt1vWqPsjrE9wMJkE6+7Y7ofqtcGy4s3dnRF1Ev7jLuZcHuBkxKL+EnGvKm2bu8sSA0c7D4lSfpN
RCSWJYtx0cxbFY/RXnfVyzydazP4YrAS+VDZp507WU86cn3kIi5bLidfAunwsSJaOIzvVRl+XHum
EgU0LkknNurl8pqr/IcztNW+Kqnjc49h1XzJ7Z74vjkwaligPIDbRxxCjGgmv887uRu04S5asPCJ
FsSA6XWSi8nq7WZuXiUlfUP2G+6A17AcxqPduT+HRf0APyG2dabtxsbV/wFFW52uv5nTIHjwn3dw
mwlm41dzWl3mpptkVXCCKOtT3fOpsitATgXWq2gMzb1BkhJZwgCy0QfbNAMtmGrXlIO+D+g03lpg
rjFL2tE+ZHf0d++c+K2l2KCs2ZESX6+Nydchv/nrxVnBEjkRswRChq55bFb5y1Zxt3Mia4tEj56f
qasy+3hVtKBUu5GzW2KCUgxmNcG+bFwCjii5uHQ9TlRjfvrHBa6kwV+tfY5jO1yewmlo0Kf86wUO
BH77VoXByeKYRxKjYTdRgOpZYirGuHCQ/ONEVQoTx/eytcz2iHOVt79fxh8eY14mR9cBXGI2plz1
t/dQAEPUQqyHJ9w0DCmWlOi37Ze5fC2J6KHl8mZWtHgFZZb9w964futfXwBgei7vjGvqKyTmN7dl
HSqnwh0MK3odSbeMC5M4drdyhEK2rPVyoQ1QqHXIhP39dzbW9/63nywk6yefXN225O9kGAFVpSyy
XDKCiusHbF+nbtR8FbTi0IXxfh7X/r12eikW9ydtf43vWndwxOz2ctIVK3wwn7LUnwEoXSATEMRf
+nOWNMNVyvIrWTu6Shf9X/bU37l4fKR5pVzddQzT4iPzuz11zpF8FDtjGvEa9BVtOY2rg6Bk6OCn
pjXcTeExKWgOGPQsWONeYCwZzXaM0IN6mHe4EpPRKC/0U50dDY5N07fzAdDbY9VV3bkHxdw3+Pcc
U9szN8ZEvrzlo0ujYZswcGA0sckxXFxA8OKVc2wPKTrBPUGKkNH0lY23ePn7O/Xnp9OVNgcyV3cc
gyHjb9jFsrBqnVfaPvXoxpuWG3ijm/W2HvrPrclOMG4QgIWTfGrsVN/9/Wf/ubrxsx0hFWcSaWAJ
/vX+zALSOQGnx5OgPYKoYrvDpAlPywl8Z5VN//7T/lyuXOkoQc7bBpj2B0XO7kyjxi1pn2JD+zGW
1Qc83v/B3aUip+0j+PH3n2esy8tv9wAYAFOH6sbHCk3g118vrfMa5aOUpzQInG2sJZTuNXvRQjUo
+1XsWEcEcYnsH2pPVdUU2LxMnraliwi4jkfrxrHI2VVP76bRvFKkhk1OVSMUpZI8U8qCtXShfAjb
+sQeWv1j+TD+XEBdW7J88YJZJn/67Q2iziWYR8K5pygBTIBmUeyTtrmL3g1Pk6OmgxDaZ5NBmK24
XAxVPRHuCY1ttSOOLg4RWCpt0MebzJoV4wz7SnHoRyOuwpel+BDIetn//UX/Hx9nZVB9LnjZed7/
/porA9r1UknjhNSAwC+ZdkiSYAccgEcRlMIH2DPj7nLDXP9PTugX0NmvPKw/328+yY5tIkA7lv37
89BBvOVnEx5/L12ri2XeCBfnzgCvW5hM84NmmK+icyvIvQCM3nE9zaRPGzx+wz8+7eI36uu6lBGQ
sVxh6RJsormu0P9V8z3oMeVHyhanzKZi/N09tKyenzufv2i/VB84lXPDsT/UHK38x539jvL79bOv
SOlIDHUOA5s/l5W160svIv1U6foXNMEK54g5f5buPjezJ1gWJgChHAk0WEc4ekJpIpQVmm3sVyeG
NZ5p4lsjnMPSl/JhME8o95DOSe41y4oppzdiBxpKPUyWuFN+S64zsE6h6sUZIvtwkpIYozHo+04W
9gbkyMLBvxO3MA63JjrLhsCI3OU01uC5tWmALTPgO1b+NJjdoa9VcWYosQ7+5GzQs8MKdrCA89Gs
A5vUjii+yVq26aoRPMtE8Zro4RPFk+0OprN1HEVwCNeuJEv4sRNOlzAx7P24IjLDSqOfYphfp9E8
aBQRjlqePjVrURqb2ks7jAtzMcWws+VElfT6AvR4cC8Fwb0uTO99GwlOZ4X4x8flfzywobxyZFU8
9jhAvC9m//VxKWhyiWeQKadwtNzzkkpS8fm3JGpdaC762Q2xYaQznoGVkzW3slurYl/6KZBH8ogM
l5Fg4bhtOqPP9kqM6AR4GRmWVM2xr+UHoNyQxnsS33+/4eWfd7zSHVZZgJzKNd3foZJhNmBbYQ94
ereJSjwmizb/7MNQfsvz5tXV5lOWSeeaLktA9CljJl30904RM+b0IF6w0FD1xSAP58MloL4S9dnE
PdhMNKxq5jENQUfaCaldwgADU749uFYiRxWzhpaxllCfzYSeho3QcotuFSb5Njb1k5iq+/vOquPc
f8nvmBVYGNVEataI0ZCZLVO0aT5OGrOQrPneQMA8g0GhDZu6uv5Qo+A140zpzKtrVivDAugRPix+
P3b3Jq/wQx5MdFSSBjuUHT4vaYxf/v7i/o+4DrhoSTqOBZWb2PjtEabXbbQMLo+wzD0oxJ5b60Bf
wM5GvkitDOUOVJFYXaNpaZWnrHaEN0WYIlJFz32T/mN1F388Um2wq9w2RIhY26zfr6eOWwaXzbxQ
6CrHo9NiqSDuP5V6cwM0iO3/Me2K0nMg0BkUZeyiBad64TB4o1+yvfSxiP6x0xXrOvrLSsclkWoy
YdMqnpa/b6DcxcCTjXh4MqLYxGZKGxN6RUDxMkxogTxjYK9zbH2+ovfPRxv8Vq4Pxpkor+n94+36
Y7+/XgteY6Gb6+ZV/rbm56RzqCDU55MMxdomIAuiwPU+ZgwIYp83LTAMrK/MPf3O1oTv9FybNlYP
YZrRxVLnd+b6wf+xd147jiPbtv0ibtAFzatEiRJl01RmZb0QZbroyaA3X38GVY2zu2vj7sZ5v2hA
SNOVUirJiFhrzTkm/6Y3vZpql2IySU/LtHz5hxf6n7uTxYFiLUowN1Eg/F6akf2XTJa0x0BpyNbC
O6kei0g9o44laYux44EGLJFQaP5vYegeFNevK25tNynis5I8GwsmlNEWn+KoaY4EMfWbpnGKcz6P
l3g/IfR9lvVUrPjbK9GF8oUVojgxscRwNMqd3rMMV1krvdnMmt1SuR9h2f2hLsg/q9kI94raFeis
ZOl6cYkgXKQmzcVVWB3XIXZ3R6AstFrfQKlvtrY4itogynEu7F2n1y3h4VF1EjGtbZRpgCcd2+9b
yJCDZpcHmgUG8iCLXKOqBLyULvONexqT7jJCmxEh8kYCxCtTlKfJYCz8eJDd3O2HuTL9RwFSMdBD
/Wp05wW3JO6Q0rqBGyy9YVf0tv5JmznOp1n0CdD1R95S4kYJOBiQK0ccnD8bFT3IYCwOdOnmEsWk
4ll9794ei2hK0/AEfPJlrvsPtVrwRii7EaXVOdGU51YnWDia0FLYZgS/7J2Bf4rnwHUDi5yMRyWd
hM3PqUTBnroA1SQ7AfCfSLtqecIeV4SH1hTTP5w5/vPiFxqVPn5jVxhgSddq4y87WAIOS6LmAtiT
GVRrhOesZ2g57hw8wHsyXZmLzP/3u19AP7VMGworN+zv580uUvVumOImcDKQ50plXvJ+cE+pUubk
N1mJtziG33Vg0ldVVoGZ55deQfSWc/7vN5X+W4EDT5mjls5OiBlMqP9xT5VYP7S6ESajaeW1tp3y
zE3EFixo2CL79bFvmEcrDi8Knnw4J+SKABo+Qkxx39IMtCnA1qZ0xkuSlN84iNA41oltRug4KQVn
Jzz63hI/GYz/vApl9napCNvI2l01Tfo/rfTO7+0lk9/FMizL4HcBGs0J9u9/TzNnUmki2g7iqU48
R4lBEBZCDYo2pa/9+BzLohY8PsrKfNvKOTmCIFuClARnWt/rh06I5GmTO0W+nw3ljXjNJXg8JJzi
kbhPHDwb4T2+JJSK5iGti01Ud0ugTxkDha4jyAIpeq/WhpdlGChu/Qzqe2GYklpGkIgU5Hwsp//9
UEWZokQ0nnGOG0EaO/NOWO3Pwp0VMqwe1My23zZFGwrinKqYWOUB2VJuFAdTZAcIgcy1UzMM4PQN
oSP5taGBbLr1wxmzEAOJoFwfHh+5hMsS/lWqPOJO5rBqqE+l6DDLNOkLwYu4pcM6OlCL5ofJMn3d
UZHZTPFL3bNpsYqhmKtfQdghNAapwshq8e34U1xEwrdr7GzMEtCLK1YC5iR+fTgzf9mv0AtiuQPm
ICb8QP3MWEbmZn0njFWDBB8aBSlQJmFCsAemvYFNCzh3FRGFQrDbhJZEZ7jxDChUey3j3mvRsuym
ED5MnjNg1WYTji+eID9nlYa56ThnuzA8es/kEJuECazr6DzKu5mSNCMjsolys4sPHUaxx6tkBn4p
mb0fCdFJwF2U4qXL9MRzM64Gyhcm80iEPCtXurNiVP05RfxEcQFreNDB7DcdvSYQr/cwrNXXNFJd
P0I73Jhu+ILnf5vV3EOqUsMNTVoJLM5+qP3MS0Qq361OEcxWJDluYcXDSFvtOmxbyiYaGV0pDcyb
vCuxt8/Y5XFrHbgGIyB0YC9xtpZ+PDXUCy3ltCtgI7Xtd7yzB3h92utoknGa1ZGCB5SW/FyJ4ozK
ZVU7ibPIUJ6RPxT7hF2lPs4tCGEd9RN8MWaPofWKYEzfAeKL/KrAD5kR59vB12P+E73RI7phtaIN
pZkHJ4+1o16Yh4hiH436ou+I2gxmsEWMPrKy1j6XhXgzy+Kz00YIS/sYXymu+KPeN3tlsMXBiDSs
fATPWSoWfxnj6msG/R3hLGfnMjd3Y2MmhzbejTxp2jfTnZe56Szs8b86lGqG7NBpniuoTyNGsueH
MXVeZblT7b7q6LsYwtDLFBz9zuXU3yqNWIdSIeXaGZFXDXnyjhK29geHy+jhLg5R2N5NEkS3CqCc
7038VY0Wy3dbLffHGH3frEJLLAn3xNZKuY7LgOt10Z8WlDGvIxpxon7zGHESn+Z1f8HIo7Haqha6
EboLkN4QtRD8e08aTv3GQOYIydbpoa3VsyuUEjwjvmcSNdDsYfjbmcQZ48IOjWf0Ajz90pAYltue
SuRXSuL01rQcMEHsvFsnY+RZHc3Zki+QGaKtbOqe4YmZb42FCWsJAO4AXsgmN36Tq1hOERDkBzOq
XERD0br1zhFiWxUJZBOfaZbEJFWxCrUqN0Rp9AAejQwCMjAEb2CAdbGAoY4kH51cMgsvXAoDL8BA
oYez4DT6c/aHzJCKou2TZzVJVmUKhpMcYeXZLZ+oVLozrd58RwPS3dZ2auydCjp0rlTR0RlaTpkW
dFrOtdvKKc0nTkxYVtz2Una9BkZUSfFEPGPcKTaYoVhjWpA53tC5NFTMaTzx+8cA/okJUZ3pnopy
vqOgirkCSLYc7XovzNi5g8jSbpC3NzXlLJStLA0SfPBrA3cMhlo5p6QmwUKMWOg/V3KiJ1eOr5nu
huyU8+x1MrohIHZesuw7GwMT1tZYWcpUPVSSdaRj20TMa0Iru4ghHBBC3V3IyKTeA01U65nk07jM
gymPTsUUEGNgYy3pvkLhb/ykMKJtJDNSRpElnarKeSadjgxD92vcR0cXnwxIOkRwM+L3fcJYewPE
lVCnBkp0kX3qW2M74bY6JajJD8MgA6aM6UkRbHGNK0I8IBJdo21yrJQsKc9KFu0luae2Vrlgc1Vo
do3a+GGWPpklrb5OcuNXsjQ9RcWTBvt2PJLcqx6jufjEls9ChUaVd1ul0ee2PYYk9G1bzsQuFqRp
8HKGwX7UW5uJpJHHNDWVqIhMpz1JPLjJhsg5pZbczaq4uqnxM4ssbzagtKILwCUtJrFLUE2VEfNu
hLPVaS44LtehZ5Xml7Ce9Q00BH3fOYJzc57dUN3zZ0glKEhID0yAR5xfih/lGAVwiy1XRpI02kh9
8DTcxPsY2/IOV0zhh0uNV8Il/a1RL3qvGlfKFrRq8GluY2Pg5EfWijaJ7GCHnr0/dY1HpLSzwmv7
XSWqeI90S/V5Xw9Dl5O9XGfTURg1nvP1RzMUTrbaSmtBukPYiz29PDJpbJZQhzXopdajlNCbfkI8
cTeFIV5qlsrCbsv7MlelPw7duF0aC8PJkGHxCXtnW4eqtuOdJJvPFngpCWXGMpKcieFBlbeQjaS6
b1Z2NZPe/rDgbbSizvFrVSbYvXF4QaW2fWh/K9iy3hyLr4UNGA0ZUXx0FXD9oWJeitKcd83Q3Ckp
fwDoPTiDu8Da90yOUhRG0w/kHLgPi/bJtjXAVHBVD2ZP0FsWXXV63De9nT9mE34l8Oqz3qruQW/A
mS0GUlvSttJtH42azxFt1yeLBfBMhBub1iW9OKqOGBS8NdNm6NqBSCBAo0VWE4VTmy+PsUzfGYAy
SRXgdZdfDNDZuD+tc1cSAbmKrafIAGaTnavUbI56Bq+7CyOM1kNnIswbp4PBs2iFHE/kg/hJFGtn
MVinxcl/1F3qXkNkQQYNHr9bmns9GRm/RjhvK/B0QaKFXrycSti0V/RlSIpNqRyZPAN5URsSh3g7
EiANtIIgCMzpc+U68UVgn9BmzTnXjeU5iyFIHhq/PpzlXYLGiJSEXbO04EQ7ZyNcCDJu120fw5BO
GsqmHzKvrjXNm5C27iaCBbEXuPqOeT6aVnU8ZqmMPafQniTdkbT/rop9jRjBbEL3mKAp2cQhqUlC
xXBvlljvLYn1fVwtjDhE8Qk3BoO6+BvS4ukgO+OOopUQgLSRiAB6EP+ui04ea/RWq50GinQv/UQX
X5PQMC5iAUePX/6oq/nncBrNPfNQbRMXeO5tvD6JWnanxrZe3FxuMxPsewjjD80eFWgmx5cSKtup
h7DPEHXedrNZ0ixuDxq2X52j+TO9vddi1tVTvqBXGcPsSI6dYLw9DDsyVuIrcpI93PUWbR9+SK3v
MJ7ACg/oP2o7TBl5QFuwoGAWgCsTEPlZE4w0j24Lm7GBvPVoODELSJdd+0W4N1onVoKAMmEiiMCS
sV/dDl/o/skn6+kBOIkye7o/zqGIpve5a8RnzvsGyziSbqXump3CnU/UzQKY3o7QFPZcnIvpmWbX
HxF5tF5kOMOTAkNYnSL10vVKixJeQBkSVuaXsX1LVbPxlSLHNLMgvINZgFClTb7Z8NaO09jjWHWL
50bL2NAK5UUlZsZPjdZluScOaxEjZvAkPLpTLUELA0rQiDtg54wOoeS5piF7H4z2pS6mN0sbw2e6
ReihZKbfBkzWtIcAzMxpi5gvc4pDm1G14G3Cmjcsp6RVl5veAx5oilH5Mhv5DSdSbyn2zxBkb4O2
6iv1sOI1endOGqajNXBt2WXasclKzjcm10a+mqpwgLUS59FgtePZwB96sGrnG3QAHefYqe6Yki3h
XARZRYCESVYKxg3oTr9EwC1wAsSjjFMxF21IExsDOD6faqEDdJblE2rs6pjEDmzruH9yjML+OnKD
uQu2oD5vS7DepvosyW1rWE2OSeRgP576FIN6uO4ZlFpTEQep+dmqFc6DZYskWbZS8zoka0Er6+QY
F/M9qheSHcwl/GzFqG0mazNW6XCPBpLQRdoaV3thV26QfgOt1u+hYd5cQTAPwm2o+nip3SR3X0mR
OyXI+y59bdK/mJsn0cr2aRhQRA4SFOFaPzyu2xFN+HZsYLi0Pcrf3jam52lsNDjdhvvG7uPuxIwe
HqPPfpYACQb0sV5DsIPnjvNxUajzqLDfTHc0T0qhYrAk8MLnL/M+NaVgRrcGj6VEFruoQ8umiJ5W
pAyAQurEbDIBNBnTCwRW1pBsOKzoR84KlvOSOx/hIgCgaO4LYHaUhStXhNu62YIjZVtfxwW9ju2J
qw3zYhUyRiwBt7TmGrKWNRsaZ2iuyulYqB37ZGOCqBnge+M13lU954G8NgBc5Nniu2vEn5ZX5pmt
ZoYPoSNAkuVPWhnujqkKkXwNfHZFn+ajquGKCCdh7B98VBLo94h5stMa1XDs7O6sT3EdTAxZHNHc
+XGIf9MZCXOWSb9zkWpMaqf4zTx3JEaoLyUzAKDUeKvW9tbSxt/LgRmui/N1A0QyPWOxZmnWrVdG
8K9jOV8bBVeXyQluLtsUxyPJlEobE9PU4PXUfMKe2223sozaVBBsiAenbvN2F66uJqz67U3WxH6U
kYvPSnPIw+4GH3+1s9dpfnlJ337Vu94ASTYsTBNQ7myGaF3DAG1/UpEvR4LKwJpVD6LulWHZ9JEL
LCjzvshzi6Mt6drhiLw9kiX1Vtlexw7uPcmRQQGI9+QQ3B11NUF/0YSjw2QKVhnMwx6IpA797A7Z
VgxDnpx2WlBXmDj7UrTNkwF1ektIx7c5ducVEs/PSsj8DQu8nzpzFyuZcg9ASncaos4IikTQMKtE
H3AcTs6iOMlwiS5THY97TADupmFUggQczInFkFXEvIcl8Zdb+hbYzabx2NuNdUjC6RohuASqrP+0
m1lcCtU5zw6+iNbEk1LP6XiIkWV6qmJ8MVEc78ivQQBhDMt24P072M3b6LA06Abbej+Ozw8QFGcj
lRvf3WiQ2R6YCaTm2jWck81Qx81FEf1rjWpxC3iRrDLHCinYk578GS2/0EIOx2o6j2IKHGqIQIIA
61HW7VD8ZlC1rOZkp/pNA478TH3O5bkaZIvkOjhF4GSuecOXe6r6HJh3DoeZ/r03pG69s6NI9Tob
WeWsxPW5qWW/zZv6psl+fu/3aMo3Uo2aW4sQnai3rQ3i9mr34gS0nb88eIh9KKovY8P/+LAeipF0
uKkvbxlWIU+LUF/WuCo2mdO91b3xOmBDxmY0Azsxt3YaggmDQbRl5f9WKDEetFyvLyPPSaqoeFMq
9wtnlU1tOrmPrZZjLk0NP29KDDR5eqnJMXhUmU05/2qU5tIyjiXRka3G6BWUML6gtWvpDvm11mMO
vD10a+MPDRgX9vB65lglDmpd6e9O+BWK4rdowjNj2kQxxHqOP1Kj7J90w9lhs9S8sO2iPc62Q4Q7
JluMluAX2DGxG19wDv4wew5yNo2BjaXVYhN2OIIQTONW018zg5aYpvXWD+Icyi/KYkQXYPRUO472
6ubWpo2sD2MQw01P8mOj2vkprYvnqKHwMg0T7ks4PY2zqaDAUrIdAG1n2ybSOSadfmr7aN61oyG+
DloidsosjhYM9hu16JlLvrLa6cicSveUBI/x4wRXsbpqCdOLBNUxv5ILQhcIoz2UaEq6FRts/4w1
+lG4MjF698gCxpl7tUWxGtvUr9XIsuO2xueWa30TR3N3NJZhwlmllDtXnXcsE8k+6caTPjMCHbT6
+gsEuQrIgD9NXgpLG4MDXYkpNclyEHTew5lrc+jRGZcVdpaMZmWRvrjWaq9sEQ6i9vWd2lQ89G9y
ayhhx8k5tDDMpBdcYwRRhTDa6x6L0LJMf9gWcL6FQAQ6glO8egXXBb39IdOkOcASwXo+LN8UHy4P
jh/3Our9GFijPm4nIx68B74LqgDspAnZfqR3Mhh1mrUP0SSD4iywaF5uMgIbyHacfNNu6MJS1jml
bH1z5Njt5pRTbEHWgJ63xFi+6YZsp0dVGQxd9rXvrOTCUb7eNBZcYqIPnGNcdU9j5xpHo7XZUmb1
0TSlk7d+TW3mM5jlyDNEOeyjcfgYzabbj11eEgxl0fu07WbnOiOF3rRaVLoRoU3cqofHjt93kCSq
aiBgYv6oDXxhXJPYUIHaTaDZP1utfkwAGA+2esVEq4pJHsuJkRkxFArQlS1w0+mOxNPe2A2TUrXZ
Tb1OvgOLbO9Y7WlR1afFybTr2AAI6RsFx/Y4cu9QiDprsZN34bdmhJrgND1Xcw1kwxFw/VV3TAMT
9Nd2cSw/X4eJKt48yqgROT2hAMxPjKPEHgS9mViecMFYpYX1F76H+YUoji5JtHM71ld9nKyjMmMA
p5d+d4PqtoXYYtEtglM94nQ5phk8/FaTjqdb7YvM9fY5b1LzSMwArUSluDdXaxTmk8iiM6lv31Un
d3ZyMGvfQZxAo8Lp93R8tdearepYMvWomuqeC1huY4KbL2RDwGB+RNI8Pyc5eItsdlb9RnJJn/Pa
ESerzzWP5eNuWzO4gLGOIJ2zRC/xbJ05iQ7zjR6yZzQwPFJop09oVhnS1da8EdbYcjdm883A5YZx
mBgxfJDGk+Kw2Jp66xxCIDNbCSt9S60sGEWsV269JlFUsiczrAPQJcqIQXhrbiu2XHzYY7wrJt3e
Z1rPvqbotKvdxPoY5x9OjDtLkSElpj7lV4JvvoZu+aUXNE3m/LUtdP2TPiy4TdE/gvWQJ10MP6j5
Yw/TFNhw1L83divPtPTy3AIq2Ru4tje0tWEqROZzI8RuYeF8qViM5tgJBIemPSEc32Q9J2/oDT47
mtyB+W3+EPQ7o+yTUzrGue/V+ALJ/6ChKTvrPeMDh3bLQZTLH8RTxlgbiAtCxW2+heEHFdFrQcfo
mZQrw0vi7Nb1ucokI5n3SxxjMB0T0gsi8Kwl7XQlDeeXRoJbd7tZ4PGu+00YjgLkHT2p2IraJzxe
b2umysWQZ0VPVJ+IkrIP4Nb3TIPqt0z0rVdnTf3hrFaEcJTTra4r9WnUys/46eR9rtqfZQ+NTB/T
3M+IPXhfZn0l1C3KtZrxfmTjYu51Sq9D27spByilvUbTvYeCVPl2HnqGnSIKpsW2hUDCWmWtoALR
1dm5QT0dkN5EA3DWgwWLDH4eZLJHlJw0utxcJSC0fBnT6T2slGkfg9A9h9p4MtbWiDUPA6dtirmi
auYrOrr5qrOUecpEUITbz5+yPjLvw8wP3pi8tLoeOe3mHUNoyNwvMZbNgwW4H4wFn84y7F9U90i4
kHrLq9iv7Er7FMEit3W1+CCj0fZzMBX7ptK6T3ZdHDn4e4OF232zC/Eqcz1CqAEVqXzV5PwxAj15
i11s4I7r7AhjIKwsOxcLMjKSjY52B32KKt6xulMVE2Dg8tw4QAiuZiSd4ncAX9dbO/+Z//744z5s
hg3+d/5jv96htfThhZzEVb87r/m79YNusC437bgZiY4qIbkwNvI6ThCJR44YFp2dyyoMHWA+gDdu
zqNzS8YXdOwSVnHjoZr1TW+3u+6uH1ecZZuvhCKTsjftpp2+F0F9TO7JfXhzPhs/wd5w6pUWYEHa
OVs8onyaPpNO1QtGH7us2DvfJsZVB/WYn+b7eNdf2w/CaRlGZniiSCJvtjSuw9bDCaZ0+34Es37A
vYoSBAeJeo3nYiYKLX6Ne7lvAaLhlmJQ2UtHHgAhDn6Y9iZWfNLnUmNWjs5YXrHdVVenjz/Gqpi4
Ua0dc2vjW8ZBYMNxVgENmtmHqKzOeTaMXysJDKCflOoyI7m796P6tkTlvh2H/J0PUpRJVcQZM8nf
6SRvRYMEIRNxjbfcNN+NwaJjlnLcTMuTgeGj5EW8vDc7a4PHZt7fu9HDkRncM8BV4cvdfsJXWcvR
8kQ718HjoTZlHdTgPn99ascpfUSJ6yfV0yawobYFYd02wePTx0dZy6XRF8VZY5wWMPk6K/G5oHO7
r/WpClwSnZiX89FvnzZMRw6LGLzUMcqgKmxIHnFU86gxL9tPufP8+M4SWgQCiYYOsVaUQZgaZ5sB
4f7xTVJXyqAeoipYX8E46spfvi5LmyYcHpxy1Irg8RClYcHNzcO/v/b4CKzNuuyzZ+e4lrX1OduS
/TpcwnrZPl66SCR1JTPdbaRJbDi9BL8fVf7ckTB/UqXe+xV4t0WIP3962yblr+f57WspcaM0rPNm
y5z001LW8b6xdYxMbZwQtgMqZtMpdRlQ+ZQBKbtwZtLFR8eos/ToMQ4hBtV6rv714fG1yG5yWnrV
SVnf9ccD81h6p4mb8ThZE7gbBYmEobLqDyKBstV0VZCtTzQy3v+lHfz/ZP9/IPtrSMNQx/y/s4kP
X8evSfJXrv+f/+RPrr8mzH8BH0C0v8Lzxf9C/Uk8+pduYgdCO2FiM1x5/39C/XX9XzqSNh16v21y
JnDQcf4J9deIJVaJdUfmAa2N72j/J6i/8XeRIH7jVXBPqoBuqWjh8OH/XTiiWm6+pCLSX1SZKocc
ks5ByZnbMyG/MO1QmAZz3oMxctIQun0CY0qAi9vM9Ayl6w/a8ta2iONg2I20j1TsuYs5BZ1aMBOt
lZOKrANModb45InDc+o06vuO8LveKDZlLaLnEekr+rD2lWJuT/vqYJudwsgvDgM1zEePunMLF0Gy
S4ZsABBgSB5S213EGXDWJuuL48bMbjWbIakrp43jIBZOOhXhbTnaB6MMKceGdiFYpaGagtLgETKY
7TOnf6ojyLuL2pGBNtKbIZLcoalMlFNrfarL2NNdWr3VdDCtUO4WpaPyzwTnfSI/UgNqYUTACMEp
yFmonhgH7bmWmi0FWbQLGzvzQsYzm9gczRta5e/teqaapek3KWdQJik4WRTrWyfmd0a5zXWM7Cfd
hKs0dIghcpipY50VTzMG4aODbo7tzcVu2yXiGT2SZ9Z29w4Z4ydtC1CQmVvsJ8NSNqqZy13Sg5Mo
NA5PWQuDqp93qtYSCgv2Mh3G/koe1YV0aIACdg0hAkVwVU0/K8yet7FXPiPvvbeVvjwXYgIjkLXR
S5k0+w4KOFEtprwMTQSnGwHLMS3VnyO/4ymJ1e/wLKxrY+exF06oCVav+AHu5Ws92czeu5js1cqu
7wVhTv8g57T+Li19XMgWGRfcHIzpHc1Z7Rl/UbTBfGBIErbWS4lVPFMRBQuD4wIV1MyEdAiPQpOw
2RPyUPL0i8okVKyjYSeHnvsIeRjcSmIV0dC4cLCkRas92STheO0yGPd6HR1Fr1pFsBPRrFFgy+Ep
yVRyRON03uVTvwdUTWeXKXyuZfIo6bczGyyCaWY8Tmij7zQL2P7aTjxDAZQ0uATQILtQlbbFNt36
JILTVMqZf1pd/h3459e13/S+bsmEib4NeS+eY6nthmX8ohdl5A20PRh/QHNvjeqWavMz7upua/TV
DAll1F+bvALCaaiMjbrCffnLInf/Jdr9q4NDV1eN4L/FvLzjpmqvi5Dj4BY0/8PwQpvOiUgULl/s
mmF8PHd20K1IqSE2Lga4UTcU72UUR7f8DKZmOKWzcp/k8KVTFaJyEjl5DPoZcPTNd9GvqEnU6YAI
i+Y8Jz2DbP2SaEnKIYBKjP7rKjSLGA4T57Zr5agFzGZJrAhpVvepcdfS6tjTIwmS6VtUmlmQy+G9
zRQH1HZyr2MQEGpiI8pzireGAzshQ8knXVbaiXeppHoxfKcn/TRH2GdE9XQXTvgWmYj1mrpMAnRO
I17ScdjayUJnxpYfo9qe6cIweIO07JvOuZVLh76oYSLs0twfHPmRwJy7W6MZYD8Bz7YYP0qrP3N0
p1XK4jaTDuUX9Ia2dZlWb3M0ns3QADOmoo01FSaq9O17Z0KcnUp7a6RINVZxCl10uPJkYFDFVcYm
L2KTY5x2ZB+65ipzK20W1M6d8GN9PBKGCQGhsvaNhFnQpu5nW/Tfmb6es9gIz9L8VLRV8iLM4Zh1
hD3lbYrCwsj8uIqfO9L2SF8BfU3WOpbDPkLO4fY+bBiGf2VzLlXs9mmuXIcYpn9GrtNJWtonEjFv
vQmFirT5iUiUWgddlIx7N3aoMRM4UW5sF1zN8wlPBHjdBC+jlDWK38y84j2m/zyeiKJlJxlW+sMg
51OdQOqQehXQ2PKcMeqPpkJHi24P7Wfio2pbcYLSyAh5oom7WYQpXhynP8gB+d48wxgcROFzo//o
LE5gjT4wJtYJcwKY+R3xW3so8kYPEhr+HaIfrqutIzJP16koawGrJlXlCfDDUZdLeaGTW+5nTdsj
GYz2IJSz2zQ/GXFhomziZFaGwp8SgQ97FtJHkCovjweUFFSffR3M/GZEOGbygDKMsETRXVByzgxi
nS+GnkCF7RtSOaV14CbIDn1ZUAmJ1ldC6tdy1An5Uw13O0BrDQyyXEYdm7O54MufF/JtI5o38cju
qDvy3lnt976Jx8N/Xwa0hzfq38sAGn4HcccqotcM19Dxk/194dWjIQyjwVaeU7ShmzHWrI1e0g1z
7dT1BrEcwSE1Txk5evOE8oyBGrb8nrOrnRy5WQBbZKR7TCvnYoEJZBfl8BaRk4ymUZuOQzT9WCJV
vCQc9unHk7x7bhE+5KIOnFKxfGh1YldI2QUKNrEiNrpr7UjYYwzv0Hb0x1FwJSvRvLrtZ/3sRnmy
s2w/vqkddgiyF+n569q5IjVzU8El3BW6puxMo/zDCo3+FEd0sWNd6zaEVA8nQgLJgtXpuEfluUZt
C0KZrtUjSHucYBQj0IU7vnX18NuEUulQqGZxamD0IJ8E6uI6gZrb+qUeWPtHAgu2aFhmdKqUK6JT
dCB/QJcMCSK1U1cudE9qaGXlaKUI9/D6CdwYSg5ymUsFzdOsvg1F/IXBwjdLISBZH5AuqhayKTIU
JfMTSuZZnFobeFJnLfvSrZ0d+S6ggpNyDBrYaqlMJRzzXDkhjgDHPECcSUKaGInWmeBEDfKE5wIZ
7CrJnWkInpKIP283paNnTXnKApDBpeUvqhM03boyu3QTIWlNRUeWHCPYa1H2oyL00K/pBSpuzIBB
0FinkfOsp2p/hrf1atB3Nysqz9LxmVoX5wds/vFwmIb+53+/aq31ovz7RWtweLZVx7J0yil7lYf/
5bQw1ho+c4JWntsQ1ILL1O8UWtI9LZ3eHlRTf5NNcVCUZXoexPd0cWcIVXtN0autkSz1VzU0fKr/
bKeoxKIP+sQwEW7yPs706VyMxAUqy7NCaEgw4R3xs8Z5UkQ+f5Brj9XNVSEHkke3TVyVNkuHfopZ
zg54AOxXQc/BJQyaQUIxXWokRxsD3CowgAlVUMT0rrAgafMyvlnJqJ0APS271W7VtcZlmJ5KgFvn
KcTwYJWwGEHMqGQuUJ+uGsDOatQ3Nw49SBSQeECibTkJWmc0RR13zh2qVsEQO7d9G84xIzhl/9/f
eHOtJ3574zGLY3W3SDiz9d+F6usAoNHiyH7OraWDfKBN11qyen42+yW8A/FZfNWMI69yBD19oOYE
KJAYhcsbQwP0IiV9LqprGZNDXq/6sTnJLK/P5JsaquIE70zZNubgXpVO/sr+q9D/XwHMK7ia8pPG
yeAYVhEhyywZtNVb+1DpOTWBGOQpn43sVYOZnmfOR1PGVbAM8FbwzMFByxxytdUWZ+HaV1LzaM8p
mQCUNvyn3Cf3NzsqS6qBScLWNF23XR0V229XZ9EkzYJ0+5kzIjtmirwk0Z7aRe2DBhmrz3N+tvSU
pOWB/F21XybKFXrd9aDRwh9Y6hTSc/2s7btVHThuASJzrDWhwUmbtNEyc1FjpNoJ890CuwMENvFG
6AhKiMWOTIYg65KLXafvVa+iD2zPcTGcVVuirF7FjqOOxN5Bq9VZhYsS2GZOXYgDq+Lyyvxv00yG
e5SGijqsTc4DvUkmDcheVKImJSdGEDgFKDEH+ndusshlyaCelKTFSjT/D3tn1uM4kmXpvzKYdyZI
Gldgeh4kal98X8JfCI8ID+Nm3PdfPx+VVR2ZhemZbmAeByh4ueQKSanFzO6953yHCscvsGUQb3xG
ZBEz9B66w5RjcffSayJj2HaGbe/z+K3XAA/EnUWmRhpd8BoDrJwi61k3JmZj6eycVIObjYPEfbe4
4GgLJfSc73oTdn7UD8POHMFUw9+pGgPFRYmsta3sd4ewld1ArbMZSURa1V5E5lTRyP2gGIImuWOc
ioNpkC+E/VHbaxya7g3cF6Ae6zrQ2kxdBuKszQgafFM4Z0bP3WM8I3JqYXhUbeVc5wLNcQI+GoVz
/N6JhmUDVSLEwe+oCtpPDyFG3KKsqezQwwMggoGj+H3Yi589KTmjwuLAEBheHyEbBsAhUo4AW1tR
fu+xQJ0LnXFjqd1lg+GRwqfVWy/Kig2BG3OeNVcLQ2Cla86xAI+z9KEJF2EMQqfZTFztiPL8oOe1
fBWpslfOFE8PkPeOhEklq3jS31TrGS/D6B9S2mVBPmoTVadmrGncE+bRQ51rNS8/JZ5735aYqlRC
158qx2zhKhHXsM4bVh6pkMP14tQgkFEwFE7ws/EJZMOXS+ZcAEYN3W1c66vJVOmziI/geyPUfuj7
y4Ycz9tFstl2rkp+iEIVTEc5xfGVouxFht17PjHSgBg0KzPPnJbomg3tkxCoY6MJ36HbApmaFiUZ
L673Z7/sP3S4s5j961LnC4tydIEo3Bo2/1KRermhoC/31aPt8NaMCyKX/DH32NBRubIpPc4OS79d
59adm2pPZhTaK7OChZnhfka9DJbNAKa0AfF1Nwq7PonE6jZxeK+p/MEycRSTm0zq3fygm0m0jwXs
q8iKzBffY6gVe45AMquTBGyWz23i2Tu9Yd++rbOibtUqzohEi0KIjFJ2wx287Z+91z/qmfCfJa3q
grf52qdhQiAX2RghDZQ1eyZIFODxEP69cccJFwWFrxG9VBgZzW1orq7mhPvQILBpjFCC+MuMOhvc
ba1N3kmbPe8aVvhaGCfhgHGqnAeWC3JenLQpBtXu+0Tskp7+zS1ncoTS+dkxqn6TST3aVKNpk938
0OctAzOtiF7EXFX7NOZxM21MnlX45PjLrfVZu4yhlx18q8nwtPgmUgxWN92VDz0Qw0vo63OgIEQn
IcqEwavpfNjirXEMcEGAh89OxTmfbAcVyElPNn7n/lCFzB9lR4Aa3V15cpfAiLLY574YgBZwnJEJ
6r5s8t2g7McKUeqkPbbGvG7pIewIDWwXwDuZu3l3ECkF3WggA9VirdpmWU+kXdciZVbh1STCjkgJ
OtdIr9udF9Vq1QIJvDZjSl9j0F7jvug3eVjqu3rCvuo6HWUGh44CqPgpN591Rvonu+iRYYQdXtYi
sTcMuoNYRNVqVjhv+86XWxK2mE8OTs1HB/sWou0u3We+zOnfJ2/EG5BbMuqCNDM0kjdyLuZ/atgm
JPrHmR54HZg4pD8GO2N46bTpzi6EPMaQre8cwibdgjQzhrvqh2HdseOiMikaKNct30hpDNkBrAf5
EX54Ci0F5syLj0XWZS+QAb/TsDEu1XKpBa7py/mxqjJxzGhmPmd5S9yksUQUxa+q0cy7Rm/EfRgJ
F49Hmm29hkSjUFceb6GfPnqmO2K7pvy20l9hPXxHMOk8JK+m0OQRstG8HfdtIoqHWPsZA+Vat1hk
TxGihpV0c8HE2PYCyI7eizVnakcXsdpoSVYwsaTuYht41RooaBHB0edUCicgwSMQEfvv2CgSFGYV
PzODJPV8zJODtPMXIty7XYcVDerDcy+gkhWFiL95vdpX9QULUnGepQ0Ermh/GiLx0PSb9dbF2Ios
JAY5HMVXNMLxwyDbg631zlZaWs7yWk6vacjHjsNRFLXzezVOfHjSPg+UbSxBAUQCqixP91b+DaWm
i13GdfeQEM+9VRb3LqHrKB3G7L606qeu9SRS3UrbFrafXWYGmSs/pD3ZxyNnMq2ZkIMmbzm65g3W
d+YuHlEnKmcmlsseVrxpRO/KgPE9DL2L4aSk51D/pE9hXiNZ+sEYI98no23e+m7GiLAHSdzGxjaW
rfeMZM4Wj5xWDhqRoKSURi9J2GqbUu4z4mv2aFcT2mDI3RyiyoOO+mnVaVa4Vxp4CUhvZFTgmHs0
yq3SbXiBbUNUNjR4CPJ1eD/aNE6tHvepksShdgsr2koVJj47JtkQJQPiVSimFSaAoK2GJ4nq5mJ6
07gTcEUVzDs0shybMaW1GewGivcnhLdoUCY/2eXaZF7jOCCVb4cU4UeWDDjpMk8/m7AfZo28SVyX
4PwIG5fOFJ61oZqvQ49fhMwe8NeWxWEWf8V+NsQ3Nyfgpmm+ucZs7nU1jQdcGOQLtdCd8McMVyOp
PmaaxRtdKJ0YnOGRGYLPi+bf82VhzKd3wzUrR7Igc/Erq+S8SUdjerOm/E7WgP8ZF7Km4fF+TKHe
+f4r+r78HdPRjHLX1ldj1DUMUaX7/ydLX3zx2un/MlkymfxwZviPJ0uXOM+/mqL9/Otw6R//6p+h
0f4flicYKzHEEQZsAJq0/wyNdhkiUUs6nqMTIMKq+O/zJcv/Q3iWsJdCfyH/uNjD/xkaLf6wfJ84
EaBAHspwBlb/hdBoHuZfDkG+AcuJPGWGWRD5ORT/vZQREXOJ1soJv9PZrqtuXbr4Jk4FX3SxmRr4
qHx3W/EFLXXmfOS5mSdWNHUj97lKTCV/uYYY7J/MOAvtxQpZtl+Hsm6bX3KysuJzdkWv/ezJgq1X
ycwwexYzoHzazCwrledxdFghrCCZryidrHmqbXcycQo2zWts5gjREgqabj9yKE+Xeb9RbH0v68Mf
dtSNcp05pjRPZdRnd3SSRRmEgwaYry/o7K8sneipcwe1Gs19jvZqpXvRBB+ig9q7czLPNncmzUJM
NIkp40DvsvyDKRxwwdYlvDqo2cqKNWngjHWAgzM+Q/bVGl8m51h4BQRtjpyhpCrZm+kjkKEAHg/p
b9c4ZwZ1aR/ddTlAA3gDbeY3DY+WTDqwT/YXAnCSzI6NTzeqU3kgYCJZDMWZTgEypGlyGCI1YGKL
rEdrAF3GPIuQeuD0BhMENiqMjUVIMdIwqVtplp9Fl1b2KsYe7oaYJpkIsA+SWzeOKwzpfvgNkDTE
aj1sZmQitlBE5cXGdMQ6JFikkaQsXF138qnFInd4EYNXiSdu6Jc/nWiMXqQ/ZD90+BnNrkkrDnRJ
XZcgsOnhcle2aD8cZEXhRhBydVU+Y3fTDMVzbgAAjg1OjESKgnFEU882veZhzWNqmdZD7mRiWhmo
XKt1aRR5um6q0H3pXADR27wv2/HB78zMoCOZJAm93kk3jnXNfyr2RoGJPTAaE6W9NbdOyRSxseNN
7EwISWoO64sRz+zIK2hIStri6Z2baRVrfX5P6Irm/bLdQTQrzZ8HwtxGlN7UOgXcr5Ub1y6nqz6W
sXYiVgS4rWJIK9dWWc4eOaxO77ZrELGDuyJSxvJ2iTegqi0zAkA3od4osNcIlc094QfK3DLhRdhS
lr3xBKXYTJhg2UN1ySDqyIs2ytF9zW2yCPbkSnjeMWRFERaWMg6O6SbWS96VYcWkb0D416HJmbDL
OSaGoHSW2ntpqempd4V4NMgF2ID8RFRBbOi97k7yzDcAD05r20indcTQY5vFPzPLTJ+1uhl2Q062
B8Cd+HvVE6I0ahxREZaXNBasEKmmyndmObYbF7rPBvFjQT+S8nMTZa04WbVRXeg4YoTLkfRq6Qwa
MdbG56x2zN0Qe8VJuZV7HiPakH44cFw3XAdli6UOtS2HJ6eSYYBWcVoTrpPsZSfMgx5K+1WfKjrK
kR/b0B7Fl6WG6RPwSH21tN56KLohfBj6GRGVYeQPZd5LXo8mwlDSNw9eIbvvfWaUh06PxRPTpWX2
0bnRxctGbkhLc9eMg/GuOEGQSp/gvZv4qhBUk26FHxO+4CWqITUhx2QcyxRqCyof4pTkWRZh7K1A
cKCUZIW8g+KVf+SjlWwqjuz3jlMDSKmTcOPabgvZC0jlPI31vqnpXVodFh4fb2lALmB9EXwUdz05
SFsLTNV9b4XapxkToVt1RfkKGby997oELSeHFZJxEnKg4AMcnETPWBsc2oN2bN2DMDY5y1ELXVPG
9YxBEv2X0pP8qe5UczVGLwLvbrA7rTpdmQermbU3oClg6Hs3Q3I6TeBv9Sgt74kehJ3cI+onb1cG
JvYiXF0+IJYeZ05SgBLg9ImyXOh9SzeCrzmY3ZFaueq2NOQNAAHhBDqLFNh9KE1vbeJo2aXKw3Ha
2ITuKiSpq7hDDzAgVf3RGWbCJwQ8bk1c+hMeUibUo003ooqKTcj7swexZx8IKhoZ67TaFjukti0j
IY5VbIx7GhI2LkFzvGiJmS0nTXJ5WoI+Q0WdRwXs/qgHS4PWXcVnXSzmkLrELmuKcjd4ZLaL2K/W
sLjqq1e3eNKmMnoJm2y6RB20C9PUky2DinHXEiC78aHYHm1PtesEUwdJQHTSITyYuy6yyCNRk/eK
RzYhYSixT7DakM6mdAQxZo8PoQLtxGtAqSPyJKE2KYqdry8OUeI+UcyCJPBDz9xNNY0AxvvlFnV5
HOS1FW01aeSHymR2bDhhe3Un5me0rLtjlIKeoxIati3r5maULvaPojf2s9OHFwQZPbAQWHlsCB7c
bgvgsZzDXVWWTOYsnWkA2WQ/UTFDTk+YLpauDazIK9QO43lM+HCCcVoR1IVyYzxoKRlGydzhjUpA
awq34x2fpv4Q4a1jTNYRtsEo6qzpLhQk4AJvLgiFFzrs5p0Wul3AhunuBh8xhmphk4YaMGC+3iyi
NMwQX7Nb4OKftpUlvF+RpcuTEevpVpu1+tHzJhwTNgF0ycDExmAwG0g1gzKZPbmkcOJToo1z7GYg
rEm/NE00xBZap/qrwcqxmwnI22SuE67nsZfMSEW2yWMXhrhONratUVAjYI1HRLaiX8e5TI49drVL
6WcxdDTBGD2Os2D0afiJYl66DgARV8Ad5pNkCrRsuKRFAZggnKlf0mqc+dAl2DWcmRxtl8CuAPco
mnSmH2tl5dOWUKImGHOfz3BcI+FIEuIc8oFIEAqCXTSoZQMZsIyz32FZ0e31WBp8SlUig2wMceIz
/qBBYuOhTXqdPbTWs3M8dd2jphH3bKs5p0ApnEM7wTPW7JG3vZqhitQsM43wtT0tYXuDQXek8eF0
uzl1evpQU9p8FnVJSozeW7u8GAX48rEbYGdWZfTQO1l5yDwvgg/mNfUbIdHzVgxzebVuhRShbSYt
VDkM5rZJmya8jLGFiVWPZdZtmUJ69n40xmE+e7xIWNEq2m3PozWXKPTCrm4DpDbDhU09Y6hjLAYI
x5oQm4M971DJWL7ByBrE02SH5aqWnTbp5871rO9y7i0To8/taP//Wl+3+yqun+qr+R/LHf8oyqnG
at3+z79fbP68LL+K4LP9/NuFza0yeei+6unxC70h//TPluZyy//sH//bf7K+Ydb5f65vOBHyv7L8
m3zOXCBGlDyfTftv/13zvD8M3TKMZSRiOC5Wl98VjvGHg/CESR5Vxz+kc8L+A0eOAMNqcy/gTZns
/aO0EfofCORdA3IZlGfHtb3/Smljwrf/e22DbM72/eWZOUL4sBd40n8dIsZuXNlp2WCt7ot47w/t
R2c5V+od4CH5GB49vkc+zt+dGoG0JXF+kCPNAbuN9H1tmoKKm0O5O92nRMgAXJvv/LAF/qKVn9lY
ANcxuq9RhSzVEhtkqlI6dXL41ReLiYBCg/0afJ9M5y3uK4QRhPXJaTe5dbeJtP4qknd9KrYpia4B
x1Yv0FFmgWyxADKKXzUi1e1ok1o3KNKa77FQAacvmw9VYb1Gse5up4TEQxwVUfdDRiJat5715ORj
v65jhutCRijcZrID9HDeK4JVxq7kCKaT7YQJUds7Cy8jSfGhzlqebxPCOGkGZ9dUs1N6L2CdrBl3
ZjzGnPcyQHyGkj+02vBxfLbiuW1FvGfL+RaJJL76RR9d3ZAyqjXY0NwxnM4c9weQC2jsOKwf4EOS
B5o3pUmyqqZtmEQLRAjIVdKxARYSuzw5GI3006O9R5QJo4ysvZigoiefREY77S8Ti/i+wL2qwni4
z6L5yXNIGmfUlj55+vexL2gn5v1XDY1hbkKsRx1edR9MlWaE+EqwVQfVwOA0nrcDs8UVXlMVpI75
moeeFZjG9GyU+cTIrOaOUGcRiOTCSOjDILH7kzcM4/3s8oaWIpp2xZgWhxkqhj1r2Zn1CNofdyw8
TQBhrT9FVADY5tZTG13tYvZRUTyqMDt5oVUhGda8lc4dJqqysR4RYzsAkA5oTRUrUWr+fqrTY+ib
9Q4gM7pBYRynDJG86zGPHdr4Rx/ZCWcMfujR8I8fNHzB3f37xdtfb7e7Xfe/u3j7Q2glOqEb1vl2
SXPobKuenaJOugWo9PfHuN1fefvL7ddZoRGvpPP4+3FvT8NKvLZYzd1bJRp1/P0sfj8Vm081PkRg
ZL+v+3273w97u+52EViUsfF0eMi3f/H7D7eLMpH4CW+//uX5/XlLbX61HciQUqbT6i83/Muvtxve
HmZmzANAtsRcqYo1Obz6+fajMUwyFGZkfM7AfjOQQU6HEndiP6XtkTkT1YOEBK+YR5Nq9/uHNlnp
GeE510HvW8vMWlwTXAdawtiKcOdWw7fbzW/Xdh7AZUG8JB5b62gPzRu7erGpTPQw9EwrtLX9OdKo
vMYix43FR8nQlXZGFwKTd/kNmRN1R0hOdWuO7QmGzXHwh/mA/QkxAQ3OPC3USjf2xHGJMyWnOLPW
85sdm2ecgJLzccAG9bZIo3e3v5utSYpf059DV5tO6Ft4qWnAbPtysM5SOtb59htOP1Rs0/S4sJUa
avtQ44M1Lx1smWv9OgQzCBX/n9e5JCWKDrPDuNxiqsMfNRo0DCnIhIfBOZUqd07RgIfMiFKIBMvr
Po8RuTpJCbYjEqvcT7aYsclIb2zICksH93ar2w8duNCfF+FhJLtySN9B9RUsntnnEFZqJxTO3dCf
8uPsdnsU3chxKICbSa/2imFMa0h8n1b+A/I5UStVora5bpSkBKWvhKSTUF4NasvoDoxAoUwUeBhS
xYwjmjyH8TzB0Nj5qnhW+TSei+XHmJhwJA28hvZyC7O+p44VJ8VKfxzs6Brdx4PlkBhEYpreF/Zh
jAuCinN4HMuPfkxIkkyjtT6CAsmg13iNQEjqcod9zHHUidPiIvIPmKXZmaO+PsDtqhu73kKUmM/a
ZMxnPSQ2pElUephJ5IhmrrpdT9BdxbDYS7a3i8nyyb/99r2yjqijCjpbh0EjgIean3VqIafk/sBg
LC3NO3zk5Lq2ylnr5MMaMaSbvq+zM8M8MsxnLdljb4Hn99RbuFJZN87TSNDupIa9RYB6GRDmLTZ5
OfDh10D2lcJ+vX2waoH9y4mIIAc4kV0qpEiXuQHHCQCsplbgooVQdzvBM171+qQuRB8U9O8LRp+g
OhiIyRVBbQ+Aue9rjl2bwiW+q0j7fpVKRD8iKRlDpgAmiPFZ8qukceeiRSzgjb3FaIn2hGvfEcxr
7M3FwTFCSsREY6cFCuI5P1Jc5ccpJPhA1kO/nXGJI4ARsPyS5TZDg/Xj9tufV/6+fPuHiV5E/7jl
v9z8dtHk7dkSPnJ3e2jXbNG0xzF5Ustd//4Hf7nrP3/Nsbw0oRlti9/P5PZ4t4efFcE6YJnDkvFG
TGbf7yfxl9vXeWOsTZmjONUNtG5aRRf39sNbHEq/L2J+qeFX/u2621+73op2loV5z9uRy2CiCSY6
J5fuVXRM6aZs3MDl4AvnfKfL+h2sURXoZNE7s/uB0alH5klwTUo0Ora4d5sAm5HX9ZCNsM5t5kFr
DoJmgEd7B9e0JykvZbw7OvwL5GDoq7LNOMfYyLJsOqjSeKOTc3Dol5BjTO4FqUlmZMi17ZaPvZPv
o3xiJDyQOjug1SM08Q5vg9GlVpDaIiaX3UCM02M3JW5k40hlrIFsxqwSc3JQGcRCtHl7JquNGxaB
YRz9pIEZRjP1gGUYRgzGsabl7gtwNI4L/wVzx/uAujig+nS3QHcVVKmLa1bw5drmGeoyETlvUd+N
K/bldk8+McBTqxrpaHjXBGxpmkbIB5X2oUrVw2YFGSFHb4+m2gQgZqAYg1MSeICFzx3MSZ2FcKUj
QgyMwkByg0iqxo+e942P8RL5ChmKyB6LELUxDDOChONNWI0HkNB4gFFpBWZFBS0AwXOQFIfI7iea
7fq4MapGW5FlRMxr044rVNZVEDcDOXKcwMLFfZwK90HjfajjJtmTpxuvVCp1viMNFJgo4kUYss+y
bw7pZO86CTQtFT/jBUum9CfHIJQLItBl0gQtFdW843EFohZa/SaeUpzoYHvDTNWHZcQcxJrmr7U+
fS4ZLq/HGetmOzsflIeSPJK62Q58PDmLOcwHO9Jf0/ojf3W7zAnmjNYQg3AwXSSH3LJwR/f74GIm
Nwk8T1vozaVDF8dnloH3cAjMAY2NHIn01FNELU35QdsoCvyL6w33aLrCTdj52cGYzDWd5j2UlnKd
JVAmvPYNlvtX1Pl7mBRV4FLRw9pyDv4s9rxi4lLnclzpJ4MY40vLx7FFlQg4yadooJVJ7VEgti2P
VqHXL1GzjXz64m3xy6UxSw5Pp5+gMQ5D/lkQTxI0erGvGQNjsGzPfuKcaSxHFyLOd7Q32d3wj7S5
QxgA0XMMvf2TiHsgGOhEKkN8jPM0PTj0y+sorS/xwGcJFgj9A4Pkq5YPqFfqd7XWP6nuCBHOQDHt
cHyebYIiQ+CDjrWsyf6LH2ndprJGm5zQkIheke1ifNACEQ3tHa9YRYnSgpxFJ0jleE4HV5Ba6u8i
m//3ic425QtOjVcrqflKhXLf17rYd4O5jzonJtmQtkfuXuSUV4GvH2sITJvCKO4wkY4rG6Nyjm4A
15e1VTLp9p0Y9gZhbCLklJ1ZXiD0fY+5+hXB9wvUg8/RQUhCsIykq4MPgbjASlgO2k2WFTtOOYF4
SCId2KvkcdgunhH/ZWwEIOKmDfoy8zeyrtIdrAQn4bWdc+IVzWFn5wIOlqIGZAZgnZL0zjFA7VQR
+gb4YvO6zLX1CNqT4ijhaynfQ/zgh6EZ3wemJRBB22sEmOZMFuQ3r0WkQxzQps1abO1Da+6d0dc+
x6jOtjk8tpDc40BNPO8E0NTarlSMZnig6x7pW1umr3bmahszKuK1WUbaQvu2tt00bSaRaDs/qxke
6VEZxJ40UbY0l+WIQ9tw7dhZtiPTAQV2S/5NDK6hkCg4R32aQVpoFwz+cciyn2r91mgLLWgH+Qjd
wgP60hOI7vJ51OCF0MohptdwC7QJQC45yeejm67HT0/m+QqMuL+3WUNo88YcpMgrN3SO8rmJFTas
fcwVv8zQDfexi0RgQiG1stKK//YuuTP6FvUTtBeE4ru8yehuu8gcNd6NxB4kouHyp7TPSfvdE+QC
W/B8gzweP6hYmQQRDAsZg7XKi4B+cLQL93OJKcEKCz7Bor/UbgIcAWKRZjnca6OLi9GpleE7/aEl
Onw1pMNjNLvfgFdhsLU8kpGWFa9Z3LRtlbwbOaaULMQNzvlpllXK+duKNhDOFQt7tjgoxMauCSyF
0vFTdkdvDsMnXLNIHO+VkyPPmaS3mqT1K6KFscJC3u0hPzAMcY6sVEO08r+JhS6fRZTpmvVhanVy
nCDJQShgaa6Q07IpWW37q4yBICteaLhqvRlESzmKS+USaRBH5ix+rt2WykKpe9EPdPJ19SM02AF9
0C1GjVS1skmcH7AKFB5a9sR+kGRvCogGFqEyKHW6oPCJuO2mOl+rBjKWkTMYy9yz8NSdHnuPdD8v
Un+UQ3fRoX6QA6hBIJN1e8ozlhPd+ibN7BVyMi1uI1n5Iw30jFj5uXd2uTMwUMkfSypPtJkoRFDD
BWQ2k1BEBgmctTWijmQz5c6Hpbp2vfiIE6NZGCQ/zKQokJkMLXjh+BS6Vb7WG58g9WJdpQIbsnPf
NGhoNBGtatSTNEmRrtyXXsFwo8La5ukPac7XT4uigeDo5meWo0qNF3fAaP9waA4/WtqXp/p9R5DG
41ihEJyphpzRBr9v7Eu7f68TDhYernlTcvJX8hOZeLLWUpQ9CklOQIlTIJ42S5CEBdCpyaxVMJfx
11BZ35yWvgmLyLhOyjAl6pybhyEWKvpamTR5EzWMJx7+KjbGPHB6lt1yAUMrb1wXRCiviyT65sZQ
nOHsrcRIY8sU+XOU07SRL6Waf0ZzmW5Sa+q2YN/fZ4xX+yLC9GnOd0XB+xpJMm0oGzCSjx8tjASG
aBO0YIzW0fgYVy0WsfwH9qOgTmDllNyrtp/0/AMQVxrgsWBN7ItjnNQAopIYfBHwL5VaDMatab72
YU2qV1p8kCIK2CR9nAZwRTZcxbglAqGf6h0DDYwuUr4wwpvWtyOXmSKjs2o2aCOhOs2W2ne2/Wob
Y/hwK7nDBIx33b4w6mLKXxEi5Nv9tnKcauvLeOunIeuHXq99BP8bbBlvRc4cvXcogUYgZ1lb+ncT
Guoms8Wpd7FQMeODUeyHq6pGND/2oR80iJr8bLybhl+2aOvtqLQc10tqbb2Zca5S0VsHsoLOt/WU
d/rrFNW43iJK+KS7AIUTJymOtgCN+ZGmM8gI7ALruMbKSMyNiRj6hP6SdGirevddNlVlu19aW3xJ
k2WT4Et/VUYxg/SmSDaRMottFl4L3xruJkWrQ/NDMKoW1WfkxQfLO1il5+0xh3CM8JIZDPfQnuuH
BJ17EMcJpmKvmFELWFe0V4ClKm9CxYGqm/HAy17oxUfpbOSciQPOtPvYwuyiK8TFCi5P7sMLKGh1
AJZbAJpNG3K+DvcM0uXdIJjolP26UbXzhH78l0nIyGqMJfrbltgeluKeVGDsfZzritT4HnFo6uBg
k7ZW29ukcrHnUpRuV7E1zpcOWnDFt/8YY7wKmeFFUzLiBHXf0hBlR2qqPugA6m5ScTbI6VMIho/F
XI+bXA3xgcSFi67Jl7xA82XPXr2qUVsErqO+afb01PYMkJ2xgtPi199ohjsHvB0JQRmp+aOjMxPY
5hwfWmG+DlN1quGbBEYtvLUNZQQF0orIJXbd7uQnHZuiJtFxlNe+6eGZkQ6zsuzC2oiyOpsMTLok
LFYS7O80OhIe48QMEErqqq/uezN61H3UsB68iHU+ts+6PDtG3h+Z9nbrZpwX4xSvvqnZEEw7nckZ
4nJrXBIKAaLTKn1rwmZjtCSypTYVDnCiq9vQCcTNfOdgeaQLTEiNtO8RO51s1V6MiKfDoerC62TB
uLozI6JFnNZ7m5BhBGPRvJb+8JiW1mslOk68rd8HuZY+ZkaHaKac7E22MWKk3tFHxtweyl7WB2lS
7XDzMgxE1zkOBMYhsS+16KJ7lXuau8QJVugdkmPjwes2t7pocvh45rAVRJStnNo+VEafXLsuv2YN
DMBltShLYtulCMW+ocsfbYfefPclvkUUCdGmFOZ1zPVx1Uep4CgtvY2vmT9L2J8niiAipGn+lwAf
/NkuSK491CN350blifHlov8HhgKp77Wnd/3mRG15HIU3A7lYQRvLf4rsqatS0pGl9Hatlz7GZhlv
ptr1NvBFrKCUX6rshnOFznuVd4xWMd/qrkKzWXoUX9ABN4MBUhIpvtqSs7JfDAaak6Av15YWVrvH
f6g2VD2IDTkTW4vtoHJ8DPljsQ8bmgsOSwexjum6j7AxWeGddK1Lmnj9lk8y4/VxeDbBe9Ze463D
iXy/zNcwi8iGoFuG5GlzKJDD+HPH6Qg+QKL2kKBOXkG4MqoFxdZqnufMwdHUWN16wkVEBY3qtLJo
kcIgdXeUlQerlb9Cvc/2McBUVnLMUzlgbd3luGHN/rHqZlh+QHl2PXsh49V0XFc+aM2uaJ+TpjGP
TUTRozDTnlRfw28musPS0Y9JQHqrFhLKlDwbDnY1v2ofR5eMNImTZAXWm14cfOTVEnkDzDFoQrZ3
5P591+RbF9vE1l7SvTM+UIYo9yRr4f30bUBxsaU2RDOwBZYJ9EwQ5KCjgcewW1YZjCIcTF+ubsbw
TeW3ONl7yIjY7KwEvZH9AWiS9YM0cSMNQYS67uckS/xNWcc52B32Hewin37zWkJ+XU8odSAE+Gte
MUob4aymedj3o/Nch6QlYryApdTqIHlY+hHzfJP4pE9h7r3KsO54jXO6Nb5WYTOneNZzRFZdCRqu
iR5KA69nBvJ01BkTz9WHoGVtNK91VsEj7ZriMsfaxFv0nk4R1Wytfa9pUhj6KM6NUWFLmgmjkltP
Ve6jlpF1R/f92OZjSRtwCmlDWF/+LF+nplWBguHAOAlSlCkW2E6Dp0NPXufqSoCevNRRXtyDOq+2
WJfbTV6/5oKuQTHTyHG1bNtaoO4zkjTlSDwc/FsPs6ge7vpBPQsZdpux5Vhq6vlbI+gBzySRzen8
k1Jwtk0dA5W6lFP2EP0v9s5jN3It27a/cvH6PKA33QgyrLxSSmV2CGXqJL03m+TX38GtUxU6QlYV
CnidB7xOgAwfDJq915pzTP4xatwp1/k7QzCE7lVqENNEDLxn35tN+gvw6+1YjF/gGDoBliJgMX29
QGE3UyZcY2C84kAs9koDucFGEOAvht1uzTn5kjMzO2qm9zAs+ql0pn3i6tetGqYYOsqakTxz1QTC
llHsaE4+UxUlTMDsH/r1IKUe6c/MFyFAmSdBiuwZGVn2Yxnha874bDaamGnTGaG3S+A8poOCcC42
0WYtBxdBG9AaZyb4gD3To6W6Vx2xE6n5LOzIYg/tmJXFy68FbVvQK6gsGlh0zU98wHsjFo/uiJQM
4661DNPKNTi1bgPkGs0M+DWShA0Yq13o/SJ8adrVjfV9MXLtwGUTOFPezVu6LLfsFlhxZ4zOMIVI
lSggWnbr1dEFI6DSmN14zY+8W/F09RcDDDqmVaD1A3kkbZfdgyz4IvKJ3avrCmr2ztdGz2hCIonY
FFrgqBFz4OWHZpJ0NDXtOW49XP0WU8WoNXWcA2WQm3Z6BbwJJfjETEdUtzW7CMe1B2pEEBlSG/lL
axh1AJbBgJVpdhtNp2pLjUVBZO15h2KowQ6QPhM589FoHYbWKpoF8w2RDniG4TZHC0fuyfRaunW5
0Wa3CWwDNGjfXVOe9AliyA9K8Th2P1JYrmfSKb5DEA7qid6rlgzE4aiderSnN8aY6aMDZMBH1I7v
DhjC2FIFrD0m5SIY4zTILItJW4KgJqIKtunzsVu7on8u44J/xAT15TAib7qOykt5hydjtRMps0/U
EV+NM3ZNuCIZE5V2sFJ+fq4ab1mEIAf80VuPkeOAvpc0WsumyTiENK4YXm4cTp6bSUFpn3NCwx2n
UJeMSrIpq4J06ehatef2iBCEFqpw97Ub7TmANloqhhOqmORIcsbOTcg9yXLoqWkzP809KBn69aQU
te6xTxq4iWPqewXkGVG5zT4e+MaVhaN8LLXkylSuOzIwGV4Xt2baXc0lxUP4LODjKB2fUBCzOxpf
K9h2wQTo/SjQauHn5QxBexxDwbZXBEE9Gl5RgxEJcnokoynXTNG2UG574ngKZdek2soq9YAda95d
n6vfbEsdtxrBKONYeVeG/ZQnkMzybp0epe60KdXB5/y0L9TylZnV9aIe9UVxb0Xj3Uzw4nxvUr73
NbWwkUrBfnYR1Rp5d62gwt9OQLyD2bLHXRVDRrTKm7F8SyDmbTD3IVTs+U3e1hkJzx0982diD4Uf
V49GfieGGcwyyqigDqM+qBV88EpphtvGmsutQpVBUR5c44AGinkowiYGgav1HK2Oqt65VEvxNngl
O5RgUJ8b14lpf4G6ubfcfti3c95if1ocIpoBPxKSxwz6yg4pd46DVfl42+9Ldz5bKWKbGuLqMckn
XBVN6df46XwrqYCuQvJRwO91UxIYSXm/ZPorvSl94xyRqE1I7IDEaVlCFRrrEUWCH23sRQ+cm385
cUgRxaPRn6b6uMuZKAWtdkyQlt8lBfB0KM9EsBB/M0SnLlSKo7YA2NaN8Y7Of0cXB/F0moIxUOEF
7uacQvXYZByLpXetTuPXuGGjLX3GBs4GyHv9BGunj58ZiRi+zk6tg/yLmzw5Lh0l1Vn5HhIeG3bm
+OLMAAvUUdwlHRE0po3acFareYtYDAYFaIR95cbkaCsRZYQxGvZcxVf51PTqsCfQkDj0ajyyf3To
HUw8m7Z+hR1M20Rz9TSsfSIJGxtWWplVCBqPl3W51K4ssst98iVupLjZRr5GrsulT89J6GIDFE5U
DgXeoUQYvGwLqAE7xdUfP7zN+6f+9i3d3ADANHe6//4k+TlcDWlCXz78/ZUr9Y5YspRRGgT1OAwP
Y+ZGDHjXn3j5fu/vU8Kpgwrk7T68bdsOZ+ZMyf7zO8v19yfKX9K51msMrhRGB28dU3piU/zzUy4f
JTecXI2LMt46JdkWcvWyRVXsVfvE0M5JqzyFI9wQonDRpqf1d2KGyAABPuUjrmkp3mGNGnOFmcvI
FXMCu4CihouuTlpFMTIpZsx8f0Pim+q7k+4dUyPd2yoJuVFPJQz4/VPOGS5FTWpq0U+m/AD0q7SB
yzqIAF8ep/ki3wiP9j1pbEo4pP40o1C2y/LJG5rDbKBnsdAXj4iYobdaC4JTa8huVHVtmcxkc82K
s3q8ATLM2OrTn2sLo52VdaxQX9fG8pp1Zb4ZGgtnrbn30JKQIbchKFgplRujgJCZLxrXJxR6fjfi
AqRAsRFFeAf3wdyCnUKwZCXs9YJ4nAUvJAdsuXi3WNKpuY5rYB58i9Q7kVhUBIlh9tvE3g/04jcl
ZgR4IePWtpFQEyJ9Fn3xg9CXyq9ocRm1E0QqpmLP6J76koDVKKNd47DTbowc39SakVm7ewppBG7Y
86tBLW8Wygs6HWUb6dMV0pytQc0WF5VKrHHS7muE8UEcGzvIit+Q5TBz6HfoEiMEXunOnLowSERL
y9ysn4vcfquEMfljM78Jp8CRlZmcuI1q3KQR10DCNlbwzUsc6V+qnOFtzZkM7HOd+dXXQaUKOi0x
eupVG5xs4X9aB7E6H0qNLC23pYGeJkuN7sjdNyqEVNJ4wjDR/HamMmAapPsNPWfTMWe6MUAZOPbC
9DCcDS+N0IFVmtkXETKusOt0RVB8WwjbpJDm0I6COO9HQ/5j5qJGZlWB/5CQCC2xBaRG3U/g6TSU
OJupjWDor3ZVvMycxojGQLxg9YqCbtniyzceMdThPQmrFj0yMJxTZz8LoyJ6qbSJm8qbXT/veJQ2
k9diEx6q237xnnGPnAgney2m5G6Z6VqaMbGaE6BSS8tNtDyOs5OaJ7sGvvZBffg7pNUq2PsAp6CP
Cw3EMEy8UQyV0PX9XdAXhwhAwRDBpZlpuhSj4p2cjM5CouV3uYq6IzHDLxbevAALtk5/Jg53hD3b
EKAqbasYRyT4e3oohBlhqT5rheLdm9OMc84pbjN2hMrpHjkVRP/hi0sX1ecvbqvsDtD8DJu6/9+/
+JKUrT1Toz3SCM6Oim0h16Cct5nIrCKFuqc0mLr09PP41krj5DQbXvWfvsNvNh71D9vQVimkyyjv
798haZLUnuKCVMmhn29BSh8zLY2PjPy0rbc4yqEieA6U/6OrNAwZBvVECCtZW9/+/Z9ofHKcrX/i
Ss/wMNepSHvtVbX5Ae2SVfNstpkTQXMNceSQhnFc+cKdyklQdOnLiLV2X+X2F82NmmtI3aixKbaM
NbzbsFOuR69vrhjQb9o13jNCMMP1KueKroHqNSNO0yhCtevQifAsW0QSCPTbSqcjbKcf3oLV90vA
o0GF+cp2x/Ewwe7OvMq5kjfJutTny8u//9mfM8n52avFzoRzqLkqQJv17/nwswe1d+N+jKOjrenE
/RLiEqReNgda5OxqeD+xucBmbwRzS0jVll4fi6mkv58vDNunqxILLKwiYR40qxiPJGGSzRBh62ih
Hu1JndEPgy4eh5AQEPnN/28Ln6+JFqy66lf/d6mzlC9fdND/T8mjnZXr+W/sn1XZv5afzJ/yNX9J
o9FF/4GH13ZMFVSMoZponf8yf2qa/QfjDQ3tHEJ1XVP5pL8U0pg/UUhj+9CRwFtkIX4wf5p/GEz0
qN3rqmXZtvlfwUVXrA873YfzkmrZgE85IdFZd3WX8+rfd8p6qcjXDOf41p67+5Cy9NpZKQ8lfpdN
oajHpaycXZqjTRvcNMjH5Dvlwf5kTLbGrDimiRyf8cjT1l2gTQ/lL5d6S47T7Jvu9g9kS6RMcHCM
Y8/XwTNBU++98oB2+bmzqvtCWLderBNXUFEu+ZLN/Y9loVPvpAtVYUpQ6K6/xdkEM6Tc24iO4f7M
6v1aUy87CvcKyJ8cbv/GspcDV5+Jsb5pbARRRkZ2B9fyWbGKr/Chk331KxLwOmkOtS6FFW0wSyKC
ydtpsDRsozDfR7wMhSEFrzSJXsA9DFSj57fJhKnC1ttynqK4ROadCrBiM5ORHo2v06Jm90VfBYMH
3rpb2hSNp3NWwFIc4CWB1BtmSkaCyVDiJW/kPpzLMV97S6T+jr6md+pedTndTWS9JCsr3CQyhWdM
OO7oHFmZfVJjCJOxB4rE1Ezfcvnl5jQMVxR/68iyd2gTkiCqC9cfBMENzP78VJ/vYjrf1FduG6B0
ep1Zfm+uJRXDe1SIRN4srXrXjyicB6Xst0sWg4GtHzv2AVK+LAJizPwFKyFGND1/1QYb0VMSR7TL
MAfFhEtB5HN3Rtp9w8mjb+zFqAI6Vifdq8RVDWQZdUWQag6l2rytdolNbTJiC4CFYQQ8IezKxwcb
JuiOvrm6LU10wO6o99t5WZAPuPNtI+L2nLj5L9Kclc1UIM8mcT7uPRPpK+/BnPCZHj4+Wgf5bZzr
r1FlTQeDqvGUxuMxJ6HSRzMboqJp1j92ulGMBrnTIoAarErOkjy5cnK1PYKBHUfKdbF4PzQEIXs7
c76XSw8eDavuZpyJ0IBJTgVnK4z6Fb90Sp2EzFC1S28arc18m7YXdFeyvuwTacli47UpPKS8Sba5
/gueWH2Mi+FFTfIlaCdyORkmBFOFt8tAnAL2Kzr39qGrfmYYl09pSTySHZOWaK7sOVV1mKXE+j29
R7x9Ld3tOH4OY5I7zAZxHsBZMLxr1zktNOaJGsoronSm5AGWAPlF+BLNn1ZD/hqFELW9dRRRwqeo
gSnRC6RynzuabzkucHbkYHELgWt2q6+esebrMEvC5xZuW1KgKDw4r4AZ3npOYFt1gcnUzvouWSjP
zFNCN5w6eDldG2rJe6eCzm8zDDTuwDNoa0bs2AG4qBP8jJpF28Cr6wNiaJCcyBhKVEWacYq19KWx
3OnoMIe5awWm3KHs/XZsosBE0dwm1AHDuCLoHrOZD7Cbfw1QDQDbvdq03QYa6vcEtHfF9Gh2jR1n
4G3oWG9s8XKTM4M7Z+Kux8bRAgbCdOaMWOvULYXM48Q+20YIPW1Eqmqln7NEvGIx31UdeZbWkBDV
YFOtxM/PqC0paKmPlTimevxSe/ENtmYIlC4lSjS7zSbJyO80cywaLr1uj8Yqiq8qoDgGN9Ispz0x
AKBRMTl7CkyuKn+JsJQS9D4ZBMSEt0zAcDwHQ9vNx4mKSW6aWw3T5U43lVdi3x6yPH61yuS2LAzr
VnHWCR4BQMxg5/t0wL34lCRBnmuzr6XkLk4q9o6o39OqrXaqnaDFZHrVUwg8tCQUkvzgK8NxsPL2
Nk717NTbvUcvahzyTZnMa77zIloiv632lBPXglB5bYdF6vlyl3xGR21Wb07vr3l/bH3hh3W4W+hz
FipIqauAMlsqcZJLJMfdLYr9ZmThPo0NbS+560hAmXL8HcMOAAMeH2qXHtouzHinm/Zz591icaVw
mlXqpkMbDZlVRLfd0iH3pAk1hgJJZYwUnRO1b8d4IsHOKDcxpTh1oRKYQJ3fSvK92+vUGeSivOkQ
FG4XNgM1FpDz8kay7HFPoRv/5304YTW/RKxOetPi3CN7ZNJNCy1ez4Tp0j4YSXWqi5BgHH35QkLw
xsgq92axGOR1SX6YzeFWVTB6yJsaaSiJM/FxgF2zL1tSERvrzH6VnWLLvrOj6GsfFvfdFPWYqiek
l9E1WZve0XBUCshtHRWHNiPmWlv/OUtriISJHicyKikTrfd1MFMB6s7iKPqngioFyE7fzbr5EBU0
tfUy2k2T+9onbFTcnmectr8YvluB4trpPnW6W9QlCKC7lWsfgX1VnZuyBAtlkvldwZujD+LoP71x
FQkic4vsaPEpxVngX732JG+8VTGMS5kvLBe1ntNjG1VAeo3ZOSgtEbC9zax48riAZwXSZ7PijHsp
isk6ESCA7GTe00d8NNViPBXVKUZcv0GNhlNaU68AOoxHDs7vKpigXdGTjAj2CN6LdoBoqm8L0VHb
MSOioMIMi4ncAwwQEtvehAIq8wHkJ11uPt2nR0QRdoLmTEG9Qw2SdYsUXYq/qqarJ7dSi9mOnm/z
p9w2l5vFGevTZfV9CWvozrHUB8Tyw0neLP1M7T5pKVQslTJvTUqdm5RWaw0kYsIW5YnNuP4byaoM
lzcGKIAAUv1LmcE3XXeHReHwjUz6Io2q/9Jn2sFzNNBRCffCJcvxR5zHP5Updme4e+ze07p7u2uQ
w2W1gFdUHOQjkzO1SyAfKtDL4IYdqd0jC0Bj8/4M+VirmDtz7OJ0283m4fJOYwl+EFXltJHvBl/6
r098f5v3j1i/gVz68DFyfSiGJ7AL7Kf/fIpckm/z/nUuH3V5jryvCq3AnBUaGkXqfP/04L9clQ98
es/3r/r+cfLx9zvkNvvwMz4symeF7gDxdZoydJStUn3YWB/eRC7+9pd8eLsPj39YlC+93Hz60k5h
0jojJ8rMGZhj0YrPMAzicwXWF1qySpRxu8BwWh8I0blRRF8Xiwh3CZ1JFuW6VTxxkHDIx9aj01E2
ipapP7kAwbmo/3YRDHeMhzhdyQ2w5zQP0LYx9fR/ncoGE6znDuE160vlurzRcPWh7CcrWBu19lDn
bu/X3YQYoTmXYv0RGIfx/+iqr3IZJfduBC6Y0x+w1yiRmagnZJ1ciPwoqW+dojnFazxJJUgrcddd
Tq5Oicqee1mXdyrrni+XPr2kEnl/ICMNKD3JKPKmXQWdcknPUrLmUsYBwESKk3wTEIjevJWLYwjY
bys/vpD3ysUP9wrXeCktBiT2mheDsB2FYdV8s7WFk3HcUThMlfzYjzWxuKnrKcGU6U/4bV4Jb2ce
tB638qZfl1IGw6sCOwUbkv8oyVryUtrSwFzOGSySTecNB2ll0YCy9KNHJ7HuaUYRk7BuG6N/KwR9
GPmGTEzx8q3vCmYVx6lztBPxtgjvrinIoZS/I8zsxxCMza6UJwR5n9wMnHudI6+7fD99vWKOc1VB
KPzHVoS9y/g8o698KtzC8kOrwPez5towUnoZYV0H9eLRyJVPMdc/uKXVW0+aFahtDjMZCQIXI0o9
9OSc4xwaDxNiQ4YEk9/jmwG9Mx2kbQc0DKqGRFtF9I6u0aPkz/Ky/qZFsEoGBV9Bfi8YhNOx128X
o+wZvRn370/8518rV8th+EkcUbKZqooCfQUbcSs/ZVh7MuRQ8WZdzE+T69kys6gVh7rK1lzwTqiB
hpaX9n1fiutBdcwDcD0w2uvYRyTwyNkXftVxQXF63f7yn+jkW/9zVT6QuMaf+erJmL3WtyA8cZQ4
xl/+HncMG0S9FZqn/EX+M3K3jtQRTTjTi5BUdflr5GPyZl7/8suqfPR9h14Pn9+tyifLp/z7t+rL
cWLscS0PObmvyS8jV4sqZwx2WZdL73cuCbpvNXLy9/8rUgYbdr/1/mT5scw1OZLl4iQPtfdFeXzL
L8fI7x8HYCY/6PKVo7oklpBxouINX6RdSlqsYiVUlkAeJpRNqmUL4eo7Qbf13ovHDFZODPpBPv19
EYJPcaJ/gseV4dN6YpB7qly63Fzum7HDQavXg1pLtp/OQfK396PGJV8uenJ0Ihffv329TFSOr6cK
nfvIclfNyw79f8HgOO/wrJs/XPlFzPaku7p6lBsb0zaH8XqIX7b95T68c8zMI5gtlyfLj7ysXl4r
ly5/4+WBy/t9em1SPg2Z0nEOY9PIE+fgxG15kOvyyGOLZ/1Zrr9/+QU+1CZRhArhhpOy/E8/7JfL
a6Qo5VHurokO+YhDif8gHuC4bOWO+PtF+Rbvp6qJMM2DW6+pjgze0vVGnkvkqlyS911W5X32Ogr+
r54nnyzCnwLF/FF+vvx+o9xBL8dM6K678fvOLO/19BKQ6OUFcun9WXLx8/qHd/3wrM8f8PlV5Lwn
254KPNGkW3makZcRuSRf+7v7Lk+Rj+pyFCgXLzfy/7isyiX5un/5rrXmsgUuL5FP/PRRv7vv07t+
+qRoPeFPatAO8cAcHetmTyXBGJtlf/FUyqUFqtxCuf4f9s3Lw5f73o2Ucv3dd/n+JGmnlG9+eeqH
R+RiaEbjhkwHTsnrHm0vJZqAy4HyYf19UR5XH+6V6/L58jj765UIoCbC1Ids0SjpMThufpLIBPHd
vMuhuzB56hE7kg/VNxTfPPGUTcRxqt2gPnE6mdCD1M49dWHEvRBFn2iuHs0Ge8ei2fO30iyJszeU
J10LPWTHVePr4fiIDDnZVe3kBWqaxUc6xxN83IdywiWoGStGs8vrq2VOSsJverySZnG1AFkLFOok
+NG6aAtbtdkLh2odekdg3Osc/PMPfj+dLKjEhnVStcApd6WQQl5e5YX1coPI5B9X2w+XXLn4u6d/
uk9euuV975/wu9e9f4LIvCu722OPYurHJVHeuPLYvax76zhyonROWUxeN9d1sZ6g3u/87eOfXm5b
JDpiKyeoql9PavLlheuU6a185giYb6dPzb18YJaH4O8XofDgec2rn1rS2luMJBM1PIFurscwjVZ/
m4r4p1NeDUrNH109Iy50EO2+kKJn7pKuJUixc05CNXLwGNZpdHvzuauTO621r9zJuzHK8TVxkVas
MAy9K6xv1mA9hJP6s9ZpOa+n5yBh6H8QmlshHHQQWZN4gbZ/6fxBi1X0PAoRBx1ERQxFuV+kq6OU
OiNBG8O5/W5HsbXTI0aGYPx6PuIuytXoEGKnCMjmajfJ0ve+iKESAdI+eCFoK83KzhrX2QOX+FVN
gM6zcixfUcJnexi+RfGEviAvEMAY6FCps1HlA4VUUgjfNO5agQ+JGvccXB/ONEGADWdSdSKqFLYB
JVctql2YEaSFYDuYa5agZm/MSCzob7t0Y3YhuCmzelM079bEK8ZUud/btfKrUKY5KFDLBjVujyS3
non8mlECMAUnkesOeeBrPI/RwVmMLcWBoKvCr4Pd3LtFiuAf83Zus1VHkuf1H4ZX9jfD3C9IoBE1
p9bOaUM7yIvybXbrlUVcb4hYm5DLF0MwZ+VdU6neLfO+nw7OzJOKNR4zKuwSnfo1EGgTgE5ck6xM
nbesd41JeW2x0x2xCwVWn7yjcpMHTNuonHcxZLzSPuSteVJSqMfFpMIdgJaTqjQRgHcWBOZgI0SM
Uo4u2RsRZQsNGoaxQimU0ngUVeOerbkxkYSgQ2y6J2+Bt+U4kReYrveYTv28XYF+96k1vMS0/bNi
Ur5UHjLmhbRyBW/glmasueEElZ4HLbwul7bcwVKkoG2QthAn8E5bgn/KUbPIaTL3oOhfMcHgFEPJ
hnvcxEyHeOXK0eAj2kr5bXBvyhnpK1kU3YaWBIVyzXkqZu2V2SezSjPXdmVHMzlsQ37uRNG5pMw0
EH9UaOMPW+QwL83qhKrIvmoMvApOnZEVRdCBsZ71qDdBAdvm+Of6OS+v2iHax6Y2oA3B7EXUNgD/
QKmTbyaoyF1GgbUZ2gN6yR4aUG7Tq/C09ttidG+FZ3VBrtlfTBJ9l658c2ot/jEb6g9cBRABxyw9
lRYxe3al+exy2k0/Uyun30JApTh7S+I+CpgZhMxz+jXrXSWiK7L5uoOwuK5UdNgGvYr28/Bn5CTl
XSayN1cTh4To9SBtsXeWvX0zI7bRbfGoD+qPxS71a84UGRWEQaDaNr9lE9YVTBBt0DbNy+qEDhKv
BS2GeWHs0qM1s7NlQ/y6Qj0RCuUnr8rToA3Nl2qnVwIfit19twWthHR+iYQzb5ZevyIa/bviDl5Q
KQn12zFQu4e5/kmQYXyfqiRo1HU57aKupdiExRWHc3vlQP3barb4pjs2Owk14jkBL+0pzk8NxCKO
ywJj7ipitI02cCqN7ArV+YLXktiMTkdIEE75Fpb01us4Y6BJx9iG4HNce4l5XUBkq723glJbMYk9
moflKo/Le0LZzpRjp8BxjpnNXFPLv3pEVFCodksA3rPSKo9uxGd4II906p6lRcSqkd3rbm5v2uSG
y59tZS1aHucY8T8Gc/OICVz/GREIOVZfRUmQjOni7hV5uO1yNqSi5WeRQnxq+Ti4+c+6NX71BOLY
HKMvWjT+lHK4KyB2C2CogaGQiWfWRXxwzd4mHY+jdjANgy9tYXap1FMT4l+nfZQ7gVF0z4ge4Sl4
jsBurJ/dFkefmYb3epgEVRumO3foOx9I3LnN1yK5qrARKu3aHZIDuLfpxpyUEBUTzPYEEPq2iEiE
pQEwXzGe2TRjS/awaR8a5Hk9bMIlRCY2EoLBDB4RsLmUx77FHliIAVaiyYzQ1olkUDSO8gjRL+aO
Wex7/tS5EeI6rPs1gKI1dkCPab/W7SEBGUym04qWTQAEIlSmn01hF9ou8r3FMWnKTmbvu9434hJx
ILS0giI1+qVE/U/IAkQJGPejMJwjajLIFK2+m8ws28YTcZpWHF0bi/5kqTX6nznLzjhJT8b8CqdW
ucn1hd0lzq+FouBpKdLxSFMOmfRob1e4BabEPYWCcuMUIw4UWL+bnjBcNyJ5EuRM/pXz49nG/Q+o
gx21nE3wuJysdA2AheFkD1TjfUwIyV5li/mZAQLdyOLvqVbdpC7GZiR06FFb8PLU8q91Zbxb+vTs
tZzehtD+wYx53zUUa72ESHOqdxZCxg1tPRqhYXSt23q9HRrSI1S8CkaLQg5lEd0qe7q3Egs1fo4v
yKyWg1GW3vmk1fSCJw7Hs6oQJ8DWjSjTA6+3za2RfFU74Qb5axjS1VeWId9NcE83WJMRAz2Pql1v
R+WeKLrkpFv2/TQT31BssxhUD8UjgjX0+coTHOKN6wUd4keAj8N3utscoCFvVJkFllWEYFahPWF3
6e+xzxCwU+n4LcVxyNlCxD3sWoICz7CJSXsIg7a+ElPnPURJJI4tQThJsQS6jSLTQU4pCszDoSfI
fFvTV3dWjgQtxS032zAUemFkPleokw4aeStyxuMoUINSR02NNWQKEAhy6luSxwG072YubEbTjUIP
s0RvqSlAfXUF5ETXNE+hducscNoE6ajOd8NbANobI6UtHSAnXphAtae18GNZ9KJwB1rJvO62ytq0
HM7WqOMcys6m8jKLzNlHhuCoz5V2Oybdt4VkgKY1li8TNg5SANkM5ZrZrVU6gkVlj9seyp1rfZtR
akxFfRZKDoQIaM7GmAp8XaMAgBofNKdsjn3aTlsbAhoXuSN2aoXOfjwcPXtGekswDBgvssCVu3gg
LodxU+1FvqHVy0MKcYlUklgxN4TLYVgPp5uQrEIEU1ago5vatMhCiSPZjFb8VpfL1WQ4IemhXNwN
0gniY+VEC38QvNxC9WvjEZWEu+kSS/Gnngtqbq+qU8ibTb2cuCrRCR4aDsEEWhVckRH1hR9ZUBWs
8UiyiAaa2/U9L/5VzNk3lCa4RqhLXLVl/6Aj1tvBQLEOU+T+iInCsYrVeh2B/Osdtwc8MzFM0qzH
2PlaMP+hHe2CdMhxxxJufVVY147y3YniZp8MzB1m5ayIRVyJtVc1K/auqxi3RD1DMc6m8LHjh2Ts
zk61OEeAe3Tt4x78CSflRm9yf9Ycur4CX8OwyfLiTjcMYOJieHZn91fbkNZbF1hYPJINx3i+HpEB
ZEh4t7bbz3voBCJekC9gGjsmyh2YRgxva1CIq7dHBKW4NvEiQTqxsTB4aIstizkD1BkrPE38VQc8
weZOeSmFzkCdpKizntBMJ+aDq6H5mHB2cNwjZ/SnYnF9mzLVWW3vsgl1eF6Inwtm37DEmpIgAcIB
nsJIve7zOPWXejykyujh4qh8e8ARQuDFfBRheKN2QKWi5ohdNg+StcGVDGJfpk0LVU7BmJmoSVAY
6xmIk5/Ribthmk4e4yBGVfkeIHgPdgUKTeMJBuGZulcm7DBGr5LHW5j3xeIjeqERGh9IO/tWzivE
N2pvejKvwNm2pDhF2q6tSwBVdX3TM4FGAljeZAnpVf06NRHAlWb3e0FCiN/hutvWNi4YUAdPsd34
MyOAKawfUgekoAbFaOxzfzAAzcRQy/0cbS8hz0FEW9JPQRXOjfbmLFFOWlHKZMEJcwSERrHNi3TP
tOGlIYJ4M6A5wD/XAQ6A2OrCINhoS3PwyhYMJEoCD1Iw3/+kL8OTQLRwKtO7QTXWETqaeLcsXhEc
XzkJBSBs8lj5ZlQWg2aN+MwrwmmiYz6wFwrijW68vHicBven5VripXK9rw1567hb8rckVYhaGTTU
Nk59mAz2r9y8aTNLf85b52uHsocGqRb0kZ2flhLaRIlzU+k7sUMg3gOqjQ5amWKeM4tHsEmWX+QF
KB/ETmmiPJXpnCAchW1SzUWgYmBgrrZ8teO2CdQpR1zKf2lbKXtO1flRC0EznIZ4ZzMeaGfihF2E
aeR7AMKI/VExboSBVbQxwP/U8ziCH8GDDfxBgJ/fR443H+wl3Qw52vXWBvCRmAx0yAMT2wj0iu/A
tYTXd69zvdkpjqAPk3PJzdB8adZGpbyJWAUX2wIzr7LCgctZH26mpnM3ESiQDaEKWSCohuaru7kV
M7LyuufQxzM09xSfc/cqUxvIVUNvfS2YLqURrfwKVdrWalswIUjYlrFBBKP2BR4DkP4tbbGpJSnF
TrvRLyLUY4yDb/sU5kTO5IMzWZ51J2IXrB2kEUzXxQyOfRH5ZokXe2OD0vVHt9sXyO3zopgPpCbe
F7ZTQR2cjhzU6FhDYl/T3rktwwLB9YS7zrZVvKLteJ/ieiQizfRjx6Rz0qJOIz499Zmdc8CxB0KJ
4+wflZZ2ij0j3oVz/qymBqd5LlrgS0DPODD+OkDDp7Z6mET37CYPsdk/wx7HwBtl1Rayx1im9pF/
o406exPCy/Ai/jzTXXAuTwishoYDGoyQUeEYAIf+HNcYGuh73wMTsvcoysq9YxIJpaWZT14bGsFF
027R6iKnCxnMaBBhfREFsxP/ytmWW9Cg3r5Osj8TYf+gf79fv+IxtYfvFlWuTWjnT+0kqIbN/cHq
IxiAaQHrqGx9MbzoYYcL2btKvF1kgZXOGsLLfzUQME6ktfILHPdBZwqygbJVA+wuGB2BMcAyp6LJ
wjXFVTjC1HszVA5xXBP2OgrDaPBgy8JHflr04aXQIh28gwMyamlvVBwZdAQqooatsgsywi52Xms8
Es1BD9Z2oIH1aw1ivh0amGId+SN+0mB+KA0tCpwhBVuq9e+i9P+vLf5P0TKG6qHF/dfa4ps/xf8c
Xgv2waT982/xMu+v/Eth7Kh/2JqGih50/wpZ/ktd7Oh/IIiyDbh3eJAQnCMh/oe62PrDQPOL/9Yx
NAln/j//849oGf0PG5W665FXo6EHVo3/hr9sfYpwNdG48042qmLyMl31s87fZLQaNa6zHNaRXva/
7J3JdqPalkV/JUf2eYO6aGQHhEpLslzbHYYd4aCua74+J/jmVVy/+8bL7GcHg0CySjhn77XmCvUj
ekIXmoHwWN4kW0OnvEQe9N6TXSrI7UPzrv7wH5onpLJUffhpYQ4YMJwLzw2Rzt4Gvx/2LdzJ2sx/
2RLWNyPCKJY/YvQrM7wBdwBPVvI6eydfgNEQZKDUWwWP0s/yYK2MnbXSon/nqfgWBPr1GrkiWpqm
GPz5JuqvPJmGXWpOdB+Np1aS7oIWSbGp3Ea9Sppz+0sQBAxycfhK1Mvdb1+Iv3HDEOj+V/X28t9V
PikD5qEhUpP8q3o7T72hjHwFR/ij1R/EX/lddUZlKL416/QXXHZAN+0v4169y6kDHAKyG++FtXm0
7k3Dmc6gB9WLhNnthknJe3qadvGFMJX6FFZ2f4HWUbvhaXw3VZuaJ9qOaANNCJHKj/wpuFFuRazA
n+iPdZfwlKf4M4aGeKu+MrvHrAX1l/scCeGZDBtUot2+lY/pY8dwRNlBqIFySAqkMtkUUwhCnkqH
cWx9k95w3f8JhUPZgrg0MWpgsUaQsaruy5MUO9Kh3ph7ZZW+5Y/MFYMf0QMvZz08Z7+mjXA34TE/
elvKjGSHd+++ue1v2nPEwGAdfY5bLLKraSSg0Sbq5Zd8KEkys5DlCTsR7fYHw94WesUq/YALPZB5
sKveiACD6Fo9Ag/C3CTLgFps/wGxgkVCxCaJLiM4aMc/+mROmw/5Jf70VbTKtnDMH7TNdIfAL3tO
+weIsHnE5Nv2b8YXvMRr+P6wqbRf8CSMo67vOgkBnZtFRD1uO3PdM6LAEugzbLJjlYTPF3gsinKc
JHSYkpuJF1UkVdU2LtVbf9A/8lvv3OQn+b5n6ktdOifAwAnAWN2FG+FEm+Hk73GVEE5yYDgzrvTE
AQEHxnxfmgw77OCC7/dX5GIaa/HuMkSw+w8CBeKOyGTQeyvN8V7k2iV/LnxoCFE5qPQhegerWOSC
bzhMG3UduCj90ZigLtdepZ/eEWWJfpxeEKtYq/TsOclbcJSPpMAKu7pYgT5iMER+KVSMaENAjGRn
0QakyPNsIVRRBa+Sz+rCaHo4gZFQz+Kr3Lnanb8zKpt5owKrSnZ6zEsPHe8E86DGMYybklSSbfTe
7ionPct3EunYj/6HfmrrQ0PG8LP3aF6m0OarTQmBUDmN4qp+Ss/9ToRnoNwYl1p1KWeT+f5B/lDh
RNtym7xYqGhtC76gEx2tWwuQhU0+oAEg2m2clF+HnXx2J8rG7UGOHuC+l2e67uc6WVOFEpEEUiSI
9/0L6kDjAoeICYaMXneVuM27viWEjq6XawXO5NbMktfWRSO4zw6OcEH0dHaMo2liEPejcggYBO23
zlxj10VIrHgjoUVsoiN5K8UWTFblVKc0ddpdAN/FwTMQPCrNCkt515FL5LT6iqgcpjvSz+QxcGl7
vlJETDayPW6H2xhSzGbE2bGLHpu3cbUdt8GjKjoCAwEqS2cDqWljaw/ee/1LqPctNZNj1+3GZ5A3
Li5G69IypMUcTojJTqTCsyGmq5Zt86y0j9alOzavwT7SbeN1vBOfxRWed0akd9K56v/Nyfm7z8wE
36/RD8BAKYFd0r753cDnMx3R5XJbI4/NQHBRQ302w/orF+Jf5sj+00l4/jeaRWqtyMWOBKi/noQr
YlNb0ZPKrSZB0OFfWET/jf7wOdWEcYHZRChfcon/cyzwN6d++SuH+zfnDohAScU/hz9IJdPCEr+F
1yp+qSLvqOutJMwWF4JZNZIrt8XgV3amK8KbpNV2YiVrr3iKfIuwFPM9V/psNSePd2TAQvcaH3LP
67aTSQBBktAoazXqMKEi3sTtcB58SkLgnQlqVEbqsSLBL5idzXUlA72bUG3bcVmfmoFTRjIhxcnV
A0X+6JxNSjkTt+FoRsY+1tcezIonuWiJyyGSATxza9HoyAUXRtJdkzJn4FtuCP44m/wR7eePjWa0
975Wy0cryXAZF0xdYkOw8eAUO8IAbgbQsRuQhwY08eLVgvvvkwrup8Y60X60QCnLjJphBR0J/wDS
MqhJZbMX01jaKOK0M5ger/WZnKUyISYQF35IVTmFRemypzjHUKO7DTNeAh97w+nAhFhWr8tKEva5
SEmfGcSzXGAah+1WwPMKf5FYEp/knk5hmIv3MVDaY9iVqp1NOiREWabnpgn72By3Wlld9CSMHTDV
64HgZhhfGSFuuflLfggkj3NqFgwrvnKe7SdNvtJ83I6yMFEaKHH8DmK2FmQUfUokGsemNo4Rle8V
mm8ufIZ6HitlpGelfvTWoJ5gQBGvDM0LctC262QQp40GX7eGqwKWTcmFHyQQCrSEpgcNEw3PF6pv
+rPKyenUCp3r2SSfo645BripnAZu8VoO9ScwwxOODC4U+MeopzFI6Jh6SRUBUZOu32uTfy8WgE5j
6UTu3lYYtVtp+FkO2t1UCMoGx8/zoBdPxZC8B2colKlbD/XdEGT3kec/yGH9EwQHNXe+wJPaEstR
P8/rau8S/AmAMsTYraXKyocgvtJEgZcYq1uU3H2GkUqbKHLJ5GmrMk3ONIoUsgz8U1Boj6E8HQVB
pBhtzfAmeZ9HubARElXYVvhKoo7ukkJ/0a7aHsJ7Csu8xxdd+OZaGD6pe67AOT0MhfzTM8Z9P5KE
plpkf5BvJsTtCD2FzhwgWrLXMHiPXBmaU8cnMIIgT3h3kulIAPqqAKXU9veFSuhsEfA84lXRJpic
oHfAHZk/M9ET1kPyaZFlb1A8VwJt1WeGWxGX05jlVr3VgdKkmmV3kGvg01HWLZFDtI4mMXceDKTh
uxYpD3g2x5PetE5wDPK6YwZemfYZ0V0b7qdOQ33bPZp1f8P8G4m8uFaL0JmrtjUhBDVDtG4I9UNq
VPoBgpm6CdP0PAYaACbfM2QXgQ4XjapVbjyhNVsCeU9EMhG31++0RvWIYNa61ZhJ5Y5a+biN0nZb
xzQWmWsP7SErqzsh970N1DV/NcRRRdB5IO39epL2M3CElq1ZQ6+WfYxf3V5qKWHE3uBRLs5cUxJx
S+fh2iBjeL8siP6T90lYMWaTrSbYlI156zVdhqldq1egPgGMjYjfewLpUDz38d7Q36N4VrssN4Xm
M5L0bE91n2bZfJBGQvHXWif/4BcRHSYtA6LnS4SLlMCnfeSndkAIa2YPVgJOv5U/S18W1jIcDvcW
ExhyxfN0B5aJ4SJDgGJrrupjjorUDjcdXVW+vK/y47SVX6PCBftzTI7DUXpPYMQecATq1srCGmNz
7o5fx3t++yWBes7wq9pILpyF9EY5ma92fpl53a8CLLVz8F7fqOsBHakN5PEjPTBkF0kMs+UXPiP9
xTzU98FWpdlmE8VWmmej2ODY50yfzj4I3ihHRD+hrqDnGyfxlpo77iQ/XlVYEnEZQLSgKmzspIuJ
VANXpF29Sjg9jRuJcwK9ewaIjh7Z2od5a/40d+Vn2L0GlGOiFagIteWO3S+c+tpTfyO3DoIewXKy
mFGPExOxcbI2xlP+wEDevzXt4cnYGBvxHG6MCrYH6c0MNAjJfZuI8XXMj+kNPqWxKWs3h0keQYtg
2LyS9BXywa1UMlVZz4XLfe7vk44TKHi16GRQhNc2unTANunL67HfDlgaGV31rlIfJHWnEdjDr43o
H88Rj5guOJdSf0EgW5d2UbpoZubquWoT8KnfahKFyVV8KTk3HVK3d0NzHQg2NSlQjfjeoN1iPa95
DwvXf06aDShXBqcnk2dOXWqHc7Z6kYuNgpCgd/LRQf2UAGdAuX2W8V/sWBxpKeXEVXo2ydNmaeur
/oX3OOb3NW4oqFUKphvH1G+Gdi33ToQeqXNH8kwJNnfDSz6HHjv5J34+pTpUH9g/+XhKzFIgMKAg
2MnZ0vcxrTh/q2d3fbcbrFfhxCnMOsHE1F/pJHZbvhapsOMtnt2d/r1xUn8SBSjGLlMyyIfV3JyV
nIkxo/mAH4hKcHQyw4P+E9/QZXrywMTa9SuJ6WV2R+IXVXokjm8MfV+ym2LX/WROlsHJ+FTW4Uk/
pu8tvCHQfs/9YzjAGHEsIpzs2G3yrQnmDJPmY7Gu7gOmWo1tvvILUD5SJmvRCrABZT9rzmx3ysfZ
QLjSTvEjsHQ+KIyAOvlthUu187kzbL/fwgJr9jxfsT3KMLEYdvNWQ5qDkWU/0EJEX2KUm/IRbMro
73iZPHQHlUh6QSyD5dE0b3xQ14TWxg5vosFE8hRXjnYjla5x8PbAv1qTeQ2f1JrHgFnEB4RJ1Xtq
4yefGCq4cDF08YPwoWZueOdLW6LhNWtTMhA7wZelxk0y9nAcdt1NjGXQX/PNBboh2OWmOrTxetg3
+/hIMhwjm+TnaDlETFk35G9gujZsoP3g2kQEpx8ViajM5myYmzlR2i98r0bE6jAFWqdCi7+lcvjR
fkSuusWYWd8E2wwQtrmKX5INSbcMBpiAYeR9oiocn5uNh5UR4jF12g5YM/AvWzCd3uQrQraEC9mS
CXm2mo74k/iyc2qmmP1WQS7pHSjwwYUZebaP44duwyjPejAtp33OGeEMG9MB2+FIL9Ja3gDo2lDM
eSU/m7K2tkuO4Vp5zKgruMbNAdvHdN+n7nBLZby8TS7MZ16bdTRrEUFdchrzV8XK4sT9E3iCv01P
GCpfuhfUP2+8hgszXZP8hz38aGC3hOTeJICVXUIR8tVwhmo8Vo5orJH1iCfvDukA8a/M6gqnXzEt
b+7qs/BaHrR7HJPNi4lb134LdvUB6YXLMOFCvJ7VMtkGJnVPCKW5mTjp76y19SG76ROX0OY2o8x8
M6zzk3+qfkyKPRrMruLQsc5AkVWGW4/FR7vSjpxh1QflFD7GB3+rynvQnuroEmQsj/ZIDy6+KZpd
Id7qF/Vo3OdPUHgYYKK8hF/o8a3TttVPpgYBBZVqJ70Y9X46M6U7cYWhFMIcMfzA/NnItuW7iBxq
Y2W0NG6cNF0RFsP7nq5oMx1ofBc4Zl8kxVUUvgbmSWucSlobwqbztjChB2nN5+QFa15LDvOP/Bt1
B52WSSp9F69dZ0fKKj1JPvkNs0rpZ11+MKqwylXe3KiX4EEgA8mW1uZF3lj39GhIlqD5hF0Xg7Qa
OpCYW7vaBfKKxtVwEyJQdE3rVJ6IOBPVU4mwkV/lrw5x2Y6vnf88/UhPy2lOdf19+kZ1pQc//pb6
W4ZFljveEviyjy9+uFekD9QDkXnx+2P4RuOpTw5TtYcFGzUHk+zNRD9y8m/BAED36R9aIkR84Zfd
lRvTcPPolvOPNQKTsx7ifXc/usGPOXlkxYygPyavVCCUF+lMAaRTbOmc7KZ1eaG8DmExvfhvXJc4
GSjKu9Wt22N3zu/C2tZ+NEiXnPQZ87VpgWV10AsxbY64lHF+pFPGdRgqUfI4FI++ySjcibWNNfc8
kPqtJc52r9FbYzjxGebCeBleYMgLxOIyAN0pfGMjhI9oPVwYr96bD5YBTaPkFh/lY/6WezfqUxHe
RbdmcbC0rbaNXueBp7AmHgGNELbJcIURMd5HmGS2ExeKZ2lL62IDDDaFfuWUW3HT7Jietscwxsa+
KeV1+2kCJqD9o62gJon01l7Ne3E6effZ1nC91/aTXn3BKOCBMACIWUq14ofin0Q3fcQk5t3mF9Xx
74obfA7xO8ra8peybt8K6hu/xn36LiuXNHRqJnUTb3t36GltMwi/55oXXhB63XbiRgPOvIfG+6a2
q/KRszqt1IxHpTZ2Qp10jzFzbh5tzSd64TMC90xB6V1Zi59sSNqm9+ne0qpdqcPGi2ygf8hKvAck
3dlBg0NPLu86SC7ppzIxinXTTw0pV3yZrEMsrQXXJDDVOPkotm47fedxWRzFN5VyS6J+dJPI5IRc
bv9l0tNVFXOBUt28nhHAdsjEtlc50/WyE6PRSRgClWHFRN01IBDUJGtEG1h66hFUe/ICPdg7Vsqv
uvpRBavqlteEzgTdk7fzPxnDZOeKQcIFk7xHrjqjhL3RuOATLZJIX6OWMa6tfnp8jJDrYqYfNn1j
vJ7w3h+6m+6n8aN/83SUQ870UX4ya7TqVV453q8aMAIXGlrg5p5asvZMmgnXLDFzpI2xn47Eat8Q
VM7octXrdn+KGWZUBTLZTS6spW5VYACxy1PoTiKo7LX6U9wxRAw3FZqKg3ostxT8OL2Urn9KXrNd
tAkGp/5oCxdFcfBQHsAaJigkj+EZGtfJNA/k3H12n+aJb6VAaOzDdCQA5Yf14J+bY4pI98PahU+g
ePgWoJp5Gsb1mP2SJkJiYDZBKnXGaJdhQwHf/sMwaRSvB4upDIxjvuhIlocQCmRn+iTuDqN4mGSV
93koNX8/MYsNNEM89H4igWqfd0hic+zSRtiIqJTI7uBqi19IOiyL5bhlbbmb0fucyOO45qTcSgdy
DyT4HfPRNAGLvTfeJn6zJRk2uNQiLDrSY1aKKdoh8V52U5KYayIPdA2Z96sgpm6TFjqSAjIGbBJH
DC06o4Dmh53S3SQoKVxpRnwJreCgaybPzWqo3KqpiCKSK8hkiJbtZah0GwzpttwheWo1xBetDu9D
jhhRCcRfkwXt1kgsEZmIFKMsjZfsBb7bRM0rOQUBQdd1fy+BmgjTLFmXMhV20WLA3dDYWpUeLkrg
fPd1rZir3DPfZeIxGVYXiBeRBCeVT1s/kVdIDiu3TyqK5rKXronwDZ7CcK2VSB2EyJBIK2sQOCke
YWHaLCXMuBTmKCXuSkZHpkJUjwWBi4AAJmsD0mv0Z6BFua4X8UQhxewPQZRcBJJznU5EURzUyqtO
Pib99mIftTgespFKpipEdwU8A7MwDuR8cu0rDx2dVGlKGsaPjJD73LskofeGkrPeN6TUd/nA9Dni
/FdP2jqJ1ygAMGkZ+S6GYGXIt00hErmkTpTE5TR2CQJmJjIyqABEsvN76zFIAYREYbsOOnNfG/6N
VwwvepzJu66HjI3X/daL3pO2qoiTlD7VgtAHrTORJ4xRtBGJBZoLIFGrJq+qyWTFi7GAknGPOGNq
MGh4xHv7lzTLtBcgJrVAtsMgNq80nCkv9yv47A+l9guZYUW7OnnqgoTragm5u6+sX2VmHKR6qGxU
9lROMp4DqmkXFaXbyyb5Nun0LDRmt20GJbRLMfg1eVCBK2ZDJhqXoO+CLci2NWTwx5KGPgx8AUuA
AK6EQAI6DH7/PM7/TJaZnUootC0vpQKdaGgfLBcY+1qVLAHMI2i9GkwW6FKwAIpFzrGKdAAqCt7S
Qzs996Xw3GXBSeca2lkK1UZEtA1ezK/7ppH2SzSBphWcrHvm79TTQgMpyJCY50QXSzRp4kMjqi/Z
EG9JNtNbR1AZ3iM1ZXBtQashhqU1fZ7BLC2un3Ot36MXi1ZFxhBVyZvHrMSKnamY4Y3e+qgGGMLe
B5ky+zjsWiRfDJiLlA4C2kNLfbUS6QV1JhlZ5PvVDeK3uB9v8q5d+wVTBjmghRKVIUYLAnqkKvV3
d4FGUwmEw6wag7IvhUxmatGWS+NijcaTEPVMm4yK8bT4Ghf9RzRwpTEhA4wW9aC02WlhQ55Si9w8
6jRbjR5LHXpLpHBKISLWcIM6yVdBOLlNqoxuOcqg6cNSt60s1PedxAXA8B9aqEobQ9l0zEujpsOY
IYhoONt1XSOOFMIHD7+DpkrgpiUkMWbT7OREidFuFVwXZVhJSkfdQvCVbFeXVPRCOoicIl1lRKlJ
ejQZZ/Tb/LY4m1Z2gfz4KJXjXCYbEVbXUCWl5s7qa1wdYv+Yqg0xNjLy6Bj+qw2TCfUG+e59TjtZ
NPxtgVzR18mcl/KLwlvLt1POoKYwpNUqtUYD2z5HOQg6L6EXwzk8vbHKJwWQBvP+6BXmFe0r8qRO
Kn6JyDcfuj66gSSz8mQ1XpuZuMmRK9oDZH5XEyA6R/Eonwv6gIKYd2vdCnU7wcAbQ1cn02hAswEj
Q0qs9zJh5poH6eNASmvY8VkpllLZ44D5g/AjUnWaTdMQL6arK6Vrn7FMLfyFyNaTKHKLkcaaCJW5
7vZmLb8FhAC0RfMq6gf4QCf6GtvCKPkCNPUnqOPHkogjsS4Z4GfHfFSozaT+0bnLTW2XluW9aJmn
oaiAtANLDxtiStKq+lmg3R/Fd98npp6qvGCbISIqAZA485vkNRbWdUz3t9KCY5Kj5KOXwICHKc74
+q7D2QIyxsC+Dkon66iTKoJ807RURSphnqua5ENArLTjKLyI1Wxp0lA+lbR9h3xmlFr3fkViJxwu
Lqxxsa3radfo3Z68UPGQV9gzIjG5G7rmFSs9eb8pyBZf9pksMyYCDHLJBTK0OnwygXL2u+yAdOLc
D5bPp9HW9gSt0ZYQXAmQ0pM6IPJFY1NH6bf1UBKi6EKThlKHcVRirHIrfcyHnpsKymoERR6SwH8U
jWFV5x0pKJq0KfsEFmrfU/3t5E3N2czWzZhyR6ecpAndXAejeKHRTsle07LpHezvQSJcc4fr4JKa
jEFJo3nsB0IEWr25H1DUQnE1Li3fU2dUOcHL1kYBNLYy24R5E71WX501fYa2qb0Cc4my8sJiqyjC
Jiwo9CkJQSGhlO0Qxh06M7wXeP1PwKMBt8UvsREHXIkRoVZcyKQMnTPZK+JO7cSDaCE6lpWUEnKk
cJ6q1HAdFEzsjbpigukhbA2FNt9FEfMOKJmO6Efh2su67hxj9+/IWFrpPSYZX4bxNfUk5dLXcWYt
ohrKTA2hw6qxBTUJ7bGTF6SZivBccrJrIgCppiAJdtCiv8+IsNCngYRlmfDEAP/QJNdOLfL56x6R
zQHzMkSbuuNFwu2oNulOK6B8VSZ+nBZbVwlOahP18q++7CjjkoPSP3SCSECHDhdjjJg61O2xloOQ
zm7gTngkR7O5r4k+wqpX7aDUbRODFCqj0i5QdgmSnNpdiFEu5i1yQs+4KXRPIAmEiw1NqyQJ78ux
5hdTa8/yUGiOGKevsSc+QrEdNxrWEnIAn8HkU+jrhjWQaQ8HA9jpztdfkL1RdYiInpGAa6tpZtiS
amC+SPo1eO0XpMtYI3RqAuZcs9bk5G4ShENQTPfAzMB40ZFSESfzMyaU9sHMcvwTpvQT2kp1hNC+
oY6PElgtynXnNXc+2SCJ8aHLobiqM33vp+OvKPeDtanDy/N4h3JVJYmE+pokMGIL1UAmAQFv28Cv
2ih/GAjf+Cz5SgS1l64aWLSreC2lcenIEOKdTJYePbH1b7qWiYKKOiL32g6cVnhPNES7pkEzC1dR
BZW0suMOCcTs+iNxaaCjMfbUNfzGOMoKIwNObEdDBPraWlhc69xpQM5twqw7d8oMy6YvH7TKBsOY
uq/TXt0va982BwK1dgDakB3HHyGdIVdSSm3fmwRiXBfLbWY1Wm4o+m/+bPBdFmXHL4ATluSmBaM2
T5JfxTYn01fPfuCpqZG5kwrQiQIq89Jv9lrQUeELYI77EhPZyFSy1dAJyN11apoJMze/aPad7+c7
laqTlrRzETf5Y9GOxUVIFbC8lqDv64jYNVvWcmMvB4r+tcgQqO6bV0sajL3w5yJEXoCHptxFNViW
ZF6kREnvtRK28swlSnuTqpiiZbciUS9oKLX4JiljdbN0u/9fJPhvRYIYv38TBqzem/f/+MyasBlP
7+nnf/3nLBI8fg7hj/yvCsHlbn8ySBVwoqquceEX9Vkn+KdKUBIhjaJbo4dG1KUh6+z6QyWoGPOd
AJZyL4Nsb/nKIFWkfyiyJekmIGFCbSTV/L+oBE0L0OlfEKSWJc4aNk3VNAkdnfpNP1FGKtg4P4tu
asymPsGyJKoVqOjiZLiJOIH8gQULZMys9MFqBe0PLGeB0USAP8UtA+2HmgaICbSbvK8YywR6/7VQ
SG9EXwhER0jHt1QCS6cUQrm3shKE57KamVYnuctqizT3a/+yGRteiXiey++S0pjP+JlCKaHctP16
/gnCrGMh1TUKtWW1IHxnF6Y/zZmqcWXHGTNf47rZpgoiYokBjDcbwBd23IKSyxfSwbLaTHRH0d+P
qwU2duXdXzeXNYvyORyhabuQvvyZ+aXMMIPrQmsZabeqdljwbAuCbFksbLJe0IT1FKKmmPEGhacN
gMDM0Cm72X3JVIilTk4g63l+l9A5XXsd+HJb7VTKDcuqAXV4Fw93WlGR0K7MsKKS68LXYtmMCGwA
5yr8qnBm9gc/pE0z1QYtK02IhsPshUkCyEGa580uj59NOt4KRLJyvSb1s7aI8g7aM5ZKfz3W3cbE
xmYbQowEvw2bTTJ082xhI3mVuJXM9KGFA00kQXXqJaqfo4EToIj8WwwuZVMdJlJ+oWayhscv33SS
9O4xuDIUYS6lqt0ajpxgC0STA9kgLIkxbjTzU5bz9vLZRHr5mExN6U0049Sn5fPzJ6SHca3iJL1V
816n8zjnFPTEteGgHVUnF/VP1OowGLyw3UO8a/fLmvXn2vU2peippl63l2Oum9f7LbeJFum5NvMA
txpbcJp/PuC/eZjvu5eH9eWABvGy+rWf+ucUVb89V215ct+ew7L5f7+tKujFxBk5htcHSCvxj7fm
220EVSLx1Kw1QOJv/+rrLfj2Nn3bRBvV09ercT3Pn0DQS8Wmqr09meTZPpzJTMsi+3MzXtAR1+1l
d5XNSKflPsuer4Ou91TDaTM2FGMCmfbQ3z3st9uu/74YZxrUt93L5vWY67PJGqqeAhfj1XLIsuPv
jrs+nuC31rqCU3G96XrX623X13a9La7lc6XrI9/wGach68Yj2COfgbw+w85YFHVeiW4rcYqsZIGe
5fdV2QyLvTD65wiRNJbQshZdUWLwQN6h7yyPcX20b5vLYzHJiPhRzP/M4seG2mL+56MXqdvGg3Qy
/+u/u99y29edl2OWJ/L1CNft672/3Zang7yjcJljoAs6zpBvFK1SoJbMIIt9SK6H+LUdJjpa9WXX
b6vaCBYoSebT6PddRbtNlXCzUGrCJdRkzHCehyEN2ivSq1ouCb8d5C+H/kv6VwsxfD3G2imauWFX
eNhCEKulkDM0A/B2PUH7Xm5bjlvWtHqY6zh/8saWO183l2OWxQIiW9YCkQaQlcmaM83vTpqV3X5Z
WxZabuGRMScyfq87GlIhYXdhRJXInuMM/fvi725rYq6RoLXbGXN2ZanJ8+90ue2LorbsAYG6LdRO
2uBct2a7vtruRxNMtZSFp+8Hf91vufWLydZMqMTlJKD8zfhhWbSdx7Mv/M5pAmOhr/2xoLzNSXG+
1i07pFigMVnkz2I1dDtxxmsuC3nBsGaRbJIN6r8M81ul1MAPi1oR9j6FQXcwSX1REVhS8OPkpLWc
/voZ93ldLLcFufYhZsMsApan/WB4076bF5nG6826elfPU4B4HqMvaxHGsk7Ni93Ymtq+nxcS2IyN
ztQgENOeWlUnV2tfne6qmfhGkofgLJ/58vmOM20u8Sa+MMuN7fLd0eYZDG3QxCdnyFPkirM3Rmyv
6Su61/NbtLwxHkVaanfGxptEdW+1Fvlz81pAsexrbdTbHAcSUTlpmqE7UCxOD/Kkzr096ol7cUb+
kkROtVwVAZyMZb2Vh3qlDSAc73mj8r2mkFNWFUiXNA27sgtw23dD8nQpbKLYJNCMvvUUWvsEBgdS
HAGhgYm2QM4m2xyE3l2IY+oyeltgY8s2E2MwbcuNy/ayZ1kQfcM4r5ATmULtgLdi2b7u/+2g5UGW
7QTYBxqw5vj1kBMjw5XlRZSNBOUeZgbyT6GZJlQFnE6wxf+xQBOKla9XtsABdYkUaHnevyyUeeS1
rNVKNDdE5+3lntdjGkFkz7fDr8dUOrUOmaQ8Z0FjLoupDTmnLqt8yxB2FfNw92/3jzrS8Tw3qVr/
9Zjl6P/FbcshX/9luYsHPtK3/Mq9/rtl7fpSu6GnIjGmlrO8qOXdur7cb5vLC42FjTZdmvmqcF1I
80XouunPVxBvvqJIjbdWqkHnCztfWki54Gp2PXBZG4yE69r1PtfdXw8bEp61/XajUc/v6rd/uxzz
L28D6EG0UaKsdTCm0CX4pi+Lxq94qO+ry3YmSH8c9H13rWl8lP96/28P+v3Q37a/Vn977EEe+NXB
XPx66H/avxw6hXm+q6Wfv/2Pv1/9+/90fdLxKD2MVgFtaH4zfnuM6yG/PcRy0Pft5cbf7v61/7eH
IipbreF2RUIs/7ZI/txMCcxWMXxiJOaI6+3XOxiqiKBqSt6uN3lqI0OnSGgHL6vLnjYxpa9/gWUZ
vikqdoaqAF5ZDPA699O8iCMVFdGyuty47Kaqy2z4euSyBqtZWkEFIXPqultv58nysv+3h5OztN7L
fQFubVld9n/9p2U7qqaHqUAXVLetBU1mfkrL3Ze13x7z+pSuu/m47wQJOKoEi8ntKvlp+a1cfxHL
puqTSL39+l3oXVSIBFfwA1yOEtOCSOCQUQiX02zfL/CyYBkBLQiz68IkGcyxiJtwjKHEm0JTs9lH
efPHgjgr2MPLdjrFmugsq9Zn1WrhfsD3z0Vt/s2o8/CMIOWCD/R/NtNhHUV7zTSzzSi0NRHTwRuD
HSoIo4JWo24/x1b96XEhT0gNImjMp8Z676d0bPO2e0FzkB7CGp1CI6lvwaha5GrxtY15mNw6WI2S
utX86pbp+3WxzPCnsMJC5XOZEdosOogtaUWxzwA3IJNaV7iY67N4p8T0j3p906vI4XgtmjYc6tlb
TfLgnu8Ojb6EsjTND0FbRVV8vs5dl1LEMotNB613S52+odVT+/v/gt1Sdvs3BTuFMCsSdP508vxT
we45rH8wyw+z3+t1f9zrj3qdqf+DNoOsSZqMsdO0fqvXWfI/cP3otDdVxVQNfXY0/Y+rl3odsb+q
KbFHNgyFp3F19aoU8TDVY9UXTYtnuGQy+Z/5H06j+tv2f2RteptThqn/6z+lv7p6VdPCIawpoqwS
RCRLuIv/aneSJTGIWy3QDxYqha3hNcOZTGOSFautVqKVYYgTnLQsIjNvUnaZXwxOJmK6NBSROlR/
/O3t+xsjlPRXA+7X06FySbC9pImmLn0LMGKUJRcQabSDoslIawHLMYj/0Y1GcSaz1Sq8wtHMlLly
V5x7q0++vun/0vz11+LlH/9e1Xl3AXBTJv1WvLQifarx6fw3e+exJDeSbdsvwjUIh5pmCIRKnUmR
ExjJJKGFwwGH+Pq3EOzXrGJ1V5nd8Z0kQ0cwAnBxzt5ri3M3xZ+bQA/P7oQBtVf1eTSB/Y0eUdi6
7S/K1dnPsvh/fW9r/ap/WcCub86hwrFCFBT+X/Hb/71LxzQZCkucC4KUvjTxXETeTCweS37O+8x+
MfLkjMi0QB0Eiy9/96ryVDR5dc4ZL2imZzBwUjNdow+Wwz/8MH923/38cBa6IIrHJoXi64f/Q9wZ
8g89m0YnzmWs8NQo+dktJexAGVv7SmWQFVWaIARDUkTs+tbIKoTP6D0KbT+XjTEfEULJEUH+338u
qtN/+dI4GywsTZ4VkK3125fGJldV/pRhh9axiBIZ03pFYLOtibs2iyJ5ZcMROXZpbPNFkIxZavdU
yso9NR0xTMWBjHb74Ci68qWczzPVHpr0q33MT/J70zqFoUYIOHTPToPmeWZZgEIlw2NABrSXdt7j
0Hym/OEfQsxK2TIDfs2S5o2wlVcjt8UTNNQHTrLiNrSQjvS59eiZ+R7eMCrEcH4cEhR1tege44bO
Ksg955jm/mfDsz+adh1e/v7bslYX4Z8PMc/ktPII6oMqKtY2wB9D63IrRXqTxIKQl8bcJ2Tkbj3X
6rdQYlGFl1iYFyzom6yhqQy17luD3mnzv/0glsXIQ3qhxQn124mW5JB6UoIDzy55fifcYreVCdV9
GaaotfvneSkit53VWcTi2NO97QNjevn7L+OvR45n0u2gT4HXPjDd39z2WY/dz2sGcYbS/8OwD8KH
HD8NMz238EFkOZEu7T8Nb38dbXlPz7bCkH+ZEn47Wk0NdbW3S3F2TPBSXQOrVNnPTRI8NDHQvjw0
sZq4+Z3do1QrFv/WpHTcScv50HXuP5w69l/HG4KNbKJCPEfwQ6xQiT8eDEHsWHoxLOfcFP2lKUbi
rkLQ7SX717wMn8xg/ub6Rral3YyIjtCn/aLrW/Zgy1EtNVFXaWvdDj0GDQUHmj7pXO5Cr3wiLso9
NvTQAY8V8THom0vVKcqNDYO3hQ6T0234B3Ow/deRmzxe5jHAz1ywfz+yY9si+A6Nx3kUc3Oulza+
77oEwsqUVtGE5lbGYXAhNxKEnLsSUJU7oLD33liHySe1oCdusUG1A6H1wYI4xxlpnTdtqo/D6JzJ
u4PoB7QtNlOk2pWFdWMg7ZEaKBZV30lA0sCwd1uVRXkITvfvj9U/5/qtoy//KaLMSdnkcPXN306X
ogy9qSpajpvClYfJWE2MJh93rIfmLPWnIZma3d+/pbUe/7+PFZ5HwKnlswyxfz8/pjbAPelL55y5
4fRUJcn8AN/zwWolJE63w+hQBWmUlk5wvv4JEMh67wX5dP8wKVt/nnuY6IUgP9EPBSsU/69napv2
TSlla5z6GHVRZpnPAid05HvJCmLMpsgec3PfBoGHf8lwbm2lmAkV5qnAVkOE3XKbJF3yXFu6+4dJ
2/3ziLp+Nj9gNcaib/2JnN9d6ahJhe1ZfniSpH8BpfN3RKHlm0IDQlijlbd6yCvyN4Jb07dxofXD
lryo4H6dV5KxhEAhcSMl2jHOowvKwpuyg6vBHlqhPBcxZqGu4TBGq+kfJhCKCG5ROyaKjQjlyJt8
din+zPF5sgb3MskyuSWm3sKf5ZE63WMrmET8aOIeQNQQ7mrlnvoOo6rKQWlNKQ7CYF33FeTIotme
cEQ3FVrBsCDQK7O3OQFnFpS2Az5t8wEmrNU0578/zvgJ/3ykuSx9Icv4nLhY7h3vL5b7OgCHOVWO
OCWJBcjC9V5NWFX7JkOj59XVvTPFI5P2YG5zUGJotAIgWZ6XQx/UKaabrqDAmzOPSHPCZxWQh2w2
Er+AMxdHiGXop4hIyfoxJz1OvEEqPy55Qat1Ak6TtpNzmnPPOcGBfpxGMszLoqCIS07Ilhrrpihs
aGqByqPRG+8IDURknmBL9gx8Nim2Z7L0AFQt13InJDzkw9ciqFiLoNfrE4mbW0U3+cbsHCaZ1qeI
HS/dxllaAntLOA5j6zTnLEUxG2RdeBonNLLjfFePyz4uh+ps01Lf9LbX71kecAiNxbmXQImXmdos
5dZHr0fdJZ08xBb0sWwLfSTrd1XyPTGuobhlWdSV+m3Opt1cplhFbUncdmrau1AaEwA7L74vXN+7
MSvx0DOG3o8GVnUI+unOM9vxyPo/knkK1EVh9yLKzN8VDj5Yn5y2C7UX/PAhtmTlYssU9RBv5ILD
yIcIujUp454ckg1zaX/yTQggGZnXaD6nLwSxGc8lVZY6/+S4ByLMsx1x3SjmdDZdlMCovYzmxwYx
zHGw3C8DXP9dq2DQLwZth8aKmwjhLvoZ38QWWWnnhJlCQuluMwyf+i4bHO9WgUZdpkYDicY90If+
85gsIdajeA8GvI/gUXuneZlf8zobL1OO69I106NZed8JlNR7lYa4QHyFlKFBhS4soo39tE8etEYc
aAK7ddAKvhX1fC+wnCEH00++zW8+Oizk++HJK3RxiUt0jYkb1ztJRCPL+PQFTaf/CCKg2wQJC4+q
6qJx8vpjFkB+zOoSt4VKngwd/4hNO96NbkFWTFqGtER6FrMu1vM6+VC0lAmIItpCXkvviJDDOLYE
waexpdOS17cyH7ErIu/CUIvxq4h9PPelxmo/z90LkYBU29toMHCRBmp+Cqo0InWUfE0XzxJpkbul
Ndutx2F9tEIMkL1vEKjW3tlyqXdmSdgdx5qDPWRgPWPx2zgh3fLUrgNOJcKgJMLdn0d4V1OIrWKO
1JBLlox/hBnM22ZpcIkyB4fh0jyMQXPHSAa2O11CcKa4L10FgzUccDco9dXg1HiNnc95PT6FRWZf
lpGVhcNOOmpTzNxjrW8NFOajBKCsnCRKxBg/kH+4zWdlMHxgiA6971kNZt5F0bpXRgp1pgA6USXL
WZX+iLw3Byu45MnjnMsvCLjVoVMhctMEhi3odwaM8E4LIQGsAEga8o4cJDv+IsJ4PgPl/WEITZj1
YJlbEpyDjcmvekMfKHtJXI6wOjvRvps/iPi5s1EDJ8Pgv/cXd9HpU4Ng+aYNWHgj5+nuFTmdmIVo
1JhkOnjyRzhaxm3pqi+q7OW98PVNNSxfE7MeTzWq2J1bOA18ru5TZh7LUkJlbLq3zIqRpLrpvdfQ
S4A9h/kgCIvbGLTGOPrOyV0FudDkIEJIhsBFUgCAKXc3iG6OTINfy6xCzLdmSoaMb+QXYLYfOrbD
kUvCw4aUJkKawuZbxZIC8jCZCJbVPsDMV0cdFBcwxfGtneLospf62ZwIcvdC56iN5S11Z2eXS7yR
luGXR6nFNpb6Dcsf3GYVheQS0FEGBIi2HIzSYHmXLLDAFsa3eTipR2itdRzYe69HPyxcLCNqbNSu
Uz3b0Ma2Xmr/gFoQlboFjYTy7Wsn8uliWEX8ATvJ92QVDwbLXLCN5pPoenAeyxYvIH3D8MMQFs2d
EzMi5X6p4e+aoGUdo8YqAEmjK0FexfLjxAoNSWbSHbphmC6VDl/SWWacbzpyJkvcG6m3m8g73coJ
fKFTu/NLcplMPHaVgEzhA8XNmrB404kEgZQne0uwp6aqd1RKGkfdWw8yljxdDJdYqeDWWDCwB+C1
1l1izc54b/ermbHr0nZtUTRRN9Q+pMulZL34vAA2x0Qh5DFkdHos4hvkK9POqgL3PBfLQw16eocK
Xu+rCoi7masXimP+OamCZieL8C2uvOaJaNZ6k/c5aLARE0RtT85HLSy9b/OJFh2Dk7MUzBC2+k5L
OtnWo6OPdRyngMohZo4oDXd1E43sGbZpisW18YqJg8R+JBtihn7OXiK08ZdSbnB3voc5rq3LF9+Y
youjLuRfGIewkcP2RrXJjMcDrqfdTg8qiEHJoLVFbupeWtt4DTusCbGhQUUmiQsiFeKMKDrm/M43
duXAmOJ1pEKhOztNpu/c2yNB84VP2oYcw0/kUnwifKE7TITqRUjVPhuSZTYJUQQlE+q1M5MVKC0R
1BcLAu123VwEYlTvc24nDJAEEhAphZtromokRf2jUniSAsN1LjL1H3tPVveBQs0c9u1ErEBw0brv
HlmHwzUKsemGMd6htkvPpRKSNNAOPYQL13wicyxl/4IZwzUX+kpNatATclK1DxzUC2nhHccZ19cE
I0qEho6yxTL3E6ZQYxL5jd1P00V3mAV6RNr8jgN27QkGgRLUbyz4QBcZGCd3mtpzpu1y0y16PDEO
mzVb4tCfffbjGjEXgQOlFXr3XSMlAbmkV+ci7Y+zZ5lnW8N7GLp3aTvzWwb+kpzeCJ2zcTsB4xJF
PtwpEti2sVWENG7Du1w6FPqI1Yym2sH1TxgKFjDk28to5/t+ArJZzAyLiS6CQ4yMY6erZqR+D4DX
CAWiLgfqEAoMqFklBYcbBMju7vqOuUyHqPUyfLHuZ8C+4yWPQ3NDJU9sFzt3L+mi1751Z19EeXLw
YG0AAbvHNK2DXTx4xRrCNUSOp0LOd9x3XWnsmRmt3biE39Fv/EgbPR5VIN507b23Ld5nzuldHef9
1grNr4URZ2xJ4I6OINjxBrpwOieOfzvctx1kd2IZL6aj72pvYKMi+s+2ER776WyQqUuURvtduBZU
cJuzy0YnHk+o46aMuUN8a7AgkY1YfRpIbz/oAq+oif9fWd7TVJEIEgeut5V1+uZ557UYNqVgk/2G
cBLL/THVhAEAsvka+MNHVxVH3yR9HA37tm2qhEWcu19GkhO6RT1PnLL4/mqct+0bwRBFVE3WgmUN
Kb+c+mMZJvG+wx2Faq3axKl1K2QH1T5Xt4YdTAcQR/UAPX71yqDn6ybnQ7BiFyx+trGf39wJrlSW
TsfAxQpTuv3Mb918Mav5y2Dlh2G2vrk7bcn6JjXLZz2PWP+DXGxEKw5V98EYMhJfizV03QWE17nv
NkL4jSogSOeWXGD8wsPgx2gE+owgtOVN0+LVayf3btaYmUfZtyyMCwQdrUKrCfg37vAGjnMjNmlS
P2pTrvnxA8Lwfhc7hrUNWkJLAMOiqLtJOygRCCYucgomkCgwPNSYdNu6lKx+vS2B06giSZrfjllD
0IPo8X/sCShcLYr980BKyU0pbX3EtpjFW1Ng0FAWoD0xlg9Jr68hcAfcEax7dcveI3FJroOXk/Xq
MNvkOSFtoSgOgb41cLBUyRiDVICsY+X4JCWGZiuzaHhhTcJXxlq2xGEYZj1J7/eyIEm9+DwU5luV
wqMCRAYRYjBWJfiaQx2RJdtvdMiAzk5tyxox2IcqG7aBIJJZZt/Z8R4EvrtdR0TJVnfiAxPDA2vR
d7F4hPziyMsTv92y7hy3wvAfAyLrI1sJuvSu3NeLfCprq97R6pc7Wmt7Vug3iH6OVeMAqZ4Y5Xzz
gNL3++yyxXCaImLY/NjFI7ZkSknAsllWJoYFQcN+NlNGi6oaQliVzVngft1UTvHMrgI1k2owUwOi
5oNGdeLMjGPeIRxaLJMKqzSTFqESg19FMSEoqft9pK+2SckH2as5j+bJf8liOe8KmTIR5PGuqlKH
+K3kYmIO2Ds9nkQdaMBNVfxYtcVdhp+pZRHM+NGvbtLwG2ZbqBwdZXraPsk+nLADGd8m6WHocp+d
EaCUOcbYQpx3p62as4MrSVZEI3Yy01s89lNYEOMJ931pMPkkDdOP6mEKWsNXp35YypSM6pBWYeHv
EsPDKU/ceuE6zbbSYM+b5mtpzMh76kQdCvu9gI61I4SLaBOs0L4hd9Zcq0sD6Wrsrc/adruN15eX
hIXgpij1ofaxJAi39Rlpp/TjEmFEvgtiF+P5iIuqFOrRtnlNI8bcxQc5ujH/C2V6OGN1fAODzlv0
nphSoIYefPfAf6x1qraeA0fUtPBAeZ/dDmMtJOrpftaHOLetGyeHVZZr+Dujz3fMoRvw/QNo0wkd
WIvtuKBYhTVGnAJ2EwwVX7O3ZgrVjZimL2UGpcMIWSkHNrPL4GDw3tAvY53vViTidWKATuqz40qe
hAcDsS0AUMBBs3cq8S55x+xagQbA8vXRsTq4P5FOOutg19WN7+kvnfuptPt3IyxYnoCcYQqzsT9u
EyXOyiG5jV2OEzWLdck6VCcImvqtMZBvPaYHv0o+1Gb7w0oYnvHUsMgN2Q67waYPyruEWS6GWY07
zXsw+rndr7E7C+VpiLtLsrHN8GnM2m2pan2hBDo+JyHcFPYWJFmEVImcRXY7F8cPs0+Rg/SBD2lZ
GHEcaDJxKN6oeJqnLnb0nnYB3AMC4g/WCuIr9GTuB6M2tiVSVszO/rz3x8yOpkZ+d8PAgnPaXMgb
yE+owYmTCP29qTsMl2bj7QIx5Xe8Dqig9RKI9fwuTaoHZ06X46/bVS/GG2NZQQBek7GjMjGB2ZwX
16vXP2xKMBr5q4u3dcAtDQLl6KR0H+lSpnetA9uN1ayeya4Zj/16W3e9be7T97Qm66aZuuRutI1D
Yirz5OO8ubv+cf99yXOApEwJzDsyH16dEctV6ejD4E0UnUo1hsc0MS70fLjqj/JStEglwSa0oUWf
QGaEfGZl+1bum3YANGOU1aHONDbhHINq7cNzH4wi3tiV+caueNr61jLuw7Ym9YifEB53VrXvqs4B
ihd5v1GxfgxG4P7sf/wGT2kLWL8JLdYwqWmdya3ih/Rw/BgHXas9Pp15Q2n7tnNHPOOw4Euahwyc
YL98z3hHUXdZRIpfL6E+5jLNFO7wnOfJ/VCmJqA2gBamdU9RBrfawm4uJMjt5oYubbHHZo0DV88v
Sjpf5gwjF9uTH8OqyPCE5ARaa4ypw+pfptvKpUqNFY/ftO387qjEkj4Flr4o20kfBkzKVpbejqKO
poyKqKM8fVlHynGeHWbuhGVtnTtnIxldCiLKPLoFu8FmIQqGokdwntqhvwRKggsa6nvkgMtdm5RN
xCQ1RRkJC5DiM+PJHSwoOqO9ZRNtH5U5ueeyWt5np0mf6V7c+nafXoJAwgdsUWdMcxzeAxmuXdU9
moUfHjqWFjdLZfnPsNW7bZzArTDSojort7pHbcRknZQEw1RzdSgKjMjm2E+RX4esaFpO0VQmJzOz
8uNEppNhgMlQPch5DR086mzdPJiUym4mv9n4VaguMeEYvj1+xPWC/MQz3Yuq62dPyns3y4tL00GN
k753O7YZHjybj1wndhAxb5JlJh9qU+HTjgPr0U2fijKQuzHOko9aVXfBGhXWtPs+WD3yXuZvW+k6
W8Pu9Y6z5XNjlOWhKnsghhNpLv5ckk3lv+Z+z/A+TnAV+a8WVrPvJuaBZMi65zI/lrZogOg13zrZ
qXtBCsdh0QEujpnZ1Xant1D7HxbbJt+vs6oz/3WyOipgv9OUkDvsnFioFlEXCI8divDOU13vfTa3
hQiT23F+gGcBQi8Bzk9LEklyi/glUxaEwJkhW7nd/NSyvO+TARxI0ny0G1IvMwgBB98vjEsg6+dw
LvYYMSWWReb/vi+rS1NRP0k0Gx/crh+7Nv6COzA7eU3wNKPOvSC4eLVK1zoTmr3ceNToTu1ivJpz
2jxZjnNkuw2yQhJMdd18kpOZHHvt3VIpSh4GlSAVqonFLEC5RhX1w9vW1CY8pNy6VWbZ3NCPDTHE
mzAYrzdeHzMi+L0NnuuF1Zvw1GMqzPR5HAu1z+gBU7BiCUCEyxobVPWPOhSQfXI8HTAmVsp6IzBJ
xZOzqzwkx2Elan2jJzoB5LJRHamTyA9erNboTiKnjLFAoWvqBh8/25/DOHovuE3Cg+wq4H5ELGLN
XaJ2xHMf2PTA+ej0tWy8v23O9rmMbUz5BawnlT6BIPlkTp/yEXO+U2KEhX9xUaap+Q1ATM3tZGyM
JE63eBstFFQ7k30o/Bkwz5yNfFoGObvaomViZRdkhzH3ik3VpO+Z0zCpzltb1Le08wUMHLfeVyIk
xeE+ZEN2M05zCWyuSL85XgojDIf9KYcjN6ReeAhWbqSwBw8I+IdWw3O6/uE8elpE/k0YASNpMGFE
NSm1LKuEdBip2V8vNWR7oZXNIWPX1A2Q4CXN2WTTvw2dGG61782sy12+lTKgpJnCzF0DADesxk6L
pbKz1mtTjn3/CCZoIDpPBxawZ23RC5qQ2WqI4E5L/SRwLl7NuWEyNJuJMe3D1DqSaePf9GFZHlXH
JsSeved59L4pEsE22JTW8dV6GSGuRtpqH8du1hAKMURN7nSfER1yyAgAiQHBdg5Wz2YAEJbAw90q
Z2T3P+Sn1FGs8Zwe4MzwHdLldPSFOhsLclzYJziqK/dYFFSjZdL8cLvCODP6H6jCkVg4iPlQBBjI
2fLNnkMgz9CVcFHC13bxs0dia24CN/k+COmdmplPPGEH2+me0ZEt2Y0J2uXW8rBft1UIhNtA9dbW
wMGqJnYO7GIT7NSYYtn9tVk8n1I5CbZVpKdxNuxMqMI0T8CzmEX4wdGGfR5L43nqzLUCgn0MKB3E
GMWsATdrGsN7s6BAFZYg39lLHvOMwrpVMkRpDu58JpFoWB3M0GsWZRb7oaz4vnM0lmMhEbVQBpvt
+cS2E51yvjw41tEYJwjxKo0STzy1tLQ27gIUxBgQlqBNd7Fv74YcbGYuvDSq8J9Zbgt2kzUJqU/l
xvIBvsSG8zmzbFJsyu62F111LCfAPlMTR2lbRrQUgk0KxWdnT98ozRns1ijpeSxDqS/6CfudYJHv
JkWiqvQp4cq15DNV/S5tv/iFnd6l0+OCTPGwFOaDhYUgQjmjaBMHd1klnGNjw7UajJWgPA4E5XS0
seGItXaX7CiGkJCTAfBezOasPXL2hgCOjk8oQ91636Wohr0fFo8O+2w2PjlUqeajx8SwT+CHBpY4
xG78uQpNlIhWSHJXBWugKhb3pmFc2iztlO0mfzvN7Kt5MZopBVAtt20edRHHpIh+VRTDD144HpoU
n2blPSVCl9vejt8hP393E6fc6TjAvljKNxKlIIaELK4xnHLE+uyDiB87mbIldp0qb2pVz6YdgA7z
4s9j5S3bXAPnmjqqBKNC11Aw7EddTZ+mr/xDaTq7sHY+xEnyOexIFW0diPK1FySwODML1EPGqMBu
Nc0a5sSYZqoTr37ONd9xKuEXU2FXjn3nz/mHPl2BtEX3lHfDt2XqORR/jBmrBUnbyc7G9hzXLVCd
ZR/kFEUyGG3mp6XLKOFnElpAQaRdG8xYvOHN4nna+klF1K2x86bxW4jdZNPRkYbmSgxrJ6sI4C7L
9Aw+qxnREWbGKyfEWdZ8sShR7JGRvYITL7ejKj+4XtduMZiyG3JZNIctQJCsIreqKL3HxRBvs6nX
nKDABplb72aPRKDQdmB/KTVu51gwWKz2Ssv44eazue06We68WbgRxWlKHtZZitiJaL4yxs/yHYkY
p0eg3s1YkYnaT+NNnxMYaw8WIZkUgUb246HPAnzRFDIId5Dj8mpU0HSXIAoNsz+QFEUyZavlrhXz
9ACIIl8XkhS/OqYHcnBiqto04qYOCZiVP09s4c9gCB20c9uZpffJCXPWpB7wM5Q1+ZZhFRIrxomT
m5GzJOTymRDr/jXPUvfeS/X9oMPk0VbxIXTH4oWEIRqrXUwW8lgyJsRGm0e2QT95NFnEV2IGRcfa
zvaTZj9UR4SWLf7nqA7d1zoIvnhlAyF49g+y6P37tgFuQJ0eq26X782SjUVFFlFoqfI+W/S5Gpzp
uaJleFPW/cuSGPE5FXVwEUPK+kpsRyeMI5LVSCvyWSi1JG5RclqVyKAYh6pdA9MkVDmPdv4MQoa+
AcffYL2WMRFWSsDzKHDvaZEA9c6+DwZ5RWya69uqme7cIRij2XZWm231rV40W4wcLL1jBF+QbIGI
aR3zg50ApIAsj/2mUIcW2tFQBJKG+/RQs+A6pTWVFxF+bNZmR2wnb87UkJsBT5DmWnJgVfrNbvjf
wDbSm6CqaBkti4r63K936L6hS3rWg5m0ZlT7JIKzAuwPWbvy43ZlWmT7OhQ1ygUIlqSeb0JKTcRv
NCatYLpEmjd6cZP6vfGHb0KC8e5j69ZtvODiZPpQoCY5dkHbbhrCrsu0cSLbKmEEu8zQ9JAgQaWt
z2qiTQ41T4fQFgBxGhJnM5qBomY1QLqTzlf60T3wOPkYMBZHTlCCF/ZkS+56h/6wBkJEoOZdVcJB
LrCGk4xb32RuS4drEo8AcSLPYSdaSRCL4FLcjNFtECx+5rhitSWkvUtCSbbcbEVDFj4NnWueCI0i
sWQKPOIBQILI6rZ2R7J75+KEVifZacOvbhoiX4uSfriVVivzk0k3Tmd/72T251jzy6WII0ooJOgM
iqPJyLkJMpqiFHQLt4ddqTnaseOLqaMKyRqaiiCgY3WIpZGenB2SfpOI4pt8kumHFvBgb7IUaejc
bEx0qTu9QGiRvp6ZajzyYWri9GyMzBu9II8KF689h2l+Lvz+WOvuU+dXdUS6LiQQcyT5LM5/zBko
PRxTXye3MA9DsJxEObNDlyDFezVHMgHz1q2YrGACPupnaXI0jMJ4jmUUFO62y3w6huCZ7j0fwnT9
HcLRJplacWn6CTu3bwNINNB/eq59aJt9za90b5BTZDkdkzfqmY1Iu4Mx+Bnds5Fi6whNlM5arxRk
Kq/lCE17loUqy29Mo0dfYaE1k2yvlRcfnCYYjoRKU09jW5TYtMQNdEobauNsEPyUXBviSrvEFzsb
D+8poGD8gIjqxUSVRsqlfVeOgmifnhVcbkvCkqS18z7ZUwXJjLXKRdBfN6b8M7tsEmUBQuzjzv0h
A/CeeYBk0MoOVVYldECyddpQKKnD8cQEeqchSAm2pfeuIgzHsNTF7khKKL0ECe3QXrTX3WoZ93uH
KEehm/JOLsT9qYUYSjRw9A3RkkNGm/TW0xPASULLmLxmaxtr+QqPi7HSKF9bc2j3aTxSLzfVeYHT
tm3QZWxd7S53A98cepr+JPw1pEFpEoNCkt3imXjkOhuO6GIOCaQxJ5RAgqVhbShIdLQe2LvigADg
LDLAnST4nVbVPBmWdFBmaFG5VTW7meDFh9E1WXTGKtgFg7ygWiDVRiwPhodp32EXBl6uRdjgr0Hb
SlR3XWvNESimFngc+CZwhmxBnSA+FfoDuczKtO/BtYEjjOG5+BMKkhRU1zBIZ28Lyu4zYYi7VtMz
CSr9lCAVfK5C+1x0fG/SyuNTDKS8nYadMvTHjK8PNJK73LRLtyXOg3Tm8NVd8q/WkB5YFw5Mvfkf
/1xv03++43qbUZqSGQHCXGAWxg5Uw8erQ+UKhMj91TB2vXi98fpH+gHMMOWNm6EjLKNBokmgR3fK
bUywxmL1JTMG13/d6EMhOEnmrpKVNhevj1Qxx1na02SvfJ/998hoAWmwm+ne8+yqXs5xwzRZmA2f
4frO6fXjXC+aVV0d8R4wgeDX+fXnJ6ri13UAbsMu8/JvRp7+C0KxQKohS1Huhdu4kWGr6HrfrweY
MvbYtrbBRq0e1uunhacFIuR68fonXf+z/gDpVGakbP6bhVOtX/vI6V9WxXzwFxxFtFWfZeEQALxe
Cwu0e6t5/nrf9aYxAMirEvEsSARkBE3AnxdFc8yosPYU4RcgxCS6HHRMm1VWyRdvcQn85MWuEI8W
zERk1S9KEMNtTyyOjRDJw1Vl93/MnZe5hZzz5b1iKMxU32Xf+j+ZcQR6wutX9dOH8RcLz2v/Jf0P
T/g3bWdF6piYyk0y9mxn9WT8K5PPssT/mJ5ph65FOy6ArfPLvWP/j4mq2guokHpWaAlEo/9y71xB
PKaJvBvxO7paQv5+c+v8nXvHdoM/K8r5aJiBHNOBA+QIO/yLfwfkaZY2czDfeiuCho0Dk7PvBnjg
fl30iMdZec54wH9e/P0Bgv4URZdhPypIKRv8JQ8shNF1081gBTZsrlIYDd9yT8npkqzSlpo86dS3
RhQvwaXrjPFEQzogm335MTVG9oAPvNtYbJ0iRQjIHjSfBz6TKigxgv7G6ew5yn2WP8vICZfmn1Nj
+ZRaYGZZpWaHVlB5LEakvdUgiQAPSbgVFhtw6RXbipYF2c+jS5zg+l8NqrBu7q8XMf4Fy/P1oqiW
Up8DajRboGbqBsis968nZCsW4edX8YeXuT7rD9/S9VHXG02PwgdTYDTkqQbHvJ679FA8DILrRfRo
5V6I9OU6HFxv+nV6m+sA959uE2NPI+N6Tyni/39RXPk814Hhetf16b+uXm/79Tb19YnX63+5eH3S
f3336wv9et0ka93jnHUTweZUw8yrtXq9pNc/19t+3aEK81+3/Xpc4rZgMa6P+fWUX3dfn3K9Cj2D
SENgg5v/9GBiv/DPX+/5wyv+vPX6dHSnvM/1YkYlcpHpzw/722f69X7X1/rtra5X0/WgMGyht7+e
214LgNfrFNTtTd3SsvyJcql/AV1GgfX3J9vlylfxKuAKSddEPwks1wf+YrtcH/LzNa4Xfz5oBV78
uvqHu39CWQYB++nnxeujfnu569X/fvf1Lf7wKYklBgkdZkR8kb+FtXi1rBb/puTIxGA9GY5QmLve
gs59vd7ge/z5oOvD/x9757XdKLq3+VuZG2AWOZwKBRQty7IcTli2q0zOmaufH7j359q1a3fPnE/3
ahphCSHgffmHJ8wvR8EPd91l/ui84XtPoz5JJM2v42n389r3J9Okw3Hm+zPmxDdvEnw5Sl+4mxW6
akiH0F8nRa+v1VnB61vmq08TLJU0HIS6SWVGkyJl2TZTQiwILc2D+wRm3VaaWNGu2VSUUqqDMaBo
b9QwvUfi73xMOQhz0un6WpUmLS+NsxmBGEfl62t13urXBuABz9/Mr+bF/MH5fd8vf9nlvHH+8/zG
78/N21w5IkfCCWxdeONUw0qy93agqDu6yFhNcoFiinmCrlEGdeN6Yikzs00LZZZyyeb5HIYeoPKk
JHmFwIbtTt/tOgtZNNVwdScdRapaxWlUi2umxRTRZ9K1lfTJTtcOZVKhcjiJfpjT757XvhfzNqzm
8mUmU2gF/p6ilTjh1ZMiZGIvlSc1LKi8Qw50/LJQNp7focfmsYh10kQK/Ncg6VE6nXp36Im5V0vX
7quAVkJewuau6YIvgq5ALHN6mWBaotb8ChmOhD300Uis1mGqCbwTIec2bL4ULfJJl8IoC7DAVrOu
gwLzxOamKe2bYlJDSiqv2AdpQ1JZYepiWTVPCFFx1wCUHtzYtPW8EZ2iGKudJRbVTptw+/NaZZaq
Y2BWNGtMALz3V5oOPmiYKN5Q9LJdlZvINMyr3xuDVrxTOggKs0rNvKAtAvV8GlDfi3IQkDdN1NMs
7zMvIr+koZtKW8uIB0wUIOvtBO+uENGL10sdD818kl4ZErDyulfhrioCOS2bs2y13deNqExX7vv2
m9fmbUVcAsZv1XgZG+JeyLJ4Y06jIB8UfnMJVxY/m3+9ntfwle4n/YFycEwlXgpG2++i3JiusIIC
fJr6eH/Or32TP/XU8RCklls7hcSmriq3weteRH+FkhEpmjgiPPy1WmNM31Ty1h8pzXWoxHglDg2U
c8CrEB2bfmpBXJXMr0XRbHEX5IHchCbslMrcVQq1cmSAy0VWo0COY51SUQJdC/hM9CuFgdyDmyKi
caThvgrXw4OYLlAGBaf2CicJx0oTMiV+pLfYET4zavbKsoAyJeOaZ0c/yNmjc9Bucu8ZsFreL5Ga
G5rn1YeSnyjnqpUj42rur9petlcQEVb0gzTPxzzKSU065CeP4jpNNPVH4761ybTrEDKHZYNhiskd
bx2GDMJK9N/wH8VSJqVP0u8nxVhEtsjoIZBlz/6wTcafWNCGoHJyfxd0aw0TIp0SCv7nCwxlARKt
O/VRVx1V2ypw0Lwn46eebwftUbNWWQPuxSnDY6bffGUzyd5jxyxDF96r0SH1jyVtO9Exaf/U1Nmo
Z2wA2I9NvcyVTcXpxDmwYsJB3CcOjlJhN9YWjx+F9OOzz4EkA4/D2HzSLMeoBvZCfgfXJkmBCtBL
OgzmJY03XfOERQKeBee8/qG3m3Jn7o1oCbXEbDHi2IUDDBBQcFu8Bm0TqkqzqxFNjS5GTAMGr8eT
1+5006HB75qO8kb/cQFAGNEkpH9lYOMA2wrU9k6YHeNE5HN+lWug3MZ4kZwH6l4yMepGzBb1J1BV
8bm8gV3tRQfvW6wLidfupCMa10JMawLp+MkrOLM2MBxJ6ve9teruvGApPdZH2IzmyoPs464zipET
jnXbK/AJtlhIaOVPqgFjvPeyo4lrceBkwNfHgym/hyNxJNNkQ4XkIFqoSy8zfUNC548U5M5Rsw8D
nHoZFwq68lQEo8/Mu6nVcUJa7Kldcr7x+RC9DaKKsb4QPlPsm/BQiaBQ41nl70A1e8oKz0m13Yz5
Htgmeo3aD39c4SlZgHGod9JnVt6n0TZHeUmcThjnSShCRM933J0yZWcTGhQtG1spbL1dsLP6NWv2
6EMGuBOl6wGRdqzD8GsLj/QiUhokUHew1sBsrV+Kh/yiCStJvVrxbhQd1V9W24SaV7nsqYVk+3hc
dSWhw8FAzbYqlzmAX4BXhxFG5Kp/7R8p04eOZK1i7b6Wtx0orrY9aPV6CNfgNibhfw9gvtPU227c
AxSTfoavusChAmWrNrK47ORLlxwMfS1eZQEI4YuYHgPjLnjWqC+PG/S/JZ0I3E5eLGR3GQoewNlz
jumAGFzGHnsqmF6M2jLEwza3PX8pqWtAX8ZAor/sur3sLYHAudKijHasYzsAIqVpFrUA+usdlgPC
HYtQujbmHVSAMnQS4IUg1n/k1KEezdrWVsoJ9Wug7gbPZsqn5c5HQEZddy8RjnHGJkShOF3nCUrE
dvaMpZ/FxElfVcdQAEogoKFNiAoK7S5HOnEzG0frpOyTTepAZhAQ6GXebBbA2XGCWVCLRrOHI4Ek
oIB2o3OBfxet033zrCnPReMYGBE7zQVPS2UVlQ6HZlBtop0em9S6NhwThtdmcpAVujkLy/Ye86dK
s9Vgo1j7GLESmK7rTH5IqfNjTMRUDHK67Q66uPbfm+A00o9vtsJbzOUqaqxchE0FfovGhox3sx08
4pN9LHb+nXoVVvV4oeY54n5VvCrK3dSDpAeC1ZsmQTWAZLZRYojFB0E9lu4e54wkfxwQ6TZXhrC3
4ntMfHrQAfcU/egyIqMM22yInfpsPdEXtj6ym7GPVad3cK96wHQrx0fjftyj+A7moH+y6AtDYkmX
dJIRsMY9bkQO4FlEhWXE3RorM8upgCIifYY3l7/EGUEgCmb0QRi+aoLdjFd13A3DPQ45UfVmiQds
NLDa8TGm17jINm/XAIJh5jwu1Ozh2vjXYdyZJqreNQLgO0hrhk7H/MELP7vhpVVJH6qRfuVTUuE3
UB9l767F6AYqSCuuFYqD8SY2L7jDxYUTuQe9d1pmlmCHskFQvHX5QRLwkdxwhiIehSZ4d/yDFnjW
xT5YocnIbmQdN6of5htHeec/I5HA3iPY7gsfC6l2EekL/4rY+aa7UJeS5OVIiRSteYBQ5NlLOkAw
Tet3CUOCjV9usJK/4omBpd1OtoUFVEqbof6Bp2L+hKGCfo5W5ValObwe1yFWScNZL1fKq+vAhkVu
3Fhxp0EZ7GzxB74i4c27hoEtPhinLlxx5Fj7oUD+BPjcpelWLRBuwGaSMvDRO/4sn7AZ0E4hlmLA
0V17SG2BO5YXwkqwgVpcsOmxXSexOacLbNAW/lq7fCx+5qvmo1rry62PJ8ZZOaWOfB6YFAgAHgGp
MWLSp/CJSjH2BOWTdmmhwBlopC97fASvFIP5vx8feWtHia9FsGeJa0W2dM+usWrlxziggYvqI00L
G/iqhklOb9MzJ4TKliC8vW61xWsYDCLm7dlrtcnv6IE3C1HceNWFdClbpC4yZOUaSZWdukQDnSuh
2aW6btPTuKO9R1/m3VoAVXFCedXIa+lpi7EV5kyerRyGlefQ6ahOwod4k0DzB4vqDQu5VbLL7jUn
uRcfPQwEEdQHQpRMavintl5kj9km5Kg2wb35gscYf5OecKIpIFu+Gxz1CqcwnMv8bJthYG/DymHJ
Njgey+AecpdGCZ7T/gTcgfuMDeKjdIX40j7It+qEL926PUNHBvJ2jvaQCJfc7GtcolVOmg066VCd
2jMq+ptXmF3jYTwUJwX/S9tz4OcdLH8FuNhJRgYbL/t2UV4n/cN2sR4JEAbgXf4KU0NspMaDtvZf
sDFp+eHDyty5u9fqDQbWqV9q2cLcEH0c5F16oHM5rim/2pEN/2dpLQCWL8Kja+Mts0yX2TFeW2vZ
Ds/1VjdtLMpO+VV4Di79snkLr2BGrsZC/Cxu3SrfagvYkNGifvGe9HGhLa2rggGHwRSwZIk6TbmU
1jw1npjJuHU4wxBvcFcgQMQVBEgV2OozQo0H07fzLeh7R1saB+2aLxHMstONdU5tHHBfBD5bL/2j
XtrjS2PLNjbsNjOUaGsYw70IipPZtHb1l4RftfE2BCXbeM/tcAuv9aH7jE7mpj0UbzFRD5WvZ/Hz
OTkFF5wFP/2X9EfiiJwJ5hhtr+2bI546oNCYPx8alJBtbNfEx+Bex1CBuWWBZSPLq/gzXfJGkV7W
o4TP6OJqvTevNfDrVbQv7hPHfFMfy5fhxETIBKm+lS+AruzuhIdl/xDto738qNvtubhXH4H12JzU
jXxkaeN7zxe855HN7LOubNwlcUo9GA5uAzv/ebrpHOEJex6mt4ZqRb0oXlVWjzAw2NgvknvJSe94
JO6Kn9yr2WOcLrbjPlxXj+PeY46pn7JolR15OkU/5/u+fgrvfFzFeLowipb9PuF6hUtMbGp9p+C/
kNkgj9EMZTwHP2la1U/8jcEE9wGbWZMchVODrQgPLE4TwDKeGe/je/gAlRaGmdst4MZJ+L3h8EBv
GS/fR+EdTCBwMFtb91vaaYyWMw4LTr/tuSDDqf9RvuDkVi2UNfd7eqUhqnzAoAK4dxPuxrW09hyk
PZtQchA5EG+d8hxtsFDbBtt+NWHsi/W4UnbCUTnWWbAyLslPWqkYJfvWD1DCwKsSmUdmf46eTExR
rLV/P1zEjXE3HprhPjqWe0IK2DiMFfElsy38Yd3zz+C+m7hsUGwW0rhEhsDDFjC4H5/6eQKcZwnw
N0wqBVjXx+wnCDkmFUD877SHpw5ximHkIuAx+N4ddSaCG73fZb/F19p8q+/QcH9H5UwQ7A5Kr22+
sVa++M/aob3T++mox4NH1+rS4tFZgtdYtA/Gk/hY3kWwcEBD3U/xwav0XrxyiOGEb1kWP9vhMD7x
QGzfRy4jHjXpNBkzsREidEdMwZcIeCDCuBh2w+q9dYjwyDUvyslcImXEXOHbtFDvmEt5TL6OCdjU
TfUY3zHlxXfdkfMaOaINBgx3t4WEqS8sgwUhkC29Qr0FTnmwVuaWgY/6O82/FQ6CDijCpb4Bn7YR
T5kDD0C7AkZd58uBehX2rQxez3n3l/kK1iKoBqe/1w/tIuOBF95x3D0EDSZJeuFrsrGngifOu/Fj
fKk7W/shvWi44kFVXVun9Cnf69t671e2dZHDVWcAT1vxSJPPhIPUYbhpH3tHYXout50Nj24vPWCp
tyFCZc+bs7nULsQU3U9z+vXert1nm9FpfmI6PjqJg2eXLTnhOnwI7vFN2qfr7rIuZVt6oj/MaO2F
pfzYMjLvGbPubXJ4wyj0pxLQ4V2Jt+FteMvP5TW6JKf6kDILGh/WnX8Fcn0HImfcujt9A4D5XlyF
y/DlPVwKl37fMpwVZ/pX7xd+h2mfrd/kt/gMHDjMF13sFBUYDlt4nngOwOUJofCfWjyb/pEnjXir
3INZr4mLd7hprAAjUN7dki/ch2vpRJjJXSs/WsBU1szTWbftrxDhtta4TBGsxAja+AmeCpThfaQP
XMWxXhrX+mpZS2+ncx+VjNjsYj1xEO/ehgA/DDH8nKutLYGVLhsKuRH50Vx2E6ZCZNYhVDkvvrbh
EaOYsk6tgPoTvi9/VaKkqY0wb/uqRplSs8668J4shKqTOpWT58Vcifp+Oa95Q2cu5E5R7bkKNR+P
Kca7xrfyZWdID1E39jAcOkRyunyLVLwt1RVW4LiwpG2wr4TXlmKOBG+HlsqqaEHpDfAMdyajejr8
QOgcjL0yRxS9O5ma/KaMPRLgaUHqoouCvp2FgMuplDevAZUrnRFXAHlSzKggVxP5xFNfoaxgqM+r
US0GPAU6pstJsz/14ZYEJhVMDDtNoIujB2ulS5G5GNH0gQRLwjuG9JMGfB3g9OASOGlGS9OmfpK0
9n2pWtZD9C7VOtWXiUjkE1HnvUeDqu+noDyx4XIfh1wnDJqli2dZDzEUwXtGweRxlAebfsxOMj33
FdiEO2q0QDnKmImTY1I8pVxo2VPfImWMQlCC3/MkU2tM7ZF5tenxHc0CNWc2nbp1c413ruvOa8bc
rOuKYp+4XrIJFVwu5sWs4SyjNvn1ct6WQ3x0St9be+mAlmgjdVjaFlq5a6fF/HJegFIz7bYjA5vr
oPMCTgkQo3lVd937ukngcU912a9arTxRPGSoLYid+7oA/Ar4LExpSpxTZXj4nzWtQWN53jYvfns5
v2/+WCTkqM0jjfIqmRmF7upnJFY/xR5xBKS3wB3DjBJEnjO1lKGTI8uIX56+NFK/BUoLCQvpMBtP
ibvtGi8ERagwE6lUxfOpK9VXdPbmtci0cIfwcUce+zN+DUBjYO6BUSsao91LSnPXwE7A+1IvdqM8
OVxQVedq6DdDBr3z9Wr+A3YrUMM8ava/bJw/9/V6Xm1xg06NfK+M1Fg1Jvy/06ed/zbr3c5Kpd8v
57V5UWBm0BdtjMH7H+SAlaYsR/v7T3qX3psN9pxZgXRVC/fERq5POwYWXVAc8IaIKkMLdVgFGTGp
KM86yWhUIP8i9S9ZrAEEsZBa+5+/zWuzmKs5iyjPH1Bmof/5T/OimM0BVCwCodO2MlIXiL/OH6J6
jWXdtyzyl9zy166+t369nj8wf3TeaThbA8yr3/v7eue88fvj35/52v3vb+8BAa7Lsn347SPzF3YT
9qhDLN3+3s33+34/sl9e//HIvr+60GB7ylZI53kSn553+cvR//LrvlbnT34JVc+rv3zT1+q89esH
Wg15ph5TtZ03zkfyX8/J/M1f0rzzu3/55u/f+duP+fMRfH/F+DrW6iNtupdq6g7O0rOjpv1le/Pb
tt9ezu/7bdsvHjnfu5HmptX32+e176+ad5EVOhnY93u+//ynbb9/zbyL33b79R5DGS81/bZ1M/0+
czbI8MIhQ8kj/BL5babn7fzXWe73+6Uxdzi/1YDNuYs6//1rdX5/Rq1JNrVm86ddzO+YF9+7+fqW
76P5r5/7PpK/3838vu+3zPv73tZPXbD/jz36v5EPluGkghf67/LBFz/78fN/bav4Lf3xKwbprw/+
hUEypP8NIwTIuILEnGz+qiDMn0xU8UQLgTnUWNDN+5d+MAgkGYSSqSMwDDYImNG/EEgqu1M1UbKQ
fPx/Qx9Bsv83iUBNBRcF+k1FlxCJQlExfpPQLEqvKRPLyhxaqgTOnv8KcUcXr1glyvgQZ+eywrth
UMrWblMau53V6/Qbwm1pYRvTxMYJwDqkYLNoryDQ94GsPZsetWolgOY56T5RY4iit8SNjgaCpZ0A
ASY8+glS9NDZtOAeN2IKiBCKNLBCrVSiIEWBq8hMc4OdBvmLbu7gStWduk5GgoExo4QruZ7jJfEp
Ftt6WZtwbGQlTuwiGjvKn+KtgSIKO3GJIzvpnaDuJqEzbKepPIjgpFq0M+pC3KfCK6obPSVXEaNd
/WSl8CiLsV6kdSotwoAaBERHzA7Dz3Dou4VZGRi4tkgg9RL4bOrXqvGjHYxlacGpCqoOXYdKdSwl
oRxMK0rG41XoNkXZXGuV7w4ryDjJT8iyFwFS9+h76CEsoXORX2nk+E0HEFp4MHRqZa7cHiM323vV
VPknF8MS8L4TsU2v42OWqk6TUqzQ8iUAd6hNwzkojZOAak2AAmlmiWfLFW807RwlHc5ugTO9vC4T
6VYK1VqLylUFCDvQ4yMiup8SdvCWEDy5aIcFZnPFdOq5iTxqkJWL8XBmngyCtqSPjnoUvknauId4
g15ueuyk9uKL7lb2tlaErzPmiaocHZmNzmo47EO921g0ZAA47MqQptFIewrtP00KjrkE7ydaG5gj
1yq2SZnhyHG30eoIeIQF2xuJQEN/xnNzbQjDWRz1Yz08iTFCG5bqfyoJ94GnZ/te87cuxRy3UJ0u
xcktxD1dUMWaLExyGr45q9yJHistgzpfSjX1ljZ+8zQkEboVLPhz7mtOXvu7EIVjSYb4W0bH6QpL
bnejCQ6zIXqHVvhJB/mzqPvLdBpzYbwVJje1Ol6lYlNG4scgNj5pjx2L/WZAKK40pWVMU6/A5NVT
KIuklLnKrNsDn3fBlFPnV6xdL3XnftQRSAlgX8Cv1k7ZqJ1knzOY93vJVx2EO1EWjD+hxtVQZKDS
IqghqtFR0cbbdE+SPJG4iWhnBTs84z7MXD6a5qqP+qvuD+gHqs++EiGegTdkToWoCN/m7xgow/WD
cq4oJXgdFLem8D5BXJPhpv3G6+M3fDn3ulqtVK6Kb6SIQYMd4P6rh3OrkL2LNPCa8LOMMD9XamB+
4U4c4qOgQthhnCeAZt0MFdZyuPU4Qicg1vsQbOIYHaOuXhch96pQPkR0wMJ+UxbtRY2baykkx3aa
Dsz33h9v1thcOvD6Xn9BH+FW6vFb1b5YA3iUbrwZxXibrmAjDnshjo6qn7xNJ2a6HyWvuxhBh4rY
eKtgErXSsGgni3J+kgtpBurbAjtGR5O5NEIxnrtKPMOX3WTeGqz+llSQ/ZVLi98TWQbQ/HDRddpz
1SO5MWpOoJrvCL2MPnOCqzYPuCAvp3s7ivr9dGyxx1zWtfU1kHq6xPImRMwvxCRx0fj0SbUG7BBj
HRdXQDDxZ48paxA8d221koL+KiO3M91MVlGtSeNubu0t5eRWc6aU1njuc1QSI3G8ieq2EqwHL6/W
pRYiLF7SAqe4kI5no+zPvtZfE5GOdLrKk/4sNMPNCDts+0BZuFnwRmzzNJGlDhVaOmopfviAkwKX
fqrsodUi6ifF6D8szX2EqYJwbPiJvNJebiS74GYWvGBVD7vM008S3hHC2e2yg4Lypo438AAFoBij
XWzqJ1Vrr2MhnnMIwVgETvespox75V0Po3sxIzhD7rWQ4yP5Hbk8w2PwuSU40zpQw/KVcsNd04x7
K6+veEZTyDAWodvvSe+P038o0pA87QSF26vXDbAY8Ng0ukduf0ZKa0054VrIDLEQGUWX7ntpaIgM
REdAyTTbpAajcC/eSUZ7nSZswPBLD5aFxZOtDsebFCZvdVE8yu6tSfqr4sJ7C9T+Q/Z/VoG19Xr9
NA3JaU4QLePkwwqcBlElM8YkCX5V65nPTTN5lac8aSyVHi909wwEfSvWF11lzDNRLaL27NfhW813
xHCweqs5+tCWF52iM9SSt9DqGB/+ofRP03clsnGaR5zUnyRIoLYL/68WhJOUQljC9OquhaO20EPQ
Qz4kwlHWAnA8crjD6Aj216A4ce9B+9HqJxOhxMGqW0cLpY+Qlv62sDTaRG4OGx3Mjtzpu5Ap9hD5
CEUHwyDCZoQDatBQ9GpaaSN2LG21TPwCkc4mekbA6mxlEarsGSICUvWKRZQKnQzZRkwdeeil3ZDy
nK0FO9V6a6HK0ki19TqXeuaiz2/lHyRth02X1NsGpdfAD+X1OOm+IoiHK/C0Ni8EFcDSvKZS4rHl
hTghCq0JOzXXISwDbQVoiMtWAfHQ+O4Ow0JhEQuxCxzZDxTbKkeE46cFsCZplyD3hNyr9iQBghqH
Bi7IxEPN4ic/AFkEOLPbmVbubZM2spuYCv4gBjfJkLA6TqCK+3BErAnCVutryRRWY9ouoVjBZxFW
HepAPAMWmfBsVp9gyNYRXNQhhTA+1EsEGAwwWmABhlo+CLnfrRKkJRZFI1T7fMjqr0Uj9/Weg0PH
06hOhl/22D5AX6tTesXQR2PBP6cZNFDirxsKfbGGR7nl+DwFVoVvvpWpZK6KpjV3wPBeAyo6KWyM
FSroFECBMzZ6z9M4Vm96bwA/yjsok4IeMd1gIF3TS/RSbuwRoweceHZwaNCMyWH1tKIdlaaT5cNz
k8N7GxnmYcnkwRBIh+aSWOPFKwebwbYaJu9xVTNfYjGp78RwZTHZSEAnTKa/Hg7VYoiMZ0PQT1rS
XeVyuEZqdop1HLldczNqwVsAsqDDTFSP/km/+j/DZDwjLFOHMquD+v/dOyEIqUKGHeXRxog+i2gL
Ex1Ryu7qmv2p9AEjDPuCOKqHyv9LOvEnO43f1KkJ0C3ZIntQNMx/8Uf4TTfcUrsm1QcjdZAwOQ9K
jo5ETI8Qoj/zC4FOEFZ2T3tQsPTTFCr9w9eT7fwiIT7lB5ATsD3hCCBK/IdseWcYvRK6eebINUE8
cw0iYWuhyDeWeImk7qIrwRuF3bq/D7RkX6rMagS2fjj8g0q39O9a/38diEleRdBmTf/nQH9xr/AU
pFnMyk2d6eJrfXvRiExiYW8a4h1SFRc5ri8G+sxmoeE9Wa7SuLmkQ7FKJZ4+MQGrhblDihql8fT3
p2jK0f7zFAGDFQ1DghMy+1v8cmQIpHYjIkHpBJhEHzrdK75yL1QBdegOEQkExwHfNe/z7Z1XxOfx
8EEkdvWqc6aFb6LVfyg+E8AcHpraePY2si485fF4q3l0KSDw9IEwhNhOTwZ4q/1mCkEg2W+iUHN8
BsAUpYtoQpgxMu/gu81EPI+K5qDusuo8c4nSiO377SVsSkBgz7EprgsefmCsQbQMm9KsLsXQOXGN
+6vqEsNOfSx3nerlWvSqVQExrkfkSvCGj2gUUQxQTxboKkMpz3QxLm6efBZWw+7DtzKDI0uUKE+y
tgZ3DW1z7EBj8j/IyUgade3VL/Fp//ur8KfbQ5VEWUOoAyMI+bdhIseBlWQIjji+XK3VTDw3IN2S
+H2OrPubVJfbv/9CSfnTdccHcsraTWTjfzdfQMTXJDdlZHr6gORw+BAmaz1UbmHWXSoefJBuo7eh
Z1Ib6RKLTXsl3d0hm4ClNbduC9B9fPCrdJtmxxHGoWU1di+nd3ilcDOIBKRxO5wVZABLU76r5H1Q
m6japJMuFI+OLgWdZzw3hGLTfjsT1SL6vq3uqASgU1YQcydYfrKT5H5v4S85GOOtJatKtHJlgVQb
klcdmLLQdBvy+w2iXEckr9ZB9W76FPEl8EKWjuhfL0VAEHMnGGQkcDtT24aSBoYvF2ixJp4MRKeM
G+4i9+iabrMg1/9AJZ9WQ3uVi3yVNN5dGvW3znCvQQCHmBSMCFx5lmOi4zIDVKi8lKSjWRy8TUFr
nXcbJHJOyVA9lc3w0cqEY2lAyu5finKLECgtim3LOfa08BiJydE31Wc505wO01N1OPRC+CnIuSN7
2tL0mvWQx29S7O4MeVkr5z5XHH/QnIFZu63NZ72VzlO6R8Syp53McNWgN015EsqCcjMy7fq7Ir3v
ZR5a/A6hI37T0SNTMjRBGqTA0A4wxQ/XVE+GRJng7++0f/fF+Jr5VMPEsYcuBfyx327t0UAESRXw
MpzStyml67ns0s1wc2STNAe/Tyf9h9n2T7O+JhJymqZhWNrvJicwuwIjVgcm24iErCIxzf75kfqH
IWvokozPPUsLG4Z/n9EDf6KjimLqqCZN5k6rKOLE47XsAcV5lm1QCrqPxOIyjsQGZrXqJXFf+dHn
FGWXFrCQWl8FioWfgjRVWhxLkE+I/q1bWX02mAgNQNuhz2cyOPBh+G7qfE3RRkeTiE6llzdNxFHS
3xpPvrUhU3WJuRvq1qt8SI6Vjlis0VwUrn/jRm+yhSp4Xe8zvNKnvIwy88231FOEfGmvEJJX6VEz
LiO6/xqJznSQGnEIRe7ToOhXoBPcMis0th5zKgwm2NMABIcSHq2uuUqG9uwl/d7Uw2NaKkdf9lbI
Ke+ntKn2g6M4GghAlgduj/3o3ZkupY+KeoFckiVR3Vv0bfYkNUYBejVFFIfQS5SDT43HhTCQkwTR
se2BxSIEF3MlzRgjU+oK09eJJRNNG2rPaNdek6pEGBOYUSrSgqovVh/bAsfiut11msFV8rW/v7kl
8Q8BDreYpZpkRTikaL9VIFM5r/vJeNGRUEBcpAkUm8lPL6jJm0qDbpcQifssFmpb8rlGsPA3XZVv
fSSxZcuOl+rYnkrSvJbUsFF15M5hH9Q3DbxUQYY+pW5te66S/oI226EyZdSRwxfURxEvwhI8FE+h
EjwNZvQ2UVd4ZHFKuxRCQwCQnMJfCp+/kZnzUHmIWkY+0egUVDRlf2lcxGeZVYuxxWgJLhpM+cDt
Pgxm/oTJzFCyo5rzTYO5E1Rwpka/kSguUL1zhf5ime1FapplowEFyV6nJJXO2a4UerxSayS5kbJX
mg0iL5epKqbn/a3wxTMJXg+6W6FYNkVjboQPCckcxgQn3B49qdmpZXVJ2u5jwIxpCoK0aipZKM9W
iFapwn+usWmy7qZr/OLGY0go7n1Oia423yNNuBC718u/v9B/mMUI3KZ/JMWisv3bZe68wojrrk2d
zkxx0oCjkWPNiJwsKFkKDHV/VvWdm3v/cH/J2m/02imCNQmfeUJLEm2Z36fPQlUGbPqa1Kl97ZYg
RzU950xQunGz6kQuRpwc3a5eTvWzCJE0V1GdclICGCi8UOGUGShKpS2aUV6mDSUrguyIsmYpSvYU
i0n6u04hBfHSxRQvmRRKjf48VTdQHXlGcxcp9HA3TRldcGwEQNatvqkDfjr5UGwRhSXDh+fqJx8Z
I3zKSPuQxMnjo5aIt2neDbnpwpQSYtotykRbIVlVhclxsBrMKDsEllKHeCIrxg95ehilXM1QPejd
CKg8OqbwbpJwvPTxsE8M5o1pDHtK9Db9ZmUUb2iL38JRPBYN1yV6R8D/OKikfXw2CpClMsqVrDP7
IhU2BTpGL+5rbvuKzBWKT1PEp7pcmpr7TD2QEduaz1OFwmtBy/k+j1v1lI/J51QOgYJ0lxKZ/8gg
grVJf5SwJ5G6zzJGILxLjrpK1DGM4wdawIrLTIT8BghzIehPY82onMK6UUvfRpGeQjfceT4qAaLa
AXMtpMUYo81HuhtG8W4A1eqb6PfFVGJD49T00VszGKepag3b256qTUMBG2lQV1MRjtzrY/rRlkLE
EiHULwQ7ESX5Mmwu0xM+YGx0rXby3OE8vc7lAXw9sgzxDkOIY0o5ue31ow9oClYZOo1RZWO8NoDv
V51p9p0qaxn5olq3d1IHJp4kdmiu5tB9SFn4MFKckRrxQdhNs25DkVx0wyPyRBtpDN9UNNGltCHZ
9N9UlaMSNGZoqq9JC8nBDbV15O0hTj5PlbYENdGS0ZuKKNqqVOChBolEl7n/EBb6YQqYpHi4qbH6
DDVylbnySorGj9bnUUc00eL9JLTozFnUEa1yLUO49oxdYHrrqdaGDCPlxWLlZQ7R7S7Ph/18w9P0
mMLIgMdw33E+mb1UqgJqmq6mbDzOjZMV10tqiLb8f9g7ryXHkSzb/sr9AYzBoRx4pdYMwYjMyBdY
SmjAocXX3wVUT2d31Z0um/f7AiMZkUgGCbg4Z++9Msx/3FO51bCDtPHWYZALvusadf35gpurrzGT
qhrYO9RldfIGeEYgvla17N7TiQ5PODGTlgz+U7fvSqrODMdznRBk2M//PGoJkwyAP+/u2G3aeFJt
h0FEn1cx/7K7S0cT5I1lo5aT4/e85oOc+qPpv1HnouDRWihc2Yy6bXahjEmPpl8l3Ehz7Xm+sOrQ
c8jCZw/QQLlFapW+kFC+DNvLCaTxrYxZ4FbRL+gv32N3NvEMNybvVy/xNrjWkWGSQnahHtRv6+dE
MwjQK6L1EM0hiR1zTl5p1lZPUbUO7XgwS8BiZts+ZZJNeoA+SrcVS2YXzEwRfRZzFcmZuE0GJ6t2
wii/qgq/RBDPAb0UNSqym4jipbapIyJb3XJ4Y2snbFeDUez7GGE8Ve64Gd+9ki1i9wscEmYZbvB5
fAnhixZxTMqLvp5HdcdqzluDwWkec14DTb/pJYbAKvyqu6xCuv7d1IeXIQaoi1sxFKeuqLbzHJ5G
DeNwvStQ6xMldp6HQK9Nrx5X5Hz/1dJ7FeZrR18jjfWn+WzzMikw5q1xdEruGknSBT2B+apIpHWb
T+JR768oL8+VAY12QgLmaN5pWHX3EIlzsIvx+5jxBqjbZ3Pqlid2h0qxCiraF/0SlVLHVdTvu2Ri
WFLboKx/pU37MJ3hab6hG/nfS///n/nxN5kfhsk2/l/u1L9kftx+9v/ng9Tcf+u5//GPfvfcXZsJ
X7rWP1vr/8j9kN5/SUenp040rfhHa/2/u+42uR+2a+tkLwPudeZ++D9yPyz9v8BGmjbrF921Z9rZ
/yb3Q/xl2TsPJ9AzTVsnaRue57+PK6Jzyg6tZXEc9SC9d9zALz6Al5gWYt9m02YSuEooWtFd93+x
kwgOU9q7f7MoE3/Z6PEuXG/eWKJCEH8BSHY1w27pCmoQqVfulO2/dl52nbpR3OyJwBzuh2tFUGaH
+cIJSC8M7ObXOCiogWQdUa8nDvZfvsf/R8HT+MuAayN3sAxD6tBNQfj+6YOpNICXytXzozEqLE4s
/Dd6O4l1msofWcPdng7toSzqZm+awTe26sW6tUlSFDhnc9aufi7RSec9wA/bpp2SYv+U3pQAPcaW
I3UmVWWWrN2KJti6yrc3hSQnrK8PvSF8zNzD23/+i5bi8G8MIxt4ey4OcrWBLyQw5s8FwpJdAXiW
Kj/q3qSf6aWB3goZ6UhJpcxAXdLwKzJWksE4CGXtkwwrKpyoolEXd8gfNMaNe264n3xD97Z/897+
UsTivXGhm5ZjzvqTP+s/mrqJq96V4FnplPo9gZSmnh4RW477gGgcvLmgNRDjfthe25xSG+eB0ZfH
1MHqZvrJdM+0e6CPf/u+/nJhOoKbkHdlzUhB+89QxljXBmXUlXew6J83YJBMmutrW2NtrER+mVsO
Y9h420nk8d4I+neVkRZJPtmApGzCMtyFf3Nh2n+pV0gCxxzXsEF5Wn+tV4y10KfAH7qDGQuc3rGv
nZ05fdVwtasHaeg19a8JwffPZZ/Gj1w429FG/z9ZTrTLqm4gy0wNt9wqsON1hM52Q2qhcw6o/1FT
rXpcw51fXScTIlXqarNa2Xo44yAuTqefrNZi2xlXmCzvsUtKxqAVNoAQY0LkolEgIUK688dvRUtQ
q6t5w64uiovFmgmrZX2EHvERNo2xGmqTOAS8J6ZW38y+0nbEUIy3Kt+44/grYrGD692hMy7hLUkr
x3TTDsikvQoht8fiq8/7bjMa7uM/X4mG9df7RM5bNIZriwuZDLr5mviXpVaeeW4QZ017MFCtO0aG
Pijwz2XueWcjNit24AGuv9LtngZ/uA2EwZ2nJM+f4jCnqY1VzWmIF8iFFpy9rvpZZeAOxpIPaGx/
9GHB3z6WPkTOiTROX35XZRztIyK++HwNQtthSztSUx9+A5M0dFleDka9Z4EsT71hPSWu8fBGYLJh
LfUbCwws7fOjxAuCU+O0T52HKtwMR4eAOBHel0Maejfhu8Wxh3O4bVGrILN64Wts0UUPw6FubPHo
rHx8Dv37QH4TGK9M7PVkEo+pJumgrsK7F7P47WF30y8spg0QF8co0rXdZPFeET+9FgKLuV3U5S4M
ivxIKPPRslBYNB5FTMP+NrYGTp1BBFcDpdNumtr0yATH8rIlecEscXESYkhNtJ73jcEmvhAY31wc
l3fflHO2AOngmREEz1n8adTq9sDURhyTmEZ4jJ24sVgytHG8oT97cu2S0GxVuRsxg836kIotOW8S
+t0AIK5Q4sjEjkeLXcmqn1G/wm3HlROS9UJIJnCyaQSQZcGOTBUtrtY8JLX/Ne+6N1cVLmZ9viMn
DQkMDk0By6Em6dDUP+zQExgTqOsNvW1f4qY4mpl2CxSyBwnV9cKsevRKgq5l456zhmCHUCTRM4ix
6FmPCf4vdDyM9C/2yOrFK+w1n5HZzde0O1gpO8HFJuSHpns+3mij4nughQyWaLwYMpYW5PTy2XOi
+FiYlb5vVfMlaoIcUQXYcDbr9ZqgGxiF9oDy3u2hdzDLxxrwE7ez0I2RLXCx5kM96ubB78Mb9Gh/
54kmXIeFYJh1h5cYrwQUMRHdBx3PQNzhQZhanYAKp0qPXYj2ocgj/cnHJRRFcXQsx/brUJXjU5tp
xO42GbKYhLCaxjxMYjBfLB3/Q9QD0pqfEVL2yKeBD1kU3n2kN++o2jsBqTy2gSfvy8EOqujoubiy
lqcA5dw/fpDY/B2QxTDZzK+FcdRLRiiEY0aBN20+AaWhaAPLxNp6WeQiF9K7tQrq4LmaDyAe3CM3
CXSp+SnZ2PzADIerVTn75SVLz8MAvB75Ihk+ZI+oEMNIgtckD+U+SCx9zQCjvSwHPbZPYTpO7Kb4
DcoB7SF1EduY6ipr03laDo3BBzpa4/flWVa5RIMw0g0sHE9j3QFYRXj1uhyGzv9wJ0nWAoP2qm6b
ga5rTC1CEqVSpfAdp6FUT15KTQ0xQ/Ma5HLLBDvRts9PMciadxHpuEv7uodFD5qWHAmVE1wd2nI8
tDbm6MKp223TKgzOXq3d2hqkHYWnYj34pfpAZLmOnB99lERvzchFrHek9qf2u7Brb+0WGYYfC3ZU
W1pyUxrD97RovSe85ak0vriZCbtsZfnIf1qnoUve7mVIRKqDZS7Pgw7YMCV337M3Mc2zc+oDv+C+
oBBt0W/p06Od2pSe+saGdWJf2gqwQ4QEf59YKcofOZEXDnB65ZWY7AhfnPBO67jp4kQcdRX9Mhja
dp6icmk3RPSmPeNEZWBNE/sJigWMpnyTVYP/HKbZl8ZsQ/p4vnHIZrcfCXW3QmvCjYYjs9a7bK8r
2GHaaLzRBhjRONTlkxPmz5FOU36gh9MHHnBAG20HGoJ8k6YYjn03uKYhHajl00ytSTtOcywCsYFH
leDzjeJPdts2T3rjbOJSYfKdx6cpdc3HyLVc1Z9dXVPPzFS3zJz6sxdBU6QNiGKzj/atfR5oFu6p
ROXz0t0hxX8gobcfvlhwVBBH1rcWDPC67RkkHFgU1kSSea36DFDDdAhdtzwIM1x3nOAjSKdXsFTW
ZUFF5/mMBEWfqA/k2OpepBHnucYMVRF3AIWA7+/JDaL+3ATySSpqUImOwb0cqaG5oTzYKfVJTUCx
YSm8z30kJJZL+Yw/jYzyzC03QxRgyA7zYV1p4hu80Ir1artVMfBr6uEFm3CT8NQI8MpgijM0uf5i
BVtT5NNNtIB5i1j7NE2H0cN83xshkURRmmDhU7epRS3Dhgzgd5kD3yWCeOrHXZiQo1qQO+wO/kM3
k3WQ6PZrEowbcrLJo2iE9g7QBtDkUOy9tpOb0Q4mpMbPqNzEya+jYCfVoPjvwX3ojcvE2k1nd6iS
YzgSsjIg07jrmeucPDC7EZUJcBb9MSkz+6RctvoqYGYdVeFdwnkdkGm7ocF1RZKufZrqTq71AMDB
d91Fwqj3Kj6YrbrCtS1uuvcz7M3u5PvmZxY1QBeImIlifL0lOY9HrfHuojXlySZDcUugtg0dIe6R
j5gDUq9JnHNpMR27dCAmI5F7vRmqp6r10SbnjvW1AND3EcnwvUt6m/gwQJc9POQNycHURGeWidUG
2MP8U0UW/N6tU5tQtI4o6BIZSAchDepfXhfjSqsBGSXOE/I1KDuAAZUqkHWpcdWg693IOI5XrvQp
Ec1vXmuC+lm13rVAyUcQ/9xqHQuC/tpIv3pZsp+CTOxC79F1SAuirIuOlO6Z/V0rPIC6+ShnRGSD
6d/iLxu1qrlbMdiimrTf8xAO7saLW/oqrFFRG5kopct7WnXVgRiautbUsehUd+iGn5VNV7wv3H4O
V/ulJtdc9QETeGxjupvKo4hL0pUDwOdpYZpkuiZUGvnyAB8R/+UEROSFiZTk+TMUtv7wyeiUuQ5H
/oQkyrJNohXa0UCJupyj8bGI57ko91xBR7RuNtkuMQhqZG2UonPEsYm9HSBTrBlXvF2fOpcM0p3v
K+1CEzvdTJWdbFooPlwmNJnnyBDnZ2pFE2K+rRFJeTQaz91XUImoyrqnVrXGKoyInoioVay6GTfo
demj7UncJhMkUFV5hrUni9B8VK0gkK0CJtsWn/yphwYUeQ+j9WmTTSSx9MQ+8HZM2gk5HQjHjd/a
Uf9V2YEDAk3GL1Wb8eZG82sHrnc9iUztBGzwdah1PYiUTp3hq5mP1ObWpe/G1NTEN6eWrE3NLD5o
4ZBslqdt2w0XZhY+4s49hw1zVGcnw2ubZcdEw2pe9s7VzcP+rBy7W6Wj419ZphpkVSXZZxH6T0Tu
dz9NSSpUrV/dSiHPs/CLV1nunLFO2ETAte1W74zTwDZueSXqe+fsGpDKy8lMtlS0iR9ZfqKWf0Vu
XAVXZ2VlMlynM/+7agO1aXWc5XnW9GdHjgil6Bhurcrgqeb/QHIFXrpX+g7d0peKDRnhXFFwWR4t
Bxl28D51olPtAInyqtQtkmxisDVGZ52WX6mjBIcfyW/D5P2SjRFtOn2EuR2bJwf2zx8Hyo2CtnPp
b6KOAB/J9muk0RlvbL1I7+4UfeiUgHcURwVbumerfBpSx8EOzexT+OpFTw37UFLBIdFmVC/LazQM
YTnRa9nXytRYSkPznsawesHNsHabpnxanvnCEGRzQZJZngYHctwbbNFNvimdLNo6rq3wPFYmXmjD
fB4T4hKStIrWIRpHek1NfCyhva0HB3EpgKxLC3HnNeD/YNp4kcKFBTWW2cFCvreuKlFeAFK/oZqX
F9G4R9fq5cbSVYCIKBQvTSL0lxDqoVXzBv3Gs7A/6+zAaDBTmupXRjvfPm6+NZQ8sN0oLi7jL+5b
YkBsTbuL2tNhvOv6qZ8oOa+W51JZVK4Jzd64hYO0Fw+KNroubQYK1xCnyJ3XArr4BHpN5uCeVUje
YsfCrgWOBTiIQwEKiCyRfz4PxzHkfhvg7/E5M2WOoMYFACRHHBywc2pV2vCl2+4kuYnOrMu71ZSE
qyxT3oZ/EZ9lGFT7oS5vhj8hJI/sz5pOICOxfjk9NzzpuRNv88gFFxAQ4NSmn5GafPMrPUDBXh10
j+wzKM6XrtAjvtjgWe/jmzdFN5r1sByNByu8Qyza2xDxVkdhce6M+PreTC8Ns4Br9+T7jMOXEtbC
ujTiTxodMTHp5jqOo4dDl31VmUeTNVrnO+CwCJrgFvS+25P1VU6SJm33puXhnPf/kemAVxywMuvg
ESof9GUTF/t8IDUudEEs9XCfRQ1LzWqeWZx8CucZJrVgUBC4o8OHUeXBgKQWpEejCp+S3PHBObDC
NaCjijzIVijGETuNAelR47GX9aYuuxOgv68U3lnn+7PtlxiZgVWNqKQ4xgAp1nY3HDrLSvZpp4lD
6nBPlSLC/YLcQ3fbn5ZGGrJjJ19JpZxtzy5qGYfIChKBaH3y/SKjpNS2xnW9iakpneQ8XC6HzN44
VegcROz9rCf+zrit96XpHIXb6Fs0DM8zY3fVkFVpFEKRSkFSuWvhburcbJWYmraBQHWIHe1Fm7HO
RdnJLWrhb4i5WcTP5Z3MxazkvqO5BFPruHCTaoKTnBG4jF0FCoJAUpFkEq6jju1QkYlfUG3gKUBn
nTTmbU2wEGiS8mvyYcYqe1J6RvZOOWS7uYKcq6n5wcBxZxgiS8s0vLurBfYq72V5MGHb9/ZAdl9s
E0Y0ePZ74JjoGuxjETUeFVBYWHkaWuyvQvPN8dRnmpzpKVJsgS3Ph+Tn9fHFKOtzXSr5nMh59ZVD
qM8Lha7auqKjfsfKAZSmKr86LTrk1Cmnfd3b8G06RNZRSPwzSdkvbNqTs4VoaoUmhYKZNMOblnqb
JjKqWwOsc1c32nvH8JOjfjvHY+dulWL6cn1VbQwxM20qn8B9EB37SX/xQBMoyOm1VOo5ghlqEzJJ
2LSzshyJ5kE5Bh6zcaUKP7t0qTLYLL3potEvek9sKpcwDTUQQXFroCMum+qsKvI47bQiKkPTu6Nn
N19yCker3q1PhTGEuJOBP1LMvJupkE8hBepcc57c+IjCXP+qsMOvJzARNGI91PF6/qVkLbVPOnIx
cDRNvhGtExsyqStCQis6j25u3zXb9AH/QB6IEOzgFPvlvSijV3QlG23y3QvfWreObepJQAnk1k0o
KcdFtpHt5BAeyd1/lAMcLNEh117mjUAjFWO0zSMLhQtJtP0mqXn3cOyeXQdaLbm2oC9xhngkOgAn
7Ff6iNLARau5nqIYrkafPAvNY9waSAsQZA4J0gojo09BEfj+uuWaJo6rvHdFfUu0TJGtxs8TWCjY
hHx4NwSh9XVprP3cJ8MlOvYNyWc4c/pNoAbzJOYEXSeTxc6X09uSpDCXrqf18rAWxBcgdCX2pFFf
3BbJ86A/itwjUrS3MCbWrjipLCXCRbGnVIQKp+U3d0q/AdFzTxNrQHROyOtOy/OcPuoQRuHRiVRx
UnOoxZJssTxdDpaYzd//4499hVH+92/3EqHH2IevrpHvBfEbZed8yKRs17WVIpt0NOyLY54cujLz
6CryC1SmTlOBoai0x1XlVeQGhsAOlkMXj5hnfoTswU2CYlisXfy0jY6plrH0ureKbk0bdc851ozE
I3Q1z2YSjsq+jhmxJ5pZu1z2rUYuwr3OUIqw1yWKL6kgyjhhvwsCJCF+meUrPJbZTvTBs9xXtZ+9
RrJ7q3TX3C9BI7qNM3yAqDxUlXEeSQ4y93BI5Cuu0Xjlde4nfcgKGIRj8Zgk1O0A8QMsdYBXmP5M
d7zhPoAZIgGYJAUgFS/FNdSlsDRC/RA0GokvdUslY8yPk+VrVLQbgDfaoJFwbOK884AyDAxcSiUn
r5h+8GVLhmzNPqL7cIEcgmiPcBcg3cIySAN6n3qk8I64JyICDu2qLtgBjuSyFeR+himVlTYNirsN
1tyFZ3JG9rL3uJI3mp57/Bb5ouYQIhGpt4Y7JZ+dLKtAfVFs8KMahQz9skuS5jdTFNq78tx+J1kj
HNMm6J49jURI2g/N9yEJ93KCb4vZ/nXGKe65BdDwg6R/L3L/nIMn/9r6VO8s4Kq3IQvTG1M0GyWv
2yoW418DRY2njbBADtZHF4TPjh/Jn1lIFH5TrQ3GmHsK8veSB3G5qvTxUFq18w1ApsvWy+Z71Smk
p22Iho+GTtdS5GVDLTdFACYeZYm5kZlFGJDvTfspZ+gYzdRkbkFF7lGYLFQf73XkTZQ46lOdk1jZ
hK1zC0o0LxQTxEZzWu0iK3inY+1ZGzb7v8yyPrChdI5OSZxaIPN7IjrxoNh2CigosEZBRGmzg1s4
rlXjt9v5mSxpx7VZI28NjeHVkE2Qday22aJAfYTsEdZxyy44qLJoHbtdscfbuXb8Md6QW6I9D8F1
jG15jauCeUhzviNnH4/2l3xomhvZvWIYyCWzdeOsZvuE9IR17ONB21Wqk9e+ytBL5dFFpB6RnZgK
6E4WR8bMayfi9tnInK+JxZLYIma0mNllsV5rayNkkhIDaVlO+9LWTMZ1oONtdKcfdZkRROUTGKdR
XEX4Hebk59DArQCGxRWUUTlE9dV0k34z59o4GtlWfTJWh7YdP8KwYYkOZ+u2lKXwgO9pGzkvQv9a
mpba5UXBFDarllWiNqEKzRO+K5sqhtq1hsE1NlR0PYPpHQATYYlj/8q3NR6d3GMPlHTTLjdaayWR
Hq082RrEoupkknGBMUSk4Oe89ZRQHa4Lfj80q09eI9N1RxupxN96Bj50ocxJMqD4kG12X4i74QSf
KneC5qpl9SqzmNKqvkbEOH6MXo+rmrjNIGm2Nh/vaYzyz+nk9vAJHeCUuK7zsf8U5Frx1Jb+RYaI
6cA3JyTU0bJJRufuKQCdieHgww3qO+ZZLi06NjhjSCQtyvDcRO3L5CRU0u0fJZk+uW3Emz7QWGzH
1rgFCz/v1FHIlJrL+jhD4mHKvePYJNr1zXe9H8PzpNnRpu6G4tAdyGWP9rgVcN6RlLROAypp2nTt
S9fem2NlbnSlSGqeqw91ljkbH2H6CkjXoZJ9fuySDocuIuPDmPBxWJZ1izJXflRvkKQz22/uI6Hu
p7FLXoPBiG4QYqEMNWLjlJa+xaBmw4hWxdWHSkqcwMkzyJLSrGgXjmw8Qwp6fdvq+6lm+0+pWH1i
tGcVrse7yYzzL80EBSI6taYV3RyNXjOLpBqdXOXr8KFZCaHDxBNaMxya1RKOq3FSI3jqbYoBQzVd
XcvHN123yU6wCdkGdCUgvvP5sbB1ziFkrHNbeG8Aj8p9aRDmKarcfJPWuGHg4R+pxt6EfovGs9Bj
4zz48c/OTJ2dSmPtlLdY+t32M+E2n9uGGVZCzt2Hgq8YTZrYq2oKj0GLdg6U5hZd8PgsMPbtC9mp
dQ+d9uZAKVKKhV/cEFAcKHn0huLdEnF4sWujJFrUIKdY+SYGhzrgItSSZ5dTEEc+kKSDnWmvkzAO
er0b5CGafUt1E6K78kbnDItl7TcUjpLOAL3pBuXV1gizHkKqpnYhrlHovOuZ1R4Yq95pVWgUz4vF
oMbSQlQ0fA23pr5kcPUZLmIsb+yt1dD00ZbZAZUuclsKJ77Yd0y9JysyppOyEuwXEahHFhQXcz5E
kHXBYbVnv2dFqHR8h2hHy1Pk0GxWkXj0MJ/3fgwEUyvPVFIzRJ1EsNa99iv1yZKtW189TKT1dy1J
9rjqdHu0H7VWOY+Jon/TJx+R3jVXmYrqYrf+QfaE/SE39E98InDR2Cc2o7JvxEvNEFzirH0KZ+cs
tbJzGBDKn1eBtS5FmZ8HzWCDiKATdNy0DhGkb1LbaYcN/uGfDsSBXRva1snRU/foNe9ZQLoybG2C
cGRSZ0QYFhPlVoOHS95YlCiyWylZkDDFgMEbHE55TVdg5dViN3QBRT8Zj9ba0ILuGFMXqvrSrw6q
rUsYZgRKF2gpVjbUgu1k+IHBjKj6W2i7YhenNOK7vHkzzKg/5L1PqHOf02JKEVRegwiMGUNyUss7
3qn63syHZdhJuYPRoSQHOdxpCrBWLxs3v8m5TW0Nor5C8MVuEh5cZJUkFCLqGUeR3MP5EaEOP5OC
TXfe9M6hTwH1wQPYdFXKa35+dYquvqBL3rssY88VRNatmhIy12Niq7swpMsq2YF65hzcwzRp6fpW
AxzDzB0AFW+G+NBn+jUZmpNX5xlunyQ8lnpK8qOvCJP0BPGTjM37tJi+htIM2CFn3muLUShvKv3D
N6d8E/ZOvtUn8dTWbPyzrFVoUJJhTThAvreqQiO6OP3SC5L1k947q9zO5665fPdAE7HeP0ndDB5V
I84RfOdzYLfGJowlpEzT/T6GVrUf/aLfaqFxDukbfQx6sAE5Qk4CS9KbUIF/tYaY0Ea721oUUADX
SPw1hfiW9ERiRhndAxahuUv1L2u1it6mQWVn35mGTYBn7T3i3Nt7xPTin48uQ0o9ocuMkxBVCaCh
uFOiR1NsqK9Dp4Oibb/bkLQPvlePD0V5mtLCI1ImIOuG4tJyPSxXhq+rvcWSY6uatMB/T25ZSsLJ
moubK75O3qyq1Ncu5Yx9nVvEuLMzHUMDy5dJKntJqYw+1JcubGDgMW9gJsgrojDFgwa4TkAE/ZyO
vduOyhbbPtqd6zaqX7oks47462dGI8rYriqGd2CkP7WaeJI4TfXZImC8TS2r1nwCJ7wMwmALXcY5
1nT20HzvkaVcs6qGKNuVxWbM6WxWsaHtW03a16mW72FRNI9c96xraBrvSfns0P9/dRI7eniVoEKd
R2Ifxh4yARxpJ6tXSDsRbzB9zQcTWdMfjyYgFH88hV2MzCoiaC+zG6aEKPaOpuXJaZ3MzKblgEz2
k6iSdDMgwbDmdL12SdfT5/jAPx4mtLWP/Xil2FycloM979TgiBYQX3mktxGzR9FQAOeWn5NLCbZz
bYrJlEskOXV/PM4jB797ZcY2EoX06M+BjUvU1HLw3EgmkOJJqyv1I2aLH0mTldt4GjlBP+dELTFL
yyORFA5juPMpxiMO/WVGjPzxcOHhLYw+TA40I2ubzP457ZEsAbjk82F5+vtgQ5Dcwj+nRLJwR+Zz
LSf841T/fK0Cmj6BpD1kbMCmdZqkPtjQ/n35tWR5bTlBsiD6lrfwpxMmCnEWYsb3khopMag9X8Rv
0F4xvxgA7qLWXKGd6Yjic9M8B9XAJp/eHQCV+dHvp36osVANGtZK//b68vH/6bXfT3//e8iNkJd+
nzklh4XaAf6G5Qzh729xea4tkYNRHZy4+GHJzkZ/38LenxJpaK4bO0OQ4SXIfl2P0iFh9/yCZn3z
DDxCgwSDcfYWUs58XrnAg5b/wp8TEJefLI8E3mJy7Jvvv19aXnfnX1se1Z5b70dZHH+fbnn9j3MW
A4U/S6Gfy3Din6jgNad4RhIuj5bD8oM2YgeeJoAzIvUKzWk8Norw4rFz0q03gxnTkqQC1kVEMZnp
cfmaw+Vy+/21kpnTzTfVcicNUVuelsOCPbMc3KHlFIVbbYb6lCofTgbleYp6PP19WF7LwomdoUbV
PCHiYdWkkDeXPySYAUPLYZRgxYOkGpCLuPmbF3dIndALpDYNZHQuqLnRNZGgZCbVTjpYncaIcp+n
E+SdSUAENoot96G5bbWi3byPs3xginZ2WVkCBAzfCEV9MYnj2cA1HmnlryidEyAeiNn/tmeBZpxd
my2+SASgXtQFtA4JmjDucKfcnTEmP1yP/Q6N8Den4D/MiI4lHhK2al58ckfz2OW1tc79MNjXpnm1
uNxWqMCuSUCYIlXQd6O0740RB5fAAu0yzcXmyL/4iROeJG9wRSLTWH+jFkevnMYoovdjony+GU6I
JmNV1824bYBGZGNpUd3EMZOSRKVYaZNKZF59yyJipr0Oc3u1JUGrduK7Lr2zNdb+mmpd15T0SNtx
Y9ftJyutnqiYwb95E3ogNuHoflf2p8Yh+b1ovGMdJN8ZrTc0Afl7gmgfa9DN4xJH+UT33sr4umnM
uqNH4Luy34xeftUIKq5hvQ+y+e429FlGT5KZLOgX+DVa9gyouRUabBaYxqMZCWq3pJe3sBc0X9+2
1ICugR99KaMyZetB9LUwhmOB2CKmc9Nl7C19/yly6ScGI0t5MHYrqWBoeBsztQg95/GGlowBars7
Wg3gDPQo5LcUokHq4L6mUFOEySdXsxM7kXt11IKWnJ16DHcqTOmfe+IDJovhsc0yM5b4qvLJ8vef
owaDwgjOOEvWlgd+wGVdg+cI8+K0S2s33rD8ohHo0Bw0xd5HbLMaStgalkVV0jCiq1eZr3givLXv
NO0abcQLJaorf3uNaS9CURyxr5IRn15FpnBsT8ZKOTn0bPOXIHlsok4a1zS4WeAfrYCLSwjj4E8W
PQwTXE8XlVun1b+xgai5ZQ1Rbbi2iUPOg2JDXX417PxGfRobM6cmHX2LVD8SW6VvUEj628mWJX+w
eBml/cN3/I3dk4wKB7lq+IzbSje2vpGNNFEyf18NUIYQea11lDs7XSuTXRM2w5uRghwYNG3csko2
sJ7kAN/LojvEwUCKd9hYj2FUqJJILpg8SBNultmPKRf1M1313TRvG5aXggSAetuLFx1wJLMQBKMa
6rrhG/Y1mxp5lHECRsmiXDAFhjwG9iAfWhuWdNAhkdBXnAPf/MeAuvhIiI+9IiqAG9SEApijUkbu
YxFAyl9QWyp/tpwcezyU+aKKyc4efVY8OpeNh8YPXQt6JZM2GpUJ7BvDMIJFUPEbE0X3WA4NuKuh
1l/j4hL5nCkuzR+la3rssTCzSqui2q8HTIXTzzSK2pMR9dFTBCN91Wc7U/lENWWpd5Bymm8TLXoJ
QnkKLfNS0Jh1O7s74y6lR9DAtcjki9mY8mUQ0W7ElPSkt8ZrmVffQz37v+ydR3PkSHqG/4pCd2zA
G4VWhzIoQ++bfUGQbDa8Nwng1+tB1sxUD3d2Jd11ICJhqlBMJNJ832s8Tk3EqiejuIEP07BQ18TB
1VKDXqMBbFPiz6MhXLvNPRRczda41ljZDfCMLwB+vzHfSf2EMCJxvzFmumiKSyd5zqsEzZNCNNug
HWkF4hGgB8zkQaBYj9LfQVRMCzNofbZrXln6ZOIIAFxxBNfg28pk8yYn1poodkbY31nHYaRdmpp5
Vw+LqbQdjlvCVe2qVF6McbCvjM69HMFd7ecZ87c8x7kIpgRug/B0Qavn0RZ8+OeU6Q8gK6KHjvA8
7oz5ky0uprn1HiyUnxG2fslh0FwG3lRdJYqGpQyom7ohKon1+zGcm/1gc/t/jSzWFsbAn/D3sNgt
B50NR9ewe/1KtZgHPfFiDNH2qeamSASQ9O5y9H7ADD65gBYfxhwflGaekIwC3DHaXfw//AT9H9ge
yCzSoaoIhOD3qhpf1Eu8IOr6BED/PleAOwW9fuOE9ACKiOINA9lrpjM/BxBQ+V45RNemF649PUeb
ocL3q62NHGRcGF0sYFN10PKbwQ0fO5LLB5ar6vWCApXRqH9dcZLm/6XikE+B+GaDwzdBvf8ZkA2b
ITOScqTiPLj2maW5h3AIrjVjBvaOGtDOGlxMFwYN07Mp2rFsSl9nqOVm+h6L6TJoTe9t3FaaG73b
uvpcEswh+GN9AlCxTPovpsBEY27bEkmqPI7n/0G1By3Mf3jwqOfAInA9fPiQBvnz75/aBM6MZpd0
dQVTd1MpUQBs+SeshiTbpB5AZRRrIE+LKrrzbbBjugfzKuk8/Nb0Elqd7l4K991KE5TObfebt0RA
6qR65c27Tcaq2o1VKdZtHlm7LjGvzS7r/9/2+fN/Jb1q2Et7/OfSq9dEYaN/27ylZff2ZxqY/OBv
NDDP/hsUJ8/i1YcBbsEmOds/q9g/L20D3s/Cf1JpHr/TwPCMhgLmcVrVVfKscEF+p4FZf/MMDaVU
PkYGSjW0/xMNzPlCMEV11TENxzZ0fiE6MprxhRgPa6hqbea5l4ixLctfucm6GFu5DmM0EMM6Mx+W
yMqy9B1Snen3eV8e7FRAFINS2KdFGRFqLD8XCfncBGw/eyy4soYULW3eWFlmD7IlA/SSwvjEirJJ
sZAbsXA96QgvOsWsptR8HxsDq4wJoQGsCcKmJZ0gVyFy39KDC2PEJwAEy6ITJ1bEjO4LJANRQ8yf
s9L9jtzcPeQ2dV+Q4aq0Ga9IMEeTZh2C4YZpDK49yYzHRl09teGMRKHoL4XIETNF0zyN1RWLmcpP
ImQ0nRAcfmi6dyJOLswAPirjcrlKq/KiRgdyE/D0tmMAkVTT8g3u1uW6zOPFbrD+MEqWA7rt3FYo
6NVuet/WYMvV7gU4s7PRrbriP0y2g0tE2MlxqEZIELabFVzWRVutgdr9tEf6XzwNRoupSIe5KQnJ
7srrk42biyvybZhYzdZLnU83VlrcaUb83WJkBeOcEw5yNoUeZHvgCbaqlL7bfyfLH64MUxebEcuG
HEXM3fKFXdS+AFkmKJyuphGrECsngZASTVu1oTf5eVx5O8ciis38zSRueV8qpYb6ObhtJsxmAqWh
K75XDKRol4R4CtmMw4Y2E3BrXivXfQym+kGrm1u3dZ7ADT+3LjPMUCR7L7evPJZyXprg/lbf6SDe
FOxpUnNYz2MFFLFhMh3WP+oO/YjSKH64RLXLRaRoDrZYyB06IT6EaD+QksDaEaGEMCVyVGznlmxv
ax37MGYaikiRGo8bLyBH5diHRjXHVatFBLgKK9iWZv2TbIe3mtR53kU9IeDwzoP+lnXap5XxtLLq
EWELbKqLCYuwyPqZhzBhEjJJXUiI3OkQtxB48c3800qCsVOmUZdOT8Nrou841+Kw6pST3+idgfHh
ijWNsxbCe6+sDFdA0dwUxTexaAQTZYdZQ3sgo1s+aC+pTlWx+PdWg4mL4RBcGqPnL+2pUst9qbp3
oQZKKVNbQoNzdhtnh0IoBI+ZueX2UXHsG32YsKyZAUaasbITJfPCNp1+QL1Axq7G3rBLbnoXZ7Eu
BQXeW3xSy++aETBerabPjRa8IIN23fU4K6J2ug1jEuYi70FRVPoPs1Nvlf7o4LwMtkib15WboLCp
szSCbkiD0Hy3qp4sYf/oidtt0iXRPoCnj5rswVUBqDPOYZQy3hgu0YxSlPWGKDlyAIAVattZ9a15
CykG+FsWXFugOfIwfam9QuCSsW8M1tnqZOw0VlWN2z2KFAPUzMu3iAAQyddRVi7s7LnqQuzGsKNX
GmTJErHugFU3D2JweciOszJDdSsm68qa62IDcEdhlR7edaMBDF+9IDANtO1GLZCxcgnlsiaffnKD
1zw2b5Wo7lZpE7+zDD4wV2Vq3DwEdvJOGfsrIu+uogBlQLEap03Q0r4RJPC6w3vsDId+JwYSyOXy
/7RWyIPSWSsbJhFw3QRcZVnGJp8A/6VFctNqLqIr9c+kU/YhTj0e9mYN8KMQ86sO0VlYD8ZtH11l
jbPoDLV36OQ9C3PwlRbWRN31B4GK1Eotxa3OpMjpdxmjBM0r+T6gm7vKW/tnS84FOERKulNBhDdT
H7yExowCSr1xOvGpWtdMpPdj6N60WfwZaKO2qjJx3xlNxI/sHjVEYFfmpKcbDxuNbdTaW3dmSCHD
+jBEw0drlPdqNXwfcQjGg7O4NnXA+B1IKv7zjeuYt5FXkCoXEKgQHlXG5kkDNzDo5lNJJBdKg7tO
a1B3BbZ1mXofMAg4w/QT3tejEDUZreTnGBYXBLB91Lg6wI6MJl1nsmorEbr2Nk7WYwho4PeETJhe
Xit1jEGMxZS3L55Uvh5+d7JVAy0DVafusxxKRdDv6nntfZBX+qn30S1kyI95MsftGLl8Scya3s2m
LVBXvARnMCLdTAJ2MC/CrNinifkSxOqnE+jHskR9M5rNfhuZzmWgD743igtn0oL1kKMhG/QXo9oA
9xtqflO1VvNxPejZG/AZiNv3apBm67y7BIs/pvmtmQcldYbhW19Z26b3jnFJhqrTdllW3GVD9hkm
xtVst43vDeMbqhnqxh3L2wHsQ7y8Xcgj+4YCbkKLok9AJNtBgAtCHZhsktdsxISho4JgW+Ku0tbb
12QE4ezimp4SO2W+cu0WwcdAMhXUa+Wuivm908PncWTl6mI9NiQ52eLa2Me4TyCloX4rgs71LSNC
U8mdDmONmpnjDAfiR+inpbdTxHRCYIro0MkXSrCJEL1Rrfley3uQ2Alp8qBek6vie1PzSi0A9ycd
kdjE3ldI/9aW8zKOiGMurd3TK23XuoGB0sTkk/Z+DUWMLW5rvOdGczdAfg3jZOfl3wpwQc40fnpj
t1Vy5yoTxlOlWQ8F9EWAE/1r4gTdDvzAsZ0Xf1cM00oF+cIQnDJdw6Hz9lqLK984lndGqd+bc3Th
eh3C3PnK0AmKeA1kiCVrrXORWzx6NboxVfpmCh26W5w8V1gDKSro/8omM0zyd+NYFf0dMCSldGrU
mxDzymdVQDen3QAZWjcBYcd+xu7OzepvlsBOTrU4Xqm03CKYgkumFGtRqoxutBCDXFhYZHu7WpKi
5nGAabmu4vkJqZOLBqIHT/w11iBXJLP9g+T8DtgxKFWhvHsoxa0rC/xSRLw7xSIuY2Xd1tn3jhjl
rqwSyCDkxFJc51Q1BZJKuIQUS4F8oKVv+h6NgSouHu2KV9zO6zfDhKs80eU0Tf1pTG3qu/WTkcI0
TyoBkjTLLivQmAhFK7wOxlM58LoCsXvGbs+q3Kd4IBVmOMFLSsh0a0XNq+6S+rRL3MLK5N7Og8+i
aEhXekyfnGTeNNOL3eHyGJvgQNWY/oYcl5GP70ZVZSTV1OvKeCc2uDJF9qh5FZ6jrzlLXNSSQm0A
t5zRI+Zm++iaZrLOcvVFUVT6r4GWEKihPwCJp2N1X1ia2Ux+cCYcEPuixzyaMERWfS8AJtj5Gj7c
g+ZWH5Z3Cy3xu7DcH21U8vq04jJFJwyV+eRqikjllOVT4BHkhpV0C7IUzykycq6BJ7Le2QAloU8q
S8Z5dMMbPdr3ZnaAk8n8KA1fMyN9h7j8hjXBdWQk98SaYQSrV86Eh16RowfQaqsOxEAzlzREgNJQ
YcfnqcAeEaLLw+wa3wF7XZRI1CDMmT30cE8AHRsYJuJ8Eyt+nohbUYYvVjlO2yKNLqzaoN+FNkf3
t1EK7Ht16FSKDUvRw4GgiMdvVjLjm9lVtwETa/4VMMOT3XQbkTAIReFNaRHYHPOdp8McS38Umoa8
2HwMc4dBy0WoBl0mNSSM3KCy57tYRU6tdcGMnBC0S06r9Jf3vBYIPrZOByVBrZCmQ4nIC/vVHFlo
hw53pQGAIGnp4KYouwf8x707MNiqhSN9OgRvoRk92i4hV6UAzWFNoIzMtnyBnBz6do0aj3mfKLW+
yrLobXTFNygbPybCUPqMJbNSvsPOAzOtUlcAKe97BbGerM+PjYdskNnhZx30UEXz3WSJSw3bYkw4
cKYNm+99CH5SECUASpxiIYl84D6JnW96kmMzUP+MOobYSSMbruOxp7n7DqOihch1pwHNXLuN+xF1
mNaphbjS1PTGA4dLZsN+7zIcXAsHXEK6DHjjmnG87FV3HYqmXcV2fnBtRd9Nas3w3z+YpftOhCRi
3uvu6HCBxhG4d8ipoKS3EvCNVhD/P+hw7o0IzlJwJyp9Dbh3XXTJNigj3DJjZIkAot4JsuNrwwOz
BO2ZKfPTaBaPUxgy/K+DnCQcsL+QxQbyWJGq0F4S84IJgd/0lkVOflw0hMx1SehqjpwbAZpIr6p2
M9Xtoauh6HatDeop9xHrvCRv/aA3IsJVGclkhNMQ//sww+m+NTJEefr6dhLas1q5r0GVXOK8Qf+i
8oK5BP9sBBYzAEsIPUE8VPTDEPNOdan9AwUGBJAgUY0984E5vowKeqjae0a3I/ShzCVbI0bFTXXM
m8YAVt1pz6kTbaG57OpgwX2IfJ84ENGCx0SYFp50y6wWE3Fhw3WtYwHNBI02OPd+bIz92ijHvYGS
99rzOncVvAZCQ3kc0WXgcsU2elRUW9sUDopJ7eTidphfGoIMQ5A7T4YZPbsBWobCQf+M0a3q112Z
ffa6utNqYJv6i6kPn3EU/Ahn8c1zrPceZFFoMt/23CPrb9wfHKSmq7vAdceNExNrgn0BGoNAqocd
s2Z9JHpx0DDdbuKbUWO8DINy55bgrrJghz0aYvpMFsYcR8ReTOU2tjGHDsvqEdj+sUtsxH4LFrWe
WuNO62Rv6O7DFIImxYoveo2aGzPFTzwEfL72EJzv4vRenw3woVP0mbim34ePFuMe6OYP0gLghM3Y
2RcB0mtL/lBuUhlmkMWkC7C8tbV4K3fzvN5FFW19nJcEVAEiGnU1AKmL1aLEHnvhTRTX4tAVQ731
quqH/Bxi9aRgmjrceJ1OCEMelBaGRQA43bIbYIvL/eWxsdJ7cmQjcLKhr06/yV2CHsOgKdN6nLKR
IF/zFizH5EbwpvVNsYiS2Xg75xDa1u5MXn89LTliafgYEk7mzmr4fYBBtvWkx5Rtov8L8/FhWGAD
dureCMhy/nwKxsDZPlgCx+Ela545EyJbESJX7R//Lah6IEsW4g4Sc90tYRhZInzKzWTRy8f8aAEt
QX8BWI1MYUvAgyKLy6ZUQkw6lF2toSRWIB02r+W/lbWKOW9/KcpPO5Mbg9GXuXFZXMwh7cKO9/J+
Y9viyd0u07qXedSPsuZOtRSD3C6tbALhQ13LWkk7xvy204i6/FH/8hPySchjp+Yg9+XGWDC3bR/t
a3AOnejv5YOPEWhA+m2pmnNrkGeaUbD6hMyLPzdVIX8kWErqpwtLndk24Y7Jqt87ZL/gxEan+jUL
Z5gJ/xp+7gUWrY4QSNHh7RH5BUSyTadPyIf/br+ZJ7YDzRX2elgDAlFZA+1DtDjsFaGd8h9u/Mtv
kEVC5tjm6pF+uvL09OJIZQ4NUGkzLo1DOnz2jVLu7dbYjPdZlsanyh0J9yGDd35r0KYLgEJ+eaFO
lVdH12W8c5W59Y2o0OZt4kbflR71xHMN84ocdcctGONA8staK9XhNm/E4MvfMkAtyexZBWNoDfMS
yr7shK74p0uX11p+Un7jPz1G6nXGaxx3JtkShiQjllAGxH9oHPpoO+Ch9dW5+SwXwAjiAhQjRBVO
e9mCx94S+8X5YIZ5grx+gkL58qb90/vaJYieiOyHVyDJIO99bnuoKLpM3ZgalnZzOLWkpfZlS5K7
52Olg+E6PZKlz842cGrhR05260j/N3m93Jzf1l+a6Kkoz8+EQffeEgdZKvv0EVRHd8pz1xb+6akW
ddgiWNQczm+4/PfkR+QxuRsurVAdBr/tUqrJiX15zpSNXV5x/vzXJij35VOTpdNn5P6p+OW83P1y
7NRsq3qx6JOnypxZlJWZh7Bq+1WGUhWJpLUKhhsgFF2V7iGTG+rtSp90PwGP7Fotq6GlWxW27mxt
56aYuztSxIQr3UuS0qtZLVfAUO8K19iLpr+wSGMhobHIK1yU7divNE/viBGlarM3FDxea6XfKxPw
GrkpvRJ4jdbYKslhDjoZFGFmezCbnNLB0EUPtLVbDBFRUFxlCOxw/V8XC9hkvnDJXWYV/iP24wTz
7kIsmyAWjAJyP9BtXKRlsUf3bB836k4Yowh9z7LDC3kiDBkobBfiIRBhcuq8PnLjLbCz8+752GiM
VLE8fSrKU65s9ufr/8X58zfHo1PuITgn4yUk1Nk/f/yXrzsVneXn/HL0dOtfDpx/4Plb/urY+e7y
7GhDuwgaN9wZrbX9cvL8+dPt9KVxfPn6uSlCv4q7p9PXnSvny3W//NTz1wCqHlcCGPHmfCtAZAhL
q69RkdVMGhcE4i9FCZwCQeHBg7FWEn0o0y/a2ADeWzbymCzJE3K3xVu9D1Rld4IgSkhi/QdMcZK4
xDDFu7odw3BL0JxhRILOTgi3836aV7jIFyGTUNnvf8UlSgiW11SLnZN2J9MzlrSolKBElQFua7Us
aqTVJNZqxDRsxyBOywvpLqrD4ymnU8spRJcOIXJqLh7tKhkhENWRupUJnXDBG6oAGcq4sPeOdKwG
XUx9LQ7Wcl9d4IxyF6Dn95zcwVaCG+HC/wZzZCaxg4DVEKmMYZqoc+yHLG2yVVPAPU6qIdwU9dwe
XbVuj9UfpS/HmkZ1WIUKcFKL/3GnLXbIy0bAtjiejiVYYqV5uVZncyXPDQg97iLALfJ5xoR5jrKk
UTGnkjwWC502gHjSapqS4tA2i021ZWE8DH+fonzCct9uMNsqy2Ar02sy2xaTGcE+eHnM5+zbVEEB
ZnVNxHiZ19V/QCLlk/5yzFjmj6x9PhI5vJ8ycKeyfNBDQUytQ3dMPk75iM8ZOftkRbo8Wen0ac9M
vdAv38tkHKRnEKmyOOVkROiTAZSmcf05xGDp5RM0lSH99YnKgwnacxAoEXBSVGoAZkC7s+nlJULU
XJ5tMBgLvDuJwIlOSeLXefZktbgwI3uB+1dVJt1hsl+hoTZHiWA8b/7qGBEYOK0toGLNaI+TgiWT
3GBUhB2eg7zD+RgKzaAoQ6LLnhqYG4minON3I/SqAzFIayva4ZslaZryOYXyEcliTxcS4GbpaxJu
en4S8sGcn07UaCxSnWlanzGPsiQzo+djJ7BwZ5fbdEo/5WORD+ivHpV8PqLEfgKSJRA4JpaV7flm
lds7+aadHpF889xksNbwn0iJLNzPYYmoT4hBpUGB5xnsqAbpZaM4WEoCt5ZUGhSu6iMgk7AVS92F
GtWO1C7O4XL/VPTgR63ViPWzrEJ1qcdTfS8luYtkAGvHmATY8rbEie5u29R9OWNKvQmoEDLDv8NL
tdKOD2hSEt52SU3buYsAJE8fKiI9Q6RoOsAzB9QPalv7sRBb8pcEmuVZiYAOUAzYQiN6/oI+Pu/K
kkQko/ZA4oEJhGxp0VINyoKilniB/1fXfZyqz7//+xsA2mITt10Tf3R/Qkgsuqr/Clpxk5LFKPM/
wypOH/odVmH+DcCk5lgQMheDKA+oxm/qumAjAE/YNpArHZ1/0+XUb7AKw1nOOJpju5rr4vsB4uI3
WIVh/A3FTzpXwBsMUhaIi//6z4/xP8LP8vYESWq/7P9b0ee3DEhd+/d/1zX1i98AB4Bo6LgNLNAP
g9v9GfvTDKlboFuCH2DsXGTlpAPnh6LioKqdBdGzAE1fjbOyrgjcIrnzkLqaQXQLMF6U5thQIBsD
xcHGB83MiBOk3bEGvKsmpnnAKw5tJJPXzzSPsKAaY9vrh0gU8UVv7FhHwawbAnMtmu59rFUCg21J
lp+VNmz2jTlpew/ZAx+sCrx0I/eOrRsOmyQa1RUSFQ69hfVcWUBamxYyQwOllbXE6Bxl6bxRTOyC
YgiVi6Se48GZXa7UQw0lDFmsBaqLaR4iQKGkz1426cdqCn/bhG2lH9FOgKpmMWeQu2meQyKHibU+
XyxPyE28fEKW5LfI0lS0LY6QxVYj4AxG4mfUCvgFbg4KRM3yC7lRtZ60xhwgsZ3oAEB0OI0t8uWn
Eh4AOVG69TTjGhVqTncI+hmvzDm7gKPEGsHzlDvoy45fBpemO2uboWXV4RpkFs+bhGzJmtWKu57S
gFRXEA/WZoAMROpOry4ggVwSApy37XVuW+SzWz3ZFeBRVkmT3+rC/YBOy7BZz2ILTQ2Cap5tohih
gUU9x5ucu0AkzQZlVBeNZrfAVGYxeA2djesqr70Lht8YMn+olRTS5jjvSTBcGi64NlY2iOCMtX4V
drp2NQrEBlfg7am20FbhAyd7NZrSg4LClYMiyriqei26VKaf0PmKq8HL0g2/5kq0Beph5kWTGP1l
MPXbpNPfcR5DEXBEPKpQVf2qVtjV4FVvDKs0rqrGmsnwM7jE2fAwEZ0ZU2+6tMfe2zZWi3uTYkVX
xE9ond2MHFLmIYJswv1FlfDajLxmFeXNsDNECNpESzFrshq0/cwaxSOzQ5gBDcqVnotLUAEmvEX0
C8XYIsBWWpdqFts7x52f5Tlk/6g9Rd3mAcIL8gI7sd2D3ig7jX/9agKrf6Utv7prUT1TlsBzzPC9
nEO6wLiy4xzerOVsInV+ssOk2XWLWMeUFvNlI/i3hB1TH1ZGzkL5gHsf+vNi3SigNMIB7a/sfmHQ
tCZT3SQxEBax2z8dE81rE6XXaHYuPJsov1B0T90jYebrqCaRNGD52HJzJrRLUR48b8CSkq60shUd
YIdkEXgtzeTOSOVfyD19WU2kQKdJ9DpEufUQbbY42NbN3WyFT2NMkJi2oV+UyQqBjeYIp0nfIjpz
m8EDQP14QoAlU7B6GK6N1BuPvYWsjdc15kbHGxaligKwl4unUKR3R9DBOoim/LsMhwjy+vvSs9en
kOkpliOjp4tMRgOxaY82cTavPzI3G44AxMRRXzYiezMtnhwmgXhiL8wWgAnUBabbbZqNe3nIa2qS
1kwokDvEeI8ugXjzgm6Iq0VByyZvq5bInDaL3xMcbChjgNiYttjJRzoOwxbqWX1Mls20TDdkSR4b
3WGHnYe1azWFBUHgWptZs/d5R4CyGrx5a1aYMDiB92Y0Xua3C+tG/qQ5D9+0uNGQbFtqsoeBW7rE
tZmfN0f8izeE94k0eVhr6qhFk1MxG4SwgOCMNGw4exGzGcL1a2MJKzpy5qwuExBjmex0ao3EQeBL
7m6LVxLBdCNH6RBggBXiMljvst6L/FyxJ39IuidjnuxjTRjf10tSrwGVHg9gVXJUx9egGwQRDLXY
MlTyGDvD24jYJrc4GbhgtTNW0ajIDnXkW7Hyo1hAeTHh/76w9oqFpfayJrDlslAWZVDrHDyFtA6h
IFZgzijQnv8qlIZQ9H2n9pUvQ7syGmxbwHHXMkYcYBS0yjPQDV6QwO53IPXFCdlUpUlJqRbEOYys
GTdhZ0xHfdA/dMdRtzCKTd+Y2zsnG4JjLVoDdQOShK9W+xkuU/86DycWHMsk1lkDwkNyyHNSpE4i
ZPpc+yfSeM1WXpmV8InHyitPV4NpmzZBULarIOm3Tp5Ue1foMUgnLH6nQ00y+xDnAkgL3SFMmElB
Msd80bN7ge3wQTb+c0hT7g6nqOuMkEQbuadqaBMyG2ow72WlyI2MUVqjfZnp07sotH598phlhbS1
cNRdAbVUj3oOnyGp0UhT52ObLg00tcrNPM0IiOooagY1yvko73nH+XrEIWpvKxphvqI/uhBDhVUi
aaUr8ESRBN72YH42wRLMj22zh04GboaFQrJwolWCtiPWf5PHLEAdogcVGSS/z6tw6yUCkvzo9ATy
hw0Ubip82cwEhgiFLStyxyJ84C2CD5hpDchBLotXnIJgg8XBPrMZCypIElIa56xzI0vyWDv3d2rY
dL7s3uTGWLq98666dHl5rBAYDJ1mE5UhY2sPmnx5+0NUl1iOLkW5QfrPW+eBYwFQ7S6TkMwV6AkQ
Gah1HeWm01Dh0tvg1AflM116BK6jKDwiLTo898qet1Cjv8v7yv5W/pYvu/MSuUGR07eXlb/jrTVw
MIcgrYjDDfVkrmY3e2ktE7WgTqhHuWmVzNy0OTVSqiiyaiiW7PQO8CHzL3BHSnShm8pmLqpxD/ZJ
CexUJbdPy4xQSC31gXdJvpunTJFpNzkp8bg7xYlFUCuHylolQ6T5yMO+ZjUih3wQDQnhtw6meOva
SNFcaNOdjNnLZEUuOarnvIU8cz6t4VjT9+iELuvP82FZSgKzOjjDd2PBGxNmxzcRi065J7WWkiVM
dt49lQw7PRh4LfU1RhBbeQwZKcLrsh4rtKiGi6RGnKVAAtfgPy50yIeQ2tXLBOFDNAa8w1CRvg2d
fNrGTfGJfKh21BRDg6dIGAL3sLtpiVtkS9RJlpKlVMQNRF9ZlAfP1/zVMacdxZosWLo+XyxLeYHN
A6lX5Gq4h9x8+bw8Zi/RL1nqxxpBVMUwT68esmOxuJFvYd3YSC24I+46eimZdRhhjaVfB2q2H42S
bvGPIfS8K0vDjD39Sp6W+3KYPe/mYPvyAQF05GAR9dbUcSuHHH0ZfJphYkUt98XyHlmmC7S0FTD2
ljCA3LgqpCcaV++iNCXWiJr1l3IzAnvdTIzI68yO202lVeMKaXuXEZku+jhNyBkGMyZ2e4CRwW7C
9rWv9yaUfXzn0EJcyyKyY0yTM0Urj19P/XJVjFcySiY5Y6W8CktCqC2HGaWkGeNSguLtMmidw53k
rNrfzlSpTQxRnmLVgrikLM5LQkWL7BIC0lKcZGT4/C16a4GgcsYhuwiXNFQpMxeazJacvvzXI+ev
lHRw+Y3y2NjqLtbiSD0RH/9yVUT+dzqdORXl3U8/RF4q93EJ4iq5f7rj+avUpKjXumd3xYXjTHQQ
S0XIe3/5FaeffT59/vb/xTGM1hOnVpvBZyF0mIMJYE4KvQssor1Bvrsy5j00y0fsE0aE3QQpSa2+
NhOVPCji8qthLp6TGHRr6VXPaWUMTGZnywfCZe60wLlt07H6xlL4J1P0t86B3TcTn9kgEoJ+nM7l
WmmGmAVY+Tpuo6fRgm7YJynoCLSxTCDd2MOCpG1be9pi2tv5HQoERhkz0rhklmZGFLRlh8dZAFDr
a/XFLs2ZMC+GLYNzERbJhRLFzQrog7cmMzT45sgqQPStnykMfLbjd2JKtzXz0/WIuQnvQkcGuy2Q
1W6qbIfp4ydG4zGvL+DGSB1edXh1W9v+5iYdIJ0qIQRJ+MxsGh/vDRzrs3o1+ANqQEy03RjKrmIc
nN7GdH4usSZICX5Rb1lrXiCmgOtMHL9GbldcR9EPMb1nXrBLDAy3hkQZ/LCIXrqBZDBChwezZkFa
lOMxNIyd0VU3WhUiHBwiGtWG/Q87yDaV6lk7PSAiAeLKD4GVbvumewFM/gMH3sZeAhj5xNjKR3EF
nu7TMfCN1LeaqVy1FbJUZmbDSDbe0yC7w+MsfR7yd7Uftj1TrpupB/XRMNetIf+DnbmtCT6SBYCY
SqlZZ6JgxWGiBBLa32cPXqpZeO2hTLOBbIkZosQ5tgiQd7vFY2AFqBvyBRmwJjNR4nC7N3Vuo83Y
hM/t6CUXqZICG0PZa1OxfNwW2rBTTBSJRuSxR3QW/biK0FM33LeEln5MGKnXwG9nX43ix3nUngJH
D5iRKOBomYDm5I8Ky9Z2Yxccoa8C/KggqotQe3BFY+6MrDxEeW3ex6b74FbZNdgmVu9hClxAC0mN
JDuQSyhM68rWI5yxgWKb7WLb2ykCPHKY95dFnAQ/FMRZ+APsmkJwbQWKiFFMB9eaWgvZhW4yZm4F
J2OTlDA5LBOFtFm98UgQHtKwa7ASTKDtTdONhxbRIVey66oGHdjSXjUNEJ9Z2fjY1RgCZO3WFBON
s58Nf9SBzvUeEHHU50zsJY5t173L7IOrOiMUzxfFdOlWh3KdGaiOJKa7tvLQZE7UWVfujH5WNqBs
pBMYB8s1GDuESO+LtZFMqq9kWoCkUfqtNqx3DELvcWhVv1Xg6yq6KDT2kOh0615di3FudvoshitV
vYpbc1o7I/gMU0dodRrIGmQwZKGyXiOzj6kA8iupdmeXfXs7FT9JAz2UU2tf0LOiXR/R9z06l7Xq
pffNIkQejvgsqAocCO25wHE1i6K9V3kQBhIXlkBod7sUMhTr/DZeF0P7I4gyaxOYMEod1Obqiz5p
TeRZyhIlthoIXY+wKW4CYmWbAa8bOu5EtZjmuQTMEf/L4W20CLivRNB/MsmFNYN77wYVPFRDhnbb
ZShy9w4m2fhe5G40+ni0X9eB1m3tMP1OMpoxwBsx9ssa8GH0fE7NJBTjGXjuiG+nUfCSB0MCMJpU
t5XtI6E+VI4SHLMuBVQAabqrzYtUhWOjjDj3Juhq+sgg/RCd1+4C+ihYFHm/jTvWuObIKrprrwsg
nuFg2H5vQxtxH0WfEpUCKbfB+vRHbOsX1mSAfxHxG1aSC99DXS/pD6g1Gjbu3nAV6M2z0ViQ/9UJ
B4uBisb0eMh+VjF66WgoOPsSeSJLoflWb4Qp+J8GldrR0lcvGGE/lo9a5BSrtkyhjzghpn9RtksW
RG1kGvlDbrs+5q8baLD9LW4rcILtXVtm93iJFZvQBH0qwi7bdsiz+pjH/zd7Z7bUOLAm4SfSCe0l
3XrFGIPNDjcKVu27qrQ8/XzFLGfiRMzEPMDcdGCapsGWVVV/Zn65aTISAVTINNt0+pDx+D4F+MyW
8WmAMMj8CrtwX8DIUE/GjAektPPt1CfH2aBE1PY/VbUbCm41qaDkXPnOtq0Avwgq0ibzd0waczNa
6pdqs6s8UdSChELh9uHySxuxYpRJaYF+gqogyXcF8bmExo5VkLtofmR8SIg0FQH9ChsP+6PNJNPP
ZtwGRQ0cRqr9mBNckMCh8DykVwFLVQF4Up4KxwzALcGRalK3XZuV9T1X4Hyz9NV1CbR4ZA5Wda8+
JUYpQDoN7wvI0Sn8Cp3d29jvSmhCapMLTEfrv/SvL93buE+3EW1xXBtA5Gax9oeOiHAJJm8xkjcX
mk8ZEbLDKZiMmIJo+Xhznfy65jS860bvKMn43lpVcupMWMtxSBQlL4Jb5s3Bjs6liSNaSN6G8fAq
nZtLW4C6hvG/DQd3l4nU2cLKf6mTDPtVRhZY+TQKwcnGOqnAeqbYOPyUPqqeGTsEow/Xdk0gB7i4
+uK5SwA3F4b9Y9cUtjOGcuuZ5Js7cyt89nP72H80SfYEf/BjCFMU20iSvFrgWHNcvZ2jymZbkNw5
yjq5iVXtveaurKxzsGBYrsKs3Slj2i6h5k8MsXWYXW7GSQQgVTlPkPlqfNusywwQ7qlRfxIRN8g8
bcxLE1e01leZw5iHzuMaB1UpiXcp2pQgdcB8rAFrT9m0gvYIcG/oz5BQVrZI9QWx3KRmeQZmwLCa
l6wE8T/HCIkRGDu0cXE0qjg51HXjYcoodlG2DqMiv2PnN9CoKp6avDvKKjmLtO2PxPk+XWJSVtNd
126artNhtgk0MgtMsgCERJmvIouu9HSIvqxkepQLzyNNrO26iKCisI5hAwixPoQtO1hl31uec+3F
2e0Cc942nIFWL2zHOJnjDaS8DfLfZ0HEa+e13Yi/DM9o2KuV4wUfUaZShqhsAZ2wvzPnrlxNdCco
kInQN2kArOMfzhxM8d1Yhi+dUd2HTaxWFgQ7RsLN2aQst6IttBLFtZ2lbJ9M4gS57ewaOd5zymWh
5l3XWQZ3OA+jNfbv1UTwa21b8yOHvYfa7vObMbW2Y0EynKQod/PwlOhjyFLew+MvNrlJS0GQL6fZ
aS706lhHY1BUehvHnvz2yuow3BKdJUG1tM0lVB2z5gBKfuyM4CmoHYCBcWQknuDOYHcrOPMZryDD
ycZw9lrnMN7WdR7smDZV5zilu2gmvzjU4Tu3I6gcbOZ3zWBBGpSTdau6/NiZ5nUYsoKnVjyx0lbT
VhYpCgx9vxq8XGMzbDRAVDgm+XkDFggz8BTaV+MiBmDMdn0Edov+s5jRV1XWR+IYv8JbgFSzJm1M
WX3VmfudGuy1CiENgjQMhEaKte7Gadzm42PFlnBv142/9Qt5aEYzWdc4A6/ooQm4IYbmZRymmyRv
cXEH3sF3me0WAMjYJhkQ1XNKtSLWPg+CswslsOLbrmrFgDIUDeZ+s09hj6abLHW7w2h12d7xu4KW
4ybdi2njF467pgbB39UoN6wdn9KH1f1XXJnaPVb5PrrJ6mTFRiv5hYGaVdauZH1lGxldeWVz7/gP
8Fmtx6izAHiO/S4MAMk4+cZr27deMTiXg/3s2mzuQ+Fcyth7aSi4ZoB3sQIfQCvGzu1kLYA9+zDa
mPVyX9sgF6bSgcTKMz4nukg+islwNPBxp6OSVCwBJmWYTJ+7P+Imq0dA2tO1kEm2dkv7PCB0rgcT
n30VzKAQx3QNU4UvjAwgb93yTLqccwFNyqNDExrxZGQfoydFgDIHWnjYkBlhC4MuRpCGuGaC5M9q
Mw7FIwWbE7S08tuphAVXQ/icx4J+Y6VY8OvWZmz3YyclteNeNG2GXF6DzABQ6nubTqAO5kndkGOA
zJOBPN8WWKA55eC3odkNbfFU+PzPRe1hkewJ8I7OnSlZtCY33xI4yjZ5StVvlsp3yb2f4mBMPEnu
v3VDJrnhBWQIXErbOvnhT8NjLkP6KZiqtwszBotsV7RsO8jcK2eePuaKQGlphy+qhI9uCpPur9an
vgpeX0bzClc29L/CPQqiM7xTS0b6DIDKgJB5Z+jf0qbCPruLmr1QWOv6Ul3XR5Wmnx4dKSvVEZD0
7GfMQb/dwqoEgWbnx+rHpeKrzPUL6DcHXjOObW5FMKibd2NYPwUt68dchi/5Al1UqB9ZAsVJ4kMd
u3u29R9RnsyHOGSzXIX+vdlXp8SYHvMsIh9gDNeDJ/dV7c3gVDC1muXKo7NjVWN23yhnoihnvK4j
LPKT+LAXqEINDTHbpbHxQNE29Bz/Rbjj2qI8w4ao6LfTcXBvkYao8aO+kDLr8snMwfksOrHjlM5m
LmZg8qRvS884wmMeuAuHjGvMQT4v9EDdckqx80it+oWnrJkjkmidu5sT8GXF/JvIRf8Vg8fY5tL2
3SfuEt/AEuGIluRzVdzyxkjs1RBy1448+pWWKb5RhmIRjQnxoawTRUZaCCExhkb77Mem2umuuuCe
d8/oNTmnlKgje4KgV6Tf5pJQbFJ6bzWVGzMpkQqA5iZMP0XnMfTjmuwF1KcJuRo6uGA+soAttRgm
9l39myytLlycr6DBfFrVYAMIzw5RpH8AU1VXVtJRRlIRNTVeZax9oULcskd4gbnz0Nnq7FTGJaAS
L8x4lcoMCFNWjl8OEMR2YH3iIN9KZ1pTB/AUi4iQLEErJ86D62SGVeYbCSfkJD6Hdo0tqUzY90GN
Wkt6W7a04VbswF0mzNzVZkwuUxUwKQ2BLtns3uVU8YRELJEAIjdj7Q3rKUa7SeidXJlzTUc8zIeb
nAlD6mkMgxg/oGS/BdKgxsif0MhwuRRj9jxbH4ltvcUlfUxD74FSn1mdB0BxyupvrQBsL5WgeKlP
NjS/I8BKlkxQydgpFuT+I9Mngu5446+K3mxvVTGtXSmf0tmLTt2oPUKsw7b9WUt4ZLlUcmdwjOej
8X5uxI4KBHOr8vw37NCnjda8jgRWTCBWOBhFwV7TGWd+I7xg5WAxSZzFpjDqeie9+6k2nuT4G1Lq
QDfV0+hBvS+C4N3wnoTwWeUcRcFZLa6igtMiOtFKSO4AIub/74oMMDltv0kjbr3GpCyhjq2balZ8
ETvVNnPZOeQUntdNqmtGtoY5iHUZ9OfEQBRsc5fbQ3YOAUXF0vy04qjbz/wI68bizsfPnDhBvW3R
zC22o11onvQZdUUJ6MqKrJY3JL/SZE4vEkP+yjdBxBq2vQblxfYbjvmqCc7pQA2LMRYbScB7ay3h
E72cv4Pu0WC/65XpnaoILHJSiXiN+zZ9TsYw2Ngpbq60YHduvDppEmLM9OaTSL9AiZ9h7HqHdunc
Vcm+Uy3OvLJb52T2xlM/01Ax+VW1URFI3ucyorGOowA3YwJ91pB8GXQV7Vp8Vpzu10PZPLJonpxm
uYiYy7PcOvp1svIsXI/K4XckX7BWrd2xj9ZdHToNKFJ7G5NmVyaEqtF6q+mnoGxy2lBz0mR+Rh2f
eEgYQK/gR+UeFoMiqq7BRJ2ZxxGUGvOz8JBPsVm0/fjoz9ljqpZ78saXOJ0PlDTcDn1JO8atl9tv
Nb9CpOBrtF8NOa94NM69t3B5GTdTCq6hWsROH0wXWa9447Khja07J48/7Mh5WmxpkU+Xe0nkO0sE
xSicElSp48vGU0AGvvHMk5IA2rqUhGgd8et6rf/uLupi82o5kbslzmUm7kOwLI8tmNkr6w1RwSnY
IHIqXYtMEd4puWI6t6ppnOg2wxJuU7N7X4R4JyjLCME6mVb5K/vw3ZHys6o+xz4CXYbAUZrw+qLh
0hotZIPq1+aHLZbmN07yh8KrH4l+LBjlQjqLKgGbMtd1z/KtYoO9WlJuSRD8gGIO9UeRdYeug2NJ
3U7gFgwKpoM7019oNw+elx2Bub4Iq38YRblLJqTiOogucK2ZLKvuNw/ySxg/j668s3sDGEhGELX4
akxUpU4Yx8KQOywjutcucXcdXRRrrw+bjW21L0Z6bpb0LR/6nzK+dfoOK1PTWDw9wYmik1Utk7sI
QkhrOCehvF/PKnuQLHpYZTu3SlFSiYbGFImddgJhS6TX0fDiuP1VEr92U2wcymG+GBFHQWHiQEvv
l3T//4a+/wsryXEsF/bV/8xKevyZPvr/bgH8j3/xn24+5x+eGQQBcUUMfa6utv+nm8//B3AiW5gB
SGogjfjo/tPN5/9DM8HCwAJXaYE2+6ebz/b+EWjaUuCa5n+glf7Fvfe/ufk81/sXfhrQRM+l0U3Y
rmXCIrO12++/VUObg2Gotq7Ng5t16srv1UOrCJkMcUkMTfgnP3RYCmlLK7n/090331Qy3NCLsFUz
X2IXYNUZ16NlcM8IunvHKz+6Pq440ghE3WWHEPAYMuzi7pNcGi94GAeLMjh22ckCJk9BHKoW9yk3
fC5zUM83ntN9VLABDBcCxqzrM2lbImzupGiaWQ2LpomuuqDYCdm/LFXuIX5UNzlMllVEfVjr9Lde
NwUcz5AhZDilLLrOuZB+v616nPQBQ/xpONpyiDfxsmAK/8rCkNxzbgtMZWJVsoOzhWWz62CHX1jl
dhEHPFO0oaVWQyXQspeWfNb3tMXKgQ6E1d4w0sc+JLA/Ch0fzpLV0pK+H9PJ3pvxvG5kSbNS/94G
1k527o1ENFxNNi05gudj7YxCXVtMKNjDXaegao81Ad3NSDP0Gn+/fSrL2TyKDEKBfvTnevv7iJSO
cygYHwMVsW4XuOhA89Nwj4CM1GC7/Q30tgnYguNvZnr/NjCADLol6vgMmjw+1zjOqnpcbpbZ4YBD
gcEm9FrzHC9wMoJS4k3RDyVEijMKfm6m7PDsOWHTlbqPQvXQPgQeNo9a+JOqo5c4qqDIsJoTYk3V
WhhBdPf3RxfMxl1j1w8KMkVIP0C0CFrTAyJyt3Dr5ZFDzr5xSz5ndu3WiHiVs5Ss9NopG0LLeV//
me/oZratBEi6IOrO5Q3mIIclVwlx080e9g+YSjSYiZtwrAHh8H02mPSS89SJ9DZlhluizcAuSaRc
w/mc9kgxZyh3xsnPZ/nQz2mCRouQK4U3PFSd514sQIDhIXGt7onwO3+Y77GzRA9/D2zC7O5YKxZt
pkwwOp4UQf2sMtJXbNvF0TEJ/+XQRV6XxgTXanr+Nuud16mGjh45w7OCdvxJLqPFv+a6F+VH1jWn
7WmbROa4niTdIDPXtDBi46f1oRsFFLMCN3FBw7ABg5gCb7mS3qOtu8b8bLj1zTHdVJ39QO3h/B20
5SEeGxnjTmFrRm/ZWz3yFi/CfZe7ZK4DSlCSMc/e2bYBBbLq4IHaF2QaUyQ74D7hirAX6a1siK9a
XufLEtEymuaB9w7Z69Cgan8qe1gDGL0DLjI+9aKmc5e48w5iRv+aL/W2iHz7joO2hOnA+jcZXrSh
vyF+znPyzk0JEjCYWGDL3Am2yotNJtn8bTjae0u6uYafBld5I+cX0VsvdO/W594lmTh1lO4EkUdL
e9+rb1g6VhPd50sPGj5oj7QAhLf9BKQotlCfiikN6CanRcUFQPaYUNQMd8zdFtjgtm22qMcg6vpr
X9HoZbsntynij9JgzkYhw3KuLXM+JXkyrO1yclcBb7Zj2zjimm6ajhtFOD3Uxjg9VLZ9JT3ytzhL
1Y7d3/QwJgiSQzpb27+vEH1HVRXC10ol5Vph27jknZguGHTGU0XHyD8/xWuZ7xl3YLSlzbSfquYF
7EIJp6U2tn8P55k9RJMQUSKgAuREFS8e9QhRnfcXb5H500xZrZ+P734b6KqVpHrsq+I2rfr47u8R
pDTm40kRX+W8J6Z5Ch65AzGkLSkOnNPcfCkpFAg6z3ucp1GeOXo+eyboONMv7mvqPi9DXe2rkXgm
lGwP2ndRntxuKk4GxmNQSdkuiG1MQGiI6TGyH13b4WifBhiPReQ9NNh2VjPdGj9JuJfwb25UK+i9
MAA+LEVenSqcjXe8fvhqlaL+icE1TY41mX6jfzAqSpoly+WmjNJmx6wGecd37jhZp9+wQ++CwjS+
pp20/EMh4hllD+2KHm5z/fdwAxYUq6Zs7UNHpe1rwVVVAHJ4cRFdjgKmGG0nZfA6hguWQi4vZvKN
sxV+XL/KLUt+92oCt6bnlZExDS2/zMz9e9u37pqxVM9o2sbOTK3y0KnIQ8ih78mNjehS4cmldgM2
0F8rSqBa99zRXwphmbdwW2GHlpyRwWd10ZXvJg1cGF4UXILpcUqr26huwrtxkZQGxiK+5kfOnnCe
NSua2V/tKOx2lhunD6VZy0ugaIpzzeShHaFbeHTYX3nkd2/o+LrJ20Cd3byB3xVk8qXzjF2W1hgf
DZk+TT0zbFdU/aGhsfjJxmnK1p3f6O9vGcmJ3GBHQH1wHJucmX3RLWfPlxcrXuTx3z+nH1b0MGyb
0nymNGM4BfqPv4/GStM2lJdshylXR2CN6vj3ER7YeJ0vDZO7JMKqE7P6ThW3J5PKHSqxUqQd24Y0
jAa5KsOyPRfWeIXa92uZprUPYRKsAX+Bz6J723Z9ShYrUBZWoLNYPAlcP8GVE6NHceE7eGffHB96
cJ7GV0lhykNZAxw2MhZ2hjIruxPRTQN9jyFKdovPP+/OpTGUF7q8bd07Y+0M/8da2BC5LAr70lyw
ott9e1Q56B0/NR/GCNQ1zSzW1eJE/kYEXbir8+bgOO1bHJZ7K1bIEtCFrrAFf3ITBvzSGuFdPAPM
RvN9aUWenZSLAtQCl5YM4YXH+gDITayb+SFVBX5qwhEcdgb+W+QU4brDtSO+BCfIBTEnnHOwH/Sr
9N10sTxs0X3X/kYpFWGyMzetb4LbGKyzMUScFW317UzzAQOqtqbCXx4Mr13VbtZSxCKomnf7V8J9
BDekx0Ja2FDqp3Y3pg1RpSTbNGHzRSManbxR9WwMGOZ511C6Va1mLMthGj47rf1llZRaCxMsVEQ7
h/sWNMl+tIKLrAkUZsX4I6SARNJSJ5qm/lMse8Aj2JZ9kPetZCzSzD85mE8S1BoCP714UfOlal8h
eMZHthqCI/jGnM0N2sNqTJJLvDA78nbmaHLsV9F7HRo0U35L6B8i16Tyrun3sYQwYnbWfrAZ/yGj
IDh7/Vql8ZeddzSslt6loae0Lb7SrHtdXPzThdpXMwO1MS0ZiRRYczUt0bNe6sF8iER+X0sYyODm
XYGO6q/GcX6OQKw3YOSa2LuKbOM6VsNdtBjXHUMgriZEFeIe6jz1tKB25czFatwrx/jIxx6LKL0a
uWR66F9Rn3CVcyemtm965NSIiGw0AC71oCehdWblL+uaBAR9APfE/x/tdCk3S2Al9Hi1G9790yoM
/C9/JBkQ2LwlOwqKba9HjaEkcSx5Zzv+TZtDGXPbJx0Cp4Y9nByc8zTAxIh5IK1v2D9RiASALokY
s8BetKlg2VBY2286tU4iD/KTGUEnQfPhcLxyOmddCUr7IKM5a73tTk1uMGX8ism5ui1C9SbK9shs
5quCc7TvjfnR5P24GboRAUE4V6W93IxNG60Q2/Q3txiTeWJdhfMZHLbJj48vZgiY4za8PF0iH2gO
O5Ymo8AqMHFZ6N46JJEdlzq+4MBPoMibz2bt3OYmmvwUOqCUvextaRnd9gW/N5GidZhmTHTtiY2c
eu5L563X38eyvLe4K24dGY3rOcgRJpIf+Bvg0Yz2SzVQcHqsMWv/SZThuwiszyz4ZgU4R13Hj9qk
0IAYOPfBb1DOn65v39hDj5W1KjtsMfIMMwaXQeFvUmP+UE7AZNP9Uf74QxHkjdv89L2LwlSXN+id
B6/nJceI/JV46QUYABK+13yQNawpgptZviDTm6xFiiiOn3Etsw7sA2+6qpPkxIb51RrVS8wMskfe
DprwgjX7XNfgO+dyejMDeaKb65rAypGtkb2qu+SbIGT7dwGWeBORRvqdkhmTsca/63L/KBe4mqCB
yKrgZGK80p+jKudN2VG0UywebneHR8Z4NqzsnDXuu2emyNpq7VOYjC6w1CDI5E3cu1etcpJtj5pr
QvwnZ6QU2oZcBAIk87muLO9inw67IWFMhgsAVn68accEJ9y7m8NLa5flR1IJtery9tj7t0aZaXhO
tGbTECBs+vmVM6bQH+1h71vqHKDH10X3HoXyUBsi27mKCWfR97tqSk+yVdN2wEm391NEYLcl3dJ6
296oPwgzyYMrAEhWpuHdct7fuTTQs98g/uD62pwb8BzABk1OLsLIjJH5LDroXjVDp7lnEM6Ei3Ha
jrqL4Cu+zx4C6Tz4YZU+5rXzEkUs7TissOLj5lYeg0F2Wf3BC7mkqlDiL7GrO7cdXix6Fm9Gpvok
uOYcSjfGsE3LUe4qNMZT32bmvVE8pgTpCHY1dLw69BRLdcfJz4X7y90kVtO8acMU62kS7iw/iLSe
AIRjArInXf85GdJ66wXVncjnbKdC2W/MSBxzXrWjwW9KGdxhdlS8bczizgBGvGk9YD5j0F/FJrZx
3YZEXiTEnDcsIB/xizrG9O53Qh44Jx68JKG6AYTqVedRspbV9nVXcoqvevPbGqhMIcaDGBvWaEXQ
99gQz7uC/qHXvux2QxdsZw7+D7nGF5OZ+7AdFOu45t737hm2uw4SajuHgHOzz4u/ah0T61IqLsmM
3yli/Nt2wT15kL/Wo2dw+CyXXQFDrfP1LO+u96rLHHGDF7QD9BLVp8qi4Bgax5HllcjdcB10Lgf0
ZmYUDXyGpAK1UWH6CiG32OEhOo2V+Qvcmd6eIa2uGiKGW6t1OVjHEOwkofHOx66cFToA/M/Hf590
6E/KNWTl7/Ojtgj7vbY1/8vX/T3McBJwGmv3f/+0gxlSwwI7/MuX/v2liVyEFdS8+fuWf58a8XpP
LfaHJWChjXRe0KTLBXGI1LKr+1O8A14++hcZJFXjT1KymR1m85WBxyk9QH6EZmIMh7of7tyhO+iG
L7QgXFLSf/VS9Zk3y4/I5p/W6YqVnKNNHzpY5MefJSfMXtfJI4vYsYSAGQ6Q3koNH8AXs1pc+wej
CGfKZNM11qme03qtvmlwEbuiYBVQnnXTNv7GTWliqiUNwGIIk3UfNBZ3zgGMif5DzYRS/z5aCgqV
1diiD0kiH3I0N39/+fcHfaLlbhm9pzYngK3s9IOyWf+arMiVGt2W46pYFZOcCJPim8hqIK4mXowN
pSKERvCns1wHpHT+Hjec8a8RzklyXWrPMvd9Rl1WpfOtEdOkOUwSGCtFtaXog7yOXb4UADh3i6B9
qV2Ic1RJ9r4ExDKVE9tHUznWv/9h/9dHPvM/tlIxb+KpzI+BsvPDDPapsrOHoiSiRUMG9WXfts8M
znzQkNNijI99TvFLap1Cj9qNPnoS6YSgyBM+kfjcjHmJDd7c2kZ17Vpyr7Ll5Fhjja/EvomNdotG
s7KluUlrtU+nlvPMpkg49HBtcEhZh/ywUY0qSAZ2W9I6j2Z/Ubijr0liDr7YDqHx3loxK4OobtMp
/G50DKlH1mWL4HlsZ7toI8LiIi3vKCqgFu1liuWpqdpbIwUhQ++wZRrvQzRumP2xxW+3Ho68Vibv
1mKenJa0DKKuYkYXMU3pBoYN5jmownaT3Fe5ZoLJ8TacgJgaLhupYrfgSFa7gI7KVW40N66Z7WkR
K7GtUaUU2Hd2lN3l8YRynQG36qpxrzhQE0rM+TUFV3DVFo+1ZHBZY2jlFBVgV4Byg/MzerEMtY+M
jPPFREHpnSs6wm/F8BkFKGBdFnm0MhcYVw+OOYDydJrfvJmJFRvXwRz0R3uQ157PRCDQ7OAprG8b
bvwaoLn2gvpAcgSHS6OaQ++V2wmurzFAFSypKW98c2O6+V3WCgw6zd3sVhAB3bc5ih6MAvswS9N1
nZ2ll1Rsg6g2STyNRqQdfJHDvqzwouV9thvr8iWSAWYRx1tTuMyEFZNx4+5lKYDpt5wC2HBw6WNK
b7qHhe0+NknE6c6PYW+681PicfN2VRdvjPYtYewQAFjjxLQqu/4LufN6cHPcgmkG8KMk8ZmzY80x
vtkQ4/PiXbvcrp2ei7PC7uOOzdXgJ8m6bKj2qaPke54deZuSxi2dBpIoy1gRhC8ZJYarSMrHLFUc
ZUhKu9X42hY0Iw/Fz+j3L5Y7E5pcvgbAtuQwcyxetuDOEI2Hcnko7A5LI6yXtTvNa89EP9OReDep
UcOlveqkdzRTmMXpfYlMA3mazsr5ouLGOFgDJsb+yhheJOKOg8gzyvaAD/w+q3BLmcK6HS0qq4s2
pUUOiahDKjKQjOo2o76eos0yOhURvFPUTocZym1fqB/ayt7i7OwgQZH0o7WmKUt2k76zG33uaJ43
7NSY3IQqit9kU39ZOoeEuIX6fRfFeG/Si/MnfSF0NohhxK/DDeVpOx+ZrEUuc5HNvKl6iKlU7Qu6
d4r8uGCY6ZHZSuQ2F9kt1/qbqZW4Wmty+GzeEjdM9s3ifkaZX+q+ZJqykPJwrj2USHsJNwp7aX8b
JD8T6a9AAhTCupm0JlhXn0s6fUbcFOgj+A2QDgfwgzNS4pw175j3OGN2m15rjU3N7F9ZFECOcDlF
Dlo2pf7trdMqZYhcSbH9Q9GuaZTe8u56qs3xotX1RqucvdY7R618ErU+BdN0Fc5PUiuj8UxySm9V
o6b6HYxhb/6pqMipHUuARF51tc5qIrhaCK81AuysldiMFCRL345p26WAp2R4XzZLWIOAyxX85li3
kt2bP1e39QKbcYovGbKv77IpW5gUS8YeyMI+8rBb00WUpsbdNBD48SBbUzOZakU5RVputcZMXtPD
fc3EN2A6bb2NiNEJonSMUWor2BuaWq8etXIttIZdFwidpta1ba1wF3iy2fAs9XTRTzHJx8ewCDHZ
cEeARryztVSuNfNZq+cVv0LylhH3xepYbQatslPK9WRP1mn0eaARep1W5H2tzXuI9EH6pbRm72r1
3vOM1wI530HW52iF1XmByR9DBRqf8Dta/LP07u+NNBRc+s0vm48nwqD1Np6AN2sPQRuccak72BJC
pu3aZyAwHDA7M/BlTy9CexHAlrVrA3sCEymWSRyOtsW5yM9vkMf4Xjg1Ha4YVnQ0X+12SLA9RNgf
rDw5p6P1WQjo/TJsz7GFU8LGMkH0n3eldlF02CkCfdyuMViQyrZufO25sPLwllefsrwKOVf7MozJ
hLfsMjbS2KM48K5m1o61r/0ckfek1fXJw+chCGVo34caf9njPsviwZOq3qVzsIlGv95wbRWrSHtH
kJ1YV9LA2GCAi9lHzuAn8Jpw6Pv1Rt/ctmOwy6f5HoY+L612qDQSr8qIaaXU7pV+vM60m8XD1jJi
bym1zwXkXnEFCg/bhXkkKbmsaFKIViEGVY0IYuTKvrRn+GQGVPfhpMHWsaRtvUtQ1HmfxhkTOutt
sT5KbcJBglmVORp1qO+QGHWMSX34VLWvghGQLIHFm6BgH1oEOK+4VOjZ0J4fD/PPpF1ASvuBbO0M
Whbo7UMv1q0gKijcnU/b7qrzMHkp7SxiwB0zaaOurhkSa59iQBLaiZRqT5Kr3UkDUeSxEJgDMC51
2sHUY2XqsDQt5gyUYfiSrS7hcEFBBV58J4rwQg727GKLGtoJY2R4q7RfqsA4xcTWM+EnTxCuKaFi
REkGinWWBS3FdpViv0q1D4tj3u/iLxBEFGdW7dWatWtr0P6tESMX8/WQEtVPxvaCtxBeL/LylWO/
wUBlycYMNmEKc0vBC5fkOUY4QveWuF/5/aB2iV0/JwD364EfQCWmwNVH1/ZCKtoqa/p6MaPhscFL
rP1ptnaqtVjWWld5O7y2X2xvnuKFU25PJ3WsfW6g/n8njG8lBrghFexdQzyWkeVzgIx2pnbLWdjm
4IiD7+7vpnLLy3sUMfOkuR7v6CpzNlIhBPc4v4sufxJ/nrwNmyVs90K79ZT27RXawZdoL1+mXX2m
9ve12umHwqZ7qT/cxW/XsaJ/I1KnSrsDYZXwxCXw8QF0cnum4XHknI4GdR30FGBjMjTz5iRi7nna
fWhoH6IImw/XRk7CoDhgVES2/Akak1QS5yYrs1eEBp+mMZ93aWsyhcfu6GF7rLT/sbbm27nufyqj
9SiacEBODb9W82wN6NK+9lCOmCmb46SdlQEWS6PZJxgu/TK32ZkEcK0C5v/oetqbCSWOO0DpIkFj
Ldb+zbItO9zxpU+7hPbPknKgav3Fn3jGu1h9VHJOKSzYhtoZOjhEh1Dst30vLhxoH5No/LDzAGI1
tlKnCob9YDpvXSnmfTRIXcbevfcF8y2L+Ogm0Q5VAt8sTtadh1DoUcMMGIA7n2PkJ6NJd2pKME9x
TeaoKVtbe2DZsjdXvfbFNtohmxbBVUPqfZYeBT7K6He+/z26JicYgbFK4hyOTMvfZL6lqTLZd4tk
th6r7FEUHJttJgHrrjK4szME5H+2tZdXaVfvhL3X0z7fSTt+Tay/ofYAW5iBYwNXcCnxB4/aKexr
z7DEPCy1i9jDThxoX3FA6g/lZcNgjM9O97hMl61IsBkkeF7/svdEkiI/wK2sbcvav0zw7d8YO4/l
yIFlyX4RzKDFtrSmlhsYRRMaSKiE+Pp3snpmeF/bXcyGRhZZglVAIjLC/biyV873k9I2T0rlLGr0
zqZSPg9IoBEVUEw6LyHSaHuMctyqdAl9w18FXvlWRYCs++c+7bFuVKimIDMYR6vZokmqN7bZU9s+
esL0VpIF5lDM+YXlYZMw1neRnHImM3myAGgTOqNFtr4JLWlt+pGLjHCbieuP8Sdh87eM0VrFpNY3
FU7odKERVU+M1HSKh3bYFfmcr3Pb3Q8Bl7i0bPbU0ndVz7AnHeKzZjFtSHJo41nAjC7X91GOfh2x
+pfp2vbSM4GSBW241XpE4amVbMqWEsFuxo0v+4oLTNcsU0TpnHTaa4WuP1ECfwGZGL2/roT/urIA
WMoMYE+peZCA7BZhBp1BVkG7mbrpE2jufM4xGDA9y1d6cZ8o50Gteeewz1CvIZlmaLSuqjQ7ETj8
EPYDhYfPK1NOhlp5GhjV7hJMDinTyUXX9PfsYze98kEYV0eE8kYgGtzOyaE1y1unZLAg2GeTxQGo
QkbBS9gd6OFgH4H54QKM79xtLs2lofwYNsaMUDk0NOXV4Pk+YilYNWXPSl0wjrdFtbGweOhYPSrl
+YDZzhqrfCATHREbY4hTmpAU9HtBDJP0ymLldKQAjMpJl7rUm6FLTgv3otnmEYuM98RRLpRB+VEM
pZutWhO2QcjQgY7PwDwy8ozPUovaYy+0mxp7S+x5T77yu4TK+aKlZJLlG6EcMVGFN4ZtyRG6ls38
gHYI0og9voQlkiMcNVhrJiw2lvLaMNxZ6JhviiZj1EH8lIEdnqtDneAJ7lDqop7mk56B6scPll9a
y1o5e3Ll8fGV28fRrKca+49UPqBeOYIk1qAEi9CsvEI2Q8e9NES1bIKBvKpAbPS2IFSsnG9z7WJr
XbnluDtbmXZBVIDyA1uSqfxJk3Iq9cqz5GBeqjEx+a809NHZocGb9pbyOQ2R42L75tKj/7EGKPRd
mz9naFFVL4iJQ/+hs/kCP4UqBBuVVH6qIOOTnMk3JTeXzBvbBd/CNPpFmmB9xtIiK17UiFvmXYpZ
SyrXVqz8W5lyclnK05Vj7oqVy6tVfi8T41fR5N5Fy/BQpw4iKMxhDiaxRLnFJoFvTMdARtKvjp2M
7iA7EeUwc0kTMHsfzS/5a3YTr5l82Jdc9sSHLrlcQAstCsxPDJe1Ze3KdtUpPxuX26NUDjeB1c1V
njdHud8s+craLphPGt+EtNR4FnAKFBaeuQLzXLGFmL8amngXaiWRuspjh1J5GyjXXU0ZiwkvVG68
WvnymFniKzSZjQbKtWdkrNgO9p1G0vh23IDrcxhOF+iV4FgioP/CwPOGo3yJ1GRne+1PZKS0ubIf
u2r8leAT8ZWP0K2TQ6+chUO58WL7c4L6EDjagWSOdaiciD6WxK5KH1KbtmU8pGAThqeJ/8aU3fuU
fHROhxEDHcoaFiKpOV65IaEqX1eTzqEuB/UxkQOi/JEF+h/llwwxTpZ8amz3i4dMeSqFcldK5bPs
MFyaynmpY8EMsWIim3jrGb+THcZCFNTtx5zGkBqwXMzeLo8k8+6q+mFQ9TwTbKlktTZd20UY9c+e
MZ5VVsEmnGjXDbIAQ1AVWJDyD1c5SFOspCRqEjaMt3RULtMRu6l0t7FynxLXdTtN9YU4BJeg73iH
sAaeDU1csm3MdutjY82Un5VxsLXIdTyuPWbXRLleC+yv9dUHa5gPXbeTTFUYFOpEuGCZZTDVbGhW
8NngprWVrzZrRYPOe1rZdDSAnBXvru+Ry6kuS8qXW2LQTZVTt8eyK5R3V+OK6Sg3r3CRK1dF+4dR
XMXuA+EV4ICFpE+H8SaHmmmBlGGyPTDsoqOpcrs54HhoVgblJ26OrnIXa9iMNeU3rjAeI+1iE6W8
yKY7ddvJslrUPC6MSlPbVliXdcN4nrEyN8rT3GJubpTL2T/5j4byPbfkng1V6tLvjB5c64+bp+0t
fvG7qK+7ZZWswjEeL2T7cYqw42rxYlmDg6bfnQFt1+dwLuS56tpm61tCXyZ+pC9q5dSusWw7yrvt
YuJuMHNXmLqjAne3rXzerGrSu3dosG4t5QNHGkWOnfKGEzHsnF3lF88wjtNmAtGmvOSR4+9H8ZK1
87gPVeik7tSfmFbrQ4EPsA/7205YHQsDJWbV0/ARjdasmw4FfgReH0oq7BW87TUm9xKze6hc74by
vxNdcsojHPGh8sZDnScSOaeHjWu+wT2vXPS68tN3Ns76JMFj3ym3fat897jBKLCH9kSiSfgdY86n
dynWqYtdX/n2Q+Xg17Hy98rTT3NkOzrhRYMEsxgsDgNfppdpch+MKrTubdAAwQAjYAQWkChqwKj4
ARMggUoRBUrQApLB/sHwg7OmqAM6+AGDDqGjeASZIhNkilFgKliBohZMil8wATIA8eouKtAGtWIc
GIp2AOeZWCHVzQ705NlQTIQQOEKrKAmYK5al4iZMiqBATvA2U0wFQ9EV2AjLhaOIC+hAdJaSd/LU
xbJQVAZm7w2ZUYyB+G7iGkY0UV1k7LoN8Pn5h1R8BwPQw1B8hor7kAOASABBOAAhOkWGCHJS2Jpw
nRGA1cfDfc6hgKK2a1badferrUIwE53CTdRwJ0gP2YQe8Jq8MslT4bqsi+bbjQoK08Br2QeKm6Ez
uVLKw1AJPA11hBMV1kUM9GJQ9ItMcTDIYIBixI7zm8h4MufAZQjFzShoVyd/SRrZoeCg3lm+fdAV
bcNS3I1BETiatWchdJui+d1iMzwC6nAVsUMnw5rZzCs294QMy+6tVQlfYAIYvgD8GBrIH5ligAQd
NJAAByW3UyD3ihXieaDaOF5nRRFxEJLkOlyRDL3+MkpgjcRAR3zgI4LFxlM0ElnrLzrV/coDVKIY
WItatYltRTHpwZkUV65JC+GkVKwTJ4Z64rE4ScVBmRQRJQWNUpowUkxFSxEm3JRGEVR0xVJBS1Kv
I2v6aMCsdIq3YgJeqRSBBYiKs8mZOywRrjxnitMyAGzpFbnFtvp5lXvVReo1PV5zHpe+GB51Kecd
XjIDX5nFLTVhnLjGgcPEAf5RACrx8UqF0xVY5zda4P/jNiwH/zed4XrnK1bt92EEpdDSrYkkPRqK
fXN9xOvf4AtU1HuV4UEfH2DONczg+vNfENf15+RK3Lne4T++/X38v79xWGxMf//7cv95FX9f5N9n
5HoHZ+g/b4ngnK+82u7zo9sQunl9mOuz/30h12czr+Ch3ycWVzDR9U/rK67o+u3fB79++/so1++A
dQA+khyk+0C+Rwrk5hdttS+L0dx3Bkhxw0/gCqrvQrQPf7/7vQ3TCmaV359TRFZ01f7fX16/i9RK
/XtbC9EL/7i9u97+9xGuv/1759/n+r3fPw/jaErWY0TG0nDpo6+T3jCoG6Kb3xdSmxoTiOtj/ce3
VcuxilmJ13N98FJB/c3Recr+UgphaGz8Xr/hLMRRpL6k11QU9eWf235/vH5Xdt7Jy8pg88/t1/tf
b4vVg/z+OFOFsvchUur6299fXP/un9uuP+bXMJ//9ljX2/7bXYKurheGIlDRAdn+Psfff/f68/Xp
yl6kpO387//67x/9t4e93iebA2C5vdi6ldsdWsAuK8PWJLsvfvTChDGa+vLPj/rYWTlgzP/16wHa
7AztIVAdF735P3e63vP65Z/b9EqSHTzazvL3Gf55mt/7/vNU/+3vjCDkNf0+FvrC+tAc5uvN1zvY
YmAG+M+D/sfv/3mS64///loLCrGbAEP+17fgv72u//ow1z/8fa3Xv7neFqMgWw+e9QdHvr1E54uM
8JquUA4dow+DNMvuNuqGZPN3uRisZ81p83A+x6Z4uq4GleJ+xWlV7SF0eIBOVfehWJtZptFSZMvm
Wpq6iGVrTriPDtfBlulvc5yQIR0d9R3dusZmi+2KtTQyB6inuJgZrTPdLx71sNEBTKdb2KqPNSD8
rQt2aeFBLl2MLeq/3iVigwTu1qhI2eXCEfbUzG0x3U5CftthuAJiAzQ07dh7MIelB1grue600n1I
r0TvhtvC0L+DfHw0BCBrYnclIdYV4qLGIRYvTNYmEDsCoM9FVcOlSKA4l7OITy4qqHOk5jCV1TIF
KS6FgRaAITZJzS4ZlTqlMFN0sbZBJN+Jut+P+gSVa5j1Oxt2+A4s2MJy2a6O3gulCVubLjOQsFPo
mH4bbYAqUokxA5cFW33e01XFXoWd3o1tGqS3GJO2DjXS3FQ/BlMLQv/5ySKwsRTijEpXQC2z3+qh
Jh52yrGsy2TtcG2nQjnFEROpNKbtxo69WrXlfor7E10J9hgpbUBNr1ryTY2FbjEFCHENb4aa987p
LIKM4vgxYoaIMxzca4jFX7Axb/3pJpPjT+vxxvgyeGOmznhUBqdoytJlkvM4ZaofDCHGLbOzkyn1
GNFTyr6liV9q+ZOGFJC6TkUwzo6/DTFia6LbdSbjb63xt4nt8k7btNNFO9hrauNnaslx09Y61Kiu
/faS2yJiaI8ukPu6tJK3ljaRiKVFqFoGjcocAKUXZu+tDGKAqgibhEaDQPRxs4HHPWztTmVADjRh
bf7xCF3jLvPvxiRodn7Lix5nNJ8RVoCDXvJBkwEew91kBmkt/MjXGRtwLnUmO/tY++nCgpDQ8ayO
IDN1u3Mez38YYVMmt4wHavu907zwUpn9V12YhDNz+i2RAUJqmZDKxTHACBtOO/sp78SYYgCTFizs
th1XOfItAp217Zzp6J27iaFIwWwR5ctLmGSI+V1wiCXCq6nA+OjzXC5KslXZwdXuRzkdmt5BR0fm
ZtSGd5NBylDtf4q8tBeRHn1MUtt0ZEwvB4O6zLDO9BPiY1xi5QribyISQK+OZDIa4/wa1BMB9/bO
0P54QYn4JLGSvWXoxTJI9bu5C7GZT/kqjOXjZPj404ITmHFiuTU6r5lsoNtmX1lt9Ju5pjCm8Sg2
mv98ZdE5aRHikip7hXmhF6JVp5lTejl0A01xw7iJRroTABL2vf7h1DZlD8i7dd88tFn9hJgeugad
SjcQb0YnL8zQMKOC1807+VzpRHHabUpnPNTxoGeS/YYx6gsIJiHyKcYdqRfDpoRfIWvj3k1tEh9o
imJby3P2SG1R66syhRPkG9EaNvzOsBBc5vn0EgXyI4zqhqlx9Z3OrwRqDsjU4i89IYa1NWE5xE8S
98GxTDpjMxwDY6O7Mvjoxt5f0a4iKd1bppVCCIbmD87cVae7b+ngXNBlvsg8ONkmf1YYw9nS0d91
s52uJZKWTrSnEH0Iralpm8Ux2C0is3fTpyu3MswfyVh+h7gcr/RuurVTbTX0eAZdOomYJFi7bQZh
EF8QSfU0WJthRdi0vWyqHnVc+iF5kxaNQAiDzWIPszeGmcWUt2OPGOvU7B5+n7Y6WmLTFE54hxql
Ww/EGS7VCJmE5ZVFxjOWNToOef46RH2+MoJcKeNpR7Rt8SIc0gscyMz5mCWrKBvmldvoNGTgt+io
7NcQbJ/d1LyTo2pOv0iXqW+dZFgpEUQk5jesTeIkzK+2JjiThuuy10k07b0Cx0xPuVaEQCQNhDR+
zlQrnqJXA5XCWKDrJFryQU/rS91Oy6KcTqKn0dnSsDKBoCxjcwNYyKaBazbrUXNV7pe4YW61SCrX
XllexL41GvcVsaN8ImXmig16EdqjnRstU2PfMFX3Wg/zUF7B+aCxZXl78ug/2kSswXDcxn5erGzI
qzFc3kUUdt2qh2e7cf3h0DFZjyCjr0gkNda9laJrH2S2AvpAH0frQB045bgKLe3LrxnwkRIKwNFi
MjCgUfLcLVPvR9uYt15X2NvKNrfOPJyzuHwqR31jGzlC9Bh5yFTnb4nDYaZVr2QWpAeiDGJ/4Yj6
Hg3wI2D452nu8pXdtI9xM39Vo/tiVuhqaA0Xbg3HZDzPPjmtNFyNFimr4brnSiCjqVomqRVDGddu
91mIQgWu/pBouEtQqr0xtX8PovzRFf1pdCFf6AMC13zX2vlbNnJMpF27MXtqA0ueYkJ/8wmfm97Q
1MqEeZtozcpqOD9Vrny+Y9eN+jBn1pcMLhJ7eB6cm+9TN75HLTNBGBRPrV/RJkiY+BbZ1+AlT1Y9
vhGc8CdlSCsjazvLZN/bxSPzVSZyenUvcJX2CbAGmRl8seIHUF/dtpoTuc4Mq18VGF7tIPpo/XYf
9dhy6G6uS5+w26Hz/rR2C5uUK+yi75AwlAS3cqXlXLKHRV3q5SpUHqGuvMsi0qYMhBFrTFHb0Q32
b0WbqgaZv69GxvSY1KKlNtnVIk64Nmvmsc579sshgnbbM3dKR12LsFwILzt2zpdOvHumD1BH+n6v
i5dEEHevT/lz0GhHVr6HpAnFou893vroYgjKBMfcdumwG6tw0+5aWshwxB0WCaQSCZarxcCY8D2e
GAz2nrgkvlIvgHjR2wnwT3DKquoh70nYZiiESYWzd/DDP3k+HqpsIClobF5QhZzMoLvtfbAF/XAn
uujdKRSwJKANlQ75mxcE6A8wey7bmaaWZdMbnjk2MlsHx0Mzpm4MsE7duPYt/cQpubXJLNrDQgyr
4oI3ALUNZiA8M5wu/Yvb0Zabc3+ESlrd5CkNElw+vJs2ek6riB4rN/8jlHGl6PIB6TXUERrxuyZm
qoKgx8O1gMcA3XkZSeKuQZujYXzHBrNiyTWJyqs3XivPVhOciRDNVnWIlj5P8HwxWrc0dAVYqIsM
daofETltzQ5Nfos32eNt9DwcBAUqq1VvesGixcNOn4XJavGAnhq+RYaYCQ31wmmb5L6T6y50u0cu
cFSSd8G3Pvb9yZi6JVBoZ+eH3aNmT+zmgv4dzS9BYaQ4G0P/3rTBJpI+U40E9EugUmRo0jRMRfIK
Ug+yeU4eirAaTWAdMT5j1ocgtch2xSz9vT/nLx5FveAK3kuBDpzaeBo4PSuCZtPkZOPHktFwAyaV
w6VO7g2Wn1Xbc66FYcaYsD5FSfXjtQntcYNxeWY9ha1/QXDyaYyoUmZYhJOBSShMADF65bmP6qNL
sRjRZJNBdKEEIezEOZtJ9kyt/ey7llg6kYE+2hy/6EoxbPHlePEDLjXutMr8/iMSBKR47p0WpbTH
3Rrpds3ZMSzdht6tIwumTcBFFrZPDebmQJmi5EduArs7OpXRLJi7awtjHJ6calgbpjNSWGlcW8mB
X7r9LTZUhr1admvRG2fm+klLrNwyZrsBVs8Uc47lFl2u1TLfNvzyCQXRJzvleulk0FJjg4m/x0Gj
/Zih+ZFU2T50mQ4mcXcU9qUQug2aFjFxXlCIzk6E4I58mABTTjo756YPHgut/8NoxwrsUzKGayTv
qwmn9AKr0bqT0W0qbRsRSf02NumhL+f72aI5I8V7bWuoVQNEY5CUnoSNZHQU4ROheyBp9Ii6E1M+
WlkM4D5aDh2EAOIUxivzTrrTIimdj7Qv4oUcJsiurrmxrenR1DEvpZyBMe9wZieRkpz9cRCUrHLQ
xOwRY8NFCTK+z+OBuc9T7nGWFsVQrwuD98keAEWOxXnCyqw2SRCepvbcZs6LBmPAxkaGXFW+mu2R
wAFXHxkDONqDXdkbabMdY5GqMAb6+ECnZ195d4dwLbKMhU2zjlbcvsnY+jRdbdqEpnzQp3A9dUZK
YHoOhrOhInQCjv5Km4I1hUnEGZJRUFlcLJD0VZn1YzGuWBA/84eh9nXdXCS1Yy4nU79LUNcv4tpb
ZQGzey3gKPEc88PxfTDxJdPErNpb5rCTkwn32TTuaydAOmUEiIotrHMZ8EnusE4Sp1shwNqBqGUw
bk5LA1GkZ0ifOiAVSyNAwoO44zU16n0TdkcNgWJdIfprc/GU5sC/dOKWmno1V9TPQFmZwRtmDQtM
Wf7SFfTO+UIr4FXY3xOSJFFAUWNghU+s7e+8cnjz2uErKbrdzFDbNY139J0OKNEhA3tVL8KxwdY3
DwwEOHiE/SAz765nGLqY0uIscSxpzCgXVRq8pQ76E/RPj2F339s6g1C27qC+YLbrXrhiqHTOHftk
G0w+4QwTrjZi1NC9G8GuQwKWIMFIvw3s4cmU2pMe9BCk4+keh5tcgTa4K0IFu0zDPVutVz+4J3oe
3JFZwLRhjrzsupQCmwLT9fAlpSbQp8E5IBtbyKbfgv5GP4TrOX+qcYAe9DTccUwuGxFb6zE12IlJ
BG/4Dcq1Zrp0ng/ksyByb/H5Rcm8Dnq8p6W3Hmr9Vcvzg9/05jYcp20FwrqSOaaX2uuRVHVfcU3O
PARF6gs84RQYAyQ4hauEXnGjZ3sqaWevKeWJTMhzqKTL0wApzQMN30fwWtYWGjw//Z68+JXMiDXg
0gJfS28t08BEdDW9AN3M16G5zcGQLEpZwqbD1eKmjPbs/jUrmbCHTDtXYcqnFriNyuYacDsaWDi9
HX+WKvGVmz2NI1dvp0LQKgZKDkkaUOC3YsEQoEQkFBzs6luEXgS5T1w6EgqtzEkwvY5HkZmfgCB2
YZz2bNrQI9fdVzJMTxkqto1WBcGi5oyHyOaxNww4lYYBNPC0CQh4n6YkQuvZ1Uy+QPdrVRiBclzb
uRSLFJMdoWf0QpLkuwrzk+6haWIL5rCtdwQEIhg9I9F+PnX2oqnM78HC1JE/Gcyutwjf3j3ULN48
0j8Jin1mie+KGdDGq/LvNMfqO8hhU5vxZVZo7Zovy1bN7/X5pomDnXc7cjXlVLzgVP5IzHBjOvIH
JMslDPB5JaxRhtesC+k9w586Tg2xLXPNLr6ymhvZ2OjKmP55TK+ywNxqqhUei+mUO3oHQb7sNwkC
Rpdh80KI4ZlzFDUI1EW1HLrrJpq23G9BXEi0ytJ4TxjsEx5UbZUw/XuGJBmiLw7vuvg7GF9q33pB
P/PoFT3VJtQVB53Fsg3DZIGoA0USWkqP3QIFL+cmmt2q3taNu7HedNfE/2E9j0Wv8YY29xVv3qIc
rDstz6ZVZ1uvEu6HEQ1yNaPV4pMJohMWgsdodkmopUC3o7ilFF5QARA5zx4Wlyz+rt4q6MPhepTm
bRBHd+IPC28YIearrdMYy7vcZqdGYim6naFGQqC/kuIJ8tCsLk4+PI7oFGADJrepJ09WgI7MZyZr
M4ZdsQk8Ddi8x8l6MD6QUn94OJdbnQMzc5692H0wXZjeUXKOgellHRaUfDq0DWcLaW+IRnatpb/2
nfOpeUhC+L/2mKo2uHEVNpfrvzcn1kI35b7uL1ntnlsWgMAGbdV0xluoNq++Fp1mIKa1UZ0y01V5
Ze2XqEelFXjOiX3DpotcawCoo+vEqRUhRwtVTF9WwW7WcVM5TJCrsPssbXknYB/CB3DY0/QPHqhJ
RBbtkiEFNZXCejGx5IVp2sou0j8UAAD+dLNb2Gn1BfhvlzrZocFbrGfOd+w39KkaEnDs3Ig2Y7I1
J3HJ3EyRY/O9kCN+El2s68r5yIz20JhMYgMnWRNY1S3SzvqMw/KuSZw1L+EIO8uDhtDOZKVp0G8y
F+lGAv5isO7DTsOdEf7MpfZoKs8ajp1HLXuXaByc2VxqkS6ouUy0nYVYWZ3x5fXd3gwAqw+ATaoy
+yb5mDc7zt8nQ75kJVaV0sJpTLDT0k+Gy5QN5ypNHrBQfFBCfOhK5uxVcuOI6b0X0bDwdS7kWhEA
YpwrezmbHvLm/tqpHLcjS+bKmmjN6ol5QLVONyF+J/UvUTPVU5FHR1TQ94U/kCqka29zNJz0OjjE
QXk2WcKBomy7qkJiMJD2jmAxGZLXJG/s5U/tiC/Hyj9DIUIK+Oqu0OoFEjYWFxd3TIj5w62PM3Gi
IbZXl45enhniaOXFA2LIRUlilFmifpkGLEyxEb6kKapYp4f8Mg/eMZmJjtIFYnqtirZuXQ5LSK7z
mC48L8k2c6SiIcsP167fkY7fyCL01wnHKWfIC24Hb631q6CszklPpLXZpEtv6KO1pymE/nzRAOKV
uQQz6Vhrp4f0wyVPWzs5RDTOLlSUcudIFOZKTz36WOzUPyWs4H6EqKgwTezKqeg4isuzlT9DkFnF
eXXbxN1rLNG+qkOQEDvApJRHm8jlQKGXf8Hut6Uj/hp63YXO7U3Yhjq7BHNgdTLWTiqOuV08dLH5
VowuyWddTFk7iK1PYlpsK3p3mTygXuA6rNOUoXksduzGHrqpeBVd+sXu93EgNmPv4QexyjlcQRB4
dcSpEeEb5UG/j2NKlJBG/Unz7XWDjmqJ2D4DxWTuGo3oIj2F8J6adXQqJu1UeUK7sNd8GQt6u3Pv
bRqRlCuUFgN7eoQ4GGrojNt5tiubc1lpDAh4ABhW2hf73sXUy0c7Cf3dOGsXwa58HxUZTUw/Oshk
YNNISJ8Fv3kpUkT3YnK2U1sYBy1Hy1zPdcQkwmOjBhV/W4TGdpqCeu8A40U6EfhEjlnFvTYRm5NA
5thef/x7W1jsUs5LxjcrL0/I4yyFybWqc9jGF9U2j/1VVI6vvp2cGfwQ+u7hqaqDaV95pHfqvgIH
GnCxXWADVq/t+H82s0Gh2pNN0BRGsWRr8zznTbuVVOjNwDVMNjQgk+5BjNVH34GASlyuPrM27G1D
Blsv/PG8CdhLzmiopm88t7VELomKoMWbovVTh4WJ0t4djD+4gTlpqLCLMPy0UhtsjksLHaqSHWCR
j3UkWEQZXag+DzhHVPNcQ7Tp77zQ+4oDE/MLJOGJRTjsw701JyfdpmPVBeZLkF16pAh4hM+1erpE
TWAs16gRiL4Dv3z2bYgYfrmz8d8s5ZSeZt29L8SNSMEwoKx5KCMc7hiZ9o2waWl6N3gYF43nfzej
43ExhOTl5HepGh0EWkHbcGyOth4NuCAsheotJ1KFukMv0T3WUQ2gcEKyhtCN09ral9L+Q9wJuzf4
KejE6yymE+qGih4rWo4sy1uYE8Y7EFI3TSpfx6KlHBpTbI1W8TMkc3vusm4b0d7WHXbKpE5zgZ2A
sOCqWgex/ppM3jmIflBBpUco0HgR2HCKxCfIT0sfiuE5tLClSJ89Whwhj62wfgMQRyVcocwIwMoD
4hsWMGS2Kfzylyxgtc6g2DsZLRZoUM7WSI52T/fFlfaFPfajqxcvbeHna61R+GEDBEWkwQrzzb+h
FSmKTD7EiE27vrPpHNKkQqdJ2xPj75wzK8HSLAhFnzX3MjpZtkUZtExb82gxC9vovvsxY0gsBlqV
oWS4IiPuRVYrG6GRPZxmQVgqc7Cmrmusw1k+GnlFoWrVOIsh/SwsGlaO+M7S+rYJymGXT8pdlOMZ
Me19V3REAEYMptqZ5hNZvB89TT6uNpWG2ZSOWV7F+yiVqoA23xwX/yvdyggQ9djc6gWapcFE3qZG
T+F7TYcF45JG7doR6TFhGsRQGeXQ9ChG7kIwL0DmaHb2uhZs5UVqCkFT9IKgR6eh5mfs4coBWn5N
xy+Z+4F5GQdMABoYBgdpKpR3i7HJ+ru6YAjUOi0fzVAd6cufIweuQk/fZsyRIw+0NamlxD6VWGjY
TW3j2gY70Cf6uWPsjqOURcwzPTw2ybm09ZtA2NbW1nuyC6ZqP9cpBo2sXMemDZIv4uIQRXZ7HOi3
Zz6WhjQbn90SH6jePTE14/MvZ2BzdGTDpE0PeUVbnX1rgfHVPTYWSRe61SyHukxOncf8tG5o2gtr
1I5klzJqCYAFdsg92UC8BkG5Lh1Vf1adc5zl3slYSfOkei7d2drhOSPdk8SGg92qmRDJwoveKPBt
eRmQVDt3FlVPW82OOSy0gQBT5o1Fx4nGNst1nosc25hnlCE402VpQolwBoFvllO0FUTCuOFNPvIU
2cQpbOWNs7Rt20JFV5/w1750Lu9taHQulL0MDQ2n/aoYnxuX/7h2eEozw2AGc5lljZGM68sXJ3Dg
/GP49mlKEgd2p9NC4Yhi0M2nso6zFsojSIQ1FHoil6aNVbOEGqrK8pj1rF0fJXgayZ3Nxn2ha4W2
Nnu73DIstmKn3JCmAn1E8nz1h+7a3X1hhmuZTi/gGE5CehJqQlqhp8RaQY4KNngAAuS78kfaj11o
vANO9Ckst195fn+ImKHSOAzMoAFgQdvcFd8mMTRL3Am3Ujl1/dB/zmNJoltUkr9QC7Ho0KASR1Xv
+vLYlBzJTohrihMJMos421PHcjOW5t4zcXZSVjgcc7YwvsfI+dDNHznO331Z3wUiXTtOfTu3rn5o
SaPV2/AD7R73tk0XQ/djCFmK8E2WzJyKx9UGeRmYMbv4p9JYrttYewsa20eq0OhL1jskBbbmrfPZ
/4ozm5kOY68lylhqjZlaZKJiZV+7NSvWyoJY7RWXbVKkwungYsVZJGx97LKnmI2qcaMJbUu0wEOn
5fqm8W9NW6Mw1KdnOQKoanW6wmPz1EkmIu6A7y4qWzBAAXidMSc0Ko/Ocdu95S4jMuuHFMZbn90+
m2CuilKOL7bJdqDHr7aIA42afddUTnwTVbgSKouxAbXK0KLnreQb8Ag03eE56zNJet/3QDIS1QYt
eBlpjx1NgcrMA8JgSpfmh/UkQ7aHad4Va7QgHxpb9yb2Jshhib2H8H2n2QIIjQPdxpsJVqgC+tfE
vnULqHE0/0X5R7eGz47gjG3hDjuDtWeblRWsz/wTR3nIfTGXaD47Y9Nr7vmPUo4qfEWNcPJtbIHx
nOtVpqW7Qoct1ITWbd0G6aFCl7wkYzDiTV5MIjhyHJG4VeO1ibthuAisWXaDkGUEnRX3H9NU3XCF
TamCrQWmkgQmaokORGymtGpPOMvo+gepuNVn8Z22aEG6OH0w9YBotZrWa1w5EPpqGicY6Pqb0l0m
hfZFr31416Id01dk7Jp9kS1jtnksvzwPPqhH4mLWtJdaOXNSQ5+3EVS7m0R9cei+FVrgHa434VP5
kg6dB1ID+W9b//F/2DuzHceRbMv+SiHfmU3SSDOy0dUPmgefx4h4IcLDPYzzPH99Lyoyy7MSuBd1
3xvIFCS6pJAo0mh2zt5rAy4YDxkCcTK27QVvmuw8A1q7rPtpU1aMw0FpPcVdFHMcmK9NGQ4by7bV
WouDJ/GMObP/qqMQqExNTbtosmFbByxksmFmLrSqx6I6VmPz1Kty3tsYkLY9MKUxcTS9Y7pzsECq
PScPLmIPi1Lr4f216MQxhWOMlajsWXklxVbUTXfTl95DCufbzGf8qqVV37R+W66SCCQlr0cAb7S0
N6ohvq2DiSI/ZUYchW9DZ8EkVbTl4856EbJSqDu+lVUe7EmRZyoEuqxWtxkdsQ0WduTEKOeD0tj1
tFit1Gg2BdCyGNNWIHus4cUpqbtxl2UV8LDgBijZtZasVViWoYMt4cUaCfUYCz20X5ZMcsYPhlxg
bMq7s0R9X3UJZRgJiWOi/+lwXdJpy0oAb2bQ38UBrvHIFf2mzTNN8Bj4t8rySDbp8R62L2OL0syp
mW4ssYiqwYovxPzujN6hFtBZ459KcoASyf6DmBvkNapl7meg+s8nfR5E+VwniClaDi67eRqT5uzX
KHzwaW7RmT9bCVwD5Ts/nL7GJy8s0HK+LQjIUlc22Uwp/Zdtr+XRR/JDcvb4bM1Y+HRJIkpasAOU
8w43YN+FxhqnSLobAy/eDHH6BCGCvqnCyY+MHA3edNsLugeuE3wN71CgMKqsg2Hedna7Mfr6GvAY
MVF5d5z64BbwP1B/ahGJNSLVUbwnNqjXLHc/6nm8dsAbMEvdhEF4xpCcrzg6DQRBzZLHx9G9zM7o
o9zKOMTSnTQYNntxqNz2aEFM6rLx0Zhm67pDC2SXLpeB6ACXwmXyLj7sRIAzhhVhFO1MnSvhYsB+
s4GXV4ieai88t/TSqLl9t522vUL/yWjvTTujbf1NA0fZd4i3zqL7tIDLpxnri3rfONZR9imXcgDJ
29Qqv5E0irVuxK5kGx/a7b4nTvLWQlTm6Lf3Q8Xv4kTDGh9UspNzA66WImQcZ1uDZCOmrfj57AIk
iIOLjQoDHVuX3dyjWUb4xAh7itv4md//Qb3VJUAmTb2AMi1F/8YHcT+wrHL1x9iMD42tPsq0ffWm
5pEuBBRS0izY6S19Z9xlVcBywLEW9Q59VAPPtXTAG5mh7626bK5Y8pt0nVUgzmVlvVnBAGYpRye2
dLPyViN8ITkdjkF57Ed57uvTJKa94gzKUe9lDNyBJAOgi37WNk5sWNbjvgDUPAS45+uPXDWvRChR
jc6L28rZWQFXTsb0FH7dIXP66xGgBN7ZgebJtvMiJHWmU+40E9WqVOnWXWwuDD7vyv6goeltw9m/
HpGkbXLL+ZFm+h6zcHiCIXQa3fliKL8uAYQxcc+uJKDAJK+yfTu5REBk1MpaCj9dLvfWQC5I05bV
TjfVAz6wrekWnP6Jc6pZlOq2IqKjAz2Q+VXLCI+RLP4IIa5hWmiPxHLwvcEpOpIqDtNbFmFSb41p
wAIR+mcqG+uxyZfrIElPo8qfwrK+Ex1h30Ad+BjRZsBHu/Golq9ran4SYO6qol2+jiYYekokV7Gs
7jWs25U9lnSsRpoYYxZTrEr3VWsAKClv25lsqDzrd7gmwKslTMrK5kAqEvNWasIRqYOrdsy3Xjhf
R/Cr10FY5VuTKHntEUOiTYTqKI4sAIxb+DWvEYvFdMTv0jdMAVoNB45JPwCId01Dr4oBK/jaIN9k
sr/LtrolGOSQkcuybS3mu6QASupBwljnaQFre7hrtXgrnbMWjJpjNCjaYT99NA6F40Ks7P0PNbXf
KX45lfdCB2U/5ppeSXIWLEpDzTRi1PatisdbkgZvo6FD7WEdS52St0N5QGbybrQxw1GeqvcluR5w
ZUCb1fZrM8K7qSiYuhmYlZbMQj+XN/ksHgMRPziMKTtPdfuknvd+aZ0CruSOF6+7ggaZBJkUx1Qj
scDFWCTsahQbZJQ88jSTnRJdTAPP2GyzY1SAqu6tnWpbZiUUG/2csLLSSK+csX4nbew9aehVkDxu
VQ9p1XWcNBNWmOILuvv3aHQ/ur7YBpDOhZmWe9MY6ZdNgAwrVu0yfKMkS8MeAxnFM+NWFPNT6KqX
WI0H0xZHTJnVxmjtq2gwFrwsGp2OC6Lb4LW9+omWeluZJReMpl73vrNzK66w5vCGZP0uTd4csQAO
kiNF3XssYeRptsXrHPibGvQBVifr2S9q1Ej+17DDdU6n88oAk7BCaEfqeTZeuZn3iNeKAnfmPZt1
f9UFxe0F5f+/foz/W38Ud0U66SL/xcv/UZRTTcZG+7eH//epyPjv/yyv+ddzLsT9z0fX0Y8a5f3P
9r991v6juPmefTR/f9K/vTP/+h+fbvO9/f5vD7aXvIL77qOeHj6aLm3/5P4vz/xP//iPj/8k9cB2
pS0uu+rXnlr+hT9euXyFf/5295HnDciO73n0/a/hB3+88I/wA+X8Ln3mY77nWDhN6VH/K/zAM393
LQyY/BngvCss+1/hB479O5sktjpbWL4QLokEDQvd8J+/Cf93RY6CVJZngbMjBOG3P3fCv/2Ynz/u
P+hg3RVR3jb//M2yTfXbP8pfv/rx/Z+/uQ4TOUcIZZm2oyyAhXzAv4YfpJkg6Kk0p8OYlo/EX4GZ
yuJHh7k5YxUWW4k0xbBukTuimDWpqcJGbXaZZ9KGS126sip9KO3VooVaze3g7P25rbcyok6bSd2t
1EhGgEz7kUJtcz/4drMFG1zSYGYmAW5wHV5lvfTwijFEZR3/C60xKI0P40DquW+9Ai2ON0E0k23p
wIBAEsL5L4wbOw3bk8NE3g3uijeiG6Ijamk8bdQV58EPschr7M0piQRJ7sR49BP6LUnn7SdFhleT
6FdfpAB7DLdbYNhUbAcZn7umfY7DB5i25X7ye87DuD9oW30N8WPvLS4QU6N/Dg0BpAL8FGFMyN5K
xJ+FxbXORpOyNJzTOSTKVg7RPuvBbFdSNDvGRPJx8gAdYZTb6xTGGrVPa8JDksg1Q0/Ckrp+E1P0
E0FttSmE8SwVOZnz0vOCf0FHPfVoqAPrJpb1WgUpHa+YC0nkNNeJuB7AJSDE0secXvVa5DSRA/r2
m44myZEpWLhWPlCt2TZZd/hJdDOFUEpJfjgVsr8mxrs9W/KtCclHFL1zLQyhrqVKMyBuTUf0W0nt
KkVqYEo8YP2okp3Apu9IQMFq6eBMZYpUdxnse9PxVkDGjb2II9bCrk8GKkKoAjYKsVT0IosZlMCs
mic5I8Coh5lkXu8Q9tSk8KWaRvsjsIrvlGsRgs7ytvNVduuyqGanAgY2SJnG19Vez2lqHNNC3wLz
VgcVhfYN02+Mxc5XZWWQhHV5NWJnO6PZX9JWrYNhihRfm7cXiElgSiEfaUZUO8ngn6eZ6vCQ1MdU
sz6jLv08+gNgokLBlHTCbIvLbbXLWwglAFUGzLpotz2NgiCRTn+gVDoeOjRbMHkGbIzhe50WmzpC
xwfcpd9b5Oq4OREGCReJZIQZW7NEyLQWD0C1wsFQRwD8m9qOCYduNHIrNEyIkFOIjQmJrz7X93WQ
suOU0XaINvUdeJl5O4x2d5zLnrJir761UMQO5lgukDumRE0FxWBuIU/6Ebwc2/bWzlhdm6p6H/KA
l4zNoy8Lug1N8C0zBvKG8sc5tDji8uja8TQo5EW1kSRya9ow5q1efEFH89jMZrOxsR1suqZG7sKE
rE4BRxcT6tLv0YwUqR9ZW0z24xSZ2UHnw71voACyqCxJ2940U6YBKQRPejA+vMjPVyiKSb90pyMw
mr2qksdJIoTLWrNZl1b+EzcE9S5yq9GaCo4XOlOm2qH0rq9c7J60tBAq5w3j1pQ3Zz6suGcvv0Ux
qP2ctUTOgLRNbfVWqWJPimR1K3z/qbbqq6amlyeVG2+kn7XnNnn2k5r2tbl3ylmx+puz++SbNTKd
GFhBziPG20l6MImpWA5lW20Zv8clGBHF2zzHX4LKctd4ndfEeeNO2XU5EseeJkQmnXPgYY5FBWNR
Qk+GzVQ5byjd5pNVhcB0+2pPFAqHX4DzwbX9p1wu0lMVubs8sYiyYlmzHUHjo1ND42SZmy7SNMjT
fmcW7n0tdH9TjmF2QBKHQM5R+2GODg1eGeQKJMz6+XNqN/6xyCpya89QC/YhyxTDZHxw/b3jkd1Q
2/MmClgsZV71xfWgVw+pqPZMJVCgidciJbupBZlADC703EHAlXMttz50Y/LSR31AbYuZryRaets3
x6nK1Xps3eZlBvthDu1T68oJOamnD0Txxus5Q1NUWfSTRHY72c69wkAzFOjXSo33toin5zKl/B+p
1nv4MqfCWyUBTJvZY7Xbkt+s3PVoJhuFQB2gtYnV3zyJmPCsHLSaI04D2R5Ew7QgMztdXCcykhs0
uNUyXPssCvwJd7OfqR+G7x7sPAMBAzmXfhmLzaYFmlgl9GXlcMINvpkBhDqZ9UDplySeIDa2tbKw
dwC8r4rojeI3+o4of22Ju4C8FCtqMJiENgLWDgJR7xgcVGe+wVmutq1A6UQRZUMaFuASkFt+0B2N
kKAhN54ZYdqN0OJnJfOXhH49xhxwfKImERRMCuBkikKdC0s29FNM/MkDqmoOhRYdW1CLR2FHlEwR
uk5V1R2MnPOYici+p7K8inIIP7SXaJlOOxcKwCSWiFMqRCX9RaoVYksIA9WT+6oOdkSVVuiCOIiI
k6ei+LUio3w7NlOI7KujzoYOg6ntdCJnsN26EgVJ6j2ipG7XGXiTnduiTx7N/gi72N6JUi3SB3qG
wcbj/jrK2cdaFvsqYeIhA31fW/Mxt0NK/+U9BddjEXPITXmHDiuIvvWm615rMNpxl/BV6MmvIZCA
x8Ehon1xk/n5wWiSeU1BhuqYj7LXb1ni+sPww+srSpke9bXgu57Us0+fdiUqUnHdbDyZyBsBNv5I
DE9vWqEjfp5hb/nOptVI0n117Fj2rCv3FQzdDzfE+tzVL41HKE3S3lnO8Kp7aFxx1cCkuWJQCKiP
+edWkj3KB2zzGPYbOjwHvJshxTWKJgmTiIssuBkIEhXFQfCoXNtY1AUsGJhtUKcOjhHNkxrqpjYA
51NqeBtXXsZq3QBGeCJ++MrCfU0LXu86O6Y13orbou9fkilDBjV617rl4GqFuIb/qffxiIXEjO2j
LorXusNpXTO64UBXOMGaZ9+v8WdOwEHGytuNhrgt8/55jkmDjkExrX2EkANRFWfdTnsObha4GoNh
SUrRAE4ortJNmcLZBy6XV9W70ctdkuGF8ANJvZUSfOo9Ob4LtTFT+EWnrYR1QgeEo89J6l2EIYO5
VYlEZpW5uAg7uXiS4/5kotTF1TVgetO46i92x8vN0Lqon9Os2Ca4+8rVQPGkA9vFInsYT3WZ//Xm
sk2O4MIvf+AAYMopaQ3GXVqd0n/deK4Hb9rklDX0bqKyfELFU5xgjoBiujzm5EyPPVoj+GXNKTBM
TKe9TLddGZJEHBXTMS4fs2Sxc0bYRXJ7xGirWf9fbpJm8d0uDy9/cMtB0gzli7CmBAsYWJAi/ALr
D2D27DS1+ZE6WLO/bMcOmp8u9y43l2fQNfrhxkyxPzdd7l3e49d7fr4dKUFcJcsJJlZcvc2xFKei
f9SR6ZPIZSd7jOg3oc5dYgmCyDldnqDmCVycFxyV67AkNZbP5s05d3/9E8vjAAgYWgBMcIkHmbkm
fgRGOR4/hPXcvWz8vPnbtss7/m0bbUika6I+/G3750MviHAnxKTTFAUDOUoDojacEgvwckMNpzqV
clBgeJfHjnJf0hIh8bD8op8/a6zt4oSnhN/28jNTiKlnZvs8SeJszJIUFfdlm0kHCReMT4Ppz2Pi
cu9vbwh3n/WKCiOQdLDIP28goZQnOFN/bIsAEW9qlU6whPgIl7ci4oPPcXnDX3d1gKsnKWgBLS70
bjF6X+4l89LVoRu0XEy6dzwEHDNE4aAEBEEdy3zBLC70BVmkR201WAAUnYXVr59Nawhmf9y/7PtY
MpqDnQRKQiWFAWv5zUobeMDlnoxK9sZyM7TXSZmZR5sWIJrhseYbXe7qCm9+iqbJxUXI16IwupxG
lxulYn6FcjmjchdHGSk2xKmXvruefU4dsWDBUdAszm0eXu6Zy0Onj2ErXR77gC5YidJyyJU8iLL4
avhedy6inigstkzEp96xGWVBWT9R081rhhK7nb41VbBPpnl8sJorZ6rB56CCcOvgSx3U6UkZAwxV
ptK7pK3qXamCeBuBScud8ikvUB4mXnZPmxyINLyffVhMXC5x0yzjJYs5GU3gg5aZh43f1cFKR+oI
E7TKS+NDM8sftmXFhx6ErQA4g5NIiZMbmzdVl1owQ4SH9MSPqa8zi9CJcYT5AYFXNsl5WPJsrT7I
bmy74AopZ+YuiqU1Xd6EJF1yRlxd3ppgCKVr2me8pF97O492DkXpDb7iZhuntkDHMiUnOeQ/OcOf
HC70RySF/orYvvCA3CHdZcR0bzDZQDRo7toGQmMgpT5OmJqufdqahEHBKwEBdWMLZoRWXUcIcmSR
HRK7rVZzzFKzXA6/DM3CaViOualfIB6Xu58b//acy19BlP/xksvzioaY8NqDCij868vf0l9Uj+Vp
eF66XTHadxcKxLzQLS7UiMvDXzcsS0DQYHKul8SAmOXMvAbvK4+otGQ5ksvqE+EIU6w8Gb1/h5oY
mNXyRs3AcXy5VydmSecKTJEc7z7/FuQ5AHcD4dhlW7Us8c1Jni8v7JZXf77F50PcxROSoAijaWRz
KYPhnx4mtNRJ6uWnkio625a7nzepFzf7QQ7HOF2sE25O6Xo5FTjYOUdSStssQa1f2z7/cLl3uZHw
5gCW5VR1u5yAtuW1lxudTN/tJjYZSP7cVDalQ6OWa3657K/LfolLFe3jwCEN2uQ3dKRzlRqYhdXy
E1x+EumhaVtdfi+dwXxEgsnvbi/XJVO4r5aAKouig4SK5WbqCnGy0Q+t+3r2qIfiMugW5H7tavs0
xKUN8QuM6TK2MC8vTpd7/gIe+ds2zPZIMwbbpyniBBtt8TXoMTQnf7h8ZUgGFR4ziGrzPXlh0dFA
z1JGTCKH6dpeRmK751te7vVZNu1TYziQFcmVQZbT3u3tAwtXva05NZAHRmjCL59gvgyIxNX+8QHr
AYRxkWODuvzrI8Fvu6IUN3geKwIqjObo9SC5h+6Ey3VfliYWhOUCacuIvETPuxfLd20u18cYj8X5
8hjRDzKuBiHQNh41PTls5HTyIdOeHLyzRy/5aJfB/3ITtzREDxjs2OWZUTfw96Zi75vpaVi2XW6a
FtJardjd1nKEXV53+UPnxgxV6eX6EV9uu4SubZhxbP3lWcsbff6Ll3/r8vL/cpt3oZx8vsPl3uV1
n9s+H36+zefH+9wWV5ysgaZm1qj4Jfh858uTkT4x9fj12T9fg1goPMyWvf3c9OspBoJhxsi2JT+V
dIUZ6eeJCFG5K+vk1k4534sJD0S3xFiiCGRsWI4+ildhcXConpwuG4t5fB5acnWcOJYwIwienoPi
VGgwa04taCFfDpnLkXs5kD9vRuXd0Nyyd/Ucl+Z2uI9FXJ88lfanCNjwaphVsZnhg6WoyzDOQvsL
NmWsuJjQeC1Plw9Bof9xQDu/8zzShCKRHaShmpPKS7XxPFS1XmYRbUJISE2Qh8iq6Bg6dawQUAXx
EapBeyKF8c5KsR+tuWSvWousj8t7cBVHKzDMbruvie8qEQbtozb7Wbdhtfr/jYX/pLEgLFKG/7vG
wuNS6P/H+jvkiyj/t9bCHy/9s7Xg/e7yVkpKaRKPbH/GKnvid+Eqjy6yuoQq/6WzINzfbZNKDPln
QlJ2VSQu/9lZsH+nKEvNwoVB59rC+R91FmxxiU3+a2fBV67pmo7iTaWg+8G3/mtnoYtQz9XkKKJ8
avXeCnp1FVXdU+ZQgVTjaz30zUPfYLisx77fwCxwr+Lp3M8krXUulP1bIsIKxkkmPrAeA/COG3/G
KlIY1kmQ5EauRIBZBWcU/fkDZuAfcQyO05gTqnijQQGc1j60hwbZsByLjb4h+TB+9BMTi3ounqcg
9ZD7keRozR2ON0ndYkrEvjV1sXG154Eq8DR4SzRUjUV4qalg2LEajQ92QZ59ibZcQUQ++y5xSaBY
cA5aW4sPuuJ8KRDJlPmxCKITyQkj1rmBAkqtfTrE0TaZHH8XLL19PcibZkGpNmX6qCzs0Rk0zEOV
zIfI6ItNFWFJMMeeCgVy0ixCf26H47MfokLKCXS/Mtw9MrPoXI72YqEawMqLETs1EbM6jn0UMZFz
E7QxSkeOl2UC+I6ihbCcgvl3X9jWngQ99AfwwVYWeu6tEzVfkF5cTb0RvrRpfohhxK8g44k9qR9H
m6Pq3BXKOqWDeKsbpOteU+VHSx8xHbhP+PScbRFVVG/ApudZmMFSDA5dYOuT5fR6HWwzyD/f5765
ysQzgkr/LIzC2sbB8CDMOD/MKUJV1o/eNSRe3asIfE+GkyVy18iwnNthcrJjA5gAm1vgrAOtzLPb
GedETukJW2h0E/f+uDX98rmXYbsTHRHacxS6V2lZTEiYtwQABFdBUzPiBnS0RDjsEDrW93NBu6mc
qyuzVi8jGX9r4RIvOAWmeqC8s0l7g7ZY1U1HTJoDwOs+3k4EyK4lyuo5CtyXoCMfzw7EERTIA+0q
satQW3pVGW6rLL8zkYWekVRFBCJF6BNDOZ9x1AJPaqncIjp4YIeCSFyuK83wVBpE6CI3abekz5A+
0MdyM5dQipKkAPRDwPVO1+8WXxelkFRkmMY+Cv2vZWaV38ErAMQM+vzeIGIX820DB9Du5WsYuYeB
tINDXgI4KFR6qyQSAliAmuMeuL1XTddZqIy7pn+SSFfP4Zg9eDkG2K59dHx7PsEHWko+4bm05BXE
bAFbbXAPlRLqPkABgdFTH61cHzqnqrE/j0SEY1M7hrO1zGeJNSIwHoEGLnjlds25Neb7quiTw+yT
Rje/xyRrnDAgEy6XZY9ybOn2RZC8dfCeIeve2Mo0+V1zcCMa52lYwfuOM4mdHk9YXMG29hx73OAh
HQ6GhUbDDs6W8U1N/lMV1dVtEmyyuHKR4x/DAbzLFHtXhk+aRWE1eNg68K8JvH4zc9aG6/tXzLdv
zWXm6InudrTH9Bbv4o1S8lzIMT6PwkM+pU2cd0C/O7ieGClp+PiYrXd0pk7BWCJ26GMS+0a7JrN2
pJlDHKnIw6fafslric4e8FRuWtGN1spavKOYRwy1LHKeGILU3TB0P0NSFqFtBahUCkpdMpvk1cIW
zYiLwvTKkjE0HbmPqzpH7l+gvpTVDbNIYEUtaMzUM4hljJBRdW1n0NzpcE1UcNQjUh+9AbUm+Bex
RSAliDXxI/aP/c2ig0zsTuLvzbB7byQE3lTjldQ4amLREITk1B+qm9LtOCQWUBwj3A6xl91tpj7x
zkNtPKdxAOtdwHXIkHlCI8a8W0zku1I1vJux42wJ/+u3ofB+On7wUgsioWn4CMB6EjLK62R0NCs9
jfcA7jKfe7xl19J9mbKHKv/I0rZ7rjsLWbKziakrHkwHSpuD0dYC7jp6w7pF+X+sLRv5V2AvK1Jz
3PQ9+nrK1JvQw5Kgpg/SbKJ9U4GDqa1w3rVN9RoDRAaugWqVTDOEqvmXOqlRFVEAAscwPufKxLq8
9F0bNyBXm1LAYOY/ZkwvHcXvjZEPPzJLo6RN2mOHF2SrJpS0RZpuhaUQs6fWnt48GYcCr0WETB09
+kJKnXYsFzkpQ/OlnGC2FgJxcASEfLWsVHZ89MPoh8fKS9SV4xjjHUmmtKLm41gjt+5UweVhZuAQ
tUudXg8Zwzy629nJpm1jvAIAeJ5oSG/dklw5IhdJkR3e3JGIAhJJxr0vmwxTTvXV1vObF6bBfV2z
EHb6h4aEjClx7zGkEE0J8GlDxxfOucQZORV8icaJ7om7YoibODVr+vmbbja2eUJHORjdVZ+TAGkl
elncW2uY/P6JhEIaH4Dnt3MKG900wZW5822rAKzoMjcPXh6/zVAWAF/BIpidrcFIh8qNkr6qppMm
d/CG5DS82pjAsGMunStajEyKgXa7eexuaXUzyUVtFyhnOkD1BlMq6ldBLtbBJtsNgS1m8njIv0+k
m48ttZh5BptO68/d0EnjKOEASyubAVYt3bPyTspYP4+ZcchGevShnqnz4NtXKrwGmg2jWrgMPu3P
KfOsp7w5mEX2xVJD+ZD1+rWo5h+5CADDthwz2UQIReE2t/iMU6C0cbT3A8M4WV391ZNJdahSPQA3
w+AbuDFWwQZ8kK/m7BGUB+Qe0BwR4/eucgPKInyBJYLg3pdyG+dG9GVCZER21IHWXrK1EYMADR8D
QtJ0+5r0zqMXjfdNboVfepsuqYsUqYw798kLjGeGJUxvYfuqLP0eOn2zlknS3Kioq7c+M5i1bgvz
gP+22BAdnD7SnCw2Xlq3G6RP3d6scBjHYROgppq+2VPb3lg0ezZ+fCW17XzvTU1cJVpFOiTWjVdF
5jlEa7aiMK6+u6H3JSiD76FJGpTpZM4TlEvsAzpVV4COHHTS9WuPb4sljO5ZD1X6wZVkDNYh7c8Z
GxsdOAPfFH3BE7iQByfrQcH0db6xZ6M8SH3QcxB+VEY1rFy0io9JkJLf51nWEW6hexsP7A/XKeTO
r+3wIKoQbPLg/ETGwNBIlqg9fYSeSZysKhFus0giFB5mWqn3BNSQwhgByq4nKz8ZxD+pCbqOzB+S
rAYuFJYnnwLM06Uv5fqi/zEWcl3KCsE9dsEqMEkcx42NnOCRXUX1EybVsaPGu5Pguq+ws+izV8Xf
I63kOq68jh8FmnhtVRt3jMInGd8t86w+Q7iT0ndRYe6CoK2eufbuZK1Rm1RRR3yI+9CVzZ09HAMU
yN+8ALx6Y83+I+oMsQ2x2F1HTFcZq9uliIZmLQo+bC7+iNcKA7a9mBEgs6OS2iMvpaARZKil05iL
n3GDwyNsHYls3rzzCD2cm1dncOt30cEjtMvoi7nA4/qp5AKHqjmZ8dgJtDNSFy8jJTAyR0obcQzm
5yaLiw0aUzIE7nIRXQdqGD90WZxDJ5y/To14NJT71uCpfchFf5xoszEeMYJ4AmW0U13JwYtuLQ7L
1dgtaTnDF3fAzpzho6VP70P8mq36A+1vtYKFI2+93jnPIRYd0/gpUIqcKw9sB7aCYm3QEaD9KZut
pRLysRdeVGrjE8HRGt3BHst0ZLx4nXNiHhduBq80iZE1QAQMyXvpgUtoBms6FAFcgKLZVqVBwXKa
/a8JUu6g4uPHCpudS2N+jJyXwPNa4rzsnwOyAYQZXruhhdydMMXkO5YJ7yIf8X3b3TlvejIkyihb
2Xb0cukGsPRAd1QggHGX11xeODgwWkMHywIVMnqmY/BYQlQDTALPgDVWnM5nKsAvuVkowC7jOzra
bhvbBZL2Cugl5KgXaRpg+JZKSqf18OuG8Zkaa3lPs8nEBzDHJ5KgPMURB27xBnI56PKovkawovEM
zDF+l3E4XW4GPxpPUT98tRaupxNZei1MCtSI6tCt1ttekviSaOmviSrJiDmmPY5Gf94g2Sf9FA9M
dQqGmASEshT0IuNXa5qTXdcSgtlQy7TI6VuHiXZQ8pdLa6U7a5AEWFGIl+8IHUMC2k0nm0IMiSMA
NUQ2LNNm+UbglbHNOkoo/gKow3/zVI0TijIvYk03YwG2gftnYA5JrQrvK1fJnas7xAnZw1yph6Lv
tmrRkvbJVfseAkxi/RDfZm6HZD4a6NVbzbkYU30MDJgrI8GfeWTCRIAypksnvLaMAGVIEgMa8uJb
T8E9j8N4q7NYESKp/Ot+Tl8KxNEISpzoIRnSvVXJdd/R2W7CJH6waLOWboVrNTQfjZj4VJjpyTbN
iRhIwI5sorn/aiBiBUqRg4DU3pfchoVeXBR97qobOCUbwOKnmBzqdhDt4xz7PvgA72s8Foep7sOD
madfCLf46sRy35bWlRrCt9D183WSOa9GfR06iOFbssARx/SLSL5hV863XTt9bRN/h5xoZQ7YE73K
IGRdBieIXKTEmMS7IRxgYXJO8pgi6E2KdS7ICgBr9sZxzWk/sCquw74/5Oi1Dp1h75ccCnojFlPj
mTYzcv+JoGvqdV1F3lYojZ0eca1h+kd7fNVng3MSWO6IbsXSGrkPRkM/2jcp0rkBaP0ofEkG77sc
xR3n7l3eJa+BKOXJJ30QPuWNI6ksMrG/vBEFQutQlcmhCuhc4QKiSyVwtJpoOtT8autsyXvlPA4x
Q2yrHscATPuEDDUOvw5mM6sgygdIOrCD+vYR5i5nKXVqgpoOaUW+bj34IOdBWfUDKB03d44IWDAS
LOV0bfOdmp4gHiu1+00EIGZjTt0jA8991AnmOBmTyCyw8fjWLEe2YgBhMGS3EZ136sfFarotAWwc
EYcYp67S+kyFPjga7bvRseitfagLtIoMFoH1jTdOJIskaiRFaiRRcNmRJMDBmCHag5WVe3JE5dKB
md2TH3Zi7/J+ZUkkhKNhGZgWuulpGdP8boDcl2Goa29twMLQ84dpUxjMo5jLPFkVbabcV8OOmCV8
GKH+wWyoZl6vo5UTunvTdp+HMUDK0xsPGEJjq3tAQ5tsE5LfV73ClOqlN+ZMbIKe8YhyeX0xJa4p
Q4bXmFHecT5bgHtzZ2cQXmYyV7YTwviGFJqkgtl1Srpx7/QoHMwljXOIwg3azY8h/9qgOnm07Q85
+y/ZSN4uborVQELBKlloe/+PvTNZbl3Jsuy/1LjwEoCjHeSEPSlRvXQlTWDqLvq+x9fXcteLp5cR
YWWZ85zAQFLkvSQAh/s5e68tyMPFzn8Nko0ekOOOBHyVxz4jHyyajIvE7d6N2jgUEVMm2Bh7Wv83
SWi89gYU4N4+Wr3+0lEDPJUeITTzghyt75NDSQcqaMNNlAA5FMabT0ViZdckn7UzQRE4vyEQ1NM6
NL8wZfvnq372/VeTSpmHIr7P+91IZSz0Qjy1Hjb4Fm9BbXa70sbuFM0hiec09fpUjNfdRHZsjFpk
Zwfeforz5NJkqr/umhYaQ9YzarfUzq2tjSqf4HtvNdvG5zhlESU0uQagMsJ56VwEWkiSQuIN21IY
9fXIXyV2+YgfItkuToWO3V42LW6c9Qi4eJ0ZPpQM0DUwOolE9MBcbYbe7GUAR7wCZyjWGoQfNP9I
4DmtD002baslu8FyQnpo+VWz1iWVMDzE7oCBOJuuq8cIX85IMHEeNU++hgqHJPGb1s/abRu/mhFh
SLoNdS5f0j3ehceoY0ArKYUs5hXX9Y5MpBPRAjAJOR1MUV9YQU3WbTOeI438JVCmmwkf6DLM2cqq
ijcdJGxdO/e1niBdoiGbBkJf4UqaEKbhgSymA74uf+WLlrYqBtacZZzr2FutW86ua3NfKJmzYG0u
WX/E1qeXRJ/UDYFw309h3m9TIThAzTP0mBfahV9td7QajpxRVzsLi4Ud2LeRTGJuhuytjIzzMNEA
KRBKkQYOjVs7ul1wCPXi02vqI/iAYpt19gltCPqgqNiC00SjqpNyPnT60UJbc8mi6kJPtJsKKC/V
nuuwSR7iobr3IpB+jPC7hPkNk6M7rpEurG6BHn85Zk6okOEgj5qugDriyUOzlVR3FJhOsam9x4Fw
VmjCdkBtkfn0OlMAzpouPATk/Bl1vmNQg9dniZumA7zjT4y4gxUxa/21+M3HMlpfKEAec8BMSzht
E298agPngCHkIw7Smn71fNZi8a5N9f2CqndI4s9BN+7cZdzoPsq0tHgZMhzhCdE9KzstNj1RJ5NW
oWkep0+jg8Rtki3kcRxYqFwRasdtqBdHP4bBAezwUTj2ca7SIzBFrqdcUnlfytp+GFkFkM6zyxjM
QRoc2sEC+YAuLdL2ee5uImJc+bIHWjaa4ICiGkkryczRxacX+RuqowvgmtilbJM9gS7g/xi0dwRN
7nXgqKvO0+oNmk4Cvap3ysA30dHKP8taAB1oQF9CrtaB2KGKn7morJmkn/q9MxGiIrUtRwhPyMGe
UBEQUW+QUJwyL+t06p5l9jVbxwJKJm5FuboBzz2Ta2MA0gjGF5IzkcoYzB/Lwts6VXFdI+bWxA2x
a/Tengq+e4kqzuecCiH01OQQ1eSZQFFF4xCYAPt3VkjCXieo45pDj3YfPq7jurARrAzDU9O2K1r4
4yoCJlhErIJInXgCT0m+/cm3qX+UvH2hBt2BPqIYOv2uLETSVeo/woqZV7m3vEQeEjg7EMsReBRC
b6ot/hj9bgtx1dmoY3DYHHuvRyNCNqSICv1cl18zdTAHX3YsIgHW3tMOTn9XL7l11IGbUOOgLZvO
WwuaxZPd37X+BI/WG4IjRrhzkLYRq/JslxHpttXi+DonkoqLTec3iSsSJhh6Ddsg+pFk9GbQxdGI
hma9BNM7aqXXAt1fE0cXSIeAYwcUVQxE397cgJ2p+wvIBBmhXFUNP1oPMJMHIPTyFqliQ1nKqrjq
tN5cm3oC2cTnjue1FEqaiDjmGIj1qg3K+VLjsjKz2tvEeU1NFrly61YWIBgAKFPeM/EEF6YVyRtg
zBFSvoRP0DDUOPVX9kQqr+eizTcx1V9OUN0nD0IAdHJhgwfP3VMee8yB+njVDzZYCX7l8cqxjbcC
n20wiEcvokOATZlIYj25aGcD0jfEkmNShsUuA7bLcN1IRD4h07HJHMOgLimsbVQw0yqGROxaM75b
kr6kXG4B7QGIAXQaPmgTaluMrfgY7QrJWNNf2ddL/6FX2K3GpfS4y5H7ZUfGzsTauBmH4WHGVL7S
tLulIue7dSlJ6C44+iiR7kVfNnYkSgVcKpDeac990TqYUw/pq0sJ/LERsIqgeJqpwjVh+FD5cCsi
fA9pB27SHq3rgUHLN2pAKo5/o9fWgxGhIje9KD47DfT8OCQ9pxvsu6olM3yOLJYt6fDeROFD56AG
tdqQcSekrlpKplLb3nsZJuS+892Nu8nAprKYPIKcD9ceFaAV8alIOSjU02jm6vTAcKxajLArISL/
xipIIjKYrc1E4HacB5eNv8B+6MxD2hXMUTzvd5H4OeltMLwXo9gOtXOI6nLexsmvZtaqG7CiK6Ph
NOyKcNtncbsFnLSNyPeKff2JCW6zdiE9nUxqIsxAso++1NBKELCbuvUx9VmEgdgU1zpZS62dO5zX
hOkOMP/zrH7MA7fdCZuQGXvOWOSN1UbLg7eqX3BuGDjvB+EPVKWyvZnxsenAersenqj2A9Xsv5J2
Pk0i/xw7OBpmiVxfc14sp7hecBY5ZbWvB4EyDi5l0aYI9PzifiIe0ifQkWw7KSJjxjsyH3413fHe
Kyhh+AZxYZVNQSFEYQ4gpd6xqqizGmP95GysfuSnhgHKlAvShx7vEqvIDsbUHgyXRNRUA6DazQiY
A2Re9wElnXhi4HYTFnA6mb35GNxqgXvfigCXC9fuRIo7ZUycMInYuFzjfotvViwJzbCUggJ9iDuy
KBCtu9TSWz17i/hjvD+/8/nTnpuzS27sxqho+6EquTPjreEnTL6tfT4nV1XevDZjxxmbvdhMd51p
usQtRVYsdXcN54jtuMQLi+EmlWsDARtlzs5d/suZ6BziVmLOpddfWA5YpuSsUih3iX2q97fmNP6i
u7hFr7lpTPdE2tdvmOyrwba+oBUQAlfxKWN4yDn3YvEmgpZwkvwTGfUU+rd4R6a1IV0+/nhp6g7d
VzJ/MYjdNvYGVHS69kMytZzwXMfta+umW2yJT8zyrB0Ytat+cs+ag9cd/KK/0o3sYei758oOTvKz
GjuF/2VdMGMl6fO59huAHrLlNJ0M7q2xNe7RkV6E+XXtFs/QPG5GsFJ+T+5ksMfp82xi6udIIjLa
EBG/t5Ng00qcVMzoI7ZzYexNhsjVxMwE2gdQE7FrOrk+0ZeGAECWOtV8FhVDZZwb9968PMRt8TxR
6OjQ4ZM3dpk78OfG8jGzHvjVNlylx1hvtj39kGbyySrur+Xx6sm8S/Lkmn/yCsmhXjq3Qde+jhVV
rSUhrcLpWWtP4yqXiWIS+zmOB3xlycrMwFY3OXdGi9o6Amts0nN962Q9fEpUSU3LHcC8Mx0PDTLE
d2e5IVdl2wAJpZ39ktgCVnNS37b+bWE4V/UcHRu8+w6BkgROweuv7adYcrdtHSFwca6bHuxrqj1M
BQASH8VLQqVKc3ExlFGT7ImyfJq06ZOu4jrL206ZnkWf3iH0RrSVDYeJTBoro2/QatYmSsE7VIN1
XZvhLumjzzKj4RrVmJ+n+Inac8RI2Awr1yR73NHNa8KFrVcKWxfZPJgb1Ltb9KMH3Q/3xWgeSlbJ
EsTC8Gj1NyEG+I5zRDPmc2wRmw7Rs0+iBzNh4q2J3YLWneDIQxBoO5sERShQN16F4Lma6CoZxO4F
4Sqz+3tgMzvpd2DY3ZN5S9/GJ1yljLd5XNzLE7/Tkrcyo+rBPa0crgg5WA+AUxrhPuNuvGg0/ypL
bZwn3iON9ucxJb/Qni5YYTNc1fovY/SAB82/C+Ehes3b25lLfmU4WMbKYZQRIcUFU4/LerCOpt4Q
fwcW0goeTKoPIO6oJphXUxxfgWl9o3390kLDMJKO3riZQ//7KKxiU9D2tDTSUpi4aIyoXqe9L0b7
2efW42x6j21E3Z1ixGfROQ8z5jBNM49OVz/Rx3yFRWyD0dLJmyAE93da4wMgqSS101t6zscRMFc6
02hFX+EXyTX4Ya2sH5yo39Ck2sV+9m7q9IEdAckt3uLv+KAMcyAgG8rFW6Ppd03WvuRc9VpRXRJ5
/WxW48tIdss6xMgF9fhA3A7koQGXH73v0Gx2dcoNKMealwOPdHGUuujznPDRFMZNyTERnvfJ/5WU
pGgdtQ3+sEedTprD/bM28ptkeqC/9BXM3lUdmldtlr5mFc04NzlkUXgZL8DNHTQnWnFehAUnq/qK
Bwh46XBha/2z4KJyEPs7MzCemJ5pqt9mbfxS5OYpa0zqeSxwewYTLrBftmZf2nG80SVYyyUfKa6u
Itc/iIFmit6N12IhDtFsTt0irrTcoPzM/RJgYRukl70xPlBcum+4p4CoCe9Kg3ycedmS9XomsHJr
G/pqxh8V5OYNNoVjcFfYo7YiWwc1HeT07sIp5eqrabYZdhj32p5N0IE24hcAWdFaniyBmd8E4Y0R
NLsIVCtxGxVuAPKFKJw3RIMXFK0QsQW5gA4ZELrRNMUqvLaG7ABb+MEA6jQIDLKlDcGbAN6O2I5M
glfce5GMR3sWiBOo8Ifmsz0XYp9PlIDc+d51ZDVmxEBiN9fLYJ2TGXCtVr+LKTqEOHajfLkM6KK2
CyiftH3N+/gOe7sfkaUlXPfX7L0GMBQne/ootYpOimFedW16B0FMyvqM+g3IwdC0l2PbPkfW/OL2
xjZP/afI45Ijiiez2u5jxlcF6xIIu7+vMDmtNZPplGjK49SZmxj6UOq6cIU7OhvoYjDdX4w+tbic
ZjQUK2Ke9kHKHIkRY+sIDtOIbM+dgPqiuTHhXRW7mmkWcRT3hjaHm8E1HulunX3yoVEHnFjjHGIr
e7IGLnuoV3z6cqFTfqhEeyiMhtNPgqKtG+a8XzOvB4a39f15NxnXTo3bP2v2obidlvgXauV7x7Yx
WjNV13vK5dG6rKQFgsgfLaJATb6uY1i/5b+bzs6tLvyLqI7OkeETlSCZcvIfzC3jHrJqvIkj/3IK
+zvyIk4sOwBOx49mbu66oXxy17i6zrYBQzCYLNYhyAsz27vQIvrP8o+mvP7VuyHLvfjLbCOIVbnz
UJrVbR/t3GhNkhhE1XsPSQnkwk2a++9mizRUCPtOXwhyJ+l4YQEH3iGhMgzoEDj1k1j6fWK3u0pr
923srR2LoghQz5SufAWixqTA3KbaGfEy1i/srOM0Hhp3uMasRJnQOgZjez1r7nkG/Qg+YZ8s4mg9
Dz1F7PlhWOLNFM8Hz+uvrfgllKXMsfzC2/hOtfXoFPRAI8KYQlyn/iMtmkMYZF+B5Z2DKIBv79RH
TydlOXDuMN5vxz46egUVHPDh/APYB9tsMy8Mkbjy9pTw1v3svqIQ1Tc2HfIsI94xhViOhov8Z+5a
a7dwtY1LW3WddDnSBWQDdKAI2BZUAKbcfJFDZthOz05eF2u6P85aa68drxMyHKomMPfgkxMaoJo4
25g7sb8PJ2AfStP4v1yJh7mCDvFGnlGxidEvxR/d3/EQUsOJ5vI//gFt+BeuxLf8c/OWlt2/iD95
45/iT9/5w7I85HieL2zbcjxekqW9//w/qJmsP3TH8oQlG2OmYzs/XAn7D9+ydBpCnmm4riuAPfyp
/gQ5YXmSK+EI36CYzLv+8V/873AlhCvVnX9Tf+o+n2HqwPccCBdITiV34uPtDlep5FD8X19viy4I
au0i0WI0zFFQbQuukXVvUrub2vTYhgzJGqMsK1bpPg1OSBSel1y7yeaAoK1alw5h4jIGx92Zw4IH
5kCe7pxZ3MPD8SbsybaKl02AlD9oAK4sekDedkEzGlTMroxCEi0SytU+1ovex7ha5netw614afch
igIKS8VVNBX7upagMa4OvVzso2gMZnY9YUaG/6I37r3vl4/0L65Ga/pguscUz2KYzOcLq2BWBBHO
T4tLOzV6SrfuOfVnsdbN9K7s4ndAznjvuZVhRqz19i6l/wPOJna3VQ/6orPJz04yLOmTfYnhHmNM
vPFIYOY2UPyOsgx683QRl7uiGrZL29/0EwJXM2sBQXkN0US/x4g/jrMYroxlPfajxfo3fdJciouF
4DvbAUCIsUXYSG0Pp7fD+sn8WAyLdI0RxWpt3tVZevIc+x6WKIxMrOyYIP2N12ivnT08gH17gzY9
dDhXZuxJSdOsTYFlLC2XrTYBQNMdBDsjizNuIDaCyLUDdasPHZKtXRI6pic9Gc5DWfcws/KznfN1
U34F3FlQdorhBr1Lua5MlrgVRqSU5G6Kwh1lcW9BKGz06eXC3HdNXgjRHWb8xpJjWGkzKI3FS5n/
36ShfU239d7qw53DZ+zSHnARGvxmM9KENkWVoCIN8Qlo2hVBBQyK9vTe5OmlRqAdU9gs3vnLXRbf
Vc6HPjnnsSKbu+NHmKtyupsnFLDzkG79dy+NLzCV6RIR+2BPy03EsTZxeZKZhTtXJ6DAm2r3aFhY
ZFEoAa+GVRFl0WMvRuAWjbTMmRVZz8MDVu92G2UE1C12uhtcZvZ2CyOEg7kaWoID5sT4lWeQj0CH
yD5NeukQXbYzCOa2UOtE1BfsNroSg0E6iMutKhqK59yrnlOUJ6tCf7Lc9FeVVtgwB6jIqH6e0qL4
mIez7hdnM4ddmNL3qS1c5YbjIuqadlVX3pejc7fkhFpFFu6XCossnD9CcnpK1sGNY9OmKK5cLYw3
Bn1SDAvTui4P9oIRw4aMv9W5pYqSiKtpNNaiE+n5Z9PChQFkxlfMJcmJ6PWCC3qcn2lStivU04HX
fdFyQsvgwdBaMoSyc50/VhWHCOnqlnbf2lhgo8kCUBehOyuQtWwISSRXQ9ySIUgmsQ68PaZ0Xg9N
silm8kgaZrk2eZ6NXsAFiBGwjm6wfO/9PKfVLEppi0iXjNrATMfJKB+2ck8OxtvJ8p7/fFG6Z2pl
3eqtn31tqexN3jcsG9Rrf/u4XPI9K73bVKbVn6axw/I/4MKXj9KGn2lrxPTihQmpzpwCmiR17oLe
sDt/bTFZOnl9/OHqLFOJwaubQxsi7ZkpBeeEj+PL8g8kvzLbpxXYnSq/hDK24PZQe6OobuY5pUb+
11Pq+aQxr+Ipdnc/f89a5s93ztxLNosNmUcrpRNGOuQqsezzxTX3jXKyqed0+YL6E7UpYOUdQ7qo
8k0/71R/hWUM/xvG6ILBzaDRwzu/PwlYAq+oJ4Y4uSOvkQTQhrPbHsr7tqdXkBax9TDm2sWMnQqi
wxvLfpe+B8ONJ14omxD5Zaz8Ovb2denWN4acHI7dZF2g+9r3NZkz41A+jDP1sd6MzINjFFeONO8g
Eglp1xTxMWnXBdMu9E3LG5rUO1Ta1FEpE1IX22GmofZdg5LIA3Qa80Aau1Zui6F0VoG7aMjKMu/U
uGZ9MMOSNDvktq6MQasqJM846sgUSbZd1F30C3Ufyg4Y+dEpLM9M2Fn+EW8gIMYuGli0iRjNKyJG
j6mp48Bd2re6NVwgDkzx87l8tyZMvJ1dR4eoHbzHGCpq7rjpAcWbs600Lz9CMHip5/6riPr2ztGD
8sYEKyLovkp8zMNS9PGJIKKbPphguUEPp7yXbvM5usuTKNhprdNsq8hJtq2rPw8di5Y0rL1T6nPD
bY1+E3321dRcmdFtw9m1G3NS6Mu5bk/kXCYbWA3kxYQdVI54xWVcEf4XogoHPhPtHfTYlrywlNE6
ajAQHNRjDyKnGPzjNHogY5R8SW0Q118PA+1/ZhP5aVKWRGB94Ko8S1aYBhuIXdtyRbruYByzBMu2
L6sM0oK+9OA+7AkkfCPNe2oTSGtX4suT8efxLD16FWY9EmvMZW1Kz5XadAzAeEU5Q5uT0871aSJo
yNG04qhs5sph3tCQ+dNrLvd+HkLhfdIKJETK9q1c4HPB3R2cxbiNmSsQ0eIGlJgME2gTInNYuMTz
mtgn8y4WpJlBVgdHGh9/yAS2ITzUeJJU8O2uxnDpOIO3neO+PtnMCkziWY9GHXYnigBYvgzBgfnr
oRHRAcU5MaA7h6u5mjRcpd+7LOxwisrH2mgNRI5UH1ZITgHfN4HAJwrOSH6GLCgAW2WzOx+gKa07
Kb8qZ7wJfjLYa3VcYYhj0ogkMsGucgfrsr9TRzlKFpibZnUYpLnw5ygrV3sr3Y1qT72QzekXkgQE
MdQXTz/AB3Ui/DxUewvWjHUH/Ob7uCtDu9rE8jRQ50KlSARBQ0412ZiP6tiTwYlOQO0azBsol2jt
Mw1wG4y8Xh31+F0xGgI9QKBI1ossq/Czyp9IbTqMG9u+oFHz85z6vcOkNfb21B0UGOJno+n8xD8P
1Z56bnFe6jLpjl430jpSv6k63dQeulEHtRbGJHW+/Wx+zsGfE5GAmqPOhbUfND3nG2XeNYznBUgi
w53aIOLnuGgD7n31eIwrMNRx/aWgA9/H7vsaVUgEtQtmjqGNzKGfA+eGGqiKf3cMkXgyg3d7pCr4
ggd1zX5fud/7hIl8uJJWoQ7MzyFSR+yfnnMLn/zDTGZKyEtYXb3fLAJ17NRj9YoJO2db02gli+kf
F2/T8guox63yUsbIgY5M+2DgIKdaqUtGXUqRNAGrvZ/njNDYu61J1zssGypsgnk0KTBuO+1bY0Tg
Jd2+6rXvP5DPlWFHFqnduxvaJO0JRwT+zL/2/uk5ranDjcbcfWV5RDlyb+ziHZEgVHajpbnwY1DQ
ChUxSNOy3Cv8CAi937yqQ2goX4o8rOphbgWMaeqIkoPiHNpE+74E1SVZtlGkb8PQYKS0U9Dq6RAe
GsPDyP09zl75Y03CrLTxC8cVVJcSelbyknQgoK2MNou26uJ0qBb++SbUbbdI7pudOtDFt1NfXq3q
kg2UTbypA07ent68IoX4P/yQvz0mYYKmagYxEF0MNagf2oQiUHwTKfKh09BGJrtv5oQco21pzlUP
1Z7aqHFbPRcQ3xcUtX/4GS6zYEECqkbO710+/6XwQ6wZaUtMg7zJ5PKsdeYU4ZmnvsIkJoLTvl8z
w2bZqr+YDOZHB7WrXlL++J+HIUjGeW062vtQwYR5D7o034fS+D3guDupvZ/Nv3uu0LDagAzkLd+b
XP40avef/nxirbLNl+i3ej5T74Mxe2HbIt6HP2/7d+/9p+fSCMrE0gpOx7/+YT1z3+DajZiO+b+U
U7d22rJCV9N9GqO8HRWG9NCH3IDUZmi5O/08B9Sai83UtZ1OZ3A/jdkFEZn5XkAARA4k3xbOMbvq
LerN/+5j1At/ew/p4ls7EZeF/PJRI34ZkUl1Wf7b3x/3/bcDmTcccX4NQwzpXr2uNjDh6tP3q8NC
lHTOiQJBn9szpVGmu4auL9zd6vHYQgfYDn1ZNIfhL8t0HHlMC4piv8gr05CbSd3cK5Ew6nSlkZ6W
+1LOCLQEDk2tZglQMziEQf4Ma9neKioAHotg51UjTRuIKwEOOvp0cVBczlrQrBhk/u7CVw89NfIq
kzvdemByaA42sQIUqY0attXjCpAVX37ubjHrdjvUzZ+5VTVbhUBQvjZlYVcPLXVHSIpHzyXGB7lh
SdA7Iw9OjYKfLUDnx3dRT6kvpDZhYjj7Ic/2nW9P1aGVk4FIzhJieWv0iKYlZweii2I1aNwYpByW
eyCiuHTdT8W8jryYsS+SsxTcXu1J7bVdHp1ApixyALUz/cUGlL/ta5uBWG7UnkHiJJ7V/tDJoXeS
f6r2GoeQdCNYDhDf+I/IoT0dTU5BQ47Y6vFI/NoB8QdOBlsvD7GcTrkSVpObtsUoGTx3wzIua8UB
+CECLMSXn6TbKhcLvlX5Pb26bU5qD+MGArilPye1TS3flE0Mrlw5qVIbp6fLVQQgfGHb0fkvdL63
LicUJWt5jB8SXuT1Qb5JMMGcxkjbkeTn7JdsDFEjy0tv1sKb2ibDQp04xDsUJ2TbjMZqN0BAKrt9
l7UfLsdFYlh06lnzWu32cmQvqHnvC0SkQs7BFc1B7XGMuC/8PKkPkQberEYGI7/Ezyb3EncPipEi
+j+et+UdqAuRoHREhlGksJvdpGm36tMGyUlSez+bUJ6kndH+6vPQ26oPytS9S+06E6EIwNnTtWgG
+9BZLMYugiHsDxGdUlvOwdWmVqeaTYYcaZEHPdU4wOoFYjZYHHT1WyAPjTrbPD/HDqYeo5lmN8JN
w8EVb+ZggvEO0Wyqk09tYmqEOqHz4W+KffXWpMzJR+P/WtBwHesKopgfwhbTdQugz89jGrzjIa28
TdCkWCuTDvqkJx244B1pJqpn45iQUs8uPqDJDCc6UsMpDNioh//yXEJUA8Zu+CqXgH2guCOzvuoD
mStrbpnXUCga4hWetmC35MRWd452P3h4L2I9cHeR6RD56JfF3gVsiD6WSOyZ1uK20b3lxsjvZr1w
4VtUm6yq76t28S6Q9D8sVhAc2hhxYCecF9OYo0vpdG6AHN30PYmKWXioAu/MdDs597MuLiYCuozE
5YKQSiVjJovPwDnqoX2imvvkITA/pkNVbBBy3iXoX6jCdGI16O5pTClUko8VHBqgLWkwx4ca0OdF
NQ6Xg3CCw1hL2tho73DZTpvF0c69y/JjbpP6AGGL5PURWa0/tbRm2uwKXr22xdBb7K2ZM9qpnf6I
avrghwjqwtq2r0J3uUziXqMUPP8aia5cj+44rwt3FCtDgzxsYuU6duZ4TWWrvmgSpL5qD+zmVytA
vtt1W12KSE1yc4E1fSIPmzrneqmk3K1vBmmlgz8VQqfUAhSOdmbFV6D+KHyyGt/lgC8zjFW6sMpD
QheZgLrmahlcGkmYvyH6e4QbQAYEIIhRptDHfZgh1KdHtY5MUuJnCEIbIFJoe91pB3q9vzS9Ql8P
VT9shGUma9y26OM87yyKpti5NLJXJPQeSVLOKBXe2pX2kPmi23tgT/Cd2tckzX3YcXkhfHPcUmrd
9xk9cZUThi8q34jJ3xL2/FmS8VrOBN/SuiRTXTzYyD/OQRUnB8ueHycddGOdEPs9SQ9AFS0eqMb+
tYTKjn3JyNYNlfU50d8hXH2WxfCJYs1YVQC0tjPZm5CS12QYnYvWQjUiRogpUD0vlyy5qx2j2ePE
63aBNEMX9qTfthY3y7HINotemJt8buudx51indIJHroQsjoRHwNF8PVUYxWxNSgHGjpyF3DWqoR8
CZ2wXC7DOexXDlP/nZjz8VgthD3kU0h7FqVwduhIjBFMYS8XLfnSjTAivoEap24UspUJRtjNy7MQ
ZIf0Nf9wZQuNSFMjukJDPDOXdTGSCkC7XU8zI/bqr06G6iD3JWGZBSam4nLTQy9jJRpyN+90Uoem
fB+LrgOea+wDnOgbUWJ6Ccg0EGTubGg3jxBvvetAzy98zUkva6876FlFkm5av1eoT9alIbrN/3bv
/lvwFoGN5P/XvXuACv/Vtl9f/6Xn9/2uP1t3nvGHY1M3cE3DUr074O5/tu58/Q9h2MJ1TM9whcf2
r9adcP5wPHopYAsoi6r+3D9ad8L6w/eEA7zaZ8EiQM3/T1p3pv4v4BbP9H26dpZuCEf3Qcj819ad
OzdCi0a7OEaGq63VtEfRh0ZLdEBen9SsqxQoidYLDuy1Vpe4vv+aj6mXtXymqqTmYeqxmpapPbX5
maoVPSqZqYdkLttFanqjiFh6GLLKUY+/dz3RHInB6vaFg6qfmQK6UBZorpz9qD216VWVAX8MeTK1
uJblqhOp4NwD1O4YlOSUql01zU6thCKhISDYl1ITAJkDW+SoHWvLIfJ6Qi5DVsWTLXFrNVLPlY1h
rlvIBUq3U46FEkBPRjYa+rrVZBYG0sSCYFhuhHlb46rz6aYhbdulUfiG4hYY9lQ9QqkeEQABG74W
lv4CwyG6ms0EZNOkEcCzBIeIBQgeK0D7VZVdd/pwM1oRdr15LNezQfzdrDUbHNirrCfYJRqYGPaI
6XQzjA+2xWQ3nOKLrnN3/gjZRi+i56oRF/MUJvB0IFSRm3l2w4xuluih67b7mAnwmhJHvdBRGB/T
aCCCh/TufpxYEo3VzsTCB4j8oR2Rkztku1Mmw7ZeTC7S9PwWbzK53Khz1pZW2TvPv/dCY2AabHI7
NLzngiZTVTUTbjr0rLMOUWPQ9ZWRo6vX5xLSIvybdcm6YDc2CI20mjI5SotSXx616G7skpeM5V0R
L0RvZ4i0kNhtUubLdO76cUMAEyZzRGejpwFEdtGOhvZ97hrWQY8JEMH2Cy/a2sHX0Vg5A3IxsF+Z
HgV4oofOePSmg2UZv7VCczZFbPqnOqtuRNrUt2Z6sofGpU1F3hLxecTautaOJm2DqMq0CMExSGrR
ljvXbxFDtcj9Z2DAcebDxqWqOzXM+XpCvc0YdGRaxgYiHOD+ReC8j/JTnPmcJtMzsQDdoYrRbrKS
fo2x50F3ZuEp1zTLPeGV+WY2pxu9oG3KpAwpZDyKtRVZH2EnSevCTemHc9oESXUEZWDiFiQ2qUdE
3ZkO5B3Y/XmGY1Mf72Brog6tg3Y31h630HCWet3dFBHA5KReSleKfNyOhCEY1Tu8TccF41/VOKiE
aSxsglvfTI+2N2wKbxjWTmPfm/HwnhGbhValvO06cpKNBZ1nz42WYQ3AmjkfI4ziBvQlI6iwzdLL
pWfV3hXNiNNkitfllIJEtu0NxlAuxO5QOODGIfKS34MjLK1q4wL92kOjY2KkWH6hL4fasj5js8fN
leb2wSn1S2YxSuseraZ4mPGMle+cHYjPevCeeuwIVO+lJPbNQKvB5ojZxwzlEtjWPFOxC2lL7NVy
z4C6FxAccWHoMkh4HndGR3epLOEu27hECyl9YqW1bbVwHy9Ul+jHaCXKQdBFPtif6rYEMFTN83M7
+sxPLGFuZwuqZo0Ied0LUpyBRrRHsAa54bymLjo5Yxfb+mas81en9UExUKYHCD7Ap96NTC3cLySC
3cHxyG2rpDDTMi2o+2n7K+M0O7gCPEM44qdZWNxohY4yOxrxzdO98s+GpXN48pU/SI2SXewTHS18
5PvtBvlasvebMUNbZ3zWMxHIGMpC7MkGZQyMvRH+eS4NsAqAC4prR/4jJbFOC2rTfeQiAQj0szRz
rgUpuTe9bn1mULHKEKVEPN1MQ9xdodyYYT82Ieym+2Dyw6fWtbEpzPF0wGRwbDjH9H52dgt5GqvI
1GoqsyDrBzTyC/JB20993Br6x/9j7zyWG2e2LvsuPccf8AkMekID+pI3pQlCZZQJ7+3T9wLqxq2v
b/wd0T3vCUMkJUoigcTJc/Ze20y4l+nyU2rbOiKcGOo7my2IN1kKH0M9TjLUoGSxckI635YOBKk2
3cum5GhUFpT2MCJkzH21RiQPY4QIYJQy3Y4gjpCOL10iog+1XEj4Xliz5qFC2IoYAWIYPeMKWAWe
jT5HduUME+m3g/fbHlleegBUx4mwrW156pAMkFHGgCjkSuXV2btjf2kZKRmG5pBdkUYY1yK4A+WX
V+TmOQn7o1Yb3VEO6fOYEbk4Yt465Emf7tgbuPegxonwanZI1cLTbLBudr/KCuhIOFuvNMHIdk8M
jUpygOmU+yaoYtEHJstUaRt7mU4nwa7LYwenhd0WxEWzHTC5cQgT/5xPuNvIjO4RW/zABcPrWAS2
IlADo/LR99WHxQ6IFDPE8FWHclPHOMikJ/+B4fpznIISigDhZiNGpxI7qu6faXY1bCPudGFgKc6T
9CTM8Htd6MPJUwRJDQrIRqYOjmMuMUgkBKTWnB411D+kjBAq4Ng6apU5uyepkyxXx96EOmGomSia
k5oIOFUtNNTx0hickrRmw12t4oeJXeS2ea1hrAQaNQgRhW2PhYHoA38cMXtXGagetLQxar+i2iZQ
YO7yBTlSJOq5yrgWzeYAKknPyOjIWTSG5MuRPY3VgdS2qZnQJumdeWogj5RHv59uZUd57zGTduf0
DSyOsyX5apfaYqlf8q/cJ1vPd5DT5gq7Vc5FRTbTHdiv59pt2iBx4+naEwpI2VBtmRvZj9KI9rE2
OxfasBfW6W+RW8rAsarXGqzkYdLdb1oc0L4cD1pDMFdcK+xDFdF30DcI5sEK5truo6YR0OOwc84L
M1jKFwZ04c6V2YXgy28id544c971BXgAun08wKs++wuMcr1JKCSSJvb2wnwsSfbWbEyUjhooH3oH
J78qGjD3RP9UQ3HKADafi+XGUuYH8+l4p7PtHEHP7p2ERX0m5EoxBt9iaPygG5LtS5SGo3SsAy3q
kbXOrhZfhPOs9wDfVTh91z3wagOUbc1TGA0RrpvYCPNPNpkE9iwAiz7R6FC3WfaoJ3EPoT3eyhhk
cVQ6RzZCG5qXVRD6v0J2hOieQyg56FxxfQC1oZ44Dpr2gzW/CZAQ38m2d4IVXu1qtkXYg88Y0bW5
ZhGwtqkrD2vdBAMinRCxRdOiKcXZmuzCTEtP7abWnX7e6sv6HWPn/zNONPO+Cug/PVrLhGJgcEoU
J2oqPG3C2g0WDebEegSdxARombasQ2OIKET48DubRa6SkWeK/oIz7+AuriRCVwSxRcd1QEbv9tmi
94rPOrqtAA1hmf1hJLdZuopQw1HdjRbcjMlGbkxLptoqYNDHAgrCOlOkC1aBh/Ee86bFHxk9TeoV
Oy/a8w4z1/rnuD48pCRSJ+FnUZD2aCqMatypMUzOqEdIVQG0hDA82mL8pyb0zZQsx/L5z3B9opIO
ulG70TxxTlm3YmbszTopkgskXyd6Y2/Exu/K0dp9krmYOl08jaIC41gZITZlhMZt1Fc7PWqQU4Ud
oQjLlHud1mXhh92ECPQolmkDyB0niW55j+Qf1MeBOaBluk0AUqtXdCqHJoU6PHXZhuDN9ggkYD+j
bAja2n33ZENOMQ2gnfIRTNWpnM+Frrt74WUfWcQodU7REizNaUEdtQDXIYF/VP1TFnu/h4j1QukF
ngpDOxDYe/Yr62VkW59UyXNUaSZtmQWV0ixIgNj99CP6vLOjQojOfPIIIDFEDeQfFJxOhkxfZ7/D
RoJTTmb+O3WgQgJFokTuRkFS6AFwh9895Kc9E/RQJnDddPXVjunF6AAtl/pzCQT0JFsLbvCyicDE
HiiXkM50iX7tiqmnGtXFNvcLsszzZ2xncp/r1GB6CUk2H5MHrXIqTPD93vH0iuAkWthhWjRbij6C
GvNmOmX+Yz25CNKXm0H+TIU3nWbwRIFZ5a8WWNBso8+Gf4C7As/SApwjVQ0P0WkOFhs3G98Ys87y
OxWFT1Ygi40gaQOiHA1VfWYCMhNMNOYvFYtt4JJYWk79JYqqp37AclSQxn7RvHE7zZ5xmrqjmFON
rOn2k+rhFW42LEW3uTg+uL0utgNEbzokEwjMRHiiY6l2Hb31c0dPKKpoHzdON+4xmMabMkvNs5YU
4iSKNxQ14z5lLf9zUttD9mBWJp68RVISL4MFunHV2bWL5IBCk3hBWRBJ2H8IUISnsKQ7mOlavZVd
ek1HXESxq/ksKya0jmzk7PagdLEjxOpOP2fjT3hna1+iIsvg0UXJLQqH6DzdZ07abYeWlxOWfC4m
yMVt3KpLl83uqWWMgF0XX4cbZ4GvxKsU8NWUmBcSGweJU13cnKYwqm8UePzuroT926HqlCHj36Lx
X4GNUi8sM5j1MJ8UoBkWHrSP7ncRmR8qgasPq+kam8bFtawOvNx8SaVDIeRgkipn8qQW1EetU1IL
h2bfMtBK0h4E8UeW4y03i6zfVd7XShBZb3R9kWGGjvWALYhjdNm72sCU/9ykZffaF80YkM/6r4cq
FwuTpfpyv96ErqhBodL81HVzLdL3MwPpv4IXenYGOIXq07FmQAsRincsZz0HptPugF0DX8YTcCay
DT1k4hbHgZaEm9ltoFIAGqlW9UH7FrEYodTS7XMEpuLPV8ngosWoWK25DhFf5TSkyOSMr3MNrzWe
FA3+wdARvoQhfqjZVtrVPbQKddCJVT7OMIdERfxavzz392Z9LI0ZQUptLPdQV/nJIgvPbhw/YrsT
wTgVCfLFB3PB+ck8nH7a9FW209JsjQt0npvC9b9VmpQH5epcmRfaelsxU8SGR2pe7Xl7JI3vwzLH
xMUSb4ZCJVsj0n+XdPUhiHb0CrLEw0yR1lilITg9rOEof9RGy4wsXK6ShqLajat2Pq83aH2RO5Or
aqEYZdkoKGMXpeV6szA+Lc09rZe1vw+bmP4czqEpwzOoLzdzR+RCa/sIQ9CQTZH9GZLWR3KtOVxm
wUEVM8PYzxyjR8DzC6dvuORunxXEbMX5vhzTiq16irUMbBCe9ND0A9YAnauLwnKvMvt+vck0/Yfe
FU9OKxqyi42Xyrc6LpzhPqp9IIdxdClqByWH2ZaHujGRbDr2oYnTg9Cq+aY48ra2IfOdlRj2VY9F
s8HOmNCI/z7mj6il8q5FMZAXcqew6X7afQfZLnWaSziHDyqvxVNZUhro3rYEnXFoGAveh37EuqrS
X22tHUK/Z7xcdmhs7bnYwRqd9vD3CjiH2NY7ZV0cgdU7wdINdqQA1WN+zHoGJN7vvudN3OMH3BRl
bL01ZUwgMmb7DbrB4pLoFW+WJFs2bpBre/p4cmznd9ulz0rP/COkMNxCljioge1ZqBBCz5D05zz/
JKjR+JlXxZmmwNtkZhZmPBdybAzWz5SmOg9ejyxXjt/KqPql+x5RYjNby6KF40Vjp78MhX9yWlPc
er0l4jGb4KZ4g3+Nyh8GOWOX8m5MM/uRHYiJkTYDzhv50J5ZEYtpJq0GsfhOlsbCAOvwrcvC3kxu
zowAsdGB3e2urvLqmIT1EuE2hldpx4/O8DmNKvkw7RG2RQsYcbSeCeH89N5SaeC39KDf1q1jPIOa
IJwNVMeIHnRTqny6tgxBgplssIOYGv+qCkKn4qY1ttAtd74ErtWr8VyWjrHry2Q6COurJvbt5Drx
cJgpR9iAeNo+bcLnYp6oYnUKjFjY461qmmkPhBIAtjf8SLWouXPy5k0hD9+uQrxVG9b5UuzoWlIH
LhdhbZloTlFCph6E3NDqcCzgUCdil+UfN/x89uoOko8WP68PUQtN5/sq9Tv6WtxMC/g+HqwKZN1M
fNzSY+qX/m273GiMKHy0b4nn4yoEocYEgQMwNfQCW7t8STrYT2QHL5kJKljFWquEZzLre3b1SDTX
kIO16Vqa7ks7ViCRFmHEerOKID23CoCQQDxdrjiVum+WqKT1eWsRGzSreCJX1AoZUYZb12worlep
7ipyWm/MEeJJyOGr6wjBO1ehuV4ZWmvRw3QIMOjyn6dGnKIdNl7XnU7BtkZkykBga+THkQPFNYxf
RuWpA9S8E15z9B8uwXimXOKEehqGPm0VjIK0Wybg36Xkw+vH1KXK9VEdjOwoq+7ACZNvgDWwfmj3
o5FYWzhxpPDQL9jYo/u7n4A9TbZ38bzYoP23iF7IykqLRyWh5BnDQn0D2BGHCZmYVszmhe5xtGBz
rNBIdmVR3cUVv6uvbIMb516aMtz3oQvCbhrCG0crI9ypYIkszJ0CkcqI15vVndfuyyHvDwUjTOml
2GfQENA+WoCiy1Ij7ztL3Me9jYgxkeAkTPNETs9jIuMvmlrYzrRzMuIOUFjRAeARr1j2L0kMkMuu
5H7yugSYCT2Dmo9gU2u4dKIJWrTXGFNQxy9pZP3upjxnc4TJZpDqk338XSfHQ+IndHqasA3Ivtma
NBdZHvtgrLhEI7ALN3xKiWEd0SXAcNOg50KFGBlHwgz0DZO13JtQ/0e82WKusp1ooBe21jLAczb2
4F0T8H27bhY/8sSHzJJeyaAndpRzFeTFmzOIc5zsK3NM7io/pUcHGZ8IG0g3UH1Lmrw7fjPFTQKI
r+2WNWyeL91kJAfRzU+jgQ+G4pWgjojudWNhDaqs8grPgNamFht3TEh3malxgHoRo2KavYbNUu6a
Q8A4AwaOX91ceqUpA8VRp6c7+BWyctroVp19QAYkjDALp42eMtps529Gw9DX8qAbttoTjf6nfRUy
fymN976h7buUsfnwqbO73sQmfqNsjt6hUpuPTcm/3VSkU9ptRsOZcjBK5RMbgdi6tQw76YorEj1L
wulCrnhIRbZ5mT27prwJamL0G+o2Lh90NdnVVcTbsQABYrvmT1F5cyDa19xP3U0KMYvRz6tjN8Ze
dbZ9EG16GwStEN8FjUW7Gfu0B+Ef1iCXDFIRVShOjTLMIzP7WxpzNcu1JNx2OuL/8a2LI3HCkP/s
eWlguJO/K1mzuKrV6KQc0m86tBbW2NLMN0jZNPBugzc8po77aJoMBKLeD/e6HPaz4d5cWnFNA4Yv
zcr6nDWgRTLIxkmIfkHDQGbWBvYVEeghnN3JxQQ/aRWNgAEal5P0THrbrS0Z9WS+5TPL/a357S/L
VDhiSK6XWpFSGH+X6l51APMmiUXFxKCvUx5saJzQwMLg7S3Rl/zuq5FZ5taAOU6KSYR5eK54s3QW
FcCHWv3h1PbX+DNnSrhJZX7TJt25ZlK95fFPdqqK5l2b7FHXdzNgat012bLh8IjwEcw+XStbCwAD
lM+NzQEi5qfK0T32S9bOlnZ+6aKPoms50wY33M7ue2wMA+0BC+b1BEA9kfWugzNYJnCvy2IK+oGW
gK1AwUjdgnRAm2WhYDtZDOXjvYjjfhdDZbJb80dkQU2qBrQyai5e84xWOaLqZBMZgA26ugjaJRQ2
oZuYT8Yzk/CqngIZcs6Vnf0cRn59DBcSRpE8Jza5eX485zuXJAQ38wnJjXGgmwRnSIPRfumg64cE
vLWYnGxJeBc0Rgaqnqa1hsDNoXLCuU5sxkNReZzzot95QnsE4Nc+Kdt8Kyb/e56UI1035R9alvRG
ud9wdH3JGI3ENEhrg+Vv2aDFzIxyrkaKCiqWqOGbhSolUmoPQjDPyGJ3OSQT7dQN9I193Ft71ypg
xRQOFm3DlxsubPEmjbQfDUZkJ8QUaTRALBbVtRhx5Hk1hitB4LSj/eRk36la52PMxwWBabK5VtpW
mHdWdukNzrQqfkGegbEYNjwgbIYVjTReRdqSOE0s6uxh8s1RekTj0sADIGEX9TUhnPswpAE1zV2D
SrJOAc/rlmp4mRsp1ARxGslTVVpfZo2dmpEJxw5gBQHfPFR+d8qq9Kae8bmxGl5cJ2cCVLm8DT4v
0auyuoXasGm09AMvHMVK1L4xRHC2lWXexTQHoTtpl8rB62YT4kVABxVI2t6BFyRio58zSKGFCGZI
OxDUStvUIEkHda3cbStyvFcQ4bWqKqCf+z/bEFyymkv3JuP51C8nVEOPKNQAnPjEClQl2wGn5BTh
OtHgnWNiw+LiLNqKZmQPOnUNeyBd7D0XBHUegrd1mTmU+RaI6QfdzZ8VUs/Axlw5Didh+PpzVAjG
QXgwraVIlNbPaGovJJYuKXhETIzZydUXB5KQe++XOBh5hkMix8JFCCwtoyX1F6yo0vW71Iw/mbBV
QdSC3aB77+xsLX6qi8QFEpo89hOHmD4ysMs5pXFXwtRJyxzfZU4ghdtAoxDFOcvqOPAq4kWQij8K
VeoEJbY1Z5diURVeQbDrJoJCMDM3OstaBBhNsNROiyCOcr0asyPV7zsZ6hyaJvyiqjduEQPOIc0/
7Z+xk1rfzBI0bEfWW+0U9gnD0XYehLtHkuBuVN4Ue+DoZG16zRdrjNhWuvC2pBhfyEtlsMKacSC8
joTaudvD3vgB5/YiZkbBmHvp9oDTCGHzGEvrsOjtIvUOLVS/Q7iq9v59Ixb16Kqv/PvE+tjfuxqR
uIg7FwVilTcGLk/0hfmqfP0jil31sHQRKlhkYbmdVncKV7Z/KRP/8f11aDL/ztKXcv3x9Xv+8eWf
l1tevliaCa7J6bHmUUFlujNmY2aKx5Przfqzf+9G6x+xiiD/Pv3npf/eX7/68+A0gKCVhCQHYxgD
gPq3XnNVTw5rgtf6qw1XGcds1nEhS/NFn1F8C6CO8PXanzTFpmPXlgm2OK845lTX+zJ2fyJuP/b9
W1Shj80ssiMmVRBqgbenAvUDLfBDkXeeKyGuntkBszcJx2WzxNhlTVr7zy/XGLTKY4OD1u5jlVyu
qt/1Jl59RuuXfwTA65fK9Al2XL9sdBGfM4d+L9SaYpEz8ZH/4/n19cSq21yfStfIt+Wb1ruuicjw
zyut932bWBV01lTOXIP/PLR8898/689r/b3/333Pf/eYrbXeSTSHVXrqLErUYYnoE/Zk/RGmrsrn
VQO9PvtXDf337vrY+gLrV3+/+T9+9j/urt+XdYS/xBafRb0MR/5DVf5XlP0Pqfn6oFXW7Dn+Pl8s
Qu5olaKvD67316/cit1P552GZXRQdxzSzKv5MiwEmr/1y/Wp9QboBy0y7fT3x//jV6x3LR1h5f9X
of1fqdAcy4Xc8H9mSLxGtYzy6H/nR/z5oX+J0AQ5YLbLQ+jYCdz2DPPfIjTP+i+XJruwfeE4HsED
yL9youLU//wflv9fNrQJHA86i7tp6EjX/sWPQJ/Gq2FOJWbIM00kxf9PIrT1t/yTH2F7/H6APLwm
fwb7I/7hf/IjPGjvZJBL49jO1YPro6iykzzeiyvVQ0M+CvQyv0PSXFWHdBaXdtgmdm8c3MyxGbFZ
IW3NeElepKilr/CtwGdtmIBdViVbQeDfsU/MvU834pyV2ktTR3sCr15mY2ELdd3Oh56QWunIRoRQ
VPozoTE+CsoSzoszLIcn13yZvYZSE934RhS31HAXyvu35Gue67cyHN9DURJS5BuIyuX4MTT30Wvt
NAZK1csc0VcQZvkRN/LHuAyzMuVvZek+RqZ7xQxv7DzX2vfaafqKmnpnCzcMZMMUHZlcPx2F52+j
BL7eQFgZgEWoFGHu3hW5MM9NYVtHT4DSchYLuY2qbANw6TTbtruB6we0qpwnIu8hZeT5l8h0ByGX
e1fVPupX+khAtqrPeESS14OOr/XX1P8FovjZivpbHPkvo2H5mzVHMF0cCnx8j1GIWXuN0Fx9Fazi
mUaFrwMU3NfZEtTdIa21W83bFmrWcAHlkw5gG9KttrgqR5/piVA7MFH2e6wNMoB0eGhnRNNJxN9v
Eme3rznsX9govBfOrrPT/DKJ5mv0RXktI/eSVvzb60DBhO1BqRLdm11Tb50wLy49DK4NiFUZYPI6
WpOEyKq3v8qh7/D64kZVuOdfJ3syXqcZ9Dn7drNCqmMOGQYRchP3ySyzHWhZ4+jFD1YimHv7Q0DX
CLrnVIcnb0nqhH/APN+/nwbM+p0GK2+2ZpuIjBcGZC12AYJ8uE7zp9jy0kejaWyrJa5kZHpVjxo/
1zPUWnqdwLg5+D+6kDnC6hjIGvOVCZQK3MVHGI01Hmn3GC05RF6qMysicHmK09/O4D8jrTgMsvg1
e9oPhS0jGMxk2Ouwy7hiEAZM+4d+xUS09yH38mu99P9MIy+CxczkmTo5Qw0MA/4tVC6QTAwDgbTs
3Y2W0RKxaFfrgw3ralKXpCY8oa9TY1u42ROBDk1QGNOPcUQ+vpZrZKRdl2j1A4rY/uyM9rDLzRgh
9VLJrDd1Bi9x1jxmQ4uTUUNWt5MVopHVZLWGU9odLdkhRs2wqD3H9Dv9+e+2nl3Dmjq89Td21v5M
PA80a4Liss7bXWODLsjqEUJErc9700m/skU3sB6yUSOvLC/Llrb4lYrsrc70MAjRCHVVsx8rquG4
EPppgFu+BmOuN3B4T9E0D4e/l3FMCQCntuh1ip3QXHzPCkBk0ntQYRiiWssbg+jnhjmShhkD5xpM
sM6caB8vbdpwnddlstgPOboj9EDkQOjNQ925CSBHF6RczIwvcb5VTMcPLom3Whnfi6pOELEoFDxs
pWBiDOf1SmzaEexucm7bwmdyrLcnZDJ3KvarbWmSVdvjjN5MQ6bvU2rvutGKo+iYS+LsrLb9IqiI
ew9mZa/fVRUblciV8KQ6dfzzd0bOEySzIeiLDq+fbjPhKnoKdZztalCfnmq6AMPI02qCg6+CMZxa
e/6lJxA2zeUGqdLGG8inaNvt0Ok4LQhMqebmbLEPKKXgrWX0nxRxdhoh4jYj5vK1uq00I91lYQPJ
pyM3Z6glIxhzI7T8ExNWFtCTu5cDO7WOpWBb582PSaCgJDZt2jWdSeiUUT0gALF3muBTqkgsOONM
K7amGU+PqeddXUT5OyfT5kN7orVV39umZ30DQsAOVcwXI967HLyBN9biPJfyuV7IQSmN7w3aX8GK
4O3iYTKY8NkHVzXD2XSSXyYdhD0Z2vkOoVhxaZs0InRaDxSBTOuFaKztWyPjcjfJfLiOY/KUJ2F4
YNz1kMDM+zbSdH+sff8gjbp+neqCdatqvq/3pGriQFggkKz2bchN42Yajf1tdqIapzSiRKyHxrHr
QKbkoeRdDwl5k74OpWIZVxmV+bvt1Tmri/oh8a6DDdO699r502QXoGo6s1m2eGqGmqQCJmNvvLUY
09jxTno5XvMMWYiZtLdOkXKIwLfbIE4qyYexopFGuCGZNw0x+F9cC+wJyoNHi5nkwpajboRYndsa
aQ4pdFLsNO52LpAQcOAjxmno9ja4Ne6l+mGHyKCKyk4DYj7pKY7dfT3PHkt+FXHYTbBqOaduxSh/
lGFMrMSY0BE0vJPjFOJs4ok4uyq6Uil7B1GTTYWw4a1pbf3q4AsONDe3yMajZdRBl915no1koNDs
fUhkEi2VFjxtE78i7AOSbjXjbnDCjt5zWu2Y0cEgr9Sb62T5VXZauykjaLVJObhHYjHMc1sAaR57
v31ypp0dps1dmJd3yi+IfwDjgonZRIShqK5DA3lQlv7KLa4iLZbvXbVE50V2dzIy/zkaDP04UJGx
TnQ0+D3DOaZLO4GIxfSm81o0MHiCtzDfC2K3WJRAoUbJvYrMe8yI/VNu5e6haORjp4UtGQzt9M0l
zu5WgmWNyHZ4TDuwxWyGniWYO02zXnEqh8CZMZgAkStvtbHt+zh56q0Zm6sNjGacu50xGi0Bxigu
anK09UE7q7nJ9hY6m0OMdB5RELRdELNhoNfxha09mdp96Y6Pg9WgSNTuEUv5D/TqAUH2VX1pLr4l
423XN/jfBayTgmxG+hc1ZZzhHwevBZ3UZfs+ow/iTemn1vmPTJWxRbnIWpy+ukpPTNeFC+obJAjC
wyYOb7yJtkfAWvt2UEj7bhbNQG7JXTda8uQRS7qve75pdqnLStD23eyBt2zzQ25W/t6hhZIzH8wh
lz/xEZ1n5V6pTttHbSrnwDW09x64I5KOPHvJpE0fOz7IJK6v4ZCguBwb8Iz1E3Z+DefWkH6zQ6Wj
xTWKi9nYT47ughbPau1O6ZOCYMzS6n1A82Yyo1n6NkmgjHU0ReI4RlGcwPIqNdG99PYiuqxjGIBN
1L10XgLEfRzM7TwDl8aiC+ezqF4y433ujBplKR8P/UqSL8TNKBxCX72Jj8NkELlL0SQdY2d+ahnJ
XduEsU+rF+ZbZB7oargXMPJougWgsrLFN+CbXHy7NrvG8XwL8147lw3Y5l75c9DNCXvyij8BH0l5
KO3Iug69co6Ifq/6MuewnNZ6qTi+tj50tr1y5WfNZgQh45AvubnOMZYwkBpryAlOiIpTamfew9jX
d348PfSgD2gcm+O+ElZ3S4BRnVUQ11p6KeMpDkwSs19qkitZ+jZ0htuXaCQFVqJ9XlNNqcJIgxkl
Jg0VpVdRZSQHE2diafCEIMo77wl8X/lBfnF/pygR9xNRWNusttsdWaveHdkAj2S3OXsWfAJKiibe
lY4i8ykqWwRAYY0qU6BenqV9lqPTbjW7rY+GlAkySJr+Jrj7p6Lk5ZK8CR/Gon1rG1qguhTli26O
/GG0wH45qKyI1fBe6lm4myzZaqOoX9CX0YYeR1Z10ha+M/eBfWVo8oI6CDEe5qJd2CN6z2o8pZMF
C7rInSBvqhfgGV5pqB803u4c/ATR0u6xC9PdhVOZgvPqmKJ6aBrQrs/4z9joxG73qjKgbKGFu85x
yuKYzPDCWe1YpmoTSW4z36Lud5O5uDEHQfGkuJy3CQVx73J08L6CEfXJcaVIDuu3KTSgd0rJVq7T
+qDXXOvkZJN91IgjNmMFe92fk50kA50NnvDeVRZeotR1HqapR17u0cUuGm+D450IJFERJuLHn7xK
eKEVTbI0TNlPErbolKu+2Uf+IA/s+/ZEKxjvLXvDapaPcqSxP6MzPRaZavgn9OZkGLzvsbT3ZSum
+zTPB+RUjdz6JMAxBLH6IEXEcXDS9gtFpXpKljhNSwxved0Pu4z4zpNO/BASRBtFinUjj7MNsgr/
InLjxUIY3vcMmxCcOZw52leOsv7kMi8oi5OMO3+fZ0l9pBsJSd5u+23UIhnM5GAfvWnR5DTajbyC
a8zlE4l3dyfisMTUpKYdUfHpRRHjsGt4RyMdcyzV1x0sGHZGJlKF2mtOXCQgEHRFdMod54caZiNo
YoCzuk9PCAmsOBC9Rru/w8PIbPuBqN/nwSfEShONtx/70mcXLK9lhbG5Nc2CV545JaR/bGZeWVTW
F7DB7lCZer3DcBHfsdxQbzDkeKzjEcmmUsCG4tbfs0oSkhzG4Tm3RLkTMuvxx1Z4T0L5bcwIMgy/
04IgcgFLzTGjiUHDXkekmJEg3E7iIWq09sgUScD1Q5Qn3GVsCcfmaqa32akgsM8YT5quAPumxPtk
qUNWi/QlD/U7jaztNZRaAQvi80kONmknaEvsU1zG/G8Os4FiyBF3Jst4t2b2gtgF50nPqU5a7HmA
HOjPNrK7ZOZNxrisxUn3oAkOTKY+Ua6beziKv+fOri69CXa6yd3PWgIeHGwmFCJv9bMGYw230uCf
DJCJMg7RFgKnfCDE8zsAi2mblpGk6iOMwygWS0rMDLOfSFnLCJeIGZ8dJyRzO6/sxyOjPXJ3puw+
UhCgygK1twHQFWiY97Od/OLiMN7cdjmxY45BtEuVDFcRDnd23u4HMfsPfhp3t56Jm5Y9OlannlxP
Rjd0Bve6hgq27ItHrS58giRk4zLht28jVoEsptBTNtnCyvXvlEMPNCd/g5iXwwSO8qKJXzoh4xcz
kZB8Y4B1hDuc9eJpQASLToWnQpP4CJfgOzTU5ASaA9tuU14aqbmoua3wmYjiDejrYj/O5UeLxDaL
jXuEU+o7kDa6OBWuJWjcPaoAo6jzb2ahx8QG1iggQbTvvOWKK0IE0uBoxmMLR2qLUvBhFA1H7xDr
R+mhu7LRUChkhJhqOnh7tnnpCdu6xJG1M7DPXguveZ4w6ZORgU7fTbHMgEYA7qATS5knWRm0Vnps
hL+JWyf+4FJt7jMoaGcXc5quZHciMWYXsws8Gbb7IhVUYMZGUNfMPCMaXjPP7kuqbceRYJYcImUw
+kRUJDjqtn6iXt06paxJOZ9M3u+AS8Cm/DEkcnwYofNt577/ZYz9syo6+xAnztEaKhJvI/t3pfu/
nXQ0D3g7fjpuUpPA3QY+zf8bm2Hgly5Swap2zVfLxu7p+y+mn38mQ+gBU54pXg18B153Nme3urU5
mgU7axgfGzmRDk1XfpJ4/MQ78W43GKbRbFIKqod8PuKDokKEmPCu2m9oZae3UAJX5ZzD/lfZ2WNm
eSe/kNNJE/G177tXBDDp3rB9LgequHM4xS+aNpibumbqPLfoDwmD2zTosqQDgpsbotCTbVKV4okM
tB2+hUADdMxMqeaI7+ElkNm6GymX7qKogQfdT1EgaTu5zF8Tm3d0Gmgbhm793RUoJhTpGURQ2wvT
fX4kNvdp7Ck9J/wyh+59QkzH9p3UNJCEOx4Di1fYDTahMgBpk0I9DWTi0B9syadrW/gOyIePyuwJ
vaa5gk1gBi8wDwQJF9iLRpeGX298EilU7O9NMb71A1ElYiy4FHZmfexmfctHPn3rBs++Z+l37tOM
WasBJ33nduVD2BTexdVFtzU1GNqAV3ZVXUbfTfW/KDvT5TaOLVu/Sr9AnVuZNXd0nB+YQQAEAYqD
+KeClKia5zHr6e9XsOO2Jfva3eEIWrJIqwBUZe7ce61v9XsOVCkujGBtOrMhMoLXjWYholInQqNB
kLWcqhC7QU0nphm7hoQx+i9AX7GHhP53plfpcqrtbGnWxCYrLYv3fdxecncyHhrNMJaVi35jNGh7
6B7olSnmRduRppPPqhrKGhHuam45JksL/JLI38rPLODULyDtC7Nh/EqDlRiZbmAeXbfs/nhidS+y
TliTGYirzlm3rnxPUezCxzqlOV4XxYYOBxLKah7z6GTFvUz8Y5TqxSF2821jdNkXa+p5/tHId535
GA1ugVZGHmrCS3uPNKpqIvn9bsRybFfhtZ+/hDYifqfNLlbGDcqpzw7KTTqAN3J79N1dI84eRO3u
ronRgGCbVIsArWyvghP0cWI/E9y8NlD9pjBysK88pDbhOXVdOstC4w4ryuhD64el5VUvojPvgdS9
j6ip66Db1r7V4BHNz/VAjF85sWJ5LcjY3njiXSYSak78kOXX0Td3yUivO4suhFChd3IQJ+aucbIm
taCV8YG0hL3zqba8h9Il/Vcyb1kgC0REbDc/zMgmcr0I1y75iYzYMN/mSp5HWy4TaW27oTvQtq4X
Lnci8FjiZaPwKRjUCULaU5iaSC8j7SlPewbSVYcEA9UE+WXo/4buq4HiddVbJwf1EU0s1CypYVub
3kP2McbZyyAprAnqfUE9a2vUG9aQbSvVH7s8dEEE81NlMeGQfQhDKoUyfeWefDNR/tF/NIJNaTdf
W3C0Wyn8Z8+PvyVjYm4TTT+UCv0Pe/wSnSfEQwFQmug5uA3mgtSOK7o4UD4JtyZxvauEwb0z37x4
qS+JdnWIyONSDOdA8+05UKS4pWFe0iEwCXDJ5NZUpQf4MX4ysZzJFN8xDe3ZO0EsBiAlJgrauO6A
oy0LepZFzcen5/HXjv4gklwbR1dPrNPAi22z6UeqoUcjrhZ+HQX7uEahYbtrkZCixegM70KT1pgA
qo/OHT8craRtTPsgKVlqldJ3daZZBxC5jQhQjbeNt6zoJtdj9WlH/ttkN9OqHpHvFel9F7vOOgB7
Ss0gmdYiJNwJ0zqgFo+X5kRGRCDBvylQIZlwHoqELk1fm8wb2mHnDsB0pqJ58xP34giQtfrE6Z1c
uINiHELcMayYuwqN/LqgzcJhGjNlXMhlEx3qsvwWOBRyaIU3ddXnJ+EcvGH60NNMW9FN8TZkkh2s
IfoIzAG0KfQA+ncPsa4ErErXWVRRTJoSaxSemKPNHxm2CPB0EvWYlM2nX2GBmuoYr2LwbZBm/0ql
ErPE5CcrcraDPzw71Ny40EHQ6D6VXWHw1tYl+TFD2VVviY+rpNOc5NyqWUenTe7GnTPvPCxCrUXH
W3k8AXxw/UqW9X6cCmLqYoQqQ+AC9jblPRFWyTFn3sEY+9nFFGD3e6fqsjcd9Mcq035oscSfNnHH
gW8O9haSrEGbLVVI71ioRig90FgQfYD8tvruKcSYuK3K5sEjOn4RyfTYGpp7J1PM4EVPZZa23AiM
N6ovFiXtKDR2jpzTbMHPmD3xE0nTd8so5PSJIvOFI1n9NbZBzqqx13a+NTGXhrS+HH1IThktrwVV
Y7fTEnhnXtaeXMM6enl5obpjuvugTT7qNm2otsKhC9PoGSItzwVhQmZbA2sHdUd+n5fqCjSWyYBE
bc/ZcwWs5UK0E8tM9oXEI07bnhuxh5nM4THmr6VGh70qtAeivkTDwitLTChdcUYdfp30tkQSkiTL
+D6rMzi70kAQabvhoYnDc1AFGAf66c2X+kcnS3JoRw5JnGM+WG4EYiAyW8kKM5qPYBDppg9PUY/N
K0x6tXECQOtNM4C3bBCsgqupN54dOlti8ZZxGqTHXE9zTLARtU4Do3R4CRXy2JR4076b4r0xKKhK
ec3tnoPSrv0ffjT9UIlpXiydcY4Xj5ek4yQZJWwKc9fKtBWKgIg1QJ8Q2li19sWp3saSjcGagtfQ
Cui6IyyqxotQbrVupHwnk906ABR+yJNmji+N70A7tSsTb5AgEvzek+UHd0QGDbb3y/JEOg/KNF0k
p9yjomCwFCzyqX0aehCmqptaMuLL/YCpf2hdDbx6Na2yon6OvfZqV6in3IqhXNZiCrEMKnQ7JZ2P
bGA688+qsGkBTJVYdZGSJKIo++iUONZb56mpdAGHtGjXtl40uzqSB0OPt+x1+dbQvA8Pyf5rqr8V
Yd9vIPU0O1Xl3ZxoInbT1IcsTY2/q/Ydhu+0HIjLdV4MUkkces5r32vGl2FAYDox4vSj7ZTJt6Hw
MdVO4ZPoiQbHYEfUq0NGXBTJ4I0curU9ZtnZyYgVk8Sjh427UnW4y6PXnrLyFCMuVho92MlOD/Tg
Id/SRpgyfV+SEEDwOzmRqOjXuFMI/EWdGpPWo7FGcj4UX2LfZz8i5ynw7TsVVoKZ7lhvcJnwTPI3
lXjWl9AFP3OLYIDC/k6YC73z0gxXRaIVtEgp/avs3FW8Y4i9jEAyv1OUhcySdl0h59y1bqn3ABMy
v9SY3nTXVupviovb+D3aWdMZvmOMRJuf6epit86lb1i3qrHamDWYDsvu5mHIUN+nwiEn8qCHsrso
WdCqQvECa2tTJ2SOh9POzN09LfVpZQ9yGzB7Ww5BpvZWU27KuCfNeuhevDp28Yo8Nw0EhXZ0CDkp
nmTbPdrQvaKy2QWJjfNmyPZBrycPZa8lDzFl4Z2le49B2esHoMynJLT7e4tltTBs7czsyy5PWd0W
x75lk9WdaO+Es8dfcpRGj5C/5tjASohhZtK4D0TBPFBqVyscgntXC8S9lujJNirZq7LoObEMeczo
mtSWrz/wDFMAV+xbbDTLxiTij+zShWGP84FeofqrUQiXGfGAGDpXVnlPqt+Z3Ot8wcaqynFvp9Wl
BzG1HM3qtfsWZXq/yyf7zfKsaJvrGY73Ln1U0uJ9iwhH4py+1vreXXW0Id2CFoUghHCc1ljCZm2h
x+lnAvSVkTjqE6B0qQWhgHkUkE+dMKXI+q2r8fE0O2AqCF3H7uQxYgApo28GZMpOnZZ3bqKJdWew
J8QeElOHsX9M0GvJeKQKzaeAOE42NdaMxCBGmtJLV7CpmIhWccE0lVBuhpAwGQVLXWjNhw4vqU9q
k7GsA+mY1/YIqrc+VrhzZb0SSrI6MQVgfEANz40Zth9xKcQKyP6mGDHJT4IVuhDNcD94H30ZMMic
1Be74EYJjAHEN4dKM5GfqaKMTSbGk6FmP1vxjy42PoepPpaOba5HEivWLko9XgxNPTeqOcTGeMoH
4VycwEE7jYhjokPrkSJbc1u2RvvslKK/Gy3rHHEqZdZCfiSI77Ux+N8TR7YQ0izAPRrGamL93rss
KdaVdRWCdbQZ/Cd3cq+jD5JDBbo8klq1l/ZAHqIAEiDq4tvUQQ4wJlyYvePiR5ctkHm4Gz7lbuPp
4Trqxvde2CvRl9mqdN5Hp6Pfnr57Qu1Gt/IWQ4iE1SkA1PUdQaJdhAKN/ChjaRiRtcKOc99n4dKT
zcS04ezq/oV3kAwqH7iDrLZ9QrowvJ56mDCIByJfcv9CdVHtgxbMkyuLpL3eK5edl0jGYcNekP+l
VOFsHbf71JKXCjNe7rjlpraN+ykZo3U3u8Yc0rJJR6D3+yrIN/UdDpcNhBfQFytU+/yt1kPutuHr
ONXD2u7LbtGmxHjpnOq3AOWCZWaNm5YUsnicvmtFzGOjhu+8IFLojA4CSH0t9PzqXaYpGJ4YeG0s
2y1PdmvdW4wQVQLxwjU50CJ7viaZ49LsJPKYdYic1IqmT1JtuX1OdlWfmdai4m3Dq4iCk1tp5EIY
OIAMBKxtiBImi+O1JCFu30XNCzDsNXOOYRt1fEATNQmTVpTcPQ3sMAf4GQIMKnwSC2xU2S6oJkgZ
AQf/0SZxjdW1IPdb2JW7pgeEI8t26Y7Vw06Db6KUrM59Eb4y8rPXEYr5xNOQ2TjnlEjtSsgj+czX
rkooMs30ZAXIGISkFwTP8os3fkNeGi1LJdFlAOERKSdAW+/bleHZeFYEz1vOdqRBE2iNObVDWYdZ
20Ttimy9awZC0nswIJqqNx13xLbWdcgaVVdiJhwwxhABS0UG9sJxhjkMgwgCAlgJ7aLFwGkvOfoh
6Bm3PRX5kB6qjMSJAIFs2tpwhAXed45dJiYo2v3FQdhtA6qlHkjhMO+7jHgNm/nTcoy9YonK960L
OTyFM8cmZbji2/vRR5eUKHYWt2PXHOEYEnc+/2k0jCezds6V5h04eK1p7aEafY65cptoj9KmIzEQ
7WkizgmHy9g2zzqjzSnUvhRtPxzTUn7Rdw0C8i6sT8JgVIGvJyeLsVnGjX31omz84qfaWoQJWZ8y
jzdVFW6CWZAfBEW1KoOe/kAf0JlthbbCVdUtHFWeJnxDUAnRLjm3WV604miuzr0dMhQL3snrIMBP
dZD9kTR2lotVocflQ5EUeKa+NnXyXmG0pdu0saApJLG3Lk0kTZhT64XKmvlj0821GCJtTVNlegCh
c3KwXm38KIxWUj5ayD7W9MSrVeHnJIA1IfMiKfYRZVcm3AVqWOInEEgR+Qg5BeDNyPF+CNLpKP3x
kPCZLC0X91AQZkeyo98HxdjZMmnGNO5Y7HsXOyz228Rw14bhkQCvVYQKYHRr0oTnrN4Bawd25E3l
OvjqJxhs/DRZG7GJS9YlZgTmUxp2NrvcIcjdU6i8kdNV6G/np3ZpEhWP9U3P13Hsn9vcetcbPgYr
0hbTfGhQFc3s2toU2JEWSu/tfb1OEhKYbXHEzpDtI7d+xxunLzivp+vETOqD1INzR3o1Odfpp0nU
2cbUx+9hyXPNUc2Ie2+LwRyDTNl3F1vblYikdoVU/joW6S5mCNMXdbdsi3wZOakPh9PAUmPrqI4U
QYSgRiGybCMqrlXYRTHfXfawScCATFZ7RswY7TF8UHy7atWCgjHoi/HkP0pjbt2E+c5oiesw3G2T
MlTox5DnRJa3GBuMXwVX5kgtIU1xeiSUvdra1VM35WqlK2fBzhvT6G1OeqOevMx6iiXtQhW3WwQF
c6qfvkh7VUGOfPcKGe76j1bZr4rpwyIyke8MkbimWWyvLbhxCy+yP0I3FbCqqmLdFdUPxESjNg9v
c3KC8DxNRFVyqxNd2YxssvEJj0flCmZ1QaPvOm/ap5G9zhkvU2nlk/UOeUytNTaJu5iJ1zokK4X2
V34iUGZOCUXcgq/9NcEYUubx9xyUcD0EzsGwmTp5FIEj21VDH3TNmXhfUC4+q+rU1Kp/s0ILY2ai
I7PcU4t5/BoH52gVpwqQp0lPng7zI/CJi9HJ5ihR4RPKwNQ6KOaQX4PDJzRXDsmOuys6bifKrnph
qLIg/zOqFkUtMR6MYq9F3rYzfsRubB70bznn05XeadbeKhFu2pkMlxESBBYBtFwJidhBaNXHECjO
JMSPaPTnHKPuC0BW2ge289qRDhhltngQWice6M7htQxoDBuMhRntTYRmUDTQX6/XEMyRwPTWq07s
OMMPXQ84cmPrXpmD9TUT0YDN4zJ691Gbyxf2CV53bI+LCKOgAiFGT8XFC4yVEJFjMaxNsrdSwMwJ
FollCeZpJZqO0xLm3wW6swlzufHc9m8AUNCA6HW6VWN34S7KMD1HmB/9Y6rVFKfO3Kxl0NSUD1E/
YdWo235Rcb5bJHX0Qlq5gF7yVI/ZuaVPvMkHf5OzzaxDxnnLwIbbq+ITH0H1iDLqQfmqWnrgaRdZ
elW2e+pxB7SOmy5tEpQTi/ydNgHOZ1eUxNJmHKVQxLblDLDBukI0A/pSCBMrp/6Gd57ptFpSht9Z
DRheG8ceWRLapR9JrQpKj2F3mKzGwthYLZn3pp1GS1nMJwO4vuCwPAqsbFyT7AN5MMWsypSHUshb
lv50mrCm73QzhdEoKm5snXVPWTvlZBM+V6KmY4kjiDccYB6CQ1xFxUfPhn83zUAgjezmLqa9a8r8
JWFdpLftn1GjYFrVQ7Wja9DUGGZCwmpuVuTEpp9h40qLc6LRCrQvXnvWYe6tDMJ1FqqyGK352Qbl
1UcW9tU2kYYD06RnXebtNmraTZKD+nJytIaMPDtEQBw79x4FlDuR+pWgp1opt6TBEvIIKs88Edm7
LxzPWgW9zUpgaaemyj59HHgbTtKj/rUOJ6ZzEyb4+mpBITvUTt3uNYxxddFT32eTvWRtW0dGOqHN
cs1dijBmDhmNMdkVVi9WVj4te6BE92HbI2Kkj8aWygEuR5bHbQc6idsyA6nGCIjTWEvlMjE3A711
xSzHuQsgj2ze/5uzns5Et2mm9zQzxyc0KVYUsdxzui3aiVnzl0MXINKU/LBYfE4zEygwZqlyTBKD
ok9VKXvYa2ULQ6gO79G32RsE3OCUar2GYQxzKJ0tRLXO/XIbqPUICIOZUaQDK0pmahFDWfhFaRXu
LZBGN3cEyiiQNBXNuTF8NqNHR4iJibx/NWYu0s1tkYNKSv1G7ix3JCx75ijdxJbsBGeYDCSnusmd
PVOX6HePdzxhJ1rPNFdazJczyr9X5HyFYJssepcOWT5b36cBvmhI3LurMWhNM+/pdjkAJehJ8ttV
Ej8ONQEmzHDMVeYoAohu6u8bjTXq2yvN7mpzAxVqEseb3vs6MX0zrN6gp4cYYcJuq1ndpfNLtbUo
AmZ2FVGHxVKfeVZNxqdqz9QmWwC/Nmc+VZBL2J2gsEABoePVo28ldqFh4OGw8U0t0zCCxjyztDzv
e4/bbqN6JOPCxnMJHwrq1HKaOVwNQK7uNzTXLCotZt2t5uTv2BQlEW8zzKvHuTLNfC+w519nJQZj
GucL9iUX1SFqzqWoA8zDVrEj+zxbN5P2JuhAMF7JL63wLXIOIYvx2J7k2MaMReVbPtPHmBfxZSaS
RaDJSlx8GF6pYcjwEgt/JpgVoMxseU30EiQ1LAB3Bp7dvlTgz3jgxu00E9EG0Gg2iLQIVJrdJocB
77HdBeNdPCM8Lax4DpqTgP+0RvB4rt3waXLeSWHuUXU4zV3qmVvDigkxN619IuSPQOuh4pFDvkw8
XyxNvM4rNMuguEvwMBUSJ8pM8EvKT1pM9QB6TAvZNuSnZ0MKY1uxyHkOoU4xffc7nyCgO0wcK0ne
K5hLAYxiU85aWth4H6mUs4QxB/eluCXawB6XQEzeOeK+uKMAmJQ5JzZAjJh6p+6KmXUFrMXcVG11
RTpNLlXmXD2OAxYnkmxotzD6icTM6WoqlR7oPFfInXj6NI42j81YPE8hrOmh0F4xJ0rOvj564/T9
phx2qD5+0zormqhbM/YuHBwontS7lczmgHZKtoXZnTXPC+4mfZN3wT1q7RxRJsSymFo4COYsbD8f
lwyaTTj5EC/43JCdbnSLJ6Fji2a8JVYaOPNFaRE+UBvp4+2pEj7dkEGGzbrUw4Nm+g8G/+/17ba8
qZ5vX6a6YLLvn4MRG0SrXZwKnwkdceA5ZQXPylXPJIKCfR/pTzrm7PWHSaNmgJcGWQwqr74dmkzc
dT66O6UfWbYRJs9XWxeoV6r5TtF9PT6YKghXekxvfLSHeXdQX29pF1pFZh4cpV1b4iZY3CI5Br86
WxPHlarwX3NDO0F3inYGaxK8m2uKP2EjbuFcaajx+vrg08sH9rk6psZA4IxqNNv0JGGYsdR2bTXf
3bH5W5LDLfijDQNzR4jgUrcZ/hCIQcMs8LfVZKK8NLK9Rz1FY25c6n43wSJtV97u5k+su/E7DXL2
fQu66gwZuj2AgcGSoMmBSaZGszqa+WX9vMjJ5LEDtwYmIm2S+05Y3bJRI8KwKLj2ZFYuvT4NkH9s
AD+gOi6hm6ODRHvlJJxR/2CH+j2v9j/yLnsoCKSa82axN/3kLvJ0Y0ZlC4OunMD38gviOvCGjoP5
WKNQjz8ny/RXsUVoRm4zTFIgwRZEERAC6AIHQ3giaaEwNVNA22jjbf/+WvihP12MaQgXzKXhcBSR
1nyxf4jKTcNe2ZbeFDtdRz7twHXYpCpDcpToJ1lWj5xIoCTU00JDfUUrCI6EaA1iFAAEo1suguei
eEx4tI5ORBTtrISm1XwtwyS5t+mU5T2gRlOFdJ9Gfz2Ebr5yZKidTcrJ2Eloi0eRcdemWbvCWNAc
fdNBRNky6RRRWy9bNybnNqdwGoguiiAJX9sWZqc33cM2jX4wuf/Qe93dCVmG6HKRGrHldDzwzGP1
LPeXrdaZT8qCJ6WCJZpg/aKVEav70Fv7NGFqYBXU9iZsbTilbJsBfKrFEMOCNlPtKx5+yJd70JXp
cqi0ezkyLMzCkajcUo9eJo/S0k7zNdIRHCphsI9tt993Zrv39dImS6F8lfWQHTHQF4fI4GCjfOhM
Ze3e0YbAVlD34j53uc/LOmKZtMaGcPp5x5xc46zP88UciJAXa8EzTZQ0YGbOqdvYuFZ8D9qCLkzD
VALJrbFNUx9BWxG7e90qJqbaqbeVLKVrGj/tFvGDgMqjv6bWlF01y72aVTqdCprRq7Y05bqKyp57
Om62yLPmXnT9kfh5cBhR++KRAEQgZKod6Rx+Z6sQ5LFzmUlME3EApX0wfWMbOcN4xCzfEsXYjieU
gtoyM62zPlTFBwCkYOFe2CXyd4QGRM6G4Y6ppfXuIXpcubJ8jvyRYFymlKjaTO57PzmG5sRGT2ux
yKT8IjV8TukUf8V2snPK1F2jamtRCJrTS+YVNaSF9IdRSrnVM24m/CgK/XRSP3tO+yZSMdD7pBU2
qFQ/mXad7U0/e+jm38V2P9DsmH+Zc0OdDNmmG1g1+sJ3qxQ6Blo1OoJM+/WRgAvSC+W4uv3k7WdY
CugYkaz42zfqjubAjVBq59t0JZCfJXdmW1Li42UDKCwpSS1o72SVGvsQPNi1Get6ZwpkbmNDy8d9
NmP0AzmD6NB1zGUROJCsVPpYqKI6FZ6tr6CO6jyV9FInKilUIDjeeSbzx2Y4oB3KHvTMISXFJss9
dtXRwza9SG3EY2Fr721R1Rup1Z+VFkp29obAxYIuBqkxUHmL2rxSb6Kq9s9pxa3fEfgCfkKam6Dw
sUPxxp7bORTZGxL3pNc5rN7WBElMs/CK/hzWgOvFe99sGHj7uPb6HNxIGZfnxPpRBf3w5KKkseBl
r5uELh3KTOsQxYAlfYwvidsKtkMUvo4d0wtUzodLjNLOlb159IPuEep1eRp7KPm2GDdRCW+jLWts
ix2RSFNRp5A2WMh8EwiLRSNHQ1OBlWha+6O9YNRR3IW5cR/b+nBnFAWZ0EV3iI361mOCJt1nzQJO
NxnZ4zAcHIjlK4bT9QbBKMZ2e/qgxVsvEfuRka2KnZu60YowD/O3oItv438Gn8VfbRRzTPkfYsxN
DKCWTdS6y1KvY4v9ZaNIaiEBLJENhaJgSelbA3zL4zsdLNPRGqTPASX5rLmPccwAn4Y0D3ViGgmN
tfToKHvtLCoOSjkstmdmLT/oJv7DJcrZCfunS/RsExcv8H75617m1jZNPjRQu1HExroJMGoMLgM8
tF7yoKcNd3yWxZ8+SzlBRRXoaUl1Cq/poY+HldAvaU7rPaR9uOwnt9329eicbMRqUeFaS3RJgkY3
8yp6hkBGKOhpdRbyH3ZBgXX4l1fhwkEjeMI1deg5Fqn1f9wESw0pva7GAtlYXp3MwHrAgLeAveOu
LGHlpya7K4sepgmGLFCM22jMTSaaCPJYfQb07eWTWROf7o3vjJNQzRUVCUBDhifs7/dr0/iLKzWl
7nqSkA7vT+83NkTNL/waJXwMqEmS3LVqSt3eSXdY5UGFQ6YZvo1Bfalat35t7W/QN9ujY0OGb8kO
dV0/g52Z56vR7yHFZt5LXjmHjPy6o4uIe10nbPVWXcEsjKRcjH7GgSUvrbvexENmMQBdEGJqbPuh
lisvy7aSM8WLb4+f/XQmfGC8lGWABjolCjvybNyySP31lvZO4iCMoLMf0U3a1SBafiur/s9Pj0vz
7//i99+KUtW4/dpffvvvL4g7iuy/5p/5f9/z80/8+xR9q4um+NH+7XdtP4v79+yz+fWbfvo/87f/
fnWr9/b9p9+sb1b6S/dZq+tn06Xt7Sp47Ofv/J/+4X98/s8M+a5JVMv/35D/8t6EUR7Qg/4pF8a6
/djvlnwh7H9RkFq2bZEjjs2epej3XBghzX/NTvjZp0/x+Lsb3/T+pesSG6twpS34ytr0uxvftP5l
mRY2bENg3qHCFf8bN76Yn73/XmFM1+KpFB75AKgYMZn9ughOBbJdrensS4LeGYB5ovZNG+xxmA4w
bTPQ6AbpIa6k6+fBRrOH4pDr0AJvkOemdKuNV3skXHX6SUuTH394Jx9+u4w/1vLy5+fxdnWeJzxH
12H28wb9Uj4H1mimTtiiPcIzXE0F7itw3gskL9Y+SsWlMP2rJQobDmdM0gRmiSVdGJyRQWMuncyN
yJ5DUuNP9SKkpDsSIs4sSyHFMoAunzs/AgUDUHWyGQ8X/sc/XP68g/zy5nqegZ/BxVpj8/n/vPDV
WJaHuhDmZfLQ/tdTEd9XEyKHxClp+U0mZmjgVA+gnjpj+Mrsun1ohTww0AxByplsMkF6x1KT3zuI
dl0NKBh795OHeC0qNHjzGR3ISFb1vu+bq3Rkc2C2zFAUdpdR6s6RZtHlH17T/Jb//Joc/MSCNZIV
3RC/viZpREHuxalx4UbPtzVkF/SFDGD1Idh3ktaoEwoLu8QgNiUtkJ3PYn1niVAdR9NnmOtWTy6e
wYOTGRsvrsS96X6RUYTSOU7MK2UJMuuciCwvaNd/f+m3cKM/XTrPjskTxVNl/HI3Ea/id7Sh5UWU
2NxtLb4qzPRZNUPjIn/pBH14yBFP05FPTn2Xjm8lfWRGcpalIRCPhLcGphGRFjyNG6MrMkZ5Q7QF
CLCseAkHxIEnrWcyrJyG+JE6h8+oGeu2GPRDaGIsQNeklnGUeDNtJd1wb9BiM0NGYfC8uSWZ7LSZ
9DgrTISHDUhwK7uIttqAN8sxzlZQwJwyi2AHhju8cEIjnq3FGK15Yl+p4B7gi3e6fWF46vR2huc6
7Kg69ZMCvLhnmNduBOWX6esIt4NCvXmF3eLbjl56rehOsWama5aKcdtgeAKNJuaRXYugYf7VkPQP
ON2TNWrI5mrgFLrXK39fwAB3K/arYbAXg52AuDRrNHwJZGaBR0rBk6OBSJk3aOV3RXj7PouaV8AW
w2IaXfMSinJnZfiB/v7zln91q94YI6BQhE7e0s+PnzvgbhydUF402R17h/5j6pK74YPfSjoytF1H
3g8G+IxCNU8hJ1Egwi6agoAwuUn64hQSotJ5GuPgejqmnbgM2ipICNgxZsLGVHsnsla8l3+47Pmy
fr1NbY+F2XFZkvn3z5dta8CSRqsWl8nC+6Tb4RVN1pkQoAz1OcKGCsgCH3zAYcZx85OJKS/SksfG
e9c9XWIbiH7c6nm8Bca+yTzq8xDbbpVPK8WY9J+qu794l2lxGC5zV49l4dc1uve8HAz+KC4ZR7kH
XTHtVQmAy/QYdgWZEG5ereIc+ESOMX3Kk6MI4qeIQ8j+79834+died4sHANSG4U81SZRrr/U875y
WrYmPqUu7x+rBB98/ZKGMW7eyADMpnXPWf81KXK8A1NyCuToIeCW8nx7KxVpHZHCvgtgwlxNqlsG
5CnFcl9WiLTrBnhoFGtHPpwB9Um+68fM2ZOMRH/LJBigoqnsCw/YIdkrtVPpR03DI6TF6WtMnMo/
9LjkX9wihqGblBTCsYw/rWTS1ArYWr5+acYIPPgQHwZXl5x8DWeVxtZVNckPu3Av2hy2Ba8mfYtt
4yQUCgUZGRNywLbbKhxU+9CRB9kiiVtMGv1DL9dWlQZy5u8/G/vPG7lDIte8Z/CPQz/s53uas6lO
RECPVq5p3ZXMon7LIk2wcvetVK1z5ojGdCRlKtQ5ibXGQl8cAOCZ+8aQBCdaDwIr/dosxm9EU7lH
1CHJCgT5m6kL2J2zoRB0arIPZYz0jz6ktHukheaL3QbuTg8N4k6KkDgs/obd7FALOXStMnCwm1qH
ldwLJzsSBZsd9ZKHOygO9B+YI0gXu3Tvrd24FjssumRLYDFkuHFf0YdiV3DPyKZarAHyAUOphT6c
9KioFBetc+6MuAvu8A0+gog0nrJRo7knC5PpKHiNW6ambWjQgWqCtHhRssaI+vfvuzmvFb+sJY7k
kdDxABgeC8rP7zviSb9zlScuHl7QCZJuf1WwO+EI0w+xyT64ah4dm4j64qjUhCFvUBy9lLfutQxT
n07ubNeYDFHFFrHyfdcZ7dIy6V7EOtOQGF1m4BbqUAZP3UxS5hjIpOKmBuqiBedSb5cr8zHIbW/T
x/E50XL7i4tiOcWxOCEPOLlFqTMB9IcTdtbNNCQ7BlPpI4k3xtJryXUIuxxqMAaOIXbKdWZB+6WD
0v3DHSp+7tTeVg/HoBtg6jQDTEv/5Z3SRtn1tm+KC3LgF9jHETyM8DWZDUhNJUyYTRrhD0NdLf0o
y7BdtouQCQBmkLE80L9smEFiqTHotf39Z3g75P/xM7R1izWNgwPRkIhXfr2yjJDTWEdpchlKAzfU
kOAmsGjMe8mTX2E8qR3tiFQkp1sVIfSkXwq4BfmdO3tnb7dvaSQ9o/uarBWpGafaRSUSdb1+VL53
mhjBL9E/p1tTltrGhA+wSRp82m0XqnVu7ILO1K+D8TLY7Iuo58RiKm0sS077ruUpSsUZ6zvBJk2t
/0vYeTUpzmxZ9BcpQkr5V6zwlO3qflG0lfcuU79+lug7t+58ETPzQgAFVQWI1Mlz9l672VYWMiaZ
13vVYO+KGxxBVoc4sFsOfpNpsE5UCirfmi1yzDAm8eOd4dJaLC0IB3GErsnEHASLw9ww+FLXLPue
Zmo44/Kqc5Zmao+KWl28Z4Vh7GDatDAnajyh0dSuSXeJ1l2EbAFIFPLRBDw/Zqr8/1t/fet/9jQs
j+2SzhfKZFUTELr+yTCbofAzRVLRk5ZN1RW2zIgeK3fXNkhFrGFn225+0W/td+6svEOfJkffLOPX
ftbaA9lc+Tqm6ybb7GorUMoIemd8RzVCU0pv2BmMHAEAKcSWEUbElKlfR4qZy+iCDN1Jv1YdLrg+
y+668bXvG+MZjMQbFAz9MlR30nlu+qjR9M57fR+n7c9kcPbFSmK68mw7fp5G4bwUPehvcoVxU4kR
4RBt3kTuUCGzOaoS8nkVL2m0CMao0ghdakRPdBlxDSnDTZkDTFvI1TFV0oJVx6uzTr22Jg+YYYsD
u3uvtwuzlKk6qVXudDadTJ7/XhPDkyysoxtKcxslYXg2km6r4/y62c20BQ/MQF9rkb7mqCnhNmGz
R5eGrNdAni6e/XkKn9QSInwunWkJv0i/GJPbBinDOtniKJ4zBnXtrDjSwPvv46Wz1LjJLYo9HwV1
Pe7dFFs8v9Zk+J52G7qtbMZwdRP0Icm3qlBuSYpe1AgfqjWMw8Awaj13OswfKY5jg13frw0IaN22
g7VCtvUkn0KCBtZGOqRX4BzEY4S+szVlgfwYYFLZxrxO27piQTtrNv9Nvi6GqL2hhWiQUMGFG02M
fZKc0RUEM3zRhoc6d/ydghU56VN3LcYcQIMXIgAZFMh8bXiyJo4ePt58T+Pol5FiaG1jRSTT1KDI
1ccrIjvzPvbpt86cv4MEg6aRwQBQpVpxzjCQFTp3qw0/WkI270iVdlZVJBs6ddDEAE3TAa+CBjXM
zq66XxbD54N08V61o6e/ovhHGabPJz42+AIetFVfGYFpm9F6mQQmGqr5lFTylZ7l9SlXzr3mqxLg
lekv9Yb9T7j3y/jsVcNvz6g8egldCm1PzZzAzW6HrKe7EhjeXfMWTUExtAfP8IqT8NWWdkaDeIPz
LRkqzCC7qSCjursMCb1F3aJV5mK639Qg2seSl+Ukvbp5uQDA4cU19pJF9m4T5uVOBRRnhTCSuSCH
w3xw8d1cp/xPlfMFI/THDwy9WZQ7l5CSq4o6eVEmQo7BtpxNAiCcmAMqcBbklig10zn1zjjsp3bR
JmRte4vnqLtZOcrv2WR2n8Z6fsIDwFTbtlD8ok6Wni7fLZ5FOxZmfA0y7QuBsXFI5ArTUkKkZ0u/
4xXT72pW0z092CXhAUnPm/SghAwFNIHCB3AMdy+61mMIociyz4SifB9C0gJsdw6SXjo3xMpYTatu
ieXR7HXkzcybXbPeitb/qejK40/9JkNP249ph1EKVsgyr+70LQir+WjCyiOBqP/t9qm8+suFWxMl
1Hg0hdjbuacwDrM9GQq/kIpF97mfUCiJ8F6hMSBZxXqtyu6COiq6ENiJWthvx8CI23dwDeLFicQp
1tR8TfS9S+8BaTtuRo3D9gfxsL9UqLn7ai7IJOh98gxrkspnVkrDaOWptt/imr1QhsiMsRhRdv7s
3h+1TJQmt05qyTV022sUh3EQ1UUIxcclJDY3qe9GjIUsBM427sbqyOQPkn/o3odKfmug+5EVFL9Y
GboL21kmiPOHHSOPLhrXJ0SpAX4/utXrZN3A0xA22BjAIzCoD3UadMKGIUkQws7NSG53imLdOw5P
GxlRx6P2O+4N8zC0KBcQOaw6n3mqYQiicWd0nl6IKCOxEWYNjGgIBvn3VXbv3N5LATWP3WxzHBfU
JNsiYueWmwLhxmOf2xy9FISDl827hxLIxumtbx9io7+39Rh5edItZimnOjZ4WP9eAJfE8NaRSKTx
tg5LfsjnBaFGelLbh7+gXckqu0Vv++tB3LVM6iLGi7hEbFfBSubCjWZ1DGtk244YgwaJ7kO/AYJn
3AtRHNJII6lWjd//3g3WK3ZEtq/7cji2y8WD+zkkhaBjYkNsXwjBBcN9ly19kEip8MUt+W2Pi7+a
C52wqz6PfzrFRPxzTuYSDjS1FXhpdiTKv6H9fGudod17I8M9+E75liCW8pgrxOBmHJPIPhrJyS35
ssyQ88iwVy9oTZbghyKnFDqWg7ThkyNwfegmHhf/uDlPaQkCsbFXpAgvmYeYq8eufMeEWVIchNXx
cTG7hKh83myVZgUorbHfxrBdlgvOxeDx/n0tmsD24E7kJ6msdq2xzG5dzObSeEkxdR8gGUdrN3e1
/cRij4yKoEOQy5vByeZ95VSvBlROBLDEfo6ZuuskTW40yBgtNs6ta/xmwH7BrEdEiW7D3XNHvKie
M636Zm6ISmjCjbQcfduTB7DJiRjwprS65v5r37ewGBgubzWRf598svWmhKANC3nsMJI6EJI5DfNU
W8U1WRAxApJOga7CvFeuJvK3oC3HxRGJ3B/N174TR7xJNGa0UcwON+vzQ5syZ+6jQHaZhVQSRTgl
ztnLVHlYPLRew7k/R0IXECUA6mE3eeUAZb1bwkEjZGaMmgT09WWvvng3tBfHJuoxDhErtFENHNNw
x7UySTi1vKBcWJZ5MfmkHCxJa9lywenr4EekBj7uSrWGmPLlcY9rj/s+H/v3uf/rjz9/gx3THOxH
LSbC7X/+zaJjSV19/pm60ZO9r+TpP3539niMaMZ8b5RLaB9Ss7//8eN5ZKJUW/iqv9sOuA8iYF5F
xfKEPBnbSoh7K/j7Vz7/+8+/9/fFRLWg5scYHyltY7fE2SBN36Up3xCGiQjrNTZIXtX/wj+w1+SC
F0SyuBE+OnOYgYzjHxezQGU5pLq5ttOeBV8ZO6EAaZQkZ2NiQ+fp2RnbS9vVT7oDejHzR3YclqAZ
VoufcZo4h0SP7SPxm/YxA5MOI8v2l3CN+AU5I9/kx48fFwP7IASAfsYsr0bWUpoJcRHLszkL2mCE
01ML5Wz/eNzjrsfF42Zhl+A6iDftll/yuN/OvX9dq3NkX6OeQk5aftHjCVTyBMWxW14XtfICOySp
xdP6Q5ERoWa3nDwJfOrEOp814oxnQGgf0RS+gKbwoJAtIvnI7mdiaLlaFhoUm+4hFnvc8biYHB1k
fBpR5lbwWFdDQ1ZJuHBTHxePqKbPm/Gir0VyxKH7eaf370d/3vd43uPR//g1kjCMrd95rDGTDux2
cAVNBCJF+R5YZJkvNftr1E/JTjADoACCxHP8vADaRUTa521lYzL4X28+ftB3SfkfD4lU7Kn1//0U
ygFSKgzkn/FAr+Pvo4ui8v91dTYl/8Xn3yZ0sUc0Wxxsa2CVF2EQesl///OfD/v8o1rC+/h583Ht
H497TMM+7/uPF/74yT+eQhIQ0Z7mxTfrOwBQGo5/3yQ50OAE3ru8TUjeu/5FX66GBKAXweOdqbOx
LIJZd9H4unbw+Mw+P9HHTb8nuHxVELbAW/+4/rj786GPa48POoGcPdNkWZ4wjgZ2tRI1/d5EhTjq
grp/mv16C2tr07ARH5ZlrlWTDXF3OQLkLNLu4xE/6T8WH6dld2QscFnZdSu7RFKeLRDpEhnv34u2
80S++rwd2hEIuS628QY7iPdnmx3G8quX5SlechZsYUT0JcJTrpF0bmstDDSM/Y939fG5kNImdqKp
XlG/jORxUsGI5QOee7Kp+u3jDfzH2/+47z8+ovpxmP591z+vhlnNYZMQduAN0U9XS5hiEV1yUhVe
7nnw8Ow0bvk0yPAkSUbZ5LMtn6ssQ4VVs+PS8XBrGLmTtHb32EAHBKHMMK1syrYuYpltjUkXWflQ
YkRis5mKub0wgrjIRjRf7LvmhObZK59Cw44OmU9sOwRBQKpgD4fY+DEvONim0l9tiAAH0V+HTG9P
fmE9NV4rAhotP5Jd0tnqarlZvrVYgjnnMSXqmnZbiQZG1BC/QtByKRGs13RqUtxN3o+KxWo15Eif
kgk3v5ZwrpeJ/61pS+NaDZOLcM0MD7rSTsjhaI05+jc/9hDsi3QOes/4Cl1x3irADYMoNIRVPaKk
GSfhUMJj0kOJJYUNvWap78ksv5WQTlEm0YHSdTZPTJgEtYHv7NouY4eP95dMw0oefEP+RIUH7rrQ
fFKlu+iud9sY00FptU9ppN5th0BXVbq/yrBQO5waPnQMXMuu7j83ZZQ8gwVr9vWYvo2F1W8ZDmMN
VoA/TVWhFi8m+7sYaZiZxhztuyg5THwZblFFtyqB2bNrkurip/oXW2E5M8oQgkEhUXnr7bUkJm2d
tOVPrdTLy1hLAleWMLlmuLMgNSdrJvg4T/JrigzukDvZE9qk4nUYI5OyyPohhdLf2zxA2ArnVXNd
MqsJKfOE2g8OPvR+HhF7eRFMyoxTYdr4hOjRM+Dz+Dm75hXfMPIuDO8lAr8d06E/oCCYMuugd/Wu
NNZ2g+f6WDAHwlfvle8edE7NfJVd633PIxx+kRhEYFQR6Zfo0no5nDOHRcE2uuYuOjWs7M7AGWn4
56ZCfdRrkjo7nCF+jCDShyZwDamek7gNCJdcaS7eBESmtFBMQsmbwstO0WJ/dfOUjR4nOs1zr7O1
RGFDYGA6BIuayN+hf+qHlNir0fLO+Vi/w+UzDhZcw2YMc0DQ9BB1G0hhGwLc80a8KXLSvg1BnllP
Smb+OY+LAV1qTI6w8UPDLkswD+ME1UU4f2Y8kKHT2AcARnv/PqIUFJ7GclFffZrY2xAU3K/Cj5Jr
6hvvzG+oYNmh7wx0jXy7q6tsOLBgbK/Noi1PRgucrF5QBd9nRs7vvf9DwE1RSRk+GYn1zWwsecel
YpPMri6M8Iqr7aYsYr4+HtpKwtSsuvdWtvaLaLJLLtr03OnyJygSyERD7Fxgc02bYWKO5ENtmhmu
v3pavp30lCTjhShJQs876ZP1gf3pAVGEvk9MeX5oidxkPNTMTSCEtqRKzf72gcNWvMGrNrS0IFfz
W1rn7WsmySUU8p6Zu8iJuicPp2xbOUctsXNaxUxFDSjZ+wECKTwAkuSxL+4Z2hB2h6obBkCEHp6k
kX2VMz9oShWdcDOu4Y6AbeK82ma9vcHlYJ362f8iRxg46BZxIYkBptJMj1Dpc74xQ8s8UUfJdVmI
NDAaEwCCCz25HDA2pTgn+c/Z7Wvop/oPrZrclQC6ecF88ht99EdcuzseUu5MEXJ060N9auQwPCM9
eBGtoJ/AzQ3RjCbTFg0IlvvDz2fUwbV3HWKoLMrVvuqyra9A3hKU4mJdm05yzPK5gFbk/RR6hfW7
e+0j5e2i2g0qewb+Xn9UWnt17Fbu9ZBZqy+/6n1mgIzK1Db12xC6FjB087eeHibydb4bH2Sczhct
1rZte6iBCLwm6lvimuahGq1vkxicAC/Hcw9ZwYYzHGD2RNdJaGFexJuRvexrx4R6xaShPRTq2Usa
fTtKx8FQV84v00iHESD0ujQdtMbsWnMn1d4MoQdk/Yg8Fa+x6S0st/ZsN5C9mTy460LTMBV44D1U
pB+quN0h7P8yWyDzAUH0V3skoKOq4CX77gsJAS1qvZ5Gfyw3EmzuXoOUjnLajfYp/aiVI5GmJ9PC
3tEu9rCx+qF+EZ1HS8uEkj1MxcZLjOFczD+qSbVPHu26QUwvlHLOdmJ6IKHjfZhddjHN/EymUfzi
E3q/x3PbHAmOqkH/T/GbZobjkwsyIyFQfaNmB8uk+pkItNVa52AWb3CW9BkHLd3Ikm00zEHXlWrd
jgicozqrn1TPOc3LyUwYlkEfX4gFz/c09qRGP+4Jzag9mbL8jSU8DxxrgO1SOYA1yrNn2Vowd9RQ
guTMTRfyhamrFJAJf8dKx5r4MglV0J74XsCsoDWcpW+qB7OJ/nWtvCK99eFAwvVcMPHwWy5keZPQ
fo9tkhOhBdCsc8Rp6DgxgELFSNirX47dXxXBDatIJd81vXUPUbks2wW9aFUSRNdSVFJ6tf4u72EJ
DwrRw9AHREUVd9fp90dTr+yD9LRFu970nHot7SUnncyzrD8l2LX32k6PGaQ9hCJ58twh6QUnEu31
Kp3vsZ99N2NVXbqxBIzHnPrYQ0hlCOg01i5lod8zdmErb7mgWkqwrwCeNz1dUeEcxsqZ3mitcPhq
PRnwtrmuTFDKnuMstdL0nea8vs9TtvAepqgLfiLEQ7NY+TKT13Z6isAim+Z8mHgXdsqYP2KnxZOj
46HMNMwQ9Pyxhlu0TEPeGazN7lsPqmeta3aLHQCiK5STL1gRQiZ6YG7jSXQgNRStOVzMuzokFVsn
gnGmUv2wrPxtXCxJAhCzHzY9gdXEgiexfM1sUlCzyMp20xTdZLsE6Dr8E6lmuuvEy4PJVN6etjDN
FQTRuvOd4Z1x1cHo8kaahG18NUkyw2ET/Y5aJnMVc6YnSR6K3/Tx2fXvEhcoDjA06RGH8ph4I64Q
ln9KGI4KNZNGZqZHn73y1LvdbTZInnAi+Q4kOKODPCevoTNcIjTw68ZW835WPj58KzBT/1fSSMTV
I1/XHgHRlnRrEDx9S+amuU07y/2iW3+o6vLAF5O7KW3SBuUA5lFa+E6F/svUEhrJvvOFs1e9zZS7
MSx0VTWEiHgu5u9xBB1rIN2R4wMzr4SLcyJghch40Wh73zXilQbM49BB965N/V1vyh8uYYl+QrpC
mBgQOqxZo80WDuc5iv1zDQTecFzqetQj2yQfEiAS7DRARZEN39BGztwnrVsqrzAPiFbJ9gQFPM1N
2eKMol2izwlTNoPgQFyi9Q5IyAZ31EBb2IlXcTEhgEjJPgwR/n71o/ybhzVxZedOc56McTNNMjrp
vYrJOJj0AJKfD1vJvHtl4d3tctqHLh2MfEpOjAQDWtn0Vaz5a+Nj9WlYDDrGMRtjoA1XmYAB0LaF
R3CpzymamTXm/j5otI5q2cnyA8Mqni0Z2OUU+6S04c/yxRlRAv1iC/9U+la7oGp7HfF57+oIkXzv
XktfHTOhf5VFTlSwwQnFZagKzo00B2p68l/NoHblr8Y2blLt6slhrS7c8NQQaoMK9CYMmi1GUx6y
2c0IIe82SWG7d3hDX2sjOyVDre11Q3TEorhgtJi+7buJf4eyKkUT0Y+H2CieU6WNB5802Y3UvD8U
POZJa0FpAuefwdtNB4dz2w2K5qFtJqqKcXEsefK70zGAsbQhebP17FZY3VHKkLIJ9uEuaZtsmxHE
51WmzZfe6hG6O9cyJjTby77ZtXJ/A1v/blVfE1OXz05KCONgfq2Qlt5cv/4Cz8A49sIqtqLuFPXm
FDIFtEm9M4ZTlQGPi0FfwUIxCjg17IA5sSC3HIsrWqxjvPzOwu7ztVg7jW+8jnmNsyYsmLTNHuQa
m9GX7j1nrL+5gtmUV+jxUxBf7FaaYq/Xo9gbFmGdqG3/0Bt/juOSN6sCg+pCP3BqRwVzZHytSHqm
POqO5C/ucfnNVz1BbdDK+5idQWl/bazJuIvYr1dG09Qbu6rmm+STWNVmG249jT6+OawqHGT7UPV3
1XvDgaSoY2W9OJhQL0bf22sZGdUFkOxTjoE1q5zk4oe5Wteopna5gVPYx7fvemRmP+SZUZILEmdj
YrY1RLKx6BhyLIQECZwMDBzA3KUYzzR5/THCP2M+HK0e8pIiJr9I193rpLqfBuZk0OfOefSmACAt
VmxSwNa8C4oRMPkDJhSVxzGOTHaTRQV0u2T6gwxxHxsNz80spv0Ma1ZSMK5OJDWlbp2aIf+NSn/e
IMPBJM3o+OigHnXCwnjGYf4eexq50G51JaVLqxFqejQh7wiigcs0nO8fFxli10tTqC9T5g4BlV8B
QM4OCq9hfwYtA4MlSqTc69expQqo6fZrB3y2zz661kIq6QPnC506BHsDgnCa2IM8xk6VWKLYQ/OS
hs37v1oDuWYeokw7VdyJG4vHjTuF3HS2a/9csh9ZpWycNxknmyDzvV9M/IHDOsOp6bKnJsuMU5Q6
1i5MFWnRRAeEOpgACw7nOmyg/RtSe7Ym9Zv9dRfAFf4hJHD/VCvjYIorGKoaG3fb/mDA5x28jGTc
xNN/VTPQRXcutR0mxu40DDHIQB8yPdxwJmJwmpiqhBtd9Kh0LYyepUVfqKIHb7XgP6wJ5EYOHJxs
ESUO+IwzevvgRsxKgUN3MaNVFsSujpDeNV7VCS4754KCL9eatk1+KjH7bFUx352FJboIbcgE6Y4l
LJQVqBDESNsS9dW2G+F9uqP5xa5+QaHcuqqaAGqC3qYO/8Ix050687mnq/GUZf6VzIeaZVLHqhvr
8q4E7IiewFkOU6hF0UJ49LUT/QWsL2kJipOsm6gwA0eHzcSWMN7NtU+JEIJXE3RejyLFADnmHfU8
sq4dhpUljCr50tFTvNgtdkg76vulwUVYU+z6+1iBnUOHOe01HG7rGtXviV+myAhZu6pRgdM5qN1a
zEba0iDJ++4XccfhRdbRXUREVCzZZbI3kCiXunHivNuv0hqec8JuUUcYeCwtg5IUh3ngIxTcmm6O
Ts4etkx9m2uRV82+z8x0TZhJsdXMVG4qYJ9aL54tlf6uJmas0AeIaw/t4ewXmR/YDMrWZW/80Trd
vLhLnsbQNrdpmrqNkyTHmaN0LSFDBaXD+JzwtO4WhzkQvyLIuio+14y8GK4Qr8R8SB4hWkz3eE6P
Dv0ZLYbN1zlvda1dHBMop+WCwRyID0bcoS596lurvljQSlF+05oWoveyIYmI7boW8/BlHuKdCxzi
1zS60AR8UiqsQbyRZkCz00lexxZvmzW616YTzTe/GHetlf8Uwo/YjwuSsrUkAP+h7wXIbLIEh+Jp
cKhIeuLjQq0Ot5U/d1TmNSySvLwjvzRJtuDbkON/pRjrVmnvkG9B72GNWifdoKVctgwTfC1Gnp1A
QOeOgAsaRFGV2LqhEwZtTdadyZqG4rucOSIVu/WlKEkXgF1Us0dgfMmkvW6DJkZ8OSeIHbHdvZrg
BZnN9iYDg1BsZYoXowdItJCKROhtLDGQxYP3mgkGFoautxLmdzrYOmxGTct7nNUfY5Zpx8EW6bNh
MgyBzgf5e/2wJHgemxegKqT91iRZjVH0AzDByJjxOWK5uMZa+adYyIEmW3Ivw/zfwQkjTRHBZTeU
rPtzrpPJlcBsTVNtN+bJMUrhkLvllJ49hWcJajthj5D1Y2Pee92blpb+NvMS7cAI3kTNNLsERoge
RgEz+66w3GPWK8q0bBC7vkoMBk7Wjm80yQ7tw6O26UPtJrCtZyORd1GqDyc98/C7om7K71Ev40O9
LLOTsvAYkpy8r8bmBUK0hwj8YjLCD9B5Fwx8rd3f/prePac+FXVb++qmZrYLsA9SUL7hF1W34LSE
F62svO5u5nTnbJScCYH5eLRgcneyQJ0JI8i+mlVuMMNFEFSte75usyUZIo76pouyYY8bNGltqE7J
ZN1LsP52QfROHk7bLtVR6ueTvSaD58XuSm3dVDayiUZRHVT+0wiG8JDVwOsiU4Z0SWtCzPUns0ne
ijISG7IEfCh6ML7xklEcjXRR4PwD7wv1b71BwLkXZTqy274gzURy7MSEQopBPybK2kEGTPY1Im7Y
zuW80+KwCYRb0f4jV2RlmnX+LIz8zRuTZ1+SpRFFidxaIwUIzLtip/sVuUuFfZWdO0DtXpc6yTOh
Otq1+XtAYnE2CnuDgRG8gI96AtYTh5vvgOctNLmK4LegTPHICUygMzeDka3x6lBgjGgcu9q+wPkt
TmkW3qZS33lLBsxUX8Qce2ezoI9UpLhP7HT+lWktNEMdWk3fziBokwTK0lD9fojhQ+n9KIGNf1nR
qyIUxPbCvc6L3JJq1N2cCbigeIP/MP2ZzWoN3odq2rTGYDR+UHAlt34W9P1amV9Mr7qPTkKzscrN
XVohT834NoMCnaBpDO2lmryzDeLxmb4tttzEcTdUU299SngG42bUA4ntnREcfbXquj01ER6JwSXf
r81DsUq7HERI06F48CSjj9Y5O6GzVjiur0zYT+E46Ey2fWb7fhS/KkYSSHXRh5TAotPGsTehYw5B
pxvnOa+tS4gsWuJUsdSLyuOaBIY22tFWwv65tB7TiCwnrb+LTNKl11SGADT9aNgMn1NHex/Jett7
aD5PUVbfumQRL/qkzJkMPcvJiI6T/1y7qXt6XOSaxTHXAa9wQ3zGmfU7Zo+KcBj13Goi0E+lV6rk
6lziSv6SJS6603hLoAD2BvBPr7Xlv+R8EU5R52+dzl++1RnNOJnT4sri/oYSrrtBnN/7oZ6zxm91
wHY0es2t6+d/Gn/UiUibOZF19cXMCv3EkKU/qJlMxbiKyTNF829k2rnJh5zkqDR7an8IwG5lUmVv
nJ2Nc7mYvdtmb2kifdFR1m8LQzGyMSx18Uln0uas28su9xBxtAQKLr0Fo31mi6IF+lTDNE5QGMbM
P3SvTQL9l4y1+NSMrPaZqb2UPbfEYG8AB/kXVWQHrUpcJPdtc8QA9y1pBrjxxFHtKg+a4eTR5SVL
dDVR1LpWKQM8DvSwYgEzHTY3DZskUGlRsQQZYYBCZGG4ACJVheetRxJANmxGnA0RPC96Z8r9ZMS7
Pjbd59JVexN4kVl5xrUos2/E0KOgGevuuczISZmmCtnpkJ5qoDqHtKRRaCRVf8LQvq+k0G9xWb3z
FsDymynBlWnczZiXXzKhXCNuL8hPTZ01JB8iwaiI92h0AfLQYYkxI/uNI84q135o0+gQVErQmkvE
y65O3vuIMJc4hBbQl85IYzUhg4ygtSgf+3PukXAQyqG4ttkPvyo3iSeK7ymrKTRBImEmL7rUWT9t
S2GmOwJxWI2cpNrYEhOHNhnmhz3SHM76L6RghLBjtVez7utrF7FuuZYBHAWfeyz9+anFVH8P5Z+S
ofx2jNld0PJRdyI00puECwqX/qPV6+5YYRlDmgcEakxm8INhSW5iWcMTtNk/CEIQYGFcMB3ZF8fP
fhZRkx8qwtluDPtfcMsD9/H99ioneN/ECtAMeuGc44MYK9xTB1Spi0n2xqUZjP4zfe/sRdP+AI6t
9swMxzWIBeN5qrMz9nO0k4DS1wT8cLSBbTo7mXlLraq6+YZbXPPu7e8NMXJcIMleawmCPccq3ZNm
IljVysnaJpbFm8zm7DUREweJEY1ns7f71TiAVZgILAsehgsxUUGJjh0lo6Jq7+nIG8FznJuRkZWI
tOo8qfTLMNHJ0w39XjGw6sBPbnPZkNtTGy2dKBE8doq8BFS/qUZOQs/nC6v65Nk9AlvHBbExD2tX
hwkZJzTvZCrvdsSOMwqf2tiQN/4DKnToufkkwE6Gldyi+d1XfFhrahpjgzp08bw33+cCfpUckHA0
kQGjtM2+Rst64rphuW7AAkUdMAl9VDJAx6htKCPdAITjlk31XyM9cwMNVhNJq80ydgTgYARgHzrf
Iq6LuMYbSsUhQBKTruqBkwPNLm8J4vNXZZ9RlnbVSQduRv5IwUi9Q5NFpiNkyVNjg7vuamRz44jf
jNeEJrGHIz3QkIuk8T5WbMua6ScNzCwgyzjehVPhrY26dVdWssS1it4815NxqvU5vbFPrtkKJPYa
IheziLIGMVxENFx723iloT/S6abHGtjupF6t1EqfiFiloQw8T3fVy9TZPEJPPHRlZEPWS3mWGNtw
FmeaCxiNUrIFVaW8TdgCIamx0CiirV5BnKGTTi+FJbDXmLR5J6/+7ZiZddCoi6/lVK9pxG0yLXG+
mXgUXeBV7mD2LEyDdzKWxbNw9SHQ+dwWvGlLuDLFn5Ft2jRpA1G59O+K04iaDxdtbKORXuyTCS1C
hljHKmrS+0g/Y+1IWr1dn5KUhdyCmaZzrT1IijMbrnPrCEz132Tk9O98WFBtvYl5xYLEMgfUBQ4x
HoYeW7vYEm+jWf2wRDNdQ28vCqIycpsNUB361B9O8Qzaljlnuy/tof4qXG0Ll+ClEIQdaoPT3+cK
CkqTris7ztePyVyW81WvjckLegOOqCWSiBOOMK7CSk+ueh0sBOgLVpMFMle3KpYItJzp6wI9Oqd+
uBGVGWjslM659UNDjruPBjKiAZdw2hwIRvZh+6rciU99pbNyGFn4XsT91otxj5TkXq4IFwQC1iZ0
QyIUzPlMBEynzHpfFrRg++kEWnC6v0aIlU62Bb02fad0ajaImVNOyK2+HZw58EKTUcmS8UfQ1RtS
aXnyLTmdFJMi2dkmBJ6subQIVva+N/9wzag86cIsTo9rlV2Xpykz3qOmrXehWc3HyOLicU3ORPhJ
TdFLyrsLAMWtA5p939voBFojVGshkI15SYRyeqieJ+xDTJIffN0YWWLq66vKLReGy2y8qjYiNNfF
xt5GnrWSZSwvLeP7h72sZLz6Mqc/EWLdGit0vnbsV2Lf+FpDAH82YZmf3KnB/D6RXeNo4FGzxVSQ
0AzsqvlCAtT0ZKbfkCXaL71F4Bx0eARmA+krC0gNanQlwPj0f6qk+Iip/PeMH+jqol7npDy7O2rb
IyMz6q8iOSaR/LD0gmUOZMfG9/6LvTPrrRvJtvRfadQ7BTLIiCAf6uXM52ielX4hJNnJeZ756/uj
7LrpzHI1qq6BvkajBaTgtGxZh4eM2LH3WuuzOURm8euHPmIMJtrTUJcvZwcQB0pp1OVDTiPTdeHv
hiDCvJjcaugWW9pQrx0/SIxWb4Wa4nerlUS1SB7j2lSLXqU97x3nKYN7jzzP25CD+R5Hc7a3fGND
Er51krO8dHy32DQt7l2PhJc4mjgYuoROMi46J/vyouygXg4lNl6noOq22w67hlecmBk/BvjeT5RJ
atMy5aZ7yu7Q6nn1VSJbi6uonOxdtCiVc8MtGQcSuJp2ZAWX+Oi26LvdXZPRPYkG24BnHjJLLh+6
1K22YN1YUAl1XaMKiNZxDm8hIZh71Yw0zGvPoq04tD629ASQV9b1jPYKeRtFKkWfKo/xJRpI/9Fu
oAlKVvu1p1CkEDBMbzSfXpGGVwdTngLDUJe0sij7hbGNGlM8uqn+klXootg39xmTl6wjK4/cVDKl
Y3q6s4TfR47eAWEVgWtIEPKQxnPVQ20zzYORvWF0KfY9qOeQhuwKZ0lzaBq1bdSwT7pYvw+Hpqi3
wzx0d4Wor91wqDe1NFIyEel/Eiyh4JD0ZIYlnkWlLazrqm8vYwfbcla8ZLTUVtiJNOsLgS6i1C0Z
95zyNKKJyQN8ePDSFt+L0uNuJDsRRV+WXo559z7GFn1JPznak36sLEYklU6M1ejEuMVJa922paSh
yriSSprQNNezLjmg3NYwP0+lrH8LbBNCX5PdtFLs7GgILhvXuiFxG4a1mfpgh7LpFAYY6s3cZB7G
/Inz36J5HK4MR5vHem7uPvwErWM9INEsji0Y0ivHie9j4k0Pc66eCEFKOVrrCZeK8VkO7BRZmFRb
Y/I87DYDNj2mTmuVAvbL2/Y1qKv2POqnRUAqvxqf/38iysNUfvn7314/ZxH1M4939N7+KdpEEZDz
nYVxyVz5lqVyRajL3//2/KVp/9dTVAdRHr3+4G9+C0XR+kwLaVuuZ7rqI4Hkv0JRXHGmpO1Y2O4c
JfgD2Fr/kYxinimbelGj2lU2sRrY0b8lo9j6zPJc0gjpdpiO8JT3nySjsKiRyvKdeVaSuKSIXnEk
1mXGl+QJ/tk8G0zOgI4rCI+DIeOdK4ovWV81azHgJtFtfT4gTtimS4hZ1XWvbedmNDgvEkqZK5r6
+HqOQ0dafR6AMCDQIYf/vpFOZqyaYQGfaRZ2/7pbItepOHyI5EQ0J1XpM/9GrD8E/mWkaKjMRPjS
e7aZ3xLibKw7USdbJNvPwytWiJL2bKU3HRtyVw4QV8sDw0wqJ2woO1PRO2/tzVxVx9olRN5Z4uT7
JVhekDCvl6h5EkEZXePatEih75c4+oEMZWaAbAthdZ0tkfUWe2tKhn24IISWUHsvJN4+J+feKAi8
R+ugtpa4J8812thJ1zNH6DmL2PPNqHATZBNgkApnzVKR4QOdiHrm2OVtR5uYaRQ62d6BZk3ygmFu
0yjpmBOP90lHTD+hNDVxvKsprwiL7kCRpw4VL14udnmW3SXuvyTYsSP+X03lZT2MRJBElO+q4hwL
xS1eMe2vGPdUBGV32AGiLt6FYUmyLOF6IZKmB7t37zIyo5siLY5AnQlakA2UXzL5DlkpHsoFXWDC
MLBgGUxt86TC4VYSctHDOqhgHijQI3lNAG30PItoFeFPq0zjfCi9a0WZ0Hfeo6nLV4ftuic/cZWQ
N40uBcNF6x6Xr9opiokWDkMAj2FYwAxyQTS0C6zBtJyrdilOifFsaDcXyFGIzYwWyIMR0niE+jAs
+AeI0KegkOm5a9KC7s2XqGiSi3kSnMdGq0B7Q1BOxaQ7AtdFYwCuo8dYbR/3c7mxXXQ6voU8JHYI
CO5DRMQNk7aCG3zVEs+xNistz7sorV6wZuPJOW8ZMXPDBeiDOf1tSmseCELJ1hDzAmiGBKG44zvd
/Aci1cqd5dQweoLkUtRhzNzKvivhbDB3uBWpd10kwMeq4ZMTpHpbW7SgyrC+rlNzNUaglBjIwsuj
yJARc9RukboY0Lyi2qIEhMt4wYGF3LwoxNhj7THuz1zJ6tQssBAHagjoh2mDjZEUSpv5Uxf426zr
ngH/ATrC4LrtFv4IHBKxAElMQn5XZe1f+DXp5QJoiYZeEhKlBhhjbzVAoQvHRrMB6SRdkCdWBDS6
cZD0zZRdLcHyVamvWierACdCwm7b4TF8wF9No+jOzQTZYE4OYKWcP8ctAUSMCj5Lt7ry/WnnLVAW
y2kyJHeAWvAFkcq2wFvA1i7Akht/wbp4C+ClX1AvLcwXBps8Ni9xfFdJiBzdUG56LaIt+T1Xuo6r
HXFf63p6hk34hQE9yKBeXlVqPHZWjeAWcgxdnmk3J1ZB96O/maYw3XScode9C32HM94mHroDkg8g
CH5wW7fhzoNx0/TX/gfyxgv5DumVzgvmsgmhiKIUWCsddEk9wuhNUNjZ2uOUuwoj82A2r7Tb5dpq
XkeaORtt6g1jnlcToeyWOGAcfWQhar/bawC0jBaaALhF3jNeq9/RnxDsmTnOPq3nYyXQRqQDjCLT
9klV9PzHMCM0Kb3PQkgKLR4gahCQDhxGT01O2E1dhF9KbBSWN9jX0QApKbU1UfB+fxrD4Ul7dnYK
nSfCeCt0bMRZD+7C8HBhSI2ktsM0GntYQK5XA3xCH8ykj3PoULYXmSu/qPj3CCoSZk/GSxOgJAkx
iUDr1ZAxM5kUJ2xDmg9AaZvt0LwHkT1cIfsFvJTC7WSAjX6R8HcPdziJtWjN3HDj0csKmQHZGKwJ
RmVlqop5P1JkItV2gltFlgZ959aYsnUZoTcP6yjb+0DRVFsDlMNGtXKIJEk0p1x4UuMClqKpva5D
5zFbkFO07iCMx3RKGeD40EeJYIB0bbTIASwCKQnK3oVkgJm27piUB48VEBeXoWA/7MeSNCWmOgsm
NN75tS9uM89E/4JmqqKlcWrIydhYcisXL43ByK6HqxUMdIlkMpZbKmzCAGEv4Rm/r1NGU6kXxPs5
8T4pMrEP2e/UrC+x6zBVguTVLEgv6zAugC88X9cp04ZUoZQaWV7assNPyzS1btE4MmlIV2ZQ721V
woVbIGIRNLFqwYqlNFxiiXo3jZ7YC0h1SECQ6QVG1kMl62u2NdQbN/YCLCPCC4VkjvOQpt+4QM3U
cuqf4Zx1C/AMym1xEcFAaw6oLknfhYwG7r6/0rDS8JuZ5wQj3kcNGLViAaoZncmnFMiaEatDCHVN
Ql+z2u5+1tUjjp0HgqNBJiTPYZFDanaHZ+LlALgBe4MKNkEJqJDfKpvobnilg+0diZedMQySi2tz
IjGIBELS4xJNdYv0qhzcNTqs+sobmCcWM2NxGJyI8meP9FfQTrYx3fpdVZ+AtHzuSLNYRWPl7njU
PjF1uuvayUCrxf3vVYDeS25Mao7hQBB4u0ZxdwoJVC46+qQZeOcBHlaRlJsu98DkDRxEnPILQmow
gZD0qgWppypaR1YEcYh87l0kCQtjanJC85+f+ib8LRvth7pzkx2n1LuAAiRKSSrtPK/bhkAcvK4g
wAvGHyqXC7gNHNHYjqLamDZA62gRqP5S9y+RiA4+CVObrOIYDEFQjqAE8RnQSgQuWOkFM7gAB1FB
hlyW8LFfYIQTVMIQOiHuFzZ4LJgLtlAtAENRZQ9Wop9lNwJSG9fqRLSXf7BLK9xWNOYPymu73Rzw
hqLPpNkYvUpjHugTB+8EmOMvdJO9LexzVQ0c/FyumGlggraF99hjUtSRqy4EcaBLmoVFQq/HNibF
U7agGxUMx7ily5qShasXvKNcQI+G0d9lU/uUdv28KSqijgu0jZoB2BR47UUwYnvFXPpYeaBJ5piV
qxmM5LKIEU9pPZeXxeg0K2TAECjNBUVpw6SUyEQ3IwOS0zxhYIvC28jCY5CU8rXso3pr1fNtZJSc
5smIhXkJTJcVsfqkauOBhDBa/iGgOwejGt16A0ikDi8b2H/I2ebbNJLoYe1Ykpdg/Z5ldAmxvnNk
nV0OgYJladDxsWzCbeouegX/mfgtb1eLeKd5n49UK+mFS9C9zFnrosGvd9nC/mwbhFxuAA+UI/K0
qybGXnV9GfhErc36LU7KYQXXpYRKvUoTwdho7Nf9whs1hPlGasgnRxSQSNE2MoSKzq3Mo4k5l7hV
rnOTJTofQCsZU37nV9U1/NSCQN74Lp4x4oS3AAiyLRIESsqFipovfFRrhpRakqqp6dgUjUPqArme
ZlczYDRtPC7mXcGY4Yqg9rUOKdEXEitTpHAlxbK4x061JzHL3yBjNwdrPRb1LY2sCxewq78QXot+
xP2wUF8Jk49XzkKC9SRM2HHsjQMrUredF2Js5lTPlLzUdkho1nbPqDAvmxsEiUwGLZizpLEfy4VC
m7StS6p43F0SFNAj34RWGyLZdxd+bcnfoWvAWBK07aitnrIc2m30wb1tIeD2CwvXse1VstBx24WT
6y/E3NRgrApBVyGD/iQXpi6xInb3VJvNzohh7uLvvOoDKLz0ouHxLmReetvHqYfVO3rMhaFy+RhP
sNIvRN9yYfs2E5Tf1tDJdbyQf6mTqk9VOcpVbpdgyxdCsL2wgtVCDe7BBztghGedX04aV3NBU+PF
L+P33qUajZPxugn7L53d2OvYUYTyZ/LG5LBxIUEW16CLRzAJK9tX9EmWL3H/FQQwH2lMvjV2f266
3KNIXA0I3+ItTC8MDKRYOIpoFw7V8ySnL9g87pj1g4YFdbHqRnHRXDqG3OdVfplbCLeLpoEnGzOt
bBgcaDN8Qzgwr6hEPhGPd3TRCY7zDZ3wU9OVr5yibgnBfhpwxZkG6W6C6Mi0+tQaMB2YfNDTmr27
rA/20odpgKYrNMn9npmkrec7VXp3cgxekYBwhettLdEY4XHY1MGrb3RHj6xhSc8p4HijnSWdKUWK
YnUbj4AE3IUnM9XHKGNaKhjh0SbeoGU6KD9886zHcZ63M6e3ntjLEhe7pbxHR4/Rqtki53rwJ++d
6vM33bOGkEW4NmidW5eeQ5sfklHM1uKaKWeDnPwIlj/t38woC/OQDHODwYRBcKDb3DheABwv1XdM
/zdpOMPwJsAZ7CD5MWMMpYXzZgAAhG8Vp9lt6bSbXtkni6z6DXKabCWM8VoqFEtDfRPP4iUn+TfG
yCB7DIs+K7Thb1Ok9yYq9kI2IeMn8kNYF0auJrejquiiidvCtJ7sqj5gOofInsg3gh78orgkxQMf
XZU8eA4awLK+xmJyIwAlN+o3OE9bIykuFvSGbgzy6Z3tXJbRxUsdAb2zbPMhzOF6xazK1tEvhGLx
dhCaO5+qonygNX+JBR/b31YYBkXhAgVHCutJ6r1KvkH5A4QFuTsJRyaQDg2+Su1QoyH0CtcldKWk
GtkKKASw5VeUdiomZVR0W2zg754cb1MfILgPls8U+kbSxwXS9hBFYl1lNA2WtyaP8rX0sl1WH7yQ
wzvTK0NU93FBV9gaYKiMpGOQnLwujew0FuLUevYB/wcGb/HszgxaYtb2gR1pueagDR/qwtkvoga/
vOyH8lXjZ8oFqVu9UqtC6g0S9htsIvjCiE9t+i28eADqsDQd+UhZ8UT3IqWM4vSMiOUmUf2O5A+g
pb0j7+9KILvnOYrf7dgmhGZmyU1CJsjRJvGsoONyCZPBvIhkg81hBtLcs2iUEKyGmXMU8fgrl7cp
NRVgXG8Vq6bkoGxUa9vt9+z9hM3b7WUUmNdjRweAjStGvIKceDDuo0KgqmF8Zfgof1rYipwAEc/i
zkA775/nwXgxJ5p1F21VXVRfADRTyU3IbXmG5lGn102ln1Gz9YeCU0SoQFiOXbMMXAGazMZ8hWNi
BVXsIDqSZU0zfK0p66J+WPlpkW1Ni1lVUO7pXFHGBfaVDONup68AftUVZUEcCg7z4SW14xvySqby
x6amjIsHdguFvnvN3QONFHHxyBENPUZ0mMviDamie8ycsgcXZg1rKxt2odfclEEVrlujeFYqPh/p
Pa/8xnyrDUaNZnRduX6AmSIv1n4rH5zAvWTru+nt2Fgpk8ynyXhQZKt39vAkGlowRUO3yiy9nRGJ
ay2xnHXF/Am/96JNYkbXAvfzi+7AfbkTtbkYYTzmjnlyiVXYvYoC6zzxRQhtINzW+HRORkJUNvbe
dUF0xTblvsPn2O3DUnwigoUiunx3euYHY602cZHiFzQ1dDHbXBdJ8Vr4RJoNLVMzfZF4SwRqELUP
eZQcfS/ehmHdnqd0PDfSDE8BAN4hdFdRD/1ON0sOQgIX1y6Zw/neHjEV53YL/nOM/4ikDpjmBDHg
+jdXFq3ObZYQmzX01nZcUholR45ivI/DnilL5q+zHOiCK+JVS2EzpMSrOsZ0lHgc1mgWzsGKedu2
81+Y8a3QAgIUTsDveA0mmdq2DlY9XCGviziP0pyM5qLkRPF71vOAdrriJCn7F+BInBeG+xTr0Bpl
QreKCiyMjcepZEi1fe7Vs9oRG3eLPTDf8KcRVC1mGZwD+9Fuk4MQPqe7WR7YU/UqdRGt9MzBrynF
CS9hsx00kR6JlIdpVKc6TMlSgqnhOD7ZdQ3tDeQ3/d3YfS7sAXsU0xF27oFulX1ZdY57tAiq3nhO
g6m5oy7Ixou2pFGJVg+1VH2jx2Jv0YpdDWM/bitjl1jVu/RpBcYq/jyPSmO1AHhCJfquffkl01a+
G1LCSTpXx+d9ad7XXnMwicHaQM66ac3g1o4MZsE9d7Wn0YZj3i455VALjt3aItJ1lQTxTZk671GD
QNSN+wv8UJez5e8SUS+PqJ1tar3MhEvmmYjBj7l48Od8O6Nb9fGirVGDXqXmIsOJ29u0sB86o6A5
MBn4pYW9YUJ+antm7choEMaYkINID0a+ijmeUCwVUbeZdrKXWW+u9b7226eiCejHBmpbenG2dRJ0
I8JusFrSGUVBeOowUxNY9dlgyqUWuLWKA1KUZD/vaageYDYcsLhkKyOCL6brEWI6Pq+SuSEFGcH2
eKW32Ibdddh7ZOceK3iFBG8zO3yvDegnZBgMy5Hp1ksncdLLp4Ap3CmMU7mDm3ZjI3I+RLGFOCem
tiiUPg1h8+1XTHBndPUoYz3fME48KJwIOetspEvv8+NTFqYQ3B2hTmKquAE/frP1ImbFNo96w5p5
6oKo29k0rI6xLapT0FlXNGRAmlZkCZW5GQJVI2NGRWVxAi1DmlkQoL1BG1ycpnzklzZcbkI9ag4b
sXVwpmja006uTuXcH4YsQy2T5+XJXpJ6Pn41tBQ17nRMSzYwRvLHrrjNrCpiLgke1R88jiIf/3qI
M/RUEmek8sJLN/TkXWSc/LsfP8zHr2iJF7ztf/o9qlDG3QSzkGxDKh2zydXgaRSi9eyu0S2CCzcN
NOJKfPsU5hxbmaw820sOyLjES4QfURkfv9QfQRjVksHhLqEXUcv+AzjuoooA1iK+lefMLuM9T155
aomtw73V+wjDOmdt5VzEj08dT812EObrH78lpHuiyoXdLjpaan98gSHwt7/18XvxlFlI41ja//jC
UDDAsCuKObgFRzqAzZ6jZHH645NX2/jbP/4/IvOhqgXaNY+nwF2i0zIBxVp3xomA1nZDmGaycbPq
Hp5sdllA4Jt7g910oIFdZf55hm6A4NgIWmc/b60OQDoiV3tTY+lhPO0yeSXwmugVRr9rsoRJbvAM
g4UnwR0VRLdZzsZPmpx5l/o1Q25qpJi9FNfKLNhPh+hCY+wBgE6Tl4ArVE29+jILoz2UeX/kTCAv
uina162bbUu6UsZ4LwI8mhnVLV1I1PrkpTN/JrwAxwDZYNnjFDc4KiaiDrgpz2PHXhywPTxWOhDJ
FD9YflpeGGVCg16HW9bo0xSMyyaAC0KKQWwLv7txUpQt5hxurQIodZnnu5kgJfYbOz4w9GVX1eDb
4FuvWeaK9dx3eDI7c1xncGBzcwIF6Pe/VUb2aI6I1mL6QURxYPS95Zxor0NZ6mPqdxyXcGWySNrM
g/ak5fKpoIgTwRtn3/SmNKwIanrqMbRBPOgMmzovP1eiuG7Mq8ARh8rmqGJP+1TT98zkU2LBP01q
+0tmqPuaQzXuvnN0MymD7ILWp+MvND5sxOIR096ECGKVJe4RH2/N8IRcqqAfH5pJn+LkoReo8wN7
uPY7B0AeDiQvxoI14SMunmjGc96H5MFRMn+ciCu2sXOt+67/FGbezfLPli4JHxjn4Orgag8jqLoF
dHY6+AziphcfESuSd6yPZnbPKP/ZQW/Hl4dVGpovecfKWsz156G2X1peoYxpjCzhe6TkNr+FEz3s
QtzX7UXRRcCwAgvt0NQ8L69u7dBuuEyUmiG5tK+6D248g+K8IJaJ1i7hPQTm9Vdx4HJyg4dtyofS
p/6ZeTzScsmLLc3Hqh33vSCkMIy6z83QUl5xzqUDzl5JDPYi+mjaBxHDGZNmBoMqdY8CSXMk0GqH
DGpUtQQpRtmXBN8sExOQo4RMxhHhriEQbZ9TBXguACi2NT2UwntXgZzPm5IelIUMZ03EbYthgIgx
b6io+1riao2wpuOwlx1tevzKEhuF22OSiBRUe0poYFsrk1lGWoA4zmookvnMS8iZ7C2XjkGR/Vph
xO9t49NVVnBKxVLqrXQnXww1bIJW3VtdvGdK6VwKRnBx30LLFvS8fYuGr4+ASSFzXN6PGiDdrg5r
PP5FQ5a2+9zX5itrpb3JC/u3vgBs5vi85qruF/Tze1Kjl8SwG4gan+2QIpPx6wflJDQQJkVhY18H
eYkXdQAWRb+GtJlYEpFOz1vpAtRlG79NOSI/0dxGqvldJzRC55kso6yAhi5JtwD2jQ6OQYTJu7ix
x2CFKfLTjNJtVXguEXvexexVd35nfx6yHvsE2cUU1BB3W8LjnCUEki9FkSb3NGk+iwbhlOs8qYiH
1I96HsfiqdbWtYcgbIcxhOA1FN5p9cQhC8cBs3t0uQ7JA0MdHz2f7N2EI2WWyQcm6g43Kc1fjzTF
zUwmt9YVNHKks1HTUzoD9Kl+M7u52sjMZ1eNeEvc+lzq4hmz9pUD2nlDG4FY0uemr47CGa5bK9hF
7eJ1EK4DWLlDVQhTEcj7QxzKaueqeilTGd65hrMPAuwTrVGxcMZL7c5pyxP7qVE0RvDNrNwD3ewX
I7Sx/rhs5ucJ+u+6Vp8qSrBG5jZ7aQLj2L2rPPXmaiY33Da53X0RxXxbVjdaFNvJoQ2Im46OH1+I
ZcIguPJflhsed+i2i7ytQRif7RinsUFiG3YO3jS9Mab4FYTswVOwVAgI23SKXhzRvjeTTyeGYkFs
IIM/giDAS5oYd1mSXpT9mxH49crtW7RG5nGqYgese2CviLu78skRs5sO9jk0SkTy6Yp4yo1vG4dE
TVf0qW6VVjd22t4CjlvludpgYLj++HenNkXRnCCzVnDZal3chY1ZrASqBAvg18oxI+5OIh1XFEhU
RMkElTN91CilmboGDWoCPIdeuy9coNwjPZXVKGmySQEKtLtrNM8SwlL8oHV+6eX+nULRaU9Dvc+c
VxgK6I2lfAdxeTNMTG3r6jEmkKipw3NJ6Ljt9acoZFUcvRuXbpKN0o5HF7c9U9jXBqCrMelPrev+
7qZvZkHwHbOzByLHcdaQ5ZtrC58rU/faPLC4DjSF6bCO5mEe6k+0cReRaswxst3nLLRGXr3GAZDb
criuPQnB1SHYCKUZ7lK8PdQgF6EZnADWPEjTeS4JclAZL4Da8hhNOt0gN/40BagZkG8uiZGrkjHM
yqB9Sk2+Zfp6iiUhFxnjzo6WcZeWj3E/Et95Z8r23QyocQT+66EhtIKM077bpwA4TDYDK2Rk40zH
Evk47wt9SZcI4nWFRSOtye+IgR+uyljsa8yRpMsQrh5F28l0XqrZXKZX/nlBKGeOOqHTYEEDySzF
xHVUlb/FXf/cJK25BmRybYdgh8msvh3a/DPZHIzene7FTatt0zZv1eR8yqr8KU8pCzBsV6r/jZQp
MsRyIpDTMt9xftRsABAX0yF5DfFVekwnsOoxaMjrN8n76bu4GkIG+mNhbQHfJwd3ug9io72NC/Oi
HDfCrEBjl6N9nS45jew0+YZz27yWPEqFvYk072jZjUThDBF3AlQt5pS43US5QZhkMvBqmUtayWtb
oQjw2SgYi9k71VaXIM/IA+LCICeIycAcmN+K4LcGbbY5Ved5S+XjuOyUSEjO6bzeSMMMcV0c49F5
HfoEhuj04E7WK00zIiSHfm94aBrsLH9fnm8fGTJePLWmxVauM0Go3+ioB3Lnj33Ys/oopnCDPV1I
zaTNrVW2UkJPLKXdIdCtvG66hAOoMN6Liu8ijad8MRw0Fb5iMpAJwHGekQYcnFzVC61lOoa0jD/K
fd1+For+VBuQleQZ1rI1X+e9T6FSsWQSq2Yl7buBe4sWs/XW4JiaCS+bPeSTcHPhAUIQr6WHrMM6
4syaD8aJsNbHhPChXVAk5Hi6N6ARo/OOSYmdLWOzmYlMwYC08B+8SL2YIXOBwCcjGeFxa/bnqnGT
rVXBJupC/JN5+WWqcpYMMd/mZC8CNiWZM0vOC45DdBUYhbRuBYE5RtUEdbmJ5lWi5UYjUaSRFG/J
ET/kOAYcJvxrQqsULnJXAHW0h31hyGdCXwaCzgCfxHCl1zp6rsR83VFE7n1XkL4gkltKIDQKk35B
eHOoIbmQRhnWBJQR8VDYzLi7JWEawWTaXU00V/uuGlky0IzTrsDHz7rCm+vsciO8q6qg2gIi9iEU
7MjIR7LdvIg5trbDaM8bA2FS4y1OEOI2LJuYfqYnJyIg2hPTG2zA82eGQedlw6miaOSV5fd6b7vj
I7cChj4CuOQw4GgsCFmJHweTjEnkO8E6ytnI4P9s43EoNsjD8O8R8UbVzCtniTrmaIf8ib5P06Q8
KjwreEoSijxtIJhSHsk0cV4dyuA4k9C6CjgQmhXi/h49NfWiM9AnUDfehDCkwIWT0rfaM3M2972V
3GHueyuDBBOyPHrJVc0h+7az5vMxDOwjI7PWJLQlaDMqGzYsnBfYCcmaPjrljPrdlKu5jNFK0c0r
u4w6MjRX5GU/trSFBoF1DmN3RUo9Wur6qW2KbGPLF698VyQmbIwm8lemiO6yaL7Lbdp0NTNLQr6G
Oz+5dYvgfKYnog3aYiR8n6suHXaEbv5ezwBPlgQXlmWMYNjzj1J2vwsvQwTvT8CrzUfH+EQSzhfT
mddDLvJzO0c5Y/fRBcEj89YLhKR8t7fRkF+JOX1a7PJ+7pVMMNATzM2GWLl8Z6hQ7boyOAxNe9Vb
o7lxJkFzsG13fmhFW/rR7kokOO9m22RNnPJNaLOH8K5R28THhnR3mqLYuFKfzD9vr0aiaItc793x
ifYMPUK06DscIm+5YCyTlf79MOoXSxD/0lWPXY7VHS1MvTcydYW8l1709Nmq6cimJHP4NVObIFXR
Ouv8imXiOJdmt0/cbsCsFEji79lIjLS5IWqAdBScWRvCq3ctMTCVR68+cONXzIUr0WUvA5RYANmf
MAbv8rZmLl/6FQXVcMlAHOwUkwOzCtQts1lt519U3rtr+OYk/3b4HAaOn8GcHZoZBkxE5Fw2kzNM
jJ91ULO4hn5AoUWrU9q7sIn2/UAceDlab0QaI/pO8VIG8YG9L9gX1mPnOdmaMTHikzQjCMwIMQRn
NzEkXKqz/tbLxX2vPzdxhhOV2HCq9bey7V5UDNW4zi5TGVPb8N+MZGnl6TTd+/58YZsdx1xBpmUu
nBPj7kMSqW3rzfTSGxNciYUFEFQuB7F63Koie4wiVNKZDSTYqe2NZ87jpg3Xfpf/XuXkIHhdAEw1
Um/ONGKgz4gd7yPrLnTM9jgOOUvzpF66N7cQ4SGpmCbRYuw0uTFycYnHLUeuvCQcniNtMjy6sroM
hYr2rqtW7UzGjKweIx9Xo5fN90oYySni+aXgS+NtK+Codot9vE47sUUlsxdty2QtP1h2O6yZb93P
ATZUGVzLms665UevyhXRsRf9dWNIpvMLoDcds3gdRiOAaYTVXt5rmMcgCZR5QQLSQDIjd24D8bYr
arIRR1J3rfTAMAeH/TQAIzEOouy72yTgJxNxj0KvZ4Yb4Foyx88f6uP/Z4Ta31Eutx9Iyu/All8R
nN/Ilh/I84fiv/eHvkdk/vM3+jdhmD+Qfn98r4+f+P/0PdLXNmq7z6jDbfcMAYvUriW8jw9U15zO
GZJ8fJmR6JmySKrwEHl/fICSgr753UX655/+nyGg/70/86dX8I5zu60BjAZR8Se2p3CgV/0JCPov
rsFfvsN318A7k6aNfV4iKf/+xXveGbM4m3ao+fXi/E+9+H+p/udN+fozfQXHLuL/f/Hq//Itvnv1
4kwr7gEFju4f7/D3F8FVZ65j0pEzv90hsHf+R+6Av7yCLx8P5/Hz3/+GMQF81L9zC/zlW3x3EZwz
IkbEAnb+4WNgWdYZFwn6n1QfF+krhPb//mPwl1fw/UWQfwXj/sd3gnMGRNQ1kSF/vQj4Sr6/Ezxx
5tiehTDU/XqnfL3qv9JFcMDZ/eSt4IgzUztKasf54fPg2awWJuc489vXWTR+redB8vb95EXAvCOk
A/gEguPHB/fW97cC8272BS3AwX97YH61iwAy3P3Zq+DoMxY+CfH4x7eCZXIVHGkJtdAvf62bQGvv
r7aw/3Q9cKwzqaUluQQ/vAk0OwcoXEqHX24h0Mr++lj+xL7onrEYSrqG4oev3jIX9LfGlfbrVQWe
cH+6LDDPPJfyAnfwnx99z2KXoIMj/lEU/XK3vuvaP70VUvmZrlbC/rYVspR8v/5peeYoVzmLX/Lj
45d7AizLtDFj/lRVJNwzJIqsb/ZfXj6OUAdLgsNt9vXZ+OUeAQwYIEN/6tVzNGJ301rLHx+NcMya
FjM1V3+7R369e4CV6988HP2lrvyuMsb867DIu/rHV8G1zxzHsdkhvxWFv9ytYDlIGn7yXnCcM1i5
phaO9cPSmPkpHmkiHdktfrVKANCz+7Mrge2dUQp6lHtfX/5SYH6/HnJIpA5AKOJ9KxV+uU2Bq/BP
Pvn/uCAyz3A6Wg5FwQ/vAtc7459RyID/2DV+rarQ4ln+6XVRn0mhQWMuaOQ/3QSSm0DzCDjq6+X5
9W4CQtt+ujRw2fscVkNe6cfHX45GnstSQduIjtLXq/D1QPoLnZIFvNWfPSUvm+NyF8i/LARancFj
pZfifTsX/nLbgTCl89PbgTjj8GtLqdjzv38ENG0ikyWQI9N/rRC/1gogOLr/7NGI3dDFLA7A/se7
oSs5GJrsFsuesXz8ci0SYSvrpxcCzn82W77kpf5v5s5ut20jiMKv4icQRC5FkTcBigSt3cJN0b+g
l2uJsQjJJEDKcfT2/faHinalwqlHF8vkxpZ9SI53Z2fOnJ21V0SdL1kNKvZk0bTEOYrkIgNO+cmk
kUFRzlRBvxgFcXjRHRamDYwiGUnw9ZFHCQNDBQdCA57lccWP/CEhAZQxHjf3LEJ6UyEjwZNagTWv
XEILF75KBOCpWzTM8XIJU7Lw6XJ6VsgrGhTJEkbDl+XkGrRJPE74wAr1DEbF5FGp8ucKhyBmDQuq
BCVBMgzkJbfICJmxOwufUSYXH+bFopQuC4Wa1XTCIg3wUXDkETjaa0YFJcs8SZVSYKgy03VLxJoU
5EhUi+sFJ+fYK3IFSxJlvGU+96FBnd4gYLFyVI6APK5nalEWDHJPkEVJQpaVrAuED7Br06qZWJxI
yzZpmKyIkCpFOuhJgXlkhZpMcm4oxMlVOA+c1IwgjJXOCDUrK/xKPZVRMOvpskDOgK8scybNccYk
NxbEbCp+oaB0TKzo0+bIClDKnP1KgJBPjsGaPamxkIkZdcXimBMhZJy1Yq/ICjSanWVMCbYku3Uo
pfc3MhHpXCA/zqu8nuJAU6OM50JWwSMitbCXc0EpWUFl8hAhJ0Soc4pHccq4wDxw9hU15yl2SswV
sItIPAiWlAxQJlcECu4KB4GJEKEQyRiTdQWkdG5kvj1EwCFWNQoLnwvM48WR8lKlzGmvuEV7ucA8
oalgsgUxmUy0PIcshJa66BDRH1Y1tSUEWM4KyWWOnKjq9Q9vHwsEShXxFu11fX4cuUXKK6pAh0hf
ukRDBBbuQpw54RdIi3hLvzhG4aLLnKhgwDOkFhwoJoM4achwe6oqGOzurxy9P3JUhQ4Tj+BLsel5
BPpDuwkqmAu8Za6WuMVv9ZPTEMFKMZfoT/IyPV8AoSjl0iDX50gO+BfFhsitSsxbl4SH9kpOb6AW
ShwhojyEjyT+xevbK7YCgvWabIkV4zhJ0gqRFIdji0MkWBL+ythzKriHIRK0MhVY2IP6/wtwviOC
OO5zYNPIbm13OLTNeGkjxH/9wLS/4fxzr+o3wm0j3Q9+0PS6d/d2wmbz9btAmmJ3Hpx8OO1EsPfx
v+5f8PzWwb2mt5q+eds2gx5Wm4P94OAf0/XQ/2GnH/STPu2ez+hjZH57krMW/QxK5wRfAR63EW5B
TCXGHegQ1YXAViUvB97qbtTj9IhOf2+k51Lk93rXfmbvWnhIgdMyi7HpFD/odT89pXlqJxGVI3dd
s9q3q+d9AG7Vt1LwD81Ov+ihOUV24kYxsj9J4qb/fEMv6+enh9DsTj4nvcuPWL1dh6PQyRKlyD81
Pf1wQmQndpMi32Lxtj21eKao4E3fuHgax3dN9bu13gQD0OvSpA98t9u1NK4JZ6QTO4mhu3WrIy/i
xGRi5P4l/OO5jRtS2F/OfZNT/IiBAXhebQ/TMLBuz2mppNCmQdB4Zman4JZi3+u2C7wHpfhrLC/3
5mAP3a1PzeFVRfJHHkdNX4ax4TDQEN/qdsT47WrTPupwC6HTxMihWQs4Zz0Y2V5jIcfm1HL+03M2
MEpmJQzXQO+fhxja6ALE0H23j3yI35ojRf61eRh0FD2xK8GU8eXQX3S4blGxNkVBOfDLza1+olt6
Gy7r4JtC0zXwf26GsQk8FUyzqeteA/y++dqugmUMcFMWuQb4P/2wnZBsfuC4djF0zwEoN+/10LNS
hpPTycCuc4MPehvPfUeWS+E/btrQ4jQDvUKO8HG7IyIJsxrSalP1FT/x0DzGu7StskIK/FvTdeNh
90VHaULuCHkp/O+bft3c3I1na5srfUnh/+DQjcsD0VPp17nB+UD0uh4p/J9YvxnHJggpPP8tx/4a
ZpWeUZXi/rXXm2lAG5+iHEUphf27GZ5Y2QJkR/6JkS8d1eeINSn0J8260z3uw6npqXsxePPKOYN2
v/7b86dP7bjqOxo4BjZ3XJv42Q89xys+hsh1/uqaeYlpOjbHOOefpsYYl34tJNfMT6x2jR7e/QsA
AP//</cx:binary>
              </cx:geoCache>
            </cx:geography>
          </cx:layoutPr>
          <cx:valueColors>
            <cx:minColor>
              <a:schemeClr val="bg1">
                <a:lumMod val="95000"/>
              </a:schemeClr>
            </cx:minColor>
            <cx:maxColor>
              <a:srgbClr val="92D050"/>
            </cx:maxColor>
          </cx:valueColors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  <cx:nf>_xlchart.v5.7</cx:nf>
      </cx:strDim>
      <cx:numDim type="colorVal">
        <cx:f>_xlchart.v5.9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CFAA0AA5-6F6C-4F2C-B5EF-1713403CA4EF}">
          <cx:spPr>
            <a:gradFill>
              <a:gsLst>
                <a:gs pos="0">
                  <a:schemeClr val="accent1">
                    <a:lumMod val="75000"/>
                  </a:schemeClr>
                </a:gs>
                <a:gs pos="95750">
                  <a:schemeClr val="accent6">
                    <a:lumMod val="75000"/>
                  </a:schemeClr>
                </a:gs>
              </a:gsLst>
              <a:lin ang="5400000" scaled="1"/>
            </a:gradFill>
          </cx:spPr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accent5">
                        <a:lumMod val="75000"/>
                      </a:schemeClr>
                    </a:solidFill>
                  </a:defRPr>
                </a:pPr>
                <a:endParaRPr lang="en-US" sz="850" b="1" i="0" u="none" strike="noStrike" baseline="0">
                  <a:solidFill>
                    <a:schemeClr val="accent5">
                      <a:lumMod val="75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geography cultureLanguage="en-US" cultureRegion="GB" attribution="Powered by Bing">
              <cx:geoCache provider="{E9337A44-BEBE-4D9F-B70C-5C5E7DAFC167}">
                <cx:binary>1H1Zc+M4su5fqajnQzdBAAQxMX0imtqtxVu5Fr8w1LabBDdw3379TUKyJbNVXZ4Y3xMhzwSbSGRS
kD4CuQL178fmX4/h8zb71ERhnP/rsfn9s1cUyb9++y1/9J6jbX4RicdM5vKv4uJRRr/Jv/4Sj8+/
PWXbWsTub4aOyG+P3jYrnpvP//tveJr7LFfycVsIGd+Uz1l7+5yXYZH/Q9/Jrk/bp0jEY5EXmXgs
0O+fR9tQ/CWzWGw/f3qOC1G0X9rk+ffPb/g+f/pt+LS/ffKnEAZXlE8gi9mFQYlpcsR19Yc+fwpl
7O67NYT4hYmYwbhOuPp7+ezNNgL5941JjWj79JQ95zl8LfXft7JvvgN0/fH506Ms46L/9Vz4IX//
fB+L4vnp012xLZ7zz59ELkc7hpHsv8j9nfrmv739/f/33wMC/BYDyhFEwx/uV11/Q+iPcPvnNvpI
eIwLZprEMPU9PPgtPJZ5YREdY0M3dujwt/C8Y0CnsXkVHADzx+osgRk/h9t6mz2//DofMHH4ha5b
zDQwff3ljycOoxfEtEyCkbXrpy+fvZs47xnRaWgOkgNsxpOzxGYt42Ibf+CkIewCpgRFnJHdmjaY
NEiHNY1QZJiYvAXlHUM5jcmr4ACS9ZezhOSPTHTyIyHB5MLg2DAstNci7O06hhC6gHWOcpOaL2po
p+J2s+UdAzoNzKvgAJg/Hs4SmM3zn9k2Dz5ysqALajCEGdv98LrxFhnOLyykM1Av1m4yDdax94zo
NDQHyQE2m/Ncx/7Igm2cb8E2+TDjjFyA8rB0jPY6xhpgY1wQzBGl9DQ27xnRaWwOkgNs/rg9y3kz
DWUmnj5w2hjWBeUUdAgGi+tY71uAicUwMSz8qnyOV7J3jOQ0JK+CA0Sm52mRjSRAsn2SHzhbrAuY
LJTqxNj98ugtMkinF5QwC5tgDxxD8p6hnMbkIDkAZXR1ltNkJOP4+bEQj2Xx8hP995YyAQ3DKKJg
kp3EhYGPgy0wDYyBannnaH4GzdFXGaJznlbZSyjgk/zrE7x5ZfTnh0YCYProhDFG967kwERjYFUj
07AstldGA7T+09Gdhu30Uwb4jUdnObtmzzJzPxQyA/wYmDlWb571fwPILHxBCMHgBu3tg8HC944B
nUbpVXAAzOyPswRm8bT1PlAREXKBLQ42M0E7WAZmG0LkwqQcM9BUL8vszs355UBOw7EXG4CxGJ8n
GGEoYik+0Iwm+gUCLAiYBifxsPgFIpaJqXUI5RzbB4t3jOgnwLxKDrE5T6NtLR494W7jl7f2A4wD
cHEYYZxZp+eKRcE40DnjEKBWf+bLZ+9mzHtGdBqbg+QAm/XiPOdN/CQ+NIyG+UX/o0Pkf/fL86Gn
Y16A0WbpJt/bdeQtNItfD+g0Mq+CA2AWm/MERtYf6HgS40JnxKSMnA5ucnzRw2Eifd8/mDCLX4zm
J5AoqSEe56ntlx8dpbHA4ydggjF20r/hFpgDOkyUl0wBWGnH6uXX4zmNyYvcAJXl3VnOkqvs2ZUf
qVjwBccWZGCwuV++BtEAQ7+AuBlCGMIEx3D8eiCn4XiRG8BxdZ4Bs7XIc1lm4uW3+e81PYZpYDKI
VBK0mybDQDMEzhiD4AzdJ8wGC9d7RnQamYPkAJv1eUZplvC6lo9B+4HYsD4JgA3IWL6dJWB+GRas
a4TsZ9FAx79nKKdBOUgOQFn+OMv168szxJvy/Pn5A1GhkNwHzx5Q2S1hQ3DMC0wwlG+8FAcMvMl3
Dek0OkeiA3i+nKcRtnmuP823UZJ74iOrAAi+MC1qIv4S24QIy3E2gPWxTygSABv6ddE7VjbvHtZp
mAbiA6g287OcSStZivyDXRn9gkMWU7foAB+OIMOGLEhM752cwfr2rrGcxuZIdIDL6jzt5i/PzYcm
NxEUyGCLgAl22mzmFxgKm8Cq3gc3YfU7njq/HM5pWPZiA0i+fD/LqbLeZm24jZ9efpkPsdJ4bwrQ
gbPPzAumI6jh4PsCDphIx2i8ZySnATlIDjBZj88UkzzfPnpl/lwU+cuP9N8DA34/lGFiSk3IuwxU
jKmDyw/ptVcr4S0y7xzPz+B5Iz7E6DyXss1ztf3IagAIlWFqEsLRPukPPuUxRgiZEPGnuK8YUIvd
wOf89XhOg/MiN0Bl8/U8Z47oTWhZbD9w1vQmMkdQJbPPgA2A4eQCcajUgNK0lw99iSu/YyynQVkf
vsYAl/X52s4/ZBa8/EIfspiBJjGgNnaQsYSqWROqN4gF1ZvqbxAr6w3eXw3lNCoHyQEom/P0N/ug
Rv//JBEfhwuGUgwDqppfE2EDKwAyZVCgaUDecl9icyJG845BnUbozTcagLS+O8sVrX/pLp+z/Ln9
OIz6bCYGf5Li03E0BsllABC2pexmEB+4NO8b02mIjmUHCG0uzxKhO1kW3qfRNpOQdf5AxYMh/KyD
sWy8eDcDx9PSwfGEugwofN7BNJhJ7x/XaaSG8gO07kZniVb//q2fG/H4gdUaUJoOKGGGyL4AeoAU
0s0LpFsw5ay/WW3vGc1pfI6/yQCbzfo8sZHZ/5+ZBFWbGIplKJQBvJgEx7Y1g+oNixLEIMOm/gaW
3Obd4/oJUgP5IVpnOpPUtxpvg481txkUnJkYZgreK5+BH6TrEPTpN4K8KKcXvbizundY/XpU/4TU
i/QQp/OMJtx6sLvx0yL/2CgPlORCJafBX1JtfJBZ6MPWyILSDtiRo/5gTTyOKbx3VKdxeis9wOl2
cZar35UnPlAngY1HYFsHuK77koKBToJNBkyHnIP1k3n0q9GcxmUnNcDj6jyTCFdBCDWdH7oVF/SQ
hWF521c76cNQAuRQwUzQdQbFaurv7Zx5z4h+gsvrdxliszzLuXINqdK8Davth+5khzljcdjIvrcC
9CE+UL9uYcvqq3R28AzyCe8d1WmM3koPcLr+4yxx2vkQL/p0t/5/QOwH7G1sQjXuyzwZhIDAq70w
MJw2gMyB5/re8ZxG6K30AKG787QO7out97LK/PfI9FFsAzOYQHutP0Sm36TLIFlqmANv9VfjOI3I
TmqAxP2Xs5wrX5+zCPaxfxwYsIlAh6048L+B7oftUqZpmNwEl1T9DfbhvGMkp+F4FRwg8vVMERGw
2eZDNQyclQIbPiEOAIEb9TdExrowORR7QDhh1z+IF3x9x4h+As2r5BCb89Qs37ZQhxO7xYcWfILv
CdWcUA21j+MM7DOkCj5hvxRUIL5M053X+b7RnEbmWHaAzbczxeY5Lz6951X9Dw8agslBDAr7PH6y
V02Hc4YwgzDbfvIMXM5v7x3WT3B6Kz6E6jwTpt9E/ijjXHxk2TRkD0CvUAwnDu3+3kZwIAMEdaKQ
x+ant7e/a0g/gejwbYbwnEdM4PEfD6w6tp/fcP6nJ3Zx8DMxZToFI+w4EAondcAuA6gHfallG8yg
wQFaPx/PaXgG4m++wv/R6Vw/P7nr9Yiz8bbYTtTZaEeHd/1zr/q6cGbbQPTTz3+gfdfi6ffPBgFl
8nriWv+IfedOtQx+tN0jX+Wet3nx+2fNNC8gzoNhpxXhBqTEwaCrYbn6/TMU/FwQDrvjoG7e4AY3
IR0b94Hb3z9DhA5UXV8uv984n/eJLBCBXdzwCkB4FcGpLhwObns9k+5ahi1ssXj9MfbtT3EZXUsR
FzmcBofg2yQ7vn6UUHkM67XOYWU2GMRtYa8x9D9ub0F5Azv6nxD5WYzqgD6nWK5prOP7Jg2NceJ1
fIYq07ivSWqMoy7jM9WrWxra9RpZjHe9YRjse0/Jqkcp5lOyiG+FK72xWyXpUl2sMEwT+9DmTZsu
WX8Z0Hy3S14YtXxlxkUzd0mXrQ6XMOHHTUEibSmDOU85/uYmYbSCzSXuSOubaRvrk7r22MwwU/LN
YMVTEBf1ldt0NvK8iWSZPw26un2gSTqKC8S/VW4zpdwvCsfWWUfGodM5y7ZNnaW6MxPuLGPHNTP7
0A4chC+ryreDVncnhDmtXWTYd8dW3aFlEyKWTmEzK1qqtmeWV5p09D+TQPjz1ifxyu88uQr7i+c0
bBTqCRkNOlRTXUyRyVWQBFpuq9tkzt06WKm+sGm0ies1/sR122ra4M7a+HlWTd3EsTZef9c1TWNn
nMpxgmYyx/lXrqfadRHKYBZonrSbpJKbqr84WgAXlrY2TeLaLoraLRObRGY0TlKXz3BRbJBbdBs3
0cgdgv3BE6Ny3GnWZPTOc5N67Sb5fRpFzlj3dFrdBoGfXzbeiJk0vy31sLiF71HNYyHEjqY6+rli
c+G7C9U0O8O9/Sch9aCQVnOcSbmoGyxTm4qyXdZWcHxRtMRgzVGHolUkud9jbuFN61dzgurwKsPC
u3Mcjc5yYqJRRkzvrslbZFd13ox9oy5maVDgJUJGeZmwuppbKBUb2vjmJLY6eWs0Fh5RLfC+BSGL
7brh1TKJU30sjSYc+XXuf1V34etdXmtiRzvcgWo35n7omRMUZmKEWExn3HNKb6TadVzRmRtxd16h
thxXnZfaWl57d6wJ4nmXVencbXTrNsmrzK60yH/ymnpSpF70UDgtGntEE2taGM7KxQEZO0XrTGVJ
qB0ljotssCioDS+9nCahITde68mNzjK5aftLympqNzxLpqojs1oPwbyBHs0rqG2lySMrm3XqhA+G
H9XeKOGpdtk347iqvJFknXaJS/kA0xO+0Gszi0l2k3cLhLto2dECpzYJCFr6cRi44wISZBNcd9mO
uOv3c/SnmUTenEVUTKSnmaOy0nxrRrVHrYiadcAcvIkaPrJ8FnZfq7AObT0VrhXblluENqJJa7s0
aK95R5vdJSZjkBDHFLexbJlm3cwhwNqEzaghRjsLmStupCMN22iz6FHU7rzxy+YbzbMNi9NZ0K8j
6gKrnrOk/TqimpFaTA5tAPDK6WJhswz5q6JC0drLCBuDuum+u46+MnPDfPJEd0c6Kr5FFq8nOnX8
leyyaC1gb/COtYq7lU8i+e1IFZ7QLuCdDbQLlLEYhEPlZB+4BUXTa58j7cJQJErP9KznwBThQvDA
D22Di+RSS0x5WQQGtNXtsD1kPWr/7XYom7ddMNKKhkwI7vT7MnVvU9o2V5EQ/r2sR06URyNHts4k
7GFWF2R2BNawKFjFYbGjR4b0sK16rV6i0TJnovgOYq8SBzo1OhfbSuLXn5HG2TqN6/iutbLAzitZ
3wgjy1aO6fljahbJ1g2qS7fB7teIa2JBLCeaupmVbKtlIdxgm0cyn8JBtdbcDIP8q6ZFi8gP7Lor
7hq3i681s6C3kVeu3ZaV31tKvXkH5/RNECvK73GVRnaU5d5VRHN3nrkMjVCGIptnrfdQOXk7inS9
WVWx1d5FQXrNenpuNd5EjzpnkQoaf+tKfaToJffZtC18Y+ZEgfeAiqu6bdh3p421eVVmZKLIbkUW
hZ+Ie5dbxbIgXTB2alc8YMMf/+Lts6Aw4I1tA6kAcDgNgiGSBvuled9/9PZ1PrZyUzfFk48CHIgR
qC5fD7oHonfmqG4NsBkSB9+WnQWqXLYPesjNkeYW+arLW3zrudq3FibsFNXSH7ehE6wyrAerKMn2
d4qmWdF1EHfufEBXvE1pNrmt+A7dvpleZziDX/zE4xRNz/1Z4pU3jBI5acqyXulFRFdBZvmTSHbu
98L0r1g/ualDr1OT6N8Uq+GRPWvVGUeskoXsSWr42k8i9M10WjlBCfLGmVe4xLM1onVJfG2V9QKm
5LT2ie/a/Z0eksC13dLb373tHfJpjZg2gQSJt3zSytGlkZVkZMVcX2ltd3zhCVr42MwWA/qBN3AS
faWaJpWroomcuQjatrQPLAdZRaMyvjLqsJkrUdWp6EOxiOu3WmDU40YGU6cL2y+gPP0RslD23WwL
YYvCqv90k2LdBa7n2n5Q2EJopbAjkdgF5dktElE20mh8j/zGvzI83bh/bXXcxfdCpPdGFflXqG/1
faplgKY6cL5Lrus/4fUph89z4RNU67Xv8Hl936H1OjIah2wRJKK0fSS8tZW4ZNRQQ44jRty1oqm7
wyVQHW5IRiZq9nynmL3GcSDl/OpSndAjDPISxxMZfCeM4QAX3qeV4MgKNpjIjSc0w8uw9iR8/a7o
MuvGYr6/zgOnGqkZDSbBYxlj6wZMH7FOX+kW0PNXetWJeiRTo+1NiMeGCX7Er+jYZY+hsxUZv+VF
2JU2TG60cl7f2t1dT9O7PJ34wiQ293IdGPuXWnWri3rb1J1iBO1IbDitFp6oiLuHW8iJR2nn6WNN
glGchkFixxWPl2lvFEcS6zNPx2KsmnpshTcF8nct2XNgx01s0URyKehDV4Qjy2npMkyL/Ko26mRU
iCB6TKk38h2zeYjATJ4cOEz65NDLvLLMBcM4sAtkgpF1aCf4F9ZAH74Yotg7u4ZB4TBrCw9RTMpW
MliDrCfNDRHVbIpSY6IcQ4lmYWloX1QjCOY1TbQviTDlnWi3VcSWTu67a9PMwCp8bSaODgP2a2fX
ywXLbrjbjnXQN7RLjRUmoTvPE91Y0f4O9zR1p2iHXpk42uzAp+5qUd+iuBOrmnHwQYjRTIs0y6+C
zt1fVIcseQNO4QtNsXSgZEeqI6FhQ+2sl4NikP1jFLdi5EHL7X+eKebfZwoD5xDODOMEikfAp3+r
8lxaCU1vPPxE48Id5UKgVfl6MXMBb6pqFwUB6zBxJ7gQ+eWBlMYATCgqPOkEJRtNBGQT5KHtYy9f
k7YkG6O/KLrwSTjhLSKjQYfqbXgInq0hJkXJtWIhO8HCjS4rfyyM6HvaCLSgkuZXeVPmV7i/6+mS
mO18xxv4JLgiZbCsSGXcd4bk14yJZVYn+B4HrXXd96W6ddSX9y1C6i9Shu1EGlq6yOvEX6o7v273
d+Hr3aH3cOfWzF8GRp7N/hkbhP8+AaDy3oQCEwjg9bXD+ltwPOY5od/q2VNQxF1OJizh08xrtXVo
pdeJ1lQL1dqRGHI6O4vLduzCYWSjcNfuuVW/H4j2smbZoo0tbY0jj1azlsujx6gOxSsgpTUuZF3Y
TpL5I1922g9qxLcyyZBrQ4CkLRj818XXjRGnD7WTuKOwiPU73euaSSw1Z50mur8wRJwuLNPD6wCU
5gTVfnaHo9gftbnnPvRP9AKm908kjhvcWtjLZkRLsF3UafQIObdZ2tTtd1FFzqTTWH2JQtO5Vhxh
Ztab0Pd9u1Cva/96NqTUV0y9s3XaJjbFbjgtX3sOjNIowzF2q3gU1zi/4Y20w7Tx7kjKvTujLo2x
4FY+VbRXjqJJgzFqnNu09x9p58VTw3HEOO+biiZCFk1TDrYfUx6n+9qOwVO7UYyKpnHfH3fIz29U
x+FZkXJcY4PYKNeKS5J6k7Sw4k3pNuAP93fMiOQmoTFdotSdDOiKQ3X2kor1IER7yayXfH2s4lB0
xWaIZvdYRRqIv31szuUvdLb1t5edGpCLgxNY+g0lkOQe6OzCFLrfBrED51zEY4SYKe2yS8FD18FN
N5EVLVUzpQ6yaeZ3Y9mBT2ir7gGjb3mMjXbsiqnpn6E4D+zqkaqpHmkl9Co0cDQVftFuBMGJYRdO
WG6SpaJ0NW43gSKzxHembq03dghK3bAP/RC1LW3GwmDWIdFudt37pyCIItlZFtGJdCdJZpUFREzK
bIV8mUZjdasuuRY6y8idqIZek2x1xHxga/seD1LTSy2cwKYgeJwi7W6dUoACYtiZOnko13kct9ME
bHabQextrWjqQiGy0Njq1qrZKtHbbGF6hbenHRg9XuyfoGg8oRz2f/yT0QZ78Ib6nsJ5o+B+gf8P
KxQckfR2uXN551OeFNqfQR5MCohdYFvLrHSMZNmMlY446BKr4s3GelAEESfAqnRKG+F0HHTdnl/R
lGQnumZTPcJK0j+111K7Z719/u5Dhc/+YvASBE2U30T9pWK3nk7S653N0BsO4IIfKK4VBdeJvyKl
MWoAl5ugCOkd1yp3nBNJZq7D6V3cmf7STI3UVr0NauhdL0AcWAcUCSKuIFB3dpjn8UzZNhoPyjHM
GTlXTTdKy7ERIjnX+2C657z0qsj7oVdF3lWv3jMPZFGgx/cyqqNFlzR/Oa0RXXu6F+8umls9dUmA
FoqkOksrrBa+kf0VoTy+DnWjGzewlw++CVTAlFMfu+Oqtxz9Kg9GrdHSq7TVyyXLaTKhueM+5Ewb
ZY6Hv3edM3bdVM6cpvTGoFy8uyrF3h0Kmgl3C+1KkRrRSDBkE29cUx90XFkbE16U8dTTRDWiSPKr
lHDrivV3CXVdG6Ip4eLQ0QScrFOtGym2A109pCzi6qgDYoWdjXUNjA3hkG5ZZSlENwKw5vxEXuua
+Vi0rPneVjKeMkTbmZkk7XenlFdmadW3gef9YiFkkMN5Y/ZCVAyO19Hh36OAQ5LBhRnEwMrasTI9
7Zo/mwwi/bodN1psm6Sha7DTbiSNnGTECvIXrjy+7Hy9uoOwbT4PWFSPVFNdquSLGXfprWoYAt4b
OGzJmaqmh2K6dn16o1qlE1d3lXD+CsK0XBqVlmwgtkp2ca621SayrrWlimHtYlWhxb2pV4XB6MCH
VRSLl84k5XSshZfKCIs4WMpBEupjZXfJt03e8mhcsGQKaS+6xqG8U8F9dUmC6NqtsmSjWg5AMAkx
Mye7bICfmQd+iVo8qsBAvSR+g8fqLjIb60vaZqu6j9MoOmkDcskLx/pSWMmQjmsdzCFfZKMa6a7z
K0uO9lkxMBkhu6ayZgz2e8MZfRiORrQIJhDffLu0WamRF21uyj/ztrbGseNkiyIqN37TBq3dxF6z
dmXWrNWdDOJ8YWb5Bvy5nF4q5r4Z1Y7f2hzfhnrI1lyKaJ5w7l0WWh2tmd+ZExZHzR1oFm5nQkRb
FjXLoExyMLBCy2ZVYDyxtvXtWKcbA2KCawjixxDhslrIK4FFkna6Zdlm2MbXMQtszrpZGTmG7VVG
IJ4N+OeYxnHrRaOuVz2Hi+mJfGX1lwOtihNbR41rw1keaMLBvCtuZWUuYiebR0aDv2Hfk+M2IXRB
Qw1/K0xr5Rg8uS3Dtr71C2cJS2DwNWFXjHXBCoYSrNSdulhd1ua2XxVLmYdormgZryBDZLj6bOc2
Q+LpS5jkzuzgaCvf/NBUjrXyu195FUlxmFoycWhVLPLEbZeHS1cl7TIKo3kUFcYcYzdJ7UPvrs08
SFiZTregfk2uOrMel3GUrnHfUqQCtM5SL5q1asEas6dXUhfT1tfr0YGmWCCH84DKNp/VEOPN/vSx
Hk/qojEXODbB/Upa90eEYzyC2GW7lG0Uf0OZv6NLx5GL1vP9CUTmvB9Y5hCLgvOLrkgUmzeIFPdm
T6cQIJkGvHFmscZiSCK1XlfbTtqgdlk1tXkXYynuCzlVgSeSI9VQ8SPiWV7foxphz+ZWR2yumKY+
9yb/bC1gHZLggykFayMz+vrTvvShP6jsOFjb4DpOeNzhPyMP5kt/5PVKXTSr86dpGxb2gUa8oq1s
AwLhO544DPUVzDz6KqV4B03FT/U2tsMIvhJLiztP69pLv+IQGO0vLdVHcAhEszmQTJHrdpsa8Tw1
JNmxedgMpqaeWyNFw3WAxjTl6VTnVjNKmjxaoCblX1JT0ycmTiCj2zeTjmTzoLA8cDug6bcx5ANl
UtiqWcKW+atKJ2vVCrxOfnHpTlBRIrOaO77Prl0uHn09ipeRCUHnkjSOrVJgbe+ADGh6Twve8h1o
GoXM9S7XNpArsdUuaW0Edqe5P8ogCr7mVaVNkOGBSmldZ212ejUOaaD/0Dt3oaPSfHrLGjDQPqRn
pWlVjUXT1DMr8xhkXipvY/WXVIdwrq57I0+E3sakaaTbqle1a6vZgLNHFlpmhLqtaLyi3ibTgmKE
vTaeHMmlmsFmoQV1AKnnhVe4Kx46OPn2q2+CmUYiCI6pZpbUZMYCL56oZm6EYoKt2pntmEPHGxlh
lS1V09XS74x65ZXpZuirF+QjC9Pn0ikhmUgxvWtpKtaJib4rLaZIkJtbgn8rrpjkbOUG5Ja0EvKc
yiFDUafbCYJY0sFTO7hlqtdIIaA08Nc0R5eLBgnrkncOrD5F2fqXqSALr9Ej2zcsSLm3+RL3FxdO
SIOEIdx1MpCw2vHxgaTuFJviUE110QuWLx0H5TPIugvbd0trZjgMT6QU4rspZWuLru3WQe06X3l7
5bFKfNcd6iw7J45HqmnwiIzh3yCKFqopi3hZxci59TP/h5Ob2wC1bOyaTnPJYV/PfeGFyyys2gdF
Fz3dIPpJOoOY+qXQcGerdGhj8mCimionqrKhquOQNj3Qyq6YJ52+0HIdrx3dk1NQfjokvaF5uPDX
pqPTyKYpETPV60Lso91xZ6nhrzuxcJIUr33upxO3IfEEd9haN+CG225dpz8gcNCNhGc6ywoik/dJ
6cBkF+kPEmhk5hthMc07PfmRGmQtQLPfWcTjO/GuZxuIR6U2VnQwlciECn8lUks7Kn/AMvFtP2L4
UpU/gCWArvIOAQ5QNNHGrBjRDqxEq3SDK1bei8Zhlg1eOTgHkGwcN0LLJpUPCSxFg3PwIIPB7nkp
37DF9HtQg+dje4nGb0h720FwT44Qj7VxYGAxpbj07nSeOn1n2tc+OJUJZ3P+oz9J+4jBsdFlgAsP
JVKmDkXAcLy+ii8fpfNYpMVpFVfJQ+KQahSB/bXUKxFnNhYIrrt706F0WbFEHxmeSUZUde0YVNfu
ktFk5tcitCH5mc6qKA53gWg4XjCdWfBuTpTL5UgzmUktDyfKITMrue/1q0jecJiqqn5B1TOouzIv
7zNWisWBfiiFqF86Fb+qiTiwcb2+97v8Vhqx3cWBuA/8ZsKqqPtuoBDmlIg0CHFl7Xded43NIca7
CXi9Y9M6Vq2jRjNGyuAB60KfOhSJXX5M0Q6W0CCjcWAemFOD5uHJoKfELotxeKjRVKsC+9YVb4qN
yktGor5BWlB/IxlNJ8QPixXXAr7S3NabaJoffc9xtoFzAtttqQLEUE3u3jqgS22UFOkVoWD71oZ+
CVq7/Y5zGs3zNoN8Qd9UbAaUMq0SVMW2dNoUwtpNdH14l902uq+SRr/cvczYTJo5jsDHVSzqUvQv
vmfK+7KW+uWBfuBVz9xNGo3K3fN82YpR3nnZCJzU4BYi0Wjc5JRPEk79W3UxIvHQRaRdqpZTI+va
Cb6rhpLxmGMscMFzKJYBmVPPaeJA/4WJBTtL/jaBoLIX9v5AkRGcnPw3ryVogjxyPJk8FJ4RXUJc
zluHhLvrJm+jUQDOx5jmNM7HiniqW3UUCf2R5yRZKkez4Fel6Va3qhFkWT42HMubqabWlGitO83t
zskNAv05lcxdVZlF5y2iYuQ0Da3HPi/dMU4TOa6z1pynfvlNgOszkcKDAp6u41eU1IhB/BB/s2Li
Xyqa2YcL/FaDXJyTzlSra0nZ19pBbVNdJbACSpkTO3Y4ubG8bqIGFRkQedAD05sob9mRpXcDieyR
Kd36TnFkJIQEThzKhWqmzLQu6z7Qo5oIh8ROA1HPQtLFq4Q04wKspY2ZtO2mSwuIMyJPryduqRUj
zypjc6y6ck1/4IlF5i13u5Hrut5ctnE1dpsG3Xosr8YdBHdu3aCtxk1/5/c06VjGWlNmOwsQBx0p
IJUeetfUMyBt0l/yPr+k6OD0XatWJ/QJ5LH50jIDdt1p1Q+1dOTS7aZVokUzlNXusix8c+HFzk0R
NvlalawVRhwsPJ45kKyEJV1dtMi5CQKWr1XrwKFK3pTU6zMUh3Cb9v9R9mVNcvJI17+ICHbBLdS+
dFVX774h3F4ACYEACQG//j2oPW6Pn/lm4rswodRS3a4GKfPkOUni4YlPPvdFs9m5Tl+cZfb9r25j
ksEtzoCqjPG5ZZr90Yxl6vvnZmlarX8e+qgL75bDSkSUnTzk6g6IG0GGoYE+204DskxUjcD7ihJf
akCfVeEPCZdt87Xl8hpXfvYzlO9DPYVgQThi3YBB+L2Xzpc6jOu3nIV5WiPhcRAuAmrX8sh5cik5
UyLJuQz6Zl877D5itTeviqXPDNTRQ1jABxxsawnAx5ym9eDm209obqyrTRMPZ9wF91Fe+N9+N6qc
fvTQfzWWIemQi1UM7BjaVXS2il7Nie4ALarA6hCKoDN2wOBctTITm1qT8r6kQXAQ9lgmhZJ2lfZ+
kK8sm8Ub4xxg9+nu6XSprGjbgsR2+tz/CL6NDfw9nn5sfUN/k0VkrYkDmqUuWfWI+a9O5qt3VYY8
GRwkewI/7g/EFt667ZBDIrxPzIxGOeVKdh07c6XIXZj5ImUtcfdW1ODQjeLgKBC5HrvlYszPS9fa
W+1Vxf6zS4VMb70Jrzd9drpebQF4rwG+FXcuspHXEZnsa2TRECHVTLYD8a0saSI6bIo2tFMz7C8T
y7GgiDxyJDJbuo3KKk68wYu3tOrmg8Pr+lQx6WyU0+HmwSuY0j7IyEtLgm/jHNQ/BPMSEoPGl8z5
tLPabnxnFrgUruqz1QRQPImGpntorCKJIba8r/qofWioKte2YmxjBr1SkktmxRszaLpyp7YSCUBy
b0zLrvQxyAME+JpJAZymeqqoV53nVtQrEYCPu2l7m69LjnRIUSG5YuNN4HDTlqbpNBe2DH+0bDdo
ElEj+fI5x5jYbsNt5I/WgWWFS5LR78pDUdLXsRnjS9by+DIsrdYtrdRmYlqbAc2acZd1uZUgeiEp
y0psK9E4vbouMmcjeRGDmx3zUfRpDYin5T6dn+fatnHjuvRmLrn1pLI2u1oAnW8yqMejM3VfPse9
zo/WWozuyvS5dv81akYKR4GAYLatphKZklx8lQEPV3HoNqdS2+TOcSad4k7h3/7DDJHbzkYL/9VD
eHbLgX96CDKejEWD/A9rGYOngZTzMrNxrPWntYxNYch+cIC4x6pR9KrAmft43toKoP8IJPTDXTfE
47ofjpkPwl4m+N0kHes5iPq06+bhMbP64WY7Nd5V1FjPfh2Mp9arnEQvs6jQZEvbQqzNaEWLflX0
AuxiAQqB+Wi3qaqrI9UfwcGgh2bbZfTXb0Bzj29lzmjSs8g7jbN7U5zMFf4yZbUeQqR6HR31N3NB
vvRuFE2wlll/CQxxpeuRIStKCfB+4cN8dFZT0GwHF6nULKc4wkILsZnL6qvwhhpUWEtfaLE3PZ/d
n1MLJ+BXM1BxZ1ym2sSKt4OANmJXNra7BkbeJ2CXVj96kMucJvtBeFQiQyDlU1DFoOw7aj6NwnGO
xEpGlcJJtFYfZJ6qPMThPDzZOekOQx790e+PHj03c/POc+7dcPikduXFjwZpaaIsjUstbsaiGXl1
hiz7wGVcgKDpoNrmYAaHXMYrJOKqrTFLL5RbWhJ3ZT4tnLrpQFyLJEGU9ZvBaSggzRi54qwLTraP
zEpHnDDRmSze8ezdDw7Ln3wPB5hwubexy6Y9T0uGC9H0tu+s8jupPJ5gC1YP2ZxbW1VM0w4spOFW
zZFKzBTKgLaABfKl0hb+IkMB8prLh/+Bgfv/wZkkKIUBQZKPA8Nz/mKaeOB15k4sqi9lyZJwaNXV
8az+xqTLDqJnbQLWkryZPkF6B5t+pbbGNAOzR/5eNVrObmpiaT0E4ZDUcxqNMWeJrz4b4Fbwe8/O
3TXQKFACiCf7o7lkPGg3TWB/nS2rP9Y5GUXiErc/4jVuv6YY068l1pnm5+I/1pjPGafu7X9Er4bc
0fyRMnCXF/pA/QMe9FIh6e/vq+/svtDc02/uUPMNzx2aeIs/4SwX0xJFhWO9tOWtKwndm75ycSp0
G2AAeYB+SyyPJqZTsTI6c8j9T2wgCIGaHMFo6Fz+ag1u5X70jb9b///ztNttZJDPW5OnDEAITgof
wJoJi42Z+5QdTWLSmMwf6R+mGf2c/LlWNkOU/DX508z7Dj+osrLUHh1yipqmuUQT2/GF3WEuwOu9
lMeetwUAWzxUc1xfQuKleIVs+96xyUrAUZb30Gm4O8EQRBaRzxAXeF5CxyH8zrKkx1/7e8iUlfBq
pAfhYEsORS+SaKzq13zClm8Vo7M1Zj2SR6sh9X3tIhkHdt4dSpvx17Jq+l1hKUgNjEnnOQl1Np01
HaZnr/5B+Vy/6qquj54fLXc2PhpKg3LVRHZ/MKOTb6VxUXcgjNojwgn8BubDbF7mG/MbfJh+/NhE
Q32v4rq99UNwx/MiWAcBLfcKxLpVN5IAKQ2RXUu6cGRZW77j4Xgro8Z78Gzq7cPSKTZ9QLsvEXm3
JCne/1qYKeflv9//brhk+/+8/wFRhS4BFwSVK10fL+n9d3x/9rBrWnHIn8MRvsiz70T+pi9oOG3y
aqUGlR2t0MuOxdDeF3nub41l+pFZI13yaUNNA+QdNLCd1j7fTyFFjFf4DU+Jq5yEZHO/94ZgvLVt
KK5NqNK8q6ab6aqbcdgMVi1XxjQDvhs/hJ0CYXBZRCDOOfXF/GQscxkzR0DcBVRlAOV3TV3olsjc
k22jsnk9UlAl4WQWaWfL6hSAjPAylmAlRHx6ApMu37eU0LQYhkAudKg5dfES45V5iD8eefMol7LZ
+n53zJXtJgGOpS2N5/7iI+n1cRHMdxO/Cqo/BoplillBlhVmci3Cd8fLQuhnBPRxQ66QnIpZe5S/
W50ZMTYSvVGU4g2k30YRg/C9TLRG+07a4fUvHMCYn33llMxgsZ1MT4Pj6PwJGUg3b5Fly/ykiOri
AAWI9ZzT7IuPvf9iLCUvld9ET9zN+L1NigvSTtazq4rxiPLBZdoFynqGSKnchoBaew126g0CnPqG
vZre9/iDFMwOHiyKS1voJokFbY+mj4t420g+bTMqhqOVWepoNdNwjCs3EsmnbVqfc6JltjER9t0V
AJndwRl3H0FcAfDiUGTiydAoDHHCtPxCtcnYxGCaTwLBXg4o+XNe0EAB1lt0hnvg+BenDII07OBB
eYtpLrbMg0vti/uF0XuYuqAkiRxYdu6GLPlrGm3llHyo4+w584+s74qLudRjx+6i6WoMoIGAnYEs
PzfKnff1rLmfmBFSLskn3wFsuyyNcTMdI0nP2HHobexJUjW6uhpLhIwjf1EuuxG9mQuvkOKaoa+C
e/GvPl8U8OVFlHI2FOe6m7732eA9sVBExhIl9Z6oNf9hIef2YfXcdZ8Yy/4YGyCKWgF65atchPMh
KKh9MC2px/mjZfqgw/QSW1cg6KuqPeCtVOLgNU6GdBtRdZV8tB0fOkVOqzohyHnvo3aa9iNX1cmN
MujxrCm7U5rPawupzlvDRbny60I+1UFLkkwjbzEO5Q+KePJbUDu4nUcJBUBJE38oEXT0XZcQlvMc
8g514q0VvYdF/zMLZfRax02c+MLhTw1UYqssghjpv2+o/1DuRh4YVUulHte88dz5m03KwqyodduT
p0JmdmKOXi1Um1aaVgcDX48WlKrCtquDOXrNKC/7X6O2U/0a/VxrRt1g3Cu3Eff/ab35OLOgcMEw
DrrOnY51O4LXIos6+UsRECpQ7hEMD27yAWJFNNYn3y37FPGyfhJd1qV5HOonH0G7AtnVstyL75fi
ZY7K+TCSZsnIwgRSaK+j3JuwScIMcwIqfSvb8yyd5iUImrSd2mqrAhmvc1mEO2h/2m0wuOGTmoOb
CQQnORdJBMLzA9VBsOtzu93mkpIna/BuJaRSuzwo/J03tge7b+q3wAI1H0pp5+x7tXssYjdYx004
PPM+fDYo9++pvK9/TSVD5nxMjeLxpdHCWkExSc5+BFnyyqmgnaKNOsq4gE+npjw6u0jBnj2po3eX
z7cQD+W77bU/SDGGb57gKol5Nr9AtQZJZBgOTyOBCIPHrnqoaD2tWgWQwrbksI7awr/UtTVsQAwu
7rJO2NtR+fIUap/sXGuMD3FE+MGzmnFPtLaPUds2uymEGDAum3KrRkHuBA2sdRhN89UFLRgpQK1u
NW2qFS0j+dh3LmJ5t9bP2Li8RPHReS2JVYE1oa0vZJ5f8T/pvsEBOJO5JT8CzTe+aopDjqTNrtX4
7wx+XV2mZmrva9G+j9Rz3pzct1d97rQH1kMI6VQ6Mf18lGTbgdu2GXNivxV5sCuqqHjU6jLi4d7P
8UR3AlJpKKX6MkVSi33zW5UULVM/pjbKExUq8VRmVb5xA8s7yrbOz1Ee8HVlt/kL0+Gzjmf1w2J0
o1Tgb8KGursJMU3aeEzdeJN5G0/Zw5GAzYoNMRcb1RXioecU22Xh8fegnTeO6OSRNWWVEiaiIxL/
5ONizBDZOPggQbEyA6h0q7vENG1O0TSTPprxstyTc31k5R8fYyZHpdQpsZtq71pxvxq13d1lduke
VFi7mxysxUcQHmscOH79wyve9FzM32oczOnY1fa92871zqJ+tPOt3L1aRYRHryXte593qVlTR9FP
5drNk+A+2yjcesfAgzLbcmoCCm8xAo7ubByLlB+wGz6UxvtYLt7ipZj+Ts0PYH7+6vrsR1bywVg6
cyGKqMr+4zP+n33mQ8xPGIfqlXugCYRlFKwgFsof1dD2d5JHV9eixaPpCgN56JFMvthLVxR3HALK
0t6aQRpEHHQyJAOMGbsT8Lhw6xOb9mk/DmvI6+68apaXUFryQRblMa8YYCxnqHatE3jrYUG1IJ2m
yeDG/aX1PPXgqvyPaWoC05LHLx4j004ApuOxBovXbaPuNAbgrpmLMTmb8PcLgnoF+Mi7Zk6TX2l5
gDQXeKXpsnTwBfWS5a++OcSDDhpAuzaj8DIESkf+t/QqcIZ/d9AjCEYisDyRWsXDiarmfxFwWq/m
c0Nr9wn5TyRjNthrxUHP0TYE7nbfLgf5HMdbyDZ/WcvYp7WMmZlyOdbHf5v5z3VmZr985u+f8Htd
yaxuq7t6TrIhQzolUxrplfhk9wM4k1E43Zkec5lAltpatEIpgn8f6MMKUYABiqOI26u4qw8FC6Bk
WFJueMCbu6DLdsYyF78vgy02ii51gkIzMBAjlQ5xNG2L2kln8JagAVTxhUxldig9el/WNL6YLtOy
SqRrVD5bODH+NQB0q9vUPJ/uaNyvfT6713zxWifeilXIrBa0kzp4KBxqH+E/sGTi7nsHnPexdKIf
s3SLp84Z9GaqM+fgZCy4832vAGM47/ei0fEaaBTUWzK4EcHFAxP1lvGweQlrTU+BAjZozBF8Rexa
gdx0Yy1eptktU8s5hI1Qd1ZV8xUwKRf8+ybEY66D5i7v1rPTgzLaW9YeroRcDxwi2O00z18Dt9HJ
xAa5BjIdPSnh3jwkW7/xASmUsYEkBNSgcFd5yKT/hxlAN5uVzBx3CyGPs5mFRFLD5fyMGFisubD5
M86y7xCKZD9c901J1V8rKIv9XUa6HKGTCIDeVMFVV41zoEBK1hBdBK+2sDbFGPBvjlX9moHf3j4s
orM1CZG+6oXfpwVncMEXyi8gdZVWHWJlV4DkAs5paUX6+EGRywqVn8ppPI123uaACMpEWj30oD0N
ULlDuz9zx78DzMzeO+iCkwFU2JdItHUKp5Q9TkPprDL8Z65VGctNDer4OSj4tBslqCxTORTHbAya
XRM10RlwY7WhqHV3j78YijJ4SChPOQ/7DXzw+ey1E7QRbuPtc9uaXtmIM0CMMTDzrDuP0B8kpt/P
+nnlFSOmLRvX2I5/TLNZGyRy2cGsqcanyeDXNMYg8WbxTxzt7MXHV4giCt1bjnIH6yqMipOkbXdX
OSxLcwj03h1UHsnt8Ftp2006SxaDGRW7h152JX5Zt31hDb/jIQu/8ar6UVu6eyRtK/6X67tUSPwT
S8BWhRcx+a4DOM1GZXj/r61KjswhlWqmJ7B14lvnP0eewsaLchmHYIihGKhY+8ZLKpLQkuoy6Na7
H10HpTXQz2a2Hia9KqDDSD0xsr0JRIxZ9sGfphkNG3lsS3Efz1F1ypxSb4puFLeqY106Au148/h8
XxpebhztRUDan30ovnpTFb1YkHimXDt8j+TPT7xPzD5ado/kjRLTl4LUtx4Vgx66pb8AGX+V+970
ZTi1NGsu2gb0biL6hs32Rs9Nnpp43+ACSHCN59IVwT6siC+3QWPXSRt4dEuqAZ4lhOPIVUZ19wtM
J9pZgS09nAitczhI9qhPxs7yRp/yMVDISoz07wEzJRQhlpiJMu7GNY/GJ+mHV8MkNNxDqNyr09Jl
QTRwXwhSocREpFcQX9rniMh2jZfPIRiybYESIOX4XZZQrrp58JNE7Y1mkfWKggJBymjnXGeI1bH/
O8Difi8vM3DGzHJ8cx/LwyD3f3blcJu9Kb8oP9M7Uo71pYesIGnysH7tulJuIhLyrdX19WtBwjeV
+fpatnP5EEM2a7qnuI52KJ6AEj/LonpC9Oe7XXbyC1u+lM3O9zL+GjciPCJL3KXGHK3pAfqbC10K
AtVddkdo0D7mWlZH7XjDyvTndX4Bqa599OS0quPZSexKbHwp4YLDkz+BPP7n5bPPJlKv/abzEjPl
c8CYYIrqNTRLZFXrflqNLq/u47aO13A3bByU5bAtKW9PeTs1ewa38MDBXDh6eEB3HlUKNUK4s7Hz
IQJ9eebridPxVlVxloqo7p+YbLJkdBz1ahc9SzidvK9utuSARfOjE/1mYllWJHOwjQJwURNvyhLF
8jJP7AZJmIzIbyovH7xhrunPAWSKvcmYjT3yApli9/aSTWui8pBhf7s3Y8jofIx5iyj+95jJyf1z
Xcy6YjXo2v1QD8R+GYJUGhc7w8CENtY7NKKAOGvRSMucWBtfVwJUV9yR6iG28z3c+PwnlIr7ImvK
N2AhDjaKkd1VceUdbJS22XDqkoeoQxa7RGmWHzRM8fST753T2sns1tYtcuZmK+EMHMYc5ZLyFv5m
61bTW9PmxzKu5Lm3mbclQPISAJ/5T1BOee17Py0h3xokl1+IYmLVRmq+eERMu9lzxd7LlL9hVlUc
USml3FRF7xy9zinPtmyrNUhf7MXT1TPqAKgfYLlsFPOLrxND3Q4RTsUVwgjsNG1d7PJu8O5JwQqE
xW7wTvQXuMyQG1S1p8+lkSmEo9DHJT+pF72CGQAj6FfLd6YR9Q2aObGnILwOWr51Ih5fh2iaNqT2
gTUuRCzp+CtbWfHjVOn2BF1TmdrSL19VQ0FXw+2xM2Y8d2fV5/rWZVLe64Y9uMusuPGqHZcTitIs
JsA7IJ9W8a0OtLpDPgFfhYAY6ZMkNZcTQaa5BJb/m2w1qWFloeTUxXSRmpS7riq2yBV4x4qNEFzk
JN76osfOYFfWqneUemThGCZ2N+gvMhf3FHdHnghrzRhriqSm4jh5Q/4uZwfC/rz0n+z57sMxsNg3
bNTPmfS9FyGdead4XayNGceDSi0LT9rHKP5bus5DvDLuv/np4T/OvhAvTYWKHgx+J7b/ofB29AyJ
dNhajzquHXCbPC+d2nm42JqzQ6+7bAO5ZPOYNXBLfJeT7wK8wFziIf6cO0HXuJ/YHdwCTC9F/Sja
okpE44Wf0zmK4X98dAWB6+Fj7vLRwaIm6TPpph9C7XpWoNRX1VEC8f3RSecwqoZ9kf3gp6Wk9dVn
nbtrEHfs8sah1xyq0TS0mvwLhyI7h1NuFg2aMKCg4GnM4E24y04gAl4+kpwm7pKdL1Dw6pFpJH+X
HcSM/bYmNv89tqwDy4X8j7IyoMz97X1AceKhhoEdevgHBjrG/+ChAr7JfNAJyaOH1O6KqYmJlyrI
ElDM2BZEsf4Y2RraTNPsFNKRcrl8jNT+FKemU1c9MpHzFKU5D8AkDeez4bkYOoxp/cWJ+cvUOphQ
PUKG/g5iKdQGUsMAB3yIHojjwumMBnV0rJacJAuHdY/SGk8oVZInSxT0g4sTijEE380ibpVYRKja
2B5ifrOoZzkeyyLynkgl4OpXF9cVxXel9Tpyezwlbd6k4QQyDNR9X4kM59fYkX0KLUtwsycGWSwr
w7OkvrWD/tDeM5sV5wB0gY0/a+sQF/5zkQFQq0CyOQGii4/gh9KNxWf9WEMTh7NSTz8y0JuljxsE
fDzwPQb6pFkcrMu4+7UIQHj5sQhha/t70WSYAh1KdXWVW34sostPWsKmj5+UuZZ+tLMQKRIQgLaD
H/N1DWJn+TzL/KsTRM5Je4weZkFjOLtAGfsMvmw/jvnOXzDI1rObJGin+AODRHmpZIk3n0QVrLQN
/qZlOeGrGH72C89dKjluOuApuyigZOluPdpcc5+9csIzlEeDVrfv3ReUMczuTJe5GDPm1QbAOz39
1e/3rpsqrrt1Pd2Y8qZjsRRARAYEYuKl9XkxfSwfxI7VJ+xQ0YC4zX6o2UI4rrLg5CwSVBKCT+tG
dXhyh9B9MqOTsoNTFz/k3djvXc68FzbHGyTpwgd7JMV9V+iHahGBNX4f7xzOwpU1u97aUqgH1Iiu
3mng7yvz1DrRVO/iKVIfphnlodhnzrQNhPwZLKHZCKL+BjBOiC6YFnXOLfift6z57k3EOvXxRM7G
wS2cTUns9vzh87pRKGeg8+6wAjgNd4ahupu2Kaqn9QXY1XDVEGXmK5QrKE6CFvwhmOmf/TOivrEO
+MMyP1A8fvPdUzWB4c8lNLZMFWvf/EYlF3u4/tFKe4O9C+cAfwBezAmXMjpLVjRPlszXJs6caiX2
HPhwqpmrHqaxEFsReXRjEoUZ417CmR+fGL6yl5pehe1Mz2CfPX6QYMD18lazZ9kb+MbkwDNlnaNB
Iryksn0NJLvmC9Y5UHEIeR28aTZSEMXj8tJmZbaPrb7flnns36q6cpMIXJXv0t34rP9ZQ+vwVjc3
gMENRIT/aljW3z1/DtVgL9Dkzzl1K8mbDXGfSTmA+7LkiAjg1uV2qnukjNzSyTdmdIBMsm2m94gk
9YRYPcOfM4WUQN5VJWEnFTQlaq/15E3xbt1X0vnGG2UnscPm+wpOEoiAYbSpSh0/cTk8mhkdLxGw
ltWTFFW7VVFd7p1KtTe1gG9mBl7BsxXBMJ0F9rSVXOqNdMtF2xDT2AV3VpFTTIjrQ4pOEnpppQh9
4mN557lVezWHTwMLC8TV3MbL2KclvfwP6/e6LMON+N9P/9gm/zz/F7oNMj8OEnX/rIXkBVZv5fY4
Pc7xobMcrfYlBycpjv1hNTQ0PBphhGnlKkMA5EPjtKJ9ZoFLNmQbVaPsD8Qp0OEDmzi2/hghe24/
MsLidYitajv5km7CrAYqvFCLDcmYLjVuZIP6RC0EayWKGh1D7KzPxI+f64i5F2PZ+Zh4NX1kJVAb
J6yzA/btbpXXJHiD4vo7AVHuXsS9dcfmYUw4FGZ3U2y1wCDG+0IOPcR/6nuASrVvHZA1cBeG6YV6
qkzLrrqyKdd3DYUKvYyi5q6LSbajju73HaJTjhhyPal2eBhdez5VpfrizO7wMLW1m1I55JswRlZB
4Kz7Hod94uG72zGHWrs2k+9Thzpw3OcC30furbQTd18dPO21K8iLP/nZFnLgehu2Qt0XoThXoPK+
VdxbmbySLVGXaNJNcSW0vddWQffjWIbHrIYWxVxwfIKh2LQot7bohBZd1fBTuzhvkaEp2/i1aDIU
2vTs7hiRSV6QEsNRqspp7QVju+lY5l867E6pztpoE2kwChKotlG1STFyizL74oEG99UBYSZpRFMn
GRECAc+0aezopQjq4T2KyiZpddev6azoNuxsJ8UOoF/iMCyTzi+Gbznk8F3e6iJR3uNQ+/HPYLDu
ERTvJLLzq4lAsTAxN5XSkYnmRbRlvoyPzdiPuzCyDtnc1Gtngoq96ofEBrv6Za7VuBnAi9s0mUIE
XsuLK8Df60E6fFdMXyMkW38g5QTMhsRpnhXRBuWC5KECLcao/TDhX7LAepoHyBaq05gX9N5c2tZ2
jhYDhW/pYpbVpSWPgrUIGuesyQT9gRavYySubViLR7ByH50uri4oomQ/NZbz3OQOuXOp6M9T0F0h
BACln1OKEO4HtVV9ssv8FkPXvc8JL30IsRv/ZAGAjtdzEfI3HQI1FsruNsa0pvASCYSHoTvoOxXK
Mcmtun7zLVquOlsVRzdWZ9A0I/CfUUXMKGiKGK0WNZuYKPItn/SvfjPIAGICrlmmGBvVxr5YpKlX
QzY9ITNSX9qKPsE76e+mkeJJmrVz0Lofnu0IOzWo4XwLkOQ7zl19z6PBO48j2QWVX5QpCmoB0PNB
QV8G7SnT98NIyEHM7B05RszQqJCwj0vUJfuwS1TETSaoJpNsrIe1ALL8DDdGrUG9x7G2mKEXxqkd
O2pfoz7zpozFlGrZWyj/Enr18aNJfIUwCR5XlOqll+U4oCLXSgt9J3QRH/B+qWs70eAScblF9Ln2
Y+97ox14eFS+az8YrrPkInWbqNt05dvcgehLEelMivY/tf+gI6KfelbEpzaboR1uK8gqmIKIhGJL
Rwm/bGfrkicCj/OVW0pc66VFfOfKsekfTZcZHJqeb7X28tSYIDfxO8vp3hlSwk1PgseO2cNe92GX
GpOU+QzkjX2lVh0+orawvnHVpNViiQaKzTIf1Hq0R+s0LxewyX61KuYN26EIv352fU77nBtDUYzU
Bn7675Uk7I9g8f5sMxEdxran+0hlMSShI9+VvpOfdVn226Lz2B1SidPGE157maOOrGOO0h5a59cY
J/Ou4Q0/oh6xPBR4/HeqbKKTh0qpG3ey58vYymadgfxxUzND6Wlf24+iuu+6AKyDaOb3qGtNd4Pf
dXuax/IylaoE7lV1b25Wn+0WTzqrwC1w6v4L/T/azqy5bWTJwr8IEdiXV4KLSJHabdl+Qbjtbuz7
jl8/HwpqQc3b7ukbE/NSgarMKlAUCVZlnnOyajUXpF76oJF2vQFIJd90RRu7Za5CtyOKelRMVusN
af7J6EvXtjTlu8nBQpUr83e7SJ8V9hBuTVTwodekHeIixR86pLKAZ+FXv+MV9kGcPxhZ2N5UY3Nn
81U6xKrdHwYDrIxs2cQWzEB9lY36N9VMoz8y8wJKE4EFvswPJrnnr1agFW7ZKfUTci/tvkya/GwP
1a0TkRP0fKl+gGHUullNJqDMBzfIq+R3OeCY5WTsSUxbz/bQC/PbadKMiwqOZBs4vfJF78cLMRCb
RKWj8Mje17JZfg8DY9r1tlyeCFNaT1nd/w63ggclWXtOxLX5mNZtdKuFPkp+aTfepc58fDGM3yKl
8KFlNOONEjTtwfTZIiFZ9NiC0v3hAJPbKFk6Po2p3oMwr+R9lXXtK+EJEiR4hPPG2S7z9FHt6xwc
QH0jW35ytCbHPCpTlJ/5X8aHUW7Me0cvnW3Yz3JVQ+TcjGo4nrMCOP4QOt6Loev1g1UNpxhmaq/1
G60k3esPTXIJEeA7kEFudgLc5fNebs0+LI8C+tUibA5SxG4QtQL6Vbf2pkXT9EWWu+xJ9nJCpo1x
a1Rd4mp61x/bVvF3k61kXyFi/E7WZXgoHagduRb8DOdnrhE7m6KTCjdUicOOjmweu7AbD0MXZ0++
2jvEK9v6h+lUiHm2yu8SKYtSDq1PpaxPO0WJv9pjVWzzTHMe0rmBYN9v1IgPqmdKqrQhEKRsp8oq
doFXOQ/C0XFM/WBHurNZx1B2g99i8GCZVxFuiTGYD/ay9rJYYioHH1RD10+vo+QHOzsvsovkEwCE
H8j+udOSsxM536xYcy6hxvk6qJ8nTQtddVIRrHVguVfeyXJs5VJAUHEn9LWBniCK7yS1esy6ZLwv
5ia8ycY023M4Dm8KTgpb3WzVV+ROv2vVMPxBfm4CqcxGhdN2JSXppm6cfNcT++ZxmfjTSUp4UOuS
8TjwHLmRRynaJqWpfDIj37rxYilDpDHj+6okX8DMJNvJrtlwycV4njzQIynFL/aRqQ3oAcX53pZH
65yXbduhpNQ+G7mV3oixtVFq+0+X2laJq1nAv9iNoEhY16923debzNLDzx2i7tsuNbSH2Ak4ooKF
AM99iLQJigCEBPA9CEH2atlvprC59JXGEZAI1XNKnmkDKXs4ijEl1cxNNzWQiiX7IdJC63dyUVRB
cBvPt598jV1yqMrfZUkaTyBPp5MuwTTZeGgnh+Mcmiilno1g/EWqw+RrLwcA1oEDzcBlmwB4cAKV
3iGAppluPNjVzgRDbwQhCUk/Dc9yMWTHcMr4PhSytC2tSSW153hPo9U/+aZ/gRvtB4gDSQRY4vbg
KVX+SDwNSrJUZvDYGmjjJrsmKLXVJzMfo8tAXINQSFN9iovcvnNi/YXPj/kyjbB5oIP/yRC3ZrWY
lQpWcorblh0JYEEQF4aorL27pvghOmYQyLvc6uOtZVXTQ4w01kZTmgFmgjY9LGOofRzUxAZ7MbsI
A6cFNFIkNGAYKfoodmUjYwM8C6gNjlWe2zZ5u0q0It4hG2kg89XXDXlYfJZLnkR8rhK52yOZjy6i
geSkJEPtThXHu4iGj4FzbGFaaWiLXIzK5AcgjR6bUor5+vNYZAdrPSrTgDgK78zRqAzrUYw1dn5S
43q6ySNbRWAKZlebmGThB9Tg5AxNlXK8I+ukPcjjaLiaF/iPAa/6MFpjciNxtCxVf4KNNs4hhHsQ
rNvOkHV+pkFuOoUKFyfSv3aQ+i5B93PUchKt7VjsHZvAbRHG1qn2avZi85USI5+zDIq+aBrrjizv
uO/asNkRNiVFUcCE7KXkqxcH8TeKCcyKKFLzmee94jaR5z+DRQl3elR596bMhyKMv3O4IgHfVoD3
W4Oflrkrmt5RQdUaDtEBeG2Y1MEyT1m/lfpEfdDqp1CvITbKJtIrHm8wkggoJ8tOlRw9U+3hbyhS
6BYT8QA9NpJtOEnao2jKAEogu612r/jy21jVtC0JG7U8DkmlL369otyR0DPPcW44+yKaceKWop+a
kEiLg4b1ixKY9VNf9xsZEdwX3ep2TixLj/NG3Wtr5VUDsXomQOAtXaNIUzca+2ifqkVUobVLBYwC
+f8DEkwJudj8h+1FOZUD+v7Edy3kxKwPjwZKGu7oJNPBcDz7Nq6kz0GUx089DEm9reoXfxyrlxw0
UqE1yl3hS9WLo/WG26FRzROWLlVYvIPSEZrxGu/OyAFVQd3y7rLI/KlMU/Tqp1F1DOWAjJDjx68m
bJmd3tfhjbDCiEC7M9AL0CtYKTOBym0sPcu2Lj/x+wGMheHB6uAtBrm5MTlo3lrSBGCwM7QbQ6uT
LSoiJoypuEawCfQYPHDzU0oogfoVtrwlro91lJVDkfPzLsWWQYglQL8TmOhOzFWdzj8UStHulrkt
oDN+7Ynzzc7s8Op9PoGMF9a4I/anj1O5dIFp8YM1DvJeOGd9Qn5z0JEznO8r+3G2q1oCY8vcYfC2
Fgntg3DWukbdVoHtLdbErFv0LdLyZpkb9iTeOlJC4k+Ip0ByybDGB4rx3BiW0913SN/v03AqznZ8
C/okfJFqt1Pk/kVSrO4lrYbPsKicS65nw03ZQd6UtKG/bxsk6MLOgV4kheYy1ijfywk9tWWoQ6zg
TifZ7MkFOrcRJ2aA5sHJ7u3+XqyRVWGC5kkWHuxscFMr69nihdYW+HRy6/sQv2G9/cgITn0vikDd
gPIw7lPPiG7CwT41zZQ+tEb8qZVj/xU+snqirgWK187gv1Zx0+yJtY97YQU8ULvkCJ2TsOZ69ZzW
effgh7b2uf1el6l/owa5vC16o0IxxKy2NbzVQx2R5KSmBTJITkF1kF1kWH9eJvOlrqSl6n5w+HCp
p0qxj0fCB77x5EHC/Gzy5z07OjDewfE/a3zaHr0kP4meZPT6feSPT6IXTRkSqFn/Q/Qq/mjo22FJ
urUMPk8V2kH2QI5OrBo1k7b3QKZsI1PS7kdPfmt06WhJvX+/DrPhL06J538STut4orfKLhjJFF8Z
cj+SN6UHW2B1Fi7EIzjroGPWv9/O6zgwGpWifIIPvw/7ZvxqT6a3nRpAzaOSyRdZJdwFdnpro/UC
/70K3HCugiIa6iq9XSVU/ubrnfEbblH/RFiV96skT53d0EEouTIIZ2HtW8n/YIXsQ/kVs6+JShB7
XVata3uT1BPAvRZSMQGWccpOyIW9NRFbhVMyN+JqNax+q+HK71+4rMtPAOLjjVh/nSe6q896p3/h
crXUOveXr/KXd1tfwepytXztz8C8K/PVndZl1hdztczq8t+9H79c5p/vJKaJV6l0Y7lvg/Bp/RPE
+Nr95S1+6bIart6I/36p9c+4Wmp9w/6ru129gv9q7j+/L79c6p9fKfIOFbtDLXcRCGFrF85fQ9H8
Q/+DiVQUs7LEfpu19Fs9zpdVlv4y4cO0v72DGBRLfZz161e03nX1kck7T7vV8nGl/+v9Ocxw9O71
iN35esdl1eU+630/jv5f77vc8eNfIu7ewIEwyr7br3ddX9XV2Nq9fqG/nCIMH176uoSwJPO//GpM
GP7F2L9w+e+XAlPfbkcq/Gz0aKzv2iGwdhWIeFd0g26WDNCzGuQOVjBahiuXtreV7DpXD0lNUb+6
cthRzmbhOIw+mDjAK2dI6tVJzanZtBVmv9vpeuJcwPzCoBND3eQkt6XDLrBQC/Wgjpq11UkqufD+
XNIMQC/ncm1LMTdR102UdIOzh6SnuDSGKZbctdCbar1NXIfWUnCep0WoHNfJdy+spaOO5LObpWl8
ICdFPEpO8ydQmTd6mTV3iC1lTxLRl7PhNA/CJrxKvrl7x6yGLbTw7Em4qTGlxAKCLSfhonoyW6SM
rSmrCoekyMFw6ZGyWRf6l3dX7e7BMlSPIOrf3NkZUV5Svd/8TCMCl9n9ZQKJNW5MtD8uok+xycAd
EufNvBr0dxdTl3DJB1zy/m2amCsa4ee8r2KUcbDPdci7SgGjRasisgDiUjRECREpXfsfnGLbvoC+
HA8f5oA8/dP9wyjiiontDprcI9OHhj+l38y7TgmtO3GVULui67L2cjXOhijcsj/lM3Q1YWiCcxf7
qDX8uYbwEE3B8RYVKLM7rGPiKkis7gYa5O9X42KRorZvq2IyT8Iohqyk36fy2B9L8PZgJskTUsjJ
4C2y3MysnGVcGMW4uFob4HXmrehOQgBPXNokU7wqepsrptV66G1DrWqoeZYOeyAAnRtGk+ps0Ner
HzalQpCEokYSn1og1ITtzGEfOXnz0Pty81AphXWyOvtFDK3jyG+9GGljc9bAVTQpcOS9qfudO84z
xdhyD7HSOijuY1v+uNxHGORi+pLmVX0QNF1xhQ7U4xtf94q6iwifU2wW23ItOLuCvYssLGiHZuug
yxmQwz3JjaYl6JqXaX2SSsnk2pPk6i/XjaJVsivcvabqhttGUc2NX3fpto60N+50LLWOTXQDdvTa
aEWNWCfRfDH0weWaeS3sfmRDx/7gqkleL6YLIjbyBZsQnX8KpxGz1jWI0nVim7fBDIqgQqT8Lc1R
B5oraawegakoiAb3qaser0A/cQr4fC8GrblaKPxXgwDINn/HBqFpdJuZPpmjOQLIN+UpJIuKcCWy
eKJBkD2lrlzTLaJ5hdCTnv0asmGLH1CLfofqSY10XFE/zgoF+7Cpom2A1HvgghTMgIOk0bb3nOqx
6MfqUYwp81gLqZuSQ8Ro96IvzFfrDHJ0X7eef+zMuj93stGdnZ4M8Ub0I1Tob231Lm/zIdsuBoJP
4AEGq/0toLgNiXu1Q3/ZL7brCm0Wva11NRbM63nq3dWwKYfSQVKHx/a9SuiH35W3KqKVN7nEEJQP
vzDLzw4pwNvFR/Q/zFx+ZHovlF0f0JMLww99XImMaZqErz28sEM2F5sTTfJ+NYqicmtfmLs+XmZc
jYsuJ+juAPL/S9239rQh8AlryoHEnOqhdFmbzKvfurrfbFpgImdhFOPL3A42jutP1bRbpxFV97Zd
USruonarQziEBtUjBqhrYQgIWCl3klV/1cY29U9NZvXnLMo4mIZ1eYympDzGWmLLT71B7EAe7MwV
PtXsGAuqwuiAjG7JuhGHvBNDdqDmLpvRHnmQWpFT11FN9IoHa7rhZ065h8yq3ourlDqg6hS2l3Vc
pXTbOVUNtItwdWRAtRtlKIyDxcuG4sfg2hDW4y8B9b0NJUSsF3OoO0hVvt9NeNfzLYdcIiXD3dYX
EFRZfe5qfbnbh/EsKUHHUBevn9TjlITlgTi1/Oy0KUKVkmf+VCnnEbRp/5vdZL1bQep/8N59Q82a
rnx760vFbZISPWVfIQXQ1oijJU5NOCnzbzT0mvrFXJohEUmQDm9jOcSqfCipsDPPWCaLdfpgDuqV
gb2pZ0uFjpmyFSuaQ3AjXK6nzGtDrQ1RfWeGsOZGuU1UyxrMezDr2c6uERrmX2f+NAN4Ikpcfg/M
CF0Po07uyyqm9i/FDPcGPJcX4SvkWv7qK3eTQZoG6IOkVtLGUvhJEpyBmqoHkGFiujOMWNbQVRNW
wTYQVssG6CCsYm7ekoeUHU13KtdjHVcnT76p5npSxOuJwJfgp9ausJZzJSphTXOqylQ6gKZaQeXX
aTe6l9T3CJXA4JmvVsM6FsxWEBzKwYxgKwg/0fSoMS8GuBs/JzJ8U9+TRF0niFtcrSRuMaJ2giI0
Cwvn9d7J/KJAX9WXEliTZunFzhyB44XmEH2FB0U5GPmrzxtAsjBEarhvla+loQCyKsbnMe/h50lx
QibcV75amWyR/JS9i59MMgUQ+cDO08WqWZNVx4F4779b1RtUtDEkifo+bB6PRm8bB8XrYGaDz9qg
H9adQzX0X4NiOvol0f7GjqaXvMzdYRZGgz+X36ktZaP82QvSIntnkxozwurEasmfwpLCKpaEldef
hTXU5Q9LZmNGopg17Cb/SUohIcPg5CDorfZJRnD82NqBuafYlflZmsI78Tu8eiQAP49FaBn7oDYQ
XdZRp+o31WSUB7FPnqJQu9WtzL3aK0OqZAc+ybJ2a0Rv1rcxYQnr6oNlHPj52SxbdRI+N1peP8dz
+UYtSVDR0etTI/dSf/feJSnqX0QzZdYRcnRxMSXq2bFQflMrdvgkGgeARxGDxRM9tC3US6k3t1qn
UwAmHdPhkLZ9x0OWCRPf/ycrTRp3rr91yJGio0hMI5+KprUuwmVUvf7OtKfDOkE1p/iGJyisejEB
KrPhNsinLz7Lfaf4vsjzYFlEQ97xPhhJfIpXYQHDp2y7Z2yEr2hATSdbsE39Xp+XnyS7cAeqIjxL
yVaOqKOSt3X/PPqV6oY9hW/F2ADi9gwq6qcz672KoTLXkQpK5Ys1D/Wg0/dxZbKLnLsFh74nzfgi
bMJdj+CROimUnUb29NOYel/RDulvHd/vb0dvAIUuLkXD412SqGvx7nDtVb5bhI/oennjlxvRR+os
3KnG1C1rrj5pHo2eu84W6xrV+PY6liVEv0itF7mv/MOVi1nL/KL6zqfAqKik0jr6ye6kEOzgJHMp
mrUv7MJTmC2kst48Rd9cPReTcCUhMbqKj86IcBJriKv1ltQmkDT3b+8mPDmjBqgOgkyU1Xq4txAY
3EaDEu9Et3MCxjptuO/sydr0aFDsrwxen/wMyLccr8fz4RQUqXJbZVViUk6FRQb7WR2L/s5X/QZw
UmrtHU6Wj4jaVxuvmvqj6Iombu0nWe+is+iVUaQ8tsawzSggdJ/PPUf3/UeImeuUEhWOS9saN95Y
T6HrtA0qA076XYH+HbqaqU18RVTE/sT0+caDHvT7OkzBKZWVC7ynf6wsOXiGCACu0nsWjRaZDQgi
wzsl85hdA1SdJoniLnOXbH17n/nqqdSdtwlqB4TBoJCgGIKKlu6sqUM2dvYHe5udu9z6Y/WHGgi8
y6S63exQduXo+l0w3oju1BQtYDQzdEVXshPtKSs+p3HydjdUkUrCl6Z11JImBnWTawRt7LluGVqi
EX9Z5G+RWM8vYizMDUDEa18/ahDl0OrHwZsnCS/RFY0WmhE4mtzfXhnWLrVb9H1gmGAEP2uKTZ2c
UfMplWKTbBrQsTcAPm6bvp72ZOGRrrfD4FEO7U00Ful/WMVcnZI8wjfRbP9ZzIfcfz1feASI0y4e
6x3e7y+M6xqAgtHyBYTuIPW/NwI0vOKKEnobE/LOxZaaHcwMHyEBo/9RNZF/imaM9UZ4t2ZouWOg
DQ+iaVBNvRRejax9Mz5kJiSPNPLSg3hNSExTksGozkvPJo1WS8awicXb8W4Vry79G2tCSOzD3Hae
289vXSbHxg25ah+GUwL1Ji6qE3BBtKUAwD4NgZuEc8J/HsnlyDmZQ/aHMC1OldfuktIOd+scv8+T
zdj5b+sIA2LG/4/rrPce/vfX03aT7GoGCmVlYmjnvFYPXaQax8bT2G8lXaedx5Jl2Hol2jkxteg0
QAGmLKR2FkO9sC4+wr2ElLNTGgcuyTxFeIq1RVcaqB6xLX0En5q4HHdiUJiXOwr3ARLSDvJVtQnt
MH57ShcjOJ9NoWvjDTUxdlS/C3WXoIZ+CsvUALrNM7/x+cmjxAR9RzzfhZ1YzmjvirJpbt72Nd4Q
HonySXd8Qfx7u03s/ZA3GlrHf47Js4H6dzBzKnUZz1DeoVjy7EIF8y+dahRHMV8MiQkKH58tnxRk
Ueb5wtB3qX021VHaR+kAn6MvzmAlyvOkGMX577rCIFxGVK3NaoJa+7/7ipWS0P9umSiiVeZzIWmS
K650QCvLVTaPFYlE8b936z/7UQ9WAhVMMNNOdlfaWKKrAuOVshDA7LyPE0OiqYLO/1CGOwFakHga
sm2pf1EsH/IZ+WVdT8E4D7oGgDl61uZhL23j08hZ2hVdo4R6j0aSBIB5yl9VhSA8USAER2dndvTL
GhN7mofICp59yEqvNDFfW519DBUuzJR6b4e8sJ5qz6Sa5NqFHHLsfARNDlLtLFYfsbLHyNSNMxLh
w8OETIoxau0tImjjg6fT1KGECnYZqlurK3h4DZEZnyf7bYKYJRpbS5apoifmD0Yc7SygNNvCLhNi
ne14yJVQeywgWu3agjiZbhiU1JvHPElv3CI368VFGEYW2KDMlp0Kdfy99Q3lRGhYe0TU9CRHgXxR
2sYO3fx1hCv22MymsW2ki2ION41mOSGFtNPxFEvqH4unDlkLdLqeu+Ke64tJfLS+I2AxBRj2WzGe
NE7jlpT4OCxLrS9GmMULjKxkeSHrcvmr4sTWMYtUH8EEDnbafJ60Q6m7AeoPb0viSL9ZB5VxAncr
zovCHcw3nojWLz7rEqthHVuXodpPtJn4nlLrfvhMCO0VQqX00uSjcchbvbhp0ip5QcnvNxXg44+/
OgwhBS8qn7CMkAIaZXgyGkJeQgxQDkxta5bpx64+d4WzsArntSusV3NzE3h6A8ba7VtDu6QxeKDB
s7+Ab1W8k68glw6JB5WvqpBGwjSRfiG2q12Edz0027jS+tu8+SPJDf0UIPF0C5OUf1UpUacSZmhe
ISLGKHXMh1tCQsI6zi7iSjRVDUlqsVz3zbDRTmb3g5JmJrzo2U8sJ/oEkVqo0OUpGn3k2v24S6FB
02iTEkg3Q0nAfuJ3xO2MMrP/SBI9vQUNXBD6DNP0tgYR5caWp7hiUm0nzi5s25C9VWZJ+oVazbDW
+xEG4Fwhfe6iGjXeO4HXUoTcebMaclc9TpQGuEDAe+XUmX9p02jaKHnovbYtcCSly8dXrwyNjdPU
2atnUXYwz32HKgq1tJEMOLutBqOJtIFzUqhOu/C09Sjylq4ipB5Qq/nQXa2CV/dv5yaJH7pWz5G8
mdmfWgs8RqtChb2CY13MWe2E9Bko9pGc4W3vlzsxNgC5nLaLeZ6Sdrmyq+YVdAhdO0dRq51dScUN
8in2Loa2+1WNo881FINHuSvV+z4tk40Yz9JO36YyMHJnBvVCf2ZrpnzxprI58QbUVCpJ46+w2+pN
7TveHVjA6amQmkcx7qtpuU883SAwxk3Cutm3OnCiBp3N1/CbFkTDz37yKVfAY+2xK5rphuon5Y2s
p/4Tx0Ew9GZm/gy/qQ36J8ITebPx0YyQhXnbWaM3CfOJmo5bJCwSOFDv5efFIFSDZDeOVnIBjWfd
Z6UkuZJv8Gv2fuVnhErFWPh+tVqXq2jIL22GOFbom48Bu9cjn0XtTjSQ2PU7I/Ko2kjlwM2VQXTH
yHssitQ+Ct/VA513ImEGmNMu8Z8Q98uelSqJdp4M7D+vIY5FUlG4RmclP5ohcid9HL75VBfbTVX8
0aOeUyT/6CF0opIodNMwoJqoL0H4yJDaPKBuk/ItkuTg3hN1lgPH2hoymmBLEeVAHE6steayD79B
Co1bB83QduvMBmF1EpsvTVJdRqmoIIXMZ5oP0+a1yQEPt3V1aeZSu2pHwFcrneJpBJh47G1J3Q9T
IX0mgrV4aJB+NumI8JAZQYnKyA8rs946VcC/k3pWblHWbZ7QURzv0D6/0TJetivnY743RrXfCl/R
aHLyHQk75Vb0yjac4FR2N+i51w8cLt1uqkhLehRzE4Vym5o4XK4RHZnqZvxkqdlWUKCRR+U4TDmV
rWA526qlbGzTlC8QFN0kUDrpOfTGcYfqfm7ClEEWVzSBKcsnyZgbsOYpTxEuwdbqKpSC9reUZyOZ
gtki3GdO+68uM58ikBV0WHiv5Tg8hvPzGrEvgxxOYnCsh7iQ/T55TbZfS3pO4G6p7ldSK3C0bsT4
ddVP4ZJF2nCbjIG+mVDh2ApHYViXEld+XB+i96Wu3GL7XnKUtA4PSK6o0bZJjW3TmNmDUSQcNPU4
OlRqk2xrNeSkKScQ51uZOqN69VtfpM5e7eSJUgTUpxa1q8VY43STO0hD/SgMvxyT57kw/KCmrj5i
SlLVvduOg7IVicdVIHpJW37IYwZUL9p7ff9JZC0X86Id/Z/XS3pT1yhJt2hOt3lr7ru8/WSHW8Qv
N4Y6JJd+7LpgF0tQPa3sP7rxzDLOeiJ0SdccRO/dtZm5yNXcvI+LFUVPjAuPd38xrs8Fkt79xS2F
q/PNLBFgKmbVatHkhWfu6q6aNuuYuJr1My9q7iBjK3wMG11C+Ppv8xq7hxQkPPu4pJRWH1u7vIw/
+qwrNgivHchG/aRegnkqS+NueT9EF9UraNG8AetfRJZtcRNDdmaRBXifunSF5WqMiO93z6/KjaL2
8q5ueLIJdYGi1n4CqO/ufaDFYFiVjdAgqP0yPes6OqHCS0yy/A71hVnK/D8nNXV8eUuVKKFCpW89
g+5WxCM1pCjPvIkLc7iIvk95nH03kkoUY9Ls89ER1vWOp5W1zBZmYsIKmUXib2CvNYSHot91Mm9H
KRu1B9FMTWdtrb72d+tYBb2OFKLsb9JM1jkWU6q9nwuHiYZoNXqrFTHvbPBQcJwLhwVmrFGM+ptw
+DDcdsoeOdvUFWPrGsTkwD3VlrWsIQxmpjgX1WerOd+qfb8fKKBkP016f21gz/GD1Gt3XBcvHb4G
hd7y4XPUGxSUkISZi7Yialg9amoOz9rS7+uMKvQUh6weZwcxJBxEE1kfh4TrPBGwsrFM/Ota6/J/
XWvMmy9OGCknWw02lmnUT6KJlJyK94rXvtW1aXJEkdTJ0Y+tnDRPXZc6D10azDEqasn0PvVVPRnv
pU/gilx8prx5W9BxHnKOMtfe6/3EDHleX4yN+uA8DKwvem2hvIZp8DrEofU49Gz3ylgLjqIrqDvO
ZN3CQqsvgsOTRo7/GCm3oiOcApTp4TLqL+HM+xHjeHuHuAM1VRmQwdyW0nlbpeabI2YIHxjIb7da
l5pvZRHEpew2L0Zp8uDRq+D5zWvIMK/OPbdJnTmzJXvZ3pcDQBbg9B+CtLurpmS8FUOiKVB1OlAU
W0XMETcij2jJR/jJBuCBWLLKUznokUUlYcpu34ijRCx+4sSlaNBw9LaNoigbcUwRY+JYIq7WsXXG
1ZhYQCfrt5HtvN0FEECBDKEX9kE0DLKodazk5HaRE4Pu+iYYlo/VzjBUJDI7igvuJfiT+2pOkE5x
ke6hGcT7cs6mrtbRV38MCggaUnqhC0/J2l3B5EVXWAtSjot1hckLOD1Z2mCZe2VYlpqt8cQnmdqG
RLdgEVHT6PNUoNTlKSj6251ifPZa9RsFmbJ7YWwbdYNInvpSppXzNKrBQQwHKYX4tB4e7qCG5uch
l+tjJhfxVlgNv5Z2vhORR5tv4FH7eLnBsuRgXd2AZOKHG4R2be+RMgX1Cs2lORtB7NIl7CK6qQGg
b1RUN4m7EwKe9rn1xnBbG2H4WwmRY1LRP6UQnL7v1dxE1CKPPw1S9SgcAFBaiF342v06k/KAwW+l
wiHY8fQvyZQae4q78LEyUK1PhhR9mBmz0s1gl7URYxmFV5C3zQ7ruBNW/b4EKEmci+JgV1NFVxJg
ynkuPF3qRb0vPD5FIR8mo/WrYtPO9SlEY+YtgSpxWUVAsJq5Wc1ibJz8YDv1BIKE4XqJZZ2iIlFM
FHqrqZV5Xpu+7epTVwBdeh/3QSOdtQGhve2fl1AOu6n+4JM34XCIG+e3zh/yO7SS1Usl7UUHaWjK
PJtsx5fxMj2IcTEirpp5Th/X6oW9zTrsU1ASTTuSrH9Z9MN66/hfFvUpiNVldWhbrgpzaj5TiAOI
4dnmYRjib2Joba7OHxCFv1D0CzztPBN8mboPo4Fo8dxdfa15tTIIvy0nIGFdzjNd2W8BNNm3kZaW
hHSy6rlOIPDJ0gQZJS0tdIRL62U0YaYjWPMHJezsTwrPT2J4ineeoqq6VTWAkNQv0p55z/tNIDXy
T6m5F3W+5jlGqb7N8RTJO9d+SGnuOB93Sj+6Y5pzKiai/a3h+bzpEHG5r+oOOQ/Z5/QVpNO32kL7
Ab3I0U1qtBytfsy3ZFSie6DHw9G0R+mgWnX+aCtOyckHHpbmILc8i4eNYf8wdLX65WqS0lQSaqt6
/thU6B7Yo2od9d4ZU6pOsIGEH1RZ+9jItM9xNdwlo538iLUYJiW7tyf0NSs4pngEkqx9rvruTsTP
/s7jfY1fekBis90MFvDWbuNP6FKkDwLo0O5kslufjbGuIIAFLwJQkQeyeRrQ2FpgDmmhAfWkGsZe
G1CvatHbPRRa1rl5rlNte0ZCRFm4LCrmN1ux6AhaUiwqMBQQO61l0VYZ211E0RKgxWxTZKt/8OUy
O1PbgBMIxcmWrihSL3RjFYaInaCwMm93xPg8VEVydhZLvK8jhijo6VqRpPA2I99vAnqEeIXIh3+e
TDW+r+dCem0QZD/aAMRU4zjfxkn2tgkHrcXDaORuEwDScUDa7c06gkD1Hk9FDqC+z4tEwUAZuVHE
T9dBAx1sylxKHF3EbJI25UZF82H+QfbNbT5MhNfGNL1PC7RERV3ztowGAFX/aahMibPEbPCJqC0z
4s7hUzwb/KjQz6qGDvFlIFSV5rVcP7/Fd3rNSvcDCWpR727rdaP8vYlfqRSa/iDSJ7uhM053Cvim
MwR2JMLeHLIu3FWJBJ5PiuzD2LR7Q26sW3P0DGtLuCTeZwgpgjKixrwwh5Jq3Yb8PcgPUa8ygXp3
TFRI7OIvA2a900D/v7YDSh/rONo4Oz2Jg9e/8TfncTV0cpCNNVpkOfIeSVzxLZ1jkqIv2361IW1s
UNCO2IVTKMNGN9OGkrGl9lqTeakagpAEB+6Cqi02QmUTnRUkrST0DkVXN/X/Ye3LmtvWlW5/EatI
cH7VPHuQYyd+YSXZCcF5AEkQ/PV3oelYTnbOOXWrvhcW0d2AFEcSge7Va/33SY3lAJxXqjOSVBXo
b/XFAE8l4IXQz+imXzbtSCFTBkUYCdiT6a0V2I1rK2hOqVDqgetLObprUVdgd9cjugDw7yQCm05t
CYvevOtRK6YRKB3BxwFkHySR4+PNlI5tcZSD+YVMdPH6sNoHJuvmmSJp+b5s3R+Q6OmP4P6EjFE/
ZgPEQat+CSJ0FzUmWSPfro3koUi6m8Np7MTFjzI3TeBlsvGEI5O1bqZBLghraUl032BfDg+NKYbu
6AKWNPAWZKebGfS9AHDWff82oRWQ2G4m8y5jPqSMjC708ZtsMPzl+jZaqyYOVmlmqycxcORR3fCB
mcBy8bEGe6hnGUdyTtI00VAJoXXyBqB/2kG0OlqSN8Cj5uwp/ys6i9WTCy7oK+QAqrZt+2XVGneN
BLcYRVYuurMbVZp7Woe1+OoIV6o1eZno5cFCvyvYMPGOgONI71NWH2hZigASEoR9RvNIo6QEESWO
nM2JVkPOqgeJfaNAo+VBb9SBHp5rDTiGTZx9itDMioJHApooKJHuJD7Iexs0umd0ZeOnuY3rpwbk
GAtTQpmtwh8tQsInhlyQWJlxOu76uATgQudUcZy2lknCG7DiYViwitsLoBmyMx5K4GupHTTbGI6/
SrvUWuZR8Vsg9yECEDXFxiwbqADrEpyhS3CRLs3lyAGFw9hdyEROT4DAxgwduaEIcng9iJxoPtlu
i1huD4xu0V/IbgpDQpIGmlno17dObd+Uu5pHD9FkOKD+IkqruGAgsrLAkTpF6fcCz3KQq2gPFyFu
oQWTbTxoBy/ICO5mhNPtHArqynLd9yhLQZ56FYYvvOrU3S0FoAwHbQFRYuwocUCORDgjhLBFu8IP
rH1PjpwJ1Lwr6wUEGfnBr6oSP3wh2zpFH17qDroGhZtAUCGapqXZ+ulLJ4Nq4U9F9LUJmouUSMgv
xum1xoEPf9WqQwfJ0PzInOLZlVn52hv4r0X/svqE80Cx4mUuHvqhQkLAca1zwMdpp2K/PzRmKKHK
y/71ytXofHxlV7+ywetLrSrkWar8FUX7j6889NlzWhfmMi2d4W5Kyg1IzMDGPTnG1qmU8dWW+JyH
fcZAht0Ga1D8hyf0/A8H1NGtrS1T8z4DodnSF0392RX9iwZtY/5PUBuh0jllXw3LMF/iwc9WDF/6
+ziPjC36t9NDkqXiPHbptHbDqXryeQTCaO5Y3yCk8fY2LLwNI4rjb72NJOAfb0NN4b/eRuIE1W9v
o8XG5mxjn7zsR3yfGwn5ChQhiidQwVYPdoefFT1yQhMXYPlKX5UXMmG3JVahsPstDWk6n4BVomFn
j/N09HX7YqmnojEAPeYgRfYnJ1kNNnevUWUVDzhqAZjQuVfoCbjXIdZJGIggHcnWxrFG/WquK5Ac
X4EwKh686G06JMFQT0xcZBOc3jz1nfN2EfouA/zdMwagS/XIS4YJuZXcRuJUe0DOA9Uey9ybYKlc
ka6DYyG7gBLIdAIbLDT1zO9khroopGJ0FOnUUFQ5KXWqG/MB+5ZomdQ1+DCVdNrToBlU6MK6YcD+
GGTQCegf9zcHpBEQbb5Hq7FdV120g1xnv7SRP9tT8S7PwH0FhokAZKjAWZMXnNfhngp/BZsgxxuA
XtaLovUMHJgk54soksG2SqzWXpHeu6WN0FQItiTsTmLxdEdeBha3Rae9TQfsTC87qK6DJOxu4vYT
I5ZaPVKe+UQUtuTTo5tPR5rvkb/Pg8DwHFnbrY1GMsDCIumqddaBQ4m2gPNukIxjUkMnRG8WqVRO
lzna6Wx0+aI0f7uEylBrVWP3K7m3Sx3DBkghUa8Adq3qPMxeVNLWaPWDnbhpsyQEk0WTz/ZAaYax
IFKv2n6Lt5jzA9s3id8w5F5GzdhOly5j6BaRfYJ0G2w3b6zjCr+bAHag02KZF/wSW3hwdZ1Ep4Xy
x89hGMWr0S7Ygao7fnU/TUq8/BEl/VTXFg85TvAPBv7TettD4SJIfGcVlBwFTi3MKm0xPjQK/6VU
1hgYzmxUXhttw3/IHdO+gmVnbeB5A80Utz8ZOc5rpFTDcgvbOcbRRKR1bCD7UgKazsWRvF3uHhRo
Kx7jmDu0BpkHSIueeIE1aEkbeTDgkbJiUfAqg4JVz6+1ahrQ7wCo1NgJv1Yg7gdZS7CcRrDPLht7
gKZhFPmbxvHevBmO1TSVTH+bryPI6aPBbu1Ckwa9A63f1fqfImYCc79ymhP+KWLmLDdd3p7IO+nK
OHlRHUcwB7/5zUvfJhpyn32c+7dg+q7hVy07yWOZ+OOy9ELjyYjVv+7UyN5s8v3ujzgjhZb7KNpx
K8rMPvIxAOmO/tACB/Go6lFd3aGzj3Wvcqga4sPZgu7bxunlg50+zNGveJmCC3QaKumZ69rzkSAC
iclxEpwdFeu8FSTh7QXZbo6/DZFLYM2C5t3cdjl5q45DIfsPh6XXz/HEXXWBDYkvw+J3dCmq/An9
qz4Qj79MdAdet3AJTvl8XZFeJhnrVIA2xQtAgfZ7dMIBds+9bzezreLk9gqFX729gu8Cu6VZ48Il
i3m+phm3YM8orrEs9oYBlk10L6WLphjTTQeVT2jJBWzfTWZzMXWl1+BFeDR7QAx0pRdPWvEokHOC
zEID3VYdQY5COHsLPWTzJLQX9ysBcTNlTdEFcqTdwsjD+ktXoxzpsoIfi2ioX6BHNttbBZUiCBI5
6yZrmy819qqWVVWPdhmBrahQQBpr+6CnowMqvk1vILl6jb3+GSIX1Qrae9lVmki30B3ZpLYpbaO7
/5s4o0J6oTTBNT2O3FqG9gS6ff2L5m6nQXWfHcbVUZnALJM1ywtrOUr8otTchn7Fup9Agh1ChMcA
Qd6mFam1JaGLybcvrlWZj1kxZveJYP+QmaKCJDC3peOozzrKDP2tXQAPUxnOFXvN8mi5+BFAPd69
kq3ifDWiyfHBdm33mkKoeeUDdb2lCJrgKKQ7tQDslWx6wuCBvXXOAwQsTgDiy9Zg7eYvgEu3+2ho
2Zrr1JcPu9u5H+0VjkWvOv5vdjnlUJ9togUfeX/JShlsMjZU66rkxSfQGNo76FKGSx51xSfJWzQt
+7G/MEIM0ylCUqIGPSYFWzb4fIZCXsiZ1en0mIGELMbWSUJna1XEFXtivUwepN/J3ZB5gYk0nNcd
ajws84W04mjv2FvLFWL4hxxGBbqrY8HG7jCHQ7YPejMQoQJ6qgELy1SPFyep+pdu5Y2OfDEN0UFw
aswXNIzrXjNMGpCB1V6oktYQV0ArCw2LEQpmsSuvqEyHD0HvncmMvy4YimKA3OusxZIBVNAKCMHs
yOtb6jVyVLfJcpzvbo9bZEdytUiQIYEWwIfHMD1tbw/faFzrpt4PAeTjpMAC5wSZl/lZTRMZctAJ
yJBODtjdcYa05GbQVbaiH7vHZIo2Xc/jOzL1ZgC9Y97+Qz4y3SbdbL9P6sapOVq9/Ifi/38nJT3Q
YmB7wFvrRYA8qT/ehWkMqEctpN18U218NFLsNq9l1FVPZRb9tPSuq/HbZBFgM3kGnaA9D73fh+S9
BSNjJc63oczQcWblcbMKjX3k6M7i0Q6me4xi6jMe/jqy/bJcyNxrHgEJYUu34OwhYJbaQFa6PYEI
bjhIAbGc0A/EHfLL9soAYOLT1EBIQ1VN+y1o+F5YwNsuKsC5wU8AodDC/gblHf7ZYz5bZii3zUsO
hqZ99Mu3JeUEwFIv3bcl0VJ+ivHZTTohPxsVG0DNiDuFHrwFdA7k51LgNelOattf4yp7Ak1sCMLS
5dgVfEPaYBHSKmfPB8VFA+LkNQ3bvoVQOBQ5SSmMNMPqgvnndztJi3lIYOBhnKXYC56DErLBC9w4
EZ4/C0h1zDcfXf8lxgTg5zBMib2Je7tf8cmP9kkYqs8+5Kx7WdXPwqrScw6G6MUIXY/PFJYkmbEH
RzB0Nh1/UbMh3KUZi7YczYorNCY760TW+L+u86lf2VUO3Q8aq87pQSviOOsRokLQBfWmtW36W2CZ
/olcFe+Jtx6gq+6O7t7tNxPZJ9ea44ninkyuBoyMsOOpGu/JTiZy/k/7H+vjM/7h/fy+Pr3PkBAd
72tL5m5CdLVtLMNz8IH8dRlAZKtYf9eXGXjfGxmgdFGm31rbj7I1sO3I/7Q9SEb0hDnGnlIIvaQ+
VGFS/Er/e6mb5X25eXoKSl9vLKAQrtUQnMrVnyJRL0MryDdkI+2EHsynF5mbC3tg4MXGo9R2YmuP
0qg548ZkkDsLVwT92QfL/Keksd8ewGn9FjbDyHRY2FX9Gawh3qfsV9jUjf9a7fcwml5FMf6LPXz6
7QkHYygw3XW1C016u/EfEpE4D0B7SvQP44Nemae8A7MFRQrH7naeZwfgSmQ4lOj4dkpAdchbcN1S
jDJcb9EKoOkYaixzjH4FsC+7H17BXM3huYymE2gj7imalh1D/G7Zc3HIFONh9IFacSKj2OXQwXw2
a5QkIj+KzzQE1d+2LbrkakCR7looe6V0j2uW2wxdT6Ja0HCaLHsHMmZz9uYjBxBmLMsdeWlJDsGN
Mw31kioHJx8tWYJeJ+/j7uzGEWhRjBDJCr5klDfRF9EWgIlDDu5EuZQ+rido4iXxhoZWxuWRmdAs
GhpePsWoG12dfE6lUEDbgPL5Nl2IxlyGfr+2OhsqhXEaPowNWtWYVgut5QDaCb8D0LgfwP7w7wgZ
dMd2xKP+jwggp5AW1yWPv6zh4/y+GhMb+vDYsxRsDSQOUiqe7eA6adr9ITU2RKQ/22Y/SPVBst+0
YIF1S8Pauo2DqgQDqynqYM3JpyFKJvOQEDaEqeHSnU03TM37JELrUNS7iUYU+j6RoR3hxGO0Uqes
uuvz7Aj5Qf8KaLB/9Rl7RhtXewZJrA/J8iZYI789rsnZ+UZ4VkhZddpJprLML5WfM7DSYnaWuOka
LfXthqYHprBwEm2/zbP1JEhpbAHvT+7JZAYDNlUgft7SOxiHoD9y6AEvyEtrMNTgSpMND2SStYEO
IulnO3oLUNduDi7zTABAfr0jkP5A9ct4JEtnFlB9mr5FaTLsKQEnQJC7nZq+nhN4MrG7Cx60D+Sk
DxmqsRB9T/kDfcB41qHt4/fpoqjrFfcY6JvLLNgneA4Auxvsu7ApnlyWlk8F9kn2mI13cWPjM+4y
Z+kyLnbkBEJ62tkgSljShPfp+L0qQOKq/HXgVenFtq8EmmB4CK0A6Z3AvgO++6xBUbmVY/INNLhf
vR76PiAaCfcFhxqjn+fWKyaSnyaq2ghWbgrQTLkyzJTtXQ3Bt4xG7VAWtzT0QjygLuwuorrNNwFY
CyRkkD73WWKD7TRHBSPXSlJaykXbgaxlH+y/x6NmeGZhy/s9WpdHQFgzIBV05u+PHGDtJ/XSTlDQ
uDk+JAtbygT6EqyaZYLf8GGowKUhoweoeEUPnoUqC7bH4XaAjO0DOAKQ8/fQ+iWD8EQRLEqt+7H/
OinXTZd5yD1NH/4j8qWXLl3NDtzqJSmW1qAl3aaFZp9+hWZgSN72UO+OBjS96ZMdfpc8yPjF3Z6G
LTNXHKywnxKcPLBt+XcYPSoGFwraYdH9NazRqxGQ+T1Mn2Pm1chOL2r0jri9KK3WD2BUHjIJ4ASE
ybbdlGVH6ILlx8IynK0CCuGOywow9soKrn2E1HXD3OoLS/iXhMv6R5NC7y7zR76wR0CgW1796MPm
izJ4+aVoyhTSOJl/VQxf5trg+R0EKt5epbHGj6/iOUm6Rh2sBf3xa2Obb6wxUJqWR2C2iCPmgxna
kDOtzN9sNElTcASxBYmNMFjnyL1dIRJTHVyUbCDM4zpXssXicyed4VFaeByELmSH2wlcWLd4SF8B
0ihM7FJbq32YLy9DN0G0tHLuXTV6B1tvVj1gNzZWplKUsSdxh2L7CLTr78ZZPJ6Mto5M185hFEHw
T5WZJxMsJ7cb37NmS/jr5reYKg3Vc9I1r7RHpt0ybZTVALF5EZl7ssswuON2AOxDPn3pY8gO3NK7
lAbWdodB7Nzx4g11Hij5XMdQqoBUhLVKUGeE5Fw6XexImEsKcMPnrGucJS/RrN6KOF+KyYw3U+I6
FwOI2/lihYyfQuGshyJCeoscFCIht7Qs8SXbkG1A/9/KdJMYwnS9uBsk6EI6Nxs3VSnw92sqAwlI
oQ7YNKrPYM/1IVHpGodeDxnbNOHov9Qgrzm6AdT7uNaOtorJX/YCFP6Tb5Rgwqp/1Mo2XvVNkNVv
Nxb4cTMBQRDXQnWxtHLruQm6bsV74dxJC9oCWZsUBxQMwOgQTeG6ZlBFSK2oXOY1yHdiLU9X6rs+
ANobQB6MTQtFv3Q0rfV/jqFAuqQp2E64jr4tRne8+FqWXYjjln2iI+dQ8emeGdOJZMiylKl77aMT
Jvlahk+LPpy++/7bPPChgOV+dF5byDIsQHzEr9yOgo0KgLGRoDE8szRM1n0jrOfK6L8W1Qg18wQ8
eNjVfQfds70Y9SSD/ZoE8O14RkNPCmZNw3yexnGeBFnVeVJbIaEFuIkRDdkxaVxjmU8yXSLnlB3j
aARJO3m6KFVvt+SaMhMJFLeYDvaIAlqp2yorA43giQXhdWiBJacwAoOGUYj20XDSelnVgr+qQt75
Lnq9FoP8Ooig+4GWqZ88cINnP7fBwxyMzl3mmxl0nwQ/4C9bnzNls7VwAv/KUvGSRPF20vUjushK
hcDWcPSN0zi3US7O3PFgUQXqQ8y7mwdcHWjUmVCc71Q4bQkSVI3QKR9aZPRmhJCGD4GS5e824YGB
gkSpKZjixve5hDqi9SjuP67nttijB1l3Av8G2lNM31jdMiyDYz6BJR2YG52kKR2AAivXA1WZRkfr
C02KoO20vtmmNLxYxmuDY/chCcIap2TTGPE3jFfzcJSFd6dkkaJzNwmRLgBxUqIv5ACTXbSw3ZJv
P0Rjt7xqVT6cb8Gur4m9s/r6IQxC7sl6dIsWXOAvIIgJz6KqXXvRIR+wD+3opWYsuiiBc8sK8PuN
Z4OBbA5Bz9W0SJPIwK+LKlbAE0HU4Pb7NLK8Bpn1mn6YOrI7qncuZd4VK6mDyRPlqMAtTAGAYCrm
4D9+/Gj1gtkWyBbRlq7ZDj1NjxizEn2ZdGsS8eHNRUZppQ5QfcBm6Cmkgfchjg9WxVcU6CYW2oPs
2rf3zJGzbV7BVvWuhUybwxdFXUBuwrKc+ySbmp2bdPm+tF11N0EIEhpxafNlhNyjb8TGj0A2O69i
/mvnF+OSJhVe2uxkboF5JOzVnY0l50mF6Z3pF8Epux1yRN48KQKu7T5M1ZpBoW9R6E4FT3cq0KUe
myWSVuHZdqQFXI0+2oNrg4P+Cq0HIGR8i8OpCcwlom6AN0fKZ/E+2awSuYU+GuSNUc65A2Z4vCsy
2ZyZB4V6wQoP4jugQDGTVh2q0HygkadNdAfeknzXe7o9QU+lRchRGnG2MWvA7/yoLd9WCfO8W7Ee
mdTECqJkXTo4aI4ZAyHh7aVQW8K7AYJmR6uNKt1FaSouAqQK6yCQyZq+UZX+WplJeYWSGzvRqI3C
7lw2PXj/4KNL2Jhy7QFxsU6r8M2GztWHqDKC+buIrtryXE/2HcXTVxHk8WIdc9msbwvJSNzbkC0+
0zpIDoN+Q/kpkkygVKk1/5WVJT+FTP17d4B4t4jAWk924bn+0motdmzjcvzEUr7tVGB9yaUFJeuy
VVsKy1BCzy0c7NtpYIf/tOzEjHrhSdBw0bJFJMuDTbDA1ujtHboGo3XhTt2GWMhomCK3/mHI9ZAo
y8y2idY3bySRlDDLnzEeC58GaAodRIZ/JQ0djmx55QVoRNDe1NUckbwGLlEPzRTYQ6Fp+mmIkkFy
zuoum4exkuY5ro0f80qoeFzSuPxKo1i47mXozGd/mqZPXSm6OwM6YuTjls3v2zy8kG8EcvG+VTY4
A/CKYNRoHrDB2kUgWPmUGJMBTJHakK8YmPXogTCQ5vVu315VlyzJV09x8uQVP2t88rYyBda9j8rh
KosyAy1XPhw9Te4E2LC9S5lTQ0sHfFFzCLppGtt1H2iUljkDBjCxNjQcLGC4yyy80IgmldigL5Ag
GI40pCX9oH/ws/RJadqTfGizR0NnbcuaO1tsMAbI3fB6P6J3/0IhKMrwCzQo9rcJXSHMLRoBgKDQ
i9ClLxIxLxIXzbC3AV1egGEiRCm79hZpEwLNXDuOsWCGyyGyJcKV00/RfZ1X0T26JfNdAnmjhUkx
DUObXVn3F/LShYLVoQxj734Oylr8uLT4DMzrZiGYkkw3i3e3SbfXKvXLWCkobMOsdFdouAKGJIxN
dnTxx3nfCxQyAVqbxh+e/mOi8nXvIwled+Y27fNh56Fb6Bpz9x+eTsX30gxROfCrTwXo0v4WkLX+
p1BV9RyAB++wqxUOXXqFHIelRx88MovEg6Z9acX12c8N+4WJzRQVyUvdjM1lTGLgtLW5LyXfZgCO
b1CMsl9uk96G2K2nyGRNU3Wcn4wjC/EdSXiF9j7II3249BEAb3xQUPmFo9XPVrqDzLt/wYEnscdw
RZaQMexzsqraRnkJNTzXCSHrmou1K1j6SRTYCiZd3P1TIVdlMMf5KVDGqn2VfnE7JDVy4LNx0u5x
PMT2+2DVLZrt9PQIYjfz9Ckw208oeQzrNMduv9VYCE/jI0Tr4HHp9xca+SbYFKYuE0tLWcB3aG8f
yDdvHKNdvnErIKb01Pf5YTCWGzMEg2kCCmvkAtAIP+geldwGrQq+IFfU7QNwReEsMPjMfO3lE/kj
cLutmB1OR5qY64kdNbdM41OTJ+rg67aKpgvKi6vvaBh7Eb6n0XCyJmhtg4UD/IxNJU8URhGTEVfb
rgdZ7B7go34ZuEWDiqcy5t6AKE+rRWKZ8t4agvoC7IsBNCtKp56sK3w+ay1O+muGHWfhAwgBwWGe
O999EYgjPZz6NgkvkEHbdhxP+mXL4mEDJr12ddvq6QmezLsjmSRo+jZmYAMkjfSoSL3xNcrrPYh3
jB+Wa50gXDp9EWAWWPro978Db5axc3tz2KG9FKhNPcl30beYms1+Gnl1N0VOuchUyc+57krNEsCj
JSSB5tG73RVuKVaFLA6lDS7FG8kMYKHQ9TF6H+yqZnkgR46P17rKHdT4WQQl195U5wYMaS/9z1pa
/UvMxhgcuWBFC5vQfhHg/9qklhw3FATW1rc5zGucF+u7E+c72ZTJQ9/Y/MoKG8D43AR9VZsm11xU
7Qm/OF/IOXFen0FRfS5HLz/ZKstXUMaFwKIehj2egAu6pUtkpPgJ0x41ZvD4EO7UQj3emoyD+w2Q
uPzBUX5zyYEfXXRDaH7m7WisqoaVexpmqFhAHVN+yix9BAPOdsHBDPM5SpsR2Aoz2Ps8SI/oOvWW
2A4t+kyI56mI+dk0VAgCXcAAICTbrYwqiA+VHuowocPMuOFn5CuhiRa3KIYBhbUClQ0/0PA9zNKr
ASwGbjQCFUztN3R2gGGrrr6GHnLqOmOemq0E0qoPLmNYVid0xHmr9wiUJNACkEq59HRE1IFSniKg
SVR9jZu3NSjCgOIcuIjAkYwfJPOxQzFtPTXoARmrxnpEK731mItw0yJLeUcRRZLaQByE4wLZKfDs
+qk3LfBro/YU7NjoyRaqBeYKU2lGq9dEOrJdO5WcimXtGZtxcL8waGrtM9AxLTrNDONOUX2kIURq
7E9uL96G8aiSTYJW5dXYCG9XlxAMo7O6h3/1TlQyWdFBnrw0pNP6LdjpZHREUiddUFWrczpQBafl
sEnawABIuegPwrGDownU1lwdyyJQco2osNIEslPprFVjslXAAM0r3Sb8uSYyRVAlXGUc2x6WA+jG
iyG7DzM80cbJf2iiEiZgCI4jC15vpiH1IIngFHIZd3mfLn1eiFVqdNlmHtfxpDnLE3s/j60ID9+m
Ki+0RFV42b0ae5wP9WTg7eb1c7TYgqRuPOTJsYhldsJu5+0yBSnAPn+OeVUPx6I9kp1mdFFog0bV
JKoZ++JrsPk0RBAM9tFLaUcGW5DN1Q7891fLEqCo9Y0GhO6QRkcZFUg7nhTXyVXu0ygAk1HJXS8M
94kstjHtQR/R3wttGmyzWaR17x8pokRFYtUKKKG1RuthR4VWSdGAQ4qmckjJHtCMFS5oiJZY6/I/
Xsm3m/4+AcSlRRU+7HMXndJTUxw7fUlGG+Ne8QKYoak40h25K6cfQU5sj+BtfJ8TUzj5KbKeavD5
/HlLfqMdmjWktJKtk8fZinTD94XuDqvxOVmx1pTnHgD8s5vn2So3mX0cveqHiLL+ZMn+7RKnTn8i
mxeAX8918iM5Jx3Rg60BebT3EPKM6KADpTN41Qrj4VammgafH03VfBHvneUOygxkojIVXYwOFJU6
ikYUShMn3s0T54rWr7Vuy/++FtnfX/G2Fvv1irQyK0v7iF5s/Hzix6jJ0HlLCN7gfYjjDvuUdvhZ
uXmxnfg4JC8K4jxn7dlxDXkemYj2eLQdOpYCsUO2+TYAQGWfWtaBbHQpvRr9zPqCNgOQlL7wDicI
8HYJX30yAL8PUuOl7prqW2kHLwE+CN9ABT3fAE863/zmMqPRf4ZUxkG7Sz3zfyzxfx4DCTB0eYG/
e+32rntqRs9ZENFDwXO+aaFTO7ND2D6UXeradC8d/snPLHhKJma//G1SFLB2Zof496Qxre2X2HaS
kyzRfNkXxnhPly7xc2hlLm+WCYm4ey/RG/KMa9FXU7NZlrW1tRKcUT1pqQ9T835pRE0VzUsOFrg6
zFEnJfQr6JzefRNxa5tFIIIlm4MK5aLt/BLUoGW9HtBTv498kT8rY9qWDQOoVdtNOwtvdhlXb3Yf
jG37Bvi6Z7fCGfLdfov/3V416F+j6tVc+NLVK1BeQpNZzcWyBrS1pz5sn271s3xgzXZwg3F5q59J
lDCRhU2Cza0o1jvxlzx2xiOZZjtfVhE6yqjmNhlRduJ2/XR76R4/ONum4Wp5W6aNho9Lk0NZ+bw0
LWSCyvm+99hystAhKLwJicEckJRLXnve0mhFgT6AMbrMHvxCqT36Wj4V2kZxLYugoAgEyZZWmOfS
Au+rSLD7oKFJL/p+wfZ0Xulmuq3ZJNkWzxv/SE7gwB5TN+9PA9r4V2PhY8etNzLzzgMPvlo5KM1q
UwCe6V2VK1B16SFtV9wyRq1NRtmRbF4AggOAwu/IOYfpdT2Uwjc3W8l+3pY1VPBxWZoUGkhmpVJk
OEdhG0TLDmC0JidduvdlI4Gjgqqxqxo7w93XHXZ2tJ8JYuAgaEj7GRp6wSDRiITSxG1IXvSy4fuS
nYIYp54BHcTbaJy+hh2ORLFvDicQimOPR2NfG+mOLklUQiI2a7c0NQLLOh4begqNbytEFQj+7aF9
/MM+r/zhRVQeJgs/KOUGKY5hP/rxlTmD+epDiDWM3OR70afDsh3T4ALB3+4EGg+0E6oq/Go1Zwpw
oUq8rHxwyjdjXZ9L6IisyOFtbWhMfYOyc7PyGpmcQx4XFz4Be4DSVvLdY09DbU1fbTSlr6BjW+pt
c7RFiRi5BwHhTjxz1WthOmKRZHZ8X5aecyEHjgDordAOAy12s6M2wL8cMfRRjM3BtzioFV0NgRqF
fCSb7Fyg7NSgHhtkBjd2bMi7KOfszmrNB6E3tSlKSTSSncE3BhjzoQgMkcfY99kBWZU9NbXcGl1o
CHVn9wDy89lJ8WSni0Jp6eAm3u5Pu14W7NDGobK63Yd4bacXyCaDH9GQMzv/mI7uXdSPTTm/vVu/
DYUBElkepzrf3pZlwNSf00AuG0OMZ89DQWcEJv9uiPC4RqNZ8iiyELDfCooNYxuWS8ux6hdftGjj
k23+GgRAAUhZfg8zkCeVXv+zd8pVlhU+9EMfUQxKcUrJxbIO7egnSmeAcefZtzH5Bz16zSen79Wa
46fx1JhldbRQXd1MgYNNJcgHFnERdN9tFi+NKS9+goP7uXeV8xIaI5L7yLxfPMM095WD1n0fZ7KH
tAyGpexM61U5w156Vv7T9KdDr8LmFaBNCHSB/dDvxYLLYbqarEy3kdNkh8YX2Z0T8HhlhYN8BZJ+
q+os/2Eq/rnPU/U8yFHh9GmVp9DqnRO+2dXaH/zqxe+RDtShdjftEz/gx6ZN3GUdpz0osF1xTAJr
unbCuoKnw32FRjPUnCKnO0E/rH4ETds3suMfg6zM0MhzCdq6h1ZwAKmTYGWEaK4DAWZ8MYoyOTcW
x2Hftodvrbv20qT8DnANZLJ0ABOe2qKHkq9TlpX3aH4p76sIDV5IONTI17vFvQXttWBRF3jHU35H
JvRwGahMy9Dmi9GodrHRpRupQR/4rzYeWJAnC6SN5cHWz73ZEaFbYIqqexpxL6rOBePn26S8wlNf
8QQknu8LlSgYr/BlSjcGQUSwoX5bmGJ8bolFEbTfiext0nycddarY1csSldTvs3Eb/OVYujyYVyP
8XQUwLr2VnCAhM3C9cDiUeX2ZcYsTJDGQHIg3RDGIS6ZOKNB45mcZPK4dWb28BYvgHBHmSx2j0Yb
uEuio3Cq9nOVONYjQ9Ls9Bf70JQf7SnrPv8/yr5sSW5cWfJXrp3noQ1IAgR5be485L5XZS2SSi+0
kqrFfSe4ff04gtWdJbVOH5u2NhoRCCBZqSQJRIS7i7R5969QALQk9gr8br54fmw9DAHQVHMkK/e7
5p3fFUmQk3TADUo1CQRVy8C/0NYtuCd8fo8vpnjuIMm0awHh3rSjbX6Z8OANlAy/4RUG+pQmMU6j
EtMdVKpdEGUAkKxHIqdbPA96ZFMgMBQ45TySHIQPEBiNtFFRcadiiI7LP0fSZzKJEkUaKUKXfWlQ
fEQOWOkBexGss6DmD6gQjzf4x/BOfRKBbxji1Tu7sUvkBUIbauGKQY/aBr2qbSXfIV20GUs5BcAk
hmtwdJnfYw5kISpm409iYv3Ks3rrrugDY9tNXXtwqnY8Ic8O8XFZVA8VHvOA53X5C5YRT36C4t5F
+DCpGoxhpSy1qgh/aQyWL393bZOy/3ZtQck+XFtkGBDZ1dgvgm6FQ5MtGztsDzM4SzdRNd8eCPbV
WMYDcCTNvuyTpF8gsgoKOQrXubWs1nYExoDZ6CBtu3aH0FggjZ1j19rKzQAxs2U4+PjWydgUEd7R
gThNWsVr0IdcMblpAoidy3LY2oPMDwZKQs69o4YzndFBxQUYynzHWd06qsr/FjXMX2S1HDZ2HNh7
V5bhgztqSNsIql9UnpwA8Sw/k8fIbQv5TfsZ6J9+CT324DDgUWLf0vofYvzzKTlNcKIUgIwjsemH
ENt+sNGNCO4K6QKD4qfrSpcVN3bTLswWlYEdyoKeHIESaZ5MX8jNZ6A5FWWJCFyHvUYUte2l1W5d
ACyfHv47twF3/jZHKSJkrKR6rrNsCyg38nq48zaWCKdtppt9Wi5j6IZ8TvKKHRLLgey4MbEXJoY/
xthz75FoHu7Apg3Euva3Tc9ZNkoic6WnzVS+Jf8xlu/TFogb76YMyHZQa4Nhd+OiZmyJ7GK0p60t
NUsWx/t546t7gdiIPjQRy4z2ccWQia6ALnWpcDWIRLcwzU6svdxjJ0HVrnhJdM4G8Iz790+EOs0x
aBGnSSerPQFkAnqJDETVJwh0+tYmKAEqL+TQb6ifDoaMXmOntLZDbilgWHCI8qA7F01VAMqfCjDI
uM6wIGNUNO8+tqPUsmwaZH+1N3UoGQzgv4TSQlIieQutdXVWvY9iQuhLLdsCEo19gmp+pO5xipVX
uwHjW7twEZocFmSsdQ+duaiU2ReVvLvZS9MC9cfcq+yVWaLQcMDKQOA1fmzoRsMtFJ7bhOOeo9PQ
fSztNIbCGeLmdECOKu0R0v2z3YJfKAevP1k+jKT2lEQmNMuXNNdtDISEEIrXByuT9poPqZNeQA/W
bhi4wC+l6dtnpp5NXe5FBzLT2RT29tKJx3wdYaUisQfx3dMUZEtyScg2enkN/Z6Qr28z1BF7xu4k
BE2fq/KFAVWyg6cPdBYkos3BpODAiP2ctyZrO9Uc5bvaS0gOpfNm3JEPmbgo/hxNU97a5EPNosgE
X956HFMWK9OBoGTdI2HU59H7IUY0sgZeHu10cCsQDgV/zLaUeshd1LLYdJnxgyKQH4KUSRRB5ScE
eXqLavYT9o4fo5m/BDdpsCuCZyMyPqEK2j5bBvgBezscoRQ/xudqTHNwLynjChCataza0EKMJw0W
YIzM34YgWaNIMUftRwThGuGHf6i4+lYETvulHpG3N5yQPWDB44J7smH4dyySPV5aHVhwaqD5ZbJ2
8HLF/SByfBdxP57mU8NWxsGssabKkwpIIt1DB6dHZdYIWrwBu8E2sgDaAx3GCwovrxDrrB/dqfRO
AAvWS7IbCuSLRR1Wd4lvT/eeGLB+0QNCcAUgY1SIIwe++MktIKfbs/w5KKZ6MYCR70SHsTeyE9OH
m42aqlfNUqTWpphQEN7nzblxguLZQxXsQ+P6S2bVIepaVrWTp89iaItnRF5R3liqB3IMivSCKin3
jlp1XL8NeTXOk0CvDrSqaYj7UM9Z6A0tHkT9nprpJKYVaoH4lpqtWyI9iAD3hppj5DfYjdXuytYf
Cq7QaI/shr2kXmTijUNVgN6Cel2ni85tixUq9bLBqu8QMrhSJ5au0aIUI9tlhmFPYFtOagAy6kOL
xQFCSVnin/Hb8s90ZvTlF/Bl9zvLLMS0sCq/QwB+BBO8mWFjmEGZWZ/RIYAqwMGPcLg1f+d3G0Yj
yIWG3Zr//1PdPvKXqX65gttn/OJHHbLp1b4zH/0QIssGVEKKBZ3eDiD+EKvCLocFhBLS461DRqCk
r4rszyHUvnW7esZbk85+/YC0RUbSlGA5/OdpwuqvC6NPoSuZjbdPJaNTV7xYONy8TirC3k1fxG0I
NWcXOqUhZRl/hvJmtTfsqLhvIQ0pkAo65Zqxkw7lKFAFYvjlcrTsd1tPZ3GyMSBqdB71HYDaaNVs
apUAK/HXWBpRxKiWG6R1vtknBuz2lOJJRJ966xhBr9M7fXLJ3RArcxV2zjopI285f+JfEyNKBeA2
OLx7+uxU5dglV2a8mqeiwaF6SWUf3s1Tpcos12FkVLOLZ3gXGyREWzBMqIOjmDrMZzLt3s9+YyOX
weUyxY2NcXTI/zq72Rw9zW1W6rjZKrCELmOOOx70bt5D2UlwU4VgUqemLxLvQVmQ0O4T6y7UHhXk
1XZhK7oldVbc9R4KxFuyqmfneVCvoBQIEA8iXygRzVWT37m2fQFNSvVWTuJiOKx840peQomTHBbX
j5uTjFJwM3nM38t6eKaCdCpDD3QtOiIBs/1mIg+yZ9V0B5T5go3YEKQivgeBHr/GUSwveCCtqUUH
YwKbc2q3b90YJMj0tajIK72qWbqODxYDmQXHOuV6P185L+1fZ0lsvtvorEu58xKGY7pgRSZf5t5g
y0zvMVEquQohkit4r51T005HMkEcIrm2KMS/8/Esg2reECzJreuuIciY7smLDm3d7BK76M/UGqI4
udZ58bmQOZg09MxkGhpwVjiGFexvtq6w66Ubs2RLLtSRqgygiwIgHrLRnGEFOdGg5cnq9qmBVPY2
GcBAfZsvsFNrL80B9VqmiwuOi8k9cqe90jD6k1AXUUGptPwwu1mBhjeeL+H2JyTYUfZg/7rcTLlf
3w+eDE+3K1PSjxYmaBKBScUXRr6NU/sLw3Dkh7+qsnyUkVqgqyIXOngTOEAaszHnv4omlZ0H0b0s
U8vbx7I2d3dGhbr121/a1Z1xYG7/5fbFIUAK3n+V7m9XN+TCuyuCF5pr/jf0hlJHXce7uTmV/ACG
jV6Dafq9tCCSYBTZ8Bo37ZOVZslTDMnGg2QMFbraDj072yjay4R1OIo/3WbTgspo72Ylf1YguiMn
5ljmsnVYfY5sYawMUWQLBQG+x24wP/XtmJ973XJKb9qgVgTMyZVnPtbOUN+7IL1q3cR8JFNngtor
yILoSLahC8pdFhVsOQ8QVvA4mBtfKRNMnCjRw7q6i/c0OThxkwOiIuaCmjTAw4/FcMzhSqZuQigx
Hbp6S5MDbZKdYjv/gzrpco3IPCKFG9zNn97aParNImdNk7ky6S+Mlxfyp4MXx69FIs0TtQYsD7e+
tDrQieAPmowhuKJSZUWdZCogkbngtT8cqJlMpb2TEYJ15EKX0AMZx6ZHMhgSGi9eNbEdXQBoPdgh
UAO2kthT9dFnFtnddeJS3ZdT/+b3nvcF0u7jGoqA4y4Y0AyVsQLpFmo0Y887lXUGBT4gqL+Ap5CD
Ejdrj2UXoXTNus7mDgp8qqrAF4IYzfJ9xw0Ktd1cp3erzU+Q+jh2ebn4UKhnxw3ExE37wcBll4H/
mfLXAcu/qUYVTyWSbDvVQOIHUVrvSTtQahtrwG+8+WogyPktFiiATHr+I7HTuzYdrRcVtyP0QK38
6thRt3Urazj4lZMgTpEwsAby4SkZoYybQ6Dzux4OjVL+I8JwmSEYjJ+ov/HtFD+NlAGSoHHkkWuA
2cJMAD5Lw+ETNCrA5Qz7za3X6PPUk0gjIqA2uznA3pMb0BHvs43a7TZbFH/3iegAkscjaL4B7zAW
2fiWyRDVpZ71GbLDFYoSzWzXDG3yqer4SZZm+A14nnRZojz6oqTFzoU5IrVmj9G3v0b2KcQoaGTh
BCjbtm22MuIYCaIgTz/RWR44yXzW/8b2O7+AmQzPzTL9kGczHHs8ghls9yGrN+fYxPhoiMnZU3pt
7pXIkq2FUQFm8leOjpxplrRqdmQf4nSRT0jsXsquLLcO6Ac+W1k581k5qWuuE9ut96hCgjhvWsx8
VlhLwx63INC2POOT9ncRJwNKDWUKYizAo2yVvbXWtfPL0PHAg12Fyb9p98tYLfxI+UcvgewISmWS
4pJNAgkXs19RB/KExSWChqC9iqdhhRoq/3hz80cRbsYglcuBA83Zo1DjqLKuewp7K1+DpWzYzM0J
RGzcqXFJluyeVG9OIHBNT9RJh16CMAygriu1aLYhMd9n42b/PltgG8GmU3mLiJdrJQvizIL80Kl3
zfpCrYalzS72snpJTTogyAtizqC58MpDwab2aEAgtuRaSoRsv5lj9tADfp7jd59iV9B+LTtwT4Yj
Lx+NxDwSN4MPddJdAqzVetA3BTT6Ih2L7u8qiHY/8n46Moi/rvFwlMewCcJl60781CSF/YmBLn2m
rVN5cQALZbkKUDX3hdz8tOInkwVb1yo6gOqdb3THNA2EKyrELK4tY+2xDTp3xYIk+qayc1HZ3tcu
Ae3q1E7RgWVp/qgHUn+dFNDQsVAuZEeJs09SzOM0lvMWIOAThm3/DdnSftlxL7xPXNOEmOsEllG7
mCCinLz7CiiyKMgx5isTydMODL3g/uBsNdCZja1qnysX4QKczb36zA5fRTtAxd0FTEgfQIqpgm2D
gt6taDmSsgpPohbLCPD7y2nr4TlzrSRS65ovbf7HCNtx1TgIutK/ZRp28RXKclqD6154THxNwbUL
McX+qzUNbKmSuIeWXtDvWqczdgyZzrsekPAl8nLTSzUMJ+LQ9nKwd0ZF/5VVKeQggb8w+jh7ygG9
B3QbZ0FdQjYUj+QnI1bvtlsvneWMNes+r8EMxPGgBEQjO9Al+06anpyqfp2vWP8pTgmyL/LIQrWD
YkH87GXlqSgM7ykG4dMBTxR9F/bjV21PGd4WVhjygyNBlfKzfUIiY1GYTbXD4284Y8E/nCfh9NCH
5sU2scpoUbEhHhfUI8NoWrSVCLdFP0LXzIAOguvpoJZu3mwySccdatvqa6cPDYj1kb2AjZrUcbMV
jWw2lW91S6pyo3o37IGvkjv+nurbbnZDxtOWoXZ4kRJN603ZyrPrK3JrzTpXeHoEhmnd5Ykw1pE+
C5zx/Yxsv+tFYSnoc1AruY3x6zm4SB1smkmWz3Wdv9mIMr5FVbNBIK7/amZ+skL91HhRrovInlk0
mzyVztLKJ2Phu5l5cokRgQLF1BaIyGGdExzIRAepo8h0hjQFtFzLCUK0KF7dxFIBrawBd1TERTYQ
AED/xnbOCOQUF08/fnNlvVhTy3YxF3gkl8aQ7Dkz8JaoEmigd03AIaZjxm8+7grXcsRr6YXxyhQi
u3gJc4/hVDTrQeUKWG/gxaHm+cab7MdYdO2TG0bt1veLbB9kAkppejLymGworkeNeEVoP175cspX
krnjDhSCVKNOBy/Pq7UvhbWmZg/w3oPz7sBtsXWyDOXiY/s45T6g/UmU7ZHTAMAQCg9XKIO82yp5
Nvx4n4fO+neaFb6NV63unHQqXuYhW6FksTceEV3Dt9BHQbki7H+C1NUOuV4LrzCoPIFIsb6GCMbM
NmpSB6rb2529NCQIEDreWc+AgXcHbpWam9pF+LCGNMSt6YBAEd+rfY7tABXSruMtE80wDqnWT05T
B49StOmpGxN/SYzezp92VdjpqbC1PBMi8Gtw+aYQJSwXuG3Nb+DbUKj5t9J7qZwRXC/4h0hF1D0y
twbhkH7UjuG7bxeC0di2VPgQmiCvVj4SWdgbTl85gzLPoMbPkIt5t1MhBjgyZzv5T3nsrwNjAsag
bZMd76NwgyQH8nruhOcicuVgtwEoJEnTnZlk7RfyCNuIb2OI8y2w2MqWM/V8a7Bh+9s2Ec8jXwaU
jHC9neWAGi50Gqif0Veq6o9N6kXEv9/T919F/d96fxl7c+70VJVrqO0UTId+RNIVUujVcUAEYJPX
pv2YoyQMMsf59Fb4d+XQ+3/YU/XDFq77rFITO8tg8E+oAq/nMSorjXU+AqlE9xsbeb2NjbBA7Emv
gZRe8PT6kHqTvWTs9YaZvuGqS5BJ7LMK4j4cyOveyRoIFI/qHYl984MmA9bmXfbMWcPwO+1rcNNk
9iYVKC6Okqo8AwSfr1H2VH2qpfmdoI2G8x2PreTtNoZFU7gyfPGiHPxjEmoNFcbV5tb0mqHaQB45
3KQyCE5iBPRKDJ+p+r0oOkjThf54cbnbnyyFjUxU+eZrk8wO9vDIBnOBbEGFChHcEgVWmAgL8/JE
MjSZbgrdpF67A7aTerFXtJ6p93djEydE5iLLQaBq5BcsE7CuhACtVQ3usVIMS01t72sHhAFj+1Ip
t7B/qES6D9CjXYHhNsiuYaABDCo6galb8O85MMQr0GrwO6OE6t9oyOQ5SIt6DSWp6QzIV3pwysTZ
TmVh39txKZadcMKXzsofsrTgPwDsR32jp97C6s/hMlQo3+gSC0T+eFeAH8FDKMbLTqLtfFQPDJ/o
9ie7xXNnK8t6Vh/yRiu7B7b7mOcQRroJEmVl2G6FCkGGO0GQ6NZhlhyCH8Y9GGzARFWiah/BlUUl
ov5IzXYs3psEPcTb4WPv+HOTemMGeNi/HVtMqNGp8mwFatuTaGS+9/QCC9WIUGRzqyw8U5sO2sUv
pnwfJzI6mVh8Ep9BrPo/fFGE904/8Ac2JRciQ7Dz3t6ibDTekNeYTX8ApRfcY207e5HZGm14DSm8
9Mr1r7nAXzF75U3pbJTb2GtEKFEgPNTsc2SDGw73tX/NwwZ83Hj4n4GRQQ7K70IEXXr7PKFUHOKI
jf3QFk27LMx8+BJ79mvnyeQPq2oxXOehRFphq8SSN8eD0OoQCAZBtgD3dNCAG6UfkSbpzOjsm8Zr
avh8XlB2iZmdijh8pWUabRBcoFwXrt0lB1qseRy/QYDhyzWxeRGvlxr89GzUeFVo5i+yt4MCtEPb
ee8ub65kh0xniheDVy1A2DttAZrJPkvIi+emG37LfMCgJbjYLnEa9hcXAGqUGrThtxjSAIKBe8OS
kb/9eWRiRtN9ntmfc6xszqBgys9Y9eZn7EDinRiMT64dRUc7jjaBlVWPaRp3904iUdDSQxl0QMxl
WfuM7ajX6ER7CgL369zLRuetAfjjiMURdi0ONyB5iQgZ+dIBxHUb0efGHbWiynNW//qv//1//8/3
4b+DP4p7lJEGRf5fucruiyhvm//5l8P+9V/lbN6//c+/uOfarhAcHBbCA/uI47jo//76gCQ4vM3/
FbbgG4MakfXIm6J5bK0VBAiytzj3A2DTggqhW4/vbE+zKgBJ/9AmI2C4Ssk3pM6RPs+/d8Zq3scG
fZgcgVjZJrTC6oXodig1E+nFmcJs6xKvHORS+SIcq2g7qwwmUftTGzjiS4hCmNsyI05EvEI2JoNA
CJiJ6BAk/kcbOVdZumL4jR8gT4zqWX0QeTacbX0Y4rbeFHjogZHpz960Vl9App/tRMewYheZU6Me
ye1mFxpLzjQB1BTY4p+/em79/at3HO7glyUEctAO//mrBz1eYfSNdB7bPhp3SAIHqJoyp3XGjeql
TpA00cuJfgIOunJ5fU8eDjBPgGozlIn93qvOfeOQhe6HeXqmaTbsQUGs2DgI0YQvaVRbq9hO+rOE
JOaxKsGTMSI39WkC6TO+XudNu4J/GjXe2pX5UBoJ0vFEt5lZj3cqjO0D5xaeuYA0yP/wu/TsX78c
zhD1xbfDURriCEf8/OX0blK5KJ3PH+dFulMK4PIL/gkZiuIKRdnuCqj+Mz0OoyY3NvTIo6b2QrlW
fh1LaBVbofeKGLBaOyLLwZqGB1OYNxBrEKL9Yqn6LPUaES/FhzxmxWdhlJAMKnu4jgU/NvI+NIr6
HoX2GyTsxWOh2fQrcNuC7iDxj2QDZViybUvwP1IvDaijYSM0Lz+iZlCtrSMO3J6dLRGciveTzMHa
7+eAPA4+ODPsPqmXjQ8UYdg+QrtePP7iy837xrH2LpQ7flnak8KcpYR30J0kPzd1AdBJPYIeWP6y
k8mjP+rey55afUCksKxFDAIwNLLI6RYdoIeHzCvzJ0uZ9cYwp2JNvTS679N5dAHy3rs53shLi60t
3iYfyOW7VuqnstluqKOyWPgffhHc++kXIRhzTfwvoJgtAUOWtr6dPjyp8GSxRlDJBI8CryjIx7Hh
0pugVyacYVR9Mr3GeqVFGDe64RQIf7gYoYclmlFDCjJOzqQqO6vEknjsLA9Lp7VXluWi1WpvEYoA
ob1TxRCXSaojDaIOav5b2zxZwBJ/2zQuqmxG2013sp/MI+OueaQzPiR2tcijEdVWSBSxHXfj/a37
bz6zgddq+x+ePT8/9vWXCQIohzPH9SwQ0XnOz19mEtbMTDPmP8ihGZGKzbyFCfzCvRUZHoq+M3Pd
pV7+UjCxprUuedR1CJRez3sw3IJ4FmnE0gX2uCt3DfIM+jlb66frhwNARudOQbwNDmSGxgeCTmaI
cFow5cs6MUHvarHsanpJtKBgC3WwzHjvQHYmQpQAtO4GV/kyLktw2fheenVQ5/LP34on//YTs7lk
QpoWKHcZt3/5VrCi4kHeps4Dg1zu2daCGaA2SVDCplVuiRM1cOJ4NZTXyJnS1Qfq5QKCBkSXTDbw
5wEY64JKnqiVfTmiDm5w2lVTxwa4uLNmSaWAhQA9B6SQg6PQFYNxsJWqlJ9vXo2D6jTJIN3Y69BQ
6ccgxYiMYEdNpW29C4RSONp/s5FfqUNNs7P2I9vYuFhqc+Ol1vTeCxlM/BGPYeiKWEEMpi6n2lNP
VEFjy68hw0W9H7w93jQQyOXeKVSW/gmMX/FzKjex1Uy7XKBQRdtZMTh4RiCoCNYU7PhB2O+iGF+4
i67xhkdLA0hKAJGRusVOSbd0Xz9CQSltEZaDRFgY5KB37k1/D3Hv8qLaCDTzU+sf3Ux+SXPVPpCp
wKtrlSKHsaEmdZgpIFTMfP3n34gl/nbreNDb8EyIC3iCYxeu+z88h0aP4XU32tVDGJo66px/jps6
+pb3KDr0B4fdI/MToTwPBcDg1wu/lWDEQH7ffymRVtpANxUsGdKJnn4e6dUdwwZmPHmZEQHjCi4W
p49rxKRAV0tNN5rWYammxy6UYBUJ8k2kFfHKwijOoIlFqaluYofR7lypWW50M6tBPlq5YthRE0Cj
9ympCSnkdYRSs7Vr41dOiKDIt5p1NDntB+g10OJYGdX1DBxCoGrapxxQtxl6LTIQSUAJzJyh11Cb
K+58W3yAXpfB0KxVn6n5I+hzRgBzUPdtJfLFsqS6OpYX3CUd8K8DQDwvtrKgFM5YdkKFgnwyg2rv
h6X5AlaRdoNnqr8ltzgG/3mJXFffuqh36rCDILvD29fbtHYwIQKsh9O0pSoChOLLU6P4hLpRSDeO
VRc+gXOdoz4H0bpaNvuxQUYAsAK5BPtF9IblU77Ipsp/TrrJWvnGkN7lqA3dqaKz9jSTaJEBvM3U
syx48MoB4GToZHX+sLQgGofgNLDJrj6QXdTtuG6ErZamM73bqIP8BoyyGbPnOdxoCxGr5s4NEEHJ
ucq+ggD+QMqQbdwexTB5LyhidJaxHEPgJyCfKtva3A0RAvamZdu4Ajf76kbNofHzZ4AZkjuGx+F1
xMYImhcQuBZF94Q8VwA5u6B4KrKpgUxA2W2p6VSp2jcdCsepCRFm+75p2CZWdnFFhN1cFSyVD1ZV
pHeskltzHOQDmYbIb1e+5U8bW9ssXjVQ7pjd/T7NL1aZ7ylYC9EgsBumzp4CRiFlyLStHSRqozsG
QDgWSy6o216M3LxGtUBQr2j2tl9XPzorebXjyQXmtfGX2Kbz+8q0my1PGwP1QBPoGoDi3JSRKh5+
N0+a7IesrLYIWHTrqoMkXh6VD6VGo6AMEirJGoiSGwVEG5s0xy0FGx0EhAPI15nwlHKjCjn5Yfzi
FsVqGovxOU4A0HArx0SuBTt2rG45ABoFXqSa3FCk5QrAouHQ122NDFzf9cm5iYtq2ZjMu4KfNNza
bhlBcaYYT4mF6DxKEuWjYyFR4BSh+w2YqnWaBfxHoLxj1yIjQ8NRDuBdeRBGWxQ0TZt/fhLav74t
sWrgzGZ4MTimaeKZ8vODEGGoqrUGo4NgvIkQa+8jvUSQAdBN3XuhMnegCkNEhGwdtKPCtnuaWqeC
4A1Y8h1Zmte4y7Ee6Kvse4FfJYrL+OebB2r4AySq/WgnNcUK8awokKxi/9N5ayJVUVrAls4g4Qhh
3GXQNNm8jrBRfbxUfEwuKmyte+pgyIDc//PXYP66LtVfg2BYN+j/HId22B/eB3IYUOftMnV5r2mX
nkaS4pZnUD4GiRfCALY1gS/zdtOngb3ig139+jCgEWWKIn+6+8MSfHbIlMXLf75kbv6yzpGma7ou
/uVcPDz433aeQJqaEBqM4su8oJ98WYMJPYi+Iiac6qA82HaSbeX5bPunmd7xtYlSqr+bA/A2zmZm
q+grpDZu3k3cypWIqhwcTWsKc2bSi54tAS6XIl2PYQPiYKQ8Vnlihg9GUL2fQQiBr3oFmEcemHw1
6rObXw6JvP+wHaf9wy0SIvBOxzaYY2NhOx5naP/8c+7HaYjqSSS70QfUSyxtiLJ0E6S2JRaaCCDJ
h37qIairASe9Su5R9FZ/unn4Bp+QH7KGRR/4UG20AGWIhgFSTiEIplO8c4ACLcJHwbLq0OteatIh
QCJ4dIbgFHIGraq/xue9SIATNs1vrD/+82/A0tGFn/9c3LyuBEsIt6QEJuvnPxdQi2xEJivYzRgu
u1zOERnE9r2zFeRIXIJDpdaHZAoa8IDD3o05MG0gqF4kDlgcA9WBmI9JhK0Dy96O4HIOsV8AdPdD
+9ZPmDC3/g+/Zvwj2Toa8OGPEczCX+J5toUID3fdX6NYDKq+hYzCZpuqhB8U5MKXqBRCBVsvgi9R
5oECD4XnrqyBlORDtCA7KoDkBlyMSEBHefjFY0UKsSPhXEzkHJ4z5EXJLS9EfgxChF2oWQjQUjdx
z0DqGGG1PLTlARmzbyi2in9k5QWLRryR8sBGRsp3XzTV8BKRQfXA/bTdZKyqTm3ayQOSyP22rfl0
D2x2sMKj3Pqs5+laP/oxTe/zWAaYHh0kE8vyYgYhXiBgkOwuKLQ/u0FSHCzc3aYODykwUAXqPBnP
NXg3LuRFZmqOqpp2QD+/kp1M1EmHsav8lYll/3L+BDI2esrGHLqFyvNgS7YPH+bKdqvGuDl+sGVd
np1aVq1EX0FvkobQRwmAv7ZWWmcfbeRjiLrQGmgdAhZ/v2pIUWNP6DJvi5VWtQ8YWBBTIMeg4mgC
n+mm+QpoP0uc4tJCuD4xfdDkKaM7Urtwi2DZBmaE1e24Tv3GgaralIxLECjjjeK02aNUoTxP3L9z
eIiWNqnUNxdNywS0QkSG/E3AjwbPftw8esF+gARb4tHOE6wXMRKJOLlvJWSWaQ5PTwTidJAWKHEm
D55WyQ6xcQSgdSfZ7ISvEboK7+dPyrxxk43jtJrniLDijaf4TtbbqEnAFKfHWY2br03PlOt5hsKv
rjb0LW+TSnOKVgB6llualU+lf4nS4OAKJool4IBQpCj9cZey+XPawOcnSLd8JneaZ0Baf9GCSPNA
TT90uUbtoK5TXwIdqgB8GqljnWhU4AbGri7xb0JXRTbbAhwBue4L+Uc8AjmHb4Yr+m7Gwf9qF010
csENh2dMt7FCzh9A9Mgf7AlUWNCT8NatI8J8ORjJAoot2ZVcUGNgA8IGNdLIsoq1FfN263VgE27S
17RP080w8WjPDav8lE4+FiAyfUUFZLNy2sI6QnV0eDC67ptZ+ckr6qKwlMhb8+IGXnKH1amzoI7c
GX50lTSukV8kp6lp0xV9ACLjR1eXMxbdeAFVH2jsB/xT0Iek/lNRejbYV4d0m5a9t224UX6B9PZy
ZLW/sdIG0FIPaRyjPfZxhdyDQjBwiadLvDcTyYCxxleGyCNblEPEqqWPh5hvBvmVek0n6lYOdv5b
aoaGh3omCK/OU9X4DVeI0VxcT7FHCGJEG99CII+aVV6zO0Aad7NvOwCfDamAYuM39neaTZbS2EJk
VyyxCzcfLWPgD5l9pL7ZkgMJkaHibb5U12jzA/YskFrRV26n2F+BRASwoQYvTcRj369Zx0RjJOu2
dB2qYPxk8/z9mnvHvUM5cT5fs/45bMBtUKzpU1OBCvZJSmTS9QfoA1034s39fF3/dM00aGiMv11z
kNQg7Efe7a7Nh01vJGKram9fIjcHDJoqUdhhdFha0OmYqhplq8iJlJEUO496XKMAWjFPIes2e7YA
dcTCDaDaputC9Bw9Kqo3fuR+TuwQQtJkY6AXDU90OlvLzmL/j7LzWHIbidb0EyEC3mxBzyJZ3mmD
kLolJLy3T38/JKubGk3HjZkNAmnBIovMzHN+4wO1C3IlWYuIBcBInuOmgs9Ro/LGFiR9hneZPlcZ
jpSD9yg7ABowNipUqo0slmqiPzFYdpRDcABz14MY8q2sa1ySxV20wgp1OhR9uvoaxryNaMHldBW6
23qfPquh1d5Pmr279ciqqePP7Iq9nKubW+/MO5L3q6os72Q/ObQOR+zY1LE5yLp8VIfTZMafczV3
B9eo0jWR3XhntqN1VJM8O4djzU59XAd5eXCTAnsrNc/8VJTTTzFv09xpfk3p/BcnaP3NLUguxHWQ
gwlH+G5uTA6Wehs+jgE6MnmvZ990zSVXzCAAs5x0Wv17bBkI8bdz9iSfPE6FdYzj0T4gDbgrXRt5
IX127tpY/DQGvSJNqiBuabvWOWLV2JplqMGmwzJ7SipvpQZgHpRmU5kIc6SgLL67oXpBQntJfxK1
cUfe5BiggIj04m+lC/+qcHb9sEc1WZnDFDw36FOusWFQoX3MX8+GxV8e/3hu1IXuI3wIaHNCDG+g
hCE4ayAK/o/nYdENn69oyq03lSiYo36+rdEAWQcpFjp5r7HhnnrtO8Q8P+j15tNroNoLVOP2KrGM
N8+0j1W2zFp72sqdMToyxl67z6OEXI4cSSwyENX0HHhaeXQwk97IAVm+m/XY/Qa1JMUgZ2gOwPTd
l9mzH2T7bMfEdLVquIiS8DzsRvzOlydlXojQl+m88LVrD6Mqkm2l18G3oN5eBxpuv9G7uThqKhEu
TP4+ri8E1Kyv5LxxCQeCs07+ZlUsEwJcOhZRl7/Nrpj2OlTwbdZ23WdSTr7soBjw8/Duy+4QX6qe
PBfzKfmoxoK83bBreAjBQJxsFDDXskGxmq3Hr+Z75xrmzkWqdCeSUXkvTD755ZlI3FXrWbgpKVwQ
P3gkV9e3q8BY3QfvEj7ZCg41wWIiLEfUMYgfAkmf7WyHu3Eu6z0uJNPbXOCzsrzRSYauAgKY2dme
FQ8IXqz7M0vSK8mq12rCwSMCT7AvwgTbsGvim+y3hXYC8Syb1OUiBCMbtNB5VkbMOZfVtFZi66lc
Lm7K3q4yYmUjl8/I62lw/xL22FwX1DKL5l2B7s9KDpK9etC7E9vJsyzZY+fhujGwDBeFvmObqx1h
UPkOqJjX1FSUxyQs77SgD99Hp+DNgex5jUXWtQbMSc3GjWy1szBdK6TuDjL4CJL0V1q66kWWlhl1
UBSv+TIj8nQIqxO/tCqe+w9ZPBX4TUIKOYE9dU+d1bM77atR3w9Od68vDXDdIJH91qyM5Z4fffsw
lzEeduCy3FNg6f/cTsLGZWce/w61b4MZIvbd9RlBMM9IVsIR7cpljdxVhmomK+wYd3rvGpcGvsnT
XKvibGTq/VfnXCHhN3bZ+lrWiRfC0KxanG6WyZocH1I1fkwjL30iNU7AX3g/OzulTe/cbKO3Df9m
8kGNWfzVla22AYmubsA7Gyhx2fF7Gir2JlO8AmMbitWAJHsgkvIki6Oh78GgsYsqAus5n8tNMeXJ
eyhqMhmLqRcb6eQdtwR3V6vBV2ucjskaxabpIFt71fluFqK+l0OVcDMbKoyFtCofCL68yudkuVkd
5YvKlvmhjP/3i5KtGdFH+aIUFD7ZLCTVLphm9SRRnle851LMSYD7ASeZq1iA7HKVEfgNGRoqAQH2
pZMjxQRuE107yTmjpZOVZfO6asMNR/oVsKT4GRzI/GqAdk9a2MGypA4FWzTU2GXJ1YyDMavJtZSW
08kIi+FBtgWtd49el3svS3qoPldIS15LoCrfu9HRLrItD7MfmrCiq2q4isM8uRFzOF8fodapz3cj
OEltcARWaz/3JgAhy4sLugLNAi1172Rrzjrva5lJnka24v/OdyoFaduF6qvteOkqU8+tXScHUmPF
y2w78S5RVG0ti2Gqtme3Dj4c1Y74L8anNJxQG5ONasujCqPxjnmjFC9j0hfbPCZEL1uHwMhOzcQv
2nVsi06Km77IrlmOVDmBejbuy0NFN/QbHB9Ssu9M5KHAcAT9n9ZDc0kNrAXSJNPW5Nebi1Xh8wso
h9tYgLGYcGzYXisr4dFUNdpDnPXmgdDDhCXcMocKECQzso96EIdxBqOOOGL+rHlDdqkicVEVTSkA
i84c2DQDO6Gl1Yqa9i6YQJwFWVU8yzqMrr5ZmQ4Qa6mKvAHT+OUgNMkJJg3Wgl40/PoyftSATgUC
c0dZlCP0ciuSXn2SNZpgrzdZabKVbWJKhgfCINfusscwYnjdlUSSZNEl7Ilwf/80O+M3pHLak6xu
FWCN/IP2R1kMm8qEaQRdQBblZaj1F6NN07N8kjdDr4hYvaAs8ULlRbXWeG+s+UdJHwZzVDeG2vUb
fmmqbd4WzloO7AtNeRp+Xv/apvLm9QTZHFges8yxod8nabzTxZQ/y+5WTmJWV2f96+W7ockZyHr3
EvymVvBF4eOHK5ydUPZ2DOMhcRZktuIeb1XyLhmdLUi+8SxL1yoMN0gbjuMOQu3XcHT+DaDjU79C
6eAgytHZpCY8hwkU7EMfu9n1EjTuYrgQHL2uQGYma5C7G8f8q5/hdcO2czD280QZrYck1M7ks9sz
SMBsnYyp+Cs4yDDzrV01+/+1XY5nac44/KXFliyXs65IEd11Ldx86Y5+K0oRnVsR6hDyM0tnaIp0
Zvv9emuVYxtgmevaU8eDSwbrvjG0XzIlbLsCiba6tncyJcyu7TxhRPDUsguVvYLYeZ0G9IrDbPC2
Vw8lXXvtu6h99EyvekyN9E0iYco4dLdOWXrbjqWTlKw/2dAqIRkXu5vOVqrU2UlwbEmSSJSggP7p
IjW2klFUa6Rwxs00FMnkO17+gO5hfJAAqWudhEnZY9usr+ZueH4DEClHFNBt1eVNQ0hZzCaQ3Rzi
DLp/xqtsxWIMg2N8HdJkCLdjSJyuVAbUNDW9UM8i8TYa2bEHY7lMqF88hFn5Y9Lr5ChLst7t9K+h
sk5eVFsZ1xOHtnvLQOs4Qpz6bnKa/sVKumbTVqLZDkvRVDTnYMdhtJKthRl791VtHmWjrCr7fu0Z
qvYoS/jlIM87ZcUdHuy/z6Zq2yis7UecstsnJTl3ej48aov9+ZCRQveCVvVlm6yzQwUbq2ggILT0
l3Vecm7rTj/1cXa5DbSnUfVl8Y+BRm6RFmcQfLCBMMX89SQ5IM7yYF/orptecvYJiC5ohLBCZ68o
uX6XB4P9f92xw99qTgD6qyV6RCSNKMXCQgAeMFS9dZKlblSsO4wxvsuSvAD5n1YxTuc7IxsQ6u7d
8KknnroMltMEUass3+5o3TcJqtvLjK2wrNMwKOLJFoCk0hwPyPlNl39SjKz12hS2iwQqb5+8xHV9
lxqGcpalaYBHOw7amyzVztCf6sKddymZs1MUChwll0vy750Ved2uTapP2SPVqq8esjil6coyyxhb
QrNFghYS0Ixlre+hln0ZqtS7V5eGbGkoTMCsCMJC0y8G7x6y8dcI2K6/5lKHrmOlh36BKBjabD6a
qF/OevOULTAFh5/2fVMSRpEdZN2wiAEpYGGvg5pCMR8db5s7Z9saV3aiR4Clc/MiL4M3YsOGh+62
x1CJAz0Nwl2AztPSYsJfHA1CarKfbAVc+NLjyraXylq5Z2OJYrt3UljL09DY92WDLC+tShD+BeYT
/r3ASyj3Bv35dhcqk1iXS50S0mom3u+tt35jYZ0wu/khhqH6JDhLOoSP/0LeVX+qyEbK+hoPesJm
TblXx6j6FByTsrG03/qODQ8SnBy5l/rb8ByXmrsaaPZDq6NYM+Pj9M5BAgH05a5e6uSdrJOtst/Q
1+LPVtcbvsYWdVCvvEHoO2U2IMm1ApEklPiPAFA2supWL+8Kuw3PnWs2O89K5hczDc4KJh1/LzdA
Jgd5gyn8tcapcfK9WpEHfBJd3ImjUmsPacAZIpKfnLxtvBmzHncaCJDwmdrLRTYYsy6O3j8jXP7S
y5UK5GDcAsbDmNd6Mba7wa20Fz5KZTekYb6WxbQBaWwRtvFlsRkTjmnsFMI60ruVoejbYYhjsEMM
9UA4+hXfvDulNbQXOXEdVwRWl6KwmdjLibUHRHjRCZ7cBwTGNqXQx4u3kIOSEYtQ1QrXPawnUtlB
axrvKIYhaZhk5UrzUvNdsXOitUpewXOrjPe6bD4ny0gfQuKfL/8xSNEmdZ0Xun3OsdVWlDhhr7QO
Q1CXfGPWkbwZ5jUrlr23DdvaZoqe7yYw3sTHWXxl0WhMTlbL4iuLLX6qqzkT1eM0peZRTz1lhQzU
9KEimrTqOys7EXLp38Gk5SaeCbKXKE0Fupk3fnguor0IPmUno1dkLzn4v3oZClyQXLMF0ZCkfzeV
s5yhbLuvx8riH4+lV5MOxbZSBm1N/jC73C6xgR5cqZ5vNZnGOu6DyVrVtVWeZAPuIvkF8nt3UhH2
/cgzvsusM6+4hNn7bKqsbULm86Ovm3W6YJZiBxODsGzdU4wS7P3YY3l+BTMxMqjj5DWt2q+RWpBd
R8oO6b8jKz0zriMl2gmLycepaPcRXhXfm3w3Ilj1q8aJ0q/K3n61UOnYFP0QnetKSe5qZdS3nmUX
z0RayG05vflXN3e+HJUU02cn5ui9JRi/BlUmLsIktapZxO8gwSZPcROIVZil1Y9ocFF5IHOWBKyo
Stl8zJFXodnSiHvkIvuDWxefbPqzdTWaxKIwXkLvaXK/seEEU9tFvxajkwTW22eeac4qKKzoQWsD
fe+6ib0vDI0kEfh7bHqH8dO0C2xsWFs1JfjsWBA6zfIuQaUVLz0UglWJR8he84riRSVVBd3Tm1el
KcqXYRrU+xa3RL53xYvsYY3uPpyn9EFW2bXXrGLXFQfZfw57a1dlWrqWrQTx2wvyaI/yUbLKFeMa
q53uUZZaYXjwjfAxkXNHUa1sbTyVkYblxdihUQCCLb/JvmOR1ZcssmB8R4qBmU6UvRC6uvRpXnwz
IjDSJpI+x9p1wdbOkDoarfg2BRNqnp3JPwVeHh+l+kN2VzSwSaPLxl4W0WVwinb4LIyu2uOs12xl
NT6m69aMM7gUmX4odFFt5KS9Yh0Lvowvdt5CyTPMAxiy5CkpTHx7TMDdjdPjT1X0AUthxVpNNPmp
bEEZiamH5JUPycoO626PipdCgnQp/z8Ovk61PO0/J9BCXEDjtkB9ZVFsaGH2o2fxGmuIkXVaafmy
PtfGeV2Gg3HtVufjb91aN/29m81m6aCyTz5PkbQEJ4n4d5S0nt84Gn4J7Wy+qzjv5uhBv6mqJ+5t
uxL+vPyIsj/odx7cjI0s2pVFHp5AwUkWA+O1D+32TRi1eRmzMCGNyWS9bUEm7pA4jHvfJuf/F2z2
tarnBCcANt3Fmud9Mw3c5LBOVJ8Qa+m3Y9Iqd4FXdXeQu92tEZXKYzwh+CbgeH+z+u6iy/FzggzU
ENV/lzkWFaPTDii04j1cBl5+ccqpOyBjPe3joGnvs0lBVRgrkjcSRD+zuBe/QnVv6Qavo9L0Vzd1
R9xo+O4pC8ksjittBzOgO7Zixq21z61NhPbni7r8UHB6H38odoOWNTEx/CL7fWKowX5S6nDdNrrx
mketuy8rghCyOAEp2ydKEl+LmJwae91rkmtxCPmWZlifrdUiNl9TdSRbbuQ56yvF1opHinZx7eyQ
rt5XGCleW+06bPcOEaHrWFE47PNSgdXgMra0yZ40k4b94/KqoPdk2MYp/bU1syCSdq6KCuXS6nll
tA81Zbq2pl6g7MJeU6+tcxoHO1LskDGWmWuHRAiW4Ma11dJwerZ0BMflVCJSjZ3aoqMqi6xt2m7u
GmQLlrH5OMw73QowTVmeq/X6uMO+DarW1Bwat2z3wZS/4j00jj4sy+YsL3y8X3exce8083j6s4fs
JqC8+iTy0p0sNiUmw7mwME1a7CMzU3fP3tyCMyqDexZfw0EcxY62VYj4qayU/eQlLOIfTgSyVJZk
o62gP9llwzZext+6ximxqDQmF3ark3etrr7oOZamt7kbnFnvXGEdmyhgxZPdghjObYVWzlpOrGX8
+PgR7PEMlvXd7WFBgf1IpRQPCQfy354PhaNB5CiPN7Lv7WGOnhwstylPt/ouVLIj2tVv8sm3uaNc
d1cExrTrHM5z4GhQRRe7FXlRIpxWhIdL9rSwyv6pTlNhtb4s61hl/HtrkUpDvwXJAUPJ1ioAi9P1
VnZty1TxRYsfn2z5X6Zr02inByGpheWR0zKPHXacimTZnBQXiRFP32ixy94MHVxv0LxDFfJfLou2
lTicm0RxVi0vfKvxcJP12ugah6pW2cYCvvrQGqhgdgPcGZSz+ZoRDZD1SeaNh1mMkAPl5NjykCMB
V0gMhA2tRipAXso29k71cpHFtrWqrRpAFJd1Q1WRpCbHX/qqrppEpmLnHDutc07SZt15xnzHImwS
G1sa7MDpNwS+WFeSnH227ChbtAjbxqW3WMbe6uWdF2hfw2TxOrYOraNZoLn6o0qb3TTpyglIQ+qa
2VleJjNCsGq5yDtZF5EwWoODrld/NCA1DgFxGSs7x0q/m9SyOP5RL3vIoaTJg23Ndvn6xP96mByr
1d4PAohLZI7QbzoE01Zd7BGn5QKu6+tSSgPFFFrJwQ7VTS2Ltz6DEaor1VOGnd44sW9pVoShdB0e
nDJLd4MI07coSB4lpWRugph/i/b3Hh5g9P+9R6BU7XqaW+RhPRREva4leNWG+UlXnY1p4LV7q3LS
GHGEW/k2otaTbm8U1Rl6THaS9dfOzqQ66z7D0c7quvYBrXmYLSaOHSOxE490X+3ssaUq/Gqy2odr
ZZk3OwB9i5ArdcVyaeo02nDGVtdymmuD5uAfk6CmPauLjdPi7TQqk7pK06Bb3epiVzjOtVxI76Zb
k6Yhp+rLkbLyt3ZZbhq0MP6Y7j87jssrkC3yIme0Nfer7lbkW8fCLvu4eYUjzDaBgLb2yLiMfhlO
5XnEjZHMTlGpdxXcFNUQFGVLFzR6tw7bGm4ln/JWVtq1vZiCTEa8Tmq0T42heaoild8SPXIOrpcQ
Lhnq5FF3P2SbrAFxGu8dIo+rW51t4eMR5bDptMSqnwRYgafiSXaXl9Tw2LarrnN9hqwzhRojGiKa
vV64w17LVDAwWZaeCcal54bYx16gAlEFhTbwv+tylS2yD1jOFjx2j47z0ls2wJ3UtkVvIBmWpfqx
sJK+eQkyDH+tCis8zw2fMysaP7UMzHptZS156ApTujQEIJE303GqINWzcQwfENLEoFGBgZlwdPaH
zJz+hmi/goQyhH7aDWCNDA/MkomgQBp1L0pAEq83aqQ7HKS31TSJD8qy74K7VGyMcRpfygYweWSj
rK+5yeE6E0anBFcCBB87vn5pll+COUNEtS3vDEsnj+tMaUl26J+yvJOXJmqKvdkYiD2F4dn+90Jo
De77yM9aFrn6TnWbT9l4q/+j7zxWYsG2/ecct6EicfsjnnwbOfetXt7d6ubSjU4RstnLK/jjSbc6
+WKSGellFxfCf7u6uRntKjtHaCu0mjPCsBjVO6GxHd2s2dTxDH4/e/QciJxK0bovZa4/lNgv3ask
Ul+aTpv92WnTu37IvJc56Jo1cReH94BWsxnsrcH2f6MvRW/x0p0VIDhyprivNXxjxHfZaCEV9BTw
dWHPfaoTq8SGLeSrjvc612CRsyUDBZZBluUtMunDEUTrwvsYvdcswOc7HYeLLEHlfM5ydbi/loRJ
YMsdH64l29lnc6E+ypKXECGx0Q3IDecd/Dm04aGd7+VFBwi7yQNDBaJAXV6ZXw01iEosV1x306pW
Z8PwX1oQVfFDfqH2txkqdALu41Ds8jTCjP7fmSHHe5vcAH3pYcIJ3SkzN2iP2Q8toJsHs3Di/WQ6
MMv6EmjJcjGIipwzrOf1gNMIu1LqOiPcGfU8sj2lJPvGkan7tR1BV8fe56HDNClWxpMaTcM6I7L1
AxWeSrN/1CjtrdUk00+GUjqXqSetJhsq2Ob4dqqf/WDB4ZzbnxCy3N3UtMUxw6wBEcDbbQw8+0ha
t5lXcagXx1az8e4aleCApQMxZwiVtlWXL6IHBs4KXx8I7pUvGRucXY0V9lq2ZpALz/WQvRGMTttV
N8y+20XNU7kkVVGZmX3LwcWxDz1MAWBIYSvS5eqx0YL5ekny4ffiD2W2M4R+lfCOqBC8lOUumAvx
W1E2/FGXLv1KN8eCVg7R5nbDb4u1r4EDjUKQ8ZgysXGEWsOKjeJHzaphwlRN9aPp7RdvVI2XpBvN
feKYwTYt++BdgUYwAqX5Uc1Ijub91F5iNTPOI9nOVVWP+f0YCbXZhSFMtByUF3oYQ3DQmgSvyEYP
HvTlwqmpugwLkS0m3L8BA8smvRlwjaFRdmOJ/kn4Oj7KOeRF2BEg8HALLRVcmjBnvM2RMjSN6ZtR
lihtkkjHFaqLd1EPIjzoLXGJ0XG4FJVA87UJbCIRFG8NYilmZgv0ycCE6dag2FZ1VgBuOlWOcm7e
OB9GGKC1LGrnzoZY/D50P+ylOsAD6tAtwUGyBJUPgjnca3BdUcAaFNxRbeUEedjcDGFG4mdpkHWy
1dI45iLWTh/gsNUKDUJfyWbn3mtBiLuOGf1Qp/SpqSrlpQTatW9mU9+mVa585Jaykh0mHLbXXZWY
JzkyyIHqSOsVbEaeMk0lv/tlBdFaKatdYtzHtqXfE5EctmGm4CDyb528q2NRrZZwxnbyph4OISej
fhpd/jEZKy9WneoXr3iRBaPgB8LPAP0dxsL526mnLtmw7043Jgy+9W1UtYwPjbL3mylwdrJBvpQA
7AMWPiEi84srtgMVX+ka8Tbh+X7fl1rok9An4FzP086pGmcju7kBKQLb9Fh3l9b/71FWH1WvHeZL
iqH3D4gT9Q+wEZD6MPBJJpN0utV3UU6ieJ5djoN0kw1JqqonQqwHOUjW8/ci+tAOS4jLMe7JdhNh
H1z7XbXUDymqE3s7dAecn0rYIN+vueWb0yj2uvfA1xmhaA8NjlF7kFnGvVU2X6N5Rz9AD/8ywu4n
04Xnq86fVAB0FmkaYeHiFAUYet6kAWVD24/3eZqoaz3VAAM37nnSUFWTilRxr+9CNXLPsiTrlyrZ
y5tFsLsmfvW8APBn2uK5nPTgUcmeAAlDeVkuM5ZM67gao60sAhddbJSraVfFM8KWbndqtHa6t+YM
IUuy7isoVfNBNkbOOG1xYc43shW/2/Euy/Hhka11hqLXBI5LNsoqmBZAbc3pXpasgBhD0JwCjje5
vl78ptPFTqMHULpOAaSvZPHmV301upHlcenTVEq7kp7WquOOcKO16dl1ke3UFYxM2fLOzwqsHg4T
4+u0lGSVqutvyMSmZ9m/4V92h008q87SwwVG9NgLkwA+k3mQKRDZACmmY6OjRxfssdgCjvz6lOnj
pNrsHs3oTF5KXfOChkdk7XQ2tj6/m49j3ZeAK/VkNWUTfntKj0tA9xG2lveQHG1+bB4duN3pNJFt
TTNnZxJd37qOZ2/NIv0o41IBpG8rK0F6ck869oAQcPToBfy4a3AUv7kEus0WhWZNNw00LszxIu8U
C7hRVSLgqNt8rLEyZNi3l4vosbci/sQqTSiWyBlL8qAGuB03gbl2C50obrIgyffO+Dh5y47IQ9o3
5PlIYEzF0dDrefWqR7C8kc848v0ffWBsfxVI7D2VqhEeQjf79Prwu4hDbxdEmrdPAoXYFsdhVsmI
/6L51YqmdGcvaAa3GQ9xXfK3op/jRtgUm5Y/ISf1UMJE3ApkD5IA9HmlvXSG9s3TdNdXQYStzS4g
2qk4fm2QIFIngD9D2K36gW8PUYIcz6kW2y40Q9QHz1ORPydP6OuzgABEImID6NmBeFqOzZpMx2YY
OtZlNY3vRmCLvijac0c4PiRi/3di5UjMVka7CQut2patkvmDCcBUT/sVupIAnaJPze7m723V7fAv
PDSzdW+UtXrnNWBbWZz6jRfVua9F06+g+17nqC9z9v2JFDbvRfOJyuAu9vL3PgNMopcdVNziSQet
5g815vK68h7mycqqK5aVqsV+TJjf0/wD3a+twTuTe5jmjU7zU2WbsLbMN9gA1RHIMacTzF58M+4J
GSjKsNLnPAVgZX3TI30G8M2e0osKsaLDJ2TSTZmzwE4ZZlNVmVwiG2T1HJK3sxI8Csai24EW/a4M
ef7SBb8qJHR3kNBeFaKj7BPmSzkSQMqiRXBqTFk8ZmetavoFPCZ/yVyhykR4AYjk8DONw/qiTQZm
aOlL1/faq+EcexCUKyUQLxq8kHWBssF65DeAiKd5wF78Ys7jsRAqTlxJdhlaPJ80KDKbOeHDINHb
7yLwpMcoPHhVu3F0zBODosYixxweOy2q2Xy21S6yER3s++4B6MfarKcBFLJ51ApX8dUoykDadc/O
XJCwnIp53QV5fRTxcKg7sLlILZGaBb6udOp+GOCYFWYO8BVcF7L1ZPsjBwuVkjRR2+EW1+PKEAX2
xXWAOeOaI7rK3rVdhHZmpK5sEJAC6YX9PMNjMLEA8rUg144cy93V0Cls3YP6QAzbN6t2AsWhHmNP
wA+vqkjfVFPVHLsE4fR7eVvBe0v939pmXaUiL+x+16jdoSgJdIGOZJScRZPN1wlCPILiQPezcR52
kD1y2M5m7WP1PqKjMTdH4UX61urUe1UvqyNA8plvWORil8L5eN1MgEw6ffrJWmVDk5m9x0YsavLs
DHxWv/Bo64gr5OEqKB08qFL37yf8nD5jlwPc5FSRn+s/dNt5FkHn6+T0DiFc1Y0T93+VDR+P8OaH
0rQR8C3RbiYDX+SLSHbv3ddpEqEfjPGqLV7yaK42aQcQue5+Zg6aJQB1HWRTy3IzK5F739fBIZtd
5TlA4DeYojvN6F5zqy22KJd8tnmqbJyg4cND2BH1n/6s2qInhU+iWmuK5ybqv4W12aJkGNm7xCah
Ug7dNujrfMXrTe6ybNx5EW9IVqLZomdWf64K3iwtFS/ZQF5frzi6BGKXxNl2JqC8t0VzyrICaZ+k
eB1KdSUWbxh8KrGJwjONjGaybYvgVJeoSiR8GVWtfygD7SPSHUI1TX2nct5YdXPfb2AuWkdFVwQx
+8Q8pAKRi7qtfgmtKHw8qQ21/oVKT+yPZow1eZNimBo+trmh7VHorcPOWqOAXDjNs5qKt8pUI98z
Ro6+bnaJHDvc1saAvnAINrX2soOusUlI3OSjrb3Z7xJ3WjnNqWxT37Un2xdejuF7VrrbgnTPpQOy
WIdNe8mtjmguciSIqcHDaoWKJmXTvRLTj33RWx9GEcLIIuR0L1RvP6RonrjNsVCmn56D/pXlfVpD
hv2nMRxyMk9+JEgXsziPq8kCzlfonrsiDD3uOXmlZNdQs0mz6i4eWn6D3dHcYp6h+93i9Gmk2huE
7hHsan0yJ9dbx2WPd0YCOVUM8Z289MKK78iO3qVZbUMdtjNgvP2zm0CwILLkZ7bid239KzasN2uY
/qr1lhxYZJ4AY9+VsBCdiTiiabvVGh2E9waz0Y2Tpy/IiluXkeXeb+u03pdhkz1kEzg8JeoeRTf7
Zpelm4xN3VqHmIUoVozDlzaApc3sVafhrFzpwkAQyE32deaGJ2xpAtR+jOhu9jLrELBTO4oo0Y7x
YMDQjPL5roiTYZ8jgnwCGm7sNCGmcx9lIZtZaK3AY6ptP2CMSK5J25Rx4jxkbRhtwvpcddB6TGGT
TMUAEu0MtsR5hc9hhPjvakFBrtpEJW9uAom3hLBebMPDLnAW1WvT7HvFxm8gj93XlqT9qnasDrX9
CI3hDhiQMWHJhES++j5XnJy0qi8+lIqcqJe046G0TGsN5bXxW34uP0YLpk8Er+UDWnELOBnsAzhV
XP86YXywgOGsCFXrY7S7Dg9foeKtaeGfQVzkI0QQxednffggns6BLan6D80Lej8DJfXhWUghWbNb
f4QFPxHoGFYfUMhGRLWReAsV44jhoH5Bf9IjIOEEa1mMxaxfcgUW0Rh9zG1SruAlmWC6w3ZbmSOL
rGkeI5szcRCa/aVFxPXS8LfejW69BXDGWZkFaF16GVTL1LHO7LWJKHkPylwrL23CWzaYq97mVSIx
lCDlPQ5oJCMK04XGEgVFzQdoFLDfEAc9ezS1lQ1kfKuqSoNxSvPd7VNSzGiDwPEvnsnpTNsePZE1
SCF7hRuW4feakd5X1uD4k0iMTUII2DesfqcXiYcneTxs5/LSJ9W075o4uMz8LUpsn8Asvqb/w9aZ
NbeqY234F1HFPNwa4zl2bCfZZ58bak8HMYOY+fXfA+nudHV9NypLYOLYIC2t9Q5xKF5JpHYbNKlY
sqSi3pBCR9GvmF9tc2LBLuXkk0gAXYdyN4UpdrJqn3Q+ZIZ2ZywmqF2R+DDi05s9dOXRm3FaRdoR
D5Zq/rvsSnxGynlf48oXTJX3ATh428khgfjC8x/OIH6n2hX8KzbYEAyH2xm0tmMHYRpHmzAj0dpI
dHAEL3dJAmVIhGh8aUP2aivpVV+m7igjcWXnndx2aIcq6LCxcAuIDyQE0GINLb/zcmej5iWFSJaH
Ngntx1B5JNWtfNd0RrUZSpIapRe52xQDuE1DZTlo4sreTq7sTwh12C+J0BJuuhncQkO6TDOZUAtC
6JtTJpfCqAHpGpcJabqgt6bkDLej3hP4W3yyG7pp9UFDMUMoTXhueVQRh6p+mc7cYcQmrEOPFE0c
J6SQJ0cL2jYs92UkMt9M3htbq1+jadQ3ZNT+ZvamwjyI6VRYm37qq03cRMrNrpruOtqjsiko1780
YhA+ms3846p3irHeKErSPGkrX8l2A27oAP6UEgXKwsJA29E0lOnRvNwgSuuqWnqF3rjjlhivbUO1
ERtF7xSFLo6pufuCkPu+j5Rs07vqzSShExj2NG20Vjm1XvkuhO1cilb5I0d+qNHSjBezqougmdLf
jQF+RyIqjnPOa9nJ5JL1w7hRksnZjLgMtKz7qEKwrKh2fsLIOwymEPcg0cOU7sIQ0zWkO4Sj/DFH
czibIfCtsYr9uBstvxHcJ12l5ydF9FBADRKj01ge3anHGcQt6wuaY1dVsqUygIoYWCLqWG4AliUi
E7l9lqOHo8tI8KTJvtlDsg3iUYGyVov5kFtZA7Syemub8q6oAN4Q2G72TtN810Sm+4bUTJ6wjIfP
M29zN8KSm6OjG+FatOREuz5OA+SgieAjbdqq7D4qLxYnOEoq1av576YxwMoRFmx5KOBQ4LPuz+OI
+1Dnfc/Cwty0Tk+uA5mmMUMburFvlErH6wjIEM2iZpe50YeDWE0wejpupiIL5jGy2Qz3fEF9L3Z2
FKqBcLIPDIHGbU3KLEByVQ2yGDRhqUQIrejVpRjRw2pClqjcNo2NgyTcTkl6x2/zpPVFGO/JwWWn
FOldW9XtMzH+BbPLFhnz5NXQNGVf8SBtwuk1A8Ax5Im4N+xnI4tCs+FSNxHwStq6YceqSp1In51d
ZUTjPq9sbZsAsNkIFznZ5BaJ0SK8aXo/ByG5tZz0HnvibFuuDFokcqlb5+quh453mB3Vg/GLyAlz
OFSaPs13HcLvc2eXyHkleDGgp74LJzVoHFduoCtnu9CzmElCEQWoPH3X0N0J6q4ZnlpOWiiHfVPr
OlZfnodnqYHwVx0m4xbzxyc/lUuOxf1B+jPbCQWni8nYOhkYmYikHGh9R+JoIhG008McmM8oPmLy
M/BcfQVsIKD2Vvo9IcWutlAwr1GCAB1eto86g8JlUAj0qPnLEQR9NprTRiWSNjuswZh/fiKzMJxF
kt2VsJ79XtXCF9EY322TOvzcV6ekS8WxmJiuTQU4V0k1o3LODrtMqKdnvHe3Gi50fl1rKCKVIdS5
EJxS2pxavQDkNWZoOkb1JkRgda8q7Fn62pKfjTWDgjDLHGsk27qHXjrv4GhihpFCSO1mhZ36mCcA
Abz6iOVldxoH0Z/WV19NZJvdKU+ATsGpYaV2SLeDb99PRebu+XGrk5Gp1ckm37Vr5/I6IfZ7QhJp
PiU5mzYPXpK/Xs1tKQZ02bivKTAiQ3Mme+FuSPVfhebJU1oXH9LNSaAU5iAPc5yzRfZgNbvZhCxx
N50Go0PL3GnwwrW1PN9YFuosemEee2UxxKv24zQXJ1aRgk3QGAZWV37YMaiAto9Krk+qpcFnNzdL
X4nLmL2UG57WhvCVODROrxZp912oqPI0dxK9rMHaS6bDk1RTsIsxYemmluVbkra/mrboPr+r9dX6
NcWzhfb5FM4uyi+d2IeLG+W6z1hfuUt3sebj997Kqhj50DT2GA4nO3qH1FQx0QUaUv/sLqjKek7y
YRRRofmNWqfHtp0puM9bbUjvmuIluNnzj1F8s5ChRAmCCL5pwtBnklo+QH3ry+aaKkwXSOj6cTqF
+SZWw3A/Z/VhaGqEFQpcEZP4OLTwEhWCNWCwo3FaPwFiHtSFnfmdsl2FX4Xhzv76stHiiu1vaGzi
FhAlUiHQv9/KwmNrNZjkazCkOgF00E8CjrlfOfDY6p/unP0k7+LyzYZoyPW65bI7po8HFjaosTiu
v1Wlj+VJLs3aXRsTMQ9u8+Wn/P8OhxjR/9fZg+M1u2kQJBeLvVYNPmbL39mcdH5jogoX2IqJwEiR
Hvo69yjqcEJU4f9dugli6dNGehJ8pnBqIHc0PYi/3fRb4ClBBXDUlPYSZl18zJQcOfdbh03grov7
exFWl5R54IRKNg5pVf4DObmIRHkDTavDY3bWbw3a8KTDFTdwUqlsAEZTToiS+RHWecHcPec7bYju
DlWxMH/iu/4uVdfY90uaQLWs/DRGyERKqZ8nDWubPUQE59lJnmGvd8FL5uWbt9IgsR8oIoiU/XBU
Sjvl0XGnq5gQZLMcpSFqIs/oId5Q99kpVAW63K1CWAUZ68xXc0QLRrE2M1XnjTIC0nINfZN6kflE
8aioqvTklfNvfmz8aQCtHs2hwFtTT9ptTIlMH1rvOojZ2JNUrmCN+QlbiK0lm/Km5pAae7ZRvsiq
ZNNlUXmzEirOCFkh2l/sIdrPW6owHmch+GyMKNvicaO7c/oXqH95DovE9LFELraNMteXFOEMQyuV
j4ppdueM0j1m+BLd8c6kJm3N7a8xFXtnbvGeb82n44hyzyNQHELy6B9lEaKYkCg/utCsfORpexCj
IrsqKvuexuuDKovFj6iK38kk+Thwm9/7SNwRRHX+5IJ8GuuCXij2LQsJX4ooqTdSxbbNbOyfZOZd
cgHMUY7adgeSJQ9Kg3BcuhqiFdmSbRk16VFHcX7r5OZ8QMV03s+UDragNI3trLRNQPi4Lash2av1
ku/wyEgVZFpb0dlXgP7YFYr+UcAnMZIy/h4qlQ0TnGKC/kwrtVzIK3GgGvb8aAb1e9tofxVDW6NO
DmGSaj91GLxaEjfx0AEaii2ay+ldJGkOuTWdmKSCdsqzc51Xw9lasncTUN/BkPXB66XyjvV1IDyD
lCqMvW3YZcEYJdE7SMGfAqOpF1PqypuhWgr2GeoQuF0OstEq410mR/e7JH8tPRdsfRNOZxKf0TYz
kVPqqSAfUOTfuii5/2i8wfCd1NFu7ACMo6ziZt/APXvGZgvrnUr4H4l8sOUlvyWGxMTTmnH3yqxa
vEfMg2f04m7UIakNRRS/suoPsgIxNdK42szS9p6gjcNdFDsQhusZj605nW+kGH5PenucJ9E+h6Z1
7x3CFnEBnhmjablHCZzpaK1/Z3zY01rzTqmlZZuv/ufh9cx1cO2vzXr617u/xv7fS6yH7Tlc53nE
ypRjROYT9sdiavz5shywO17766t1veljlZPW/n+9/Dr+dfo6tjb/M7ZeZx2btLbYGmo1btjbZWi/
FUXForq8VB1CGNKp/x41epOAYDmeKUB2A/zY/tX/fOtnKybKgIql7KJU1Ke1qZZldjBLxMfWvtlM
/+6jXk0U2SeXctKjh6WpPA5ubviAiKLHOlblNrN7Yg77dWxtVLjpajyEl8+h3E5fI6axrze1ODce
TdT8P8fWA0UzS+o7i9bxcvHPsURpNprWq8evMXacPmL2xq00My2I3SraWxVS46VSW1e1MtVrmHsx
S9/Y/pCu9pEDRH7qqjKe5lDkgY0B0b2cZrZP0bRB4q38HoO42CcYQB4ojMBahp2Iyd5W071+28uM
XEpYvNhl31zMJNu7rLFnnDwJkeY0O8Ic26ds+c8Fkq17xF3eC5k5V+iHaqCw7WJaieyXoR0TInz1
JR3bE2Io+Rn3XoGlDkBuUFRzYHiajelJjn5cOf8QDrKTfNHek4T+S9FK9Tt6a8VWDHYRqLP2Srm5
Y4vZIdNYpqPfoG64N2VJpUdFkEnTIcoRem/Tvlffa2cAMNqmC5uCTFKGPxQWVJHxV1L9NpquYacM
oLGLrI95MKttDnfukcWIFFRj+ZNc/nReh2Skd1cvy49rb20gCke7Bur3dj1/HWs7/d2zenlZe31c
zlSYxpe2nTxwaq3Ylnk6PAoRFtBg4yFQomF4rGNxSbALOOq69jxcOc9xnf9BhuZfJ8wjUtVkJcGg
LNdYm1z/Jx4scV8v41VzfFSxLtx8ndB32D2YisyO61jNc3tplfDqNdTwp3KLXmL0qs25iolnOu0c
N1rSE0zb61hkxfe8oIK6DlllD+o2K3+t8/o6FA/z5KuVpu/XbjI15WMiK/55hQILbB2g0op5XUGu
wEFfkypxDknD/Ipky79Bt5+nNDPxuRZ++xr/3/NI8RfAIQ19t17v68Rei58j1Th2Nvngo+BUviAZ
aB6NcdHPqeNxs46tTV+q5Uu7NFGiAOfUp3nRfIKa858DXydr6ewcKl19/RpaX01ZWL58jblJ/kf1
JNGPjL2NK5vkpdQpGQvMej9ffY3ZSguIQHqn9QyFCtPnaUVUZwdFBwzT6qiOJ5WJGYqat+8RiaAg
JGbYrV1NlDluCB28a8dq3kUYLiCfJVe4nBwPIj8kQgCqXrqD6Cocg8GZINXE3kvY74aXgW8rTTLM
S9ekqH7QG5D77dDZ72Mhh4NQiNjWo9nYpIdWVtM2MuHK963tnEJJUGKnZOdURROIpGX2m9MXbME8
8bH2rFxLn0udYO3Fbmi/GaaFSlKb39ehsouIJvJqvqxdEFOmj4fj9xqdh60+1t6bFfcKkmCxElie
575phEYHtSCoW7slUi/orxHkrCcbTBevMBjO68EQRMfbN53buveHyeC5qqpXdblo2hLutp5XXNYT
sSUmpps6nJEwLtysYwMrTyAaVKg89vdeXPWQaFjyxnVhW9cmV3dC0p1LGaftoYv4hq3PBydrdsLp
M7CfUbwvUAt5i4Z7Vcl85ykYQ2fDons52E+SBBbFX60LSlBZ70rak53K1G9dlLK6T0X+bmnjRJzP
LIdpTEYsbjjnOYbujI5o9t4rI8UWL/xADhoLjhHxZ68z92uvrgb55hhHZsc4sPGydEAFnRxd96Bv
pUhRF6F4b0YyWVlNSQoajX7QisjxBTWBJcvn+D1IlyDOzG5HGmvJjbmE8/lz6ozCN/U8Onj6FvFR
99Ve/GDWRs8OhqncjEJ+63QFKx63nm58aGQ4ypF8dcbeRTGgRSYUj/3IrqAa6mgIoppV/miL/jUM
a/UNJ8MVcbORphc+c/JaaU2srio138+kgS5amvWVWGIMuzRfoiLKPoe0MYxPitE/kib7VdmucWiw
sbgKC324iRD3nNf5X8TezS/XFNd+zLU/2GzsUq+x2CzdmmneEJAX1LDbFriElW48xJW/RQv+WhRy
E+GN8W4mzTEGyPtLyxGGU14zbEweul2eUeYtdqVGnrZQkiJwh6Si6B1/I+ir970LkUG0nkCfPm1f
zb6UJALs+JcUP9Rotvdeoy3o/MLdTio5wiIRJcbZLklbFWSsPev3ORmKt6FLFnZhJk5rN6vRGwU0
cYF5b7+G3UQdqhtquBrG+BpLc+GXJc0OVHByaGo0QiylOGD3hIlDZssDST8ZmAutnJ258SD058/P
1CApUGwBQQWJQqGfola2SfQ2Jnljb0z9juvgI5qZgQym2l0U6iVu3wWoL0Wr3nWnRbM2L+4Wu7X3
fna1e9vou/UY0qfeucNDezPavzsm53dTON4zr5DnxyLjvbeMCRdtTJiXYyNCcOSacTVdeip6i4+6
J3O/9HqKxY8CJ961hx5w9Wi8dCfCynpvyxqz3SLfr8c6z1LvTigPn73KrO/tMB9NNVWRtdAPaZ3N
13xpWnU4z0mrk66hV3VNv+tdxUbLSLevo6457HmnfENGB82AddBYjiQWa8w05edcl/ZVHTSOhlM7
B2Yc9wjWLv310NpQwMTmqb+unc9L5XVjUVQtSaPmgzgMfU5ashEYprmWFBCGUA5bu+XyBygC2Lx7
gT1TtQBORHdsdc6eXXU+dmJ6++yuRzRZ9afYSq951v9llkl5zMl4Xfu+/leDAqYT4CtX+/9zYFC9
8UXno3yd2xqOZmyaUas3AMiRFlmuErckg0Y9QTDADKObkbrjTvSQKbVMjW48SZAE7H6eLouH0Tq2
nudiDXRbu25tvsK4I8uwvP9rfK4b5IukraDLGElCuVDbiikUME5piqQtABhDsRyyiiLyMhabzJ4I
AUXAOez2LbeK9yqsxXXted4ULtBKHMmXg0ObKHtlsBM20kX3ptqF/mLj+wFipAX0whk1sFQ2x8+1
IyQ1JvTq58va1VqgHJDxsv3araYiOYaDB3J4eScynvltHuLPP7wO2dbkxzKLHmvPygdSrAOaKGs3
xvs9sM0lEb28XdhWdYKLYW/WbqY71quEgrv21s/XRvohs3P5un72fMF5jVai4Ke5fO4FWDTpWhWs
3QpzeW7NAreb9bPZOTJICUJQS2+9Whz2r1lFipfCMqU1SytUX6kbebIpFpBInmrmarNsDqpNZSjC
/PPdGctpk0SR8wMA8VnyCk86nqfGmv8hb/ExkQn9XnXQRSjKiyc+3yz1hIYbPDqrKwiO7FCVdnhq
jVmcw1CJD9Qhi0OJiOdNz5OPDHm23+3kPMwJv3bHrX4XeWljuZyOJ63C1NhNQN+Q+4l/HynEN2Tw
2RhokZtcs7FIQOJE0ZkS6T4Z5zd7LowNcpzAN6rMfmnnrpw3ea1xe/Ok9ll+WxvFtrMb2VAkssMf
DgqPfp/CQHeHmnpaVPcAroCew6FT0djsYLF47XgGLD8fZVP/xDZTOVpaPr1ZXc1tN75q+MF/4Lv2
q5hdnwI9yt1VuBO2+FN3eXqLkxjd2sxRdtD01Y/KSjSC1nanubr9Luw9JbHsmzHPw85Q4iRwlewc
Kd4vwnX1ZMr4jxmXP7tRmJR3aueggRilyuZinIXQ2CiTDAUmyA+eMNK/B4pE2WS5QJFqipUOD3Za
j95WF5SXaoAAj7Lck5FPKPlhet4WCeYvqBNTJdC+1XPkHSyPyifA9yyoBfKYpgNYaQAL3zR9eLH+
dmF9X4dCexhqc4KIXm+oQkU7tSQjZiF3SeJlJN+rEptLx7iN4986jifGvWxt9zDlHfKHIwBl6ZNn
VA6aQl0NTlO9gzuvIw8SGqdfQD3Ua0YGbIu+kr0t7GLxkZ2PLI9IbNrR9zp35XPWWbQZ0m8OhXvA
3Y4gY0qjmKO4jF7yayowXRwHtHOxWvxnhgZTtbqHG2DU+FYv2jvFW21v1ZY4RVZBVj6u3G1UqMYH
yM+fg5VU/5ioYFIL+hN3XQ35W5CsLyvEIYa226iI1B1x7hseaqnFrzUolbW3NrXVajuI8yTHljPW
Jqx0kC6jdw4hqzyQUdGA/SUHsBFBghfDrddM9TlRWg08nVr32rUQUrzmCVrwy8EedOFzMCBjj3Z/
WYcM2Ad7J7brbeOm2tPrjRaUJwCipbcOaYaF4Fubpaf1DcvqczRYmYld4kOphYvaZ9U9pxBIqxlX
97WHJ1UUZG6Ihc5ycGRnQ726Pa09T9e6Z6xkIAQcJOnXMR2PkGPvFTYsGt6wNgQlOx4N7EWXN0Su
MgVpnaqgETiDqDp57XSqD8tBZWnGgcSfAmnguJ5Bqns4hSUqUF+XjNzshPhq+vmZ83go/dibnlNC
umOyNP3ZhFijFVKcslyw0pVt8o/d2uhKEzs9HGE/suF3hSfuGzlNfzKsEWuSwnirxuqXSBGaWI+R
olV9xCm9A4hR883W8DNUem8I1nMLQ49ONTY1/np0UKn0YL9u7UPzlfW+Agwjp/zkCSIIqGjxY20Q
RymDOg3LIP3PmD7F+SaqPcS7bT1+TNEIyiv00P4295mIjadbdsYznRUmfTAtx7WbKF531GbgIesp
2mAbTxawycnjz/OLhjLyiErrwV7eXkdyB9w9RBAdblutdM5jbdKkYbZrhvHoRInzaNFGv46JAs1c
B4BWmhHsaBxp9uvJZATFHS059jRhW/igfpuAL2gMADb/63qy+6fMlTCA2Q8wCtuUB1w6HYu7pvvs
rmOtKbdSYz1be5iYlvu5BmD32dVD3jXn+xDgxm0dGo2Zcl6XqNh61NFzHZvm8KQVPBhrT7ZKf2gt
WXIGf3Rtenu6VYBDXj6HYEHiaDV4G8Mp4lfH5TFv0c6yJ93cUNulUmwM0WNtPFXs1dKYr2tvDN3m
Gkt3X+pZnPpzs2SBZe1s1qNlzCqfWTqpsyZNdl9jhpf+8VSVRa+vmrsWwyr74+AtOjbqY224j1Dw
6KlWf42F5vAuY3W8oOijPvooTC5Ss//6OiFln4LyRtPsv8Zc7Mra8fOiTT8gWIGMkG+N9nTR4+S1
Hb38yhqYXymhn3pIEKe1h1GmrW7Wl14mHlprtsf/GlvfZjXlT9mG0Var6hyQT+Hc18aVZAkdCAEw
1BmrVAWQLrUYOWxTOKpPmYTVM0wr0mteEu/XsTwuyFUmQMxFUVb+VIfqhns/PK4nmwYerSUqxYYJ
/KdSscPKmGaDqIvlU87VoyVR+ILeq3yWKSK3plBCX4UOitfDcHY6s+cL4KAAPrWlkApSSrPlU51k
cmsS97geXIfwGdNI3jfeUZuG6jqZ49mWouf3HIz3xhyqkzfKDlTQFOUvMqqCogoUdai2TePIrWZF
M8CjsNmZiuG89CkUjaQP08V+LMDH7VtjhCV8+P4SVv2L1UcotgtqUvASfoZdsrMEggepxU6nJALw
Kq0+jLH9e3YLEGzyqPYRzAlFgOlWe33bEoP4DdFH4eEvpOebGZSwP8YKRNKQ1Xyt9oGPgV1vgkFX
leEEYuJdk068j1gQSHCrQNIBKfe9flZntOZaTTEoLsBOcpV9Nuof7LuYbEAvbCtDveZddsSMWrnU
XQU9th/cY95DgDOM96QZErZ/Lvtk0J55L9znnFvaaaKiTb6jJZlolJu8mFo4Uxt1xEkXdWLKtxNu
AF7Vp5t2Zo1kM/yi9ndNNN7rIsI3QWKwp9qE9xgZF7NJ1J2CMcqmjD/meX6jIrSNW63alXbrnvsc
NxgSAbz8aqYBBXjbqM+Iln0DYTHiQtf2u8oR+Ljqenjti99cRpyQWzE26D4PvmMaVG5LRbvkxKq5
Nap3I+PKQ53PZwvB2UgAEskVLBdTHU7elB4abZAn2YUywD5y2DaOE10yV85btdW/RSP+ASCmuiCa
oWioc3W3gH/ca918V5K4PuSoNV6QSQRXwpoSZI3TXqqyJEuiD/C35tCP6qm/ACQ4dBJBxlamfiGr
vZeP3rEwpnqbETewtTLFxsBNy5d9d7DqBREYdVpgDna6AyD8E6mmH4uZ6MGkSu7zbfU+cLjOR52N
DB73jd0owPXStj1rtOgkANdCS4Ide2ew2hs2bBv1Z53qE7w6U54HgAZHZUl4GM19jai1JawmROE2
6qiDZAJhliJFMiIeWvVdz3/0tnLNMni+iKP4WXIHvfzP7Br1ifqbykqYSjTX1NNU1trDhOFhcttT
7rXlkIK/cWrfKER86Yo6OkUjEUau8fxOAl+erKuQ2xuWu7fKSVk5PZoUTvyOUS8BZkoO1a6l3At7
+umaqnsZ3bT1SQW2glToJ9gBbzVqS7ZzjHqBI0QEmUYrMC0r5ZIp+QYRoPCHJP7d5BUu2bF5YC3v
UxAryFvJHV/oPzLDImYkDU/1AVOOtrZeSYzomwR02TZMmqfnNnDM3Ab3N9Uoj0IyDyaK6c9D3/hV
R05AFq9omqqXPo61S7s0jolhpQMJMys2Qo/CwOxA6glNZ4eiOB1zr9UEUZq6PqCsXVxGvxUqDygx
xCgKkcr41VtD9dEia86ifegKbOwcF06THlEDUUfoqR7h8UvUAOSZ7+xIWp+6Z12ZV2zN8w1uAO9Z
ogr+vGMtEOrtBLn4Nnok2KXeTVSFowfCKiyfbQ1CKVQ7cPhmchlBXm6wzSKqYFPYpSocHrMleT1n
0c72FvXZuv8duWGOQJkBvNHVM0AMZgHwMNyLGatGHcL8ptOgMrV/BkiDMbDfoPGA80nbIevsbMyi
VX2EpstALTsQyp2CAYumKshHohcTRSGFhcp9TvX0GIXdXEg15v7cTYii5e0N9vKDTHOzsdCTP3qT
DgpUD62jY7snJey9k5KG7slacDp10v1oXO9SxUyzZqMwjWV1fZhRWMJC9e8BIOq+7rq/8T4w4ATb
UaBU6fQy4FV0cUgelwuBOMr0Z+a4Z/APE1H2GPINDn+P7NrJbkTAl5Ik0I0u3DQlJIo8qUlUtJFJ
1a2yDrVblxsrtds90PUSUJxnAbphMdhBZj45BUUpvURzC+nYZ2V1LlmeUtumSbKvptbc97L2/sq8
N7hMndqGv2ZbbuG8s5Z6C0RG+RUbvV9YeXTSxwh/xFpttuzUvUMP8GxvgQMFd0JJSgnZvHUQ7h2r
JOmhmltixhdvtIbXbECjyKGHmEwatGb0VuSKff5q6qF0Prs2kf/RllDEsPm6WiGxozdY4BjdHKBn
7Xm7MAo9X3ior2lMfT5b5o2uRjyKoWmcZ5lQNiX6+J0VelBE6XRSZ+SbEIq6a0n0x1ocoqDqXNAt
Xm9GdmcsxEuziOeYxahdVFO296Fvp2ubLDM3Pa+K2ruMCXVrme2ryFGFnzn8jGDCjkrL/qPrMyIP
K/5IMx2dQ7N8tYzR3o1FzP57aUL3ZfY6eGitlgRNd8+cJj0JtgenLHTirVFCAICNHZ8t27zrkQF7
wxu5o7B7HEBckd9LgkGR9xmDShJ7bM66ReBMyw8rBsxeKtJQhYElmtbidQUC8z+N0lEv6tE2LT3s
MgyBpFZYgdQYc68lzYJfg4Ps+VIIUGY90ENsXTHcgiOBGagHxzrqQWNN0TCx4wx5L6mRC4LSR27U
8tyY06sq5hFqR2hvR1Rp/GnpIlMw+b3Jj2VmLkAzR2TwSjqkJ2cNdJFnlmcQGYdhgpECXOnamd1d
afF/Kswk3eqYaM7+ipkTC4HfAn8WOMNUwCmY3euYaRqhYJffPEpzp6SpP2bgRu94bYA2LH+IIc7e
1QKXGK/97ZYhN/eaJXCWVIGcdXY6GTeU47nay9pMLGEArDxlG65nowGOvVq1tgpgzxCkwCQL87Re
BtfKt1hGxTFPKqbssXO2GHYDD6GkAAiunP0SxbTYKW2eC9s3mfJeBg1KrwQogP/asEsb/h6SI+FL
QoL1kM7iQyAFh/jobsJabus4IwT3BW8EQHubavy66P9mip/18h/2Ne25HfK9HCXLJKjA1MHSWk0h
CbXwOKU8OuJ7WVTGNyTkUeQcH3oaWYdsUB4zSYCF3qrua3MxHkj+VjvjkHijoFq/9ZLZO4rYuiaU
0vxMR1apVQuE/wwQ4/bZNfXpomXJ26iySxV1hIyigDK8mDTVIbo2acPfAwr08akAEeWy29kUvMFy
VfancEQ2/dMNjvYEtusija1MbARM5mltwdUXWd9sy8z2XmEBODd1eptB8L0agBHsImp2dZJ+qwgM
kK+MgVZWFFPX7pzpOTFflQPQVJR92rmC+MnIgL9Y2yLqDL+uyv4AO6J860zZHEbYIv7a1VOnAW8s
LfxCleaFcJn/p+3srV5FvydbmfZlks1nhD9e+xmwt+na6S1CyuUWNZqkMowUptM7WWBJu95X0MCN
CHaGkiIxl/PxFqaGOyAV7AiKjGW0ceYxD9hF3wzyHMzi2zy/dQKw2I/CfsO0rD3mC2amWnB1AoTF
0XRu8YIblcakHgFGiAVJujaTHn8oihEGyX+G1vH19Hx57OSpivhevRY63SYvM9oV6NnoIKc1WUfb
cDfhCHmwxFvSgBQIn2MTZbsIOq/dGnCLhvGJUDnqhnjefepqrBihFTeUm2wY3MRByXsR3FgPdGEG
SXL8OblNdAKXZc0BwSqfZH25PtFWDZfssL5MZzJIsLD49wZZgvZ1Wx0FoUrZTwukkFg2P5U9cOuo
wesh3KT/x9h5LUmKLFv7iTBDi9vUWVmyu1reYD093Witefrz4fTe1Kl/5rdzExYKyIQgiHD3tZai
LXYEagNisY54Vb45Sn5I1ACF3L/NfiCKeblxzXJGyW3xibaWqPNRQhWlcpyzKbtIz8hpuTPQIgZ/
jm+Xk0gvLVSnne1k6UF+ZQLXNA5YiM8WVb9z0KhnYRhxvD0g9+FKDOfPbnl+oxk5lxw2avEBS5LI
/ZdszBYZlxbCd1LMsuocloqO/szym3LiPgO0My5ySfkZKC+HUTVATtJXR68s/5bj0jEAY748xvUJ
S6XES+U+XhdrAY1udWOpd2eoVtBkIuhjjf2V0QDsFg/1OKXjUdXrHxIPLMlAGHVXg6/DngrlSFYN
NmJElZMyx7vNUZzea5xXqAbfe5CLR68JeaI2FKKnNmk+yrO3E/dpwO5zmmuDad0aIvj2WLrj3iru
UoftXxvC2bY9NGKHdUKom+Agj0uehuRKND6TnWRlFFih7uNX7nZe0ed36Dp6RJ9JdkkAIjA2lHOF
1jtzy5DMBCIQ5ozUMEKgb7JytIMiBZHIrpHfrdk57YmGsqOLXG9sGmzUzSFuky/zqN/JnVvvEtDS
XWGl00HutdyVpC3Y/7ca5CtLDIA8EzlCclK3DgcpS2KkKIY0XUiIJqSPQ/dBHvw6NOXWbKNBWmos
n7uKGPaD3Ar5kXpfc3/aoND3WNBZ5VrVX+0iGwLd5Xp/zdzpZwKvjFPGaoBR91Gr8hakbXjKZ4DO
rT590JepQz7bWWw75zmYiQRGjm+nAueECbeBT8hK8uL/ufCb3yBZZK8Au+uhvvZcnx5sMiiU9oZ+
kClAvu8ddOMXm4Cs8UMKlne9uWs4xZu35k1Qxfs7aODGKyJQk3NzMsJcm4+xG35Xukw9bneYSfBO
d1wg3dvkovbPGSKWJ/ktvV89pfasnuBo7Od9k4X37aArhHks89DyWsuRkvvXOq8rZ4gDwuQgI6GP
0xNLGLYuy0DQR6idTDDW2/BZOtjVTAdT3w9QsF1kBI+dNVym3GJbUh1zZ0D4yF2CK//1unaRXv2Q
WGEvNwhXWAJStrE3xw+uvgQwGoVdL/Q2TG/LtCwjSYpbXYH1Z5mRLH12jr5TDcSspM9OoDBHSn9J
trf1zRBds9I+V95w8RpzLyNhPQRZgbPyuW1wEMhcyIa9OcPQfd3e8G0sS50Ug2UUqn1/agjSO4dO
dJI2Uwa79NiOfz8EpSxPTXLrMVJes+/apfiubh22ZWXbf6YeZOVw8KfmNQArt0sJjylSgtx6mwjn
5cOhewBNA52N6qSf0KHAT8+6QJ74YOsIgzpP+dy+OKwN2B/e61gsZrVAYzt5yQlKGeruZi2xqvNY
vuSD251Mc2Yp0ejqQQ0KbDc9BDM7HLwnwR1M+SIXac5DfQii8slBvHh78HJVKa6v01aWym2YvDuk
GNL20iM/KINRknqZriWnJ8CXzBjMk9x9OUlBPONEzArDrveB1e/lLQHVTq1k39QOrvE1tyBRkn3L
hGrwEVDdN1uwFCE3rIuV9IodHGhIvMQ3jIn+KeoJd4fG5Cj3WBJ57PGyPIEolz3ylP6VT/qdFxvZ
SZ3HW2KWEJR53UUmGY1ZuwWzW8KeewiLYP0CGO3fgPKzq5xQnrzkmOnbBQ1jR8Pf8+A9IxbnrjHL
fmJ/9NE8O+UyIrbJQNVU58px2+/T21E79BPA++0ulpnDTJosn5nMzayDbwEXElAJuICvxCUbrMQ9
6EelC741ICcGvCijZh1XHjNZbBGvW50n17lOBObgzz0Dj4SjOLL3GYph6+pq3UVFWlDgc9O1dRIG
S/1YG4lxkvPL7/LtaLy2+tNs5O1JNY0Xearbo5Vc3nU/Y2OKdmNRwPQPhPzPBm2bOBT59kt5Xdix
PS1RpGH7QIz/UcvsHHR+mw8PELKbF0LTqjtB7QxRV90xFn6XYZatz1eexDbHbA+GD/SvFHimOXn1
wQIgDS2GY6BwUvASuMzgBxgCjyW3TJ6MDOtAxfZoER7sF+iG/Hcylw7bjL49yXVAL/P9dhO2VslJ
l///qVirjaCXHrapXn6MFNe1+FaW3Fo5R8h+sKCFmEEWukpnX1Q0FqWLXHZdckkWhU1etTWLX/tP
WP36oZTf+WaVsR5b5u6esIB7HILIY/Chl/UrzhFM1/KazAV0MPtgMr/DtYI9OeyTS9GEoXqU7mvW
X76gEcEgXZCu6zgZqbKi25KtbpozXA4aTJEaYWLLIkz+zpasUZJSfrOWXX99OY8gcR7GAl63nnxD
ePrJxks17+HrLXBC/eXKDzHrO93V1assy2RRJzlJ1lMvy0Ip4giC8zoAALJ1li5bUXJbsj3GrW67
xrtjo/xTB1EHcxhzpkycHYEA+UXK8uZxxxO28Uv7+uPnUit2kTKob5aR8gjXkTf/CADaX2W4RjDp
EjS9PIOw66DckJHyz1k5ep2qCMppLm6ZHt5DQQKQItsW7h0mRAAe0ro1bHtAaZBk6yfFwf85aHV+
XX/9MpJXsMf2zqzrmXUwS62n5x3+k/++d5Jbe0n2fVkOWs/6ptf7C7w/StFwbLT2qzZDNSvzyrZ6
kGP/qW7rIq3rOluyWyLPYytKTo7717O+2c5Ib+n47lL/VPfurO+uFCwTPkJzdReC6FtecTSc8VVU
87pXlRdeEkwpgDOBEbF5X8xsW7LVzRmaoMDv6FO1Btm1k0y3cvKt65sWyfpmQIQQLvh1RMvLIu/J
9rJsL9W/1m2HyXsn/f6p7v96Kn/OF3B/ERPtNx5cFNpY1i5rYflwbcm6k93Kb2wV/9T9Xd26n1hO
u15BzvOuz3qFIfHuNWX4rXZeuJepQfagktu+0TKHbEXJbQuyrfO7undF6ef3EAb0P7UaSoSksAHy
8XLie2d5K0N4zUqtlGdM2Wyrsyo76V7xcZveCaYCNr6VlXmBkUtZZn7WQgEWJSuz3NV05AdWO+9l
esD6DyVrAzPwH7jaOmnYKjYEmV2KcgaECfnb4Z+m220oOLLp3/psw2CrezdcpCitY9CkmCxckF6D
OpuHztHTeS/734QAA8xFyfgatEN0Wt94uSlbsk6rW1lu178WpWF7daUYYEj5M31L+d0ZpG7OEmIn
tITXaJvs14X12i7PZzuyQauEzVt2tTCMGIuF5M3Ocesmx0oiC4OtKLl3/WQS3ere/HFpeXfI4FXK
cTYeiAp8roFSoBogPbCUGxqRHMuHq0QRr/0oU5efJVl2kTtTJn2eXWbV2TWZY13kZd+e6PruvzFm
vlkqbF0lJ483Knosemun1ciVO5CeGHEETYoOV/YweyXuGNhctOlRXtHVTikjYJz1uPkqL/Ifq1at
Bkeks3GdNDgH8zy7JlAEgxIHtCZJ3eCt3G1l3woU+M9Ca1cuvMPObCFAxoS8WT4sXQvOpu7fBLNt
4QCIVLhr5K7Kc6kzoEx6VbyWMTgTwZPrywOeW0h32tWe+e72y01984jWret612XPItn1NY9wTs6e
OR3lLstlt0R+wFaUG/uubt3VSct7MOfWU5q3v6SHob63kdbbIWOIVFyQ+5+7Ih7PBkSARx3ELEWg
ZxCQFld0Jmm1dHxnhgNNz9LqeYR56kmCdlMdfIy07Kwt51CTOnsog7rdSa+5y8aLMpfmQe0zgvSG
odg1Ea+6JF7mmnvbI8BTI6boPk3ckxqFVn6EMgjBZXb2R6ySRA1PzrXRg+YJTBa+ZkhjAZ5nDupF
sXqf+uPrEtH+IYAG9gP4m/oAa9wIKwdFqcsgPMoS3BP1CAtEbFfph9hzYBY0u4cphgvBIWzhpOPb
P3uWPz+nVfMTvOOlN7Xy85ibqGql/ve8ZEleowN/5wcqkeJZ89p7s/XDw1qPZ9cPcDhoLew4w7AL
mrr+Us/E9LIlLz/pamrvYdQhvCqCtkstFlkAE1PynFsV/E2qeqigCIYZqiSOGyHG6nFcWjAlISYw
oCgQJtq5KezycZ6S6lFykmRF4cB7lucQC2OEt4o4OJQV9EP+NHwzcZ6dW3Wh8svUykCOBCaOw2IA
3rk+O7e4iGG9VgF8Gj5CoioMhoc2K4gJ8tqB/XBTuHdEauBe8zC2t7B+Tf0UPQ9LAtAlevbV5Du0
mspVqsoMkW54F2HlKiA+Myy8NU7w3MCG/aziCX1OFU3bT+MYsIOgIbY9QqtSm3uZIymKhuxuGobu
UUs672lekjojbM9mbIGupsfWEOpZutdKB1W0Ae+MOSE2N446vDD+rymJ5se1RDQHzL8OY247voos
7wmWmWhfhe0O3lPj6GiWeZimJofjjWD6wtDMO9sh1JmwVu2g23rS7pCChwYDBfDSC8v7CqjdfbMk
W5HxeU4KbKgD1EY22LRSv8tnMzX2mmlod5IUU/CfyqKvlP3kgXL3whRjM6QGr71PwKhrj/23ZMi/
GrjSiQsH7s+7ZYJnJjKRaIWigiWmn3/h7vwS5on+bWoSohUgxHkNxoywa3iwnmYNX7I1JdatcvP+
Tu/j9pKmcfHII9CA/Lfqh2ZUGFxZaj6oRv9awxr04EbJ02BXDdBXpf4Q9ziOHMgej1KUBlyhn6Bf
z4/1uOsR7thNS/dYSxHli4nlWo7Dg02VowC7Zc44vDnYyr876Wze5FR1Y2qPjhdeAIeh1JlBi3bi
g1Mdtl/QBsnvMJyT9by1MbdPTdcecxVam72PxHIfZB8RKpwx2hcNe2XbvAG0aD6APe8fMR1fpYTQ
bvsB0TrAUNkIWdPSQ+oco3x/UOK+qi58XKgGEqgN7AeLxZJVQNDdw5/W39cDZuUyhe1EGhyYLK7Q
YCZEs3ErdFNpz5Btanspyu3JUnX5VDnEhC33xx5HAl2qZaEXn+3x9/p30iT3z3ZRgzlb7h+s00Tk
ZZOHPj1jZhxMmFMkK0kVzCDct7KMtrGFQvJNpTRLSwe44zA8EThDBF4w7IjrQlKhrJiU9PprXQfh
pbeHAI73sPpelidpj4ewPqU6rE3VrDgYrBUXtXDsgdcmiIL7bkmGBN4T1/DPbxr6PkVO5nPg2/ER
CEN8K8cMDcMlkZzUmeyykWywYVSLtahBb/BfOsoha+/t6G5EHPD/ckjqDsRXqNr5/WnaroDk9mV8
LFWsgft3v056y0WmotSb+7RdcBS4HU2rBQELI+VDtCQ5BBMPUpx8H8bCyB8Ar6sxxvWluVRhLt9t
nSSHgt6ND1+HH5mDYxerSlhWHpoYk6LcOZ8tQvFhlpLWd4dKUS7cwjp6cSACXw+Vq705ItPNY1cS
oPG+YflVUxkDdnyZC/trijwpkUuzm97aqUpv7hgRcKLBvNll+BlVvBXHpAi1j2oZDveuXv+Vh5r6
cbAL9aMe1o8dE+wjvmmQLpAO8vXrDfi/nLrVbzahJZ/djFPhzCkfUtgMPkeV8gU8cvAkjWYZPPhF
bD9LG5HCxxRA3Yd86TnWn5NBM181Pyo+aclVuvDNyT6qTQP88jGs0+m+D7T0YVwSyP30YWcmNVm7
mXfM2UTjLUXpA9AUR47v/lKTAfVSF9slyKX0c+bV8GhrRruXotE3w8VANfVQmhaM+Dvb6voPyFhB
XWSN+jECUPm56ZFFUMHrnRd85WdCwcqDnfnmZUQy87m0x1dCaLpvVvljdhv3i6W47V1WRlAn2Xr3
rZkJpFAdK3+GRAcu3bD/HTh2+42QLf0wx6iI243/qhF8BodtOxDvSS4O2+OMNCx44f9UAYv80/iu
TrccomKz+b4cvPqIXlsJw5xTvGaKZd81aTfBud0XrzqI6Q9Iv++kUSGM7ZUIjC8gedUHqbL9Bv+C
O5RnKY6wSVw1b0r2Uqxj13ye8dJJSc7YDeqDCtebDiL6FkwzcQmFFRq3Gq4YYNG1DwubnT9gdI+7
A7F40HpCLXus/MG5k5a+9b2jqQ0W4w61k9ln5oEwJvrcq1W/B+MT3UnRiVSbMIWov0nRRogIHUjd
v5firEw/XL75j1Ka+uyZ+Tp/NmLie/wxuITRoLykWas+RD4w4tBHrmrIq2cCfY7QTvQvpdd+SuJW
vRGsMLzoesurEsMqXyXuvXSQengRT6VSZ49SJYkJy1FkA2CoOx3B1QL12MwOXqR7DBztOTdfmqY4
uZ1bIVhYH6ExL2/25BS3qAMst5AFlzdFJWm6yoVmVp0OsddDOm5HzVOoOUiBT9YrDGHpN9WqvCO8
meVFimB0CKnXi8+lOUJJafTEEizdtH7yd3D6EVWTj6grqy2B4lX6jSjq7Awc3znp+D6+2ZZxy13F
+miGmfNQJhYBFku3dlJ/TURLXvm0aQ8s6zTUiMi5SzJrqb/HgtcQv/ufuq2L5Cyl/VX1unb+p+P1
lgCYzo6f6nFuHkelIly6cKG+I6rL5Ev0K1f9T+Y42J8bZ4QfKNeL+yw0bJiNq5SIuGH+0lfui3Qd
jfS+jgzva93k6sGtY+shLT0EWOoathR4YT8BR/qpQH51jIu9S9jQvVryUrlj/KPTCBCzDLd58swu
uFNsJzlHaah+hFWl3snpnfmrWnrNzw6/EWFEZgwP42RcsNmWsO6W1otnwznO6+5AbKnluySrC5hx
4ai6L5lT7+0yPPS+Ht/VkJP/aVj7SHO51YIjIfgZGv+DOgdqfJD2kLjHezlb7LhU2hVwwsoxr2tR
mnVPS8YTr3a09gw0/cUyE+us2gPY7e0UlmPebMLL75zQUo6pVujIUg3OxSLe94rWTXOvGaZzspNs
ep7QcTn0rdp84m1UCf1xne+snV/g5lF+N96rOyQsScfCOr18tNvC/AkmEbJIk3me0cdLmyUOIJVg
PtZVVT/GeltfTKMa7iK3tVD39UtkCToHfiyCVZn4QGbqJbRYfu9/i4PxUxKZyi+FSMv1QlmuQRVX
WH9P6fAjVBTnq2Y3GWzH2vwxtOEGZ4kSPAGhds/ZQiquKn5669PYOmMOSJ9coEDEODcW9jMmMtuf
w29MwN8BHyp/6wE6yEQnscJmEZ4ErvkrgxlZ7/rXAGmOpv3Qd8Qsw1PcvHote8Kur7Qn4jY6wnNQ
WAJ35Rwwrvn+RdcNNKhGZ6E0UFPU4rQuu0nOcWpcgFAgPHQJtC7o13zQnMF7zVPvqzbFyoPZex73
APreOkzrOyl2BsxzuRN3Vz3uIabSWJddu5JQt6JxvU8BgPRdNYTqQ1+V/qeonr/pVqA/SmleIsAd
3XqSrp7m3CLN8p+lFPbBuU3L9INZ6P4nf8aXWFjNx9JwnE/+efQz51vMp/Lcjmp7dtoh+F7o53qo
7e8lEVlI5lT1ZQiG4isyd/veitwP7CPvEXkoHmtfgTw/ALzR9aG2W+uWhqjA44yy7oJkGc+QHU28
RBCvGZHxS+QOLcjUQifoPm0dGqM2DpXdWacBScHHbkkYGNOhQRv5IEVpwGFbPDYzaltIVt8IduLK
QVcR3YDg6A7bXfFoLIkNFe/NVYyH3KnmD1gBvnZlNH2foiXQowXPAQ8UlHup/jWeh+n7WEfWflzq
o6X+f/d3oVza+vuuz3kIT9s3gQvh23/Ov9X/2/n/d3+5rl4NILc982jmVrwf2LC/lMNUv+iOqZ/t
pQ66jPpFGnI2v2uddIEosnkpl7p3x/LlhM5K8c6xzjdREmtBW3pVo54YGdmfOhX5aC83T1s3aRxj
z9vVNXiDoHxSstYCMAnma9TqITg6vOuHHh6bQzZqxZMko8nzKvrP+k5rqqMeJup9UAHEY5KSAgzt
6n27JFK0DQXQ/VrOqkPPdg2ux/+0Sv1WlCOkDm67Wx4R0LZVrWfayimT3jy6TyW360eP/AeMZN63
BDwTg6rMr54PllQfnQ+T3Xs/DAjosBZ6w5PlugiOJvCtFKka4X0FTQzw+NqUysnQvfkLjAzDueOs
Qnj6GVjWVa4RZoTz9VVrPaCE7T36nYajazk34hVPOnftE3EjFqoDhnHSm3a80+sQzu5FcEcUdVZx
HSssAOey+ZIGSXq4uo8uQVYg0XvnaqZmCblO679kTqK8QBDdHfSLh4xYMs9wuhhwx0BC7pg7liDg
YuKxPitV1p/Z/EGLb/yuzPY7FCPDlyhGCT7p2v4panrtosZtdvXH1HwMAx1NDKWcP6dh+pugw+w3
B4fIwd8ppgk7FtK/L+jJnI2xCx6romleiiUxVJaHYQFd4tLB0BcoUkPIhtWWj1oKLh7KZPU4eEX3
KP2lGwJPR0QjJwTQIKdJFk12QubRku2TlwCyDnTVmvQZ0iEEIiyE0YxOHU/ooNWPVtAl5wpozUOS
AaowRnO+d1wii0HH2zcnG6JrAZXxzTMj64rZo7jzpnm4y6pxvCpqVN4yo0DYx++j+6TxoXgaHPc+
KSe0XmuMJFGX+Ke4bVUUGNT65HrFCNAV0mUIoPpn/BPlMY2d7sWH7QneYGIHmXGIBqr6/uPcIfWD
uPP4GlnQI3fmru9CjFJBoX5q8EHvw1E1Po+uC5c3vKdf0J7pd1U0jQ8+OlRQUOfpoZrCCCYs+OP4
NgH48NP5r6Rxjz56ZF/xXjfw2kQL1n6OPhJL+juy1fkvJTH+wvALvNwKMJQHrn7KWj7O/mCe++UM
box+B3FgJRIPIxsqe4KkkxCTvwriEvXO/OERa8AWMBtucKOOzzVC6gsb/wzpWv3gWVMHFTJvADuj
8pI1GkQykPeNjzFsLSzKx0tuKtGrr3jOo6OBphUh+NDsgdxZ/nDp02H6atrsnTQteHUL3hRtygto
A9Txa0QA4DEoh/4iR+lxcq2NQbvLHW04YEss7kAExWxVl8hgy0OQw293a5U5QYgoXST3ptJeWqTy
fcvWfcyEn5ALbOeRuqpywaHhwNtnKAY+WmWLlGOrdJ87BCzvRl/NoK/glmTwbWO3HEB6LEUY7bzj
1BboXC5F3ZwALZlWcZWin9baDnRivEPkAZCc7bApWBI9D9F7Ks2pvI1eUqFgQU6SrY/kpA6lcXo3
OiFKQ0401v/huBnCqBKA+v86txTfXNpBR+DKSmj3pm47RK4/RuV8l6VfmykMX5lz/V0RO9ZV98FW
9LnxUfUc/2wMobKfcx6z4xXxs10VFynJQabhfWy7zHuwLOUCddH86HUNkMI2b7/0o1PtjMEJfrSB
8gqgyPvb1LRT7jIdwAO+D7Rcj+gAKW+Xxb8xZjzBDhL/VUV1zGenab8ucvf7xOrKB+zcNxUS9weA
AtVDrlXhCTrTeZeYavWwNUgrC6w//UwkeYrW2avdZ0JkUG5eziCHSMet2Nujs3OGGp/lfy/y7tTK
mIAX0v3PKTGqEGYuF9lOIMV0UC84v+K7gzsozn03BggQIR2K4ovSh0BIdOfZhMnxObWX2VcriDAw
Q3etA+mLpFLqXhxMBQ+OinBJrEL1vxaXOpS6h4doSaSOEEztiC4aXpCldWuQflJX1Wp2MgdUAaTY
2kZ+jKCFOXTxhHm/qv+KAC54hVp/04IJ+FtfTp+dkk17PTX+x3zO+wOhYv2L3sWwYTpj9uQakKrE
kLg9TFY/XAqiamFwjIjZR7bqaqUenCDLLD44avSYp2p1ytjrPqtw7WIxwHqdWrWCYb3IPvHrwj02
b/dLYsOAYs2m+R1N0a9+k9o/S8u/UzFkBjDhgGtK6oSl9KeibG3o+zAy4NDofo+Td+/nefHTaOIf
iomVmtmSAHqihiyrRw3LhGrBgtIzm7Phk18PDZzmbCCkdXTC8hZmQAGlNUfC897v52YnrXEaZmhe
wiknrVNrp4+1Yn5PljPh8cif0rr6KG2x6WJzgmiJNXn0VLaq8hijJEQ+sOboSXKSqFnwbdbV6rpV
SQ411PAQo+OzHrW1qk7mnGMcUTupc5oQukm3AXcKOeh+67ddRx2yh8Ys7Dt/1uk7x6hSgUT6OCZe
iYvIx3mipdrNczvtpoKjArMeaed0hipGGiQZXViD9srSp1aUqTptx2i+8rOcS5jt/nuaN10sJwZD
JiffztYj07Hvnak8rOeVZj+NucSbnrOtKHvksMyDYXsAwZbTK0MNRBAE65sDpWG9pPzAMFP9k2ea
n9c6Q37BdvHJSxiCvtOp1yZsD//4n7bef86r/Z0F8Dasv2G5C5J782OXH7f+JmlZL9qV2VMMsStQ
8bPVuuqtWLpJB9+sMfNIVlokmeT2S9Z0O6gbhr88PEIPSjecWG0gpzY2D00SVfsaAYsgAmoWNPkP
q2gmOPSIaezVqx3689nxul+E5U6HFGJFNfrZ6wnSkaaNHoUHP5g3dNcwbf+uM987sWa6uVCYRpUe
HTR7WqhsvZ+2gkR23O2UmokcolkTOnzXw8bYoG7l1sln9pkXQHifzKb3dj2vHbwe02vtVwQXd5+0
YORkwPxgxE4ee7W5d2LwlxVRTxh0jinWrcLUf4TFcK/g9ZwKJBEnKBjKxeFXKDgdEvC+F3DEbFO9
5BYp2kvdJsqzGrPlLdEzeq78m8laBHm5pWoYe2BSafKw1mmIuOzmYsiu21EBlrxDVkO5hG6q8iwN
YNB+tDOIq6rtgXLOH5vqY5Oaw/PAQqh1arjQc7bkw0zICORlMT8k+KSUiKygkIPsQdU5MDu0424E
amp6xBta6WOvjSiALcmU+i/1AI4/K25OMFhE/ZMUWIv3YMzGk17ANSZ1OQwM5xmVNQym/6nrZhYS
UJrq5woVvcK1/KdsSaCj8Eqnem5t6JrSFl6ckTXM87wkUWqUF3dypp0UmUGM5xg2CgBDzVq11Te2
+SWyWuNOqlyl0uElG2fkQpviKHWSGLqv4yaCs1G6vGmAMc+YmvXCUm3pBf7dqcivcmGp88NhZ3ut
cWinGo/18iOlMUrU/GbZEBAuVRZm9UfHUQ5DEMYvRXksAAQ/t5oWveAz/z1GlX8dNOMBIvL0fkSs
6lkSd4brH1or67TVpVOfI+IGM3+iKrECpNE30Lzu7hIrsZ4x9lvrsV1kH+fCR/0obBtUtFw2bX6K
xtBsle55LaOQVJ3qIjX3xPnSHpaWflsWz3HjPs0eq4N+rvAVVZ357HmJ8mRFt2ApGFH8Jxmt+luH
1fJuMtNlWwjeB/U/AjO2fmMCy1E6M/XKiRy1sNGuiJ4RvOsey2I6rCNqLqOAWON2Byty81TUWfBi
YiR70ePiY+kH4026ScKSTN8hC1RepCh9NVjWD1ZF5LgcJXUgKlIgCckDe7hx76mB95zmhvcML/d8
Zxjd98CvYQlZ6nUn61GSind+7IL8l24wYF7x3IcP0oOV37MaacYtmhl/xRS1FyXw7GfAos4zCmLV
UQtdtAzG2XmWBq2F3FMtcc5IURogTDEfq5QFI8obCsyxYYsr2TD2fcT8m/TW/dY3xHaKmFnjnFO9
ik/uRMQEdJbhSwka4oA8S3I0HJjR9k5b+SfDM2AOh7/lBarn6MVsG7ChRoL9YMQe6hopokKLlokk
rF1m1LJQ89TnkdVGGSCHpyAW4i9MfT7Ew39ySxF+vS95i5Yf2hoe8XeLtIqPOPSd5JBrzvBf37UL
SqhbQhglJ8kggZJLwqaWwEmphLq2O3s6Hu8xhvClmF7DNfBqifNWWXbXX1V9xszSsotdgA9bwhoZ
qIOUM0E99Gb2xVyAR92CpKmXn4A2EcgjW/BHVgWxG2yQGAXg3b2TRK/acUbgqF74N/6b1VPvZ5To
cGA0ObSP0tz3MwhRycbQzkD5n8S4OSDOx2kHy956x9wJCZIEnpHYtXEhyl1cmyF7uS1WmTPcJ8gd
gDADvmAelclQgNh1v6bO/NuHLSItqvOI/NfB0j4G6DreFV3/1eG23iLkwE6tZn4PJ9M7jktUbcJp
Cu/GjJMd5f9ud1ty8gTwYYVHM+BeKaik3dROP9RJYF5ahNrubKMorzabhKSK652idufBtD+l/GvL
GkHoA+pQecIMAa1mTe5CSD8r1iGuATEvoLR8ibh2locluQzShmMFLQjf3V67a2C2CCobR5dRwsSX
pOP9mxsDRJn7ZnsNFIqOtleUzMfej8GtCq2fZhYqR8O6L4Z6vGtCe1gTw4zGO19f7lw2fc80vboD
8lvdeXkF6bhkc9frtaNkRXpVcpIkjl8R7eTBhrHEzheLHEtpVAB0WHT848AqPSe/RhlEAAtGdPmb
ksgf3opdZsAso6Gb6S8YpnmJUZTbUQjmVLLtjMErz5zpsD0ZGadbUXKeNiBvBYCXybuAJ5DEWML+
tsTqzPDcmdYtWWLvZRxIEi3FARfHaY6ae6kqfQtxh8BlNSKyBr0oGthKz/Pti+JDqjU16qNGDgZs
QY2tWafTh2sCyRcgee7pwg9RmcgYSCLFOIKFWIuU3zVLyuGGMGS7mxunRxVFiceb4xYHA5muthin
XZAhrRuiT31Q3YpdjK76Z2w/f3vp+KqVC7Eu6xF0YwsE54DST7jOj3rWgxtNHrKiCndwlOEoncvw
3iYW5iHwuz3+9mY3TNljpvGJyL3KOniwrN7Uqt0zZZS40LEsllV3hW5g2drO6gvoe/0yDygI2S6a
tM6Xtm7zk4kThij2rkeLpQlOUYsQpZnvlD7DP0KY4IEPLpNG/GTqmr2ftEk5+kqLLEyvn+D+h55u
/mSY6TUvS+x3SBJFjfmtGio0C6f0BP1SdLQA+hVtdx8Gtbrj4wgyOSyKQwMgI+zuIX4lniTGpauo
uF6DGKMKWKo9pGzRaagWjejWIAoXEwXO6f1c6gP6xm5zKKGoaFxsjf34u3G4MW7vIZXC8XPv3QdT
Eu8jBLb8PFbhNUWiNNIwV/cqxLdGDDs+oplV/zv2QWSrRFLtx9lyzz5cN0rZXlo95CbAQxeZNnfa
DMGKN4NJXMzw2XMX0yVCkKzHmr8dPt3L3KJpcMc49jVPzoYyAQRWiPfvBuXMimLe43/8zuI5PLoT
+P1SsRO4iQjTcWfWnibYHBd6NMI3+eNB7k2XxH0ZoUC64PFU7wmmRT3DRYFBzXnQJShdMPNdAGGw
G7gqWludCecUqKdQ+d36aMvU48MygvTYbh/ScP5l0bjPGz6UFZtsxfEfC737WWWwI+m8ontt6BFr
mgb8jaGDYo4amwcMovdF0qCAa4MTA8F9SDEnGCag8DlR073dLpQicC3vRr394vO9OMDyukOXGX3Q
DBeOy7XsyovghJj7PVE5E4xe1kNXKacsaPyXCcb1uXL/KlNU9QI1+DH1yql12QgOWn9YFoC9bYQ3
YuVOlhf+rcDDuitGtIm1cf7qVRgsMEBqyi8HiUR4jYzoamhY8rxYfYFx4X+4Oq/lVpltCz8RVYSm
gVuBkpWc0w3lSM6p4en3J/97n7/q3KxalmXJRtDMHnPMb7i+NedBGI+Ps+FuCMLFPhJjxdKETreV
HZKWfWWNMWyWRg3BHOf1RnOfY60sV3ZahOs2L9FnxnJjS606LjEvOPUog4lhXCKV9qAp5/2gf7Dz
j31vdsb10D50GVGtLXld6Plr6dVvRj+CZwGQ5FqEHvfjM45cC9hRGvukeBYrqkHDX+CvrjwCU1f9
rIpV6sQ7W2j6agTZJVPxDEisEZgkwXzl1EeNHpQp6SsuxFDdGHaGFdl8b36JvPEjjJoWqFP1nS6v
i5kBX8vjL8y5RdCZT0QoPo34Jem6QEudDh7I1Gtvo1eDG6C1qXlwkMwwAcvQ/EW+AWEi39LJPleK
pn3uHYXJ0wpjOlk61T9reroeSR3u6+4YLgMBsuW8JZ5Xki5bxrv5k+Rs9OrHrBzejYFAeb2fb0VK
5T8sV1xvhRBINDqNPsEKXQKZHPAMAzaMOCf8thoAgqUfIwdp1daEAmuWtq8VRVYsjMbvtxx7Pcgd
BH8iBQ5WvWkLO7wj27Bf09pJfdU4T1IVgVUOLAQaGNo8fyXjPg8Mj4Z31/bJquuKF/yiDDn27KFV
lpCXhHtTtgQJX3NicUardaflz8D870CnuavuZZQQ6JokY+5+2ruJ+V1p2XeRmF9dYxEW2ELm19lD
oXBvy2mYN25BsyAx8LK7OT6ieI5eDVRQVQD7m+bqQU+bc3MVqsr52oj9sTqH6IWJXzjGKtuNYgX3
rl0rTV7HnevLGKerpJKoJVejbhOpfWVwUyjwCEngfbBeWDVl5KfGvi2Si4MRY1Xn1bnIqt/CcvZN
Iz+6hI2XErexmxeB0PMdRhX0oLAnr2UKmat3p5ueNLMIVHXQ4EBfD1YKkWcas0BqpNGbWj+vNLtU
QWhpXy5kozgcMaIn1loQKmX2jtzOqn0k5o02dCG2qABbe0HJjMunUukbQar3xo0l/mE8K4nNaaZV
r55epTejH8XulSF2P1oxtPH8eV76PIA/8xi3y1el5ItZzXej9M1CNhsZqdMCmjOTkOc68icNKU8V
GGu36uAMViYdNdHtszDEpi23U6IFbkLW/duc1O9elD/KejgqiadRn57jPt91eHAyxTmR9t0GJBto
mvEYAw7E0AYYrc3tIKvZgWttYLVcn1Dl7XzXdNWEiDvDjIMPDTSA7IrIfp979U42dbFycu2pcwHZ
9In51hXZ1wROz2rUG/NlP9h28cVa22VM9oMoHmfGyP1cr+7rAXh5AodpzHBUczweBCFi24o2AJ4/
C+2oW7Y0IIGpdftoGO7INCJD0EUfn3rnpxMdaArusGRsE/VeCpC/AJRXmpiIvNRLsE350ezLuww0
z8pYJnstPG+rpLd/KzoAfdCG9pWye3j7GWb5GXtETI4maewHQjGqM3PDWPgcsOkmV2QdouygCvf2
l170x0yfXgd+KbZ+LwkmDEif+bPXagdWvgfMZfVqGBwOfXQ2SKavbHPbp9NOVeGm23VTuek4LCwS
7PzpHaoVvb2E+n8CBezU5wSVateTp6Z3BIsp75hVsD4HK6OfUm6mhKt3csOfPCdCOcOfVqr2RQ79
0fT628HNffIc7uo+ercL9o2MkBHdMOVvDjP18Emr0ac1Q8qDIPpz4dygIwA2vqRsaI2JikatXUvH
YDxsBfuMvcduuSrORI+21AGJjlbF5TK8yB5RecldtYLDc8lT1a0aByKgLjAcWUX0WMn8p+5Vuyr6
fAoabyAxkqHDNtb3o+7dOxZF5BxDzi6j8WB1VNn1EL4PPdfdMpgbCczb6caThXoHOSULQNxJLacb
2oSgRPFOgdx9gUGI0SlCQrPQDtvR4iA7HEYiTxYWdKMIBtPxGPh33dWYTkVQPHQFjKgx0/SNacFs
6NrkngD4PoRtzw2OSvLO+9bVMBwNQGTsxuydG/aPmpjBbnrDu+ghjc9agu9leG87bxONIEW7hIxi
L/OCHImgpcGRY4wPSl3j4qEIa0TqNxGKwKDrBYp1tiuW0d0TMvniJMB7uIMPY/1t9NTG88TlWcHX
SZOj0CoS5iYYiimnS5PcGyw/AdNJuJrI71mS5hgl1S8ho/FKGANtJesp7FyCSspPA3Kdu7RMSRgk
goWJSz5neRqi5iApFqO+PI8eTUPyRUBdnRggeqbWfnZpWvh2dM2KMNXXbLMDyNxRnV2PW42cg8wd
rgmD3M0lAVJpB0e1ecnMhqtj8mW76Bd7LBTFeJ6thEsNJnN8G1HyO6Jn9we7uhKybAXvTU1PdjWt
DdNWFFaEZiQObAc53GqTqveJlt1aEQU5mbSlaZdbC2WqaZaJgjYetwxpW50sAgShJxlHn/CtYKdm
ePZio+EK4KTRfhH9PpIq24fSUiQD93Qrz0UNxgzEvVjluG13ix21QQcR05tSP13sUzt4eFOHH1u7
IWr5mBDMWiJCA3zEe5fVa0YZb9NRiI1eNm9AFm6GcoH4XF0Rze+NILhaeQbD+lX8VAuHSggPlItI
sGr0iLqzSsBMYkEv3S2mJZtoSGfyU8lwj5yZCrE/0gEE5DjNZLZLcyOs+dHU5bFJuQJjjnAmCJWg
K/ljO+EY5D3E4WIdG3KbSPW+qBucM085jtQVuSDNujA4TkSJn5nEwDaysF+XzCr181WCt180yHxX
b5sPPeTV7A6asZEEHq08W3sQldiMAG6vi1S1goPKKNSMgXp7pcuR/pGxsGnWAXTg2xhbn6bU5k1o
jsCSGSGFaMj2NM/B21ER2h5nf6UxO0BhQmxizPwKNX6fxDCSMuvXkn25kgq534aaxLqJhGiDFzT1
u8TVTahyTpCRcrrSPM4SxzY/EFx+yFCuD2NG19qkcT8TVZSZxj3AviLAKsMApWUEelbZ1x9YJ2jE
gWnS2HezrbDh0hpK7RxjdKkD0toHNddBT+lfU6MBR90ftISzrWrFqsvrpzQvGUeSN4Axg6Wifp56
j1RfRIqVzOPtROI41M7lLLGw1+J7NryvuljSACNbzWk63Dnl9OZ00xck0d0yz740jfdKJTa05AlE
L8MXoWpt+CRT6dMH0WvxMGbO3dC5jGWkxWl0BxoojU4j23tL7Z5E+8J6DPv7QeigumGIkiBG4o7u
hIGKy1Nui6MwJJdu1JPnRB+j1Z1Lza5jrMopiBP9lsCRJ3MkFdMbyk0Uz/dxaI94AZ07GioEuKQh
zObl1fXuXalhEjGvLL6iV37fpxTYFJjg66IgNatghmJLzPlqbAf6DfFWq8tTmT+BzfNodoY7zkm/
rWNrrVKDndho8FQzKdeaKS3fvekigJ2IfngXyAb3BjwnpbOeGv1Vy3NaLYO5DRXMPRUShpeDQWuc
wY/G/itusN7b1p76oitzCozJWdlUley+poue7amkbajDOSlViecb1Sh5G/IQck/zQ7y5ZWMZvuum
37MTv8b0Ked5KHxthA2Yeua8d+aXSiT5OjS3uaAhXTKHygxqtJbkwFRieM3K6KpQs/MPUz41T7Y+
NwR6Ja2B0kpenbZNGSKdZfakFHdvm1TvTT1Rcoyyp03Y0R6OCYn2HA+G8ncdkpGRxfW5j+KNRZDI
xpvVoc7Mz1xjYDdOIb9feUNN/4Uj6YmGeLXR8KisGq74tac57A09LqVp6s7lvPGgAM8zcjt+riYI
swg6W8VYYMMkQk5XK+2Y/ctDtJAk+a7C/Kg7GlDztCZZKLRpPSXdLgawscK05KzayvyeLLBT+ZMh
nXIbVca7Y2g7Z1HoJx5uHqv+ripQp/C6v+HNfFBRT5vGjM8LyGHIvlnmkwYLhWC5tDERrreKuymX
IgOH5QeWGKzf4y/5lufQI2I5YY0yCDovRufZM9RhboGRwJkjS95qL2MrPko+LJAod0nmmVvtGrkc
1/Mxt3Wo70k5bJKEfZpO7V/X0zPXKDYQTPXX5VCu22je8nN0wYcI8G28J1boKTNMLSABa/vMIGm4
mpoQ99C3p14a13pB2350ioFqE2OqveA4I7qa0YlDnnlsU1miQouCl2sTky1ab9Nir3nTpfneGHip
CjwTCLb3FQdvVU7WnZZnSIbCeh3pWxrRNAak/1x5Kl50jG3xGC1yZ+QU6CIilI/ViQoA0h57WNeE
3doMFkZjSMIIVrdeHN3VPyy8IZ2ficlKFY93uWCnJlvmadKJWBShv8YtQQ2zWZEHNT0CIM03eLhu
U2c80lZg0E/LzyKP+oBN4HG6kltn68H4iEr3wxm6507nxMzsZ7IvHkxZBiIip5AIYCjgBMnON13L
1cJYFw7xXWfpr0Nvf2rOiK6M062zyK5LdcSYlPu/syQWExPjvhnOWQMHnAUAG9wV3my8hdfNq6tF
xwVSIUjtY2bKBeGu+6obtWkc7TknknjlxNbkTxWFt27jZgg5W6hihrLyGBUX+soW+U0V9p+lYIQi
HhaglNif2uHBycXBKmTnm9pATVViv9cBVKtU0wJxzecdPGPNKDhR9Gn1FRfxDnDFTZvEGz2zv2O3
Radq6QKSpEqUYrI15/qcSQJF2ybf1yORqYNer3GFf2RGh13UJKHbTtZpRuM57fG/hSXgYHvNr3AY
4ouTlJiEp2OpGfCdpBGvGHoMJ+s+7BmhCMPfpdQeTaKElKziRy17h5lY2ovpa5GOG2syzzPsscDq
jS9n6PemlzxUE511JgC/+/B6sOP8fTbGl6xkrpq0BehXFX9zMp3nbDpVKfa8MPqghPggWDVeOdW4
sev5faivc3k6N3Kt8HAELhXscRO3HbX5ValUW7p4cWDNSLN6YhIAb6ImxO+eTSJF1pXHIidOqbLv
C3cSdNC1tyWajnoDQtorTyZLuHDcbV9Vrl9MQO7Kfp1MyWuSt8L/bez6y7byz7Cu8Vqa1V0BrbF3
ChYX2ZK2ZPfg8Q5LOa1D8uNxOTGrbdQH5oweTG3EnM7kL1MWu3kCSxiTDZqmOqLeUI6cjXjOF2EF
Oj1VGFwRsyDl5Ot+v6iUpMQk2yyRc2CC8kOK5j1flssI54u2mjxxhbzIDFqbNgReWeHBdKOt2aa+
Mw0YjjXSotLlzPDSDdTaZdvY1toGb8D9xyCPMvddk6trXPRxR6YDFH1s4ModgKzzR9WWd68cxBsH
PWVlUdFxFpcnK38eRBYQoHrbxv1rPNICv56Cy0zEFMYSfRNJThTmJ85LHm5RxF9Dpz+j3F5CQPns
EphDyxtjTQrRIRfFQx+bb4WSgo1eTFnLPJXrQXkSPTfGMnn4swpEOqIM4nG9Yzf2QKj2a92nX+x+
H5kC7fdg88lUXsKAuZdXuz62dfhGeYAfI6ZECRHqjxqNnNYgbGWY7WztFuYOlxGyXjpblAxNRD6k
dqycWjuz13xRBdruMjgb8rLLoLLlxJ5eeZtiAUWziDzble2prDQaBLzA2s20L/a9q5lZCJGE7k4t
GnOTBchKQrIi5UY3YzKxaYScQG9f8+vUJrZ4trdzVxg3Wk4Hq2ESgU6Ew0bNjXXGM4ztPHvNnvG4
ZNXOZDApwyrutbkDGu9k3fbvy38eA0Ofcl12eRg4jHAA4q9N7lU9YeNOUZFlcE1/Uq+uSIBxE2Ah
HTX7jTfvK4eRdIac3iU6siHwnzrWoO34ezaLQaE6iBClD4g9W5vnJW+77UiF3k7cw8YWATLpH8gX
/hj6/DrZxd1n0aa9MEZv64S/Dpmd/pwbH/jIuNd02N1SXUTkHOdv2gBQtbIo7eVk/ISly0VDhV2E
4aeVisFHInIDsAHCs4A46yV/k2RZcpubZLqWbLF2iB08fKHzFXvm19hh355ZhMMh3ENiBpCOYtV7
5ouXAf22N/WsnZrr2yXXDowlsU9NkO899xl+HtjDkmSJpfTHOT0uurwv6kudinGV5tNDGdF9zl13
39YCSdO5ZCbT5I773SobiH/U3M52fpdeWweeViAbqvYg9Gjyu9biivBIgWeq7IZ8jDJookbRw+8D
iuuJy9ral6MgUMdm97azolgAm8DZoUuIBIZTw0TNLAdCY9SuU7u+tOn4qopr0KJKx21oFb9TsnSn
HtJGhLyt2+yUrcjjBjtb9Acsa+3F+msyOycv+jU7i55sSx6ay4azTtyS5TF9KKbn0EqgC7ns0eLI
ilaMWK9UD8tBVcp3vZS9s2NPK3qq2zTRjZfMY7WGHcvuFolFFeRDGclBDKgvchRn9tiPUi9eusLN
11orEowW0SuMEUbYXXPLNJPuY/RgGbyaDh1ih1AOEakG/yp7rkeTYXWTz9i8dlsXjWBIO8u2BJny
U+bBohe20V35sTDJX0xIleFIcwWECiPudNynXrGH08hdcsvc9TMpDSaaxkcjBwioWyBfxqrGVoVg
ZdffWdrAfimnXT6jMxu57e1Nse+LfljNEY2pbkF8cpzsY0Dk425TaasS00OXV/E+SsdrAW2+2Yy4
rFArI3Anqr3Vi4LGiml/VtfWU/jeoLD4RqZRu/bHDs0Sm2x7EzEaOFCM3IWSs7KsEDsHnbmT8Twy
X+fjUanXXmlDSZ9pe8hrYs3QoPglyzDRL+OEgYyQbdsYSgXl3Uq12XDXkJkedMQbXYH8B3T5U2Q3
fj6g2yiIGsaErEktVe/TsYH4wR0hbkToN0Oin/pJ3xTUlKvZYXI6WUgsF/rFq4W1FfrQbCBE7pcm
dVYyK9exSWDLEnFziCLRHSb09szF4J5m6lmWmEz1/omuGZ9/uWD9QZENky69yStkdfatcGpTSfTK
uIHFAEWiKZNj79A/bVpE+9pSGkOx8CBzr1gvvcXNeOpeQfSsS/taf1aMxi3j3s5YSfOkei7lYu0c
s8LNLKr5RnTXnlCLnYb4DTx8TtZS1+bkiTO7sRYxp4U2CQawO4RALjS2WdJ+LvK28B2jDH2QKyVe
TqZe69Qnsq0EAHW9JC+54i2ymUvYylvbF0Jc8xSaoy3Sl15ybEOjl7s0yTAwcdkz5vPcSv7ixuYt
mSdCiYkkyxotGemOL7ZnYyzOiiOoT3WIqjsdCYUzqlyFfCrrOOvAfXct2z3e26jnDUEjI11nqiyH
Xs9aunXlp9G4E2zciRcuiFgdRLmlWWzBiNl446mKCW9hVvZDl6K/L8xwPabzizUxdTk641MXMuuJ
DajdlgTRsET3F5UsPEn7FaQEIetEn7Ulh8Bxh5uIHirCoWcCRolmZHNZf8Nv5hDN6e2oDxrh0y4T
MKNL7EbJYEJT46c1UehMwkYGEjZLzmQ7BLfGhcTUf30Sc89yo0pzD6ikWigrbM45URvfKrI/dPN3
VMs36BnCLQCF283t0kkdMk6IDh1+AN/ip4UpN3rOBAUtQ+g1HUMm6B7aNJ4nesySFJ80HtddrL15
rXDXg9ESuJZk1YnOn7POF5d0PEFPh7aXrxtUOuxzGO6lYmVfuwXsI3yYGFnAbXufWuF8I0Od3gZb
H1FiyXGiSm00WPD4kB96Ldc3rXsL44LCUJ+fR2Xslk5HFVbtUz/SEZFT75tR2flq8gwKxXzht49O
cde/5ZIWmfVrjsmty26fTTB3xXFUWI3YDgyKBnTsadTsu5a58UtEHolWEWZNuFMwddp3W41vVkSu
Vx6esgFvpRi+JxdBv06R4HFXPvaIAuS9eXB/S4n4YT2NIdvDFHrDmgGdD+06vRY780E5RBcUaXqn
iRp6vj1zyi11taqwogTGyJ7PuTLxu7r80a3psx91KhY57QzWnu0Vuj1V+SfeDdIroZ/S72VnbDrt
PX9RylkVp8gvdr6NQeBiNgwyLd0VOoHObWjdNp2X3lQd57bVBBEHeTXXHvZAmuBG49nruJ+mc+2u
LdyzgasEaRvDxzxXF+6wKVWwtRI143NtVeIDqTdzeh3Y7dl3ENqGQX6pv1OGrNgqpA+m7oV+3CC9
xpWd8D+EkzyqhkspmczVvtDap3ct2tF91UE7ifPY0WZbVPnlOFc2i2Br1HYY60Y+FUNftpG3dJfk
+o+N+lbgpL35e0jmDVFGKA91Jvlru2sETah2BfZHPLkmaynB6q7mQfFvxzmoG9bhsDYe0yFJOQ/0
lw68RGCYpuNH1s6V0g7E4r1ESSyYckPTrrpiWrchG5liYg4iXbWqavaN6h5Hp162Zmol67HNzwrL
GL1junNWmzdbLh6Cjd0hgyOs6NXSiaOEY41lSh9MBerw2mq74TzW7n1eckDLJV8VtdGee6+vyfDe
uNz03RomS097A+rYpQ1nRH5kxj5Wn9NgQBF3aMung/FsSZyFdfdeN5BcmOiiFCrWXutcCjpiQb2I
zqdoXYeMDo60WGHmXIM2pp+0nYNQjj3xhTdZO6gN4G+ci+HZW6JTJNmrsC3bZGYd+5OWoccY041B
/gBFjvphyQUe5bi3htXeNUOGDCOj53ym/ym4L0UQpFtt/lXkB6ehZZwT2xqDviyijZaTjNAY7q9j
49Es+mfVj+FKgEH2nVn3nW5mfbaWb6HcXWsRk53+OpITdCnyr0YxW6s7PbWfRohROUeHyaqf2gwz
Rc/JZXaPzHEcvBaHTxTG6zBpoXgM5srxxNd14oRCHDpJ55mWH5rO0cR5ndN/WY+R3HtYfm4YVHwy
rjHjUa3Rba84AI747nKGLZkjqhBfNyp0gdqk+aMn6VObDhlFsEBuZDVfRovugS3Ct/gWBwqrih9O
y3owse6P7WkesnyLLWM/j+GFuBBGX9AiMkNh1XF4zWieX4rS/mkXdRJiuFClgi2OD1nIMzg7NQxB
3SYTA2f3tTqjj3KRaSwoZ7sC5cTaNXa/NxQ56IV60ObFOA14gUx8wJsq2RUtJW7vWT9mZg2rUnYv
WtUv6FwZNwOOm8lkZoPpqXXjQ08vDc3twxR9fzQIi01jd95ofe8F3VL5nog5W5K7HDKDH7HWV+0W
rNIezyS38kw3me+v33NJnFioLBKntZ/IHj4ykX32bbxw9pvbqeFzEQnhheStb+TSvUcWImSaXsfp
UzpoFhlPZuVGvgBRhsJAx9bmMI/tuMH4xAp7k/bpE5//vfPZ1q0XROgFyLSI/p2nr7SJbZUd/ahO
3Xem81Pn/Ys7dw90IULfTDU4+Q7BWR5EqSZkOyCMq3uHPqpGarAUWLKJPHBXQ7E0bPl1us5OaB0A
pX0a4eT6TYlP7NrNKnvG89mp5QGxO/tRSeAPN7M1bx2uoDKqtgULdyi1V2tIfoGblSjPjdpWOrY2
xt/j9qd0uhdyplCjy+rSiI0RcudkTYeu7O0KMUI/Lj/NzMWbrtaDm2Cp00VNLgNzp/U1fkabMdiF
xrdj/tDQdNfx4p0UlrSgNEAjYL1OGh1PrxffKHsxVmkSn+pKI7XSKo6SabWsbIptP9v6GtucTXUx
+UMpt8akImhjdUMES3Nv8sIQ1rj8M3HTsimNmOgk3TFm8Nprelb47VynP3HVXKFT/d4qNf5uUjmF
RMWhvGUTds1Am6dnY4m9A8qGrzqyx107MdbKKR/jur21BoIgwFTzayTBVOB1dVHLmfe2TzJjK9TQ
LveTWSe4ysqOMPXusH8D/VM1HStFE0MR7oRzatv0Wr2e6ku/6MahLMbNVGpR0GQUZXW3q0qDuhVN
OCkTPj1Vrt14OSUFC1AYN+Var/ubyCW4PdKJXcBxZHhat/ZyjXHl8TVX7bodO0qAPrrVDIr+qay+
Ixp6TUoYpRdpSaDN5ofsm4vQ+13h5fO6N6h38z6T6EEWw0I5RJZwuu0j67MWh8hi1SQn0KEd9uvh
caiEzZj76P2QkfKB+CUa95kOylYRA8dMy8FiUxpHlBEqMi8MrFziSb8k04Dbw9jXUV5sDOQBWchb
ZXpXKw/laN0QpDjjda1b86VTySMOS8pROFR2PzKoUcpzuVgPoZXeC9aUjesM26xdtl5t3ITcyRkW
9YeKBhnRlOs0RY0ksTNN2pXZKCvARslXbkSxU+OL6QpUc2a5kyrezqOxcfqeqgSx0SOzYFVr+VGo
9jtMx++so1eRLiujuc+bYeCiYeQvrF7NWH4nyv4ZxgpevxlYel5vgd/TL5sBKzTs2mX8iSRLw74u
W8Qz7WJVy2NsO8+po3a6ae2bmFJV680j+B3GPQQenYEbot25w+r4awht3eg1NwzQEKMnNnbDHVaf
PtsSbGD2KSxBDlu2R9S9kw5KXN5XL0voBe28iG3cG08eOaxN473Fw9URn8RHbcJIgdGOFIhCHe2C
3NPKROAu3CcditsQVheARyPOq/GhGdFi+ohh2MqRJwbHCLQL6/uCQYaVt8zHcvCCZLFJUeIpdEyO
FpwU2qzuxnbbe8suPtqOrDJNd2DtY0jTx0dPIC9bHmMFtvsw9QYFmx2w5NKBhpGADVc8ZQR0Mm4C
Xsy22o9SHwINl2pDaqhKzIs0HDJD4QamaO5DHe6utzz6Ai9LmdkrEZfMpjPqEzb2XWN1Z7tVrk+v
kW03oXUrrbFu80F26xJPz+TifFT9wRzoBke0U1rtC5IDUY9oq6uphSCJL9V0+Ggn+uV5brAvdfZI
8KyNiVFzX1u2gzE8FzoSGFSk60T6VmOwu/MkRQmF4sS0yrUNCE8qATuhRzPiANVv2L03rrEZWnEc
HAceSk0yZMaaDdDCqRA0h/401aI/GVUynBAgFtp6k7bDPjKtOq1W+6IT9X0qtOyebfX1/38PVB3z
j3CKuG3KEBZkGEeG39p6t/3vt3mipsY1sYbN5e8h7AD0IWzx9u+LpFOUso67am0vXX2PDtPcYxd7
qHXgHX8PWcS7nhtP3/3zhOuzcgJMN/y2cfDvCyGkM6U/mdr+73mYrdWdaoivv77q3z/MluxiBipp
W/Ob/T3Wya73cdjZYFz+91ieuL4B1Ofy9wzYXTNulxRB286mi1Djf/9hb3fninK6+X+PC2oDUDoT
Da3/Pd9oJBQLcaRPap7/fTgnWu0c4TD6e9G/x/NqJnoqtm/Zi2xqswlvUzI9H5sQ41RVT/3N35fS
q7JrBtyyTlQ6PHptlB/MBi2xjKaBO0fv3pGB4OeM3/R+6ajTpLP4/v3o3HqdH2HW2/99meZeumWw
QQT/vHAUTkeyChHNrm/b5lDnMuOfp/69levVL3RdxOnvnaaEyMYldCMECZ4+DU2xYzut+X9fJkye
nibPfCoajd9D1y9WY3QPf69j8JNIGW1z/Hshu8TU15ReuPn7bp/a/oynl6mavLr7+8fOm3aTtVxa
oLLi2B9kBetiKjr/79s4mqs73jDZtWQws4pfn1MkS4zriqbWv6+TdbNiP1BuESnMTd9byQWJPd5U
k8pvacFfnQN1fQeizgmqKBnvM5CaQQdV4WFuG+mHTN88Unu1fjTJ/LlHfeO6s6eXeIFn5+S281oq
u1zl2lC9i7b+IVSWccm2fHHHtPhSdcnYYGp9lwtG9tytfntFRVHQU6HDUfmjXrNwLPptqKhoVu0R
tQpLbgGFRsgU+wHRxJQ7I89eqm1ML+SHRsTB6pfmO2+dOweH/2cypW9uGbcfOnsCqrfOezPp3a6y
NJ83SR0RjeIZzR1h8nA1c4cl6Bq4/PdYlNWMVC4axc/YNHd/3zAiw2GRCOv135d/32gTxKE0yjXK
HV7qn+fVkVpLLGbB35f99QUqx3TXo3Ih6v3fe5D1XGGfpo9mT00V+0vr6BvNMqAQX5/z9/oePcGt
auzxn1/17xtlFw7bsqOn9feUv9dXmo7Pf4zp91cNfjYm0nfLmBEXSQv0QlpQsRsaOyUStI5PXGba
utdU+gDEIPFbw+7fi1w7m3Y9RfSI7xY3jH+bwv7A4O29TNJ0iUDuGZudnBxVxWsOWllZB8ec3A2b
15HrvzDpi1vj6xSOr3YFyiW210wP8AEt2XJXOrV8U9Ks/CialnvPSKqNJwtwO0U33uDud7ekNocX
Yk27wGoy/RlHYQowKb5t9Oy+XEzzbNUFoAVLTrQm6AUOWdycOXFoFEVVds7YOm0tWAunLBP5dmig
pOQlDa4im+ZTZlv91ipxFZSC5v8gjOJkDLO5hWwTnf7D3pktt42lW/pVKvK6UQfYmDtOnYgmCc6U
qMFS2jcI2ZYxzzOevj9sOS3bVV2n+74jMpgEsEFRNAXs/f9rfUtzhbXjD8U+JwlGgIILLn9lxxzR
ya7E2r/XzTi8YzbClE6zrS9BeoQrYX1tWYevmjaY7uXQyJwVqjJ/DR375rehOjbne5WM713fmlx9
u+QB9VR8JvtsN/iwTaEtU86Q+yh47vqqHEJvIC50U9YqXT9/uMtEQ7Jy7M+eiObhTj4QL2uvdXAS
W7mpLeO0HiduoJfmruTSRnB3TC0bqk9wEFE1vp0XxhSVHeHXR5rgX2fS/ABVUelH639tSxfsDT4l
VoPOviBFBY3lgBkYX8KdDlV4g2hn9OS+oXD8O2b3aPQhbtITYpzcZw/6ZpjAM8mtIfSzGxBle7kl
Xwh/mruPSc9DzsxryAfTMH2Cm/kbet+HnrOmlWuJQ/djHP2PjQBtdyt3la6Tg3Sr90VNhPqYpu1G
FQPqCgoo7VaJDf7tiIMMPdyI+DGVOaGWJZpbm9sCQoBlJ7XJZP223VQ1AD7quG8j5SbgfEpNy8P7
S8gDhRm0txYtdZjTDhiYobnV/Endy8J9rqS8Cb6Y/4edgWmpe0WjxC9PlAPlgzyAD5V28HLyPJfI
xxPXOgTLArQKa/2mp/5zG2QVshaogZ+oGjY0ecziKkpAFeaMH6foaDjqdv6ai8K9iwKMN25FPV3u
z2z3AdyH+uAu092qwhajhB3j8+JUlFChzIm0aX/KK0/u70JWRENXPtPFsYETjcSrxrQuM5PIWS0c
lFNj821ayaftRHJpPvagzE3lJHfVccJRuf32VO59P967GNfSTPn22365+ds+UzjaIasSb3CooZJ7
NZ1CMX1/UNXmLur4XWcDvXgW2uafWoz5QC2T8hNNu6+mUVovip0/tZrWHgxLN3aOFoeem+lQP2DA
PxmFRvsMh0cuHK6ngQaXqU6jZxIvCTXmgokqQ/EafTo5ULb8KdY3qMK5/uXjzVRV2etUAvXsGvFn
YDYqCtLCYcU+KMfheS+0HqyoSut+pQ56sPeznKV1i7XLEdlL6WofySdX7gFmF6dcgBmM7BlBwtht
q6xMn3uVJtqkpNpWwcL1yfLXvEDmdc99HZRHrarTrYpB7FB0QfbkTNOBYmT+og16gevJ909Z2Mf3
vhF8kz9uFg7/gtVY3NpF1t/4AV2GcTlheR8oKOlpxWgDcyswduAkP8cgSS/yQc/H7lIZHfJa0wFx
oLBKrxBIXnQRGeNKjsHLuTxFpo0Hzjh93/zxEnJ4VpbPWZYW+/eXTnVkwYbSt15XYQ0Yx/kAt8W9
kVt5ggHN7sHey824RsWCPPUwOM2NTUOwPTRUQFCHqdG6qJT6eerpq8a5UX20Z/rW0Zg2L0WaPSPz
GL4Q0XzpmI++Nr2FJSsPSLAv5lXhYBNYKSzkl3K0G+BvyUYUMk5gLHb7DJ94i095gcsVdgVhTmjl
KiJaeic33w8kqZKRg4zOsqfcfRs9KT0x4jpA6rNjhZW7bUokvsNoNYdQ745ySz7IIeYyTm5Wi7vI
GALqZa19F42qcsgdfF0ZLnVW6T0QBYH5ahMth+WYWvHVdZpSE61NkzHcVr+wpFeOb6cILV3XIjBv
3wbz73SjkSxh1qZ9h2GIF/nxM97OH/ys5pvFz2iQFJzGsh226xYd9n2QZPm9vyw5IrVGq/Njn9N0
7SahBIZ0ByQczhVxrVXHOVcirs94WZ5ZE5uPKrYqeGPWtWxskLIxenKbL+JZHjSh2m/QgZR7tUQn
2PZ6uctt9K5pqwcfIr+wvbIHjiDiER8V9k7Cc3qsbmNmPc4pKhu3CJTXLf01/zXvmZLqdWs+ZryW
h0A2OY+mHm7KOMVAhFLggWqmN/JaV93UzYe59imc2oIVJiY71uZA3XWjjVfyqK3T6Zxa2z/Tngcw
GkXpTdlY9Y2NYo0Weh19ruzsWOex+VTrpY2nIgAHMmfRc6lQQFgG2L+eSS+1oajuhJ/Ri7ydaXHF
WpdTI670lqi421X6OKQ4lAB4Rnex78ON0tqCFklq74bJEqeYewRymKyjox0XZ65v7W7KVPvG4PPx
7CTR74qU+LtIVezHcUEWweNdVZXh7JrOn6dVtmQwdPakXWh1phQuoW4tu3IU/JdyeXgb19ZGQbaF
8v0MeaSdJhKSB8MnghBzOz1uD0Vid2/pXfhQWjArIkBvntyUDwwwbKu7Z2a/uIAAD70PkPsYoBmU
A6mADAff7QySafvgZOVpfRnCIfOSLG2fRBR/kf/Umv4tMofwa8x3lWL6RNDFco4DquhkLOekNjWF
Ojaap1lf2geD/2rkb+fkbqqthJN9P6ey0KUkaX7CUuWetHZyT7Q86W8NgoZEFefBNuHeUJOGzaFc
Hvr9KZNgfaN00TYdq6wjpMDAx0eq7qrht4fyTI76FABhWJmqw2O+7Hh/aNOIAGBUr48zRlqvG0lc
b6JRPxe5SLzIjJVnTPK3A9/Cr2bUX41m0J/xLeS0xZt/Gupn3a2cuhrheC3d6PvQ317VmFUy1osq
oYz4Iupc/6D6dfkY9D9tRP2L1lvi7Yjm/nTk93NKtxx2Te0jQpmrnmTxRh25x+L4pyGqGp58mmgA
AaLloXRjCJPOrQq361Qny3pNPs1h0Cpkqv66V25Dhq+Ps07J2p2UY24GJywjxi6lVXykK68c5X6M
7xRP5U4tGx24yMtomn5uvpKjOkvrzL0c0Mi98ql8qByTXpndxasScsb38fLIpAWfOrcOTxPX+WvA
n8Y+HSnMaVmVX/1cy6/yGbPQp5Zm6vF9/+gH2t7RadzLU38di9r0+9gWdu8KxkEHdtgJLvLBBPTJ
9ygzPLvKYJe0Hd5v+fR9TDPR7vh9jDxsqSawlp5gmQiZYfCoAH8/5XmrUp9engoFxZd8Jh+agHsX
8qRw9b6vF85UXd63E2tOtnEGx0yejMURUtNvr0O5kiZN01hcrhx6ZD+9BhMne51Po4q+psSrBa6v
d6MrIIP8Gqhhfq3SycYj7usbdxLZzwf2bQ/A731vqev2hk6rvpEnygfQyvm12dfLSLmjGdCHWUw5
dvg0MpJmnmfajRfCEKqV3MTKVOwaHdKS3BQGllEFr+ZZbkZWtOEGKR5LV4hrkhmPcvcQwW5tDTLk
4imfnhuNVi9LCPsgjyqmekuS5nxHULbx0OTz20u7qdGdhrgr4SlxEh2PyYMrxHp0eVtaCk2wMBX9
ZiBX6Vn4JJP887s1lnfLNCzc0kkan9/frXzJhHebNQCaK1z6O0lCz7hdbNsiQBe9wNLf6OgLT/19
s2pCnGguEhp5VB6Yx5Qru9xO1fxjqqX5Xm5NWXXiUonFJ9U8N2auiy0wiq6w3cZNQz3bGxt7QsoU
ZmsfUMFNwVSI6CTfpP1Qg8+So99OtPUQ7XTlLLke0dVUmuiK3ixgaTHcJeRfnAHInzpldJ5VwY+f
3BHXketeqz750Cy7cxefTZ3QTm+7xHkeWz1eU4iPzvJoa8VkYkzJU6Chnm4NInbGQXGea0xj27yO
x608S4iBcmQXxzeukrpPc3yWP9JRevUM6ZUO4PKj/DimkVvnyk5uTsn0cSZ3FoZVUz42ge/JH+m2
9Ma0meTrrk/Fk4FrLImcS5vqdDxUFXMxQVYXkrLty1CZ9F5izfLRhRoP05Qa4IZ+HB4VNAzvp8zz
PHERBbFvcmvVTVwnYf8QhF3/QNASpcMUcagfsAnyhgCZYXp5H6F1/och1tOLHE/qSbPTe4yWcrNe
XnDp4i6vJc8Z6sxcwxRxd65u7tpuqm/HHL89EwCk9rXCX6sKJLPTreBreNeFffGVDKcMnWCwZA0Y
uG3n1sHoP8QfTKv57OpK/jXxBfIXq/pTF2bltZAJz1QjrUs5axUZSK79KVaqjRxaOfT5xKA693NK
NtykRtxJzHq4n0u3X8mfZ2FSTHurevFLpIpKNTIZUxLz1GCq9IrIcp4RDlzk0DYWH3tHxYMoLI03
RUVH/g6FP1Rrm3XUX79Dwhrq7XcoMuZU8neocQ19iPLqM/LdfutXibFN1WTeIw7INgKwxwe52ddJ
vhGhKj4YbfP96OwG+k+baiKqPU2jbIvbmT6JrsRPKjnpG3VS6xvE8MOh0pJmDzYZjqgSpRsbbt6f
09Q/I4E2vjnNqUmV+bWtuEwAIY8xlHP27Pr1TUM9s+gALgx6/jJkVbiDl5WBv0uH8kxljsio5dlv
mx2QZ2KGjXbNOoDRVTVMuCOIgfbbzLpJNd3zRyU60zZy1il1V0/urxyBFgijc37WzcIr2oHIiKDj
DN2NCH5xR+ftBYaDbhukamlLvJ5tq2fDQAu6bFVxgIqnqKe3g30dal5d9xAJlgNyiDzq9qI40UCA
oh/ToIIEtk3rwLwY1Dcv1vIgN8N0sE4z4ZJyS+6XI7SM/hFNHxsydR5jfV/OHQoyjkIz24ak3qwl
gB2n64cS0P9DFCCYbDR0FhKEbs/NB8t1kgfa6eHb/jK1150mmk/QNnCb91+hjXMPQ/5yF5SGvw9A
B+2cMM0fkoEmR6uo/Vd9UNcAoLsXFWrTBoyjdgM6lQS0Lo22Y6U0T7WqfQjqZACpQ1DWlLvPZkyG
SqzZybkrq4EMEH2C2j8FV9YYmLHz4A5b+XDWRWvdmcuDIdAtmsXdFEfWQhTrLkgwT/j/0FrWRlIf
xMy04n181zTRVm1Zssl98rQ+RIU/RV22k5vygBrVr2DrzeP7MBslld0U2S3mTesurfzm1umV9fsA
yDJMzeLpy/vLNLpd7doZU588SR7oumjcJGnoY7ngheQ+rc1Hwq6j7CA3+8K3tnlUooZQycZxA/PZ
YUl3GlxEAHKzmabQg1Sj7uWmnRQfWtpdV8xU/gMO9W3TduZzOQUY2Nx7bYyNC60LEPyB+g0ZlrqL
65IljdwnH6Iob854rrAtM1adC33rz3V5aPv8I1pgrOeuLzaa6sT3w5SbV0N87qgtYJwhruIAxgzL
63KwqIvkXjUidaPSHfLkvrcDfvlRn4R2klugFM2rm3+Ww+WeyNTUA5PWn18nTgsVVUSreLXd9xhJ
2+ZjgIfq7TVYXCDXruaPmF+cde3SmY5p/WvLBSiC9/rwvuX7b1vyWjVCuXg/1v+y9eM8eZH7MVKe
R89peBADverlAvhj5NvPW44twJ1/cZ47Bqgfg+EQDFNywdmYXMzEv++yqd+DY0ku7/vls7d91UjD
bEDZwPD33XnNlX4lt5u5/5IGCPPJZ7j4mVlc5DP50FQTTBWRdgSI/XXA19Ro/GnbsKN9oQbZMR7I
oXx7mfdX6Btl8rR4Yfctry8f5GsxKehXf/ztP/7rP7+M/zN4La5FOgVF/jfcitcCnlbzjz8s7Y+/
lW+7D1//8YeNutG1XMMRuqpiIjU1i+NfXu6jPGC09j9ytQ39eCzdL2osTOvT6I/4FZalV7+pq1b9
YKLr/jBhQOO5XKxRF3PHW2ElOMWRXnz0lylzuEyjs2VCjc3s0aX0d0zkXDsXfc8NBnmtHCIfnKxy
1nmN3rdaKdHgMlEhJCDdBnFi3NSzqb89ZLN2Y3BpPdIb5rOGlmTcoMovd4oWdKv3cfIAPTcCNIsI
ZHIZURQ1832VO8PFzLPxIp/pP54tIyCn5Ezj0J2GLE0uvtAObdQVd2WElNY3pp+23Fw9mKE7bf/9
J2+6v3/ytqFbluG4pu7YQnecXz/5yJzQ8QWR/bUmxvViiay4GTo1vSHdYnmOe7uhv7HsqTxzIpkM
2cYIOmR5+L47rl2wgVXjXxSam5vMUE2AN2Nz50Z2DUKBfaNvmchJ1T7E1ffXdtnVX6q07kifCZ8q
5Pq3Ed3wJ1U8pUnbfdAxTd0naLnlXqdr44vmYzGUm6lGU2XUFeD5yzkm3gMvSJsa835nPqG1SNez
nacneTQvkp9efyx/en1FVw9DV2O09DVST32/BdbR9Beqz//+g3b1f/qgLU3le24bjoblyzB+/aA7
J3eYsAb5KxWRAV4Mn5/8hIPM5UM1QVlg7IOWJz/j98NDARa1yfPj27iw6XAKwxE9hsZcnynr4IdN
+MJl1tQRmrns7J1FPyyf+r6xPLXF91Glab32FfOuKijdA8wq3euddn5p29XUUA+fCYjZqpnoDl1m
OI+mr13l8YxVDhVzUeLk9K2bGrzxuumd+cVvkseRGvMj14DfXjBFfnCvujpCw/WYwi2dzfHa23Z4
7obyIreABE7X7/v7KznPEPj6MvdXvQ75EZmLvvGN9yGc2hr526lCMerNzPxkX8SoPELQISDso/Fe
9avHadQ0At56aklOu/wugfKnbXtTZ6ofVej/e8RC1tumNUU3OR7WB90hJCgqzIzAVM7+V6+6nF7r
sBDkV+M/frn8NfJy+KUopzoKwva3zf96LDL++8/lnB9jfj3jvy7Rl7poEAn821G71+LmJXttfh/0
yyvz07+/u81L+/LLhpe3UTvdda/1dP/adGn712V8Gfl/e/Bvr/JVHqfy9R9/vMDPosxKOGv0pf3j
+6Hlsu84OveBH/eJ5Qd8P7r8Bv/4Y/OavqB1eP3nc15fmvYffyi2+XfVcHWsopap6i5W8z/+Nrz+
dYioEUx9lqtB9xHmH3/LwZ+F//hDd//u6Oyw+eaZtqprnNTg1FkOOX83DJYFKq8nHF2o+h9//fbf
b2Jv/2z/+qZm2PYvf/Kmgc/O0jTHUDXHdXh76q9/8kkM7Uub3WoPxANrQV8eZ62vto7lHAcz9Anh
MyG1Ek6xwmOwkF2V3vKGqMr3Wj+Mm6yyW4KNQU+aWgYSDMbNFC8CSY3s7imxq5MZs7TfqjZphSU9
+hOUTIIQcI+RKL5Iy0TLwrAG+MrfXFMoWyX45Fhls2lhjK0brESnyAmCNZdRdUM0wwv3ZqrjtnUz
mBP6xVKsI2vBdZJxG6oGpH8n8ABHvxJPAriqMaH58iuuASNjrW3+NEZEhiW/FuyTuks/GXAY+QPu
duOITHaaLCA0of006SSKJ6GPM7ZWPPikiVcL1fb8movM7KM7zU3iTU3zoYjTkxrUGNS6BSnhhzPp
fcEOLd+utCPCIojW8iYHPlI2HpxOnfc24qet0SRXEQR0DVPtweGGipns7MdZfczmCVvj9NgV/ois
OQ1xFVAPI/S+Qmxt23DnUAWTA/dxJkHWwWu/noX5MAyi9EYjSR78wP4YMbNKoTZZ5WFoCWupDe11
zhfKDWQrqlkaVEF3QfI19O7R59dN9KkrPFoIApN8neBS0ICbRi36o8HLMD4gKc+AImJEtNRvyYB7
HVEDWRVx+1AGpb6yFr7RFnHTUyaCdDOPDSWrOTiFlrXuneCrqZA/kvvIcLVQ3NW9oADXNeQXJyH3
7hDWBJmGW6ri4obV1rBRifkF0rNJ7ePcq1g0tSK7UCVeZYb16Ps5JnmKaRhOp5NZRvPWjauvWmGa
K7OiRokHEoBSzHyLHwR4iPwJu8WMXOmrTog71MarSbfJZOi4YVNIDsf8oY/aaB35yzS9bfEqlVSo
khybY9AckoWO7WTnglBpU/1cl9m1rJLjCAYZLwPo75j2Jz654JNr+YeptCh5rCkzHlJdv0um5FNl
9hjbi+KhSzLPxqf5lID8GfEJQnOBCRPCBlHrTWYr+07FQ8xSZ136t0FX3Y46TAk7tlZoXR55x/iH
zVasm65bIcXRthkrcbSdM9QeNeioNuGqRV6djWJdd0jC+zYoYGy4MDj6cV8Mg4Fv3953qPLhKg8j
kjTKTRnKJ23UQTzlNLfsijgskmoPURw8Whp8sbxtIc2q2bfYuXfb8NRgs/LwRt36hnJEZY/zsEYn
OzkPXd0Mt1adnTPV2iGGeIBK1N6Tuoc7D9unVodPepl64xB9Q1zqk3dxSAcTCusMaMpEGNhYiFEm
qm46zrZRawHOOo9deLFTq/bSxF8XxK/tiKjANezimSIE4mz5ie0FegIENkORZSP73Vg4pJuES01S
g70rPwPW86/mjZ6G7ZFi1o3NRWdbLtc2JZrh4vuAM3zteRrGggJCf59FYOQFHc7ejkGDTdBn2mND
mjJIlBrXQAF/AiODNyB0x5sxnnUgP+gqXOo17RR4oZ7XHitkY5cVKIEBUplzn947lWvss4jImGRq
tn6i0zPoWprKId7TnlhZ0D/4LwqwVOFDgUGLCNz8oWnDigZ+9o10C43lekC6ewhuIjoqzP+Pw4Pf
xBCYQHoAPNUgK7ra1a60lEr9cNNPdwIndEsfBPtOaOG19dHuq1/iqKcqLcynWeSUWLoFCmSgOO98
62QZuX2Kx147sBBmDoY9KChZ9GAJ7U6lmLPtwBvQq7YmqlTUJzHECXK2+WufjFhj8G5O4xO6FIdr
w9JngICrB227n7rozsb4sXOhAW2g8XDfsGvrJEgopHEcbOzsafGQnoQ2didVG0FJpjBrMhW1/kys
GzggbU3GtIsyvkrOYDdxiE4h3ap+t6D4FjUZ9miH6yjJ8/PGLUgqyeFi0U9tvgkbP07pz6hk0HSe
qBGbOMnFVclN85STpbhOlFxZhylM8TDt1DUyRfjZlh3v82G+aWMt3yt1cYGcp54cLTM3fBSkDdCY
CSs3Odu5/ux2c7wjMNM9TYjH9rprwfjApRLnU+yFNFM3UWtYb++iXt6KfD/V/C20Y/soN8jdGfd8
0d7eZR4m4ynp2miHKB0igzj2U2Vm359WkXVw2ifTLeZjYOmPhaoLWp2gN5BqURoWd6MOXTuFHxku
WHK70Y/yWS40/WjAV1ghcVU3xdx/y0yYDAXSmZWI/+wB+fBFxxiFFwGVApRtdTKuQW4QduDOl7Sd
xDHQ8xx0D+aczh53gzJfqlHV35bf/38C+t9MQDWVGd6/mYD+r/Tl80v28vP88+2U7/NPx/g7Ezum
l64jjAW3zCzz+/zTYSqJfF+3NUdgHNCWdfVfE1BmreRN266j6oZl2S7Txr8moOrfhSCAwTWttymt
9v8yAdV+raow/zQR9ixvA78Hk9nf1/axVgqj0Q1lD4DA3Qqid9f67EJ+G4p9GWy1rMz3MGhVJpmL
BwfG1nru/eRtefPL6ubn4s6/fBvMtm0mj7rqCPFbiWEG1T71cw8osiyWRrBwTtRoP9sNKHXCLoIq
FmA0SsWjlWWvW+JANqEY9f9mAa7xj/FTjUl+Gq6m6bohdNdm2ros0H+qMTmGFjdur/t7tTbKjQ+S
eSHfi4Pir3VyHYeh+DOx/KsVuX+ydCVFpGjXpZbBA8ppfjV6jwOcjoj30zfqX5S+NMNYilvvxa/l
jdlcpFh2aJQGdFtd/hl/emP4Ns2Ki5G/t3vcPZnaFTsjrm61InTOmW26q3E0xo1s39ezQO7BAnUz
xssFo2o6Lv69VXimZVg7nzTlvizcszam9dm2dwmWzTNI1XlvuuRyF8I4Tz8e0tLGOmQOyaacnMnL
h8KkqhaOtwjIpmOkTM8+WrzT6GMU1COluAQTMn2rUF+VyrGOxp0Z3FeEQK7dcdhNC+JQmQflQDzc
N9d3RlAHoGVQFHtN2+wR9Fx8LW08S9XDNX2j9qJmzdd+JA18Hso1v3Z+UeP5wUHculWmL37QQomJ
i+3YejYKzX5od46dFptkIoc8OWgO/a6+X7dWpm8rpbqx46+kpQOpHkKQZSlNPHJCVjptdQSGwyOc
AJYrXWd5jXtC8bOOBZ2cVDWsrebG3cq08UE7w7mIkvhQh/TOe3IZkskxtvgVoMcdnBDdQ8zbSrJv
U6UScVUSua6H7mu7/IPkId6L6DkzrWk3tl22mYMeMzNpJwlJSOuhMY4uWnPuTs5u6DV/V03RKyKY
YEV7kGVA9c3O5yuBmdeKIJXY8MVq7Ku7+CFPq89wd2oqLtxr4wITFuvZW9wNK8JmBkbhTQ3MaW3q
MAdsvFYkF+xAVeGC6xA6KbA89ZroIb/e23nCbN81HzSqgjuhxQeCMeMlHH1YleCSzGz44AjYqMSH
dZ4y0jQsx+ozpS3CuK7abH8K7FnZlqYuVkroP2N9SqFREr5CJe2uHdsbO0lfNWMyVm2GWqXOZnuN
yIDZ5NCHm9z+qJU0XeGnArSIbmP1c9CXOlmBICFwIoVZwh/AqMJCHV5HgCcmbU4oBi4MXbR1q7hM
8WQ5HWCffLx0k4ZVL+j0q5HlkP5qKHfOhJegroH/ZdaXKdDoECMcWxfT8C21hLFOUI6v0k5xVlQV
/A0si2zH/bXd6hFx0rFRmpfcr9G6Df4mqvANlxqCazfViTPRzU1oGYSwmjxAe1gicZan5N39/JC1
obmpYoKj5QHFrD5PUTp7QPtbPs3w1goac4uOtT3KXX1AoX4lt+VD2+UfkOvjR/4xRD5LlvPlGe8H
5L73TfmsNsd5FyvmXqZ0UPuO5vUwGs/4wq23hBmZriKPGkvqjDGlz8QmaDMzTKJnhsgoILctUTRy
oIblG4iPbb0FgMgxLE7CGTsOw/nK4ADkI2UeqGiofJcT33a+PcpRkZsghhiwFcrNejlTPpMPs9U5
TNXlqT+9k0lVw70/aV7bqLCbKi1+e4fv783BogM1R74FuXeSb16+PPAZ3ph8Wsm3yyUEUDQGXsNK
4efF7muHdRPXG19PJdA+DwlTfIHkaBeYLd0GQMJtGDhbUKFXUGO7YVApN4DTrccaK9jYP0ZG8xW5
WY82+smyxDnPLPJT8v6OIOonQ+9w/AxH+O2EG5iAc/2SSg09gmyvzw22CtbOB4ULO3jEwKEXXu99
Nbg3FEt4ZgQpnrXRPYyQVWzptyxh3f1UtXcicMD6oNoGZ+PZXUh5oKmNTbjQMM2gxL3sECGcT/45
zz/RWbuMpQOPIcYqzfUbDoRbvra9TVqsVe9zHR+6L2o89WYMR1TVHug0RLuiL2+U0Q+Pc5gejH6a
H4Ve7Hyl+YLIhbxg2q51zkKA5lLC5bm6y1E+kFNL2EQZGh0mCaBIADLMjWpPyiqaymAzzfT2aXH4
LZUGdVAbKCrkEaNShog6QlCNJsezo0xw+Z1vsby/Vvz9fqy6Wyuk4hUp+rxtvyZ2YJ1RWJYIvfMY
8cHYeV273LTASHWWMQOnBi3DCn5bwYJR221GyANNrAi0czF+mCyN21ku6m0Pww34xKkZ8eDZc7BH
8OhvBPbjbdR9rYfs1Zjnz71afzCVOr9XervaC8Xduwm3ugAl1C1BC4DigmZJKo2Lk/GN+Z678qHr
FzDKWBBMKYrk/qUZUeTYdaetdTsqPIAGsKNqcQoT2lyuesQHxAUAIpUsJ/Q41ZUZgFoGbWZV9ayt
/G5DCLOjwvIRGq7Osgy/RUV/zCrtZNYUZ5xy2BKX45XVLaiIPyM4Dxthg/20q+4Iuc4DGa6DUH9h
ESZOmsPyJkqrcY/i90HrcEj3BhY7LcLVr1mfRVa9WqSZA7yoKg/xBtZ9YgU3RXnSrPGSOsa8hm92
Myt0zWYT27tQoLLSFluDw125Kt8AUenbxtYPWmzuJ1Ock3TaMcXYq8ArN3yxby0RTls1YL5pWEG5
F8VWE4Dpu370WHDCAG/J/yuYzRz68XUmDosaTTBvsQVtYct8igp1BtGZTqsgvEuj7At/4oeefnqU
2FSBShO8ZraBf/fBb/OY2Vz9aFGe7O8dw/ScEXqRj9RRqcVL3bOKDHEXKCXSo8gJ/9RZqFqqA8ou
n3EQlrfxDO6q6kmqENygRn+duHQPezIuz1EdXNUQ44U53/eWfj9lGCR83VnbDpmNtDW3Sh/Ya2Fd
mfkdEpK5yeIq9koUpsR7jfe1hjTGWuzoyqx/Q3XBdwvFUAE1JLczCqslAMNM/TRWLK1Dt/xi5NCl
Iea1K+kkrCLuYkn0MLiYrd0eHS7GOfti6eXtGFOk4fYTAvtxPfqVymo8QBE8isy5OnZ1bSxIxaNC
1uSUfBz94aIa9lOdcGlys2KFip74ZTC5w3Qdo4APenLu/LrxTK1/xEAW8PWAF4MhFaybAu/ex0Ls
hyHu2QB7kg1hNyaPFnGd2Jd2/wwd1Vw7YCFjHSJcH1J9TaptmxNLQPjG2QLjZWOXtvoIKu90ttoR
ELiinvMUMsLcd6d6vhdzKDxHYOEL/PJTqZNLgNHtKcZLjhxbf7TnkxMtiFE/vKhgnKbYenVG9WUa
qTz4H5TQOiYG0eVMaUMC+QhRr8kwms6G63zNh+y5KHUg09Ge4kJHAQVBPwRQgH3Us1KYq+g3s5u0
snQvotqwsPFSQMTsezuspRZzKQo6iPgeK24ySFDFn3KUX2a1V3YjMU3c/m/AnnQ7it45zAkUD4EP
g4Ng5PxmJkToLEYiYMNsuoFg4rVCybyUsD3gqe6CkSSrJ6pL/hoFeCG7cilLoUWB3V6vfUf9Zu/7
oprOOhRpL4xyJOeArjEdXPRWoL7TmOkVBNdsbdrhUZmKtTVzS/Mxo1405TGybX7D5Z0Yajt7VuNn
XFVtPj4qmZ4L45m0ZSQpHdVgNfoWtHNOEbXgAVT8yuj7lyGse+hkLhHhBeGxiTP6i8yeUCD+vWf+
XyCGbAVhuG4pXoU70BNWxk9KqW9SSIgskfxz3I7OIUNl2EQwrvIcD7JJPoKYuxsnSyIPcuc3RbFu
EzIWjnMb3A5C17nptfqNBg/M9tP08vl/s3cmW5IiW5b9It4SoWeqfW+9ubtNWGbuEfQ9Qvf1tcEi
wz08X+armteEpQ2KYhgKIvees4/AQ8tHiqMo7KNedIquS3014T1CixcPVqqLI6qi7FKO2SZ0tYbP
OrAg539imWWE+qHRgeJLOX5s5Lh1K6rKpdUdx5pyaBZRGIZ5oszKO7ZVCeiX2Isblao+95MbQUHV
QY7VR1QEJ8MEuO7FfXLyhunRV/14A/KDYNKp6Osmf4Y2++iRP9V0fE3GmZVMFv11K7lK4s8YNFpf
qpzrPrryg9SrDeHY31yL/wqJNSVzP0zzek3qRCIO3JfGU+iSc5xIH3NaXa8JWPbplVYW936wD5JE
s6wpqrNHXS9v3f6WzgtP7//AXmTuqAUyNpgIzB6zlXXAtM9kqGXkYjrJuBb0yOncRB9eMPQH4KRU
5epik6UCi5g+ETg33FveB4JcTov+tCy6+ZFW4LVAXsnDRslJrpe3jEC53KSY0YXVqYQOdloexaFd
pKufz5cXzSXWbXlIUhHvM5H/a/1/+2JjepvEIBMgV0W/bkOOtj1nwi2PItw5//PTZRXQZX+t/POz
y8d+Pv1tU64J/nVIyRNYvmjZANdvi+C1oz8HU2pLJuUSUfn34n98zc1n6e6/+1yFhTyyi4TuGq2J
ZY1l4aAXBOTy96azKmtOy9PPbf38qmiJMFzeMsNz5nfmkf5NKxz80/PHf3k/MGdg9PJqsoRDLg+X
xbI9pYgJcUcdpnTdIvmbvzOpcJFul4dp1xzTQH8hOpVRgR/fEdWVMvA0QA1b0HeKQN4RmOStWkr2
8IlKcAUBpIY8IdoME5S/qWhT42Oi4RRD9BlgyNcTZ7VC3UQGEY4/k/YVCViomfFa7yoAQlesbfVO
CxssP/PTLpDpNdJIIdFCa9j1ZW9eZGO8Ujg29xPRgCv6FzpwciieG+rjhyiv5dGlhX1x0DNOon4i
LbUPzfigsBpe4jBKL2VYz0Ho3MMkZf+pb7qjW4u72PHQU0zWWF9Gdo+END3cjfDg26m4kDf6wkR8
unS5Nl2WR26tM0goPO608xtyXuQGsQEMHrD5RX+tFkxyuhj2CBpBSuIQDBhI7MlkfYsyO7/G5ICs
ppE5QZMI2lEGTYh2klvRAhGiIX7qUj+4tPNCUrto4sA6xlUlVyG4+E16MzXtqjNTOQWkBpx1KDDc
2DhGbJDpPLeXqRguXE1BuwTZc0WDnesya9SB1l8SrQf0Sawj6niySjUAykzTUyoMQ/Tq6HVJyBM0
FXxcQIXM/HvoQebyVblqvKY6uCGuyUlYZ8yQB79iZjilxAAUXpzt7SF693Fu7to4+lp7drQnT09c
ROqKy/JoWRj9iOnXEtNaT5GPxCQLUPvRDP4F3ZSQ4LCsVY5ejvQ9IywJPdS5ynL7bBkS9rLrbEbp
fPeYzl/AmuGLJ1ZCm5+p+UxhfkGd0rQ77lT/9VroUFrBUdZ0/WOJynYVT5l5WU6s5ZHb9cEutmgf
opsdGTi26F6UfbCyybh4fWvskzj+MnnAGDcEuCWWvDjzW8v7dl8aFxeJf5gy6NP5U6KeLGJRTEf4
BadyLNqzJkgeciygkwM/kosuMu2yPEoD7CWk6hG7kJWgnS5OS9BBpCx05oal5ds0rb4AOT/VNow2
fVY/W0mXXGw9TS6G06Jx2XvmIHfLqxjf6o1tZFR4Cje+OH+vuay+LBz3HNvqmUJnslNj0p6MLvM2
5sidGLeouISz1tqdj2E7n/TLQqqoWE9SltxbSyaCVnyewv6vhRYFNKyX558P4aKN86ydcAJtel3e
UPNHiljR3f9lxeXhsrXl/eUpHlkM5okhP7/m5xs/v3V57edTr62MDT5G/Gv/3LFlvdJostOovhix
2xbwBqLkl12HuMEUwPR2y6qf+/fzG3/uXrXsedpROfPpBayXd3pOLqJkxP7nesuj33bvt6fLKr/t
xs9D0LXRd/IErjWht/vATAX3XQhwVpk8JQR4uX2IZI+mPNEAUX5fUHA+GKXxlTRt7RbXer4OqPzg
WzCjNaG91tWDv9k70Ch98nsNMXwXtYZsA6PZCmup2uRWKk9FqusXio+YxUh5YFQfju1E7u6XxhH7
lJrFVq+T7zrj3C0KHo+LFDNdE+wBuVokugbUY0thiHluSdxwvo+K1IGC0rjbvh+mkxnp8EHbkjNY
l3tTof/MR4EyPv0aMq/ZU91gOmqQZc9T/chOABhtGA5aXuzuNInbZgyuk5+/ZWJ0v3The9nSra4H
SVrBKqu7mi5k95ADml61KDKJT6XMPbldvU3y5FuocVsmVBl8TkUhqVfGd2U23xOVmse50gEUl4SH
dojx3nTfGt+9z9Ac7TQTrwmQxlh+YZ5mndMx3RImb225nqNCKCQlVRfOcuUSP6BC78m3hL4u4pEr
UebSABgIOQH8yLgfSiNxgZPfMHXyzA/sw5CNRH/M+Qk+6kViUUHHh9Qirt97AhBWCbBhqHkpx7dA
NXhYSxNr3KTgJ+iN+Oir5q0VltyB0KVVaRqwY75OsRU8ZU2yBx9r7zhJrn1PNnRhxvcdboydUw93
2JDpgFPQ4adsntLDhEyGKRiKhdauH4TXbuuEvELVafkBckl/tibS7aI7+J7NHvfqqfBM+zK447Qh
WwVMDKDqW/sW+7Z76buxfG696ES71jwWXWyS4uY3a4pf1i7Etb6WZWHfmYrpUpGZ+cpspl3Xldaj
jAOMTq1NVrB97bVeXn3Ce+MyM05gRwlE9UP3XEX9HzrItT0LdJBjOh6GtldbamcJ3MxpQoSkaytI
NA0N9kA7MiCBx0a6c8KUeCsy0dJcJ1IqNNFeUCPTHsoxvNEgV0c7z6hyKHvOZCj1QzHGf5qhm9wJ
s0CtxBlFpY3shKjfI5xUO08jSQbvp7VVaf/BrA/XvT1tE9fSjwDUjom02/+vOvy/Uh1alocG+n9W
Ha7f0+jPos6jf/R9Pz/1V99XSvNfkpRWem+YLC3LpIP7V98X1MO/0DcLAo1saTII+tn3NfV/IQTU
PU8K3flUF/7d99X/ZRkGyQAuXADDcb3/p76v/k9Nt4W11Za6tF3bMWgxU7D8Z0OxJawNvqEabsTw
MHorxK5sB/My86b2QRl2L4U55EdlRqQKR+QigH8HaNJG5T7yFWEpaFUzkX5HtnShPxfufCO/RXa4
qcINA5r8LhOedkKe/hZpbrkP67Q7DshuGq986YG73WGBGe681rX/k1jd/GendP7DTOHps19A4BZY
bAS/dErNHJqdh13vFuhGtoc3uNZb8/tk1tYhbIOcvA3KNTJT8T4HDIFmonEvdT/IGzXpP9pwgnc4
dHeFTakDMkR+wNwGmlHv7GtN8J3oa3XvzCUtosOSgxwYv9Tz5MF3fXQ3fXQQQ/5YOEo+O9i01tih
uq0flx0qyrzd2yL/sy3C/lzbgIRGHPBaXuH56IiuR/Idn5MWcObgNA5BHAkZW4ME5hX2976mAXEn
wfyFMp27QkFOdvLWQkd3zEdXewJSZhxyE+FaENTRfzim9m8i1eWY2o7NJZw+NO3530SqZuSE3IJH
ElUm+EB0Awnl6kwFv9sJnrtA0ILDgbnYoGkCR0BE4zcw1j9cM2j2kVfpZ0CpQPAScdcRLHZoSQzf
5nangw7Y0yixnmI7TR7JTFlxoPUXz3OrVe1bXyEld0xKiELpyi4/U5JBC+vCsughYuaR6J+TgoCk
0I6fBkRaNoLBICJ7pIRlPFsTGKGG+8qCXcGPjop54aZ3HVglobo23tBRnzFfvXw2HI6lN93PebWv
Y2BRfM76TWsBCUsgm4zUhZySkJOIoFp4RtYjxtXpEIdt9qq3t8pS1YW56hOTrB5p638t8G4PIEWh
Tv1ysfl3eoD//uNF1i4cznLGLrahz7+BX85xuiVBr5UpAWfWRxJMxdlNarpSXawxGwBAF/t6dO5M
y74OnUkQEUJ5GxICMWTnFvHqSc+tm2pNcYnafGuE2t5rN15Vidf/fT9/Ey0IRzqoWhAu4NmZF/Np
9ctuWgJPUwmD8yZ0rTkBVbzmdmZtrbCPNmq0vf/wdYtI5BeRxPJ9nqAiStq99Bz3N5FEyfk/VXVY
3ACzyPBOozlEvWClaToMNmrot7ElRwI2l/dU8YNaCbPZYJYtzp6gvEqK4KPzaIxe8NoazH5BEnE5
cz7iCsldG2mvRZjSZan9cl/4giATWkbXYoIFU+oOjTrh29f/cPx+E+fwB/Fb0y3kPjSF5rvJPw+g
4xgRbpAMhpVpvKFEDs9OuMQlAUMvsTOsAzsRZIVY3bbpSu2CPyGlAk5uLOzfxyjSg00nwm0r+ZAx
cjVsSnm/LBLT+0PmePKNiJ/gKKdk0wvUwsNESH1Ddr2uaq7skr8OxUG/6xWAd6KAqfYTWRFlhAfR
2JEnEYFkbmonvZG6SIDjFDtf6AuE6zA8jdIPbzJWEKMhQDODaNfBwnXrygYlY++ufHAxV40kZNnS
5MulPlDupNWvNXRFGxHetJrxE3Rbc6OiiCBXF4h8SYTnIbDT5uzjLaT+R4br/37crVlt9M8TCV8A
t0fD9lBbYsj553EXtrIQI0KrHN116w86ek6rf3Ct+msfalx4u5h4kNrt6SyOPxLpxn8YmdzocdG/
V4kD8zQxbUpYsTiCaOr21NT9x3jUhlU0rwsSB1fS+EOp5GYmxnHQ7fgtLlzgMSgT7pJwHAE9oHKo
LZKou9w2303pz+3JRzjHFhqGxtuilqJhVI33DFj7C2xBtbFMD2VNLp96HSv2CAD0EDIfWU+VQDFp
iWqXm4NJ1cpmsoB5aSA4F/50nt5oZa86v/6GcLS8S42yfjWdh4Wh4DYWIhz5HwRNuuf8t1PbMA2u
CEzcMF/M6qZ/HmK7JvqnDlvj2mZ+tEYnK8+eq+RZNAOVqSCS+3Sy3cPyxrIYXPCha1Id5LnWUJ7s
fn5G+tr3cirrX176ZRXLIc50tWz859Y6NMvrzqH38Lnd5W0faa9GIiVf8bnmZGODhqlpbjhTDLj8
7KUGAeBIU2/3yweXNz6/ctnBMBP+zjPN18/XjGUPfn756FF9QyujxBHH8+bf/k0/1/5ru/JHFrjj
6XMf/t7FX3Z23rnPfVrW+fxSVWZ3sdzIulN7q3XFuZhXW1bwzdrVPo/88s6yGJfDvzw0+ckm1S3k
Hr+XHcIPvwkumuGfI6l7B2sTFY26dpJLX+cNxjbWyhlKpdS6Zxz72lnTnxNA793Yvoxa/2dXQMBX
iXGJzelPMbT2hhnhc5uE7+nQThvktR9lJqxNrGBt9w59VTqjyhPli6+cW9zQU00bm7gjyKk6fd1d
YU3XXIltVMtgr/LszA0fBb5Mux2W3q2h+8Yq9LF9lS1S+qBimABm4abrPa2a4aHXuJ0HtKOilCjg
nryZ3o/QNrYI6Qk1WAUuyZBA/AqSq4anPucySlGXirrrFDSw/2B0RvYE7dhtFp0Qaq+bXre/NK5+
s6MfVdzdusSJr9EMjArcdpfY9b3s9DsVeHT+YjJaRZujaLNb/OJKo1CBIDz3XJIUjeIxNPDp0eTc
8fN9M9M3F7zjxhpB5ESdi4SrMfeViREGmiOzVwJUIhcre4Z3ptRomyZJSchyhYotCj1qqfLrhM16
5Ronkr1uQdCEZ9w8GXw3OkmWpw41uv4Gh9sF7XHFy8nXBGRU2OCmlunwgxiwJ2AqalPY+mMc1FdU
cy50hexxouC5KptyX3lNuE+7k5b7z4hH/E1AYaUQ/TZX3XdnGDaQ9JJ9KynSExJi3BnmW9KWa59e
Kmx9vBoh9DywT+tBs/O9G9jyXAiujJIwjjEiBu2gVfa5xsxy4o6NElsDRxbCCIjdemMlYL27WZka
D9+jKn3MnJxCtctVEgIrfeVhF0hNHEeHrFxt4ATLXeycfnvJVAH2u7OOQ0jYBYoFOvXtATkCt/ew
ulTWuKdv5hODFYMKSHKOdEtJF/u7vtIbkn8nFTO6gRGvJ84LmdsUGknagXW+yuDgrzW9QVYx0cxE
9jpArEe34mj6Kuu1EdfQ8KdDvy8dXk0r/mEXaoexotsS7fRINEJ9oXt3KjAprAswEjvAd9tY7z4M
LI5UAdK1Fj223OdJcZeXvIKhKoj3xLkV0f1fyX4kQCI9+Jo8Q8F9Heg13vUlIWwhPd2y6e6hF5NR
xUxvEsVTaGDkUoVtb4MaVY+lqy2hmNRmG9lfncDbdZUZnDyfUNA4fwaQshduBLChmFOCKFhsWqQi
q3HICUggPxRGRPpjMgmW1qHjbeloT6VAC5A7qN5kd1MZ0ECzpzxP5lVZa+lejPbN0kW9QwxN6T3U
V4jBglMvx10eOx+dFmB0qUlCbpLXUWkJM7tyPJCZdRoBc26tRJyyQLfW5pweSdrKg4l9i58Wcn//
PbMxARsMNnbkIu6YrbcngffdtYPx1j07cXpnQEQVXBAJYSKNa5oQjAHB77cWBTrVmKQEKrOmZ9A8
g7tsd7QmL5pDoNTg8FMe8vIwMb5cweF+YbAFDdR76e0g3pFjQCelyY6tXn3jHEIKmrvuwUiyCkFa
Cfm+p8lJ1/Wb5nL8BqtLtiVZxzuzIHkhU1QOhwQ+YlFvnRS1T6HMJ50RKnXuPD90Qo/WulZpm9hz
/+ibimguq8k3WuScmQ59WGm2LuYjTXLUtDVd7VWLDK5+dvClc8DqdqRullPrrc1pb0XxdZirighR
BBfIdBMXIROlcTTPFjygVcqsaIrN+CF1o22nj819I+JNXJtHBXiSfwACIUxfCIV99MZ+63m7CW3r
0BL3pdrkjcJYv+JAYilM1qSNhE1yHBLlEmtoTkQHEZjmqfYG8QFWpX5EJgbEtQSW308oZ0P7oYXQ
uTVGJo1t5p3rsVQrzyMRQiDvAchEZJxUwL+wlHR3fefq5wwblddaT5FICWpOKvK2EvJSfFCoep09
5T4Bkn5L8CPzornumO+l9aa87qIrWlAESz9buntxfP7DUxsesTG669H3kk0TTU96Rat9ANYNaBqh
RGe88wPrqFtHLwkXzvVYNzoZ3tU+ZFQ9JbObrDdRACfBPiMGZvBEvhlrult1zNPaKV/BUj6uSCr4
BriJZgvM/9yLMb4Y9te6Gm4hl84SS6XydbVznHJXFUSbqQx7DzIh6u2oUUmM0fYoekiF04YR0gJ5
iyLyjj0w7Y0yjCepkdQOKpIrAFSyDS2iZwVth5ENfR/iZZ2d13oo78ElU5i4JznjKe6mQ1GglOn8
P1Se/CFVgxYRIxtF2gxkzfBVzK4mGaK+jMyetMsynEuTIFEpLW/MnuZLgHmltfIvNtGm64mTnFop
wpmaWVNoVccwuzReveMCE5WG+b2PEDGOvvyqW1q3RSjWn7vA0255UxBDOq+xLJanCbiXO2GHw9nH
20V2OR+bPy85MN+R/aJQmibtsR3UcCg7uJBBEsTPUSv+XLbRwMTWUH18gfkY7sxM6Kfec7Q7qLL5
epq3kbsPHVTFD9KMIkJZZXgjprK5pIreqeHV2rcOzc6yLWfKAL5zD3/QtaE4MhXL9iqjVh+HOV0K
8oIcrax/6Jk82zihv2omNAFX14oLZZf+qolw2HhCZW+aHeyWVTn06UolAeWRsBuZvfXJMZym+qE2
OXU/t9ZdY1z533VH69epgKkvYAic3BAik6TU8uKX3ldr/l6hkmvnk/E+KlSVgwjCS0869RXCe7Mp
TW98I1tx2xNn9GMA5EqubKWeGPKcB2bNUA8679B1Uj4IRULVspowvxhmaX6QUjfH2+X13RgM8mQR
tL7rRT03dd3XZU1rMm8xcRZfVECuQ+QM9HK1JriF5JKZ+UZ6nfaW06QvKqv+4QbkNgjbiJ+8utb2
wIx12uK29mBWOhCE+W8x0b3WIm8+BjoD63pywzvlFN7JJiBuNysMmMG7z8sBkml1z+2q+pJajbHl
d9Cfq6RC3eX08aYg4ve9IHF0WbW0IzgTRWE9lomfHuzC7A65iqrH1ECtuaziMdp1Q9d/16zIW7uS
eDbPsJOzpqWIZtzCevW98GlZNVDBYx/PZYNKuNsaJOg547y71UamMVRT5ntLKN7ngXQ1ogkB+z5K
f2oObhCWB9m34tEvkDcsW+u7jOwO11upgG1YDUGkSo5gq0Rl3tqRaN1QZMX33vyiTan+jg2aALKu
FpciLdobtH8Ed/MKOSmX6Jk/4qgl2USr/UunaSGkZly3/mjkkEOZX/byI7OJLjLNvriOZo8uq5Dh
ZtlCth4wPXwXeAo3KeqBq4+d7UrXOkPPPjof6Ps+d6VWVFdbx7u6uP6vssTqnBUu9+TGSDH+Hpa1
GPIRu8V33YpBMy7LCoIG3PuoPS77Y/sYRLABiFuSmu3FayxQI9PUvHcg9T93iKSFmSHl38ZSxoRr
O94mby33zeGftaxBHaJeu8Bc7rh4Wudw1NGIQzp/a1AUL99ieX22ZtIp71Km0+fWc8ptyBXvW8hZ
uWyjqYNozQEK7wOEsedsvjTNk/tvNmLdZQ3EzZB9PL+5TwKUGVNK0NdopuG3fFS75VtQfForvbAP
UazBkTCqiYjm3NtyMo1f44HMnPlf1KJqXlWOnTygDkG6xD2XhCgNM2CQA9jmfxRCTkGaWA8PjQ6Y
fMSZvgO3r39heACmnDUA+qKv5ifxMFWledTxS+xAYKyV7hSvhQzWyP+H98hNvI0lxuhcob98tCrx
nSy74Z0fj6AeQAKoGzLaR7lKoNT8AYGWlbqk9ZLqs0fKZmLjh3r/Jpvz8kHdiodtS13jxP083Roi
bEgdzV+WN8vCDSmgYs3uLbe9DSUYjWWr5JY8IptXz3Hd2EeLxIJtkUTju90zuLGDd1A62U6JsDh6
qahedAp8y+4Lu+3XlLVmYJU/3Mk0Ij163k3yK99ay0meVGMYpwhJwnZ5PQ8JtGva/hvaCEYnedwe
+sHSXyfHPCy7WBhjgJN0lIgLI+PeAtLxuUU7cRHBOik5KjFc4W7kWr1s0ibuSKdZ/RW1MP4TjTwo
AAnJV0GCyrLJbsAx404RhQNR+w/tmEcrz2aSprmNd1/mEq9yU0mIz5FxmdqeGL35bx/K8EiZZ3ot
wJUdajk4u3jwpm8l5AMCG6Z72hyKKA+c70NZ66coJtVcudq3z72aWeZ+VPR3IrLMq6vRF1jeaMLp
lgTonbsJMkHrJcxxB5W8t3So5/+8mnprCw/VOpK1TtApJO1LpBePn0cHeDdK3rLhWu47Nytsws+t
1lK99BRGnxzZp6j5UjCD8x+RamedG/2bG1RqZxg5p8xQ2C9uHTE95X1NanK9nGIq6P275bQbcSu+
6fEePdT3oePWHRAQeUIBAyuce3vru86qKFF1tSotj3Vsv9HjLQ+ZYVXXIgRaLnOj29skQVzJvbRI
6aJrXHUdd1X1CIyjOMaOgTYaPt1JmnLfCyIHak+l2No69y5up8exrc1r4TVgMkoPAZPquMV82CNS
c4Du5PP1aDG6pifDcLBJj3e1N8ctac9IEH9Z7xYvheth3O+HVeZXxmkgnbbOmQMuaEvHYFYdmEpf
exGNt0nvnrTUfKOMgXHMtV6VPoeX6MColN3qu9DhN9pY5bANu1qhY02qs1855eciyHRMA9ST5n9a
fnJcUto5n3g4WFZ2Up1+rgeQh27kZ6efr/++3rLysjAkPuXPp8oM90E+nZePLRtYXp+6mu9YHv58
kcu4B5DbovluxhgXGpPEjKQL0GlAoO80WBST24xXtlWsB1tLt12Sv+YOUTZRxAwo1NppX2ChjsKv
GR0uBsRZinkDHEqjzPJUzYtECca6JYjcEfT9SfpNf+rbiIMrtI3lTtYK8YXapfa700JO0DzZQrOE
BjWZRbntVKq4CQzx1u3uHFPZnyt0sxYpKVpcU/NieZScBcWpgzHoTwlUPvQlzakVfxQaLL1VGJXF
aVmMEB0my4MHHPT6DrnWNgTXto2q7mvUBMUZmQix7XiHnKbfmlZ1lzkoBYO62S+Hh19Zs9WTPl4V
Se2vbI0JQ1x1L8sfR3W0PGG4zUQ5lxzxlbfmB4jt4gzHwd/lTvQiu3K2vbXPIg6HNYK+Eg1EzbHC
nzytY9LNIgnPZXlteZeoHNJ/jHITIsDakDO3Dh3AJnnubBgoBGVrrJcdI4rFw8bBLA7bDX/xRBwk
/7Q9w7HnhpDfldFo9yFy0G2hdzczBmCgmFpi793KHF2n66oG+ZnRnIqAG2+Riw79kvJPfhKStmw0
1uf58bl1q26L0/K9WSS9dTwQDheaJHX68aGhZXiYpMq3AZcqWiwCZBdd641tUXKIo1TDUeFoa7uL
UXy09QNR1GovZo0Y1JthrzfOBfhFjZEFcvSKLjQNkdLTdlPdv0Ym6pSiItQl8LwTk0WztaJTKJD8
4repT3U3UITsInttuQO5kHNbrywRUMpYH7cyNOwT7qfvfdP8iB0U8K6qE9prxs3s8nJfIzpJpyrY
6EP/2s2/SDH/IpvZ07Y8qumczc6zHrkh4pAt2YcTKkPjdYqgFfjphYhc514jtuw86ZAD8rgkjp2P
XpseS2vaEMhXVxrz9Ngyt7Ezh/bKSO19pz40ysb94Ov2Wu+ScY8Xw9sanVQ3OBvxMZi6V0i507kF
e3vO55wz4iaTTTQG9pVgeWMXG1q6HpEdrWlCOju/8OEVKFAF/tDiA4FBAVmdqTG3Bjg2moE6FnU/
VLUdulAfnTYj65KECSg6gdn79wkyzS1xiFiQRTo9ajlVRr4HbZaiZpvAtDxhuXSor5DhkvZSHsos
1cGXedexLR3yT30uJ46FHUZVRbpvjOQcM0U+LYtsMO69RhAHVOgXgBD5KUTH9ssimS2HfQFjTDja
9yCJXoTntmsGYD6Kc/VKmhSC2IFmAwURR1TNSaAKPjndm+UmcjcO+n1o6NXJaSym4G58CA0mOtuK
kT+/6y5C8wvVodNlvSdc5JLNUIafi8JGIzDVOjChrPjww8xb5QXB0iGIp2X/eyKfuUmkoHFK/K+A
/dRpWVByUqfIefWKbgADjRe0beO7KE+tXTr7PJeX8r8fdV6MDsOBJaLxA0yHYUxXgeRnGM0LfTS0
rXCGr0FCT5xqDRTESPBLDMpNqnwAK2kzK0mX85wYJeR+J8KhuxPUbURiEww8N4H1Q25jgr8Yz4PP
4MjhNlqlnvpcLE8FGpYUhQLvCMrndtEXx37+S5ZFZmjWxs9JNh1mvNU0L8qgS7cZyFfooDiD8qnA
gyWIseMqD8ek+1y4wvnrkf/3IzZmrPKKXn4St/2ptUlhXh6ZOJV+ebq8IUpnk8V2eQgquzgtC6i8
3Feq7CUw0VeH0qtPy+KnJv7nay7moFUcBuZaqxrinw1kbmEMcRb9YLnicvCiAnKw/MkYV+4sj09m
90CIt2BtZdWw1kxnOE5zKJws8ch5ZFishizINnTdKI26XNt10VOGpgWq76a+eDW7iUKNKR5wpxmM
Jcri3MuZRzVyvQjmHiyZw8gd6rlRyrFaFjaj9VUhInxt8yFRWeJRxPeoUs5nxfLnJDW/IZ/putDQ
2LtqN0TJu1BoZckp21Sj7A9qvk4tly2s3xQ+qBnSCPHvKa+p2YSWboOwH06WaQ4nhC5YR7yeOIAJ
oyIZxcExaYgR1Tou2pnDT03PRfbXcw9HXeCr9Kj38ZyWDu7RzAzClb3yBEJ8mxo+9+JQ52RXOkYr
8ujyXeirZ/wBxWmcfyvL5WB59Ntrgc2JiDCXjivnhWoLb1uiNrgito6B+KDET4okv9Ar9BqKzJhz
QmTQkwiGvYNSj+4ukzG9MJ9RcFY7MUCbJqxtByBweqcHk22yOXwWbydhSrBcj32lXbAOkCQ9gOGe
6oDXyTGynQmRNCqek181JBiG1ZuX6deIFutzhq3s7HZAaUEnW97wSBaod8vRGBSG1p1ij4agEdJb
MmmJY/6TzX7EV3fXV+W4tlst3/guTEhUqna1bfSeNk3ahdRidesiLfKUEzu8z/okcxm9Z+0mzAJK
yvE8XXGsG4qXHnOwI7aDW4lNl/b9g2NZTKOk8A8hGZP6pOX3WZ1TJbaNe9+t8rXu0bohd3QWkpdf
pWfiKqzmq3WM+3PRf0t0YuCVjGL3qfUug4nujKtvuizwntMu/lELv7wuz6jFMwQsuKiksZesG88y
vwxEjxLTKN8UvuatYUrUFzrhMIOJs3R+3Sk7ugh6SIi2kdSvdVbviyK2Hr2++FaPgb7xEoOaUtXa
B31EAKNP1nMprPoLgSoE/kZgmFSQN18KOVmbIchpCs3vugnwCQvbJk7kfMafgyRIZajhtOLe7HRj
/cWxkZ+6nvdRmZL/h4HgMiuSvYBGSylnF2X98NjeEjtu7paF0ZQR4onBwzgB9p3BonxvtRrxQGY9
B8pXTAwYeDRWOt4r2u3MPV6rVnNfjbGJABzB/oX1s8Xxrd8H86MRhjAePeygtYlHlVZ9cmoSc3wI
01pbQ8Id1+M0Fkjpu5ZDDXt+SONx1cUCmVs5+Sdn4gqUqrE+wsLXD02e/pHVSiCTLctXr0vobUQN
xTZzArZlIDpzXbPbMW5oVzDgoo8uePKS7hCUhngd3OjUDEm4ju2genb0IcU91tVrFFzUk8WtaTSL
nXC4jWACRiP3f9g7k+W4kS5LPxHKMDmGbcwDg/OoDYySUpjhANwxPn1/YP5llWLKpK5e9yLDSCrJ
iEAAjuv3nvMdNSP7G/UlKYqRLMgCrkIGj2AFo/quJQbmTHBU9JeT63KrFFKiraW649A29XPLgKOL
ZUFoY4boa3SuvRCDtbDtxzRx9CMZG4WfVdjGNSyOsVM3Fe/C86fyoB1NEO9ypafgZs5ptfPxJ+iJ
3+FT41ZX3RdV0ZHP1V4+vrN8RHuG2TC58SH9OnGyJkw4uTkYY+G++GNBVpEsvw4hfbaoz+Lrvhjf
mrHGhUlm5soSjn/0AwFSb3mY+/lKZPTRSxNw2rLrW9sNJ1mYFfoW7dO6Q1qxstp22KSRN905YiYa
PWHaFjm4tSRikWpioG1H1J5RXzmvNs1KEHnm2q+t5GugKCUIkGOu3b2huyKITSlxIqVVPoYhbQuv
Cb5gfzbYWwc1yNimW+MS9nZ1LkxGH9P0DdvNNpiT+S0MAaCmRVLifnG6TW1KhQZ90g+6XFB9zZx+
G+N0E9S+9xe582OOU3mIsT4WwUnWestClrwhgIx3ZZCUp6Ezw7tuAo8oCO1YGNuNMFMGiNwI7CUC
QETNf779+FcmnAxJBaWiVFHz4I0szuPkvoKFmfdNFCNZWb5t2vG1by0Ud/bwQ2HhuSbhcxX3YXEz
IQY4B8B8WTboAAuvzG/oWpZrr42ZlaYTfRPau6b3DRsvNXGRJY9uxCCAKcl0iM3Av58tcxnDkOjs
OvPwWO2FiN0fpu6/SobJLziY+g3infKmiKmSUoIfVyUA13055RnDBiABdZ89uen4ZuYyW3F9BO+2
Cu6awG7+GjzJaIZsqtUsDzR/IEso0pZFLViWZUGLFMz3Ai5Up8n34AvOA6BkKoK94c/2JkY7vnWW
jGGYa29FGs9Hd1b64s7+xvKy+plgEb/M3Kfe84aHkmu+clx9kxoxdvwpsI6cRPiERSC3LTEUm051
+jS5njjXvX6QJGhZjaO3mTN/KWwJJwL+tndSOr1XBgGbLZp8uP11/8LvvOYtGXa64cKAa+itG3+O
1pOmvzWFNVs0wi1e8H4FKyLEIUJ7rw4TfuCCY2NaRP2qfREn5q5xyaWErn1waCUdaDOla+EN7qHq
K3O5v8qtoXOx/QiN/Eh8ZCrMhrG3gQXlkd6S9+Q/tJMbrpSsvFORO8z0hPRPmoyKI92jeU8a2SXL
zeQtAdS9mgvja2IZzOiykb0rgKLNxIr8TY3f3XFgBjs49cUxXLmu2t7ClNs9j8ZiMpaluMo69aVt
rfahiOuamHf6m17QEgj7Nso63istrMfBsotzqEuLfFYQB6ymBZUvaVHz7L9ntUWYpNQrD/bHdo7s
+GjZSP5VlhG0PNOYC2SjgRI4AU74kN2ZDoo9YxFuYgR2XyGVoa+QSn/P9EuS7hCSSe8alwyR9pZ5
cX1ft067w2Vkr//zCWq7wI9uP3olpA0CCdU7MU471MjGnjgwGEVyOSqm89DkqXM086IGf8cc17LI
nO3FeJ/Mo3Ft6X7/8Z3w+ogBa6YuChKX9GbQnwy3NsJPne/5LL+3wsIQzKe/jUnkYhvhv/+d35JT
ihEkSj6t1gwymmZ+UiPCCytI3bewf6oSXPXeEEwIKpVxcUy3PE+TWqREJlDa+b8fWrn3je4vJhm3
QwZvhB0npUU6j2dDTldkUhNDYkz+2UA+t0qqLLyZ8i684aqcEH9bUuFHL/8aBb6mDOT1gTFV9lCU
x7ZVwamdPP8Um8aDcmLOQoVrKffs+VpWOYZytmIKahPIWcw/mHfmnZ00RMAum2lVdvocFTZYMBU+
FJaBAIaonq5E9jB6obpmifIlzJaBbVW9vEP0T8aliSiwmmGbDU84i7oLzYvgWmm/ZF/Rk4+XJHto
JDOgFKs+MjSuN3OjQMNW/K4WTXjizz3l5vCSsql6tseFOD9U2zFq6rdl8vieJk21cbMBerWaqNBK
Bgi8m+Li1kO/0vQXTgY5aXtRV9/o8N4QrWbfDTkQG3z4ROwqzGVdIAArDCBJtKdOREaqZ6BcpzQu
idFeLpNeVXL1EaGbT+KrWQO1+cjbRWJfnl1Ke9LfrXQTS7XXfbu88+gpdkbURehYv0VLRWmMB8im
OIBTdy2DO8dp/FXb9/3XgBuLB2UMAHBeIA+y0lsynJnfRwZhtnP3ZAAMw52ecqsDDSJmGa9BVeGO
qfLsSijnwfWZsnipMd/YS1rMgAj7EIdjtCuYfTDCV+/lwBCoa8sf9GiYqll+eTUEVEu2l943QZ1u
CjeTB4FDc105LNizJ4qzW8pp1TmxfzRMcjpVYFkc+w652GwMM9R5iHRu4m5qXxYv5BHQYllIxRoS
Os3c8CuBITv47uVDDdukBW63cXsvBGlPLmFNZtF5kmlMOGgMoAdm5o3dMcvy+rdSNjHD27IgJcja
q1BzD0vjVxH7Ay84QvVtbKRVqwuZANvCxHECLaOvbu1MdMDycuZPFlsh3vZHSAJABo2+Ib6rs9za
8tKLLQ0s675sMvOeC7gdV7lmMuq6bPzcFmsrUvGSAPGtkSqyvObeYl1Jon1Sm/2e+weyqAVA+oEi
rVPu8rKdjjEC/D0VRwS+xi62JomDMLxke26DsT2zV742PDRZkR6eRljJTd45R2qTalO5Nm2+LHHO
lFnc3dRbopvsduxEczZz41Ikdn4d5IXmDudCpU25K+eFmYCPKfZuqdXZSqMjBmbjFhiMBfuMS7mg
G/bSwofIqu5Zx7sUHMy1DpziGnIvkQoiIa2KH5W5hZyWFG+7Lqbr2s4f49T0H3uTjKfGCl/6tAUf
07z0436kdXKPpZoGsNfYe2yaalsD5gwkfRLfOuhEcsHU86Z3yJePDUqdUiw8NbJ3PSa+mRRfhNc1
9xnpOCvwit5XswH/I+P4IZ98e+1obDRx+iXr+nDXCK866FiPLxpdUlaN4bos3eJoGK56yAUnLOOP
QxDGikRtQaa7XToAq6PqgaNBUwrw+RklDICWr7pbtrvOlzHGu5iNUXQY5nA8pWmO9Zw6R+J1Bo4r
23eNrBimR4XEzrfPXTLCee45EtnUjS8YT8joQk/BgMkfX6hZEFJG7X0Hkt+u4/yOPUS1Gao23HoS
jpSggbH0DmIC83ggvJG/W1n9JoSX1xIQ9/jxkNPanWyiJdNyfBlKxFAkH2X7FCRgHHv4QAfDPEVJ
V1xUxO3YrVDAWKPOD4VOzFNO/OqmLFX9hU7VrXaiV0MYB/biPaUVS0HWsX0NugAmyxd7YrnLOjJt
XS+QO8U4B0FKYSDb6ov9BJqKT3bKH/XMoCZkJ9A3xoq7lHUd1UZJx95lr56Wj0aYy7NJtzaLkW5r
NjRhbkBH7NSwDuBRnG0DYk8am2jIAdAcNaI9MsOsy6TYZmJbbahNiKdFZCs4J9m3jUNxB6eKgOE+
vIo9Eu3sTiIyKxk4G4hafJ98O1035YmUVAIuudDyHpIsKQ8XH/LSliZmeB9ASAiL+AsBQ+FzJ/36
VFCOoBGV0fM8imr3zCa/wt1SVDcITLY9QfZXyd4yZXwTJ03+JJJ001vmcGnsZRpYKuumjV0CYoPq
FYy0dYOO5Qzmvzk62Bif/Mo6VWOTMZBpFgj8CEIzyNKv43TS2X4gYf0RI/nwaM8525D8O3MsfTGg
Hd2xAy6Z74URKSCEBJWllJh9subiDwxeTbI80WZ1jCBMTUCiIpQml1O7YvEoDlqHLQUGD54Cca6d
8YwzCEx43mYHaiBU0eNI+0xCo/EHUzwmWt9A0C3fQwD/iL8QpLTxQ+3MxbrvcvlGiAsDHF/85TBm
96qwxhkuqOJFuCefJTvBM7MutKnMS8mo5YIcT5+G1sCz3mwr2lJvfo+wttFJepZx9KLpCR+Y4NHu
Y/tOz/k2bbExNU75GGm7u3PgDIqyYkpPHVqarfkOeRC9ncHMuLMIGhyZmh4FXEvk2KXzbAJW2aWT
Qfs/F/az7SEXGCe/eBhKi1Z9oL6nc/Hk18h0+i6d2b6qesdQ293R12stOyKtqw8eSr++JLDQaVqJ
0yhpkk3tdEgFK92KpgfZYGbs7Gy6Ojdjb8bsCdSLp6R78/GjJMFnXUGAO4ha0jPkrlmkkO+4reZr
XQ90NZFZXk22+ObS0lqTwPZCQPt4irpmuE3deLwlei3ehVgAmdx0iIiYJmciQPc/msUzO75rrErN
pk07bHahCQ4I4eWB6btD5wO8W2Y3N5iL73Rgx5cBu9a9pp+Bo9F4gua9m5VwSVAxs52zxAZ6XXpG
4Fzfe4KLqTLkhnAQQWurYCgy0ZysaKoeAisBmxdJ4M2FfLLngotvLm8bnClb1w1ZYwPryUvT5hDH
OQWDtfB3pvrAVAwxYptGWxnN8aVww/88pGEbnvJqLkvWqfqdUG7v/PFggBNfp/gCablAQUKOTRtB
Ng+I/a07v5P5wUwL4DZx4ZWrln0oAoiUqn0MXMLAmB20+i5bHppy1RjYqQ2/gb3IVHVjWedkMPM3
CzLMepqsfutNs3XSVCu0up0MFaeRobnp4pVTZtWBWbS1LYJGrNuxtm/S1inWuP30oTdoG06DMezV
NPrblk4qBp4qgF6YBDsrbR46zw/OtLSDcxgn2UZlc7M1PFmu5lzJq9So5geVPbrLuhtbabDvy6F9
RBrCRl5B0Dc0ZEQImzfulMzYz8f6JArEGl6gygMq9VNYLyqY6h3AVHyZ+g8x6NTdDCkXZmQ+OX2n
LxHB4tu8sY0jaUv3GKz9a/jo3uOkud5TjGJ/76vh7M3wqVjFZjRwuv0SNv38Ni5UORE52e7jWwQi
V56c0YjTIlhB0ktO9mi5N7UzNchLZ3ddifrVUdq5HYbvw2B1t7OKsTJI1EAdLdgLe0nQKz7UnWEq
2J2GzSZAXSJcOKiZO/a7fDDNo512t1xoTPJtotvwjve0KyJ/by2nagIAmZnOfBr6Rm2jfhlgp5F7
Hj8exmu6PhCHGK1KqB8+lOaoO3m5bV6XQ6o37VARAEF6I0Jj581r5kM5O95d42EckPIopeN9d+MY
XXGXjfcg4q6oDsLDkJJlkck8e2IcGF6ni5yc6I2TaKmtAzd07yuo+NAP1nRak1NJO6qFZ+JHGVpI
pwYnN43M+O3qe9osmMpUXRfZADQuTvqjRUPl5Hf9ynHt8B7dNKb8PHEPH98i9uo3Ptbc2zmwrsa6
QrPWt+BeA64VxzAvqJnllk4pMRZTYV6k2ZuXApbXqsy4JVqgFR/G7q007PTe9pV6kJTIRmy/VZ5p
PqUehyI2qv989fEzow+g9ZTO3tcG8klMVw9OEV5oo/Rv80SLq556hE0WrNIRmswqJvN3Z6FBwoza
MUKMpy80Rh+coR0fwL8OtNFzDAAeguVuKNsboUihzIrZWc+qF09ugFhzkp5+5S0xGEsz+d7p4KmN
ARVxqe8TMdNfNPVtN2M/YczCtl1H3rwWyRh8XVyyduaj0E7i4liYaJ6Ixa2PdOOiR1ehnbYB1vlJ
MV47JmazJFWLc0AWR0y27ck2reiU7wrHHa6yoq8A/nTRuxYZ2vjae+0z4e+k9r4PPp1fCzrFRdoI
sGBWGPe0kIE1ztAsEC6+xAwnzwSOU9KxGz96GnmCDI34jvUTuT2ZjghQU0GPklEB3Mjk4ePBmABS
xnPon+yhbDYz0ITNQDILGBwe0o4BR5M47x8d3ASdpWXEMei47i+bJfLYxLea1euQG2N3yOi/Mk/v
g23kMWZ2DJJhmLQhr7ZwQaZNhprdKgEr4/dqopKhbq975lk5pAnLpbGtfb03M4P+k2uIvcfs6wA8
sFnnLWO8JgnZAjGZPARf8aCFd5oG11oVhAUzDlBbljRnLQUNZcs5i6U93LiD/f8x+/9XxAXLIhLh
Hy7NfwU97QrZpt/ff+Ls//07/w3aN/+LoKaALoSwhLeEOf0HtxD4/+U5VEEYDW2LLLGFwP/fmH0L
zL4Dn9+zTQ+Kl4fRU/2d8wSjQdDqDIPAxPlue6H432D2PxzZ/3CUEl3o4NF1WenAuDvmEij1Tyt0
PIzmHNSyOwj2rZuG/vGNkcnsrICxaiI+Nh7u3n1aGjnrsWkh1MTMQfL8Jqtv3XpOznZHoaJzAodq
Omjwp6orwS20oae6CrtKHbXVX4DEL2qoqtmHSR/8gdH/yXQOR8YNbMiKNj1xDvBnRH/TcBH388gV
xEdF+k26yw3I9waz3FWFYA1ljr3qQv+7L1Gl/OOz/pXjfSEM/OP4/f3kYSBIRaCRiLL05+PXOhna
81Lofdsku6CX+6bAOdSSb1rYFlDoKL6pvRrrHvPKyIGd8v/w/HxsiLl9zjHiEH9+fliYeT25rt6X
gbplLc031mANawVyoPRjA2/YEVTMhrG7wlKHxvMPz/+JavHx/h3evcvpbTvic0zDSImcF4KDj3eJ
Ornt7+OWPqwzUfyjYAxIldGAPgPy4Yj2W9PwAlvs7gNc1WSuMN9kVvj7l/TrV0R0xHJxQYP/dET0
mESRU2u9NyQeQCsbEwzcbnP1+2f5nMjAG6e/bwFDCVxK+8D/9DSKsZTqm4h8sNmiL0DvettCSn6u
o2Gdezo+mXEVXc9KrgO7tw4d5eqt31KnsKu2r2oHEWMxet45S91g//vX9skl/vHSCO0wbceyOSU/
pzUKqMtOYtFMUc13P6IN6xnJN5I7VrhQoH6b5tqD/PGHM+Hfh50Jpx3aghwIJs6f8+KiBPNo4MgO
LpIQhOoQYlmbofyDQZsl8dPlxrNQjIWBbyJpcJZ//we5wQyUnVl5zlvDMId0k7eBoE2tCsdq/nAe
/eoo/vOpPn3AwFziJhZFtw+mlEZs0ZOXnX2nM1mviMgmzg4KQ5pMf0ArfLAnfl5QMG/5gcdcBZM/
Zv+f3+GU5F4wDFzQtg9yEv1pdQhL86xTv9wR78PeObxhPNFd6np41AhVt1PTk/7A3Kk2/JyaTzjb
ITP2xuDZh7zwsbzCXeipszdBh9WNQhL/6IiQHmExZMz0R4vZcW9E9iWaxp5hU/xDWWj+yKNoAzmt
41xAyGKeeRVgttN3Vmd8cRuRHn5/1n4sVZ/eOT0qQNIePQP7X6dtwIbFlpoLt7CxZ1tjese4HK90
zLsykv5Omy22xN7Y+n34qIhAWWXudDtUvb8ZGThtveoBEX2zMhHYrha4Qx3IYeNMmdrEKWqsnpMF
+TLSspbEvAJGbeDPBzINGACZGwTP8AttF7eh+paWBD3FwWAeotfJUxmFbndl2NnL79+yZf373iUc
k3vXslgJ/luuqn+cz1kIK3IWhd7LBvB3h/ZxaLK/RgnvXg1PMxsf3F644QchxgPDd2dliB8TIxxT
p7uaDfNVLL8zXDCuTPPNhqq6aWvrLYlgZ+KoTCH3WzuvE2TyaW8XO4X/GHbRITS/ZkaQPJWj7qFx
c59kFE9nmdVM9+VEcxaKrqlxk4RKQy3k39ysvKPAvQtl/aS7KyuHl1xNDfZh/2Jr4OAVFtfxnM1x
uHYSn1CcoWHq3pOwPjwF/TkfUTnKskOy5T6YpngKRPHQZkIcQg8En1d1W90HJLiRRpUz12pdw9/N
PlxlaYPnRMfznK7bwKpXgR6xn8dPTsZIy+9viDJcFSkhesE0fJtqu14bdYUONm5Kjh1jnfxkB7cw
Mr3SOPQ1qEeTPMbBoNc2pOdcQTAf66cmxZSDK8ZZyb44uWajYWLiUJ1Ea6+K3ri3JP5fGX5LWvFN
+u2tcB89iWK4bMQXWDg0E9xXv2T6b4TjsSSfYxX5jrfSAX8EyMGTF7OdzAT5dLIkFZH1Ch9lq2+K
ZPrDWfXvhSsQgqqVpZjyzvc/rSAjcSqdGLiO6Cjv6nLcB31urK10fIxGMi2Zda8jQHJ/WP9/+ayC
u65gjLPcCH4+k8OWsyOcc2675rNyhrtOFj+61rvG4P9Elv1LHnqvf7h6/l17IcPgTmCFVghc6zP9
ScVoRIyio/ZyCQqu8pK1LaNTpdW2fRc+qcqheTY1e9tazLe/f/J/X7iBCOylPA9D03G8Txdu3Ik+
G3rJ2/XlK0YXJg90etw5J19G2ycC6Xzju0H77w+H2Vr4Iz+vkjwxbX/qXMdxONQ/H2cAHgYJcBxn
F/xEyBW2dcoS2XU8jcccMFzJnmEteq1XBZ4axeKJtbt49/pnZm7Wn17Nv+/6vBqmiYEtgCpREv38
anImmZaHaHE/opfaYPNEmlWDWmfgvkBjuDIHhXTBN/tV7Mob9CabYumklcnwCLQBSUthbn7/yXwm
yFH+BIJ62KInKxzLcj9BwRr8x3Pa+wpihR2sC7pwtedauz7tn+t4+oFBhmlKIxn/eTZqlqh4KR15
P/lYihRalnxk+HRQrgZEbkyrnB06fWcyP/lcN9qMH5HZXzSzt2tKkX5P/Eqko/KC+uRH4kYjhnP+
9O/f0kdZ8/lDD6EqsSN0QvZqn2qR2DUMI0octceSjvNno+Pu2mI0uq36jpuylct1n6XNundcFG7F
iDlBuYy0xXLhl+zWlOm9M92oVx5Zt4hg6HQA4UcLEG5pOG38gWgikxnsJo8jB7pe8Ag6HlC8R/9z
dEFKtuFVOPr6ICRvOHaPscNtdSyKA4jdlUyBc/7+LbufODx/f4rhknnmOy7L2SfEFF2usJyCQe37
XK11khwSxNt+YkyHubGuegQcsUjcYzLgCOjAYq5k8gNX64beVIKnhuA4ynMYW9HooVOwAbWhwFnR
E4aQlMnXckTZSqte8re9nS6+Qi99glgcwNi01LYblvrHczYlKpaVvTjDhY1X1evzUxCjhEI2gYkT
r9isSgHdzSWpOCJt3jbVwyC9778/Gh9V379OgH8cjU/X2aCLwY3lpPZxZ+UkuU7t2p6tdiUXHFyd
B+WWdaEmCJ6MMwuOSGgrew1/66nP9M3vX8tnCNV/PpmAmzSrkEUa3c/XfDD17jCJTu3D0u/3gxtM
Z9fOX7qIcSp8/itGNT7pGqhd6SSyIBTWTUkc1o0f1scQ8sfMC7+K4IcgNgP9qiqG0mFJ6vJsIFNe
apysQizq5l+hfUSrtJHv2ur6Ywi0bRU1XrDhYDzyZx/boGNqQGDCOulp5lnkj2zLIP1RMDRZR76N
gkREO1F6r2Ut2lUQ0sZz5mjc5xg2SHI+JjZLVOAEJW7TINyNYYeOzsQ9Hr3TK3/yuox7e01SkW5e
Oq3WTpPQGmyctdvG3wMrK05/OLb/Xtxp/louCe7CA6L66WNedgZLfKnaB27+HkdabozZTBgNUNP/
/pl+cf/y2MKSQO7idvfN5Xb+j8JTFblXtZIeZx1XP7K6WTN2O7B03gYDnPmE0SIQWBTwlfv4+yf+
RclLLwzGjQ1nyvPNzxtnxJNd7UeC5bmCGItBatUFEHJzrb7Zjj+uZqD5vg1nyKtyj1AoM92WiPyY
qxjhOidDr/aD767oAADXo7ee6Pej1NlFHskpv3+pvyhpPNO1IZHS8KcL9+kY6ThtQP6bal8lSHGG
5ixV9t6bxe1oCLTJ6Q+FiupPd69fFDV0/OwwQG3nCO/zHTXEkzimTOhBW3XXpoMSxzA2vp9uZs8H
Gh+h2fWYmxqhc6DLcG9HwdFWVb8ZQuSajnRvRxwymyTR/Q4ioMOIZnpMLazjxp9KoOWm82lN4pVy
6/T5XFzwhj+fQmmne8F0XjFAl3qDiWWhXPrJyjORFYkk+/H7T+OXZyxbJACztNvo9P38dF6IogML
piKH+jJo++K6PKtdQefpc2dVcP6uwxk8jPGnE3ahQX5+nxZdUk5XPhA3+LTeZcqKpeXWal/O+mWY
3DvLZ3cYYYBdJ2NLVElFyjD7z3xMcPzFTEoyoTZJb7APj2L8d6Xy1o7Z78wgP834m/9wq/xFK4pp
oc/m0eRiDsTnVWOYOjFDreGKMtx3VhWSyV2d7XJ0V+wb/0LADUXPDfBAsF/zp4fajT+yN7Z+C52f
VeyHM3EIf/9xfbAIPx82KmQ+KXa3gfv5RNZxH9lOZbb7qQM4ZJbktZCkfCzUnG3Il/eRFobYKlGf
7GLm+BsKx2Nt00TssqC8BQpZ2SJ9cMbxry5LhofOiu8S2DvXcXUOSVODNJ5cz6w0V03YYLyMBKR1
Cs3rivsCfJqLDqC/pGESXuaa20TVU8Kl0Jy2iRf2L6q5VDU7hHSkw3NUWoN7E69zV8ij4WT+s93E
34kS3eY9prRhiccsLG5rTjuDMKs3qqEG+P0B+8X5HYSe57EYQyf1rU/nd2IE6SQqDwB8LIi6TVEB
upBjhqpLUCkIzAXdnWe0P7Lhj03sX9RaIXcdH7WCBcT5cxM7zSza/S3seY8c3UNmdu4hNaJoD6ou
RwaMU2UgVqJnSn4qsBetUUSKUzI5//s9FXspQSbxMo34152hrmA+1YHb7PHg37RuiTI3NwHpDZVc
+4n1PgaVdc3UDlQfPoXfH33rF+suT043l02MTy//01UOlj7OwFRg0fInAc0k2duB/JrVcXxVxosW
xwiJE5jnY9bHuzppkj9cxb9YZUKTlp/rWcC3cUn9vLxRKVU6TEQDqQl8UR0enWidBYxuURHam9b8
4ztmK/SLvSQ1pQmNCiitwzr+83MGKNo6hIg8J5kXXyWZe+uh1t7tSNNml2rE5VVfIPpqwkdDBKTj
dNF3KG/QXhH17uMxCm8z471iHLvFYI5gPU1xsg1OfNuRGKKsBlwhApu19tFrFb5jPAUQ8OuphTZi
qvwKsoP/rGgxwaiF5JcUL2rqp7Wv2gy4RrjDelTcqaIcmCKQA8DVzra3GtOnCiUPcKMyPhAp6rzk
rvu19wgjGOwRmSZ7oktsLX8IPOl77hv7rF8TNG3e080xcFlQRvqDeCbWMzvS/oouUQqcTUrXuBVm
397Nizu+G5w7BhvNk/7hyGBxFvfeS+A8d7O1oFLlumXI2nbpo88O4k4OwrgMbdSv67Jizx0kUXhP
mA7Bc/F0TjqUwvNkPavKYgg9OeFrpLJq7yAHJk7MdW+qsHimkukgR8Tz9WibZ1F3iGN0+IVNUH6p
QftdBbBbVtwhq+dxyh7NNoZdi0JyB1Bgekuo28pJj++uFAVrh01u5mxg9TdBBUwkwj1kqf/NTur5
m5lbd1VQvOkyRVNou+ll8rsUs6D+Xk9oA5NuKOAJlbLblnU6s9/DM5vKih2YLuZ2k+bthJGqHL1t
2uNiKbDxzrKmqu+KF21kHSphvvv4EWDgAJW6W24c0wcYvDxoKTF70Cb5+BH5j+KEWmpfVClagOVB
mm7/91cfP4vycaP6NtqnUPKy3BFXtB5RWi1f/c/DUMb9th7oyQWCCJ8Jf9Oqt2V6iYYpveDUotcZ
T82W1EZ5xrRkyFVoaCIr/PbL6GHJxL6pEcaSh/vxFeKogrgZQquR55DpKdv5BsiALaPm5uMnTP4m
7C8Z+qw5P8jWQ2kXidv/eWiqbp1Sq1yjFSYdAiv3IkfJD2oixsG3a/dpRLRyQGK/HzQhiqhUEdzm
bKlOYd88T3wCu8T3421hiejBRQpqTZX1gm1DnlXCXsagTDbrGo5YbRn3ACzvQInpiwQ0emu19I7D
VO8jAEYbEYvokQSP5pQoBWZn+bakxL8swaadGo9tb5RELPr5cEuZ0KISMlbEFnW3CKt9MztDlYzu
cFRjecF8doRcFa0t/Mq7zPQyoIZ9dkeDqd+O+AI38+TRfvfQZThm2p+jGQqoXsSexZQV+1rWPqEs
dvSMOxGOLcFX1FbBXnnj/DxhslxlcQ9E1YjmZzsvTwDJwjsEiO1z+aVYfugihj2OHfQyp/b3DduX
pzgKp4clxrv1reapAVC0UTkG3Xp20G1JIlgntsQ3nkodrFl8Rek6sNdY+YFKESBqaqRscggeb2Z/
5zf5F6cIBOAS7WH6RTE1S3fl6kheI0SO14zXWvAFCeSo2n9aepQrmwD4VSLiBfPqWA9mCezS6G+R
x6ptOPO2wz4Kn3pg8BtzDPy9k/PEfdoVm9Ea6osx2fN5BECt7LPV4npgeh7dYU/pvsSj+9p3wxla
dnXjoTC6lorzRNpAq4y21IAXJErhOvkOJX5a2W4s6EFA8pWxKLe9AruXVbp8mMvubgpG763M4O+p
vh6PxmioVzE+C+GXz07qbp3aoHFcZT35IU3w1iWnxp68L8x/x93YzvqgjDh/FR6D9uXnHiLGbVHr
ed2PLKtOINWT58IQtVt7OnRJijRrzp7hZH1hISm+VE7E/54/ZLZsbwMr954ThJBxWj6P3YDkNEgv
yfRcu431GLShvAnK8Snu2uhJpHN+nWkoCct3hYueuFIE5ZSLKHKAb7QX9F7vuMmsyNiNHsLlYdIu
MuZkds8FI9BNndntwak6vZlpLh1qBKNPYeS5mxROHvM2OfGHsb8Vvvl1HMZy3chMPXRjYl1CN71v
Va8e9PJgjfQPRhnYCL9zNKS9oO1chcNpqNCHY5bJHrJOZw9pRR7bYGKybrEjBKN/GLzwFXl5zn7N
41q0c84R1z9Yi59V/cUHPaBuHLr/w9Z5LLfNhNv2iVAFoBGnDGAmRVm2bE9QDhIy0GigkZ7+LtL3
1H8GZ8KSaFumGBpf2HttLj6B8wLAjH7cBVHbuVfWctWqxsK3C9qeNcWo2i0Hnnd2ybHYun2WbqaH
HzsJ2vn2/AploQvCpVy7i5EDixDs86aueJkqmd688lvYJrgjBzdkNJbYoGWEdZI2ExsffdHGI8j5
6Flce8M2XPbEKfonMhQ2hUyv/uwjg7YKeXJgI2OQzcPdiPpTF2i3WdF2dzszi42YHP/U2oE8VQ/J
eOcjTXpe7BqHP01zUsoZui7X5w16p29WEZo7s1PJ2QnbbZBY9sGJ419L1p+8FCdu3sK6Gf54Mdiv
kjkbv8ApJKFPY6GP6Kihw/hg/Jw+OVkmai1E/DlMiwrGxLJXtBEr18m2xhDuhJB/s6J4LQpozLqc
o2TJPgCy7JScQPmNzrbuHB4Fdd8wddvGD/aLvbB8jfNzl3bv+D7AmKi/+XB2uI7TwKyn3vkBlOXV
NGZS5TN9p5wHZoMkxS9srvmDixyZGtKonHOg+3d77l+W8bFVBm3uJ4+rLpul2EFJgg3TL96Rpe+d
xSVpKt055B1N9hHYIcea8UkQ8nW2g79LP02rWhBvlsQUrT6YVFUSTmlicGQVmq3spBm2viZxEDL5
kWYoP1rN8o2QgxeUl8vGglVVqOUg5vI+kEGkaZlKOR6mnESinBg1US+7LjO282DvChSlbsnK0Z8/
6DjvkjjMzewrZ11JhwlkNQueNkpWl19L1tTKZnFC6TaePfm1KFrEpFjjcwcKkO4IpLVwDm0Euudt
XJnAS4M/AVREwEsVptSyv9dh/IpEuEX2OuMuyqlMDLN6DBn99cg0rm2CW5nrYLssI5GLITTbrj5W
whvYTRq3bIIkt3iRS2LsxlQzv5CwftbSvDIqwd4Y7GrT3vhQFjZht/zFAG2w/LMP/cD7i2vS8MBo
k9OpVBDNRnuxC7iyKEKadSvFC8lhYoVbHlo7WU6l/d3WwRVfG8Nnl7dqUZUSiFLebVtshggTa7AN
lopYVWGnBkCBA82+ugZ9RA18NMJHSmyvx5Hg+B9GP8hNE4hPoxbmGs2kIHw2vBbDcje7kA7Zcu1V
DBPZsWEWFHWf7HGg4juf4AZgkEhWQ4aYcPZZWnjLBQOXPk5pCuJUJLt2bM62lX3tEXWuiBM4Mgn8
rBklY5Bbdbr6CPL8U3TwhMYFGoqmslj5A8GNFa+xM+C3G8TP1pIIDKDFua8Opl6W0UkIOHUcp81E
SiiOM0zegQQCgctlLXMSZIOoKTq5MUcMMgO+7MX2fqHiwJvTEr2nPHx9rR647FrexsoJYWjn/ixy
B2uMOX13LcPY+eN4U5KU6IzN58pqx5NuuC5B3jpUdqZ2cV3iozWXQ9fqPzUXwFzO2b2f1W3IwZPo
jGTuupXTqRhnzBiPr7rM3Kgk1AeYIhfGOc5uXBJ8p+S7njKfNpc5o/vgopAbbiAFSU9hDYS0NX21
hZNWAxRiZhxADAEioU6BThQqgy6B/Ijcdv28U+eiPck+Ab0xBjt2N+3JMhQTRWm2GzMs2pNNfyNB
tEl7p019eYJYWmeWJ9+DqFZZk8unFHDGpBiMN06wfj72tJrqCJz+H1YD2SmHbH7y6N3Jn+lwR8H0
5rhKzE1pktvmtrmDvO8h+1DTsh2y4NoUxd5OFGrUuAKmgFMaO3y7qgaCR/TjSShylgthDVnEiA19
Sl1/3jezuyNmghxxezxUBGKzBHr8BZrAY6CIzxReZ2DC0/tZIhsZxxgEq293p+cNe8HI7+wQX6C7
nboKgHrvOkjUKrC2JfzSdauC+pS5xrsy4jHqHt8976IFP2e1n28JRj9lTVufliqtT8G0/AxciiWh
EZYxiCKtzcPFhN2BeMP88Sy3Xdc8gBP1iYdXH3A6b/y+Eoec9IQsNcsTNODyVDy+ssZ0B/in3xe1
/h7gt4j47v+zgJDn95FTW9/qEjSOqVysl48/zEsyQf99ObrwHIXt79uapLu5KNLT86swXYhMJ2Q1
Hp2oc3C7AIvb+aolPHxQ7XsqOxKtn98aaVgCmCeswIG+gJKCLi9AEmFk+el5M8PkJGD9HQpi9e/u
oHeCVe3lCvyoLIF2wSig14gRAGptHFVb/LZoTDGu5sFRaAxkRTJcRYGxLgWQ2ma7gAxRdmgmUKOA
65rl8/Ype2HsLV7xlawyjC50cFt7dPz1UhqbjCgw3I4GN5MsVjlpCFFrSJsPeYFgo/NVlKQfyOZj
8pVCtS0LgpxVfQAKb0Zu7NJcAyKdjXBZjwWgG4fdA7RwDrAC0qeGGGz1HKyzGf6d7Z5Ai3TaFgAK
xrEH9BhaKfLnBwcoqJh604/w5ZI5TXd6goG8571hYsBKJ9juf3BBj7/ltha8L3IIV8aMwdTE7a8f
94u0Jkfi+a9NTwcCwcnj7ufN88c/vyJ4x1nDhgn+/em//+ff7fOfNg+cF8g5tf535/MfyefD/e/H
SeV7GxBD5f96bNPzwT//zr9H4s7YdO3F//eQ/vsl0jj1ttPkvAO4y6i5H/i2wnBxcU1cphNAXP9R
t54krv++fX71f9G5kHKUkdb11+e/f96MibIf2tn/QXn5SedGCOdvz7twzSxbBTKs62ta5SBuVhW5
X5vnt//dLDmNdLOAsQHUx5ec6frohJO7CUpxbCxq8bTt3HU4tvFGNS0Rb4ZzQUPpbeTidlHRk6A7
VVa8kRO+YfOxC5zy2VkjjvuccqtfYxN1ifzx/nAhkiuTw/mRKHUQVb1s/EQLFPpWR7pXPV1g1oG8
YcldVQxnAJiSvCn7cjUisLKL8aM0p0dwKdk23sM76m4MzbY3M38HtC63lFEHfTbWtB9UbOlGcZCv
2oqgm64SOTpXzh4YMh/d1F8VoBUEK8g+J9xFMfaahok9fs3FiMzF/xn6L65FSsjU/o6npASLC0vH
ty26/7j/WuJsMjQp9/lAWnDVZIdULR7oVvdL3SMuqpd2T2v1QhR9lIUDGa9JHK9wMO6E1Z9LoJLr
QJvzGmQo0TDxsCogY4iRJXDWhBs11IpwmQq/b0m4+xeMPPfMie2VFNDNwuRFkH9u581n77hb7GDJ
iuvnxzBYOKp7Go9A9Juhc47YqegqcrYIEwoLGjuGRcxYmIgpKiSCYxS2I6tpgnMl5I9J37RZv8ZF
O+5UEgQbhpHhC17E36TL4aUP2r8y0W9G3854lUa5zurplOTpL1LsjUqRSBI8ZIna2dgKq3fV4hJu
6vCUKLQJGbWRVY/GXtsfXh1b+3T4miLfek1APq5kFp8N9Cknaz7MQ4MaSZhnrH1yW4Skn2W6yTYm
Ucr/UpzEdM3l3wYP4LajBY4sNyGbBcfKGkwucZzm4O/CRHWrqjBXRF82a6trudirgrGWVVzBVif7
Ll4+0DgWV9+Bx+mo4FQNU4aObBjvAuFZVsl3o5TdySf6k12Hptpx2uZSZhi+BgfjeZHhp62+GTyE
k8voA0TDwBowhlC+OKUTNX4e7ztb/qK7xaGk7GaX+PZwy7yVqSn5aoO1vNREZ9eTr0iME+zWZzAn
Fvm4TDnp3RmBPQyWLha+OXujoZl32YPzk7OXPcXDHR1TSGVCbYDU4OQp7+tgBx00mBUAeiQuJu7k
yjgsCOrXGZCsQ+XV8lxnkitRJamDC0a2MfruhUkiqqj0h5/DFsF6lG1ErtQZ7t2qe7iOnCpQa4nV
dhuMwffJkiRp/C4arW4tmaexysHy21fg4hz5k4G91myupoX6Y3DJVulSCKP5PFSR53Y4JEs3JLHH
+TmWoD07x4MkmlHvaxa4tBVENmfvAkd2lBHCSo4EjROmNhOdQo1HqC0jcOkd049MbsjQGBlj1SBA
pH5x7VJtU34IxMP8oMlUdUz8VTorg+0Mb0KX5OuUNmvhArTSJvEA8cYNB3Np/npowKRBRofBs0Nf
x0S/XD5hQv0ymuyH0chPPU7OUVsk4VDJe7vKQ65VLTJK3LDiY8S/h1Rlb4mO+5NmcUSWCW7GPgMA
noXY8sYUWxNxaau2Rs6JMe4RgZOd0TkFG4lgm0unE0eOmua9applB0IampM9/s2yZr5zAiKEGfCJ
qnaC6ljkbTSPoIDVUnkHg27OQvFNxHl6S7y2OVkDBZgw7W+OUcURaZri0FjapQQySEcY4lOr83GT
gHz80k/ib+xeGgm7hj2OAUvmMQnOX5bGCrETAtdbXGozRdzs81M0CjIn20eQcaJo4sKhklvf33li
RpZJoXxpHzfjA5bCaI6UuCMYd2dntIqcBllc/t3YnI29CD/jNqXAYgmxNcOR1R9REPwwv03PTY1M
hWCRtc860GcFyHCwrWlbC33qEM6faCinjR2wv6iSR9SSqDOG65xUj2rS3rkqOQCBLNd2BoZdGnWw
6hMihXx/7821ESmM532sFQEsvxyLrAwpZMaaPLU33zpy06ISERajLSBLaZBGROokyFw5rY05ZzAU
jnvH1L/mekkPfjzws0CwxHCfua7YW+7dwgGRW6ltLJBdmGH968tTJopmVZOA6WVJ92eshj82yT5Z
QbFT49klyaS2qBPnj8YWh9kTu7mYPWahMGEIwT6jct4NVLAvlg17gV5mpZFurmyN65Zr0Hcy+5wo
z+r3pc8vacxSIxkrEvqUa/B2w+hBZNE+YeoVobxS81sXc8qWaQ+Z1El+MGx01xS3aHfsemVMEKQW
L1QncCuhsnd1j21SkcYShfxMwfF4a3n6HqFz4TRGUj8Awb5HlBQe1qjLvzLyxnxEUHktbuEShChr
saH7dlZi8xuvI3gXKoaQyO3q0WMF5XwMSwPelp5e0u7Uz1Ch7T64AWPaJyUYPCXkn6wIedM5Q3GZ
iu570ebZbmb4EjV6iFymZlvq5IR4MYRxpLwQfFRYl9ShC2lA8I/NWADXyFkZcGhvksRZolEREppO
4PaZ1MO70dkNlsO2EwQqLAn6ubxNucRSPQygALfzDywd1evAAmmTF6AH/bquMccSmdE4CNig2p8n
NOKHISn+jlYi18LynBWfCRY8pfhdlqG9c0bFGcusa2+pJd72PsBdFmoH5jLzwX2ggDsF+bqX8cGo
yOxYBdNvAz3lCVhpeJ7CMIFFw3BGLTbLtimE6YDu78oowIRj0q4tkKwvrUMPG8/2zQofXC3ID/nL
3cwmzPmsV/eJm0PPBF8GEsqb7D3OLfUi4lfssyBmYB2XeWK/oFGov6CNLyISaPuNpX+QzCDf3DzX
lynNfvBxa9/6QFPWu2m9CuNPgkSr75kewK1IY1qbj29RxlWb3rOLoxiaCTw8M4bWT6JxGq1PGDun
AGiPCqfN0Lr+92rukocIkCmJ/4iebKZbgCcPe0NPT8AoyY3zfG/b7biBGb/cBE/zys2d6lDWlJAz
P2gXGmU0t+lPdxoOkNGHu/TS5MrO9NpPsnrLSr1nBGUhRys/e7cf1kKrJCLD5bPobzki/nM7/mYg
0V2KHJsWaRvnMK3DY06U09rVwt7m2XQwAQ7y6TKxbxh6OOUss0YUMDtoq4LdFmUn2Ri4doeRJQnN
C1EDkMHxpW9iyhSXN+7RtP9kgd668yBQ4SXW1sliGty4/0mW2xVYJ3kFpO6t46qfDi5EROhIIFcx
KxXzEhky9V6w4e6cWXgHlrb7oR9fXcclCylXJlcQa4hkQ5pXUnF1jV3/gHYv3QnTDM9lSw071t+V
nU5USLBgayvcV9L+7femOIS5uEyCMYIgoM8btSJmSw9QQAg6EV1KEx8452pKPrDWMRD1/ZFsusXb
ljWZ42bjHWBY1BEhvATbaw+KYAIzIY7nknnChH+7iXySRlbsUfLbwKkLAN+9Z5nrrsy48leVzJ3I
rpmIGKzAEJrMWy9zxNocuwcttYyJXaO6SUsbsAJoSMFJMSovEoyqNi4I6YMq3HnlxfO3tLXck8Cx
sKpspMzpVIURIW7leuoy+cUqwUd6jJQb1C076WFPZ1GVrRL0jreQ8fjKbjuC9li8kcZ14ESakH6Q
r9epIX0NSAAwkVV3LpmoTjwcBsFkuBNEmc0ZRd+Yy41Nl72WTka1EHAZNSvH2NqOvliAXqJKt+bq
0X+eFtpZ5K4xSwI3+2kzYj04QfiTdIPhogihTXPyQybMIqUOqJM8s6K4AB8lJN0dHa3am4i1xdTW
53E+Ipym8cs7UKSpq3Yiy3aIMFGce9MhLhTuz86fo7EmkmosXvK89a+q9daIT6avcGHiXBnvFlk7
pa/u+dzGkSGmPzO14rnG5P0Yrp2DPIZoihxnxwsT75XzHjduDOcpNn5649/Yr713K/8j5yrehu40
n51gCA6qxnWOhJmLepFe0hoHjOXUX6t66i5xX1ivw/hGihkGCGQJlzQPimvVc5Iwyt8VCE7uVaoZ
D5WZdxnKq/uAZiYBqumgSjoq266/k8EWf86l8kGW4wkfXMSrnkA1GgDJLcl5YfwLAtMHbnB2Hzdw
rPtI+Yu/omwMr6F5Z+11rmZznyhoGmpZ3mTa52dWFPOrIunPWAx6DZ2zfnIhTHYLwMbHDWO7PYjS
D9kIlndm6SNCJVqQ2h0zUDK/LUCHLlwPhldnMI+pnf4cGRMztR7Y0KSo0nwj7C6LhghfT6QUogbi
aRX1vREFaV6+HhkNa3bsS4mdvET7HBCFe6BikEzlYvViw851oxDtIswQMW99QsMjnVb5WaQdmPhg
OdUMireZbQrYMMw8H7Z/s3NZN7cu+J45Hu8FupGRJWWbT8EZ7ygRGgni7UyOH1k7tuyMFkz+sgbh
TMPaZFm3GdIWW22VWKB77SQiqXY1WqcC8OGX2iWiFbUUpqXzDMzukYMTKVfCKMxc6vc4Dde9ESdn
AsdeilRkcB3JJaQUXpM38J3lO6eIU2fRBBx6A4V1vgnyd9bsR/LILgFC1jpX63RmGWS5v9GiGgc3
lcFusrIjegN1et4YagzXcuKJkU1W3au52XoIb94GPvHHfOg0LgJzOM5Z8KOOkw8D8+ZLKQRSyVoe
EFMRahWLkZKxltulqCrgJjBPG2WzOW695FD1CRmNVZvs/EW3e1eOGeN/JnfzPDF7TR87/ozdsxv1
eQzXbqQ6bLPg+9Itl1I3yN7FqE6Tn0mWIvV3jLE9b4kw26aG9Xt2TOrfuRyPPT3xLreCdpN71R2e
nbpWQzbd4rgBf2jZGyJtIOlzCu3gAUNphsKHeih9n4m15pAsu60wEPDBVqIUyomnk0wkbm4C0Oiz
9QfxHjYjuj6v/NEY+EMnZ8p/MFcnbpO32Oh4Bxprj9Mbw9+YAgnrBQTJtBrfKitXpKjQC1bZTnu9
two4Rw9YYJgO7Ip+yPZ47N/qlGyoOLQFQa1g79w+8KKs6PUhL1qkK6HZXvXJrPyPQEMDStvY3dju
/OZ4FWGBBBNBuECsYCNCBrfAK9r39B0BOgGN4A2pTQ+4heAf1rXLX89BhduwHKd7BB9md5BYGgNe
mIRKqTCD9EkjozgvFYYFH8k6XVHRF4hyEOEx11psXn2SqYXS9abIrF9tvO0sm0rfYO3XE/BSShua
TAhIxQGjTHa1Xkt0prsyXvYkOZAQLBG9F3IzBvCKArkjXMb5HM0D/pFVwaTfjckKMixrAPdt7Buz
3BYlgyt7Yv7jxfqiKuPHVE1/EptZSKUTDeF+nlZycaxDY8y3ZfDDizQKdbYaclVRU1UsNFmitpYV
1cLOtlzvHx/del1MBHKL6Xve2JQp/rHtK857B0yS17Zc6smzd0LicATlVDYTwzPWEzhkHPJebCO5
ZCRDLYG+To7rvmGbWzV5sCry9HurAc0uzPhpUtHzyJlWbgLkopb5SOjQrogBbCZuZFnQhxeDlEm/
Zvhlu4CCjDAjlLGpBVD5uGIbUhK84vZ/mYebu0C03Qqj9LgdWbKVRfOLNZm3mxPBWAvqV00VtE1s
0LOZZ5KrBSltEjp+bRkuzRP7Wo174WQMfUqb17+2BdGgZOIhh9CG86Wvf/m2Ux6RwYK2rGZr06bS
3etHX28wWBvIcdrP2HtJS8W14DIKx3ObM0ZvqRwr/z01woDxoqx37SOAr5WwyaqYuCVOwxMv1oSv
QdGbmITWDvDNsN8RROKYI7UsInH1SFrCCOWsIWKJs4Mq51CN1Uvo9825riETqk6pq+9Tc3r9dOYQ
fpA9i/BWZsxBMmZrWd66q6nr36igFG9WQLB+2h1EYOcb2DFrlp/JNulVuFvMCjkFOblt42+MihQ7
7S9vFpuyx0TKP8KhrTaOboCkBDxxo5xp/z1SC/rYemuLBa4+hnln9gpMN+MvPdrWOs8bY90Jxnvp
1iG8bmu3lG9JY/0mcLJky1H/7Wjad4B54rXRfNRFl56R2AWRT2bt6D5GXXZS7kkjIydlhKuFizBy
gvi3bde3OH/ObRlkzzZ7si7F/Kt5V4cAmQ9WTcDIFLJ/qZqyWye9NE6dm1PIYi1cLyDaOGerD/a8
NFkQ5yPS5bluDwyLAgPOZyani+h/MsNY5xQi7/54mHvlHwurt9YWBO61Clq2omnVbjHwH8MFzIyf
m1FmpsURoFCPkN/a2tmgD22daxp0jhLqyHsdf1q+au6m486oIQK1rSW4Xmj8FdfzacXMMaShRqAa
YhtJiC5GJBkeCAv60ZcqOyX9fCfrlnzpVp5LnAXw0hs2hAv9MFA+ZGjEEyQN9UBWMgyaC+dPDLx/
4xQ9r/Lo7hsfUqvnTuWqGEJxdAPjd4mR2MTTGjFy5HrwgG5Ngl/PmQIP/0jbbyoCcjcJK8dbOINX
9pF0MaFNNk4bwzpi2VIACkoqYg/G2SKg0vDKXc7YLxqcH+ZsBKd26smKyMbs4DvXhiGLMDhxDOOe
WMQNj2TbPQKN+SCX6l2Qi3rE2Nfs5GJ6a8JVtpPjsdAXrURFIjn3HRDoz5tydP9KZmvM/gCZMbzI
DuyLCBeQzjlV4jc1pfmnVM7djc30ms6EHVtpdvGHMef6OlhbRkJDVAMBo2BzeIG7uKTX9B6MtOw9
D5vrMuppVTIEy+VjPdYnbz1yVgqmMj/adXVoC5jMiZmoQz25d1H7ZAO1HFoLRL0jv9qmSAlpKdF5
/Okp17QK3uOSvId0FMVuKpxiXYXGRB0gvuZ+va9098tuuuJNMhLasS5D4TGI9lpp9UZRNR8m0rWJ
Ji2/1dRIc9qLwxAquIZTv439gjZNph0n0uisB5CN6znAYN/G8yrt7fQIPZHN3RTTG7YuBvOuoBVY
cGFYSX5sARqckcxFDyH7tp6S4N6lzbA2JmlG8xz+9BGurU3Ch1fOtMgt1i29hpy8B+EoyPJMyK+g
F+tzxm8FWAQGDaMVkQm5MZfGvISwliR7wh3BJNMKchLxYjS6Fy8sAFCHtDr4y3mN49drGZdelIca
NB5UuVUnbSY0aR3DMJz25uSEx5Ja+jCUuMw92aF3sstrOpTQOJOIx0FfbuSvc+PX6G3m9BpiGUxz
/BN2YpW7ij0lK6ipOyzSoVWGeN10Yu2aTr4RFsD8vu7HKMDitSGXZIUdZGCk6X0v+ayQbAMc0u7S
Q42C6lZJ41rNajhor+iuYZKAPpBpeRn5XKZiIrEU3OS6nWJACGjh0oLMe9B5Xelm5yImsXYeenun
iN1ZT7UJu+xx8AcD3aRvEMHV9LZ94NpxzWZKRbOVL02S34TN0JcE7E1p5MOJF9PnLdRzkEtp7mWh
YaYy5VGt8r6QjeVtUmV/aWpqlHhEfDQUbIaGzPpN6lP9kvnddmha50fAoAUKWsdDwt+xrZ84yGHf
Dx+97J23VgARC/L+rYaMihiIeA7o6OU3t0w/Gs8bPhoonp47h8QRoYd1DVrhbJnPg+GJQ2dPxSWw
nR0oWPmDy2CNBhFGcuE16VELMrRCPfvXtEBTEicA9qdBQ/VrIdCySo8z+63Lwte0WngTmXTnM/lO
awzSM5LFSlwJK4jpSHv3NkjyOlNABA2jvFv7uAHAWOKWVdMLRHab+YDpfF1Qja/S8Rs+ufDR44LV
GMuXWYpp303ys5IAoQPiGqDdmgiKnHl6GUMruSoTmmPawKuj82V0459c5pybADMD4/s0X9tmnW6N
RPsbWmv30HYqwwSAt22R1P0KLW1OUYsOjjxap6eps0cDH29S/LRc64Y72djBTYHIqhC5cdz/9MG2
UpE3/SFrxoQkdFVsF7vwcFCl3d7B6/SlqJZPyfs7C4b6zQm12Lf00auCz/JiDuZtnDh+cr9As7qM
+B+zorlU6iFscYjnoRKNT5WSbFmW7Iyhsbja1jkhOZo3n6gQkIT3vkyaG2EDxA4NvOtwDHWnwINR
Ojh1d7W78mC2zRfhPjCzOHMOgVIUND0ITJ+K6xnGMM3hK8P+/jiAoHWwCECtS+IvaIS/OWMwrsyi
LU6tF5d3u+MD3xCetPFFxoSMad4lzBuGfzYG3Sm1CXTmqMMIPeyrkAh3nff2vZmepmAS4HXpnUEv
dlcNP9XizNh0urG35eMqYpSMbr0kQ3mHtmlkgeWWS8NcUPevidGY9zA9dt4Os1X5p2A8tfYmkyzy
4aXpy/JcYi6g8Sys7wgTMXBbqscLtgBLr+7DeImlE/wQeU9OjsdF0WL8Q3Xos11KkjUzS/2rnggz
Z5fpHCur+0lHYJ5sxTUhzMTWxA7uj3Nz6tGT86pwOBWP8J1xEm9NQK3nWCkTksdNwIIK5Ia+51y/
X7BB3C2RrTwYIUcn71AR5VZGjCj55X2L36hzCXiLk5F3LTcJQXTMJ8ZxX2q9G4bCOrShm7/GCOM8
s936nIvrSgzLyWOAsSebaWQkQ/qGgS1QhiL5pjLGrknVxWde9RoHY8sA2inqn2VMIQKsI7uTt2Xv
Oraj39htI9O7M9nznOJmVwjuqv4oSbX6VulH9wxdQA17A9vQxUnMrzELzc9GtFwCfffF00z6hs7k
p8aBuLIVuhcjxVDQx/N2hhK1aXR1bZYho36iRW8KaV5MZv2rpNBfegTKPK919p62jHfaAL/YOJMF
/uDOuom1dilCh2qQpHmWalOhymQPFXII5278oirvV5B4IBS9gQCa5KZSBLe6qKdd7HU0bTH/DWHZ
d3cOghN7eqLo8zFnTlLG+7oE/DMQm3MfcZeM+A6+e4rBZ1Fkdwu3IYsS21vxmcTlER9w/0VeZ3t/
Sc4pvHgLHdu/Pm9y1/KvTuKYF2hMm2RjsA/6XjqtOnklb3irqE14o5AjhyoNTmJE3keEur8rjaG6
kPOGdtt19deUNzfD3uIbYqp8x/iQlmqBNC+7xFqFYyh/z6yI5swyz2kO+kAGoXu0xQLgvSF7WXSs
6kUl/gRIhb52jHCoBlziF3xglyZs1dd59kiP7OOPiXHQaxbnSyRrhArhc15VozGtJelrz/GVp7rq
HMyfvm9M00YIlJ1AZWCTO5betf3DdQBq/qu7jFBsbcjTXTyIry3xbf++9STXO2hxc6TKQe/NBll4
WU/VYR5nzAJV8nPWIvtaytdQhs23wY4JyxYjmos8v4djatwAH+xkGr8x1ZnPnQhT5Hmhfy/qOP1m
PXcRepLHIa7XIb7Pt7Rczn3o+oxTivmtaJi0YTI7qRIRBm2OOI0+lqgkVO33JWaFhblAHp0FfZhS
zBxC1GyABXRIxgMttIsIu37IyxdXTbuuGgP8JWV9dWd8kMQB6NWM1Hw7ABaM2O6iqHS75mo31Sej
hmDX2iYKBnsUBypyPhIUG6upYsEfzyRpMtV01mYPSp2IA6b6ljtfPAr+tWxGwvRcw9qHFhkuw0LL
K4vE/jaze+h1oF95YJ+zUuFmQR6y1UU67mtkaCvVF/EZ2Xe/ZavJgjVW3g3q8C6AxTzo+DQkFLxV
pz95ORkQJoSzzZkWUV0Vj0uxJV7odJ0X2kqN5cclnN0lx3lqiDd8n92qeGsTQ71RvyUr0yhTkiOo
j8aaHntc+oU0ZgZl/ey/a2Hqr0hsaXH9ar6z2rGuRDdudOHnFywcLhvI+afyeuvyvDEGi2UPHkjm
F9zHmmyv2nDYBdly4rUqj6j1rNfYBaWui7vsYnGKyR+Ekk9b4/nibbG+9KFhv1t/yk5fgylMvqWG
ndwgirxPXkiyoes3+NvS8aZVN96qYDnjgI3DI8ibnNgG5gZRPVOiLhhfWRPXZtS1qnsSDQgbWLgq
CyjqLqkGL9opf+Uh2sspl+IdnVSKyO5LP9CR5J6VRI0Y1CXt6pvvDMaNhgERUDow41lydbIS49hJ
XnmgKe/eYum9M/ggFP3h/7F3ZkuOYmm2fpW2uicbNnNbZ5kdSaDR3eVTTDdYDB7Mw2aGpz8feGR6
ZHRVner7YxaGAZKQQi5g7/9f61sfmVloR4xj+pmSXXgYRy333RHPTJ3NheeiA6VwkhrWyFQ1sj0R
BnJX4p3DbVa/i6iKb2l2f84MET3P3dVqo5w4B3Pw5qZ76av2Yao0ZzcaIL4hVZz6UjeBx4XPoSvV
c5e3xsacFDKSy8LZD8LoXw2X//l1/K/wpby+WpGbv/83219L2lNxGLW/bP79qcz599/La/58zl9f
8fcbyIRlg+TpXz5r/1Lefs5fml+f9Jcj8+4/Pt1CEf3LhgeMnrl391JPDy9Nl7Xrp+D/sTzz333w
P17WozxN1cvvf/v8LY+LXdyQYf+1/QudFG7eT97Y5Q1+vHD5H/z+t/9Tx3NZ/BVour7kB89UU93f
sPvgUQUQTUN6ccr+IJpqmvEb9D+oALaGT1+1MJT+QTS1IZoCI0QZauBtxnD6J9FU137TBbhCF76N
ZuLu/98ATTXrV1gOEammrRNT6cBnBKWh/+KkzSWw5TG1hgshGh2pxxCr18UI3/ukxWI+iXkkVIl0
T+4x5GEGDLVPAXKnH2vLJl2Q90Vr0UduUxdYyBBRRV1SR9c1k3Zfk0endlWJLhrTdW1dDMsmSeik
Xq9C1HWnQooIV97oSHZjguBjemJuTJiiu6TCqoUW1h9UMV8EfRo/cfTi9LbQmobg6nU7n11WeyN/
byzi0G6Rf9bLR4jsFrGrtUpeTcmVINQUsQMMz71kWQjJZX07j6QwG2+rInPRPNBkCBtSeGC483Df
z8OPZxJHB5o8S5Nphz6ICqBIpPr6jTlTJg8p5OLEsUgbXb/F14cHmZ8xYYyqP+QF2PSJgNzW6iu6
JX9sZlkEQb5QIooG6OtA/p2KmTwWMjBZDYeZFuC6ui7WtGxnlAZNu6JTt3OJtKBc/udvC81a/vvh
GlxM6xqdL0poqqjkqnbaSCp2Ra6qDf9P9XD7oYUhhkQrDuvu9Qlvzxpq8c4cSKSdwfHS5qfWO/HD
0Jf86HVtTZJe17hR1SrXur88jAgiIBhNT3Kfq+dTgHzhlLYVX9L6xHUbGQNf5E8PvR39p2MWiAh4
VSvhOE05IcLLG729e/X68J8712O8vtO6+vbM9YU57eeJ31qqpOLUExfwuqYYiwvXzAg6XVfXh9eF
xK3nGCQnvO1a1yABi9fXmhIYUwH39Jf9by8wGy0/ldRsFI0g4cLhm2/CmuXr+rr7bWEvv5XXx9ed
/3D7p0OtqzQNIV2Y+tPbS9a11+P8eoif3vd/rCbuNz0nEvjXd/jpSJk1QZTthU29ZfnP/It3+vfe
+e1D//T//unYb4+va+vip4d/Wl0fiq0EI2imUwKHCCYczvy3n/e69k/3vZ4Xvz4cZ3px+GWnUnIy
racO2R4dVq7lDHtbVE1JiogyoxLfoDm09oJL2ttr3p74y2HXB6z5HsGmeSTwqjytGbrrmlZw7Xjb
/GVfadBl26zZu/9jdX3q+tC6ti7WA62HfNs010jgdTtfD7euQlHkyP/63dcnrov1bQhUeFIQvfrr
LpHisvuwrvZJRCM+aWZtrw64fzO1OgFCrU7T7OagTLtMntad68LJBFKA14fWZ61723igKWETuwbA
jn6igde+P68PzWpizcQFcFTVDPPy7qfDCGuJVai0dJenBJduXo+l6MYmOdeEg/hpDF1hyrC5KjWz
Pmv8EtfGR1zbVIaBjBURsVNj3X1JyR7borAZvT77Ng0q/ZEo8nKlybdTVQBWc+JzlZXo/kZI03SH
u/xE6++rPveMZrkFbYZUy7cBDkfvp0/5+t+YDAeXZFzDklhuaW+mh3Xzn+57s2e8PmW5M6yv/aeb
Lk527qLLE98O/W8cRnfMbm8Yzqtl5Cd/yevqeqz1MK+2lPUN/uknydWYIPip3P/8aZqx9CsxPTAu
xqUARzk/uflIltKy1i4f+G3fr895e/jtOW/7KmlZ6eZt+x8dVvT1H+/6doj/3dush317l7fDrPsg
OH2kY1KcJpdRF1W9eumBNK9r6751kzv4VUvUyV+fse7vo2bgXri87HV1fShZ76vra3454rq5GEFJ
d13e4fWZ64todf1479fH37ZfjxkZxHAqZrabNcitIONvTVGZ+Ik/RXSFz9GcX8oBnKW2AE8wrTMN
xxcEoITuYkpQZUmFDeGJTnMDSz5S5epL2lvzzpkQ6nJ/JkEwQmAQmqm7r3PqkS4d/r7V9i6Zdds0
dT7pRphiIKab9MlSnCM265yIeym2ZSAgstkPyOzAiqgK+W6N/JrMvbHrGWFA/L11rHC+hkjnm2p0
TilmYNi48km1FWMflc2HLFa+Eg2PckTrXA+u3G04qM42ETM4xfeNW9A+jMmsNQebBG18xx2VqYym
MlFcNP7ayWtk9DUNqPNMA1KNhga2GQxeZKR+XuGU7sds8AuSZSiDXxe4dFoMMPxo4WwSy7owRYhI
JiS8pEnTzxPpPhsTat85ZkS+cwi8zIQKjjMdb/O4uqhkbhIx1MLutR/7oUyOpvRdOnNYf6XrLa0v
z2indNsP8YOFgH5nhVm6+dzj+d5FXRnxl1Q13yjj5BIP84cyiz/b7UyY8/BRbR67sELJam5DeShz
jMWVvVznUCrRhejQ5QJ9TBcfu+kgHkD2SkzXDO3k3rCyg7SWDBOsOJCVy2LbOeWnEskpdGKg++TO
63TX9Huhf8uWPmkeYEvJEKs4aTQ95K2FV0J+NM1g3HVOsOmm+zAPT4mozkk1fq9yrTghag8AJGIO
Moeq9bW2IaKarKBNgMb7iKd1Ceetb4opPQ0tF1Wp6oVvUEChE4aZIheoIqX7NdGIAYR34VwmPd+5
FvUJ011sRbb42Ef3QV0DG4I3t5VYVXZAQfdaoO4hSNgetMusYOxPP9vvYv5b1owxfEDDFAlklV01
3+OSfFTHDjMjog6kicqLEh0CWVR+FqnvSncu9yjHoIZHBMvO+lXHn1QiuTIrezNSYdu25mhsId1t
+yqacW2T7946Ayl0hk5oZtYc5WLcpRYZ7eh227tI9jslju1dEITeYObyoLvtRwq23+luUhCUqHgI
Wu6BV3sktpp3JqFTwFFTN7it9NY6oxvaTm4Wb8fqG1KewB/czM/yqtpIbJfbFuaO21TfC2lczS7Q
/Kri5+BFNQYVCiTV3k2vMun7LVjobItmHohllOVbPa9c+txxvGtKbtFWxswGWZGGTgn5UD9ryNUH
XCMaUVFGgMo1oSM/j/dImWqviWdulUgq11dMVRTtInW6KcrmStm9+ggq+xBrZHbatp9zfjRpXgNw
w/5CUbJjtL+pSIM5A0AcyLWjwYsl+eoK4yTLSTuLJAnwCzNZM0Lt62jWmYcPFf9WOFXXsbCO0+ji
DMlcdVcROzcCRLuvOKu2XYwFvkaNszW1GCIbadwbUgRw+0/OMz447uG1Gm6rLmh9Ww+1PXrFJ9GN
8iKT9pFGHsyE+ZRDMjM2U11NW600mZAxhJZp2NyoDmCVyNyPOkDFgekfvcWJ3pv5HGF98tH3HPoh
LY8j2Na+a7QtPt3GqxDBz0n/2aBosxmHItw0nPjbUqkpp2FLbkXtmUqw70wUMiIFc80P9VnpGpSz
rW5cArnQUadP6Aw3FrVprqdVtlWckqtbzQHiHjlsSNOrMSRSw3PKr/Fo1vMG4PMOExd/b+z6sBqy
9yU+O30g9BBrd73TDby0g4sRsG+RvUQ4FuYCAp2qjR/ats/xyw2Hij8uDHq8sX3wUpTRTdzPBysZ
H4NCXpuAOqSDNiFTpO1ju5e7VtGRBpftU0mK/S4KUKqvdU6EcY/gOowdmbnHAnGjx6WQVj3Z4Rsg
HTBzuehGUZb6bW46m6oE5YmT3G8D0fllPu+RTntSjrcBadjESSKPSEuIzS7JSeX8cTcV4kHSZuHs
S1CfdNVmcNUCdDOxu27glwPdbXxqCxAtPCdC7kd6ght1KvotBeznmNN03+mftVIbKaCMuAakXW4o
PD3CDIMn1EfOEtB9hE5rE6xkXdJQe8JZwBDF7S+q+cnFtbmvRHRwl453HpBUhU3oUQ9yaFR1Gm6V
YsndVbM9gXDmY1Zt+94hCPQOuZlyHjjBONN00ECIdB2aWXKquk2Tu2cByAIXlkMmtHVPaoy2i6sl
vg2y4KaQijiO5hU6xy2J8jU+An57mIKcTdikEErf14yi0BZu1YDLXdumn5gglLThm40LzNAvA/hQ
plWlCGb0et/WtOwYSR9r+mOdmJprijRiSozkPg3NHVc79DK4P/Cz043ixNt1oa1uBwnGw4iTG1IZ
yhnlS9cvTkHb2GOvejdbU4m2xn03CXX2jEymm6zLtu0UfK4789yLghysNKe+lVoveY1b2wbJRFE8
LA5EzRL9XIlHGGoaTagYa7Z9FlakbtDiuJt2dDW/JWDTowso8ayKj9Khu+LWKFzIcIELVanOYUJe
wBS+/EhFLT/OPSOizop9xbSex37ygcY8F/NobFqnOBAYYeM/yYZN5M4X6YCkT83mCTcnBiN9FltX
j25Tghq8fkLjJ8mE3TYOhqolbl4vkrv6QW3FeEuOuG8nGJIJSvCB5A4+F5J21/af+y4G6WWMu9gK
rrpNK4AJnskPWj3JtC28mnrFAFHwEHcGWpEkfhfkgHvJTrhF/PbF6Ec/wo1zUrFn8ctwN7Bgax+C
1S3B5OT2wj8rrekSLN90pfXkb9tMliqufEBHtKrF9+XAZgBd9K3S8JRNBgOFJkZn3KokxiLdosWp
uMpW9NW+S4onhwJRx/X4ZIWuHzXacFMkeC8DaMeeMRS3XaRaXqhXAgN8+dgwcpDSqnckY1xdnX5p
2OvbrBXVHWFI70StInLYj1aHnlQHJ2QniAroBUL9fuxS7cKT+LPp94j78bHmSKFF/6UaeCs1cfxC
TcHkmfap7gN50UT0YIxZz2+09Yck+paO76whPU1i/J4NUJ2krYhNEWrHphhwKhipvcEbAyXOamiv
f9cnLiCIhJDD2sYzScwAMxFOBT0JFsDUtQ0i4GmD+pA8lQIZDcrH4CgZQqt1ealANHjweJsDqqHM
Rg1mK/qxizJoSOnF5h3pheAHjbWs2aHsUY/SJgmiNPQD1ziPLlxwYxUJron+a4cw3kgxiMYOX1yU
xX6CiYGRT3eWkWVR57XOsqLTOsVHF8ZuSMPcRFTeunPBeJ50ENR+ZCwrW/IudByT1VbgKi2lftdo
y6Uzw7hm0YHMux7QyLCA0rd848FuDp0nZmwg8aN92VT7KTQsJi75w2gUDnaT6ibU1Qcx5B08vOLR
7LpvYYPbUsWGStL2hyxxsRugVLgohvTUWHQHMB/eLEcuzbg0zqptAoI5TYs5zzG0D3UcuWQfSMsj
mebCfZDhluXwdYNc60qXBGwGCpVBYB4NOWMvJUo6s6koIKCJDNVPCGE+KWZPOAgsOQ0Qfu466MDa
PNgVZnggWX7aqQKNh4pUCIRKQoZvL+4Sq75mITfjSFeOaxutSvpbM/5W44SFjGi9R8y2zeJTpTDe
HlNq3XPyMs1Ybtu+XtTAJjZGc+Y32hO+bBtUTDL8Jq2lYGcPMO7iKt3JQePkizc9IllGJveaGMpt
EohbpeIYJdod/DQgFBOEQps+we6mZVQaMMZsOthDcduFcDZmD+7fTVBHql+E2fsIuMm+qNHTdsx/
BPWKZyiAhkBMx+nF6AA7K3ptyh2EXYJbij53U/ykhqW1K4Lhu2i1i+3SPtOm/rsVPlOOT/2hmb4P
+ai/MyPZbVOlWgaWeJsGjVgRBGLdjbVLNMAnoRGclSa8VO0ST4GvEcnoTe4OX9wJyiOVIz82deOk
YVhpUoj+9RweQ6rCxI4Wn82ymTaI+ky86EeLlJe97XYvlVNNuyzwIjX+2osUAJlhUbRxY1Iuhw5H
XPutzgOCusfx7IAEg2od7zSLm0Jlu18tJd+VaEzp7t+YdrM3asT1LmaeJgjvnTp9hzH1MGjOs9H0
kMKYJINZmZ7qQPJX7Z41qDM7Leirja2mt73aXLhKY8poS3AwCSFo5bvSEJ+jcrgopY1wp0cr4BT0
j+P5Fvs4pvJWiw7oc8S+dvmTETNL11i5qouOogI0cJXB2VBcVG3rrgHXXT1m6c3rPs0Oq82MrQDn
1x+vChefU14Tjlkt+9YHejS27WwjpCZ5UY/If5WPZAgN10Eb9i0menLnhwjkUQol0koSPkj4rFR9
qGwCRrGJ7IBx9O24AbIDVR0fgJnd9toY3rfLYsqCe+LvnCIvz3Y4mNd1QTlyxp4+MxJdFCnrPvw0
cj93Eaf8n/s6gqw2YDgFkDgkY44Z0BBm0fFjrGx55aQQXPLb2h9zAfxhWVCarQ7OBKBl3SSTUr8m
GILuBtzp6663/Y1lvI8Z/p7WXY4ixTWrxhlHQ1OS//DHIXURiGMTAmJan/LTAzqQfIYvb3tMNAUI
+csCdDJvvD4QRKj53VbfMTmtduuu9cE4VYuzaU3wB3knE6IosnOUayTz3lMrxO0xXVtNi+8HOX4f
Y4mmRdNvVEiRl3E0AZovC2fmvCIP1PTf9mVTX+yDBvVJqiqJgnEh0C84bU+pmZrXeFmsT+5ii3ZO
kHoIXpttUTgRf1SimqH2YOV53a4hlfh1mRnban08qkzByGi8Jo1zN7tcQ/pZYj2QnXF13VS5A8MT
LhvozH4smFp9xHc7n4gR4h2ycMbhW+jcHP583ohq+pDNKpCzZZ+NlfEc5vE1r/LuFi8loebLL2qu
4hC1Wrtxs7wh9T4nxlRxwnvQHI9VEI7n9WnrAks+KDCnqA7r5vpczSnanSkH1Vtfte4TkwCNXqb4
gUayctXQvWaF7l7DlA+s60Amg9q9rvuFnfdgJgHcJQ4KxvVpQTcdK1tESCh5JbPAqxojXolnfn/l
FGO1CF2QclVpX6sikhgKnXnxctnX9QGtTZqjWoGCWTfXB0KUaLcSramepC2sUTdqfXAq+raPJ0Zu
vXl5e24kYeK5aYM4ScjEdybYIzOJKIjZzUVCMKUeuu8i3NotcnzdpfrWSBnfd8vCaJv2SE2p2EQj
rpi1N/7/VQT/DxWBQFNKd/8/f9Yp/EVGcBPD1erq+GfpwY8X/RGMio7ANV3DFoRdCDQJP1QErvmb
bRMPAQmdnT/0A4b6m6VpGjx3SNWCOBjenOO30e9/0y2kBQzKbZ5AxrwLoP+PT/UXFcibKuQ/Cgog
ZVy0ze9/E2INLniVixy//f43EyGCLbC4myQbET5D8sdfsdi1ZnG5l2F0EviLHSO8r7SihZol6ElF
AnIxiZd7Mw3269a6sCLNQ+CbHNQprY699o2iWXlaFw6xLUQmL9uwvBhHIUxK45wCDhWvuM2sQ0Lx
sFUZ82CFxGs1m7tIz1/ItN+GcVHfqLR74t4d/Cl3sQGqNVVJTJfQg3bhKHa91Wl3wFopaVmhvCAi
JldsqOD5dGQDasypnW5+7CctxRExnzuaU8CKUNoGimpuJM2KHR5j2URyKaVAG+Wis6kRXd+lqWcN
9knW7vxeHU+FnDA9udmlTHlxEXxpKlhNYRlcZnfTkG2KDjF1acRJRhRxqtOAnIh1JucCOts4nATl
zk0QVDCCQexDzCDCghJArQEwkuDRHDn4QokZX6jpNoYf4Wcu3ts+HPeaCO7GMPqsoT/eMAkoKN+p
L7p4chtEvAnlCq9RuAg0VoS+3qRoMjtMxUtDwk5O8gN6uudKzaNtG5i15wiEv+W50qt0n4TJdyux
H1KJWL5NwTv0RurBKr5mUXhlZEV+LUwm1apOwPGYecvmrAkqns7sNc4CRcmY43uqXYodvk+Ab8Bj
rGkIbgaUnlsMqwFGHftqKyCCwRygVk+bu1rBpx9rJBL0KZ/YBlLMdDx9mhe3D2kd0LaxVOTlQ6J1
8+dG+KMcXkY3Do55oMI0YeaLGDXbNZlqok7OHs3BpXqHqqCEW8oYpyN8N2Ran8Jn8EjIaTeMxsC1
oPdk6DLASVCYAo/ggIvokFUM91LbeIJTiwamJcesd5B5V8qRr+Zsy1LDYae/9DM0WKp92m7Q+PMq
pnIld++Um5S5JjyNFF2RhmX9wa4by3c7e5HS9skhMOxiF1Y4v/FOTceBG4aX1to9QUD2tkxE9OQo
tgcYodkKiWeJjG8aj22r3KmCLzNNw6Op9nCkzIlJE5ObzIF6qlmFN+AoGxpU5fiYN6GCW7wHU3Yq
GuLes/spylw+gYqTcaCKBIryuS9dPr0wT2oy5NtSh/3Zj+1RwXC2mE0fsKfo/NEoLbWcZ0498I2b
5vSAJ4sav/EtC7T8Eya4RprnzsDHNEGG1/oUcTWGTtt5Cufio1Z02o5asHEA1zP7TfkQwtGC4dEc
XB1otVS4mwrIHUKf9kkU574Zpfo+t3euM/DXi5SR2gGcMTeizwIYGtdRd+5jfDhxVt2WUATQTUco
Gxtlz4Sor/dMaa76aPmETPqWQVc+74EHtAu7UYpI3bd5cuD+PdI4mfwI7qRXWOSWDItVjPI17qV5
K3T3iCMjvYEOeicwl3rGNo71AY/Kc9soM+pKmgWKc0CJHT7qPP0mcZJbZF8fbbz3zdDJnabYlzJn
zJbzQ85ztz9XwvyiujADocHv0T432wv0Q6bxiw6aoBeX6c1zDHiBWT5+RrTh9wEzv5aY+TDEnKlj
MNqqRQ89qqMcE+Qpvw3zOvXzfNc3zQelj94nBtk3jVFOSAtleawDWKMcozLLL3WCYkO1Mn8G1STC
GUtnYTHbcdXPIe5TRUK/AA1kBJSbMMB9jyDdd271LUin4FbQud8M2B83jCWjTT3aFukFc7QTquJs
AlKJcMajU2zgOHZkVhmGkuzaCqJVZg83Lbgqc05s38g0iELWnR4H1b60KuhjXfPFyJXSZ4KO7934
0MmkPoqCbICYwg4ac0rMI+TbSKjVHvM2sg78RSSi6Lspto4R5Qxk1NPnCTgHxJv5gBeqOag5tF81
jm70EGFxH+rcicZLGZPfKYuh9R2cdwLFfJOhGq2FV0NWSBiE7qlgUxGYQl+QkHcrN0k7v7NHo90G
jap5zux8GyaIplSSGi3oLtEgrzBW5CEps2+yj78mhZPADYtQ0StF7xNpacMD8OrJSeiejazAHzDM
+XMd15wvNWqtRrPcfaXQSaXOYlIbzoZDqg7fp7EsPS01bobGnfy4xZ2YUEDui1nBVVbLI7cW/I+P
kk7BN3t4Z8XZh9ZO08chdrGQoXfeGgOmCZqWL60L0gGWOUpdUsMcd6T4pLvnZoZOS4bxp7i+DE56
kxTBScUkMoIMrXFm72j8wLgIt22VkWAYhC4wGB2SRsW31Pb919x8T78ufFSj4lA2DVeV/HbCdr5X
MaDiHFXf6Q2NGTotVkzrMHa7yhtDenfuF80hccedsGA6Q7+fYv0R7yS2mSjiwizTQwvs0Lc1tDNj
2HD6Sc0LS/lJmabZ0zOiHV13CHy1x8eYBaVOmM34TEjfh9ioSFGl/6QNZr3h9/EJPLnulWr7sbUc
Ehgs5juthpobsqbfaFRTdeixVUZ4skn5c6tF9A4m9KTUP+IP0FqBz1nKN9NpUw9xXuPViT7j+7Xp
fblSYirDgjcAnbmhg0aPsj86eatfS42peFjwZ7XpWHeF1ewm/EM7qxIeLrf+ZBozlNQ+WZzrJrAz
BhtUVrlTkAGy5157Z8ro5FSYEgG9RDBs8HF1+rAbQ7e6VOiuN7HZHCTIti14EMu3S/Vdp/Yf9JhI
8akpPBV5y2bEUoqjQ/8aTWCJa/NWaSpj44h0X1TUQYXF9Rwj7NHulAfL6a8DP6Ot2ZzVuuE0jhvl
K1YO4tSVJ1dN0Pz34c3ctIA2AKNiV3bjePKimNZtM80f0oqT1xBM7cIwAZhaNB+460BKoEm7Gx1u
ZrZJC71WKdm1S9lJR1TDZTO8AxyFP7EjjgTNpFKP8GlK7VS09NBVpWhIbQY1MzafghmSST3Z8ak2
tZd4Ca0I5uKQKDLZm8COJH5hbEIO3v8wnz18gzTZABthwde0KxwmJl5m9oyAuyJUF3uvLdSAMl0x
e63rMG2y5/RCijAKIcYK2+iDoukf+JTTtiG6gJKrEr5rzBrmh0tv2Nb3YGTpl9H4rmzCX9LcTE6c
XhmUtSHfANw+qhm2OpO79a7Jc65gDh50+qM0wGPughXd5C5OGZEOIqUIIE6LvR5BMRqKXPPzWQsZ
h1oWsnxUrhqAU7pdB6YktwmW/rM6BtluMA2KjYgnrAagv8mIpTOf+H0KD30G3i9iyHYG7HfcLM42
HzrtyM2bXwYMSynC1iNrs2BodtB7FaizPgN46yQDGEW8hKneUFC2PhktCAN6W8zjU8h04bgLsV/Q
vDUmv0pLn3sORB0lxGaHqsKL+T4n+pJ4Frh0ZvQSFLW50yvjE5xMVBBGfUbslSDDMj+Rv9JC6G76
p5Zm4U6QE7FfNyVufmqZnI2tVLmDuITsdAxOJ9M8tpwcO4yzxTbJyke1Ngo/t+P5MoAX2jQZxIDK
WNDCVh1yFSwf5MIKEmnmp30v3wGxOY1WZXqmJAiR4UhyVtXiJmkZsJsmxt9J7qS8V2BwYoqxcRGk
M/QDpimNJZOzVdhXjTnGNkAl5un8yfOEKzf1nIAfIWYZmVs3cxDf6fn8vlKMhpuwYgBV3oWC7n1T
HpxBDGBjIILbCa2YoGM0XOIIxZT4ZUzmAAQ0DXVrhOgFyuxsaAglGIjcuVG/wO9yi8RSeq4dteK4
kzcWWu67Rl7C0ZJeSrvPcKnMWXbvM+do3s/ZyKg6z84obxgU0EspR/yUWqS3JK0U51YrrcuQzgDZ
0npvYLt06UAJRzyMovuIafQoIvvjVNIAV2HHUE3HHA9TYAvZZNiOmottJ9F9lAs7uJYRn/SmVkip
UDX+Iw4hTmY48zNrGm8OP0Vg3k51S/GaGQwThw+1YyR7MjT6rWj7PZfGr3GdG/eZlp9rOrKLZOao
t4RQ1FVhnQyzOoREt9iQWMP+69LAvNG4sRNDl2yA4gaPKAG/ZW4jfRxa7S5WHvqwbt9FppWD9vzW
KCiyO1mPl3leSNLUtqbTbIwSMs1H16Tgw1RGBRt5Y8uBQAuFfl0cYDWre2cr5w89f7XPU6Jv6IsW
30NPTXqqxYTDY/pE2C5n/Kc25zQAafrbQvjZOBNZCKBvANplm0dbJaMkq0V4rK34UMFJ9/iDQywN
na/CAgUxKMIAasOVUfbNc1g1CZwbfLycpFGBs0hM/I5m98GOsAKFsKITOXMfsJ1jiSdvbzjNg6LS
jHVH14Aca3plUnpxohTfFrqJ1ZMqU1eSXj6kcf44nMnMgb1wSG/HCfxFGN/VrcieWivmAk0CBL0+
Bd33SL1aEcExU3TTqwssvIzDC6LSM3s3q1VMUIFW7lPUUoiV7ipreIQyzy0yrsK9qvYXoov0QwM5
ajuV7d04zB/1Kr+OquguvdELPxYkNeeNgRW+WAZWKBICo+B0BOkGbmjcwHe6x8g2bAs1e5fbteFb
TO5HQ1h+bU4t0Mn+OAIa8mPDHPddDofSssT7FquuFwXDgAtakOGhfW0cJ+M8zb8nqfSJmopvtL6/
E0y2GWWmyqZLRHPsg/7JTTXrXBv0PqLFZj/q9i5kXHApxMBgLAf9q8N2PfZleFNVzUtlKZZXYvEy
M/sx7viyE10BNeNoKm1SKgBuUckbmUTbcajf1XYYey7XAX8kbtHX1F67wQhYtyoCEOnSHSJbkRQ6
w3OBEMZNTM+9hkimGAkXU/EYtegYm96GHm4DeEJSFSUKQyxbafCVwieotP6libXnZiSlGOyMXodn
NTBiBnNMYVQPwcji+eu5mFRuZ+4hAT3Abz4LY5L+EDe5Rw2i3WKJgx9HkxuzVXOyp44gW3Q1m7jU
5FZJJ+58LR1Xs3gmYeplFhwu1xEFdMS2ZWP2hZHvZyFMYo+C9hJiXyKHhLMNA7qGLLoysPtzeMbf
1mRbm4LBm7Q7Tgeb/wIoP0QlUn2PgraPqpDBPQwuU9Z3ivMUD6npJZgHtkj4roUlxEmqijhxnQIU
u27PWLZO69q6qPJN0EHqdqwG57RyL+sy2blKhNJpWUhwPlBxWKybXLy1rSqGbFvkmThVyyLKMIdu
2jq6tSwr2QsjMhm1uVcrSIPj+m7N8hHWRQVW50RS4tuHUFu0MGaGz2S0g5nHWKxr/2izGUiiKAAA
2MtnU3NTPTX25xKLzHHdWHePAgly2tcvaq0VO4YgTL2nmYHT8mHXNb2P7zKG+T64Cuy76z4FYjo/
+/CYLV9aHnbi9UvSE1Cb4KPSrbEg8q226xmLkKtw6qJr2yJUsFthLFLC9tDVBbqZuUGGwGJdgyr1
Y63mz7Q+g7ajITxRBzGRGNj7Gc22J2om7UnHyk3zDk8rUEdcxCsZXV9eNyKebBagOrAbSB89RNhC
9ieMrD8W42pEetsJComxptTKDXPdq1KnAx4mu2cYyRp02uF1bd1XMFrHkZngSYeO0lrajwVWX4I9
nPhptJZym609hER6naj+lQhtab5WXR/vxIgx6G2hZYjMVw25dNsBygVsvIEu7VFzJToYJa0OmDjl
CVmKPNmM0flBI/UzakXyFyowxjrkoq2bSqpqeFyxuBhLhTDJreGUciYeNetjF4bDSdVCAEhRfCGP
Yzj1y2Ld75SEwVIH7Zd22WzSGSqWEfACkXRtpvAElXX8ntPWS+f8o5bcDEZNX2g0s+aAQ7g7KbZD
2OGA1+kNe7+uZQv1PrWm0S/H4n7dxfsnJ5esUhgI5KtoS9odirJTVagRVTzUv9DRqn1Y2lhpUjS/
FaguzL9gjf5cFMubEiqv4xpZdl7pUzUn7KIkzi0HlCHw/m7KQHqu27UygeMCkIhavnwqTX53yf9l
70yW40bWJvtCjTYgAASAZec8MDmTIrmBSVQJ8wwEhqf/T6D+rrqrtu59m92blimppGQmhojP3Y87
uCsM5NaIChq4rgmDUrZJZWlqHBrW8bh/D0Zkf3oNuaZbzpeaGlrNKDuhIUd+i4bprJfa5zEzbqHq
QC0QyzdCkF8LRpmNa2T0MVRNB1s7/PS96imK26MylQsmwXpp7OAHCaKRsh74UCn2hiZ9TGb6/xyr
6W+gScgDSPk7NV7oTUIdLoDvkV14n12aT+hxOQys1jdBPEJrmUkvTvnR5zwuFFO6FARLbjjuISXJ
expL+nFQzvxT6oRiJ/2LIQpanu38PfInaopQxrK8OPRDMLC/wK3ntPlLVfv2Lir6PyzphvPgsio1
svckcxqiCFwvTfjgVDI5Locg8LzthDKAdBwq4Gne8JBW/LU+TkCmlNXNngy6HJoxO6QtkNZ8VBsT
7Nw02L97iEV5H7CfAD7DOzc+oW4xecWkzKlVbu1wCndqbGzUUPnTyN+7gj4tt5UGeh4bLgqxNhBf
DGx03rkLUvfipy12rLyVN69sz1mq3oNS3VRbIYRVbM8cfrJNTqnNI/l5qi9ItBczbZwslovR+AEQ
kswJZG+/17vMUh0tgzooB0/R4pb76lMFBUgp3KP5pShbpOB8uDC7Z7aB4c2zrM/B5q7qSeHtq3IS
52h8T/uxfWWStZEC8kBAmj/IR73tzJ+mCBtnBx8fxla6bQJr2nvW8KFcGtSHhgFUL38i2OS/gEB8
QjQCvO3FvxDfiZYsRoBxnC8Dzsm0McbyFx/4D5Gnez/3DgGupo1ngzZV4jdwhZcEeLGBPySKwkfi
8fNuGph7BpZ77AMGIIwlNpOcEgixuKELenEc5A1WMpQ5Mn5/KMdTaE6UVik8zRoreAwcKAtt1MbH
HLqsnUl3o7HZaAt6uqaeFiqfQAnSnNgM7OxMfMpWld/h6QJN2QVv7BCgD01sMXvWCAkgDv4/TpBk
I5dM6ciEESmEW0mcVI8zcV2mHJ15sjHWijl+U20JbMxrGVQxX912paYHPLbPi+AHx2p6Ywn+udjY
amQ9W2xIFYPQZicnMtK2naV7V+CVbm+cWhxdrnOfzsVAlsD9dIqkOJXDc1VIQu729G5ahUOxcv9F
dQ/KrwvkkdUj1H0qF7iesfCpjEMcl58RXwz7cHdXRTGE795kbMOOsfNT2B1UiBECzfFvahGqCF+X
mXcaurqK0kvpinHjGyfXRksZuTf0e4doKEAJD6xljgs8KbqNVwzps/NIj0y+Iw2U6dFWzCzGvpiN
/zPyK/MurFTJ9tx9qAUsRTeF+zEw6pulEV2b9ItokHHBHVvDtgO3SMlsEufWE071D5lmXwy2y41G
/9CodK59K7pybd2XFVhM6rjitpd7Y2JrF8va2sVw6gbuvUcq85rNLNrXGGGFrclvA1zgJozJVqjJ
oE0tp0LStCW+JOPbdTCeesr800LBGbGNvlcECg6x0Ihbp3il+QoeSaaYFIQZfR5OIA/Q+oiHKubP
AZdh1tPhJmDQvZFxUT9MWliHYBjLtzHrxaN56pp9V3HkhXXjnquKks7MkD/LrnorcYZmHojsDBQJ
nN/mhNO6xOCJJTmZy9NAW8MGBkIKBNrf2xG302TkCj7E6uD3852w3XsuWGKTJmxuhD3wbzOaZHN5
HwNhUom7lW3zLpY0vBi2OjRBhP3HSpb3UfnVDtMwk7XFPbcCT+RsM6IVh9pu51NuJXdOErxnddLi
28fCY2FaYB5SQCRLbgpXL5su8DN0oXnx/CsyOuoHwgnLqpKvLDx/mNjHGGNNGJm4/wN+3KueEoO8
iG5Jgt3bDH4M4QwYpSfJwh95j8OaabJ3IXPDZoRynSNlhC/4kffLTG4ByssmRY9hw+fWbJWrn1Wu
fjQoB9D/aTTz1E9YSPT2ttZzNy0l0xEDq2QIEbOKRipohoeuyP9iGOgoCfeVLLFymIuhW1KOBk3q
jJ2HvPU/D4nOqhU5oaY0yt+Za6aHGDvSZX1oGhanAxddv4gZi81ldEqkcz/OwOmD9rkouvFI2Xfb
jJdctcNRVqwM1ofQZLmyPoPpRYVWjC/20IXWrp72foP9qBZIK4OhrnPo4CFDmPCt5TwkZgSXjUnz
EDohLsmo2YRIfpFTLRfP6aZTHma3IufGEwT1QzxxG8f9DUK6HNvpUufOOTPNmRV+Ml0mmnm4vNZA
sHUwm5tkxwqFRaykB1ikHewj/esEhcWxGFs29ZCKGd/vlwF5Msmex7CXB9MugostAxbWmMN7F0cg
GQFWQQu7UqSss6cj0rIjMJH3wCFKA6ipMM16P5s5TROLn18XayiuTkQ4l53nNppp8tmMsqfbK6oo
EJJoM1J0KQEHlp1SP6zP1gealthSrU/LIaou1UHFWAPLhMEQtCQLfdj6qx4cgpgULRPaYgE3Wwme
1qj7HZlpS7SfWj6sdy2gPl6y1as30uhPLcyY7fodeSQ6/v62POLzRydt75rJa4BdYftd2jTb+Z43
M7DHxRiw+QO3xT/lTCWz84jmDD6ONBqfTOqYjzYhkBM9LHvaFLvLvw92yVKxE3AJaKPg6fo7s2wO
oWC/QNcY2bQel6Uqk/syrj8zfUzO5tQs2yxpb0Y5eof/+LVedjdlLRQ4zOz8JLyRwyQUgipHt6X/
0/UZenR/Hsr3MZU2md+JJJOKOBNoLdV+hn8BA5beIiyLA0YgDvtdYBfMZvQuItDR+/XZ+gBFU2ys
sap33QhtSii6uUvm1EnakqHTbAajO5ZhF12SgO42aU/eVtSNz7RZL+sp4I3wFrccY3qpvz54CXQc
EXn3hd7W9Yn/VwWdf8dt/ewhzQOKYhnOEq5MOHZIgg0X6qw8ti0TYwPt6UCw05H0DsviUHseHFYi
Ktjo2fP88xD4Zn6CT7OfSg0v4HMt9kti/HEUB46Rxs3fD7Se/PczGzAWxXcco1BCfaj6w31mUy/9
t1tkaOhEk/VpN8eLdvxjezn1Euii3iMWercYuDb7mYg57vpFEBfEfLLMuDmob5BQ45izxyzSEPFZ
ktcVWF6/Ld1rQ4lrjwTEgLKYDNrsSI5G6cI8NahP8YqJiOqKdMbsnFZ+RFGHz2EQlIf13xmLIuLc
cvUlr+tC5wCX+qn3wc1AimWtHlYMfp2eN6uck0/GbFw3QgZxMZVVH53iDLNXq0sC9tsJPPyPGmeh
b/CXRv/u+pLoQ38kuXXu9SZP8Sd2Ib0B2C8dLpS23gsGcZNw56AaQHULylCM8OQrhsL28EuK+Tld
0g5EN1tRT6eo8zXZvL4GWcfME9ppQyPEcPWAe55rxgqrBWcCYAz/Qb/FSh+fbWcDaOZGur71uPmY
Zd6e13da5QyHt7bob17HV6gyQRjcWI9nOE1LExxgGVDWN9vnWJ7Wv3IeVrqE/tvX1yYQzfXfRqpq
LuuDIOQL3+Kf10rZeBKd5ckYsq84so9yjP1jp2YOM6GPLo4QAk7xYpzCSV9c9K+1Dh2HHirEbv2J
HW+g+XL9HFKj+4Df7O/Sicoy/fHEZA0z+0JWX5Ih7rZwDe2/z831LSr6xzZ4UtHp9La8Lfxf4Vy9
5Xo80jVzdJR6lKJfhXPyG2Si2ns6nR8iH26dGHiV5SlOFf221vNlfbk+LPo3xiGmjDJg5r6+84km
1YNti7uATuPIyXGX8O2mHik6bpAxTTmk0dkEKpzLqiiyi7Q55WlO2TJB/+AOZpAjLegQz9onejjy
pn6xB98+Bdlwb5UW24co3JTsaXYTsxZche1NJeYjKwiGkVy5BPDgXatygdoa0aAuNTfMijkHjYuo
+FRFrb5r5pqbCtO+X4uPtJefMvfvm5p+YXaUDknd0uHTdu/ydFmOAHi5nZv9xa2ra+fVn7rCY9e4
5rPhOnSFebhy5hiPQVd8RQFB20GJYp8TIitjUrQJk0Vl+9mxSZy3Yb6CML1VOdtJAcAe+/99OuZf
FZRYxI3bAEUF8lv1zTi+oyhmL1Q+oVkTKs1D89SzHvOjhpKxuTx7jdHvPBik9EfLG2N6CJzEUr0n
ywunfe1kMzf35GHKWRknNUEZf6b+G/osSLGOhUo/nuu2+uaMJHNKIy1I/dDnzgxmu0tFCy8Y+wNq
QXmdG1duRrs8z2Uz/KrMR9cLne84bGekCS3xQPobaEIFlGm+R47xQOSiJWKUZWc59n8sEg9Q5NXT
1ABS7UDDH9aTkaHzcEpTGkZLcN2j9I/rVSRoBbTl9Wk2ReLczGdsCDgK5t56sHJq9tY2lanwzPP/
93r+3xGjXOv/ZPX8X23GPuRn959WTyvQ/82/Tk/puA62SgQ4AbzgP8yeDr5O5iCSXmMMl9hB/7F8
4uvEe2nRLhbYNg1E+r/635ZP+3+alsWf9vllTXr6f2JGCYa5WDr/w/KJcZT/2ZpbZblU2EjeRf39
8zkpIyyi1v8A/ywc1qXO2c0xS9iFAzCx6K5x4r7njpecB5GQN5YOKAsKbLfStuRZBu2nNzXmfgD1
cIowuPuy+OyCPN7JhclJRVyIcGP0FmBnrwro1fbCPVTYibzE7IX96DaYzBJSUahdGhIdVYP3I5pT
XTGUEqnvdsBd/UsfMWB0veW2i/10ohIR71Fuze5BCDvbJ6G9rTPrF80xYUr8wiwT0Hmgjje9RxCt
sGxFtNn7kylbvnQJ9HVm2QKf+kPuhqe868n5DOQn62CGBzKZ7hGX/oavZdpKU5p7b44fnTIQ59wk
Sld8nds6fiOrRZS68efd0LCjVYtzD757eUyT1Npl3UKb91PMuX1n+OmCqEF8sMI1eqryy0zDHDza
NHlc0IET+JFc6tLpwa0eQINVkNWxrQLqtUhcScJ47KK30QDf3fX+Cj07PyJffIBkRq4fy/I6Ltd5
YQAcV6W5NXO6F+4t1Y3niglXEIpr3Ha3TjEBFCms8XR+HwvxUhAX2pVF/CNYmnTPYN3BW8u8T9pE
LJbxT5hPD30bPuYpia4G3Ye7Lo7+BJmNG2RxyobEuUrdMNGYwQMVdDgbiVSNA7MR5VhU1WTJvi9N
hrcZdPgoObRSr9SJWRUNri8nUOaxGt2bC67ep9YjZXsE/645QGQsNlOe0jnUTtHRynwCdWXDgm+O
Ka1yg9eayu5N07btMdEBLlmnp2Usvyoze2aLcva6+qv1h2TTFMFyHxoIZF1vLkix0ITnoLsXET3w
aQb1X8ZALszyi26IoKmjNwrgPJpTRVR+p9xDhnh6RpssMdufBoCMtKJOXzHTmm0OTn0sHPLCpkXc
JGJOU1ssCf0Ps3WhArcKB21g/Taa5A0WQRjUr23uQ+DKC34uy/upez8YFCHLDny7jVv99BTRYsRY
1oE+YnBiGN6piARsRugOgHXCKxHarCbDITIJg4HmmA1MsE8UWMQ3gOiocGqD0+Iwkk3tyajneb1L
F25bKUYl3m70U4mIGu3w0aApex8U80dqU01WUPkg2K82LqjILkJgLtTJNnTBvcmIwP1WSe4cM7bu
adn9DmMy9lk+I/kH4qkb/Zc8Vvb+nbaK+lDyrjeDL2ltyll/D/KxxSaLQdOipG9neE25bbL0qhyC
o3ZaQVUFpWHhfNRQGb7JftsI+4v4KCVCIQj2iiGSVbdbz8rIkdLmsSFWRavWcyXxjslFySPh1/d4
YHYp0UcnTuhY5O+16XxW9AMx+bpGCaWV3N035p6Guhs/E+u/m5X4zylnXO/71BWI+5D6AXzTmCxL
3F8bTdC2YeseBXXOhm/ASod6YdD7E9E014D2nRxWjVNnbcQCMSg2i2+hSIzMRYExsAdbnCevkREr
rB/jDZsEFcElBTJFQ0kB4xkN6Rz/GPbCDDgHhDHAZ13AphktPiLD+eryOL532vYcfjbYQWjYoCHA
ARhv98lwSqY521i9+4e4NSuSfAqvEUu1kGU1RScvDhqg8H7nJfnWIk2dPVt9Th1KFKvIiYH6NuzC
TYWVOmfF2vZ76Jwfmd6lcA/gMHd8mtbBAGxJt3yO5fw80RqrT0oWROzW0zG0Mb4aJT8NziCbA9RW
0y0SvQsFCciLQFM4eeQXmXFoDJKyYHszUNkgeXyNMyYrEwgDmcdfTkL5Vvub6Gm0jcjuLl5NoXyH
stHGwjryrU3BQmfxALadBpvDTGHcBlgxvOEwNU4+vedWh4M2LdtLzKlCVh1DWUtP6l2/MJvg6nOi
s6/c5L+rycu2TFA2VeQ/ikRWGBdMcxdkFPg2OXsrlD7w0oF/HcboWfSVQfKR4kHCllvT3anauM3m
TKaHDQ6Vr8k2qi0J4bDucVp1OVxgjoxquivC7hb7kaBcmy4en9KJw2SnxrGfZxw8jsMBHRuYDfGz
5WMcHfAevYcudFOBObmPO4xF4QiFQkm5MZZUkCTgX4jb/CAKYfycrFycUOW5xYKS2Qd9+aCgwkME
8e+Csb+fAMNQLD99MPQ2z9PwYfQ4jnPfhJmOsSA2y4XeDegDtMfKTZI9tBQ1XrkYcFEuyR4lqB1Q
atttJ7niBZuqncgIzG2wpzQK85/tvvtV9N5IDOuNag3oKKxrLbdk7BhS0pHMPt07wz0Ss30c2ZTu
RsnsUUTZzzoZ39KqXd4X/9Q5YOMBDUeUT+8xd5zKKB1OgtaAQ0/qlmOGaB8CCQadh1It+CuDS2R3
DcwAKg8oRokI3F/AWp/akgfmr6eReowdpqR3JeO3JPCBrOjmmuBoOjbxvVrdae17Zw0R3+ziEtG2
tVGUy64XcldF8uNfJTfPHYgxUPMOhKDayTCgfnvhD6Lc0BqJOW8TIptn80tWigekck5gLiRoF4lx
IjqxU0bf3iTz7pxinqe5kF/QiBaOyfG8JFZwdSOsnBW6WQs9gx0CIQ0gDlY9xLcwlXfJXPR3nau2
vUnvUYmAPibNz7nYFam4lqFHfVDt/AnsmiN/PkAf697ipr3UUcU1dwLINAZQfRNYJoMRP4hF5TcL
HmXEyedO9i1c7BOzPXn2WTX5FR8ow6OTuYR/Bf0PTEPOtnUrIjpjdqIbYxtOeQF/aaR3zpsf3Ydh
5sDLrOYLbyF4hJEbNKl4NuLluEvbmgpvuimygR4NwQE30gDLtcX51XIi7oB6fyijwmSX44NHFd8t
H57Zf82VU9yZof9YsXq75hRUHsbJia7wob6stKkPjfBYAY3Za4pAsfX0XXuAtHv26Vm8pHyAbLbY
k0dduGPq9rEYtnmMnfrmWRPUiYh+HRUfzOIv5N+Om6F7rJB+wzH/6UCJ2OE+zYiPA4gzPC5WXYLv
yjOXs+8ET0KQN3JzVoKJM//Aq9zsvI4ILCXkOTH/jr5iEwGXMwwcVS/OaUvEPxywv4Wxn+1EDLk4
aKYzxTHJPmUMtnGq8Ox7S7KtloU1U8C1i1Ugjgj/PNl86xkc6p1lA4JThb0LVDLc1R1Gst6l4KaN
M7EDkXwaAsR4msWBcNnxzxzaNOjQ9pAv/j33JdTIyp4RyWXPEanrV8rwB/4buQyvalIBnvbRvOXe
Huucd1BlSr1NJD5cr6HgFT3Q99nhrmuuzEhoYvP5qFPKnqfw0hk0LiJQWQiop8KXdzUukfOIQYmJ
YIObI2Zl0dJVCpcWxI9L27U5ZM4OzYKw4kOAJZ87GHp73pjPS16f+rB9jhObgrzF8jfAAXfkh2hm
Yuhq2T+6occJkdb1AYd6jrFZspQYvZ2hKBQbh0CdmJgfXRr5dgDyi20BWZqq2Sg/S8fE+PCRs3Y5
Ikn02sKhbpQQfllF82sII4q5yuhXsgxMEEIqnlOfJiVNy0nz6ToPUYCXwqUZRKg/Vhd5mwgdau/Z
XJTn0ZMUq8R62YbBqmOpCXzjU1WjfT/+Ge365xzLQ1PZt0LgX0pyos3xYH9gR6ZXtHd2TgrDP0+A
IU0+RTKJj8YNCApdtE1pORpr7ywo6GIzNJjUwC3PHsF1fGdterA95mrd9JqpeqD9DCCHSw/Uvp0Q
/rMOskFral+ylz13FZd3OiVemEHR9N3jdw1QUsEnpT8T00QZ1stNhOXMC+g6CsBRSeY0TE1++15E
wfmAB9coOU/aHbqseZa5ulbFbzqHjY2rkIUx1V/ZuZqv83hmkLbBDN0ekqr7Zq30xUqvnLBCVpUz
7Ak67tzM1KXByJL9hCFdIIzhJKUAS1ZkjSCnbAQeViUVAEBke3oFNibblh1crbtoNs/kwORtAHWA
ZyX8XuRYHaDAbQavtPeUeclt1x3y3jeI4kPfYIYWK+9Aty5gxjhm8ZX3Dw4+CHfBztmifALYNa4Z
J+C5tcVDPLhQ0NL+hx8zfs1U+oUyhVXEqGHQwO8qGkmxuFsyJR3GK66D4GmY0xt9zsN58gC8EGb4
NIcx2drtcmpr+09u5y+q4VIqsffFpPxVgJ6mdfk8Mx+i7mAmFBQ5YXdXypptTGtT1SzkWc3tXUjM
DWNQcvQb+z3yNJprGKujzPH1cw9d2IUhxV6leFARa4nIhGBbTnIbtSZ0HWyLkWt8YyIwGYdtyk45
+Hspb644kA9OyDgMiSFLjF/paNFF5ILECfHXbFybNQmbHeAsXkyLikkj2b5nM9/PBBLo79gQKaai
m6agjbBiaxOzENtmsPr8Dt94U2Y2u1VcRdxO//g+jTSdd0itODjSLDGRGwo+EwcivBn2L4FnPJtl
xba/PuUM9rZp9OaVfHNZAtmGuAGqO3uT5tmp2c0Hi4L6KUPClvXMBK7+aWWQAHGqBkQuWWWlS7lL
nUGbSLPXwFN3MPzaUzU4rwZjdOxn8wE3ozOYrykW3m7CQtMMALNiK76a+PA3RaENHn7zTpGUJhVT
3R0l7i+jc98Yb/K1i4/Axbgep+Qv9DLKtnZubBHAG1MiJyTXKcOWO5XLC2m9djd06LCx6xzszBq3
qvrsO0OLL6Y6iPFrTOLqWnEpSErfJwAnXvABEdhx6lenwHBEsWAiAXq05qPZ+d5OLcxsh4zqWrIo
QdTBf06/y4jcl9+4d8x5bosx+xvul5P1B4TpVzSEF783D067NEcCrgkEvHEvCltsyZbdBcAISC9y
Dsejwz0ks6Cv+fC6MBIxggjPEeA1zXaa8zsxdvV2GdN7DMy/h/KPGANqSUfES3PAfe3SU+COo0uk
tSF/i3N3CUe1W3rvUMqJgrAoBSVW3XtyDJ9C7ar2JppwhI3N2TJ04/QNk++e3ZsBR5V8FZlkRrlt
qMWZbdGzqyTVqdOew3iaqWOq8v6uJ0nFNZUZVUd/KSPeVzE23tm3lx+Fd6iMLNwWKReXKrRuGUS0
U8+KR6ZWiisJ2kcbkUVo/fo+1OuSKGTfZOflzXJhRPb+TJB5Mt9rFby1Nmea7N9l4y8HW4rvsSJE
RAt7PTsNySlWDkPXYwBhquWK6AbF4FXRuUYSi6mFGjg3i/RliuEmlDFjGUIL0QvVARf2YvOtbxgN
9fQ5cjiZ4rlckg+aebtnKy6KTVqOPxf3OHZpffZs+wMhcHvrg/4lWeJXDDI23ygXMFJP4GRQlbqB
7/rvp+vrtPgNtotiyaRPT3h69qsFc32wGCRLzrnj+mqFATc63+074aMw8WnrwXGoC7mFHiaHg/mA
ggAZtRjOXUE1JhFQfoSZLgiOJp6OuX/smb0dEem5kmXDad1M+q0THPJoIk+K8faJzByN3eOf0gYl
Fltg/yIRP3aeeB+6NtrVFDCdcKKyO1bzpueK/D0ajzJ2h19jXp/xM1IK3LnllZSH3JqDxLGQjxOa
KUP5Ypi4MDU5n2fUfktvOktjYWDhIpv4lrvnky73VsGMHGvTgz5dN3FAu6XxYnoxBfLmSDu7dzNG
yRpyzoZdEtVnsx8YAqEoEDkG9NnPz6FRITbA+DTzHnGj+eZSROzWljfHLy4ZOgU2mPsqMsZdZZhb
MG33wru26BqjFjgWLXVAOtOJkW1R+8U+1nKISQ4PS6k2O5kcIX63mYlgkGURux41hdsD8FVsBlpm
KbTg4qO8hFqCkVqMabUs46HPZOg0AXpNjW7T1Ag4LBC/hwlPKr61BMDn1tFiT6pln04LQMAoGYBp
UUjuoLqhEtEhd4PqA+us8qhv4xQSWlKqm+7em037RHbghRgiS7InhRJ0xP5AostTH4Udbz0tVKGf
wuNEu8q1iNXYh7aMt9mqbvla6AJPemWccO+ggM1aCnO1bjZqeWzSQhkGXmS0fx5sLUDbq7Smf83V
cpuhhbcVKT1qMU74xvdq0pZL9NBxKB3XV2FTvHVoeQS0YXt2ILMWmqpIL3KySK1POqYvuMh0W18L
gzqvf+kvppbxy4BcbD768Duaj9XnO66IataQ9ANoHhTKD1cq/bYMLUkmaJPMSlAp17far9qlp2XM
BD0zUtkXRaRPbcqS39da7frwN4r639faPAzDOj6vb3F9mFet9u/zWZwcxulkPaJrb6fBAY7p6lJO
gwxVVk3SO0AavUWdFocSPcxht9mce//HejLaHhMtodoTTeko/vpTsIgXUwq8PuXftrVUO0d+MVxh
sxGRKYvj+hO7q7i6fg7r6zIO2oMn5mcXJTpAkR60ND1qkdpFrQ7/W7dGwqbKmuUU+zGEbS1xr85l
B9Ubc0x/NLQkvr7T9Sqyvqxae9n6et+EAby6rG+9tfOPRgvsk5baAzT3QYvv6C39qUSPx7s67eMB
gypwxycwsQ4RIK3fT6uWP2lHh6EF/qYMnlEqNB6bZLo2AbAG45pQrNYAPAIQMYrLrG0DNjy3EVOG
eTWTkAhXC09ATaSxV1+5GfU6DYANoVgdCbE2J6z/zqINC9SiWVw4cDIAPegurkGduNGJkzRoDtky
XMTtrlcY6/WX1lzMDjTB9dhn+QprRv7aOgGXprmE2k6xPlsf1iOOCu4/i7ZfzKsTQ+DJCLU54+9T
ZT1fVteGNnGwTveIRa7GDu3xSLXdI9DGD19bQFYjeKVtIQADgIhpqwiARlCY51pbSKba/WuNCRS5
e0/iLDiY2nWyPtjahOJqO4qnjSn26lHxtF0l1caVSltYPGpM1/aRjqU6myuNUg6PGUVu14kb287q
dYREH5DrQ639COuzODHaUx/1O6PVxRxuAMh/NeavD4s+NL4HOXCXtXTUI9LGnEG+mdqts34PQjt4
/v5GmOb4wvg2lMtWUCa/YJTOd2z1Fprpe7K/UdoeI3N5mwSuXjcpHihchb6kH5okPgwGsIyui99N
ly3d5M///XtWaxzdVPpnb6oQwkOhNotBvQZGC50hde6kz6QrT+Rx/QPgAjtwSkSd9O9ZVKB2Mvwz
YoqEuWYAHRvno5mpfiPGSDkkeVp1tDnRsA+Wxb2C8YdLvDt1TEMtfNFcoEKcp7RbsRubIFmPmf6p
sBUxvXphtsAEt2WRJPSbNls0LsI/aluw0LjFE9tSQ/HScBawawO3R3u46z3nqrryRF7gBuSE8QX0
1ls4/6kGK77DXsYMiYHbZonn7Jy06Yl+NxO7LLvncZydGRa3sLCNNwLj9uDt6F9ONvih7uKsWU5D
Y2RbxPpDzxYLToTx2USYqAfoBEZVXP2whHc4AFXD4Oc+mUGHtXYqvmoQFjusux9Ds4x7l6o5zFO+
Tgo+FhrYOncqPQ4Na2yTivsaULFMKKqHI02FFx/mXLs7aXUp25M4QtekJYlsD82M/z54k4DP4lOk
VoZ3QnnyEPvBE4NbOCN4Q3IMytpqvvSsQSJsuQm3OmCcO3fGbeXTxMlSiGdOKvYGscuT+Y9rb7Xu
QQ1lCARAdzt4f00kmHdkh/ZJQEq2miNxsRyb9JF+htdE/P3s39+IKW+9TCHVAjQq5ljs+SNm7LD6
q10gM//8Bevfsv5hx0reO+brh8Y0JN5NIbF1pKAm1qeBZxmn2SH/ZbjjhfaW9Vf/fWhHMhzry7LF
EV9RMQad2maJNnnEsntz4y/6TqLtjFEIwZggH/C/wjy1IQw+VoRzx8E5NiSeVNv/Yrii8db4wYvx
SHA/vgKU8SBf2yQPL3wvXB4j27iY3DjPNVfVUfsrCwM8c5OP2CuibLxaM/7FdJxIOrCYtMKRrDnX
NYI21cHlKrCxXevbjYk3yO4HQKG/mK5scZJ+2ISUttpMPlTda5Kxx8384MeY+UTU7HrD53hi3Drc
U133O6+dkHI0CsfssUZ6a/eiI9OmZ5gXO8u/oJSmJDBd0jkbJUGFGyL/nsym2eOrp1C3+w48NG+/
3weUTqbBhzMzGE9cMke9M79xyyajhb9/O49Muqr2xfMRvnwJqRGCxr4vCK9V4Cnj5DU2c2qHet/d
sj3aT1XxI+9SjGiCyaM9cJPliufGMFa7mk/BZdxWpo9+F1/CHMw4PeyvqviCXe1zXXuwZ6Pa+mbx
UAkDwHURvoW9PtmrPQkFCIZlTd03XAiQBud+ialvxNzaemV97zPWtlqpkUXq4uMbuuqxrF7123ZN
YV2N+OWdJCEYe3bcHdwqBJy8/8WdYTz44iE3JhJI6eNUTcdRF9nPaGwBCVOEUw4szhi5IYH/SnYh
3uAMjag24gjgSkmN60TkJAJ7YYfpw8JfppguQr/gM+qTY1dXTIyhcbd7s3OuHhdF2pNd4WIlref7
IoPYmL929L3ulA0ukAsgZ3C4hyVJ2rjpGd4u5q0Jw8/eYkyZNPuqKc6TP/H5JD9rlACvoFm+bO7z
CjXHeDREfQnRSWSQPzXhrh8wY/dheS+tYGMl3hkH/W/llfdNmCIpqOQnxo39NOyH2lbc0Z5Cn8I/
Atr7oILRVgOOM2hrNihQKICzj3A+B2YGPrkVRn5VakAHrfeuI+4YBILk8E1gSlgWR5aftonRsLhj
fO5ABc7/GEKdYEW9wXX6nurl5pd45cfo2onovZXWiyXvQs/9TdthVjQMwgQb0pHhGgIytcxBep0N
Oe1cadO5B2PgytkOrOWfh8GOxHX2uZYWcfpVL5p05LG4zJwlPmBC+AHUqsKRlpdM+uMYZT0m38Ul
AM2h4RwfzKPfAWlvToHP6m2tmDB1I4VsAzhc6+uuIx6UVKy6R4FfNJugPadMGIfRgbDicuUdo8z+
jFl7YJGeuVKyVrP1PpNZBV9mz7T00uoHERPZwyeXcnZ27T7BFDtApElwdRGbq6iPCtjHJhIS7d9u
T7029DzvqSuWFljmf7F3ZstxK8mW/SKUYYwAXnNAzkkmySQlvsBIicI8BWZ8fS/wVN+qOm12u+97
l1nRpCMpRyAi3H3vtWkdr+LlMDe5VoUzbvwUM7nSWU4R8y3663uYk/hwdlGFFH7CzpV9p+V8/+H4
ALQAqtRSqRjLj7+0srnet+ucVjN2KnwyJtTwJOFeIUVgAlVqsB0W3MOpgQBdE+i+HQZ0K1QOC/MF
1XyeesQVOsQve3Mcr4ZRL5joYhQMlx85Jc9Rf/+WjLaz9uwWvBP8o2x5339pIZ/uI1xZkYl2m3jT
+kix1hBEtfxyTKrgMCp4M/BTGzd8M78Tf3LUoxy7FpnjP2XBDIPsDlWGlkmrOxFuTg+wA9j0Lf21
mqlm1yjRdf7r94XhHPSBSG88kkx7//X0yfJCGOwx6WZtWVLn8hTnkqhxw38HqX3/t+9fff/QzPJc
cutzPvLGI0cVuR9ltA0yrOR201K5Fng4SO1lLzBowdFkAlHNkK60UEJ23Q+9iWkJI7LdK46/otPx
mC4/4HjM6A8dhkCLIfT7Rzhzw4b4MQp6w8Sy8cMh2tENtGTffr/DhvBA6LgDRhxkgOs21GhjGUns
x5V1zzSWxe2YEYRhyFJtKgVirul6IjEW4TVHXcqNWIBaalhR+SX/MVvskEPrPf9/sd7/m1jPtfX/
Tq13+YiLr/+U6n3/i39q9YT4h2dhHROWCRQJ3d2/4h2l8Q+G6i52EKyAwDAsVHT/G88o/2GTB2m6
0tNNdwE0/pdWz0ar50jp6FJnHGKbnvyf4BmNJb3x35R6Nk4J5KE8kAfqEeng35R6iNp0rR1x6XXT
ylkxHEjYh1vmbCvzl3FU792LdgAOmqwcls2/YJ//kRj672xI428yQZ7cNQQyRcPzeDeO8bcnLwun
rIXuzXtrUVeDJWhPGXy00hftTkc3Q/K7+AIr9m/fzz8Rlf+jp0UI+e/qxM5GOaZinlZRCCDue+i0
3Rbo/wT6tTk5lS/y/8tTLojL//yU//ON/i1DEzQGELWeZ2Th62Ykw6AYoOyzXGza5PW/f3u2tP6P
p3NRcy76UFNfiETm3z7XJtOqJOxrtQ/bIThGQu6kbT2MMGExu7g1rNE04qBJb1DgTdtMWCEvXj5g
6ZOQCHDNXWQOeyfRIL9x5XrrYspRXsGjxX6TOxvDtbqV1egd9CP9LZC9sSoTQ0f1B6wnsX9DnmAA
6GAGHWSBGAPZk7JymJ/YNYO0hq2dDA8B3GR0CMOFPuLCZ2lgm41NsaE97vf8D7fgIWpL/WCX5hPb
rb2mT7Eaxynk5OXQqhX5NWhjzqmsjIWt3lKvWYw0491CnsFxSD5zAA+eL13MUddcNB3DrG8DCaQw
LBE8kBWwF+qjmZDfgLOOMGay1E93Z+m5E0O/tjOHZRz4Ao7yi0R4ZjrOsYi6AwcLJmLe1QzAT3mF
9eXk3SWu6nd6Yvdhwo3TNBdKorfJHCTqOj7ZOQHOSJGO3kGtu0Gj3QpSY41VYpuJzy5mLCImC+t4
z1zR7Yb70tJYV5V6XwRW7HckUMQLpE6DjF9KFJjLAdMq93X6yyjMLwu+PaJxvgkzBZNg8lCoZKq1
6+Zro5hvJViVasimrerQX/Cx7bV6+lFo+KzSfNu2s9h01drIOYoWsQGtv6RzY5fvMoQQD/tEdtMX
RvB7hNSTLJh1rMb7xOQJF1a16xnOQLycvywrhzXzmxPZR9fUGR4IprZe0oCy0dbIrUgsHqr3gIGZ
RmVsFi4jLdHfnSr/AmizjVtayMvj5NZ41yfnYSofRe3lTKNtrLZ0Iiv4xJTLVDrRE7FHNJPVuJkL
xjApnDvbbM7zwpORNPORrFT1Khcj9kjL6smU51PDgYCESP9Dc2FccUZfNtDS/gJfgNmyJeUg10mp
0h4Dk6OfTOI/Tco7yOkCriKtPWNww5VvzfQCMoXg0R4XGv1vr+QAo0Vy3HZpyvmDvw2m/0vPGGRn
IdecOUOao09iGMxwa5cXAlQ+WM+cyNZ6D7tHT8wLY/N9LVDTRVCBViDMbp6hnuyZyyQzjHOZeOG6
16DDWTpHo0yjt4uIuIC96w8110+d4lePsoJOgL6JA12s6JUoLhn+QV/jhuSL9phVTXXwAa3rkccK
IT2wxgd8GIOp4AcCHYgICDMiZIaVeaPB8NflW5heuwrq8peRiH4zutkNYTU4lbBhSGK7T6kKMjgz
vLtAo8VfzohjLIfzphQkvXDdjFPxkubDdTIxMjEqeDdq0FeN1hNRVBEvIhECUMVgFjZ1nkAC3HW6
L9rGZLBH+r7vcp/b94QSMTl0gCNWlSUoXdRjXIzGrumai1u1d63AC550fHzfV54OuIF1dxH5Ve+m
yW1Ielu+I8GJHBkSr5zljiulzgWz0+vIR0eMNhJJBvFdZrLvKVnRIG/TkEmm26KunAmaAWmmf+VG
+2wyxkwhnc42d6qx/LCcJaS7Y41HbOl7Yrj3ks+4cdS7BD28IV7gpiYm5Ik37VxKGvgx6JD716AH
H9k5g1zlbV6RoEaMF+vn2gizeQPX67BcTm6pkZmEsA91ULyRVXzPrFdVm7avuwgtnVzcHEzoieCG
jCCJTeX02lbVwKmYb554A38uWPK/l6MUE01DH4WGBZy3ZfKYQZvMA97UMjgQPEkS2l/MmelPTHwj
mcviPw64+oMnOmP8MV+qPZtf6nts5nn72RJPEQRWwQtrR2ZphVfeYju+qX7YAXq5a4Qp+CqeYnzb
6vvfj3ML9aB888zhXvfTXXl5s9GCB50x/JpBLljHZLx3eeiHMn7u5nrLokqpM9hfZsnr7IZljVH5
u4qde11s+5A6z1PWV5lMd5qVXEQxoJvRug12djP0/JZ79R9vZgbumKvQXO5jm290Hvm4iIX2bRxu
K92FBuHUOWQ2SjNby4/B3OAt4KMgPbJad8m5ifhYx2VxH9FHV9/pKm0ElielARMOjHNi9p+1mmCY
ZXRMZi8EpKzMr1hqrJ1J/IKCpMcqNbevU7pHnonwz+OthWijcHxPgCzU+/KRTDVbjGn36Gu4m3K0
0uu0n7/foKFlSNe76Ph9wTtV+143CeMmSawaNGWeE+ct+2hcOjuEZj/ZkUMkSNFWJXzhXjAF9Dvy
Gz7mC1v7e2SFP1SKECMmGkksBMOJbbyTCyoOJJ2H0W/TwsDsVPY5G0sW47KqOQtAGRaPRnNnJlp5
bhWqkphMNLhnw5De3AFne1kxGWurAOW4bG4ApqGfegoUqhJ43J0zbWluoQhAIrzLG0O+aW2OwyM4
wGuHArYuHGJMKPuyZeeL2uxiJS0K6rLbOmX0zB594isMyNXGgZiClHOHO+DP3Lcdc16lCWBFspj+
tMBvwDCbG/wcjAtAB0OOE8hk45I2KqKyeWmScccytijytWinuyejdSJgYbLKaruqys2NG0d04qbA
n5qTGl7mMN8yzn5oTcbOmaiJphzdH0SyIicyvUW2sTJr2cM/ROgil45xGzaozxweik31d+MwTQfx
mySmwQY4nlP+D38H3UjQ7vGlm29DpG1cJ99lBOVpQdKdhqTtTomouUodJHe5eZ41QVezY0wVx3a9
HpyfQnIp1+XAU43m+7BUpGWKR67Csqhm3IAIpMoh9B5mNd6iOdJYY+2PMUDin2bQQPuhoa+ZoWFz
Ld5UVLh8nJnIfUaEL/1c1kisQAymWfZJDsLSe0SHKJmlIKXQ9EVjjGvPBp9T5tZqnEMbtzWvqB/a
Q1IXFsHnNGRDeetE8GlPGQ2tVnvXoCuy0U58GhONKHDWIfycMR9c0BLmk4awUXktbkwTYWFTOcSe
j0uOFQ3aIawIKaGO1on/2Gu2Optz/WANghn/nL6GGotPP5oaBORki2d8dHp97xIYT8AWKkQCJNej
RJguGrDqtZHHK8jx8b53h1+LjpxOAe3Y3jG2gFkIW+tf3LZbEKjaht0BgFCkuwj33eME+nKtQJ1u
5+Y3q91wEj1APAs9fjt22coduhfkZ3i0neCDGexIPMzyImI0gGR27e3pwdTmszfGiAvxOdR0Pcga
wgFhRKScRKAs1lbsEV8ah36i6W9aCGI0bqs9og4dNHubIcdHSEC7CKxAq3YlRegqjewXMMhPViTz
jWRMC5UKeY1qDXwCXlAAref4U/XkrI2jeyX1enF4HxV7b1IH5QFCEa0keRhL+Rm4NGgzLTfRfGyM
eaRZyU0VREZ1iZPswALMoQBQG7QMOkxRWGGlNMunImPeotXNr4Zbc1tWv+OcCyLqo182yYKraZYY
HLHYosCdYXWb5SaBc7wdq03qjL9n0HbYxbNFMlaybs94tZYlt14wIxlGhr+uKBYKxOsx90twiUsB
mW30A6l6VIkcxaazMSDCMTuYRfA1ij2fBEb5JVkyYi6AbiyIz6OGVcn5HWZ82Y0gkB3C0QV2Z7aF
qhWv4VzQRUeCO7mE9iDg/0xb0mLHPKYCoU8Gq0TbekgDVxS3nGxcYNpB0TLqqgWTbkbq285oMIKY
+j22AAWGiNYzqi+QQLXcpYPzkeNg47B1wPbWP+ZkrUH9XviXwQ5MresnDZRhC6vnqNiIhxHa5wj4
0jCZi1a1zVk4VzvN6jzqh5AdfQJj4A6gtC38ECAeiCkzXx0TLDv5Tu4iYIoJk7zKmIAuK0JYBGYd
B0OUPlU6pomkD17SsgNtYeBSUR3HFhMuuN8nrEeMILxFSOzmfbKB6AnAJP2MigHMGPwMaeYMaU1I
FbZ9FRCmOwpWXK4ZYb2OCc2TckvZ8jfepD+YtlN4vBxtK+xsq9rkexV24xHGVh/w56brRk+StZ52
b5non2QlEdoC6WMLig6hi2g4M4P2piJiX6RBhq5MrmCR/jhqDGiCAoAtp+Ru6VnkayYgR86oV6fA
CAGzeZE4gOAx+/rUcLRoDV/TEd0TyJdsOVOKVVCRmJk0HcWGxSWN4HxDpeCT+tTsQklGihpJWWvc
H226ZD7Y2nNcySfMz9gXtLzZZdaMpxe0MMlhnJqNBs8ZmlACLJtdkOy93okvlhM8B5escJynBgH2
mljtaFP0Rzw3a1uHzBHAde6hD1BzkJlHJ7s48LtPObcRpHhBRBbizNBr4ZxPyaKMhX7xBgO//Rgz
71lYU3vgZEWTGTzdik+NDC1PsoQPDmm2I1LBkfvaG7yHYQ6pyGkZoIPA99IQI5tarusDM3pxTBtu
4vhpq2zaSAO6URZiqvaGQ6E4bWdi2JFc/ImqCBVyxH2GpaYEH1VQuzNV2vDpcrkT81cmidhIO/QO
7ZBT0dmqQb8L74Qu7JmoMG63RA17gUpvZvrE9HX2lmqTyxORynoMlT9Ih3DOYbnSMlvHNwKWqjbJ
QXP8IaJiVIbHOJnVcj1TYyB1YK4/9odZ46wfYbf0+aqiMtzQgdgXrg63R9J7ABv0VKRbQFmsNQkz
sUKfmTekp3KoLm2WMd0S085kUCFjsikje1YbnXAs0nA2orB+onHaKlxZxz7PPgEsvg/JNo1/was+
MmThS3fqj9LWqAtG45gaNsDJ4NxhYp/dcbeI0emR5Dd9rr/SaTrYbMFQTgoGjAkej6jk+qVfuIf3
/1OfQsSbsBynsrqVsfZRhblccc5G2qUDeZ/sddEDaUY8QEK08J7aCKTSA6DeiStW/caYwYSswvO+
TOdJHa79OQW0UqLzWpflE9A3ILJLZK1Zpp+JFeLML2ycSTbjDJ7mubDpHKZEywbBtnddeyOAcTMh
ck+wXTHBvGqjLHazcCIfVQ4BALTAYrDIQE2ybV7EzhadZ9nFs29X3VfeVJjwo2dZBK8FSSJL7i8l
e4SYJMxYVKV2snRH2+SRrQ402t+qFq1+VojSD0gjoB+1qgfgNUxlUMu586maiXYMeQV8uueR1MYm
ti+WUBnK9jLZJZXhd5k1Hmxmlzkxf3tUQGdvduZ9GaLHDuikJHxtnGqtx0rLeJXhxDQNwYuaUHdi
QpMbmeZ+ntWoReifjOCDA9DLPmh2GGagaUVjszLTTdpOFeVd2xceJl80iWJgEQwqbSvq/rG1xsUj
xSLe6eJVcEjyDfxVueqwK9qdOFmufogfNd3t91OEZ4Q8iD8igmW2mEzR+xcVHxeiCs5IsnM3eDdA
tWbgaBShw3gpgmMWjC0YI5T/abEX0E3Jk5F3gjQ8f6nvUnio26l+M+lgrAV02ahgeWOytAv0Cdpk
xDuoq2sHVZXVJYuANXD8mWztWKI2zYbmhywIF7An+OZ9Pl1TqTwWFKIS8GdD4k6hezn2pjMMYjKa
ZiJ3gSUsCghxL3BmWxGg6nTsL2OLdpngBkjKtAQZqE8E9RjluNcsRbgpvyuzynrrEnnu6mHwZzQ9
O9ueUUCnCH8TsnMsnaSV3kmeZKjlB8APN6u2rBMhqOmSIRPjHTjqQelrYwJL2sVMGcnAWDcTnV8r
DMn+hkC+t/QRhsdsfUaNekG1/GDKSG4sYr3IO55OGQNCH92Aze3sXQYGfgeSgA69yaS6Lp3TOJv4
YOoB+SC7az6h3+wjGk41+dkwqr73asQG2RpkEan2VE2ex4btgEbh4A/qPIUEvxnm+q2c813e2Zw1
I1b2caaER0DG5Fm4nORkQIppuUTPWehxuJEqMzuTGrMqx3kCkDy8BUlJNrNJLD0+W1zcBIWW0lKH
Gl0x62Jy75cX7xl0ihHWbhpVhjvmw+0arka2VTat1trBg03upDkGa/jBv6tc+5khCMbTODKhTNkV
MgfV0PIBmo46GA3HCqN0/Qrsf5hO9mZAQr8rZKLWPWuvEQWO3xTeq/utOLL5TIsUsDfZ9X5OxGgy
2sdsUifh5LdIo2vYeOyYw4i5o003CZ02PhkQO0Jy+0AQNCbCV0qvwTGATGUdJQj0+45Y0+X6ajEG
4tpzpxVmnWw7cOUwV2so334JUr/J2zFfvZD+LUPnBhjeJlXMmsufghnwOVzcySN5zOpQ5oZ+bAea
j8WccK8Y2Z9CAOFKSYfwHYdjedC17bYxuOa5uMcTHd/fToeBqst4ZUqzL5mlPfSJ8sU4nouClPl5
NNNHu9I+C/KLMM+QhFJ9eEonNDFU2Z6tyDiG70L7Y86VtyOMFypzM7WrqMQH4SQhcB8Sr3GMUAKZ
u2yaogu5zvuy4ZrjrXDK6oZbbBWkn1JAeLPhrGsv/V2MrO+TR9pBcS8BtueyCta9Q0RPTTrRugZd
tU4RQo+dQyytgcmrkfnZ8SLacw7Xn6uJKwYvTJpmob3IoncZig8OLsMo2s6Bzc6oIKuAJr+3HvGz
eo1NcUZi/P3Ieuu+NC6s7RHVaWqmvwbEOAjO8ls8fcwQPHd0US5CKzQO5Qyr2UVjzcvXXoFOrZkX
jqMDoE8uTcCZ3ng51A+DCQWUYo/R+FDeh9bWyLVmHBAY7BJGt5ytF8K3IR4wtL8HrX7IgGPnff5C
Jgd2+BmLAQrwGX1j5IBdi/22sqB/ajaS4shHAH3o7Pqjdg7TEpcdESq0aZzgUwSxT67flcOV79lq
O3tOx7EAIUco3DdrtE5icetIEHIFQaeaoI1dN37ecL8PvAu3VB+pMiM6giyn9Ea7VbMtVf/bM2kp
I+S+ipTA+DTk4J405Lk/jeJsiUmjxT9q29bJOSKih0Y/GviVaM5hFSDQ6YwXrdJZ4RsCmZYiI9IM
9KjRLSwi4tfxUtclUhE9td6CFNdOXX+4JlGkY6fdOKF+VCbm8256S0L3zJzg1hgsdiB9qhg5z2yq
jzEFoT1UpEXEvDU1lh80Bt9itEqgxV8GgJcAby6oHlnILC8jJRuBJlf8RyPmZ1srftq40zappk5e
g0hlcjTOWqhUhFY9ZXhm1w2bZTo72nYaDUwExo+2bpNVFXvnnGthVVrlL0vT0c0o1jNl8WN6zQ3j
vZ5cPhZw0Uw1qRJTkEGyZCXv8nldw1p3CgVcflkXVEwNjK0/o76CaM4uUicNdcyQr8IxuvQe2QYL
rI/50CbPJEJcG1KA7T3DHVuFMUWgxqMUQY2ZvUGPryrO3A5jFpEose5bUmHVYeKWXHtInqDXKxfd
ci7XWICGW9nXeynHdzMBGBIvOci2BpLYJTBTjI8UkpL+OYLkRfVlikvalPNlauTb7IgfOgypDalR
zC4jkr7t4hq1Q88eDfStT6jc9bDj0AnVj1AqOlCiS8B8siRk8AYMG2Vzq8NV1OJPlU7jtXFY9mMi
gVfYa3gN1H7zArBqpYRN6pXPiHjcm5PS0ZtCTLBErlYH06xqH8q1dxuQUuRfQ+994p1G28RtTqLN
z7FntWgV1Y77oqmR50vIZ8+8iVFyiB6TgxEgJD1zsQpw1VsJPs7vwra19ljG0eJyW2WWAWIpRz/Z
8hUmLJBjRBJuKqj2O44l0pAvvRE+qRpjqtYPEVQqsN38SV3TIiL5LTs52g26rtpotXwck6I8D0wc
bkI/IH56zQcj9huli6Mzxm8JMYVHjUBsP50sXytJMimZ1a10Je5OPdiYyx5pCwDIxetzyjm72IyY
6roy9ypPn3rZ11fhdoeyzdRubsJkZxu7xJ21S1paL9E0/m60mtkQTf8Thz11clB/amPubQqNEUxA
Nd+NM7tJgzOkRjxCMIJgpeIzgx/t0QBUL8q55xrUdcsmTlp7q9VmMlpaBcoF6Ur/ql7Oqd97Ybho
dBPzCQUAu8EorqHDlo3N6Aosmy+bpuo2cy615QYAbZc47Uq+OLbVcD8vkiHP8+MA29Q8MkbU+fK+
F3oUC8WqwX7VOkBqERh+fl+6QEEo8XUYwqu0Xk6gEW2/QfuTGTYHIcs767n7qGMMIq2lv8YzITuk
ODAODMClVf27PcqrCxx7/X2fU6/8sRTfu5l8qtigr1xXf7qQiOuAhyUMPEHSVVobgLS776sBOTPR
QrzGcjlu1em8aV1aF3W5nIjoI9YLH6QsSmZiE43Q1luLinEvwo39GJc8ZMVuFiVkvRPL5HeGK9Yx
wt+jmXgf3sCYFN3+tsrcaU+6Kgo1FH0rHYwmC1ECZIWceb6c4NbZzxaNxaMsZxp0pDZQy27jrEM6
rSjVdHfrYXnl0ugYfauBkl37k/TDdDQAl20KcDFCSu5BUgM4n/AiTeoNcx60fasB0a8pn6i9YBXr
2tYd9T+xgT7Iizx57OXRaMXvuYnAgzb4z1EFWJtItuP1+1dd0xsbLlSDgf4Y+14AMalbIo0yjgKx
zhbRhv2wty34+gOnY8hxbrHRpuqOSzDFtb+X481E4k2YWe6sQtTBK4Sei7aN1To03sCZnZhXZkej
17iTI9oUkDSNh0q3wkO5WLXpNeB4DKl62B/3ShsfHRcbb+jl8UOrZ1+ZzS4zCoUjg+OjCEyMGlCG
lO7trAwESxqNtxmonR/EjxGdGT+ck9+FLhmTmi5TG8Pa2F3w7vSaZNxvEd6Tv09D2NHKRn+eyEsB
ZmbuSBESbXL1PNjw9dznHJTqtyIN6EZRTCEeJokV3HvyA4sSXta5S06OoraryC2LU4pWNu1z6dBZ
MGuLPKW6ineyFL+QFyIazbhnq7hcO264BKdnP2VZPw7LhjY7RBcpnQ0PK1NkJf2WMRgGtXj607X9
KWmtiCtweOyXRFEnbn4WRb2j9f87qOIL3A0DXIZO6y1CCJ/j9IK2OVMdhsFb2GraOzE9kiwmKqCX
su6hycjmy2Muv9GwCdn0e0mUUSsG9GTfJT0HZEarmMdj4bfSeTcXVqieloSox5T7IAkejLg+Ez7M
ECnvm0Ndpde8qs1dYZIc7aSkEVkMsIgq/wA7XryMHa1YKPLwpJp7MVUlrhxzbXJiXY8W2B7dY/4Z
W/oxaIBg0xi7yhQSkmOFE1GwNIfIu+rPdgVRhoybAvn03aQ8q3oiFzH7vxg24V9sfC7HwMk+EBZ4
KFVxZTp+DATy8EEmMD0K9zIZqIiq3PjIMNyBmcmMRS6cbDIuXj9Iw5mEbBIecwwEk12kZyud/pgM
RDZdP81Hk97Szk6LH0XEsNMzCYXllhj9aPT7QAwns/aI9C6DnXBaTkemuRsT+GH6wl9IRAnZO8Tv
lmidjtokxtoZLtoJA/WtpFE6FcNzpU+AQBy2UA42WOyZ9YFwqJ+kjeuoFnDEvcfBpNEp5pEi3BX7
QrNSOF79Q2oPxrGayd+i47ot5oBmCvVQWDuub2TyoZKhQdnhRc3x+wfg1uZoGShDtygN/uuXps4F
ZmBX0ekP28AFsAv99U+ZH/JH33+3btVs/fh+hBifc2DCfZiXygLDU2v3C1WhjunH87BJ3sa+lQR3
UrOcw1xcXorYVQ/ZYAGfKLCsUdnk66A3CSjE+nbzuAPWVgV7fIwqb28QUqahYx6TkGQqpX08iblU
yNG94DrJhZhufhat/EpvU6gZBxT5uV9NwUPVDKc08uZH3kN81Cu4T8QUSYxFq0rvvSXstMKEHW6x
NcS3ImZ6nJETjwDmC2bdTIeMjKo5SZnv83zPBhv67GrPwYB3LfPO2mAfCqctfYARP9MobekkDD8T
QGr5GPQXXUT9bnDtHHVAHHGusS6hslt/yvgOrRgDUDV0PnN9AgywhJ/yHB06aIoNrl6Kl9zpL3VJ
8G5cjfuqpNYzOTLlSeHHnoXHM0g5WacgrQFxYEzAToQwIwny44zui7V55BvMu7eWtGCRVs9TqjGm
NdtHodIWlvOA5qRRJ3pSBXqzvsd43zukPmgsMYRBkoQlQXjq41JhlSwILabK8g+tRQ7pTvYGSHqT
x9IfnKDi6z2qsKNTWq9Kg4izfLnTbeR5njXGT4VVXvtBkhtE53AL0tc7MsU/1DrT5cGEP0faMQP7
cJPkOSN3pFXuYiWLPKRgMHZcX0qruXYzJ6iQREBLN/PdDF1taaN5u4axGt0Hp7uj0kkovElbJdHz
QAMwfoh0b0+uTktFeiy16Wsq3PQNQcXKLQziVsLxAK2gIHCNaXNdTON6cujlFX3bbwW+Pz8tuNhR
axGQm9enriGdY6zScAsZwFx1Gvd/WlUgKiwJR859qiq8WEnFFJfg5kc7WWRICKmTkz06PjwNcZxM
kW/iZvhjJiQ7l3lGjUcY4Fz+SQAdOcP0q4tqZEWxfSbr4cTsjYxjnWakAQqGztIbsrxoG3bFCxex
c7VJm+YEneFdi2b7WTy6WtzdYJJTdoc0LHUc6JYOqwCQOlFuoEwOBegKTebwUJluHRV6VG6VXl6g
IQJikhlNMwryvWpz95TQLjpEjeYd+z7wDrWF5WMgVmPxp5A56QkLGG/ZUIN45hmy3AzRxATVFVSu
n1q9cy0DJuxJdGlqm2xXwsi2oET1R2kExbaorWI/M+1B4YK7pYW//2TQh9w4htM/0YHtNoPmaE8W
vthe4zjvhvn43NqM1pXWxi+1rdlrTdX6S+fVkPpsmd+R7ChinUoOwJFgyMmg/GAEFFQwjOO1KAL1
OlDGYNZP1aunFFc4JJHXELH1etTBbrc1Q6RqFNmrsTgo8oG5sK6qDHRWk7w2y4Oak4pe6YUimjPS
8DWYmC+1HFLvQLKIzAUseGdhoiGPWeaOvAqCTG+rxyD1tvFUmnS4kUe5CkXi92+TaDavWBr07Rj/
AFIkVtXAbD3wNEaLtfYYJaQQxqIZrvhB+mvbxsN1KCrr3EXMMZf/3tZDu8WDDekhk86lMdqTSuQe
fon72qbuvQVsx4L9iUY8BuqwjBc0I93mbvgTXJ+zziIspPZizxSjbfApgbwsh1htmy6nt97zRWhj
aWzQuv1iXklErFKEHPbC3tYls1GlG9PF5FxCYyS1tmmbf2jTfNZ1o3xMRDLs5uo6DOBBSB2VjzOv
WEsEiXIk/CR19pQ7LMdMgMGgBB7rWQ/Vhdp2H6RKntLBDNiImAjaFUoJu3AWwY6GuwbUnm9oWxVH
Al2AJBzP7pmeDIF7RLQDbFJ1T22YnFpFTEvdDExrnPRRxfG+U0NyHBfNVzCzyPc98+TRyojEcMlq
nY9BDW+Hxj4nO45TbALte6GXM2Bcm4zKSf12g4SGGxGyy6odZpW2Evlipyly6qOFYhcsdS1TEsif
KLSs5bRW9M25VmwNIqqZ+okdkTeajxCsQiBg0uWJLG+LihJnYNlwYM+w5rfSnc+WI8Ql4bBJ0eT5
rjV1J8MGolHQAn6QJVGOeX9qlJpJVAbmCVndPLAgjHsuP4cX9qCRSYSIdfaHPqZ5LvEAkdqKFERi
ECF92tl3QlDTj8VGnziHRHNP5ZAwWLSTOxaF+jEkfmJl0RRj2Z5JdakJycEQGMavM5yUp5A2wlmS
D0uAkB5cmmjA0qaidQds6ogkbo0vAiJTlLGUhPBbOlhK00hPgDc5H7KonR/lbJDZhZdIN9Jr4wp/
Gjr7nMU95zwp3aONj3ZFzB8ZaPq068kdpy4zH5gKIlS1rDcoUV9Tpu4RQmaurOlBVAzLR8ewLtrM
ihs1PVAQVq19Fjo0LUt6tZ1K8HQ1C05tAkbkDQ8ILUbJckwqan5k7w+2k8Dfpk/9WzkyH5l0sjDj
rlDMd+zhhA/H2pnyobU7DB0RA5uuMkk/jXr40mQm4u8tD+7UD6vELeszJ7NrOJN91HG9MVoHYqhH
5QtlHREpOfl/ozce25HwM0P1za6CY8Q4tvOpTLKjIzW1HSaUeGX4U9M9ZO+0jHdTVz9OY87WoAx7
zx76wzQpgyLLXZo/eyXV1cOFt7YbIoiLmjjCILXqrRcgrmpFeOzcnM2zUrfGogKGS4WVuBvooRaR
tZnHkVlsoOOnbScuxv4sZQsqLVOYqcXDd+HIJ7lSudB2EZZbaKMh7QIUBL2zQ5MqbppQBGF3ToYx
zYZTasqLI5HjZkUvtqlOHV3rJspwLbzOuVmdsbrMW82a8m0u8JzKwKNLiBgPmii6cbhar1YIQzKd
i4PQTXHyRHueEqfd20ny6JQTXZIsFBic7Y4ogoFaqA2JAg//F2Vnsts4EmXRX2n0nmjOA9DohUSJ
1GjLkscN4ZHzPPPr+zB7U6U0bPQmkZWuTFFkRDDivXvPxVGMxYz+YDG//P/82Z9fuvmn3mQhS9Oq
kWJ1Wmt2qhsYd/Ta9TVD3CFjM4WlDgtLhfCwUYZR3IXzD/78Tobka2eWNlfE8TybJCuu1VPXOJpM
qBXsmIW+DaHW0rw+dU89cveLb5cbCD632ZP50r1be6A0avAoCWtQbhR2U1t94LigEhq4kNRVfzLH
g/eqRASonurSsdASCou5rEJSsLoOsAM++926cCJXdBMnW+nv/MFNftb5q8joiV4mry59kE9hfZye
MUQyMRDZabeZhRlyUd0b+3A9HQRxLbgPpJ7nEUXuxXSTRkvrQotQfIMOdoyUpXKO3wAGqDkEj4Xo
DHZJYthHcYkptJUHo7jpAls/+Q9qSrDOW1ccWBDgwSu8R2hlZjupXmGrBdTe+msYiO0BZTSUYsrW
DDMLcgXRnkAno72XOEhh5LsSsPmiddPkYBoXgXxoyglOulbu42aJtIcaU/9RbhCWNLQiX7HlDUcV
mVa1LLaFU8aX9MyuW4WRLuE8dTBsEKRF9WyTPUQPwgtSAkpJ2B5WudOSJvygviVktIoLuDdT8Nkc
lHtgfwxVt03RHrs+zcRFtyv36NsS8tpfutcU/u0psM1bvty4VN9xnT4Ww7Z7Ci7tg7SulCVS2wOB
nnAKxzNvNSREDidOeD+QEo6qsSiWJJbTq83uoReiJhEuWDEHuLLdqmtsrzmStgvocG9l9HNo+FCu
XCTakkStejudexf7C1gy/h5BRMt8R7gcz2bcZvv0QbrRLlm/VPVTK7sJCt+DCl4HxhuWyLV1Fk/G
RSbMgIEjkPO4YXv51G7xBkzUhqOlsMcif6BwzEHyEm2SYR4BPieO0fUfadh16+yzOpTPwmnYJij0
nXQzrdTdPcLJVQBD2C4fw3qJoIZq8nvNlve1sqn9HaWPgXL/QrMxtcY32MGbF+wQjyzAKaiRYiWF
Tg8niD4RL9Wjhc91QdfM2IzgjZRNdG+Ky5aT7LA1KDIzVe32Uq6zI+dwtAQgpsRt8JDMumqbJ1LT
Yqnsek8M09Y/D/cknxw1J9wY91V2q4Ub3bc9336UTvKtR9TSCsJk9giAOf6sdumSZZCY67m2uvZV
3juL+rm286dqB9I/eGzXqi3ckYlLoBHhxi78MtQkwXF4TbbVwbgtnNeB4Li94hQrVLkk09jDY/yC
IeSM+TPgH1Ih89g4VdR4DekcQGrzFX0lhDb0yxrk10o5ispt40o7ij79C0uZ8kafbxbUowB3qH4n
yPKOCjcGpaabna03LV6WL/m9sKRlUjjqpdmZPXIHV3qrX0Q4XszolXAoNyJhcKh7l8PSfAK1eJaC
Zf9OeLtdOe1Nep4dPUhxoYi78TnpXeFCrQiiISUwcDkXdS2/10/RK0ns5cpwtNNkLKrHArr6mXPi
9CXhj01cCJtn5WSdgmhDGczbTBSQj9whDusRlJVF/SaoduOw3chWtIn0bbDNb/Snfm28ePtq5zuZ
W3zV68BbRm/l3GlaWOnOoHvCPw6QdAHYyINX+uLtWuMuOQFiCtcdKVv31O2fRGUZ3+B81dg04bRx
UxYgzDOogb588aCi1yUNk67PBzrOccQAc+yR1ihLKH0VwLZFybuGQSMjB1uAR0H6CNlVJdRV2XDn
F8VD8AqbdRKX9TsnVnicI7CRBc1YXKer2pVuA9THDiFE+q7d4wnPnxhMmbScX02z9mFh3hQnkexD
gNS8ssKd0DuGtkQAjbxOX9Vb7x7MljouxeoOQeQw3Qpnmb7jXXSPnlugFExel1OrK+kwuhjvVJdu
LCzrt+7dP5qHAuyYLa6avXAebq39dAPiM2bHcLD2vnbwPntzGe2FNadEfBjKhTci4e/Zk3Yxbo1n
/8wr4dnYKB/CvnaZfxGHegoGuHvrZeBWD9UWMVCIUnQp3lgrzAzL4Fn/8nfIxH2arwv5Gfqy2i/o
SHT0SF1pDt4NHRq51rb20SksZ3QsrFFrZZ7hiFdfJGgJ2+gFaI93J22km7J9jfbpI5goqnbk74T9
ollyakMmk9v8B7HOCUvZ6Lkl66FIQsumLm1/k47r6MtqHoRpAf8R3mSjHgauZbaNgCi0mVkq6lq7
fU43NenewJlImmWcb4QDLVhU1qMNsj6jAeJOpyBzSLnNVr7dAExbGUizT8q4kNfNg3WQRKfYYYIE
aVc6w153LKaJdCM8wWF32brLt+GnfwB0an6I3UZnTb0lXRDtQmsbqYNOmE2Q+p65zY4eJ9zjsLwH
xQKZTc6Www6Zb7DKj9mz9cQeXdqXwgL8BG1A4ZU6P3Jc70M7xv1Cvo3VRQXsl2NK82aJ6PQQGB8q
j2XBFk762e9O+rCddoldO/XSxwDklAdAGW/Zo3wZn1KaRm+UfoDw7LJjCrbxOXgoxlX9zpQD/Nvs
lDfhjru7lrZeYHPDjP6GGzGVy7C2w0scuJZ1ish/lDYybTSiTwWeEnN6oTyK4VaHSbDR4j1kT1dy
JkQaT40LLtIyFwUBYh8e/HAgG8Qe7DzRNg7dVyO6HrUvmVqQkz3UCAaX3b3wPHGnYSRzGLsxd6FC
v4l8vLtkl2Q7z7U4+y/KfeCqbyB02xuEifkwLoHovHsbRVha4bq9izRX6Nf1vYADA5QSmWZ4trh5
OwyK40oOaT+7/Y3W7vUATtRS3htfOWM7XGjaAgC0tNBOwAAU4Tyy3wiX2kN16pHJv2Gah1WM0+NW
WPtIalDWGiiT4e6umJiZUzimm5JcNt0wwurbdIZf2IG4pGGF/KHdJY1tYkWChH7H/28A+MVt0K1A
oHc7A9AJ2kriG/FMwkwL1kq2NrUtZ/ZQP7FTiPJ7XT0QU1ibFw6SQntgw1Z8Vnd4u6HweWxDXyJ4
yicWKORPcnhPUTC7q2/CmwxP5bYHmHBuH+PSiWm8aKxRGIdsuIZsXIp3EZ49L/0H7QYICkBLTsUo
A3TXz49lvKU4x3YOFVJ49F/NF/nAIpF8RqfuxaB253Yr5SXfl5tg2+6aZ/WuSJyRjjCa0rOSB4sW
2xSYvskNUrtYlYZrvTQpaaosjrtcWY7ZTWbYWAAh33g3/nTOP4qXIsC5AQ9gEcLu1z590uH5Nl94
u1L1E2/Z+IR3ERsW8ceo5BAOzoJvognWxk0lL8QtZdJL5oTtrj7T7fQesdFPh+kr3+vn/Ckyl55r
QtBfDNvsAQ/qUmmWA968A0CfgoeFdURflkxWnhKD7QQepEKBskzu2cc12SsBm8CQssNAXe+R68Qc
inmA19cWSikGHfOOjptXPGrdSbhNzzhlBiKNmGacOpCKviH2nD55sZUYI3bAaqlREsHwiG7lXHPq
2ArKQqPXfjTdGsE0dcVpqZ00aLGL6GFce+xR3xj4Ari4LftWDD82BfPsJYQ7/Nnua5vMWAwjKJ9H
BPkPGUv11nPZt9jpKd4pla2tiTtbm5vwYO4LvGAmu+ClcQhu2Dn4L8yZZNfl2wILDMxKcVGc9Wlb
ROvZb0uMt7mqrIuHNYbRpm21o0Gmxo66OnUKlTB1pPzrmBkhL4sz7V//RWLBYkdF0hDr7C42neSB
qMUp/3gWXorhRcxPXWKXT1SdfWHjrdlBhQ4SBYTUbM+G6gJ12jHv2mIFDiw5NRlttyV3zvrgYfBW
jdnGc6DZyAvhkF6GezNcdC+WYYOBCBZU2T9G6C0XDC10JyXVnm4BiAlrwjFdHuOczrbk1B7Wu4CN
n7ymEAy5L7hnguYox9fqNj35DiJbQMvmNtkk+/y1Mxcg7C7+EVh1brFXgt8WfVIIuFPf6M9wEGXD
aq6wyVh7FMs+9A2GRnib3XHZ0q34Ip6UC8UMPhZ3FGeEZ7w+HYpk5Ow7eNkkee6SF2p3HBSSz9rb
ISCZu+wX/4PVOBW2KKqao/mIYfct+qrciJbeplip797exKwJIByfAzDIg3WHl5G6XrGfUR6EdNWr
4APQLMdtsXObBSqZp2obrXhHMV7aJ0oFvK9bAmDouy8rjC02TPAb9U54TtfiuziuIcNDexJuY9ZD
hJ/c8uYVQqD6Xn3x1upLG+RYXtv9hnAKZeW9e7v60a92EWLejbwXbGObYnMLbFC/rbkR1+Uz5M2M
cJ1HbvYXEnqB8N4tPhADrYTtDWvNsU7VqblHzPlIIE6O/xHhJ3MVReh63Aev7KqjL1Y/KbH10E7e
Rgp8/uKzK1BZrtk2oc/mLd88tqdA2Scf2hOj8y589ZzUhb5P3re1M44S/sIPeguILqzpIaCACY4b
KfxCfRH2oltilF9Z44KYkX6h72id2MGBYUWofLSptwEW+FvpPC82s0iMM5yxkW6L+RBr0mFwqOf5
x/FeenoiDFJqbMo+NG3xnPNiLF8StOzLYa0eGTg8pOAk74JP7K+QavNF+BVdundeAsJZWmfP2WVM
nZz3xMlzho1xZo2aGXkfdN32yn7cAo82noke05LldOYfG54b326njRqTgsYubRls2BF7nyjHOa6j
vY0+VY4Y7IxUlJMLmG/1UrxjlfcXA3aLQ4QH5pIf81fk6NZ+rm8KdH1W3p1/DphPC++RNFdg4k9s
occtekzxFN6wHMksOVjOFrS76sf6UXuuH1kegztxh5Hgtlz3j5xd1UO2l9bGbhOfCEJ6Aqe0LhGU
5msWTxZL7Zm99X330rt0Yx6LewRqgj2iIyXLx8Zu98SBndCWel+gkyRMeC3S8qPZ92BtGU1v1akk
HZSYX0Rhmd1fzKdx2Fl2d/Te++GRdEMhdTRyglTOlgtU/a5xjCn9M21w+HCIgxckLcTneQINx7Lf
FV/eWpPdSV2n7ADatVi6vsP/mDvabjwWN6yCaA6t7cjFVk51p20Hhzsg7pVVTUPwHo9xsIipB2UP
g4YXaBPyoqS5dZy3z3gJ3zK2ZcFqWIkfpenE9YoF/FFgIZ+FC4vCNQ7Fa/2EnULm4CmdhHtyhX2t
6ZhKreoYiKB7KyFhmNYMxFN+Fw8zVjwuLAIpiPcxKqY04n0MTS8+6RFAa+J+otAQArfBKzvHtoZ/
/pwc02UaNyVDxYp3tdSZq6jiPY7nybPDCMOUMiVPQqLUa6PR+N76zKkTtYzf+ma8xXFIxy/CXRKy
90KljEK0b29jMSqdJON6gqLD6jwno/bzLxGym2VLZwOPNwkShlHvVWlguzSQL/nnl8GsDmTI6k5M
PsN26OeMepUNZVKR+2h9Wp95bYHlBmjWgqOFD0WyA02Pgnzr//tFn+4TQ/AdmgsUMREYF6umItIo
CcxHRJaVGxRszNE9YkGk8Aw2qULJQYl2nD5ELboI8a1PxaIvfBPRgIT1uTr2qvwhx2INH43DnG6e
PL7vNixp/5Vpa+clZy5P4Pxt4e4Gi/upFN6BuGGZLazfYh57inS5ZqqIM4ObZVeFwioKKckX4AKn
4WTULVhfrBZUZmicecWDWj+OKurV+fehOZSoReoPIYouVlKcq6G+a4QpZo0k3GhIXnu9oIQ6Po6F
oDiNKrpU1tfSaNzGo+8WgnxUOHhanXeXSerZ8DgcGbK2iPWRE0uluHIyM7XHadU35kPRTto69lED
EZN530/yDY+DDUyuetSJig9T6CBNda1dicO7KWvC1gJ7F6aB6ynVvs6GmpA3DsaGmiSbymDragxu
L47BsRIwnWDGGB2vbMGT++EyVOcuZm0czMQadl3GJtPqKAaWKeUgYVIhuMnvI0Vj2JsGcVaIM2xf
8vCPPk6t9qX2CB8Fj1kXt8laS9guzEAmDOzHqAw4DUvm8j//47/+57//H+Qa+qemaULOMSTN0JUr
oMsIHoCsNyV1B8IS6f0oC3r4d2QcD07F6q9HoXXqVAGnbjurPmmMpNL+52uwrpkyXIIlmhZdJlBB
ZNnw839k7MG0KMs0sHir5QpOgaR40I1ZM26VsVNXJae3sVxNDBYaiVN+/PnD5b+4QfOnS5asKKop
kkM4I2j+8ekZfuO2T0MAny1O0SKLAApTqDRQs9lKSRkrF4meMbWzFmH9SL2ADmHtemByqQg3piNn
0dFrS3mjjLPPr6NenWK+EbVN1w7egZaYjSviEpq4gxUiXkzNTF2oCr+AeSRYTv8m85jcREPT+QaW
xOi5epD6kMhZJ5iV26uAPnIL3kTHi1+Gx1anYOrS0qnUaFvAfJvB//c/38a/QT3zpxNYKJo6rb7r
Z2gM2tBouVG5YkxM3qDaYu1TA4ooRwmz0syrdMqWIqb3nz9Xgh/119eW5DnsUWP8MJb//fjEWi8G
eZAqWmaEyFVY/iodfnF/O+pADSYRW0RaHfBTHnQLYS66AEoUubJRrX77y6XM4/RfbCSegCQbsqKq
1hw/efUEpFgTR3S+leuJ8C2iUoDvIXwGuYm89Sa48QsazTPZh3VooA3a3WseHE6LI03nj7/Ma+Ob
a5ElRMWKqWqydX0tWuhJspCHiB7KDGdcxE5t5kMkY/EaYCr0BFP95Uko3w1AGa+OgVdI1FX96knE
tF6nogBQrGfUbY0+vTcUDcErW+Z2alDhcvsNqXkpCg/yT+bUWIrLgTMaug7sQslWSbwIrXi0EPFE
L2D+c5c0/pIXr/FPY52rqgcTMU8xIjFuUh5v0aJlKEGAcLJF5bcKzeb080P97pmyNBh4nVkkZfFq
bRp9tWB74deumbKjAZAI7qjsf5k8fwbp9chRZOaOJgJSMwz534N4wLI+NpZcuV2lXYAMnbrU2PUG
XYyGGVOwCBEldZqKDq6GxW96YpEijexQbgSa0JMeMKKSurjt955q7nn2TmGqZFfN8JniJSmrwzRC
Qin00hFr71Zsg6+8Sqv1zzdL/guDxgxQZF2TRcuULEmdh8g/1lJLUwfJlwnOBguDtNbIwU7oiNXo
mY0pz5RMwNRNDWUzgO1iWXUqc51VyYMv9ShV/2RPDp9kIX+acXVfz/AMxQc7MfX+rZfy7vn5cr9d
OxSVDuwMj5P1Pz//x+UqtaXnRsjlMrKWrQSeCOfccpr5YVLa3cdoI2Y4w8ug7SKFIrSPkpHi2oLY
uOa3a/lu9igs3KKKNQKF79UQ8FEISYI5Vm6s0QYzyni0Z2zMSPIdDvLS8TXmU9OhlfDpR/VB+vHz
zfh2+ipEQqkiwD6dgXj17DAO/d8YHFCG2ZUEhDPuQtS+473Z8u6VlXxRzzMPgx0M+Rn3o3TyOTIp
EM5coAG/IzyC4dObyTYTro1lE0mfjRFTOfcPRVIAYUool1gNnIbx0gXeG8CPHX5YKt9Rt51xWc3M
E/v5i337YlQsUzfYVsmq+de6hJiYASRWbp3vtJZeia5g70R+uB5gBjURovBJsghm4PgLwufnT//u
vcgIm9F1IuTE6+2VOnhqq6a8E8YZuCRQY+pxKjJpI0fyjftIy6h09c0v3/m7VUtlR2WqgJpAEl5x
ASHFZt1ITqc7DTxLlFMvupm//PzNfvuMq7ddqDUyhl8GLGrNw6RXjmqmvyy+345JJoPE42NUGn+N
SSsCuiM3TIpSWivEP5I0SUtwYIBpeXYa/vCe1HClle0B49MJd9pSKRGCJwno+XIXVt2hIxPFNmUJ
si27L9Wg9BOMwUtYkDFZI+XuFEZyK4z3QcG7eZzJX75xV4Te20yOIw9w+OXhSPNU/vdqT7KDZhJG
o4oW3ourd4qqFa0iQH1yfVwGi4bX+EJNiGxHzbaMUqaZUSf32PTpHcEt8oWS9lfBGaawMvvnZ/j3
zpsrMUxi8WRNlozrRafUDdEcC6V0y+xL8FFNBDKNCKORaMiPp6FqvJ0CeSRQdj9/7t+7E+SvJgpJ
Qzdlxfxzh/6x8Fq+1EwVAaTuNAW2ITMnQVfj5iWMUtBZdIGm/7K+ziP+6p7z/UzNgICgKer17tiq
w3AaRxObn2oCAkFiz1b2qaiih5+/2befo8qixANmNVfnb/6Pb6ZzGFesyshdkyLc5MmO0ONKKb1f
9pqm8t33+cfnXG22BCXRPRRAucuZoxEs1Ua8T7mG1IABfYeUqzSI75Iw3+R1NLBuF89qtDHK6MLX
p2jUtd1asGbxnJKuFIR1khIQWsBOiByDlCvORpOfgbDokSKWKqSi1qf4p1oDHIVCzBxAsMJq0AgC
ycA0tZaJOsbzz36KoU/2qNdEykYrSVabunWeBum+V2m1Sp2RLy1fxcmQN6sgn94BBgibnsoA5tce
nSuijKJ97whmpbEU+FQ2MP5Bhnkl35A6Az1Tf4Aln5jPkoHkBX5ngUutb+x8g55MumBI3Zp+8Nyn
ZJT7LZgkbVBPfhF8icAN7dhDimBoJsXoSSJXRNOeiJiNpluqH6XjUSrPLZQMnY5vKopRgZhD8BBO
08UPb34eKdI3LyY2lIbGFBSR+GnXu6WEFCmFY1ruRilkBxjd5y7JTkovn83KeqOs1C3EMT7hy3q0
0ui2tgIV2lYPs2Gfh9p2zNQzFIInTSpXUlDcTwI0fp2YNllpCJlPZGcaAyp0pW6HItDzTgcDH3jg
tiXJGTzxo6oxyhvxCX8i7UY1eMg7euACZFfFeoPkfNYa6zg17VkmT7juvLUaZXS2UuvIoXyl4gdt
VP5CRKqAMrR20GPKjU6prO4xBZ3kpjvjffSrj2jMNooifYy+5BA8fgTsEy+USn5tM8kpBnrIIbfd
g3avziHCtHXKakIlg/lkOV+nrPaxXRvtOdCljz9/r9P3dV6fkFHbdQdqREaX2STWdlA8V6O/21bi
ax11rjewpknqkyJnGwwz2yTMDlMg3/qaeuOTv6kH1b0w5QdsS8CTguA+6OPnKiimfRMAV/J84Y4Q
04PaGh9kw9GWMavHHF/pbdwR9pZlt3gc8zvOoIwpD+fcLyPkmxcFBQlJooqoIa81rhYT0h5LDgUj
Mnd4crlfjdsGBO1Stygop5W2DlPrI8SJgLamQpck8tjjeqCb7Sm9+8u1zK/zqwVUkQ0VbogFlMW6
PqJQLuu6vkhzF64LPoNtLAjh7DhMVyRfLFtd6rY4KMSlUPSvg9G8S7l4riskUoQqq6u8K2gLm4K/
6Zvhl5eY9PepQ+GEJuq6LFE++qvyUfljJwStnrk+3g8Kl4WJ5pkOGi4Bf+cN1bOXEhXLCSBxawNg
WiD0m7YVvV9eajPl+voWASrmfWZSwzHZsfx77W/G2Oy9sYUTbN6DdkgdjJypQAwnRBPcOYshGsZd
lqAyVfJNNWNRSNVrVmpnoQ9PIqyp+ruW7hJ8IfRXhlvAjdMh90jL63AIySpBMRYSaK9q7EkXbpUu
4buEjQw6EEiamk9k0umkO9H6+OXh/304UTgfkeQnatQ2ZPnqbFDHTZHEmONA7bbHRrbQUFSvwMQW
XVJdSrIqknZEw6VMUH/y158//O8dtDq/TSUDtrdhadrVPpNIV2xqUoSvyKRviPHMHsbxQtl1HeqE
Dcrp3SSgAvv5Q78ZU+za4ZYbBhsjRdSvvnFR53nrd23i5jHaXUShRVy/TnoLvSW60TwE7xlmx+E1
jYwTcviPnz/+zxbw37NNFRW+tiypkq5r1xszP0zIsUvKxJ20RqVJ3DE6dBkNpUhCsnoTJfqpw+WB
TkFDXCDAKOmpTpQkJA2i+Vi1yqWdf2wSZD7WQBmKwaRikr+O453SHuAxbqMc1gJZVb88rb+XCS6c
Qwebdk3j8ucl7R/7n1KjAaG3KRcOPSFQsHVP5kcETQGW6Onnm/TdwFAo+uncJnZC2tVHBWi+PbOx
YjeOAVQYWHV8w0m19kDu1oT3jxNlYz3+/Jl/b5j5eqDvFWj182Jzve1SCwipghkj6eKft4rXfJQu
sDVssZDu/9zy2EtXqmz8Mh7/3laqIkdy5c9mnQ++mgRaTRGj8YzYFdp2Oyadq6rxTaiLv1Tipe/u
qSZS7lJMEJHydRmXbdcQhvzbrp9pJ73jDE/y3Fxw41WZP5eCso9VeR2J2toEEqHWrLKVgmWuHTch
6k5oYxpAv8l4FLzfRtY32yXugSSyfzdlkSClqyk5CPKQRRH+7QpD1xQGZ0UbWAO8fRM2u7Z7lkiF
o18B7Ev6bahp85v2ej7OS59BiwJfxfVywAukscBVxa6lQQlRcWxSAQGaIRo563rebxrgfAuctnA3
QMpkJHfzDZCHp/5NAM1g0XceAX5NePhDLjYlHJ0mk1qRMJEPRENOMW8CP1ww7SmYSXJlY3FE3VO0
2dqrs7tEhQYwzCigP/S4plAhIWALwvBHdhiqlj9QCqE0V1oPherP/w7Z0AKCBb0LGgClVrh+ff/S
1Nq26mBrTLk40w18cr2UcgnEGrZK+EZdDwnjAKWR4EEXopq1lKXyFVL3upiPAT/Pp2/OwjxU05pL
M5JpqdcDboqA8QYqC93YCy9ehPAx0Fb6uE0rZIUlZBtPa7d5BlIG99sHNquVUtS3P1/Et5OL7Aja
FxZpTNdrVqqWbB78PHEx56KN42uLsXQxjeaXQ9s39Ua+rKVz7mVR16n1/XtxxLaoZEWZJW6v0D1E
ZGq2sFdYp+uyI6dPugCvQNjPs2kU7RS08r7yOvJ0p98u5O+dylyhl2gTmRQ/ufv/vpApEvGDw9h1
pRqAScsv9lA5tf8ap+OTNnty6zp5q0rtOBMNUvPt/3/DuQsqL3R6buJ1RY5poHdxwGo2xt7HfL8r
hIJp5f2yWMt/H5IpgrEy0megfC9fz9qhjjNpylkx9JgWg0VgwyIpEmR2xikeJXAdrFmR0rhhp1uL
vmGUQ5ZfdIiF5AocfIxzhZODO1lseec+bKhajynwI9kjNWJA51lLKNV+X4a/W22I2VAl2g7flGVM
vTJhMXYxEt12K/TNViiKV27lMpNJhxV/XfW/vU+yArQQfon5V+cm4SYZOtUvdxxuBKmFbR0Xry1l
U9ieJhKpJHxrkzcVgk8vwB3r2ZHq5TbMUDL9PDCMeQZcr7M8KLr1qqSQMnP1nrNaGVKXX8YubnHs
ViQ2mBA8QImW4EdDRHy43fKmvg3YTbAlOFlm7YjmM03lS4pIKv8cfDxIYdq5NduliBckzPCATA5+
6SwipfpBO2iWdxgb+WIOFDMKBoOoFK9qEz+QtntOi/zVGsR9QeIAWVCY0qrnyiQq2ReQSbNfolRN
CdK6TFJ5p4DdKqxwJkh/hqSYLwIzVVa5rO8xi991hE8tCqPaBa0Cp0RcI9WwPcOAXKs/ZiHHXIa9
iHR4EOGTyvuA4bCItRBo0suf3xs6iYjzXS5KKipB/haJv71V1W+fvUGFlfUPk+b11r7yCEWcw4ld
q6y2GdQsM+62PU1Oe54QVd8j9ApGV5PaigPMm86djizpElXZa+RX721QbyZRvQghu8ymZ8Euq/IM
VOV2IruTbam1jKvgPXqTLNgxc5IxyM5brHpuDlQunoFhRqIjcRf0j47BZRZavewUBKzzWqwY/Egk
ygBOGHmASYclJPfvmpp+liH88hr4boMhiSrHSJz66AGuN3eJ0ZLACgnGFRppIQ3ZnT94WzFaSX55
n1fjq1gguvKSk5WPv+ya5W9eQRKL4bxpplmrXO/3ZYlZreLDdydP+oC794Qs48GQglVpZeeoeGkl
xVXc8VOfHYIaCqzgScyNfe4pr2bXnLMSMqJZ0PUr5kqVUw8oYWQvW1PvwRtnNeegSjY/z9XvVldq
WpLOfp/92F/H7g5s7lD5ee72EdJEI9uULfWdtD9XcbaZingr9sZaCbDaIbcdMy4OQdCiF9tz0iAz
MQI8UMFNYkzv0aA+pab4MQH1i8x7KR1f41r85Uz17eOVJNqS9GI4012/fVXBisLKrHMXX+Sx1PsK
9deD3xQ7UQxPPputLBlWY+Q7o6n9GhD1zcaaz54rz7KkWazV/37jsuT1Ta2WjC1ScJYyo1ka1D2z
xiFmTROiM4iEbTCJH0UiflCnXoPec7LeO2pye4axsIgJiF20UMQVMTv8/CS/O+xycRxnFPZgnNyu
Vt3Uq1SSA3iSU5M/wY1bj5P2FGksl35gLDif7sWM2pKvaUfdt7bq4D/8cgXfnKt4MqKlmDoHrL8k
QIWhhk2aUV0qx+48P59et1y/hkbfPKlWdxbF+CFPdfKJzWOIMRCdRx4pT1E9fTSGfxIy9SkjLUFQ
sT8b0i+z85vXsYQ4iHmp8k76qzvfASrNJurQSNpbztX5p6aVl6RmAIV+eTLb7Ldm8HeDRSEvTdYk
GUnJ9ULEyPByuZ4yl+rAuvKxNQCmWYDQtQs9OEfByB8Ov0zn+RlfvXnp14uaotCBVmVrXqH+cXAv
pn6oRI/iFdbzxwlB6oDJ32gOfp79Vvg2vnva//ysq/FG+GkcqepcKLMAndWhh1NYArnGCUcKX8uB
6M/QRJ+qKk4glsepyA3cVObOHC0mrW7DHrjMaOZUNdY+/byK8FwxVx9JHEjp5BMzAzcrmZxCasmF
NMRNLRQXvM0BWQhKQ7EWHMjO2BVtdfmDsEZrm9J+BLJYfKqZ5I4K+0Ktg58TTZs6kDZlZqyyvLsZ
ww9fNlZWnSGJNLYmZnpKLvKQu01OTnVp7YqqO1op9B5hdKqpPgp9eYkhMbUCnmGcvEl3SLtxo7TY
Dcv2K4qaS1dzlX52HDJQNKk3nbWETolskU2V47ZfhgYsomSYFsWbuQlijme5agHv8cQnMome41on
ZLhdCKMyLiGiW4PdiaQdKaCF1iXGwj+oUouvslaRu2KrVLc6miAj8st1OiB5F9PXAmkWlcWaQLNm
N/ljAtQ24z2il0Qy5YxAOBGOqkwydCs/3DKDsfTSanEiv0eB2/RABiF+9WNE0kcb37Upm0TFUiG8
JGLCPxHCmkdfCvRCOwbEVDogotD+U8FekKbx5JUI5iNLcTLynUyhOMFDxGzFqJ/M7ASz3iZIHa23
OGzITHcVDfxfjPG7IwTKij8tfF5GWF9Mz9xpZvXZhfnJr7KTUDdoKTw0T+r/Undey21j27p+lVV9
jz7Ioer0vmAmFCwq2zcotS0hTOQMPP35JtSrZau17bVrX50qFQogKZIgJmYY4x/fD5ug+Nq42oOe
UoCai+I+GY9AKVeODbeYxMGDA+UqKKnWhzbtRYfI4r1EcKHiTtZBgDAia9cqR9kkRrs6eZNz5toT
1cB8SdkPQLvfI1TeGwKAZRCdD3H3WDjhuMm7af/z7vLD+0dzHI3OwUC28i7yZVdN1U42HZLeBJva
pkeOhqupxLoElZA52dtu9s44xV/0gx9NUoh/sHpFTIFW6d3HWtEEDCecKAck/aOp3mUuMuL5+S96
og+HI4sZpkHGljSi9+5zTMRBuBB4+WGYvEM3dCsLy5g+o+yaaEqBnA56anTyav0ixt+o0n49U/io
x2dQdWx+Y6Kw7xeOXplVWTlYZBQoxkkrpMMdhQyDYp/z8CVCARZ97ioI52s6/20UI12GbXmu1pCu
XYKPHc5KbVtfCR1vNNc+CzKdDJYF9TrAUWgAgbrKcAx2kiY4hGn+rQjb6y4KfQDxZ97UQ8XANqy3
akpNcqL5IY4vIZXgGY7IU2HfGh08P0F32U0yR5gqa70GOxtNsmRNnZ6MfD7kM85JkbPG2fcyi1Qq
Mr7pjUCY00NSwKBt5RjxdVWearegGMGk+kNt5yd5NQsQbxTyjWLjJvY9SymR2dA3JjhoyQlN8BkI
ZmYiXwJlQLggM3YR/YYBEHGjhTGBmj65cJmkYjqRwMUgCtVkTrvRkz4kygCPU4MFnQbxHu8W7CSo
NGjT8pmKOAizKpD1scdfAWHEEJp4U7TmbTkO1W6ieMMp2xBOh0epvQZQhNyj09t+o1INm9bhqhsp
lu6T+1mUYFQyqfaneDcO+ADJh/z5PfjReGkbLNE99G40VXmPfjdexmpjZbnoczCW5Jj0u8xOz6ZB
3QsN36H/1Ue9X6L1JeBoXKDzQ+SAxMwBRefE2OFdrodW+cVpfThLtllXoUtBjsZy7sfzUiu9LCqz
5rzEoYmwRQzzbTQWOzlvT7TpsxbiEweSAG70L07zo1kPURpCUky1WIe9myLbNbKCPKV7GUn7grLP
MmqX2vbSibwzreT6cvzzH/bjT7SI5EuH2n9EG6CMo24BSHmok5pKvvoWPNCTFkwPRVo/t4wh4Lm2
P//Ipet4P8+S+lhinaiVnffin7kpsWfACuOQjGm0NnGr7NE4UjXr4Rir1qu5tW8aIFuY+g3pjeve
VgIcZz0xR6gHmeorgAW0J4WBqqFqmYLhrGVGGs97b0LaYCkF+BAsZJzMOhOI3gh04fZszke7dOz1
XM/7MCjbteNyvw2UF2IaQWz7rAeIvOFeOYtjQGEkb5u1FtzUKRWOLXC/zDMORabfjV51lSv5tAqI
xCJo3kRtBBbaU8RGxwiD2OxA+bjECFQN9CsEgLi9FWtWn/kaQ4bPiQs+xIJy+PNf9cNWS5s1SAWR
mkaD+mOrHcYA0ztZQjBU5XM63XtgY0QwH+EQXurmtu02CYWr868CmR81IMBOBDIJ6Jr/WBk0vTJF
pW6j54/K52Tm8nlz8zSl7VMmNRhjXZ4AON3+/GQ/Gv3JPKF4V+VmmV1/1/NgDC4QJIOwFAwhBdyh
tYdOSw79dWH5iat9SovqVs5Pfv65H/V4333u+/VzMptpX1hqRoX6uHdT2ljiNpeDrj3URf+Lqgzv
gwg1dtI2IjGWpfQK70Ll7eDizIK71sHIk+txpBYjRrYeEo3V67TFj6d8sXDlI/s07yc1AkrgAj8h
bqhxoYOgcVZWczDCb2kBxsq2saAPjRPQ0TELINVSh0HFrvYttCmqa0yoh4H1OUEjudV1ZHkj/okN
sMgogYBkzXdtB5tmFjf0jUCYQYjtovzInJb6dsqGGsruseB7WKqEbDdR8e+iftK7FAVlZZXCekOD
Y75i5UXAuGCur+S3+KU01PYQdw60fdhbmBW2DbaIOHwipdrm1vC5n80BNz+WPVpr7ZF7XQZ2CJJ7
gGKKOQ1DcAssRKxDHRi0MMaTmUa+nDdTxPPgMiMeG9oG3hjbMBofzHDGz6y9TYruEt+OcusI5WwU
1naAIxwr0Ysy19PWilofs+D20qojbL+oYsZq+RdDzEc3jSedxEk8cLe+F3WmadmguyyJq5esrgrj
oYcr0qrmg1VaZyR8H1q85n7R039U5aN5aDKohnBIFb9vT6wvQwwo6SDs1LnUcS5AdhvoG61ZVyCN
Y2nzpckUXBN7BztI8KbMgssxTpJDmGQ3dUdas9RJ+2bYr+jJSx6Uj+jtcSnrZ8kIEWdAlQFfyBop
+GfbtKeWW7PAevz8HvygUsCkxgKdh053Q6zy3X0RKlOKpjIFXhVkO/RToApUIt5jrV2aGWeFkVq5
iqnOVCZA+kKJcE30PITZU0GEPKSiVPHafd/RC7f5DfaI6LeoWdtjP0FJNSB+vFnS+97YBbaBC0AJ
urRVcBJJVenxrWLgG/fR4ecn9U/rdkqwEA1ocjLlEv6RLea7Hs2zJzdrdSM9jHqyrQiqw8Rzb9sC
T5JaH3eaF5SbIoMBn+nabQQogzV8Tp12iMlLm4t9LFgGgB91I/cX/dBHQgxE26SO5CzB+UdgNhyt
uQx6OtvSjc67OH1S0uoUFVS4WyYV5S1mNTVA9sYab6F4forG9sIi9bXqA1aebePcD7ssyp9bwYXC
bgCZW/Y8YTvhDLxFl7tnuA+h9jGVl1/8puoHPSjaCKQCCNxI7LzPaqpJENqEjTL02TWOWILCzW6i
2whUHwtvNCL8uuNcxMch8r0BhkRBfduFpwLhGKJv6lTpn0igkd1OQT8ZgTRa7SpUb9r0FM7cLlP6
J0af+XbI209gbgHYYJHplcQ4cpu7xYp7ZZMAyMWAlZttAh9vufE1nRWk0bxwDqnwTGyTc9ZSruEX
OlZHRkRcWGa+AOBEPiQ8aIspAYq+l4Da4JmC0+uHpqJIMBo8ZatWJcpTxbh2rfghR4a0MjpTWw0l
cyVXcc+F99UZ6ILtpPsWWuomsJjN5P0BIdumsr+Ann0Og9AfQyBeYWJtQqM4yfGkd+7wM/0iJ4Vt
ajw0dX2rdd03nVwfefOHPtY1sv+8saG2txFz/mHoj17ZkiCPzrAf6DdhPLxcBKpx6TEahGZCHeNQ
wxaoK7xvPOeErzXLR9COdLE98LayPcypBMhO6pe8mL4ubeH//FDk2SxFn1+LEuPVMGrfHf7XBbZs
RVO8tP9X/tvfL/vxn/7rtsj4++lL9s/F5VP23Lx/0Q9vy6f/9e02T+3TDwfbHDnGdOqe6+n6uenS
9t/FqvKV/+mT/3pe3uV2Kp//+O3pG9WZ0Igpe/7a/vbXU8dvf/xmIEBiIvh3Oaz8hL+elqfwx2/3
z3VW5B/9z/NT0/7xm+Jov5vc9BCCVY1AhCUlf8Pz61PG7/DSHVXeX7aqkTn77V95UbfRH7+Z1u/M
B03U34w1hiaTPU3RLc/ovzM7ZSAyqXRF1IY8/N+nf/W6SHi9buFz8dfxv/IuuyrivG3++O3dhIwY
raVR3MEXNFHsmO/1hq7Wd3NcuNYhtL2vbofPSnyaEYJheF0ZvxhADbnu+2HdwuyaMzVRrSCAoVTt
xz466PqKCqAwOEy1Jna62+mstSHuaJURwwtZ1+q3plGPndhCzL7wcphtynhMM7wJ4j77kjmZX6QF
nuMDqMChBUk9TiDpRYjEOo/vYle9LVMT40LEPXFqeZtSr4ZNVzfr2hTuehwdd5VY8XkRuocBOdRW
6adi2yv1L7KAi6j2/YlaNroBjyvlcHl/PFFkcymcf9c7UPt3GFtMoozEFZsuplMzZ6AMKd47sf7V
VNOXNDYO5VhfqdJluQ3ychvTDYRBdojU7CUzs/M0pbPBODVlqmZtRY6N6IRDLsUe6LQLVkvAdh8E
SQVf31PzbR5118DR2GwAQOD9U7TGhROKizRhrqEaW+x2DR+/VZQ9TnIf22bnp3NEjj7KswGjU4N8
NQWXaa3NK/yf+aYmX7vtXezZmImtPAD1KydsH1GFN+CMq0Pkand5PEG7ySPk9F5yYFYfgkQ3CHg5
8YuWTIe8HK56HCVXEXDajb7Spvm5Siu4COGLLfQGcFB8U3YgVwZERpyWu5lM8bmoAIUEXv/UVxa4
TjsdNt/drR/cAM4/ppI0SodkBSk1pGHUnv54rdTaLI2snT24hsBItSq4TQzohZJnnlNZmouckuC8
g+UGUX/TV1i6FGSlsXE8NIrUCneSvhIhHMZkg3IDFRYtUOUBspceD35JPG5rVe4jIFmI2qaO0pqQ
PyYMuADYIUZJiL5YjoQ7dzppDz2mMUAR4heLMt91GcMnqRyKCXBswd4cXDHZdG87m4jrI3P0jbp6
TKP83CSkuVJiK2H9DWLaArGvl/fdkF9lBQ3PGamFnfrzWBNfGiu/Cpqp2Vl+0Q9HMO0bHWetJFA+
dXoLi52gUOYbagNnD8U1VtPYsXdcRTNXLcQJ3knVkK0ECFpx6Eg+wXfYwDW4ZaB/cWvhc6GuM48W
84vr9EHfwUREZrKoiPmHxqAxja6bnME7xEY5wFnAr8YNrWmnSRqQDixdPP78A7V/BHBpGMz2Kapg
AWkx8f+xYVi9RvwP8cFBGpeVtn01k2pYE5JpYLyCZIlzrIMEwhC3exQTLTguuMJOgYExk7IjQ+wL
eOuwCvES//zz7/ZRm0X4xJSXzvSfoQpdI7OSKal3cPRzrymivRPx1RjJsDolJg00i4kZDhW/uAYf
fCw6atOwyPJSc/W+2IRoOT5sgwLmzUpf5PQaNYO6covkpak6YjmjgNzi3v78XDVVrkfe9aYIqCky
Q4RFXfz7MSoJyWEM3LgHtZV2zOGnkDzjKhrgmMupolPC4TR7ULnmHYv2W/KCuBKMcCILR30hZXyW
9UwHPYYlbrvsAnnnWZXQyQSqmPYxb5OioJw8mI55AuiNL0IBSWoTj7ezK5OqL7wimRzWyglhpZ/3
/NSTE6YbYRfbis/dpiOVHinmIUlJEVGtXtlGMWwcu+nW0j0AXRlOhSz6VBbZxZdwgujo5FhrGhFU
W2cOAIlQcmO79ddWvROlGDZBN3zySGghzkZIN1fOl3aA8In6D12VI2BcormDIe/BIzNf0DudaQHp
gSRusarOxi2Ff7CAVp0dUwAoOx5yf+dmyGCggpYE7EzJfLVTbPIg8Ygvt5FOt0Zf3CF7lQYArDs8
ZN5Oy5hTKUC+u9i7NUNuPLwTUIxXxqONhlVUcnSYHNwoqyrf6N5OdSO0tVCVC4ojUFrB00rr7BcL
WLQW/1yYwNSn3glxvWt73qK1/W61R+QQ95IZ9DuF3thDGrsk7z9100zxQEDGv/dOqJAp0sSE3TCg
a0atczEPM2XXVXicRhMSklxfs1JQYZwHrnrQgPSghE26XZYwEDFXWVt4vA0ddUZgbMLzQkednWB8
rWcQRtMdmQJ703YYXkVUXxCs7ChBtr7iCVhhEjSvpybT15aL2UeWAoDDpHobaM66MWasV4sQz+Vs
emlz23f0mFpiy4MBfayj4dqjim0X99SKF027x7SvvkCv/w1TEwCMwXQ7lgEcbeRkBc2pwSqznG/g
q5+nVn7tVlQm2hQ2YBsurFWp6Y9elw47IgE7cg3OKu08uJ2JsrHcmeLCjilWqGXHdoab1mnTTsnz
bhf1ygOKDSIC0bRHjXYHrPxzUHTWum6sh3pqglWWxjdJolDGQzbFDlimBc65mwrYs41yWc3dkShZ
vOlb58Tn4gbqoMXo6iNC0Akx2HBjJOVB7ymOVan2s8VwUU+Qs1x+IUpurK153w4pBK+qv84r62Wq
4mKf1eUuL+tupZVegjcY3xu59iliYr12ZI2DLbQdZoHlOp3B+o7U5I4B5GdnHjf8Vpt0KsRaxWiD
jNPcbQPDOyohk69SHMcxoyXzvxjJTk9MzdwVgR5QwBNQ8crQdqYWbKYg6VezFpE3jiq/I/D3qWlK
YLxzjCU4pnoYdBXH0YGJmVc0ibgkl5bWZrwbEoMpoJGVayESGABCxxLaUo+lHJyNGHYW3gBbwpVE
SbTsEWsWPEyr6H4O05vEogY5KY+JHQGYB160SuLokHXVIa2MTRuUu8Gx9pFJY6Cab4OaHISxReaN
AopKJb+FV0KHlQdWQyFo4Ezpb8Km8talVt9l3K6rXjNO0eDgEtwI0OX6/JR3vo3H/YqhxN6XgXlv
oeK11Urg50rKRljk2FVGF8od6QX1UN+r0bB2rWljFfFdLqTba9+sh0KFBJSW+PXggzB7abP1Ruzl
MjReTgapwpRK/4jUINFOB1upYaWEgnU3pg1Y0ZAU6GfnUxGXZ9jOfMLDdlsqylNWjCcmrStGG2cV
GxApamwBVnhvfe519HYq1z+rVRWfstFvEG7gY08intlKYZXZDnkinpX0zHNOF2uGKHJIUKVJfEpc
rLUbd7huFDSCXQcs2FT087kGpWRr3NWtlpDRirHOXI2fDW4b9C2wyYIJ9uKQXIgEwoHI9lVVfK6R
lyBK0YEfZRPQuKAMCIIYT14LXbb7VtHbHOuB+9gbwdVawSXe3je5ax1P+NZHF+VkoJJQ8gt1xB8X
IHXpYMSS9c+VtIDq1eBAz3bZjGedXX1uq+7Wa/QvwvRFNfvVBOI19uC4iQmOXFvnyXp2hofUsjZo
v5h0w0oVKGJGYIVz7tSrpAeuMwHaLKPsDoGkFL54T8KtqOgU403qzeTNHGNtGyRxnaLvcTfwdlQM
YUtRp/Nm6vHUAqpGPhlCqUKR2U61EVNQQN/nwe2gQBgfi/myxwOSCGj6Gd9Jrrt5X6pDdp7VcYEJ
HQatTG0fENc3kBxUcSoVsvdO0VQrT6tOZmgrO5CUukiigzK24NCndcC6cZU40kFJt4EimtIUVR3u
3KFpWH3011UE2xreD70hxiOV2d45oE+UtvwkjIVSCWJHxq5bF15lQwVDMxO3YX2DcRfI3JIUGhmf
poR8FBB/wczSbYmGap6J/2AEGDy+rRuvXQ8TnWZknPJQVVl0oQoHOTaa0V6LEhKC9KRJbVPrA4Am
LgPkLYU3bVsBuLqvkO45prPtO+qmcQojZz3clRJ90uj4VXlz54McjgfS/QJQXjxyrYQ3/anEX7jL
m22QDMkGd8r7rvFOo8ZYHXririlhKYywt1pVDVcIhLPwaDfZXlSxQ5od07WIHMS67CH5Zeq5imBv
zTxypZidpEMbj6VnfoZTo5cZipCCcTPuuzPLzv3SCL/ibNCn4dfMhGuQYbG5ZjZ115ZYgJKFTzal
Nfh60Dyoivc1yOKDXSIAngLlXtgzUhoNZP687nGVHsWhU83Hvp5uqbQGipe6nxJnhDPvpAeP8lgx
sIzEE6TzHGROOBYgzOGL9sXD4MFQIZtH6DC6BPn1GISPDSCQnDSOKkxE34a310pwIm2kH5b/HaYY
+1iGt2b2MNIFL254TA0GzZrWkbUmej1iIDg8RPagr2qFMu4+IcFSI8Q81N18p4BTiwci17kHgmTk
+Zyy2akVL5b0bHGobjxok4ZFOb5NlWpt9cqUfgz4F9DHEYsgtRe77tlYey+j/LDZRZNGBPE+Kkn0
VYSCpyq8i3SWa7DTtWT43OK6ytD5qIea9ajUpyRWrzFqqreK02KFqczeepDl03mdZZ9FoeBAGMOo
SJK93bvj1ipxn1A87TlK1Nrvpqe8ta+GQQGHSBThqJTjI8pH6pQDn5jmzsuBEBeWcjdNmnkc1XY7
DaggRiY8W82cgcxXFj6ZjnklJBE8P5q1UvkKK1eKHAJwMHtVwW2PBWD9urGoPAQPnfWb1rZOTFfx
YjUwnXDFBNh3VojrUGkKqsmrjpwufg1D1PvL3tsmlAEKXKwA8nfI6UYnmP3eRWGbp+7ettwS5pNa
+qjMYHaAdptGMftRhbtRkqHG8tJZk79l57ut7uy7dNxXeMUS7j4L3YyEX9peRppX03fm97WbxcCE
WkCGgc7IMSAtj5wI2Gqi7TtDh5CsXqg5lkuDXjKp1C8SHb6AyO5o4gy7JgDkNrRR0ITMRqy+JXWX
iY2qI4hz4Xs2GvAlRTx3dXw1zJi3MuY8W1p64USnMmbtMU9QioLxgmnSCEQjuhqK5i5vSBuK+Czr
iud6GM9i3dxQlvPkdvYX03fl8rP3KFjPimcsJq90Cjw1fchY/jjeOtFgrbriou9sxvXubuzSZ+ZQ
Z5SFM00xo02izgx9BMNcspz15OLBOxGyT1s+ZY6RIeK39YV13+Rbajf5g9Eh1nMgChW2liEWoNyo
1XPziPK+98tyP05z7ndKlfuYcgdbaDn3NjMhH6VOwY+MeWpjnYUZt6hCucOmmdzAXzYY0Em/UXHJ
vDuALkaTnTu6sXRAFGeWlV+rgmRkjLkcNSXFbSLar6RuutcGs+wtbYVCDQ3DsYB5thF20T7Qstxf
7AKXPdeE0adVlEVEkbduKHuzdUzZrGz+UweGtQayeYxr9XOYEP0Z+vw+cIM9vjcNZiECf9rglgXT
wUwLE/NN61xvwzsPy7X9hIYOjzfrEKOHpGuAl6d1oQ+OCdK4dKSO+7bD7Ewck4xJXFxE2BgwdVub
4LcVNbe2lj5/M6fhuMQw28R1V70EXTTK2i00FmyxtZvr7pFVG9MjVVG39nxhB/jv8oRBv7kdbJYn
UPJWdZu89CYBOctSnsc+gSdYcwKtrkDWHqWeAh2MyRTTd1he1g4wUQqi9W1lvwg5rMvQ37JIDMjH
lDagZxOyu1uQGVmW3DNJBuib5KKyvj2Weoblh/y4ODDuNG3aei5aTRnCW8Jc0B5uSa19qeaZea3I
8NRJk69NIF7Mcd46bXq0R84vqS8jVTHWQ4jrgk7FxjZu1etEd4mxDbzImTD4IovjFYyudgS+t6M/
3HbBSiljDSu7EK/iHM1bq80bDcDBxsbtpIU/NUxM4ZK4fHLb4MZCl5RM+EbWBja+afeU2Uhl414/
poTIz/X4PJWOuxkmn72b6+vI1oeDQzy1fWoKVlCyxYxzZG8qGce0Z32bRbteI3qAkWC5tawRwvFE
ZSXqR8IIhKPdgKuf5Gp6HC3u8U6GFYcCP6NgGE/40H7DYpEK7GE6KzXQw0FPoMJOmofALffORITD
Uot7rZubtVkFxDDEcFaberBJ4dethxoygsGkiZh7jo0yzqpC4UvZSns19qBbzjoEL9vl8kT0NDHV
/muy019aLsS2nyHAqwxl1MR+GaziU+Jh8yLUedgowXA9m2QYg7nk9hDGpYLxuWoROIkrZtNUAVwr
Mfr+0SMqIctHnYQoRmrHn+MuPimIq19bnYDOkWkqRusjs5NhVIGHqC/zzPwBfcASCBE1jWc2Qnzq
iDiSf6AKKnBvU2zoaBY8x6qtokEdEZQuF8CI5JJaRmLQKJ3q2vyalsSGSPKik1CfY0W9hGwS9QV+
KpGH8yg/aZxUw9ZAH06gcgq5R608xoeKL16IJ+a2BROfPjp3MhnHhSRLaYeKmqJvQcCKm2zEGKgg
Ot8XrOWy2HSRSab6JoV5tgoz7SItxSEn2LCyGCi2Mw1+NbZc1yW4jZl1RmSbGl/4TKogwoOkI98W
AlVINlMUVw3JVh8JDBdU5R60Fn1KOgnCRpl17Nqh8osp+RKaRGE05bzXCErUCRT7zLwO3EpQfpsy
HEfoNgYKfnKlqNdJ7+4wk242jZm3wL5voqaJ91Ewc9OSC2P5BTYmwzimELsUw2AWvDhIxtOxVqzH
kNQDqwL8CvLAb0Px5xCK/ig6zDJSd37J1LtWNmALB701DKAvMdAKiEssj3M+RBA302r1NJQU0xtE
59SEsNJsSURLR8iChkf8wkJBfbbkZFIleSG8wmUe3Ns41S/T2To1Ac2WCVSTZjijI0zWpU/70sZm
UxIcEmOnBdXErYuhkdpVp6YxWQkUsOIAzqy7+sKgq1ypcaZjjW4RDdNwvdJNRZrxqKBMdfyNqYdG
IKo2xNWU8jgJ6vLUiEvnFVhqBMGFjOIG4rytpmu0Ag/4tlvr0dYVtLqSHtzIOBqz4LB3j3Zg4XLE
/cwZNs8gmOv1FJPM1cqcVYmhHRJUyXsvwWaIPgWmyawRfyDVlsHmWAFlxiM2vhb2+FRTyssQi6R2
OrLgP/cG4BwqEcOV6jBLHFnmNOYU7PVW+RR6h4wEfFEdahUOOCpLjJH3lGvjOT14D7HZntRmQHg3
MynAa5sgdkvWrSr2WCFzPe7tNmMyFobqZrA/11pKoiOd7uwZW83Meepd5WsNNhtbVjxIdWZwlXG0
NaaFcRITirLQLrC+KfUEX6RIrONp/OJYg7JqenHssZoE9cu6Jtf6FR6IEorUXGKheoD8dlvBR3fn
+FKt0ktjik9docbbNIvPZy+xcaSsD16thmdVYf+pdeljG7JYjN106/UU1CUp7dFRsZtX556xyHrU
gjncDU11CcoK1PYUJ3gYJ95GofbPbLE0oaEWZyPkA99uTxAKQlQu3WGaM1xRLOM5mPXKXavwVLfE
mSMskAocMuUmVKtOWiL9+7j2CGtWxeArTeGe1ZVW7w0lvK75Br6WpdNashEoyVSms2aG2DcLbAvp
l7A3UlUfz8IpW012rfrLsRcFn9Dno8nEo5DoopGfByRk58HNydU5W5VgwQqj33CboxOwB0q7J8XQ
fJzoEWsyYmKDbYUgyOXeshFCWocwdm/TdtL9ZRN0KZWAVDOzIBLG62PLE3MUnxPzH7dhQpywLtwd
MrebsDPi8xI37aHKuPNEoa9NwiL435KfJGTK0rg5dgxH1pnq8UEFozbuUQmW5n9vLA9mp2F2I5Cu
KkfyXb9KNv9HooT/QG7wn+kW/j8SJbwitv97TcKaLHj99K34Xsjw+j9/aRIY8X9XaYNEzpfaD/dN
k0DNxe8UK1DIK2HIMk//pknQ0CQAcuM/4eigpzT+FiUY9u8e3GJJyLQsw+FN/ieiBL7GjykfRKlS
nIowgTQTtKj3pY5qFpVqoMwYgdRklJ2wq/yhgXYPrf6vvdfHypEceDLFJWGTZX951T+eGwOsmGqY
+6vvnpfvtxwum0LTK193w2EXDt5VKzqT2gewuFGPEyhLzdwXTYRDV9M04zoLIWksD8ZytbNsymni
6dcXEXMTrFTkc8urUvn/by/97u3eXvP29LI3KkxI6g4JZ0c3/fbku08dzARQ8tvTy96717x+M5LV
mEp5WH68vSbXiNIksKOUlGm8U/f7Jsgp4Z6H2kddDxR5EEELyUE+umxIav1wLAoW+8szc8SSQLHC
4/Lfy0MpExVfu1323164HC6bt1e+vlx+7Hcf8NHT7x4Lc/qrRtgXEWGuzlbL49s7LXtQyC4cFZxn
JNegiDIIPS27y4Y1QeG/HbJe5WmzY6G6PNgBdWJa1Divl/LtKr67qMthvlx/N9QJiNoOZkx2aSNp
MQlQ4EFc+YlJ8W0xOvE2iQCFoKCgKRdZGTG0yuCnfOHy2LL3+n9Lk8ZOgJlOq10u7XRaHluehsF3
hpBNsDrmf9PBdtddTIjxu/9ddvXBvLI7Z9gtR683h/xGy+Hrm8pDVAajpmDsUHe+GesgRZbdZRMP
Wn/s0qc8TmAHhTXz2qyxW+4JNrk+thjssGc6+FoxOBXrWDMa3ynAxh6WXbjAWL6QfNOiDD8aF/st
4RrcVHLTNSMl+lx93Hu6+OC403Z5HFHfX69QBbOdvFb3aDkLnwq7wk88gfXO27FRF8Y2tfPPOpJ5
f9ks0aFlbwkRaTJOtBym8/QwT6W7JfNfgnpkkevh3jRa8mYi8sDWjaN+D4XzoFI55vdNnPs4MmFg
9t0uWqllRddMY7URRcqzS5whW3ZdGXcYQOYcreyKmmeMMYgeLSeWz1Q7vP4ArtUxcqYZS7nCw602
p94DJ2snXDtJYjNnnDx1+/b1HS2Rfi/MUJegSil/jiWyshwuG1M26mVPZNWF20TuzvLi0m+dMkUw
NJtAYckrlEDtzXY3T81p+RWSjjaw7C2fpoKzPYwskxONPAq2BKOfzCh9oxwjhRFVDz4h3Tj4YVyx
CzBRbEoBFjQVOkWtZKwRr2DfOyUNaYbX76XNZKOjhBZKNB5cu/xSyzUxFdDZQcOsUD60XKG3a4Ul
VtnnFHvNdPKk0+/LJsdWdzlkpV75U1LgAxoU5gpJF2ubIDyGsvUFjnXvjRVzQipXkqro97PSNf7y
3LKH3nWr48hxWGJNWE3X/rLnSXr1SqmggFKh1Gw1o/vmtgOh+TZyuE+EUtHw5O5ynM/JjeaKcmf1
ZukrvYGZ1LJLcpIRSz7oNllMYwrPU7SrvpbnJVyxcOSHmYOCX4tNyCx7ZQ80acsLH5dAKgbODRO6
f2+WQ3fGvMWcIZHKx7su/Oz2I251BYtRPPWcxkfYHewMqH+dJlp/eSgKW30f28WB0veH0kzp7/8+
WTc3O0727+NRBZGij0q5eTvD19M0IqzU7Waq/LLVdJx0z0PBCb6d5XK4nG8pw3XAHncU4QX7OMWh
Ft1BjGiXM19O11F6mqG1bJcHiorUsTMQq5c/UTcST+n0RGy/a69L6yhE420Me4L+2cjB//UOlrex
1yl7AC6adMfgU+TGNLPLKuLOo7aRHthgiH/bhDPVjw5VT+vlqhRuNewqtb9KLFEwMWgLqhgYtpdD
oCmRhNhwDJMIP4+5TyjhlhOCJdS5bMii4ExYVeTH4iZe270hFYhtuXFkm7fHABsyR5CayPphTfHC
6C+PBfn0xaHMaad3VnK2bOxUzKu2UAFOR5m5MWQcvdMYHcewIJAv9zCRoZHmoh6PtXOjDdSuOLlr
r4tqbvwyy4jrMe41vic3/Tgix1PHbBuqxBbwRUhqf2ngr8dmhVVR7hHKRt6/scuaW225/K9xV3k1
58nlwWoa3JVeeZgvzY42r3WnJ/4ur2qrqFL2kaxQzsWMePx8S+Ne9t4O25qcTaEO3dYlMA1rW/OX
TRhq+AXG/XouuNlV2XUuGycOMv/tseWwmHOPSIB8ZnnN8vTb4fKYkYTRXp/ss+XIZISmbFW+9evu
8uh37/O662rD2m7p9+ypV3Z1U53redbgIk3PoDejdVSbE2CeftORBNmYmjA2vRKG5Ew8Als5kX4U
6JUPeo2uYZkyaTgTrEz5YLPsLs/TqXyCBkfiIyVWS8CEYUIOMnUIFRB3EXaXB5dNKZ9e9hRmzQwa
MrL+9j/LYX8yOit+fZPlqeXR5Y0mW45ZQmeNXDb2/2PvvJbjVrZs+0XogDevBaAsi0YiKfOCoDYl
eJfw+fU9AO4+1GafPor7fiMUiEI5VYEFZOZac47ZMDVZ99P1Td7fKYlIvtVTqyJwdj3xtofrbT6z
3Uy2Se76mmy9te3m5cQf4X1/e+L77tvD5TZv3p65vajYzpj399ye/7779vCH/y17f43lZfWhH5q3
T7C97rdP+fbEt/fAhBlBe3N1X+QM+vW8Dnro5xtyNdmPdBOBfdTTo1/v2zbDv25tu9RJ/n7yduv9
tdvuINvkTAdx2zFjWt1vN1XLltLfnqyY63C73Xy79/193v8rRkTE/QUuzu3R7cO9//fbrfcn//aO
7++1veR998NL3h+YU64UbnrU15NVW0/bbSP/devDLjUKz2eAt3bbA/o6jLXrbON9Y1qlCCNred3u
Ugds3DtvnZq9P+XD7vbA/3lfXSeomYZc3W3PM7b5wof3evtf/u3jw2hFaJFa8+9P/K8vun327Vt0
20Vqu/n2rdbnbA8LI+Py9f5V359jaTExTO3RaybjOKWAd7YXrZvt4E2QYyVm8qncK7n9uWkqIrWL
YSSIbJ3kleN4TeLS2Xdr/8ta52bONuXb9t83b3eKCqet17Y6A9M6L3x/3Fhf+faW25ts+9vDb3du
+2QHzaFWyd3kOgpaXQU9N50iFrLCO/fon9ZCeg8aG8mFKzIS2S3MKmHbkF5pGorF5HYd9mZTTp+1
GQnH0nbH0SQ/b6Cey/WKc8dc52jDNpeU20ybQiZYSoGXc9HUOowGzzx78LzO262kLa23W2Y6OgeW
+sdkHX3gChBet82qsgpdkmfo1EuLOAX/fNF0rv9gTBhx5pRlUgLAjIrWOn7H62a701bojI16R7q8
o33SE0/sCzWmvZAm7lmd+wWLGhHC87oZzLo5kce3E3EDt3Zdq2y3yrE7ZeSyHIRaqed+3Uxrg7kT
BtLd2vphDuDzxnVJ9L7Z7rOZIVDUIyZ7cmmGKpLmQt0ZCgMFabKFgqhSa7OvUiAtKbfh2F1H4m1D
UZDOTP1F5RLM33g9EtY6r9oOzHZr22wPFE28CrGjisanPZ3fNjp6804SxrddG/vtyizX8sO0Xp+z
7eZ2r1qlt4uZeftl7ax7tuax1kj5voDAQWP888naerXeXrY9st2CeYc8vjrjWul/25T/3N0e3e6j
NYSax5utoEIDd44gUZztzETIYiAR2+57f2C7Na+Hyps9zNbrbH77+2633jfj+hvY/ubbfdtur61F
n/f9t1uSnFOJGAff9v88uj2wvXh7XRo7tz3Gm71cx9lhHV2ZG1bn911lGyKTbbFHy6Q6o9Zi4H1/
apJWBBioi+f/9qTCSA9pCshjZKnqyTrqjvMyjGcXkvB5RYYyOUKPssvt1VXbjAnOCKfGuN8MN9tm
ILrA6Qf3CKCmY1BYNQnbZiipQ+1ME2uXOiCaXK88hKYwuLxfw+iozSFqnnT1Ay7nwmgDUlynM/TA
6aytm/fdQZqEPL7vb7e252zP3nabSC2Om477/xdr/+AggwfrUij9v6u1N/XAcuClevm9XPv3q/6u
17ruf61Gdg+25mp+2Ixif3vIPJNKrqvzz9M2Cxml1L89ZIbxXyokDBV9OWg9fAI4HP42kem8IZda
AhuBg8GExjv//2Aio3z8z3ot5DcD+61JGAvLH3DnHwxPKflDQ51q4lRZI2bMpPMOrlgeW5nv84Va
Ke5YIPaApw7IIXxrhg+nF27jt2OgJq28JjlgcifRdp6d37gosg5Ve537gd5uVD5Bbg+8atKC2nQV
cjv6LuiR7B0iem+7ak5Opcb0zuwP7VAjXdXFt4IQ1n0n8ABQhGixgJWDL764d11CHqQjupXt0qMK
/Eq7Wu6rzMAugcwuGxU6gtaAEBU5s/SmYT8TJ+o2ZYfkfkD4O6gHODDeDht8F7TlS1uYA3kw4lEA
q2B04buSoUCoNiW5HQWG1Ze/i0CgBrD6h5+9M+Jvi5tjkaRx6KBEKRpl2WfAbaisFC9NyRuAIjvP
7VLuie6pfWpL80VzgZaRSe650x3666MKXcOf0cCF6TgdM3t+7dxviSaawCPo1Tcz4trdWjeIIicn
FR2U7U+aEQcxfS3PtMW+JEXFr1J91SO58jjYUejGqAgy1/y+IPB9O/n/4R793Wa4OYV/83DwAzFN
/ObgStbcByCh/zTTZIsrRgIcmlNjeI+bj2PbFGDxfMtGYRkvg+fLYrhTBz6USRKxTCGQbQfzt7Pr
3zi+PrAvto8CqdTASYK1WfvoQtQVrpVxnjenSUEnnzbVN4OsInGsleE+1ssndKc/U/Pvy9//fQTW
U+DDEXAAVMOGxkykYQj/5xGQsJllhzMQkFx6g5aaNvzT2rL0oW6Hfa+Lw6LAisgm1LaNoNGudDik
Ub6c+Rr2CTrn838+Dh+T9tYD4YAjx2fKCQtDeW3C/GaiAODcTWjzC4QDHIisosGLmJUo66k/zDVC
bWV1F9tmYYd2ll+mqpB7pcjRUknoOjjefVolP8e58XBcSu3g1cVheys7ysPZ0HW/i7LP//lDGx86
Q9uHtjCRuqs3Fr/g6lH67UPHnAEYJTM+tCfkPu2WI0opxLSjQt52ZmsI4K00MKb2m43mxG9jzsM0
oo4PgKUOhf7a2kt1MDz0kwOcG5vAzyRtn4rICPEMob9IApw0nl+02Y++JmatAHl1HqOVi6AsP7yh
u0UFyYHQ09cZIfIeRzhG/kT/pMOlCYfC+4P/afthfPjhwIxfG2K03UyM+P/8xnMeF0mZq+mp6qeT
oRTmTlByPcTTU+JK/QYac0jxepVREs2KTpMJtMIqopCIUpvJifcNAgUxEiHs2ES5q2voy2CQDKhP
FPq8x7G1yQyLbocoH0O74SLgNUMTVEX04kE/RM/S5mcr19R9ZQ0vbT3Lo1Aoa9RqFbYRvZHYJH8k
+tMV44P9jj+0RZAlgAqY6mw/xhUUWucs5WBkp1VaVHvDxCGXdyIqfihDNBzaXxUq5krXSJDCzQgP
2RKhCJ0OFZjXCTBh9qXvYhuxkWX+gehg/LvPxufD7kZIC6TLDwQNLPiFQSUrO7XLURW5c5ZF/bV2
see3nf3YKA5kfMUKt+FAH7FN2o25q2LssgYrQ38aQxaNnOaD/r1zkh+mXDDlxPYDP8suwCXt+nWP
3VWT4pcFnnxX6Y/SQ4BZXYiNucexI46KPqlhnYkyoOB732WjGShx6jdaU56RZnxPzcj+E+P1f1/C
LEx4OOYgFRG6+dGIl6MQSPGQZCeJ7DCwigx3HBJk1SZb3ZHpA2i/ALHRYeqNC+41I5CABtBaJp8y
fMzHKh2yPzgSP44rJpFJKkm5iCc4RyAvf5h4mKlCZwqcxymJPM5VVd6piW0eBGyPqnDMU0K56xiP
6oXetRUgzrlNHbCSXan96ZOsp+Fvp+n2SfAP83NwHYIGPwJws7K3FaFwmvaYBizztUsIJSuLeNin
GUYynetQvsDnkzo8tEbFkZQ0RxSDNFemwvaN3nkqXIhYySDtPa35sAZd8YeL50cn5Xq06PiTlcDI
x9Vkncb9dvEc7KITdj1zKemsW6/XPNY+eWB69bOiu913Vg0S5dfFIWzu2CQ/nFE2O2vS1VsrLW+Z
UL7mGWtdt3nNKcV9njXbV8WETN4t73WliIMIlQptLLMi0KkcL5muPA1DAuYTe+y1wMwF/TwLFByb
f/hm2odhYT36IBEY0zXA77b68YwcFy1PW6tPT6qJ36bt+yBhjXRBbx8HRDSCAe9nTiNq373WMq0o
hgwD2FKy8MbdoDsskHCb5Jnyh3PG+jDbWD8YkVcccKIamYt/ZOGNuMRqGTkgUsDgOD1S0y6rM8b6
5dFSp8yfkXP6aS4/kRKprQcQxTnbvSn2sz6UTEJjBjansoJujpQTPZCgbgznZOqLBvCj28tKWxsn
xZ06lu0emGEcjKmrYR+yj2mRDo/GrAJ6kpnyQrf5ZBk4s4qlf51zc+0kaWiSzYFkPR1NqlU+DG2d
AEpMIc/UueK3EEt8HIniJnH712gs5SUfhttKz7W7auTvSJ5JazX9iyuz66yfOdQABxLsG6xPBy/2
DkouswAOj9xFa8U+4oM8/Oef9ZYb9uHUs1bUgodkhGH8I9CI6Wo0wXJXSLSh3zzRaCoIg98hN9Yw
PFr2vVGO2A9WjmY0Vvu2dYu9LNtmb2t4s0gbPnQCVZWXU+J3TCOwEqLyFlfF2UTZSNTVz9ow271t
xl+iwuuOnM+uH3sCpz7TzN3kTSnGIBNoWB559JCau2YU5rcmenSioGPldFNbRbEX0vtKW8IOMoFF
y6ii6LSMRn2Wawkrwd1SKAvS3Hy9PsyXCfVFM0y/pg7wpTXRAYqZzgU20hzstibrp068JN1yB/Vl
8YXLesEARxB3Xnzsc6Olio/CPI5EcjTaHn8rDqLGJlR8KrzvVqzoD1Bi7vjEmBREvZdKnZ1NOZ+h
53t/Mux+GC85CfDRuwA/NGhCxJZ8GC9Vr+rrruAoKSnKTOLw7vKoUo/NjPdq0ZZDRlGynqiWti7a
RnWuHumA0eJx64fE0mjrO/o1V+rCN3IUwVUHCOg//4T+Fz5q/YSM4yuZe0XifVwUpApaqEjp0re5
cDuROxjFMZ0qxnYgAbuJ02yXgg2fIjLSCsH8J27r70vKNNlZUATXDaYS6Sw7R7IA+8Ono17wYWxZ
E70JmEUV6yGs/nD8FrezOpNggZMrdJMyk+r58TB9LzIn30d6E/vgTRcEdj3ZcGVq+FaGqjjTAUCv
g17SxsF//kAQ0z7MBdY/KbA5R0VBphp8tA+z0kI0CsZKPTrOBipoy+jyTyUo/0BzT9VYKV95aN9T
KbuJ0zQ5lM1Pr9AbwlG+4cVBum0Y5D6461Q1Abgo3eRi1j+ZzgyXiJjyII3sAsmOQWS3xNeQtGgY
uCyCvuasGDVp+COJ3wN98xHj7JjP8b1wUpZUnNUn/pTXbO5e66bOVrd/c0SDcB/pNed5PEZ4HrJ0
n8Sx65PKgpVApD9EliQ3swWlF7jHGHoZs2DyYM5G5twPzDDOicfnHEWwdKb7l7rs9LHambSOTGP2
SL6NL0PBW2XIhvcQe9pdpsafPFu6pzph8C/B0JKlUKbnJosmHyHpfEjG7hd/buBxGag0fXFfDXrC
YVEIvlSZ+b0LyrtCYH1UIbJgsbAudZxqgZOY2aPufuNgJ1ejmj5FqhntnSmRQYwk1LdZQDPIudqN
3fR4zot4eo4c/OrIo08eYcXpwY71wNUbcWFA/a44k3wwZmtnOpQkLInjuZwS61yslYt4ydKDVhff
HE3BeITpfjfhCcLVGlEyHc1vZWVazPXSIPccBCCKfZWzO19IJaJZzOh79GAQBDW2KwyTUXKoRWR/
lXBqTP0AHnDBEK7/IpBZ/zQU2YsjF4IDHHyOWMqW3YwGaaC6hejVMIOvXARvS03xrlpmnbqpxzUr
aWb21ShxIE78JfFY6V6mH7H8r/qFqA8bx5vCuYezYEoluW/0EimuWR3pAJIbqg36odc5qyW24JM0
syYwlEgNktohT161g6WpbrtpVvYpKDv4cHPn08z75vYS0yPis/OSekNgT+5fiVngTnem/IYaELTG
thC7MpvFI8vmcm8PucMrF7iRCoq1aOS3nFR1f7LF9Do543CIFVvDQt0IZtBAjbq6uaN4cYU2gmnR
6S4GXuOjt0xPpmxJElrPaVsOwdhqPURITQtH3bGggNkX0+soC03QCUTnHHTwAWpWJNfcpl+LomI/
2JUSaFoP9dGyWRfDizjaqfmgG2O/d6qZeeoAO0HWA67+OUXSA+Ic6GV7L4f1v7CdGwck5oPaapdk
ZNlIeuTbpFtUEQD2QQatVuJfhoy9Iz3pwBJHP+EDJ7hG0FVRMEw0wmKO6Ax6KBxjPjhR7u6puXyJ
NCj5HdYgH0tbeo85jx5rx/BluM/12Kawo5VoN+SFto9qdbx6GC6fDWrxu0R/0pV4ftY7nVJgV8od
HXtoigkW4HmM9X1tdwc8ytHNoKSsx1x7T5Wcde38eawWm3zWmyYro6OnWPJgz+adp9jxVS3/GtUJ
EaAZWcGce/HVWT902nl3WuG45OngbugcjSkYq+R9btD7GUEiBeTsNlyVD+jz4lt9+csutWBpW+2a
j1AozKwuUfzh5VYyPGRqVeMjH7T4kMrx0Sz1Y1Jn2Q1oLMJ6FYZyT02Ofef6RUUa0ajN18ie+lCv
EvVBmYdAW794LcrpoI2uCM1smJ/dps8xB8unXCMCzKmUI8I7cefqfLg8TqMvSS+fFal6qIY87Srd
dvATFZEfOoADHlPjuXEyvIB1Ml5Gg1Uuo2Ga5IXPabVvgAjd2IZApJbm5hdiMwhUIGP4suhw/mul
U7+1kdljVbLvAYiamMLh9XQu9QnN7I6EXaKqwqPoa7P7Vz0ZY1DFJviMDOsiRZ9PgsbHZ1sxKXUs
mX7RrOx7AyLpwEytZyp5u6CiZKLB0r+VX03Bpael4VoQQkWMwc9ypGrAqvFVr9sO0Z0xnAw8/Xcp
zTi/KL2HEdkiv74ZPWaPL8Sq4uPgzVpQLUQSJNXRcpLHEsbMnVrXfWCmRsV63GgOUCqc6I4/ZXFC
gvPDoc1FgVJrTsXAdWhE+nVLmeSrtrZ9rb47T7Cvr2VVrHGsBwn00Uo4B0lDVALDs2au9UCWRNZ1
iDcBVqfDwRDTS1Wv8AsSWkBFYLQWTgsUkKisHHM7lfHb7V3nzsl8NXWjMJ8nEaqukexN7bs5C65V
UOf9pFDRvwh60ZXaXGWnn+BPmEEPWEDR7fLc6N65wDt8VUeQ5yhfqn2TXGSWiYeW7Jid2xlnoCAa
eovxsyjtbF/EGORLT9j7RcvmQNb2J0CC2l1COdwZ3MGnS1GcJ0nkV2oI9aR5tXqMV2+Lok6hMhUr
xt6L/GKlnKeNP1gUXZHtITOo2uU61eKpAFkf5cb4FVteX1K8YcVi7ISb385Jhb8WX+IxLVEllyA/
qEGJPdcL+GfgG5hVZne1sG4q285ukE1htk4nfR8ZJm+TA2gtGQTbsjY+J7+YRmoXBQ8+6ihxypQa
G3np3nTETwILO5KxEyGULE5Fon+VnqMRq6XWfp6cVacnKLtkCmgQp41qlARygtzwV+FlatxHL2H1
4C3IYZVOAzPCcEt2nUVYvAu8t5/x+Tej7hvlIC6qXSGMFEoYJcAgq6UxiNJT4h2AH23vSfeJ6PBX
Z0iqq2dCsiwpcg1Zg7EJIhq0heUiJ8IzFIRoao75eMyAdXRi8Gs7nu8Ks/IO3tT55fir69XsPpcK
AZAiCbuSHsqCci8oQJ42zpifobognJxlhuZUntAH1geHHs6Obkqyd8s6x1Q3NScvE89uOn2flC9z
aaMoS4mKB8PQupH1OV8bHlzHT5wFeO08ZoaWiPBFI28OlMpxjp3Bc/XYJPuOwGc3/ZwOlBk55Qjm
4JJcL3G5tnXkwZiag533L2qKYpuReF4QxK7pVKz8KDutqW4FMH9wHVShaZB09nM8SVhMXUTTXUYP
Tuud85LWNWIuxY9mGuPLHO+Hvrk1nIE2DXOnvdBMPzMtctJXUJs93QyVsovT0t0vI3SYZCh+LGFU
DT+aWDj+SDFm6YxvsYMjdo6Ko2vmj8DUV2vi8HWYTG83MgycpsKNd2MPDclCB+p3i935hHxqgCsu
Qm3SoJTOAYZI46sS0ZVYgIzPOfAsugLWkZAsJIlAAzCY7kZ1DJov09jkjKd5GpCjSSk71h8n+VUf
+jIEx5oGplFjf8pNw4d0jVWxXV4RqpAYUtivmtk8Z5NIaLiRrhAp2V6Bywdcqt8veR0WrvotTQwC
XropLER3wEjM9T0qGuitANf1+Ub1ZsWXk/LVRJ2K3/eFtT324dY9JB3L7QJJUaWTGpHngAEqHZSS
0T0lLOCYVjiwz9z9OJJ5FyfND2LlL4TRdSCAMQ2iDL+OFSW7zD5khtn7XZuUoci8c+XZF2Dgfipj
CQVHucur0JON4ysTWQ0OkIncaTnsQ44Tr4zupwh+B4B5P+uBA+bweTCz4jZl9Loz4sPsgKoTORQD
8zAkzk2xFoO8Rn9Jh+baLsAr+ry+EUrxl14tFy++WWzgHtVCx19DPbFj5nbbI85luBaqn0Q/crf4
ZDvl58YWR3tsnrB2kzBDWSNAFgnuoLoVOdqDqlSPXsyFz6Msg5mN02Vqs7/yXg9KKLNSDk8JSklE
mqYWGCtdJFa8k52jv/ze1WX1UIKPTLgUAEfCNJmt1UB11MeDaJLPjVhWooYlrrQAOSXaWQkWKb4z
OWLIHq2cqF3vyU5Vhk6tIjgIgUO3bjbxultFC2qSiqnKKm/YHtiesu2+bTbF35vefbs5RWPYu9bL
9jx7U/RtT/Q2zeK4PmfbX1qVyJ+VL7C+9dsT19CuvUce4tvub//V+rIpd2OQOkkUHTWFsJJ6yg5N
W/KnWNWQ7++s940uw9/fllTqgEI8CeLr//X+zLdXvv1nv70LqLDPaLWLfQ13SgL95XioFnojstVj
//3lHz7f9ua/vc22vz3nw4Hb7vvt0Ly9z/oV46F68jqKUUt8jS2W62avlier68Y7usLHMUMdMDnz
i1cMR+aqw2FWYtOHFi3PinCGwzJS2ZdqvdAq7ZV91pnkuWjjdE8C80HPyulrmQCgydOXMa+uhaAM
2kGq8MseywciVdEnz1M/2/zUBzdU+7zfpW3ch9o8fomTyrs6ZRG06hSduj6pGNrw0abE1yAvbrqd
Zoz3qswFUytC+ESUnDu3qW5qeu/4XG5styzvQWnNtpuHlcESjAVIErpJpO1sXf3VJV78KVN/iImY
cT1P3WMlYDYCkpv37klWzM+VWb6QXv+wOsVjvPKailDGTsmBpNoXGC5X06yYr4WVTadCq3EaT+ol
E8aDWNY+RFSTAjWDMUGrhJ7yWION8tulYCnl9sPBdgR4LPsx4rdyVRcgL3iew84cE1Ki7gd9aCmR
VEFloKfGsUyD3DjGlqJ8ikPBis2PaxNdoeI4dLs4aF2k0N0clpWSel+on1NK3YGQzl/uOOh+b3i+
0QGhsaeTzU9l5+ivBXM2HWq23SfTXrOaNsycIqbl1l8RThi+oyvpYa4GcaUwwbxnjIK6VG7LufXu
FPfUltOVusaLqo2HWh2COHfxDHesg5LJWnZO/5QZkXtDcsU+FRw9w1u+NZp3j7mvP4hMo5JbKvtx
IsCCqSKKTbAJ1GghLBnAI5zYc45ztNybBRdUs4gviV7vR1vcTpVVnKpooo9lfNHBe+zskYlIi4Sd
T0s53ci6G8GK+s6tcc21t44apTfmYiAZ5Ve/m1HUk+UIpTSGUjfLJeO13knnArpPm5lg6gXaoU78
kiuV9CjLmkiElk7OCnzJi2WnUXuItMk9QPonL2YRJ3eg5JHQyVxgHTgVLuFyYAxcFNy9rqpgZ17n
i7ZiY/aFTxoUeh0FlozTY6Olr/lcVftSNV6jJUvglEzaUett9zYxcl+DhMB/CM1KR0kODau556t1
15XeVdFXvoVJRUHD+dkVCFxgI/BbTgfNzyxrOOLQC4sprBoPp7kycGRaOCfpfEFSXwVuG2efnfnV
VGEb8yIyTknrDqC5hAQxfR/HFp6D8yOTn4WUMNskQq/U6K6L6zdjKkIZ9wynYNksk5lklU53BVSt
PDZf6SKZwsHQ5uATtxTQYlAR2rKIjqPjKn5iIshtYmghXoRPG9NRA3Sq/joPFT99I3WZM9sRVaP2
zsj0Ya0ckZiT5zeRVocJiImdajkMxMLjytWKi26Sn5TJH65K6azSQqNExCD0vNqrhfNF7zqY+wWF
JNp0j12XP6ztgWXA4A4hOd0bZKvlXXxjWT9UI4momir3QqJrSco48R2jgjmzIKxTkW6GaTzeiaJb
/AIlKH/aRju2rfW9GsDEuSaQDM3CDe+kaEYg3Qyh0fRftTy59I42HwZDvqrZvGPK/FlvpkP6a4hI
HJpn+zwS/BRCDvzFDxB2BhAoGjDms4Y5LmKef4h6swwHxSEe0tBJlJXLMTJ0foBIURKgzZVBgZ9l
MoG2C/6FSi/KsPjBHGPu4/RSF+ZZ2kRppb0XzGvzOdbFJ6/K6h0XjOfCMsp9nj57YPEaHRVfp0bZ
Ic20a+3Mh1HqZ930qKKaOMaWlDhcbFH0FOPAaSHFuYpZHsSrlU6hXbtMQi0KLVWmw9EpDSccyvEx
o2xhtNmvUnEf3B7bex+ZYKakGaafurJt98WKDa2X4qHMy+ti6WpIs8BwtNee1IKw6/ubMm6/eAvW
0wzgQzhMZBNLNTpkZeYGykQN3It6O5zlSh0kjtCpJfMZsB/CpJig9aGt8d/kS1ffo1iLr3A4UjV7
Jjye7oQxvUTIJqDLabm/DAutaxk/Z7n5U2/JGezW0pOU9jmrGPi7Qnc+GX2yBzynEt4FQ9kxbjrO
gEQoP7qM68PkwMSqWLAIvb6Ofd9iQ3t2tOGstt8hnLa+oUOk6MvlBEPnXm3T9gBQ/SzziNKcdFrI
WvTOkkgMB6Vyn5N4Ti+tWn6zmei1vapjyIFsgo1UCabZfpQSvldkwAjkDM0lCEVbyfw6BQSUeBPr
2ZI+aZ3NRxy1gV30RIIMEamB+GJzox+PQ1Ff08H6PlDA3Xt9TusDPXQSfR21Pr3knv7TnnnuYGAG
qFkkphF4oiZrmX9TF3ZTfplYmZbQ1Stwh5rRHEt9b1esN1zY2/tp6Kr96GA8aStfRkkN7W/fug3l
PLItbqYI9ppGDmMYtf0n3aam0UJt7gYosIqxM7h6slRNiQQbxakgleEiknWJ13X6ua/7x8ZjXe8O
YMuGxhpDwx7VQ2oy42eoOqsd8SBZCohPEZB/ssoJFHUsoDxAz3DkCaGKc2AqwmV5orMtO8EiojcH
X6WauFsrVJNJFokHEwn8xnKZs/JYx+OpqcadOZcY+052MdgBYYEdKJr0KaKQiVVydn09ne91c3ms
qpGisJFO+1qlmsfle4KBrMDnxT4O77zDvzUSsilsjxQJojp3+ZgEIAnpYXtREfI/wvcsD/RbU+pt
uBvd+AhssOTAEl41aApzGtCK4BhiKywtKiAUKwRtmF1Fm+6mjX9WaQEySzhumOlNGlIT+pQhxz0M
WgOEdP4sa6N6pS5etInqI7PAQECD9kucx18GE4dYlnVMjrT2osy00avmFElrzcIuDlbkybui56pj
K2RaKvqrBcOevggkh6VS511r6MSElkkYxS2XhlH/Gmvp3j0DejJxLvB2Ttd8L7t5hhrf3Kaeld22
jn3CAzDumM1Pe0iZ1clujb2bHftmzM5Ym2CmuqXqXDw9uy5JCc5eXT7N0QH1HJ4CIQ52JkaWMwmD
xHdg52Bhw7RZODzaAL1WoSXUe2MgjAEka2M+t970aam75zahnd0m9pehmfW9Iu8GMwJNr/dXNWFK
AmvqSvDPRY2Ne6UTHIHJ2U19cmdz+vs03G8za1w9p20UuGu9s4OVNEAprxcnwLyg+VxJ1KBdbWoI
hGa/BzNldYjWHK2CLwfLd+4f6RNkvqt4ZUDd/5PU7nuBfY947QH5AEw9ACvBmPFxhsY5SkXcoA80
w3Fl9DieXKfi7W2kNsnVKqdPgzZS+6ypR9J515S7ufc+b47ozTBN6ZaidJXacZjB5eVWNpypq9Fe
F4iDdKemsVSAWioVpWGIbYynWKdHNcQKIJUu0+nITAujUV0FOBlwPXos5o924oSYPyCKrBsnVmbk
d0ydsn5629iRBPToGBINFzYGZ910uCsdqRrHjgw2cDwEjNZAi5rK0c8A2Jgs9o0W9FOXXib7qU8T
+gRKIb+hzg1zY4AKk3vzuZkFCjSjvtkMsx/8swxX2NooCIE1W8F6yOPmNjtvpsPNSgoXFavt5v3Q
prg/1Jp1MlcDxOYgnbZv+L5vDKUTLDECemw0BhTKIYt2Y9MbVH7+x2VYpawfdsbU45/t3fiLnhdR
SEloyZro9Jt99f2/T6m+dWXkHbPVVkHJOit3XiXFHi7h583Z3H2j0SzOyfr49qR5RvE263BhpRFx
ge47xfWRb5AOUxE60bD+iB21CYvVMe1WScWoSDVCjMuyU2Dyk61R+VWbmUGV8mOs1BGzfMW0gl8A
fix13eRdWZzl7WaJLc2IryOBzQANTU9e5CwHykHHtwfX9Tt/SBqF8w/pGg09sNW42vYGvqG+5JvQ
7H6Y1/XntskYKqBWmjSBVjPssnoqyiwLUPveZjZOrr4BicosjuChGJfpZjUFOo1khnZ5fxSZDMoV
J5Nia9hNYOK+5Zbs8ZTlR7Tc1pl4oBfsV0poVPx++55sqQUH8rahnh3AsmGqPOEMX4oVY1bjKNke
3G4V665wGzopPXFhFewFP1EWBvG1tuaM83NXNLRy2l2srRUcPWmYXD7VNonF8J6+McZ94wr4Fx5G
BFCIaEbseXT7kQvACYZh/iuuuVuO00PhXvJIfTYLk25mNFLlVZ8l69odktV7fTa+aLr2jBm1I44D
plhpf4rScb/IGT6qPpyYE/8kxCSIv8fW8LUtaYcaBW9tVdWdo0wPKDCfu5VUGSlPs80MxBlf1BHa
otTaPlDaH45pviC+fJiFzWKzUWcfzdKpdEHk/Dd757EdOZJl2y9CLgNggAFT104XlEEyYoIVZASh
tUF+fW94ZldV52ux+o17UKwkg8IdgJnde+4RgPxrbwAytyw7P9kaAjul2cxAi1FfTsnIroQMTE3n
NJpp6pYv/fNDCx7F0KGLjgV2C7evZ6qu90ZCz77829++Nc6Wh+/2K2//LDqtts0o3/72fb2/iLVv
X7x939w63k7U8lKmOVOhIifkdrKzNaOGr9oZLmjqgdr9+B3ftXjTgDbl1WR8U1QAK5Xjgdw3YuMZ
pzwJsE/qDGinmbiMAUbQzAVJXPbuA5SxkCxwe6ttTYwrNyQf8DXugydpL5Mwx9iFqU8PK9jdbP6p
9Rht9DGGYKOu1DNLDpe5ri/1fTWu42IcyL1sLiabx9lVd3KIs42XYtjl98kT5m8JFT3FTVGmCbLs
5DS2+Xh1IpZVs2B3JOwyx6j0Rw3Nc19C+ayt/ACQYB0MkhJp+xU1Xb13HMl2p8XOgqO8wWht3rqd
+Wwm9XjAWISiO+As9qgxJo7rve1e7cY/jFHdPoxztq9boe+iwDo2TqQ2jueTju2Nh4iWhVIRxnUk
lb0HiaTX1+aXUiP7q5w2OI5hMWgn77iDANHgXaM486fhTZhejw9H+tOMM72zXPezzbyLcttHXWcP
rg5/SacQJxEZmzA842LafxtS/Lwx6TwmHmaMguJ3avfa8foj7ey3vPEsZsOLx2g+/cLj8bW27HBX
L4OAtlRXVse32I/gG5ihXuGlt8My+SNph3coM7zF8ihti14iil6kPz7gf1l1zPtnAgrWeco600O1
68t6YOYyd3soX7+NX/RZwznx3BfTDYctJFS1QTvxguJE3zlymteGRkLrhuqrKodg386XAM95n0nb
HXPMnJwv1TbBzknnZ0mzkhM3sTfzN9uVn6rA1MIBF1wzV5twwGSSxDR2VLweO4gXLlVFSDJDpK4P
qn3c5A9AvVS5NOd2tB0M69C13bkgBm3nGMVioUz0mIgfcOP6QXLLwxBiKQAZwMloKAcZ+ZsgCBtI
YzXQdbpx8PE05NJpbuvUPU2Vez/bDK9SmCSWg7mlssaX0GQIXDTRL2OJT7dr40Q2KsSk7jLm43eZ
Uq5G9vCQluqxccEqtPMkhv4tyvr3IoouyhkPCZi9k1Q+ku38h6fgn819tbINloUcynNZFD+5+wS0
yfDRzaJPaq157RTR0ZrSMxu9YK70y23Lc+cOv0dT/u4YybNB/xwzCG2tMzA76R6wzW7Wpia3FXkA
VorTR956XxVEc9xLEc0gIh21+WC3v+DAfPSm+8N60V2LQ/myUc51+TkJl6sf/R49nOBV4AzrcEyu
UW5/T+cFCrCYWbT96+RbIz1RAlnAC1mihHfWtlpBcP/Oc4nHjlCA7KV9nULxqj0Xn9ubp1smdvXy
e+CL4DliYkiOX/DJ9hosPFA9tEwTgU7ytRNg7QdXZ6EBYlXiEsgpCovZLXqBzJrPtrIZ0vPC01ZU
GyGHl6TW1b6YC0b99Snq9HedCYJjp7fYS0mE4VjNzRywrw/8UzPi0tngEWQ4xP3ZNV58FjBoDUYB
h9wsBn8zmOPV7l1QsMXgqkv3fVOf3ZHBBs31fYTf2zjdV4tsSNbfGkBeN3TOegK7UsueZWH3GgbR
UUQYETOTAlqTn4NYnFWTejN5ZkTKUEftK7oXr02eSNRa1SCvI/6bSYfdYGEA/aLkYbfiAUxMClje
2MFovAOrdOEJH5Ohfexs42eAEyhXeKIS4WzvHyYsESY8Ho3J3XR4Sxudvu/S4I7I0APpODQM5JDk
wysAk01CC+TnovOZEKj0qSyn517Pb9VQUY6Z2R0Wn2cShLuVwe3pHfiPJgCWSYobDVxmP9opEhWl
/Q/UBC0Wu120jogDaWMBo8YhDKWI231hk4AQtFBJfoZw6VZ+H/yYB9FvsaLICUoZIuPBCXB5FjOE
GuaVnf0BNHHCSJi1HFSfWhN+Cq6T4KFAl/G7QqS+btyA2RXZC4ZuX6PY/cbUAhCtA0GOs+G3LtH2
9qb3KOJw39XfAxGMa7qsq8iNS2LOn17sv44ho1AmhRDitoF2cN0Nilej4bQt/eozjBKgQKIDDARB
u94LzF0LsL+efNpT2b4zTJLrIfGqA1IFZF59D6/NElQP43S0rP5XoOlf0m5+aFyhV0GUE2CIcMwb
iy8BLMrh2j+GTcCihE0wJSTCtNHL3H4aMbKjDm+RlaX1yewDHiII/bssf84bIjoISsSuKMIrcugp
gfP+5xSq+BL7zVuIpxguMcK/D0FTV8ySP4hZ6g+on+JtnJf5MWIvkaScbiEm5BsDpdtmNrieSYDr
8GQCgc6WfcZhpd0IBOibPhJXf6HRiyq4Cz3n6o2ufK6nZ7tPYeqV0CtM2HhOoBPmFHjh5GJJUQVe
6pT7GVDUnOq55RIPaEW6YNjPHZllNo0Y+bUxCR02kaZBBX29dOkvhRAm4+f2KzWHQ+ZDe4pTfK4j
y8LIBS7jam6gVhG5h0m49iQWN1W9JmTvJfCy6lljVL7OZNvvKTfjrd91ANAa8+7CmR5r5nlnX2p1
Jr7N2qEtIci+dsqzmft4LZrWxbeyj7BX8zlAR3EcmYkNvqrP+N/XZ69EXjya3F60e+6dtehOsLE/
ESTq7UU1F6fYpkFM0wVZgi151xD2sltkmFOWmwfws3uSyn0YkXzwOsLdrHyT146/J1douotbG04Q
sH7oYvowdRyipuwQCqct+BhHyfX2wZxg7hk+THM5P3gM7t2VPyyqREifK1P75yAL4Iq4I8rCJI8O
Paxfqy7leeQwXJOr0+AIP5LM0rXimVq1f1bHKhLzs+fgTZmRu3tyu9JaBZrpV58PzYs2x3yHKoIq
ER//vYex7TrUjvFol9/CrlQPt0/ckPQac5nhlwbRbdIZSC9geW2kBaM7bdv5Gs0R56pLNVMJm5NO
c3lcrMvPUV/8bqWO93gQuOdsRlllNuQWMKFbu3U7r0UE+UcFZHGqEdpcFxhbbH3FNQMJXks1yO08
WGT1WLR7Opnd1dA3ktIS47Y61/w2nOAlmvBtOwkwF+1fR28/2NX0zG/ZWIk+TBzq92lSmxvZmyU0
vH5cu4PL79wHcWyew4kjrrVSyIwW3kxpOhI4Kjtahmg+ongXh6C3j4aPxCiinMgSMzl1I/HLDR5i
fv2kZ+zd0tjcRYvOEhEdQ4zZuIyNQ+hORO3udjDvoMfoDctMsqUGxGwkMw9pPUEY3eqakylu+WFb
hDuXS7avXIB4owJXbFvtbYYe9gXkAUSUeD/EECpbu6VWVHdhJh/KPjmaAH9UUEaLeunVE/QeN0Fv
h+XxWoQExsx0fovB/N7mAN1KL9litjQdkR9cwrFWl4jA+/2sm/tqlue5zYvdqJrvaW/88uUg4ZLm
qy5c6C1lRkOQcyHg69C6BinJEIiPKQLJ2hnZYebuQ07Tde6L57LoCaf1x2BVtqG3iajh7JJjs0DU
Eitj6zQhMUWLZ3vWy680GJqDBs2D4jReVRKclv/NDqdvogYiSfz6DUNXwnoAqofs5AXWSzXF0703
GHSf7P925a3GKfpuZOVT2RqY7oUBRJYUhteEo0HMcEEyO9vEMVu1LKW1gQCFKX+BNaHu5Ibwg48s
aSHU2hh6xFM5X5L4Mysc/0izD4DqtqQpNlO1lwU0zDhAUozHwiUlSGmlGiTZoQ8IRlQfwCupdXai
F6zZZAcVzMjcN1QyyYMOh/caU2cz6nB9DWnY5iE5+0mbb/tcnqaxWyTT/ojgeCAeR5dLAGK4hBdH
B5vok1WSEyDR5eHOqofgznYzVqXI9JNt4vElfwWpTzxKDuOaGFwwzSR66JzeOGIS/qZDkyiWuECn
FJmnNhm9TemFELCyPt/mYITLM47zuw00PPtpfZq0uasLDoxp9I5RVzVHgfgqcSTDnn5+zMzsAR8S
l+QO8kSYd8TnwsGcLh3VPefhNzFW31lC4hgZcD29ufGPysQLqwTJs6zy1WIKtXc7/VEkyXCH1dIT
rOJFbTKep0Re3C726IKpL9pieG3SZjW72KYTALYbXcBZF6PhiJDetZswIZnnH3XfdMCKzrkVyAdk
RUdlkXK7YoocIKVM7ni+YrC86sFpZjKwOsQ/ChN2vNqO3QyVJnwsql6iH3dOXmWsHUjLTCWctwxG
hO30+O43PYLuQn6Ys2nsitQDQ2cisY3Higg3/XGTxt+uWF7ofpvG95iMtkGLLHT+VjkHIUDtKk+d
Wi7tpmgIUC4lJWJm4j+dUlnBMEf9GSvm4Q0ghSeTc+s7j303UTEtcuKb2E8M2jlh7o8yxsHiUTnO
fCBoYbxW8un2XY1uYGj6aFqxKVis8alB+ojYRFwByIn2gphmenEg9vZqcP09MgyqgsS7YvBXbny8
fmpZJDh8MjepXYgjqWeufchxl9JvbX4WewFd727STBEaH+GUv9DrMzObowOzl1NqphSbqGnK9CMa
QnEwXcDgdja3qRN/FBISK5SW6E+tvdnL3TAwwC2WIPElIq6KYVe5sy72EXlyMlrni5UAAnBEmtD0
DOmgWfhhVwMyb2ij23LCXzxgwOkViOdC9T0DjFvTYb4kkl+Z2VW/DuvgmJEftYEXdZcjtLp51Hcu
nNk4e5E1BvxBitQYzOQgq/6hs6m4spYfjwKm30FTbVs/6Fa371T4jfy5paZOna9DGXxfIixCPbHT
MUOCvka3203ZhjTsL7vv/XVeE0Tbz0xoUgTUDdIQeFbrGYqRUVu/2E8XCVv6YFZgcdZQEKbh8TfS
OtngBJRvBqvcxAlZo479U5nsR6lornheMzaukOla7PMR82PojKwF594YJDfJcp4IkgsmXpXXGi9j
hqa8SqbvuqMXcyumPkbMzZaV2EZTQmFkwDJr8bZHG8wwktwtj+KuHQ3s/WF4AHDuFeRCGwMyrIui
j9t5MtfqSFr9cUoeesv5jCpah8rnR27wHUZINITRx0gtORb9e4Rf/dosDQOlZoEcGhJKzO27Wsm9
NO1i71ZjfiIuwTw0CAjaTo+7PKLJxdGYNpWYzG9upMe7wZTEsInr3Lrtpak7fSmZuefMTI+E8IzH
pQYm1bZ+yGw2zXiS37sQv9aeMlKMVoPgL9sattU/pHqZ8MwbZm3FZhjGBP9+93sbNtnp9gF37h9R
ZIR3k1E526yMz0bYiWANMtdvTJqQUzGrt2gwoM86k3WZcHo8BDNKcPbRJ4bt+GNa4qlytEtCkuOc
7C44QUahHsIJqqLFP9Re/cPH3W5NkM1j1PGI6skgdYRDcnmoBLbp66iT74ZimJjo5foBr92R0mor
GdzNEhCUd3ke/SPDHn+/9PzTqNUKgpM4aqxv6szfA/Ljlgi/bw3Pb5MNosGXH8XTjXZrdj150eSq
GR13j8IAX3nKhGHp1KwGj/SWAYwuGf2xEMMjjvLvSQ8TNFWoGagfH520uqoxRFKGIzTqnjZXsE2b
mGdpMK4llQwUB4om8j+fpXYKaDi/Udh5G9eGgG3Sra8U3CFeWzWty6be1oP7qiuPwIWccimE3VO0
9WtDZbyuR/ag20YEvFJirmD7uPBxHAeZ4bDYP+Zi6UY7Re8fx/e6ZvUr5hLM7iluyVYcSUyAGXHM
FVN/kLV+q/L7XGBZQt5CfRC4RFApwhexyBpjCky957Mbd23/ZhoIrgPKMokvDKU+I2NdrXXW3KF6
gW3bc6jerpPrvhsD3DRpopm3UAzdXnA1jzMRe9leDOG3mUJwQ+nKWY8HCg73q5ghOolnZMZJy/w9
TdG4YU1ujFKixiIsGBA7oGgdATJR1YEosFZj4SBPLBIwAzYsy2SrSaH7aN13VD0MHaKKmak6luTW
beIqumtU9LGI/3WbfeQFTxNEWsjeprGxpkV27vXPoalfJx4rNEo4qfz1CIqGoXeC5juU3Yu56VN2
rHRifyx2TVFfSU/jfPSOZJe8o6JvCXNCiIYrBGUJ31RqtZ9yh9Y3aIhXTcVvgYAdtMzbiIYtP7jm
88Se7A4XoGu8/rGDWccwPx08LNfwA9olwYUrgNTFzJ/o46+kTIKlmBDmlv2qb3c9pAg4++zk7UTD
l/LtEud9RpbsYspKPvx2utwgdWQkBCbSxUOTKIHgkmljSPesFpySrX3e3fJ46jR/qFR3idlkVkb+
oc2uRkbMu6lEvp0Lyax/PuRBG20c4HNivbmPf+6JHSkGZjrs/CH5wP8rWtc2YpmMBCWrt08ZiZfa
GXzyY1nt3nRPTxJda6ZQqxzc9q3voxq1SIkhrwqntxzNoSC3ADij+x0D6Bzq0REPXil+j+Nz6JfW
D4AKGM/FPJ9j6SYHx56bdYhYfWMAUJVCZHdEfh9jx+ou9tgf857mzzeldempcfJshmddEn3huz7r
JMAhpYC+Cbefx7nC8mBVq4xfOGSbGP9O5rvFh1OYGHhkrMflCWnM7lP70zfLIl3RV9ehxA4kaHo8
1jl3SQM/gn3T5HQmYz1w5mF5ehxRs0lRJYplJxh9Yr4I+2DsQ1yRzlhxMvR+zKRjqQydsyvTt2U/
ZJ3AOlDbKoo/IhUQM1M/FrN811P0K8vcQzQU7GqJ061ANdaQZnpuqXquKa/tAYTQjhdkP6Pclcsi
qpdI47YE2JudRQqZV/ch7uFIfXm8K8oOdLd6SRBbT4Id2c+aeJOpw+3ADuhthXVCNJeswpAUt4SB
R5ec+pPVeB+V8I6p9FEHWsfIJB+k0tVn0OIoa1IBiM55GT3m5BIn/mBT+Pm0Kmq26Akxy1xw+Ho9
j7ZkkMLhl3y4iKlJmPIPy9q1knbe5byc0fBeRs121xCjtTIMfe0EtWK3lBOjHexkjVrZK++DisUg
CtTSLVC3E8prCQ8PH02+r+lRaSfudF97xnPXS4NxPPI3qohq9q8k5UIunzkIbIV8U/tscqSVylFd
65TH/2ZEdVsuIYFYCCQuBtxpsEXub4gIoeuSZO1UbEsB5HgEG6/u8mXWw7jqGzLfXE6VEn3tJsf4
ozT99TTJKw5+XAWpGjYwEXzFci72y9fFBNWK0tXbZD1UIShDzZLnTEF59KaLHIJuc/tby/e2bHDY
I2GQXuGZs7Q7lRLW2rJZSV18QRG1oPQcOhFRcAQ9aThUwCGFwbTEZbOtOh4KD01T5jbcvJwzrMuz
Dyu3sTv1kI8tPllJXBwyBaIYhAvBzuVtk7Mybaf85Hj4U0VLb58b8wWn/k+nolMJcs7nCAhaRZW/
zwzhbql8Xns/2BoNzR1PP/F5SAZu0lyytRigWwtSOBbbICW4vqUVJw6FLc3zNwrzI4Y7CDKMwX6u
LSdeQW9zOcWbBa6IILjRCizHJg9HiSZ93iPRMLZzjfosRbVR1D9K7tw2Sf1vLcIaMzYe4xYDpTgn
t9eTHS0jzltBI8XerGPeaNs+y6F71UuXlTXqpHvsGuOQY9oTjMuj4YGQNUqMOf4YLBZ9I9195890
bCllbY2KAwFScwih+MOxnKGUzD6Q8fI8Djd/pLKXvNqv296Nlg6gwYTBPpaHXhcTdSO3bLTtZ6+u
kqua5O8s/8DGbHxnDComdUZFBxE/g9OLkvlop/F0V5sNHqgBAdWOSqo1tIb0PgF7IKG2AoRxFdZF
uc8MvPSeGeesi4G8SH7FDqEw9CDUdyYr6CiTbDv447e0m6KN36SQcKaWEb/Q8RrwcNhA6dmKwQwu
xsyOZanpxbPhRLH4UWv0jFZqfz70bftg8hpPiYLINjnNUcZkUzfTfQviNcNb8pLg1S/M5lghy4GH
4+77ENXgXOGngWeEGccpUlOcObXdccaGFECIG8q1FxXzbqz1A7ZHiFqmNHsybZg3Jds3QpoeUp/V
JZeWDn5tA+IVBOQ9jHSLT8QxbDv4JH9a+vyfO+H/4E6olI9y/782J2RDK35/6viz0/9qT/jnj/3l
TqjMP1jA2IgxDnIZ3i4mPX+5Eyr7D2U5tN9YBEhTcSr/w51QEkHjYN5AMI20lMK65R/uhFL8gcuB
i8OA4yjT8v537oSe+rs5DOWD7VsCkzNTOeL/MYdx8AH33TLuDw0tc6SZwDMBOMvFXy7CS3ztaP2u
ja+0sZ88wSlWlbPeFt1IgZpQUBUe+EQMK2FNIOBbVcp7ob0Xr/fSu7CoAqI0v8aOrGOP80cZ7jUu
s4HYsWMmYFgp4lUgu0rgutDn0z4YV2RH7ovFFhH6dbMqZgbm7MaMPq7Eaz/eWtLKVj/bMf2GrSPw
lY3eKYRXYTSQnh/E1sEWDq9xaNC1ArA3eZFNnp8HWMy2+TMxSUEk63wjxm8BvixwJOWjPz31eJOh
wgD4LV4aIgSixr26TvLRDf5960aXoQnOo8YYnIY9NZfiERrRqusYflZ98z5H1Qv0vCe80L63GXZ1
WI5CV+iISlSvkkl3p9KvvmEDd53qnQb0qwy1jQyAy6xc69GtnFPjoP4ruE7pYoYVquZdltsqjnZ2
DtAdtNtkKK7aR9BqSnz85bX3k/esh3JoDoxM51ZswuIXFc+2WSp4wWULWkoZmx9JArS8y+EU6pwm
LUshqU4XKzXYz13uqkwR7clVGuX1GvIKmElPbY02/iBkATABYydyve1SDMnR/REo/flnXbi4IGWJ
sS6H/ATZxQFn4QRwb0+K0dYrd/5huvMmwQ9ih9AUuu9I2vJSofepfJxVNq8r2zosvziRMJ9udzto
jV+yegsRCK4q3MS29ei9JR0OdLcCgISYxzZEn77APShNESgSAF0VztEZ8Hbtx1WLyB167nDtCr9m
ml9suwWityuXGz+H36hix1WwFPp+WXy1NqHHWVIcyjjEAotHh//tqcecVadIDdWlemu01598gp1p
T2miqd4S1YB6IFqyS/BDlDMRdNdWUCfhkDPvJCacK1NND0ZvflrNJypF48lqg42Z0emHHSRMO9rU
i/GOE9zBi0p3jVLxAQLh4IER2i2vdXAI1wzUkYkC8tOl+vL9kYlLz8mPRHMWX2hUYY9N9mPeL+6Y
wn+px/AtnrNrGnN/KfhyAfQYN5RMQKO1LmIo6EFGwUrrWRe8zWoXJqBzU1CNRyv7HPtgjVE3NO3C
evI16cshhIlOQwVWV4vZ9NpjeIuX328sJKI4f6osG1/taZ9J8cXYd1zN1rLw6hTyGOyg3HGu45R+
3ToDy+KqQEl/c4ZDBOodyJSVIN7MJbQGHJShsFEg3DjLgUdE9SV59eQy0Ro35WoewncTVs2fvTmO
0VQlbfM+JK65giMWUhHeWhmDRbf2xL6u8nNg8zjE9ovyKaaQix5Cc4bl/pGSfQLyu7ZqrnXHq4C6
TK3CeHvYyTl+iedxZ6bmgxdF1doj95ICG+FVdGOf5MdaMmOKckAgW6VbPAhR1njJh21SXLM3eugZ
g3dIKdOh4xYqqV4sUI+lEEOFGpB56Mc+TdWYYhnBforfEaGo0QBLfyDDT7XvKuXvuoralL0WQel0
xrPqSgsEF6d6KCp2INgjIPtMAVdVmn8gHkCzq+tjXrGxFFDJGEIjEWkJKQ7RhFoCYQVWFLsmM586
j6lWEtbdIW8plBCCJKuhoeXwrWXNdhV547G6jgmbZdk0P63S/7LGjElLm23wiR03S7hkmVbBvpTG
CVhy3OvQfoB4d9dEyCXsmjfkR69ty3aUKhLypsE+xwMBqiRrLlaAIMW+lruG0pvDIL3YS3fo5N4l
DE4ipor3Y/sZ1x4MSvDe9GYATjMtwbfTL7vMA/iPBVKsyLnenEqZabZrTASRehfk0EaT943W7FDC
5VibzqrGrAIzNtoZXN7zrgWsoewVOcNcIp+2YSSK/YC+ZT0i7OjNQgCMeOUaduWDaeM3Zt8bObfC
CIqzVQWfqaXQGJopQfHJr67Inu2Bu5U674OG8DqrJcu7avx9PVUfVSp4z63z0nP4rl07YullHgw8
OGi2XHox9pKwtR4R4iab0NdPKoueQVN+jd34rXGh+Xlas1m44YNKf92e8pH+MY0YI4HwaXc/yAFw
vZ2wtFTlfWxDbs8hiqWFbI61jSDudmDdGhF8XrijRhsgb61JlPVpjRMn/rD76n6c9E/VFV8RWppk
7r6TOrNoKbJfwmAt5jb9Axaw+1yiUoh7eYQFBJyPJwiT6ehUM0mFGBjsndHZ1+z2U9AR4YnvUGC5
13lQl2Egrz0R7MALQRhR67aLnS3FEefUDJLk6leIJfEqyqZHaF64rBT197ibFTotDiOQGLZyZvwr
tTRGc980HE7Z1Whpim9goUryn2JI35pK3JlI1uKRc5LBeUXqrSMj+qBg/KEDiykNWj4q7p9yaRz7
6uwM3xEcZ5tbEnRg1vOqGWHxDS6bjZ+6Rx8V21ppXezMFj5nHotNg38Atn5sUuBs265i8xmU8dL2
82LKEAKCdBYjHxj63Tju5mWDdEc4rX3LSSxskSEmOdUMVlHAYf+2oGJDB/ZH50V+u1SrzESQz33N
hAYkoLm/HYcsHmBTKo5sqb7IaGNEaO77eNFzhMbLPOl3Mt5TvAE6uS4aNltHPpLZtYlNEe1wCp1h
w10cDS6XJpQNhlM9GwPvJfIvdos1KlFdePzUojgzaQpLI7oupUtcWRfVMpBVlnmdZvF+e3J8u6Rd
8RugpIkcAsPdqhGCQccRt5OFm27TWTarxmjvhz54i5GREPkMSRmqgJ3yIGF974w4uI1R8GDNQ7TR
CeS7SASo1KsIHSYSurj47Q0mFh+OW2EfF/zE+NrZgq3hQhAA8S5t0WteUiqleBh1bkqgFzwvMoMw
sumTnTblE5e8OMDv1CdtjX99qKdSn5CE4mU1NQUl09Yde/8O+HXvwfKH4IBpdO1ySoR607Yo1imO
h7sGwd92KLO3TIybCAY4v/IJPurPUDnJDkWRRRhqQ3JPyJwMv7jlc9HO2aboUWRa1RzcRWV2nyRy
ZLYgnkmob++qiUguc4nTKdUOin6yRT4Jj1wSrXBTJ1SLKOL26e1Dt/xDsJvCFkdv+TH8I8zKrXUJ
WjswrcEs8ZTm3r10J2d3i6LzvcbHBpjZmmG36FYab2foneuRKzXjGTO28mrmkbkX8SIkS4NoI2Wd
IONMOwYPVrFvpYYgehNo3GLtxjz75jQ+dObbP9TkQq41FAYq71Dfzdpk3tJt47pf7mcYspKC+Yg9
EFKpJj1FxRUKvNhikGOBl6E8Ua4+V12EG3kG4azJEUQSsHg2SktAerBd4rs6986X9hYZ7HhwDabC
RfEcOL/dsQie29mmAPP7z7Js+sWVpD8z3o7cKwgP+oKFhs9fYfL0o/JC7MsCB7yjx8gEYcS2bnhg
vFaMJMYFBm5Ty3+myqLEcbOv22dkKpB00Kl5ZZJqdlM9JIua4fZfmYIoq0JcHFR1SsoYc3RLfS8M
bKhqHtY1FtfvCvYBAnvThoee2neuAK4g7u3fP4eRQzR5Ef26KQmIGlMkbC+iAiFTuZ5USu0Y8HeM
prLucDOAC5pF/ilHjrKhzCG5aMQgpMytM3luxqlJSKUJcbu5fWYNMe2UHzJBGb2+giiRGafbh3b5
5j8/HapXOw6CnQvOv6VRYRSS6+GkfW1urQHjBqHc/pSLnt5QUQSkCG7PbhAp1AGOXE1NCP4vHBzZ
fedU54X7538FCHE3UoOI3b52+5auDkhqmu8YKcvt7SsksjIPLwoWbwMrHQrUxbSdSzAk/e+KF1uN
AjpLEyAadoR7HQLoKr3f9aehHtzLZBjnZKYKn+XwHKM+uercORWDtei/oJrUqjNfjLbwNxYeMPvb
p84cXW3SVLdqoDarBmG9ZChOz+2iZhj6DPsUM692mb/4pMb28KOaw70aVfqYOlZKetL4Pe8UoXud
z1CxoEAg5I/y3I2AyLnakXJf/gVfePjTtvM/WMX/3aSWbl26uEW6Lg+Lh872P5rUZj5mUbJsOsxx
22KPI+7Sq8KNYWJReC9dQ1Vjk/sc97BfZMzp9f/z96XpCcuF22uLv5kt+hDcJl9X3aFV4zdnrq+N
opikgbTj9BfFvoUia9W50R18xf1//7f/7iF8e+vKJepBmphi/N3nkeLfkDFedIdsok9cGkZAWabh
zJtCOa1nKQ4iav+yl/w/7Ot/wL4sadnc3P8a/LqP4v+QofzXD/x7KIf4g7ALf8GTFPxOx/5niLIn
yeugTMD314GRDqXpn7CX+QdO1Zbr0ye5/J+D1+dfoRy29wcyERQZKCBcU5l42/8vQjnk301DMcM1
PWtB0GwgOemBr/2r2XMwGGGP0NKBRJVtgOcwe/VH/MCYFeR56HwsdkyJ9+H15hM+VmKd+TLd9K33
XvtegYslZaMeQpYfevQ6nPDs4999m74/9fqHrAQIMYcRWrdS86HwaoyvmseKLndVgZOhNc4tdMjw
ve283oZx5B/n5FpqdpUJc3dmat/TVERbUgu9VftSlES2Q8rJTZqGGdGx2WK09y937z/ZWqz/5JJY
gmvOVQGqdJfb8q+XxO88EPrBl8fZUP4htLBKDTPjmlXxtIfpsQcOgLbXVgEKd/sqwuhgzekPgwCF
TQJPo5l4p7ry03XnF7yb8Ix6i5kc4yQrLd2dt5hkhL77Pim3Ov73rx2w9O9W0hiuOp6JyYMrlOdK
+2+Wq9iEYe/YxfURF8P3vA5sYKX8MYdjxhmKZxezr/tieCtgZa2nijFrreoBdbz39m/sncdy40q6
rd/lztEBk3CDO6G3IuVVmiBkqmAS3ibw9OcDq7trnx194sSd38HmpqgiKVEkkLn+tb5VJBpswJoV
uwqx2w9DCrC94Ew8sHmHE0jgyVhgZSf+F0+LrPrsy9JdWaZWLTDeLYswQm+y06OV5pyvk2lrmNN9
bFRoo1r9M7MlGlaAzTqN03VZqCN+jleIFWc5CCZIynsz+/DZLdl8EtnZ6xMhg97ZGzKJj453DaMC
61zZYfH25fN0Qu+bdlpv7jMt8FfwVVjNNeteIFph01zh2SbxJz7raGLI7fRfIw3ClSeWgFMmUjwX
TzPqNTilemE4vb9w2m8zipigeMzOkgAaQBo264j4Viqc12pQ/LumYvaAv8PRXsqqdZa9qX21nUT/
cFsiGnB5XGYkS71nNdPio0fc0k/VwLuFxBSKhu7uRxAzAMbJXqgMowUPolF4DANA3Iss/yKMkSzM
od+6CVwwfzQ+5PikEAhRC8WHF+0NEH40xbTX2PaOQqcwYKqJ/5B4n9e4mzBNfgBHWJNVB1tYI2RC
SGWalTVnZvvWRo8sItGTuSXQ9DFxtkSFhZQ3TbTfsJViPsPfcgC7N+/V1lVBGIlGqbaOjplPf1vW
5iDLEgdoQepZFzPoKmw2gKlm63HV3Uvt0bNA6ae1iefeg59gmAioikbT9jNg6mjTAkeKSUDtzT80
J1M85OCuAh3g9lRM9yhXUNjK8UfWP5OIrUB05y/lKN4p0vl0U5g4ontzPeVBT8u/myS+NyMSMkyQ
LjVLaF7H/tWpyh+TvdQEvtTWBVQ7adM69JikiuAIpwLjli7eMOmvVWGeKx1rQYFjPB5Ro2QNWq8E
semWRsb7B3tRUaBRVGIkJFNtpogtc9tfRliskdmeoqLetvAdPDXsG1l/uea9hZep87NntpApRarq
QzPsddWRuLaS9VTzZ/EGLiYSiFibyc9WC29036PRTcm7ERwlrbkA+088TLx60n1KZXwQ2nRKMMCv
I6AHqyjBgpgLwmbZeOnj4oEd8EdhNj/w329FmFIM0IdQgbt33FJW3vB0TPOYUOwag/GZ9IEuzSQH
FxnczWFWFLDv3PSz8bxfAT9LnY6HXFgf5DyQxFoO6C4Zpkb517i3cUqpgwE2TQbwKKpk29bVsyKW
XfXoMrb9Fdj8Arn4EONQb120oSAPHrykPCe+VuDgRnnS7JkyuAajglnKnFXggKXilPXbLDR+5nzy
Fl6kMHGI9LmT4waUP/kmxw34DMVEk6eiRgAJELZ1JGe3eHDbFJESJvqEK5mjxggpNbUuRe5AFcZR
Ddl9dL1rrOQ9zoA7eGg7mL8royQvPtKhuKZ/jcO1D1+8uRtjnBsOQCcQzCZV8d0+qSMGAcGnaWcn
0nuPsBuZSo/quUwdczWBWFsEg379/byynVaBU2zaPtyFU/KRSoxKfL5JZDHF5qNUZ/Ge/MPaSvS1
MeIDFuGPvgJYNfWK4W+IpStgzq9ZgHiMa1Aa9/M3Et99k4gWjvI/zTZ4CB0EyAHNNg6Yfnreu6cs
qMJH4IoudPdNUPVv0x4WA8KKgfY/K5SY9NaxT2S66hhOazoU9dLZFmbASMqpMzoR7Qryb/QEz8nY
JXFHPohDZtQ6QEaMcGOI4UJYn44Z49Wy1yKp05V03TvHLV4h3R9lbL+RsWT/OIlq5XwQr4tXVaxO
U5wni5zxS97NVUaRB5epKRdl54lF17pPDZrywkaipFMw2Q++5yxdTm9Lu6Amo7TYjEU7wK3kGnJz
2FjIkGlZvwSRujouFVVh7r4YcxRPNt9RDFjb76xva07ztKTAc67UQcwmKevZ+fGtkaxDKfxT7nuc
Az0SqJH1zq5zQR8gFDFgOpEPu1kTVGOqrMB/OEnG/RNpiqn/pazu3ompAAuzT5zb+kHVybCLHecE
4p9Te6yAT6IjbszRvgAwcXBPZKCNuyc0IRKQ+sjxhXPPaPA7S+Mrq1AvoWytXNnjprHsHxJL4CoJ
zI9SC17rCJMTLZkLAmpEGUIkAEFpT6CfMfwVZMBtDefJqC07wNE+G5NzacrtMHqPia1Wmue+Zd7o
L7rMj1bvSRl/jNm07hyMtzYLkQR4Tq2Z5L4EcNkybvO1rN07uDzot/jDqrJ1rpPHL6hbobP0S44s
g9xFcVtfBbGeSG9nxFIwLLzSai8Ey3BcEVQ6OzlgQbp1vidPZxTTI+0RBFjMb3gNYgKUjUXfQerU
8a6uBqf4SXILjweVZQtEoHU2Jozz/H0bVvx5Wgujuv0EPik89cHeVWmPLMKQUzApINXxPcUEwCtz
hGZrPkc1W0KBsZWDS7XsXPdpcDiDht7BbPs7pS8wzR+cwkaa1PhpOW4FU/uRUk+1tXlLnDeU1pzx
3rxO9OxxLM4g1gCfacUj4KqVCxnvx/zStUEScgDXt4NtvzFC+J40PsRZpL8NpB2I+RJ5EO4r/r7H
zEXw7BAPmsJ4c2uzJBgVL1qRfvc5Y6uS1XYbY3xUSMd+ql2Hrn8nCjSxmbOgD+TPTo5huYf6vqiq
4gUW4mqw0rvIqfbd6DxgULwkZQ1SF9zo6JKlVE/BbDO2BUmqYPLB7C6IwE6LKbSfb78dp0eAAgVm
uTHdz09rOfjbpf/oJc5Phouz59Z9Kd34HsfS1iEjMUix84I7Z6wuml/zg4thBTDXpewC6d6LN7Rz
pteu/5z6jKY22TVbaKEUcVhrpxyIxzYD2ZvR3cMYhMw/ZLhXGXbNWOHRXFd5+Ty04w/s190BmP5O
aVCprHQk9WCPBRaW2F22dYyeO4FpjyGbaA4rH59WitKhB8UjOQilvD0W/nClCsJc01URL6rcxJds
WgejjuJ1DcLQ7tC50b2fDCaZm8RkBwMY9ctrE+M4ZAon/0T6L84ghXesFTQQAJHwnhIZwSuZmGq1
jAADqT9SipLnMS4mO9mC2+Xjbwx71iUdnF//Z0xkcp1Perj0El54OQzxaTQBYcmGAQyfw3yZBTUD
wU5/yHPFiTCM76tMalvpaxqoFVFxwOoaypqoLGr2KkTE0NIG1BQ2s9KjxEyZxrTWsdZl+J/3lasd
UZVb+ki0iR4pUrAw2aE2Vo9R5Erog2lLTDKihMDUto3Nx0Orsp5DmlMs0yBKdy3IFfgoY5ytigZo
IOwVaBDzhT73XP/58nbNGEGwOkO8vX2TXo5hodHVChXm33ewrmk9KVZGNAL/eYjbtVGf+o3ba9eq
Q50rBt2HfK5zbre2UTg5e62bm+P7OKLwloaGJVOikbUyb5jbhTn/QLcHun1ZKvNK7KbfVASCDqqv
AbPerko9YH8RlLhHKUOYy1zzyKLF3h4Qu2ge2pemsc9qaC3YAattrAjPuLVP1L70wwOnj0dXhHgg
x+BJ2CUvy/zw88Pcrt2eIrwVv95uTGdaKBYXtWoCDkyhJiuAUQ6ARyPT+XvBK4ibkEk2Vr0qI99f
4sLY+7WuHwO/IzoGAuuO8RE7JssutxYZOIhelOk0dXSpNSO6KC8yNtrouhwHGnogyspgANeQfQ/C
dK0Gs16Voe/zqZweB8VJQQHef3DDkJFOAqeZFQyrubTqQWiO9ko4RbkyCKDc26YRH8xMGqtQUCw9
un25dDNaVZDPF1kxauci8CrW7QNEHJnoFxkRb+yLd9Yj0BpCPz7FUf0CRFKxSiT1k9LVSXLrrLfW
dNVIeBlelq/p3fU3mlGixBs8f2Or8EQk8Af6wtdE6myfZaxSSeAdOm2TAnPZUyQBcEkjCxQZycEf
O7rm7Ck+OXSdgL/iVEE9FqvAyE7fJ05IXgJZOsWKcqzm46zwemtdhfU9Q5b6aBq1u4bK/igMU53h
19N0R8Zk03a5QaJ0XEZOHV4MxUzaxEXBHl/smz5I7lF+HTyxmHBzN//s29MkNf9QCE5gjZblR9xt
mCersHkOR6yxkeazunQ1DhQgZt5cN7wvAsgDpkzUBo9RCJ45/2UBwtkPTUmgvm73/hDA6eqHH/i0
1dYd3OnMW4Soi9nmbMbDcOcQ8OhpO4S5BOCrX4CuSh7GFvQzW+43VBi2e6U/MukgCCJpkpJd+Gkz
PNpjR/pMlcsgJCAOrZymWpVtnNy1QRvfacBzFvg961VnOodxqsYnaG8GonbP0TJlquP73lOIZgy2
u8uWBXNDdvXOVc1cUk8ygocrzoo1TzyTfgQuel1cx8HGEOkbkrqQ1nyOXecqyyHbxZ06N8RPrr4f
3A2JASXbaptjqAbI7incKdgX0+RePcqhu+ShNiz/FM9G6Dkgx9bkYRwBQCaYhA5DKd5iBwiMnsl+
M9gWuT4FUGRwGCDkPmdVvXoL5tg0JzFr39iJv0/7Yi2yumQYAmpWULoCNQ72i21dQ9qUdto8kJd+
2u7IyZHRfTJwU7NGd85OEYUk/ZhUh6kJ3bQPD7EAFor74bvtZflgKH2V5D3JgAiGzYQpcq8Z04++
VnIXt1tN6cW+AwFv9XpxtHnnkhHfaLr1nMX9IYpsa+8Oqtm4Uf4aTIZ8cHNaG4K6OQ4lW1AdT3Hp
8oZgsEotZRYeQ1QZFwCCVNSbBMOdrdBLPEfdx6Phbwp7ojZGSHJ6E/t4wy5p+WlMawGbSjsGAqMr
lZhdDWk47LqfCeS4S6e8H0E2u3dZyaip3pbDWN/XvHOjKszIgxarqZusvRE1G9qpOwJa5JhZS5Dg
reN3Ky76h4oOCK2FF5/l4X0ylneBlfUkH4m/FWmGly5FomeK4Y38dlaWrMX0MukMSv0kywFdpgfU
UqQX4o0ICouwGNujGGR3XBSQ8u/tOLvGLGlIUXhCbQlqY+Dv6F2IFIgaWCMX1tPJpqhzbx+AjGFm
d9F1MjN5nmrr0B3vAglEs04F88jM9LfYgZ072xk4ytTMpnUdExLtJ8+2Nry1vaGf69cKv9pTR4eG
ROW4AlAlNM6CEUPRA/g5rPZkl9e5MNYVUxYJx5QFUVGzyB7gWBBvXis7yKhm877DLBu309DhEIAi
69rTxqR/Z4VWuoHBirTmiGfADe2ut3u2RyhwKk18XGFkSuo2P9XyuYazh0EwxMFGZJZ+caa0x6wo
K/olm6NZNPo9miUjPN6cixK3CbuCyvcP8O79w+1aHJ/KilOyVmnwT+r5qqqpa6H1CBCMdgj7ZDeM
fUYmvIRur6MlabWCk5dqebccKQDHAl5qhzSiX1MzRgx+msn0L+O4oPsMOvFVUW7TFdacVuYqHFUL
RaFKD1kFC37Qg4uZpjQ/ehCoHNYl6IvJZmBefxA+G/g2SyCm2vAGokasIhcDHzuMmefETbeLsQGL
0SF1yBbDHRMeEw6AawL8u12VBZkhHaqjntn6gaCOfrhdM201sQ9sh39+3Y5pjJMmzVZyrrUXNai4
2zXqeGZAmoCV5qgQigvLtds3ujikd1Mxwq7nhUs1A7PMxPFXegE//nZbcFu6/Pm2w7l/Dd34ncO8
s7TpQPrLfW8PcLv4c4e/fanrCSGRoYbwV4fsQf/cpZqR3GEO3Opvd2ZuxV1u//D3VaNEsrUjTNJ/
7v2Xf3S7EV9VDy2vSgmtzouvvz3m3770PaNkCxzVv/9dNOP8MBXA1J5fktvF3+7xn277808MSDVZ
3OobfELlgQMhcEWh0nVQxGQuiaZHmMJBKN++XdEjcTAHn18yqR9igHp7p3BaNnVcuGAFDoin6p9f
e/ONGHKQ7oIUI+kIzx9MTYaxrwdSB97/MWVm6PhYzs35HcDn6stH8oEFNhbM5TWjODDW4BvhDBAM
alVsPDN9BHZ6yAIFOo3h6Xikag9RgMECEkCJi0/o70SY9nU/fEcZ8GsqPZ0wOHdmecjxsSxYWHCC
HG3qxFyLsAbvqThlnW73z0JmBB9k+RjH7q+Iliffrlb44q/0EH44hSyge8g7lNhfdbdq+vhaqQ4+
SxdTr+WQlmvCN5Aw2YJRAYlIi7QN/lYEH3L/tfaBLYVPnQtcfCp3WqW+QJfQRVuq2ciBdcGlnGpR
t+PZKrRfAYWGnGMe80E8gzF8ivByrTvTu94mCNj1UHjT4cvCMhwW7Iwcs3ytxU/oMXIBDowgYr8z
s32vowDp9TDnf9ufIgc8bamjG8ljpoVbHJnv5vw7E5UqGwuHpnfERkIvInA1AMOrlvUfhUUb1RX2
MgzzR03mxwHv9UxzkOSucltcIGG9wOOzIsT0tHrpR/vBLsjCFEJs21j7bjxBOrGJL2alHj2D1iMC
jjtDwHKo/eJEynxXavUhZe0mZSAPJSbwXYYnugyd/q4PfrnFyLKokkz9BzbIQUPkyLHOBCpIkjkt
607yufCosPoIujkGg92Anz4ryyPnMhAoOdYstpbkz/0VVQccl+mog7sFsyFh+R9qIDiq51GOwy+T
rSmDNOlZ76M2bPBH7Y0uoFV62Pm9f24hRC5aa16e3+le8jRPivH6+I+uWiXjubLxPLX9ufLsnROP
K7997wfiGMWgfcEUO8nekNsiFC8l2GUzeVUB0JMw6KytVyZHrYPf4A9Dwuo1fvBME4KqU34WVsaP
3PhrorLh1kosOE4dHruhcuwN755hMZgVM+iA6GTAMGkeeS3BdohFBipjIUoAYxbEBOlh1xRARTFy
sZFxCvDrVfZda4NaTmZPBHZnUTrEIhqYRSabYDElvIDlQJWLP7IXZKd+8GbD/AO5bGznk/ftdulF
uDSEmPS4wNfIeDMG92YdEEHMZbhEUiS74oxr1w6e48Ld5nrzwqZsz14CPnzP307oPslTYV9jiNCr
Utm48erpWETpzwKrcCQfi9T/5Q16tcaNe/Al9BBrAsIU+OZ7oxNHFg2FR5LqF4GiujRTCMuuM7f8
YXFy0e/N1yKtESUzylsaSldXdoNPU1dVicuukDsaQQCP0EIiOub6U3UcXF43P5Rvo6/vO0WGy0Y1
nXgJylyjaix/hy0jN+b8WSudjE3LobSNu/m/IBlJ/7F0ReC01rLl/KrZ9RNveI40TsRbq257qE8k
zqjoXlYpKgNkeWw41JmIWgEzAMC+jBN6kSIgUFlKYH8oZ9q5Q3TexODCqICzGY0HgR6ecByRn8hX
+qiZ6zTkzJ0OtCu3PxrknmNDt9Jm8ghW6apWq2IOT070ycAseYMuPEGJr+2lVVeP+HpyIlbpRTYT
cpP2limXAdXA58pxEeycdyy4NC3ML6SR9My/7OyO3QpTreCxF+N7Y/tfNXoIfw3j3duGtTLnjNoC
T8zPljlkLeVD7BdYXXJvGTjh8zyQZtpVLai1aLeek27roaI5LKuKhSuxAg+Vp5YBBm0adCY49TZO
+3FI9pYXxas8ywT+3fnXb914BQeHUJplo+S527SChgVfvyW7iCOQ/cmyIehK3dCw7p3qy6wi6nTM
MVxX+r5hkFanMNUB4zDzE79IjuwBLx3hnVyge6AQzp/IvKOyughXZhdDRANHGvnalxklJ5kWX/Ws
p5t9QjgFqfB49vxwaRN2WJQk5raug6e+BRhN01zFJ6hGdtYM46WPkW6Awv0I1C+ljfh3c4tqwfpu
MBjvakjfkjedjnSqO78kksGmLBkdzL7dNs13kT3lO3ZO9TJjM6OKg0cFyURFwEagwRJNtH/EJG5W
ifyyUjNd2+mEIpjQ1eOHw/1Ue1+SY2ip2c+uNI7ZxKfBNEx8xgTMOkN8tA1JdD7fNShdfiYiIwS9
LOLxuXNJ5AxTy2cnnWrJTs77JAf7PyuIpLr9KcQTgzX6wvwaRjedZdsw0OsNsEdCPMRt8IgTa+iJ
xOeBv1WWL1ettku1n3Va4YULmex0tqY4iUIxylT1ItNLWvgTRTqDuahxLlsYQruuUgtFl5Hs7nQ9
r9aknmk56c6+PnLgS1gkVfBiOCSEu9vA//+7cv4XV44hPA9fxv/sytnn3/ThfPw1jvbP+/zLmCP+
4eKQtF0aoflTO/ho/pVH87x/0I/sCoHLxrZ/fysv6L/5v/9HkGKzsd/oLm4e4dz8Mv8y5rj/cPmG
7zsWuTTybP9PxhzqcmbrzV8Lqz3CjB4Ph/sHkxmTtv/uQ+nMJoqnCETRCKVadNvUYR+uJXF2CcaI
eRSDvDTq3DvUeg5XCQ4FMXqYeI3sPhUJY3lc3yLNUenheiy0NncQ1tNt1jkMc2s+VxmTUWl+YtQc
VyI37mscZ4eegqDKjaLNAOp0WVCOcyyKLlylGZUlSVZwLnUi/dRoMehsxidV3jRI+m+4keVJl9O2
7Cww5wPiiIcaKbGgLDKUjAX43JOf5hFwsf7UEwvf6JA5FvSLnSnRNVeamctlVSWfo9lWzN5oUW2Y
8eYBG/yy7R60OmCZNqfn4t5ZBZltMPFi9GBZHMfNjnLPKFiNtvteaCrajFRphiXYkwq+F/+kYrkz
bLUQp3QHO+1soL7QoVsmIv+2HfsHe0D0Trjccip/9a8EGTE3NemxKxIgW0Jil4xsTA0Z6o5GtMnR
KiYrIStLYmB0ZBn2bqC3NPUHGI32HNMuM3agH1Hn/6RDgNmUe8pSAJ25cdHRj7YV5FQsmtWLDTOm
JI8D2yk6B4Zq71gMnoBI0PUYR9eMkyE4fvEZioj52tzuAq6novlAf9QesSmHm7jBP24xdEEh6A4o
xOvRzP07P1D6fdX9StqLb5rh66C8AqymRC50za9OuO5hcLqlVVEZoPx4uhNZt6Xy4oHeRRTgTDiX
irqlhCfsjYSGMdprGrYNVyBR7j5rtQfNohqjKuS3M2tpFOLVgPf9aomRiJZSF65FD98oMihkjOJk
FkgDwKWudQ/ehJmDkxAvKdOvoPDTQzITVnJyccYwmJCs0L5jT3uO82Dt57V1H+Gv4U+XjZt4DPNj
z0BN5dW0bl4KVTjktcaH1uppSWOEvw9co0FLKU9sudd+g02SgtRuoRoUFnscjiPAkrvcN3xQjziz
W915HGRRvs6kNGqIvDTsaNIrxCYgMUBmX0wspxmfkG5kTdcBhRYjdezdsGu1+EWWBZ7rMl8FKhz2
OD83WuqyANRtZ+f4o7k0oKptYrRmG9Ept7QOXrxIN0k0Ea18dwehnjrmqn4wZ7tCc6RsMsUbrtEt
P49qQopNsqK6YM8jKp5DhuvQuJbkZU9Ggc2/oaCG/f6wGvQsOsV68xFPzmvX0D6lsWRw/e7dTPpL
MoLwh4YLCKItHzQPGF1a3bugQe+osKA9LsHWbfc6OFH3J+2vDOLZI8MHMbcGQOmV1oafWhrhoR+j
rT9lX5qU1CJp4zZX9c7k7702u4gjjTay8azthe4tY1amUpYULxmGtrSMhFqYUUyUIY9IoJ1zpZgi
2hFasBd9AVNoIPzRuh6Q3/YtGatj0nlM/huiFN70laeewErhnEOA/SvqG+iXCdv7zu5+Sj30mRHh
HUvZ7rjzKZtUIzasOT/iuOKhOjPgOVFQSCsAJVrA+aH6tifTbO5CQ6dZdrxrcbBQHmJv9AwOhBtA
Oygm8J8lByBh06RheKTd2+QMaQljMyh/aF7dwdB1gWeoAFlADcaSlg+8m+Ne5eCUQ5zjWkiSPsmr
+yjHHIa/HJIWNIuO/nGBgxdDBnJum1AzYlgPeun+sAPmmgiFx0F7BQcdb7JOvmoQKhd2HKHQDCMb
CzKj8DVDDn9jCOIVvqYqkbvbnGOEUzxFuv8WDcpe5wYed3ZV3lbV1UdYmXfM1Fh+SqbII50VTW9r
q0jmu3qIfxpFMdz7PnwXMXlPGTCVjdBa77GAqEPp5bC1inlW3j2omMxvSNHm2qjpkfA5jkPVpDNY
JRg6phbc0q/QiLF9mt0zAWGBbPvTa1W7dTKQcYONk0sjHpVg55rYwTeT8+aXybnQ0wdk8odWr76F
Bzgo7qmncwcPYCinvHjsWmimF/CmG89gkReWKlyCuuypClWUUdKQPedHE5MJqX5HHqC8dIb7DCBw
OntGg8WmjLStVf3IdREfE0M7WUxbN7KYPlSVlFt6IX9aU6GgNP4yptDZp/4+p1+A/a+1H2ndyBOj
u3ctHPHVdLFoTn4AJ9MtTUmGS3Umr0Iy7mri4vP4sdjGg31J/JFBvDuqBSzLAZ3ca9YNbQBwhyA5
u4/hAIZX0/WLAxvDUvasRUIl0zqNeYc+VafGmz4gvdKNUcoX7PDDnV/a+7BELrFLVT5kKt5J+tK2
QnA0cALQvXFogxHL7wczcgjE6QMN6QzJchosEWvLn6Wf62jJ1HlZsUmLrdN9MEapD6ONly1DYEbN
Y/vrmd3W7uYymhyxqA2aDbaREXiEXxwtfficLPtOTyrtxXJQu4X/2buhWreoDhgYGb7ZmcD2U+RX
zXZmmGRxiP3pW/bdJ7BqQYwmAVgDBOPIQemQgKUIzCw65p79OCZ4OClZL1ei41TRTcawGtvqScez
CLvI6dcwgdb0tbHTIoGxMvPpqSopnOna9FpmnAu1keGKWUD5DY0n0CQm2gGHs7ZUyXne+iYUwO1V
zTgUP9KIJtMQI07abKWMX6aqS5QQ5+y2lBN3LhXvhrWIppaapIwTdLXzJ2PcSSscGEE6rL4s3d0m
HSfSMMKFlrbeheKUaWmMb02N6No6kohaKM82cKWM9dNxdPUr7CY241Mv7to+Hfdub34EFexJx+3c
c9hTzSUaMm22K+FYifbbCG11IucaM5XLqJLgN0meispngFjU38rtik1hFM+OqN7b0up3suE0Egr2
nq1/IOWVkgfBO8DRkCZn8DFa9hoBzGMMTxBvpJmedLXAHanmHZ/S1qY2fcYNJa9GQl9pYSO/2GyX
jFi8mK1B8xVgw0W66f36pbzqDFsKD6tM3Eac5EtDbLwWh3fSp+suDOjlLaavaEjwc7DSg27QHRNT
hoy04P+mJRWfpay25YgHANvoD3DgDYs4Znu+DDEXpcQ/6Q1f+vFI90dALZfBcc2AMFRoBDm7Xr+k
CvZ0MfcKd0637+lAY2sIObTTceIyiNsVU/LiWZUOK+XMhPYxlq22t+IWIZghhqgGelSaIyVm04Ht
MPjyid4ihfDsjy8TB3p1c+ig5HoplbUGwMpcS8xNjda1QWSmaUVVe+yQ5r4NzlGRlXcSDTiaxWC0
EQ4CdCjRJowgdwxw2lHgqZOsyh9N1yo2KvfQlq1Zf3bn+g5QFXAMyZ83a5URhZpFaIddPUzk4CkW
0VMMBBUmHt1KKeVQCEcAZtZtQRoWICZxuPnCnqVvduWk5G5f3y5YYxt7WT9YN/28nqX0atbcuW/C
gIzfV7tp7vYsv3uzEH/7dj6L84TwLjfHxs2Zcbv2n778T7epnrCwL2OX/g1cHSnF3Msyc2av8TxI
mS/+04MGFTbypQM7gzGf1v/lX9uS1vTFn3uTXsMb68ET/8t3/nL1z1OEDm0plYd78c+9Nc1k2BgS
0NZ/D0/+px/oz13+PKARRuy8ygGxzMvex8phFPjv+//+DW6/m4QJjxqq+b+f+HYbk0oHBIP0ls08
Y/DnoFpbWDv79lao56Ke2zeK+R1wu9aks74ZcDr7842ajjsAGrzLUkrSaFdokeKhqacIRBJXT22i
zNwugiQ/Fizmt0bKH30+1P3l4nabb6mIsZKk7jvHxt926Y7uHvzzs71FpqpdtPj/WKObQCuQOyKQ
7+mzOf9BwQIU6DS4ZPxMZQfYLtnva3+7TQhvbsCjtdZl3XI0KxvHns8EjoEc5MmSmgD6hQ7O/Nkx
bVnxPLcpdG4C1mBO08dxtzBpf6N5h+f5czHezDmD8dfbCseHPDfZ9IRmOf6hnrLdqdc2wSBPsWfl
ZLT+dXvfK38zFuYpSoLs0LklO+6M57zdiW4VTCik7X1bQDULYbACKZsfjsJwghA9Xc/zD1zOr/Xt
2t++NMex20ziyDv6ZPs4mOafIG1gimtVQ0eLSePV7ZrHR/b3l1HZk3uPknjlzN1XNSc7ZlEMe29f
/r6N9x113Yut3F/HzXS4Uhh9TZhGAp/XxOZV9xfblCFpEz3U62EjTwBmzq/qkC/C/bipVpTlbXuG
uO5u6MjAb67T4XXYbEF3LZyFGtfEHUegzsHamPbB47aXh+yUestt8Fiv7XsIGJuTs8A+vSIKNC62
06FZMR1d/5if7MTBGR31KuvVa+ItT2op968U/7162sa5jF/c0K14QlT0R3su4/o2srUmH/lgb7PT
a/DYpsgHVPp0y8hbTod4zyr4np+NqDdPvuWxeW//As+4qFbGgWTHik6jgd64FXVppf+YTXIZ8VqM
tNRQRPAWV2eRX3hZpmzbTFcoZrw8kEMhVe19+43OKPXOJDL3h/UUt7vIPFQ4jAKYvBtdA+C6BC6N
xaaaro5LxIYIEJRSjIHFHc8dnNMWaCgr9eEKZQfTRbAerGWVnFK5w3vc/0JzRrPA6o/XGUeYN7zy
c8hTB5vfX4huUY/MkBbDxuGkQHUGv9ZULxiIYf/1wjVX+NIXm3LGuS8R6elRpONdXKJ8qw9Hf1wi
IPNHYEngzPj+RfeFFm0Cdx7YDu+M9xn4jIGqJOQJ4m1Vy8eBRszKWormENPUmd+x+J+fTN0ZRLVh
r7+R1uD4AWmWZy+ateas4r0TrkYUnXSlXybOa2cc9H68521B5GWZj2uHaWXQLkjQeI/ehZm/d0kD
bBtqzf/Ea7E2txzvzHumJww2gbBM7Va+jHDOXqwLPAoEW8i+C/GQn01j2Z+jA+jTxUGAE3lihwn4
e/A+9S+925G2pdgg+tSvoLF5wfqfFb1g77w62fgSPHBUpAXsLo0+uvW0iZ76VUyy7HPXPOmbteLI
egIjWZ9bbe1nP8tihSMwW1oPcpl+5tk5Gf6LvbNash69su2r+AXkEMPtFm2G5MwbRaKYWU9/htJV
XbajT5/j+46w/0raJPhgrTnH1L08fZIarwHvlyJmu+s3mI0c+mA/wSeLRVSSjIHn6hTJh+5cPGbV
Udj90Kug3/c67Kbs1slbwyPQQmPEqALbQNDBFhQUag01JlfI3dZJ/dkrP9MP/Ra6Q0csA9xURFfh
F1IlkEFufz+c8y8ShponKdmZnZ/TJkW7Q07Pk17drJbzUz1IhO3Vt7Z45eErrEZej4d6oTgeNg5n
HfwHF+80vQmZU2EcaTacst5+Xvbip88v+xdqJW9SsoUEweY9I7XG5ULK8O39oNGmOdfe0fPPiwuv
ncxckE72w+knPYWbkL+khKhWJy6uMEK0sb4kDMnFJE/9FD3x4XhKboiIE2u0dx1RRup6RadE9Ake
F/6ynAqcYLTEeNKi8drxoAoeg8Es/wgoO7r+nSu5bXay5FjCMQpPa4oGLYrK1tAuQ6xBW14VQFj2
2e9RKoDXm4919UBKCqr/qLZ9K8fgvitBv6+gcQzWHk8ZJ0eh+WjR/fAEmnmv0CBAw8bifsiQYkq+
hANO6t+V4DrAOOKWz+sbUiCbsaIuXkWxs7PyKlcn836R9nUHhIczQqdiw/0N74LKym5gLw5SgKeI
yq9nJDklSBg3bFiIOdx71AI1AsudIPXMDee9RyFtq59gimcvbeC5X60388IZlpstx3Ww32HHXrrN
OY7uNJ9+jsJsv2F44jZhWFjTB6i60ry+EDvxrtwUnyC8zGYoT49Lzui5etgRb/vDHs4LYzBj7CuX
Eq/hS/v+k3GV+A3O8+qf2hc/Gt+4vJVj8USdafZkVmMblU8aWu/gReV7OiYU6t64VVC7zp/IONxq
0zZbNWVNfp499V6/EM3wOzTFva9QMMhdhYw3WlWbaT+/IJo8cwyou1HF8AGg9hJpRW5wmT06LeED
I2d85MSBNuJoGf0jb0HljzXDHtyOi9ecvNkj8Hf+ZPRhKMUCz+dKTabFYCvtJX+dOdTQQYtmE6qU
uwW0DF6PzT1KaPZn6Lv5DAaI5KN+MVNmUq564VHt/OJHeCuZ3MnS23OyKOPIF/TXaujmOwvCUo/d
8e1VvRdO31Pgip8cut7hXaAW4E7idlyfPnmmksKwq8W7JeDOx1MPGZtpi4cruS8YdnkkLPbdeMN4
tyEI74aQ8cXcWG/GjemP82j4HKDoffzkC390uKuZRYAip5kH+JJ5mIld5ESvM6HqMDpIe+FxiDhT
XBtKca1krshLYjhMZssN3pjLpcV7BRBj50c29lwOzYbciT1yeZ+lZLpbP7Itfr5z5TFdGHaw6fY1
UjHHBG/nWzfu+oWZuPUWOz0at5znYz7wn403tmFHoI0oJdAbQzG1FV+8CCfhUdpzkvjfc/I02Z8c
BP2ebEPGEuaCE0ecL/n8fCwufqZQgum4T7VD5UZYeTbSjelF0x2tfMqe5HtOI8KNwA3ujVPnckUr
jFG+BfZ8HZmME7OfRngRUxNPm7xHxUHm/NkgwIUZR9FmIbXEodk+86ZHkMMsT/icFY9kqKTO6jGK
ti+vPJg1Ss4lbeUHhspwVyzb+LieOQbIJ4ZBac+dR7/kyCdjDHhhctdOr3wK5Y1PA8yHOZQjSySC
2woeL2W8vTYtcnBXeOMfKp6zzYAaPnDZ5ztawsYNBfTMbcR5KQCie9F7oR1a5skdoScOoyQXKz0f
3oDhc4TzxlFujP88alovUh3WTuBmP7wtJn9egq34su2bbRVc209u68DwOSsIlJiyZxRFsHsYV0+D
K8Q7VlHCkUfO+nYy79erVCWw1EdGynUi+kFN7N95YrFA1ME1+6EWT8LuGN4hu19wGE/31A8iCq/9
I/Mmtk+Q8ND2EW6PVw5BeYyvCUGAo4+qEWkQ1hy3OOCzW2v6XPXkoquAjbELr8zmhpihk3BnUAzc
QjAjRWlfWe2R4ge5zPiwEeFUTe+pg37Ioni7gHTJd53h0dSqEYe014bOsf5Q0T7IZFKXJVs7vZv3
bNI3lbZhaJjWQU4mtJyo93NoPF7n+qXIfcTB8dvIiRepBtgh0I4U/2IMg7nrdujrj+vBl4rfJZoX
j/fPWU5l0WPZVLlMq1Dy5HtZOur5hSHKoCwxfmKcnKlgrEWAyqYj8sp0ujqLxxjNCBDthlltqt3A
K61TVT5pJ93aYzPPaIiQOh94RXG2JrI/1svALE9Vs9aG7ceQ2LjFPEeNN89XVubi6JN1HnG5siJW
D6ojKm7J4M/KlfNzF560EsHFIcq/Tfb6T0ytxiO2Ui7SOHQV7tPQofXDmma9wI414whrfXRD63TO
OptrN99OhM9dG9VrX4fZRsfWaWg//Uzz6pe534m7wONEEwqTkH2lesyBRXGIzDOgs+k2kcwh2ogO
Bgtgvuv7PoNc19wJj00DQsctXxivuAImEdMQihGvt045y6EQ4PtJjR3LRbw0kgb4O6wgNqAAJu9o
CrLDYLUy2eKXGfsKkYniwwhbCuuc4XBt+cSdo3xvmV5Zu23kamM+FIlN3ZFFOjNG22+lMyGMrA2w
Z0YshEcmKFs5TfNWDp382H5O7U9e0Py70d0rkIXfddpefpDesL24quGjx0gz9hsHAi1MlsYMyOpe
UfG+UWUHlHStqUh3gbo1PqxGYsMfvday7ibvBGyrbGVi6z5L9lr3lPo8MGSL6sEVXJoDh8Lc5W9V
uZuMvYqYooH6tAGGjWkzOyzpJb4BULYnV+Pi2rKwbVwuwA7Gdh4f4fYLyql97bjdc5+JlFVrd6dv
aVng8+8FW9xUZ/AKn9xyZeJyEyfIykWeW8sxCG462gws5CwE+TsqX9PGeqbeNFOPR/9Adeiz+2Ga
Mg5W4ZIDLMCG3nByI0R36akE5YagQrLz03ii+EizsyXsDrPv24r82tNpoXsSeSIFRJYuuWAjNhIH
F9ckJEZYVLTERsq1+m5G9D5ucLTgHczPpnIVX2ucjxY2KHxlmAm/TJzE11rwI9XLBcqxX2Z0xRRe
9E9rqpK2TwQctOyg7Ek5CTVxTPuZnfcTnkztPBdQUR2VkZ+wo+ll0sBEdjYxMr3bWt8QqDfzaw/L
ovITFC78hu5RYveFB01Q7W9o5y3xnYY6H0WPfShbIatn3TFKVxe91DYf7rDQetH5d2GCPJvN0Zt1
5sYx7izNz7/Dx/nKhGctdOgOqnhIqOwSx5CG24FCALNuLsQk3xwThWWIL9jzV0iR/q5XnfRQMA1u
imeh9wAPBA9kcqHM7b0+Ukqn1LO9mGCJFbqRZs9Nu2spDKtOApG/407qxE1bvwFTpGg8IPXpsFnl
5GDC5SN0orG1u+AGX0n5yhQ7fwreVKxSQg7YbZPchyfqu9rd6lyqPiA0D8Wuqv2RZuQ9IX0EijCM
SW/B0ULVKBGZgLStcYct8UjMipxmkCGxj1sk6Bhfpj3jD5eCgZF0w7nOlG1tHLXu3NBob4BF3GIN
h8bDkr2og1tGsx9Fryv7nIouAMlNrgLF0xEdHKXWbi7Z50Jmya14Hd8Q8iyxwwzMKHkA8+pgxHOw
RVv79sisLBf2AD/rg/9Gl+wiP3ZXGjEI1FIMAsgshos1nJE9BKqjYgdmvEhc4ZQD1AbHSqUN4cE7
I0aLqU/cYLOvKdGCYJTd1taO1U73kawzwtRYbN/AWR+1Y8To5nbHUGIkHJyC5cG76Z/C7fIAKA7l
mhUVbsgRGXat4YT6G+oFQh/c2Nhvk4q1Mvs9BFbvBItfRWM1A+5AZrxZnuQxZjKZu/VTiG/opD9S
ZHEx8iKxUDV2GHuZq/a5GzwyIgs67RTuVlS/h5oLsTDVDkxahEs6urBpslOcUtxPDyELeusiHA5z
vqONod/CQ+2Hj3K/Jcwn9WE1athDLoym6mt6mg6auFG2OVzdreLkd5YI/ukYMZw5KAyFg3YhKepe
ZlSARLadiJSl1/mOi13k8rGbFzSDNH+c4LX2RSSuql+6rb4npezY75At19f74Kw50dG4CJQUNsal
dMuDiFnlPt72ghuxCpWP+c/E9u4CmGt6iN3M08mHXV701/Ctf4QgKUb7xKkfVY74lnfcooM+iugR
OrJYNkyrz9KdFvIFOT6lfChNfDr3nOiWvBIb8Im9sjtjj9YW8V5NiRKDxZZfnnD8rWNiaVuM+ecK
k8jOcNuX5JlRVHylQxb6xEV0yg7qfNIcShUdxgYnXl+/Ee2kxw53sXRXq9cZooWB5WhnSj+susxm
yxqBgJsEFjSr7hwZLtVQcfPK1onVISsEYVh3EXmJ6KOZSIELX9b/llrHEc+4m4/kaO6hYOR2u0Ow
nzJmHqC1ZNRVeC/hLtcVtvMkktmd3R/HFwMJAmta8zk/xn6OiLyHfdM8o1EoQ1clw1vchG4lHGhm
sauipUOrzUQYROzspr+BDJlPMpBMGjMYMrBnFcBLdxhjscc0hj+Scqsmjyw32aHPLykIBWwm/QZL
pnVdpBulfnFXrHt2lCRuzIvgUxY8qhnCafbeuQqIwlntiT5tmzl5K8AO2/DpztF2/KL1x64JlIdB
32QTPmYDe0/D7Z4tfY/EYhM/9YYXFltyyTfB6zp6h48draGN4oHc/4mf+w9ImSXld0f61KieOBah
EIh8CZ7aie0xRWL6k5Edo6CYYBy3TohPgUVzX/wAomSMQ13AiuMoQWCG283BaY+UA2TKKJFbb7Id
bSb0QZQPfrOTN4zyKDoqwSGX+z5K7Zb8so22hS/Nzmip962d3wEvkBJSXN7LGwQRo0KMc0D/RHHI
OkcXwsQlYhueTeYqoMSabRmb4CspiCcjML4/tgrKUw4jdrJpH7/2jkClSFl3L9HTIPm97GgEHdwJ
yJjYPlv1a/VESfWzS26stATwlNe+wxZ6tkp4S5SE4VKUy5ahI91bAx76xB5241l6Nl97YePXPtv7
I7ek4g333bP+GjGK0hL3SPa1mZVQgYfJNYX0n2nENG76b44Au8Cf/CyX3xqJD516VO4m1hOPyMPl
4ZS+y+x7Q3fhEsH54MXcg0Hj0iSAqAFr/QNt+qd10vYNO3vqGhfkAqgFlPo+44bGrTRsJpelCgyN
tT4yxlfrrBy4OuItuRQkXl+mCvSMHe+7vSj9BMfuI36snit3XZVdgodCId3hEtabgBgzSMV68F23
KI/h9BKWNsLK8wr50UTn+91tFGKqt3jz3NxwZcMVXBz8bNHX08KW0R8+iCLZDNw+PGtE0+0wbbvt
hBbBXo/jlpEkvLG8PVnnut48VF55To2XhTKaJ6rOUgDDdIf7O+uMYWIFD9FXfRXvqbE9vdMA0tfR
9il6ZgmVcJZ5WaNkpDOv2OsAzSDHZdgfnglgLx3q4hdCpRmHLYqfm8ST2cf7+Ul7nr7ArZRvyl35
GOx6DA3P2O4fuBK/6+Q6FDUF7Sc13Bt3D6rAZ/uEX/QobYwzEAgsh8I53Qtn0BE5l0JwzRx4KLVP
4kVph285ksUN3uHtILuy+LIcdFvfszijupHKN4w323TcddaDUQrHTgivv06aMJ/Y+/9+OSprL4iY
ihsSTcsLx1KxUSan9IzoNM29YCDwggCZj3SAfn9m1fEBVD8T1drCigi/pBW6qrrgUEeM/OP8D2PX
729Igls7XH/+oRoO6B7Eh04k7O7XDPb7V3/9aacmPNOcahFqS7wP//b4VG6kXTjuCXJq9p2g1//4
J1y//f1ZUI0s0SNTe7fQDOGnZr/bR//0p//2yN/n0Ep6RX89W9kEpZel7b2mmYj/msilUbsFS13v
f/8J6/U1fr8EZIlG8fdL00jB2hpiAc10ig5//fnwX2/zr59ZOFP+eIrfH/7+TU500JapBtLMny/1
+/O/vv3HVxFEDPvffpOqEQxMUoucv36BC5gX+f2+HFmXSVWFE3h97n96+d+PjSI0ZK88c1u1IQtI
7um8sgYXZRTFr7WGGxezN1QWBb063yVDvdU0I/Lo7Iu+rNSnkKhALU6oXS3Kg5QKrEfH+1aytj26
+U2qqBidcWX2yCcawp67jqldj0yMZsKHmXanVpXfLKPz5wIdJeTWtBEAw/ZEIyvNaCu0LCzBQjCi
Uv+ZBRUSnNwWYOOh4sWJ6Q+5JFExJidyGKSt2CArSANQc4qGTDZKn7MxmWy91Xbd3KDBEx+qX61P
OoBdV6dHxZIYBcvkfhyXA3FdMS5ntxjIK5O2MtE3k8rask6vSf4ShqxTqHKQmetoprUT2omlYoIL
d8waz2oAZUekepJBqkoGY5cSXpd30VT3Rl+jLkqEPVbpxyoW3kV9uRVa6gXhx0i4XqsU7JsZcCz5
sjTE1qFRMemSauDi+u4EY5QCKGHTQWC8TchFYa0WV6RmYOKaSmNzhDqSHQDdV2YRzXrFWg+ySaWg
U46DcIoysKbG99xN8DIq+QslyUkMjZcQGDnWh8Wf0k8JtPCYfRZjQ/x0AeW6JZyIs/ATFeYHbeTi
0IvK4JfiEvlRHHuVsF1qpImaxna6A9UfdMWzMSf0yqV9U897xCTgB+izLCRcxPIdUKLrDH8kHhvU
UcV+TukIYTsBeePlHdjTUWctxnAfNKgaVfkROvCAj1BdyBw0ZLfXQODp5iGk5tlpbxymjxbRn2Rl
F7IJP1RWW9kEEmeRQneNaK+oeuQcMyWRvquk/2iJiqLZoLLaY46HUtZzxGbdOHaGBESn0aJDtJhk
YEsQZ5HOYidTdIxLtzqs1M8Fl1oTaHeAc1/yqqEOauG4GtZESYKspRBGX9QLh5GE1Ektiy0mOn/K
KYNpUE/A89OnZmGZJMK8i+rkq8xtVTYI1sjHx8pkdp07DczX0E67IU1IBMG+As3BaYHybnIxq87A
uV4XUEROLZuCMwCz2OTy09RL5a7Nl7cU3y9EdAmtTNs4yABIXszHV/b6dJ9CWyKZw4gxcluK+s2V
5EpS94QH+L2b9UtAV3pZWfoL4SXTNByGDLaLXqPcHfKQHMvTbIT3+Oj3ECzgAhGxfVJG+W56akBA
wbAEG5jQy6zkTrbDWH1UehM8ria/15+iYv1AYBh2acnhmmrQhMZ8kDUpwD/Ck1vzzOQ1EHigxfhn
6mlxI21PJMt5EQMPhW9wRvx6sJLuG4ik7ODfv4fI+IiavEGIifp2rsPTMmjveoF8YcKQKtARW3Kr
dgnMomsxl1/JnLtzoPSXVCxNEk3OiJ8vUg2XTGoAaKhh8BMoJC2P/QvQUZqNMJo1AEaupNDdjmbJ
RI1O9l2W/zRGYHfWyCxumrcmAORGdKlYDD9qu9yjdo7RMbAtDIJ4ssl7O+h6+xwD5OZkjd0GBSBl
GItmR2bWqVs9ZVKu+Z22nCtBeIq4N1cKBRAGq/IkgYpMLO7McKZXCSm/75O3eZSeB0IGmW670Bch
zqyUMcwJs0J5aI7sACwQER8noJYHPZZbdjTiOY8yVqpjeC2/h6b6Cjr6PBoNyHyvRGvCFqk8gJdD
25ADu9eN1pWHjFobGT6MbnRcgjneW2b/Vi50PzWBsqfA2EOyT0DFbIqvUVa/aVX7WBfjmWN+Xhp5
W7OgnfqErqkgPocmRa/UAoRWX/Nl8YWqusbE14C4YWJoiPnaBHn8o073Sjmpm1DRMUeU0VVWlRRp
cEZFXkztxJJAnaMwtQVtQNGlixCZUgJEhuxTKM0IcXX3o+qUt+qs3oUqaRwM3nanRB9mAwgNaTAe
2YAtP+N3VpdAU/FfIQrfzEZ3jy/qB2TPfJU6rv4lRK2uWjCn1lkQ2UPp5SZ86jjrEzdp65d0qka7
7YqLclWohAgVCpb8W8tl2f7SVdoFdfSadR96tHCri/K4KWeMgRKwMIT6oGFuAriicKrbM+rqVVVK
QV0qZ3Y2QbMNxoxuTZc/gTD8AKtaOYa8trrWWp3aOEOeZfZYFpjX5/Ex1heieulNIvuUsfRFbGFT
6vUI2KE2ZYAJJsPwxVKlDQwBYiypmFcdRRATbe9UlVeFqHEHKW5B5uH4LE7WvIlVc9fAMbSLCXhE
bGnPYiOyYhcLrtq+oxDSpA+AMD6J+3NLcPGEyE8hxdpKY/UEeAcgWYqCYNa1o5JQSe/YfUZUxNwy
Jwl6CLJhV6ilZI8YjBUIW0dDCWg3ibQZcLyiNZmyrZRqwSmk5GjliD4NZf60MqpTYkvJKM8p0Q4U
9FPznPdYXqOht3i39EnAP+GYhdLHmqe469ua7E8VUz+IG5QT8l4MyK+TYuzZcQCCrpFI+kEc5rZ9
RZqO/r+Wsu+ii7v5/2EpswjI+p8cZfTI4It9dn8rf/5mQ+vLP+J/sZf94/F/uMsM/e+guXVW7SjD
ZcjKpI39mXZm/F2SiEIzREXRCSUV9f/CPsN2tiwVPxrcZxO2nM6v/nSXmX83RTDn/FLHsybzq/8A
+7y+/L94ywBSa6KqSJqsaoqurJ/8nxnHs1SkUkS481aw5A3FjDz80ZZDH4aeSGCUhEhfVKkMmaYT
SN+IljftcN8jSBaXL5m8slbEt4AwNMwhhaB1qrZiTDLxi0QRtouv/3SY/zsgs/nfvduVxKwoHB7Z
kv7NCYfyWK9ME+gp3gCmWhPbfY7i2JBprKiYo6tjC9YoxL2sGVtcGHcGZZhqOc/msK2FjoxLiNYq
6Q65CPcqpYIVnOLS9EaFtgL+9BF1XIzVuocEYF0M5butZoi7rJACQkPPWNxYoBOSXVS0F7qPWaf+
sP6Mv0ib0VPr8nP9G6Jy4IYlzvpypWZtR4zK4sIWmZfqYEdV1Fxwda0/Wv9kfcq6ksg4Ual5I8zj
qZA+7lvqOGL1qfLsf74p8uud9T2tb/D3DdejV4qaqxtMp7xxAL/kTFGlWpWAGJHaUqBi1WzkmKhQ
vq75uh0Dm2QfXjr12jB1Y1OE9U29INfdhqSaiIfya5WFYVjxkPVPQ34GdmSma2N2FzWddjIAqHrg
/03vro9WY2sr5sEbSCn8sjxHXBao75A2UmyoeWzNKB7Ofs27GnPrtD6dnBz6od2qCrw2vk3j8Vbz
14CqMADysmMn/sgmCib0PYp60dqDWnotj0gLnoDX+H1fvHgtGd6fH3V9vZVyYViST1OjLobt+ivm
7N//TltN/GgTrBp17/5+AJ5HrXrKV7G/Hp71s68vvn4GVUjcukiZEXktDmGwfs3vWsqZVomTGR/C
CsIpnlSRCOiVDitnOI3kUESahecZZEZIrVPn66G8JvJDoOeOCMtU7LBABBtdQ6zAt+sftxJF59bc
ztRuRHacNU5EmsFezzat7wu8aivCEfHgEDjJ8hbzGuvzthCv4jS3ofn+PoXM11YHCKMnJpp3pbML
/fOhIMSo2YDAHAlUiYF98fX6O0zJm8GtVD4Zz5aqVLBiqbsXqZmyE7DXd7A+bKSCbr1KiuCmerAd
avbW1orgGsr3nKYKhlhb1Q07p9HaVUc5DG2RRLf3Ycphw6R3kxA8sIXvaOlUbyloiYxVkTUr1yDP
ntj1JA7wrQ2uDz9sjUM7G6e6kWgD9oAeKGBF+KsnYAmF2aOGor/U0WQkPe0hLV7kFlqQEGMHSBMw
zdj6Pgu0GnkEbEQPuWFg5l0zKHYthZw07l1l7G7Inu1KJyC0ZDueKhcGsf8NS/jb/9ccKsvmGt75
f7dln78/mvc2/ZeJ848H/TFzWtrfFYm4KSTUms52aX2+P2ZOSVRJAzU0XTEITlDM1RH9py9b+bso
MtFCE7VWV/aKvf9j5lTF/2SmlGTj34j6lDs0EbP3mrqg6Bpv7V/nykzBiDnD8TsWg9pNbFnqoDmR
0JvvgxiR+O9Xf/3zn/8sXKXmlhnTd/+fn6ZRI4Eqetk3NNMgp3m/r1XWOm2530cOqgL92ojVGXlC
E2S3IBvLQ2YtPTul0cfxgPVzbB6i8ak0YVsXy2i4g8LDsWe+5oK847mqTaJl/b4omud8j0nYS4Dd
b9T3vhcKlz7JpEFZVPR+8EVaSIsyoEWzqofAjF6qntTuJke8LyiPHTvHvIWXplUmSWBrRMDYlPM+
KIYTifFPZtHssqzRT1bSECRpJdoeTOxOVhrBiwLMbxXsJalhxQsweS08PJEc+z6ONS2bgCYljDYE
irqx18QRNYksvOY6Gz1CDiTkk/A4euVLwhiZg+opeJ1Nr8gwKSY862JIfV0g1y4tVdqyptFfxDIg
JztmX6cv2B/npLATCbswOD5Cvol+Wlc2VfEkJ+G21bV+pwrDz6hGqhOOxX2KlwG1i9Uj4Mxyj75b
BACJCT97ClfEnWHuUyB5TqmM5nYqBvKOt/TzK03QkGajoxqA6Fog94t4ykh9/Qqi0fIGEyKNmuAU
XjRCoTTzyQrXNEPdBEHTPBA1/tWF6DRUFKinOaZ2QB7XtYnqyO87BO4FgBXFeh4S6R7GqwaPo/Jb
I78tlfk6lHVrq0KKsTkk/w67ObKOxmCDO8CaTYUTHM2dUqfWRrGUzyGuZ3ecuA5iSX1LLDzkwYg6
K9OfxBHzUlmI4G/Ehm6OMRJcZpR20tOBMEJapcBoGoABGYnlicoaLa2shSUFQzb45ApUqGi9Dzoy
rKKKZC8AStxUHRFPInu1ARy39i4Y8AYzMa+gLFmkK6U1CynMPio3JFAWanJ9lnL2AGVVuaUzVSQC
l3REz1xXL8sE+SDX+oOh5GuQlLLrIdngEjBLN9TLp6I0qi1ULtDnwzB6RCzt9Jwpo0ZYj1fKlhft
bqKkgrcPQFgWwRPQZm6BqdlXNdR03RiJlIcAbLOtq+1cF0nNlqNzHgL5lzJhS7QTvgG1ixypNj6y
Jv+I6t4pVWpLg2rcJV32LYoC8FENPGSlu7o2swdW3wuDEpnRkg04yDNwcYCk8/KVDGhMle6mDgqp
dQnlOxoWNwnFjRxmb3CKiMWdPpZseEVL1my1dKFs0BXvZkWts2UVIyjKo1kFNONgEoNxqTU36Q6C
9TFJ1f06vhJIoKJNaSCBDcXJqkdaVL1OaKBMwWskOL2YgurQBfGPnuZ3DI/uYoWJDyWidGMsbgIB
czaR4yh3XLVXHuSiemjSAl2KiHpuNdz84x+DJVuuPsf53DtJLF+TRr+lHeaoJECrrbXUdKXeFPe6
7Ccs00h9HIh4ZMMi6eJhISAXHp4KEJp7wkjoyzWsIVj/nBIlfejy/jPh7iI5wWMAUDTpTqCgp7B8
ZWmjgoVwlSV+1haKL0vXLrAJxgz6XXbAy9Q4MQ4hufc0ZUQJn4wzkVqjz2f5WsJBPSn5dJ7igEtD
rrd9rdphh7SLDERCNLHRGDl4GiN9BHIKCNuoFId6xCk0zA+jFsdjoyGqTJOtGLQGNlTzrozNjOgO
hBpjbbhav1B6Vy7kniGyGXTa9imgTkEDsKcu7XyLh7G4BDUymw6XM/Hzupy8qsRO5CS9IFQk8ENk
P5B0M14ptRo3uRl4mIgj4tq+qxwi2NCPdH2MgrKz+lYFk932pwZNP+Qip1LTCnsAtY0o165Qynup
Mag3SIEtgyVnpQhwSWniOwnfM0AdCLB9Q0lsET56FW7cUkms8FXqilkQx4489GBLTetaBE4wCOE+
K1l0dgDzkMaBgxdmhF5TDuq5N+iEiZ68RJ2j9Cr66CTA+t1SAsdTn2nAu9LkS4bZFWjqvlnw4Et6
gXa9FL7rcXhhQOKnLJytXjqWqOyrcrwwGRyb0AQTGDHoRmp2s8SsI87xaCVz6TTjTyzT7Czy5jvS
I9QZwchU2f3MYCH2bRo9JF1bbYe+diDvLV6ndz/J1CGxYGfcmYZ6jLXqpdDotBsxGgSBdSr7WK7y
JJtcITB/lg60XhHRgkmHcNd2yJ9yDTUD7RXSoji6mXYR1zxwhQamPU8Rwk1V+hgn+a6Z52MXjj2h
x3MB9p49ZIgmS86epE6V9kVKd6MrLIbaGO0YkHiyKtn2wY+2tQSx7aKDYA4w6uuIe2bMSR1K5NYk
xTcYHSXVJrfsJuhd+bcVFy1cO9R0Bst+YnMOmG5LtzCn1w6ykw9xHGcywPie5w6N/qeycnY7KoL8
Tl+OSxvf5vzJlENpzwRkqBDaDTEL3XTWfzS4w55JxREj2+DAmeMwacYdT+nXfcqgN4rJNRbZ2Epy
eEzHWjgOfXQQsahv6jyycBBQaChlnz+ON3pdzwezuxsrVhn0QR26fOw8MgvJCPcTblDsq1Boz6Bh
WqeSpO96oL2tyght9eoFnhZ52wl+lgH1JSg3v2NJhzKqZuPfobVr29lp8wFCSAxFqjHqjdrQMaCR
C0hRwJrfou8163awdQY28k8PcVjiIElpsWoxWqvIspV0uLKOJLxqAhAGTQEpBMOx28bgQszpPehI
dzfL1vAGZfwO9/g64TAUIGbKRXilQxD7U2v0B9YKIDUztWKyB0lY0cpwano1dpbWH1K2LvHMbhsI
enoUxPzAHvIydzISJSW3nD4UXWOlOPe5ipzaQpYdgpVVptyfOwwrLSeLgkWL3l+tHHFOSC9XIuZv
jYDXxKy/+54BQ1FKojpi6F2MZWQbzFIEghBexVCjrFAVgfgXIy9PXYRkSSJvuNdFLqApIbpJyb+N
WUlppSGU6bbiGH8VnMl6oUivzvm4M2bCIcfMosswBfNxRMrmmVpIqV+QuY3gyM31jCx/YWatQoNe
VAprkte1xgW8IaRSD9gWbaexQGSggq7TAN4IrYISrY46r9Glxh+S6K6omvSoCZXslSR3IkjqT1wD
rEGyXQ0uAswXgThVMXwZbfq1JNQJGuOecBGKw+rEkrnv32o6be7ck5zZJEXHRlOOXE2bHwUCSbd6
kU+nJlAerGWEEQ8kEmj/RguGL3WyYCFH+MR6kgOGjH8a4CnMYaOrx+UBRtin3IXaxSJ3NLcU+BiV
8AADvbpBYogDbWfWaMbUoim8kGSKuowpP0hM5EtYDQ7yR9h4SojEx5g8cDpIM1qjoVUQo/uaFxsI
H/LzAkG4ZgB0mMeILfnCmh6O7PAAgeNCqPU5zaJwS+eo3P4f9s5su21ly7JfhDsABNp6ZC+Skqje
0guGJVvoeyDQfH3OgH2OTrpu3Rz5Xg+mSYliC0Sz91pz6Yq7iCTa1NEURBFCt4UQnpQOcIQSH6yr
RcbRgc221iu07FFZ9+s0YmUjnAi1VlH5DMpxddaTUO5kWv/U/bQ+tYmoT8u13hxuha0bEC+AqJbk
Ta5GFwnGAP16HZbDizYh3R3S6WzZvX0TuZzYNj7MCWDEFQAjpMleVuwTXSKsmZKbMU/FleupZbvr
UxsXLOXMEsEBpKfryeihYcrKpqyWrBJrCg5MFOemdbuTahEd2mC+mxIZHEb676tBd4+E8KLzH2sI
ANK9zyRVKx/601WQ1Ppzjug4IW1+NKYOuUoYbc3E3U4GQQ2TLk69QkvUgQe2nRnDKM9tOeuXET+i
MKbo3AvnlZAPpDlWgMxlLB/rdvZOeVU/2BDKCaZyAaXet7o3X2adNIt6zuudV+T4qvwSMjY1YcQo
gbsbvDk59o72QG43HDx2FrtCQpLIdOOlM7eSlRsh7flwM5hFSdjbOQzoWswei9OyqFknqAtShn9f
/PEzL80+gBwr8LMrj5UnmRbDPkDxrTXpcFx+CqYGUR7jGXyCEfUjecB6ViCY/bot8xifqKn2D6aO
riOfECkU4Weiz2zXZhijx+WizEN6SEKap7AW3+NOKKCfBXNkMUL7fq6uEjr0yxjtd0BsKtAfi/MZ
6QaSEYu59hAjwWmUOfrLFx2LeqPJsD/01hjJEwO5fbBVRWnMyQXOQrM85laA0mS5SuPYwwHTvkQ2
LnySyTGj/30xtGAZlpvEq95R0mx2fRvo6z4EjOLM4BqWx1gudAZ2NiDgH9UzfF3IBj2rISNtMyoR
0vJogaaUSMvVrx/6VnwoTX3aS+Wj15WwibVWQLCcutr4IZYd45yXKqpusan7nfnX1cXJDqAWL1yk
3S4eejYeBKB17ejsR+oHvxKQe3jkTUROCJwQvBiGyikuAElTfgyr7lgGNgJaEog3kcFHv1xo6u04
57S2IxNKGivGQPd3i2edxIrfdvUxF7OxjbWVYNb+xRsQyui+kAcq3Zagbkf3W88IvhWKP0A0JvEf
VT+Xh8mb17TS9APzAqkfwqyPaZHxBS+3TQxECvE9HwSQYHLT0EDVdnNcrllNihUYE35PuMOxVRfL
tazpUFqbI/la3DXQN12XR8fYIGV6OfiWa7EX877lWEC2AYG1Xo426DzkWy9vnC+pOfo+cYQJad0Q
d5WYSx1qpN2O1WHIs32UGA5Kuqg+Lhe2BGZRKZf+gKt00MNiv/yIWINyQ+Q3e2DFl5fYn0VRVEdP
HUGGurbcLKyq2ZIy9cP2kJoQNnZXdwoDkagjM9Eh0v6+qm5Pig2Q+rmxWvAMFFo5FlpFalhuLxfL
zZn+7cpuCr849znb8IV8QMTdmU1cgCJcIRDYMmyjIP8WwZBC+6TewfKGlvcy3velkR5roXDkE3mh
lGFdWN8ME+A2TZRkTu8c63rGYae5LWpMP8OtaiUMJYRIWIOBrXlKu2NSdh37AC5SThQAtBSRC3Ws
Lxec07+vTY6yDHzdXn6tLz/0ZTrgw2eP/PffOXqqz9vldtebOVJy9auvv55bkV+1+s+xGnlvtcKe
/Lpq1X7GKI6LYflhglxhlTcx4/zXPSXMDRjiXCzXljvKkXmY6g3mMJ1Dwkz6bWU7+WG5BWCyOS7X
fNF8qwk5IwyQezUppbatHhJDOMyVDYSHiLSkBPIglKxvuc8i8PvjpmMUe99hVBk8Nqmrr4cXotU2
qUU3f/lsl4/V9/j4l5vLxaA+9K+bf9wFyJl9kAUjOgJCyOvqQpRGgH0qbJyDS8GTbbaV34KHSZn7
6oH6WcgxSE0dVg3peb+v1pN5HbuJs/PHSznZ8spTaAzyZ/gSfXV4ectVyrj1Zq6ZE7ryTlu+zV59
U/+4OquBzmvYSQM82/vLIMkUzlBZ0njAvpKsU7IRjsKRHvIZ/YWprzp+vfzlZqzusVxbLqKqfp2H
XmxNNR5pFUlCksGLY/jv28Ew6Xuvh7in3lmtLpZrhJdvR2nGB8rEDfpS5fb4+5d224zIMhraW+HE
Dm+i9qfGF06gqDksV0dNlGtq2tjEW3g8OeERx0RdW26OYcMONI+T/thl36PBkFfSAtizXIDnchib
1O3B0G7I4vnzIFTHpBP25C+qI9qm/rYzBuvyj+N7uUqD3KH/43g05LhfJaJ0nxnG6R/3W45svTNu
DFtDDP918C/3+XqO2qgwVeXYvpefxVHI+VSMrGARYfx+gcuftE6FxH2EL4oDZQBk0EYAUxI1+8Xq
JF90tH/cXH4h0tJdL22G/w/K/R9UDaZuee5/6shcf2+m7Hvx45+k3N9/9JeWwf6XTp1fdxydSrIg
se3vjozr/4tsa1v4tq3Tk1Eyg98NGeH/yzWFEjqYcNWROZB7/ZeUwf2XR4Y5yda2a7k6XZX/VYOG
d/OnlIEIdqBMCC6QUP3Znin0PmnyKJ0PFXWiTS9nYHf4nyeXpsCkEVc0okFMM+qdNVK1tRxJTSGT
01uxtVJ6yh9+hDu8YN0v3GT7j4/y30gXDN7lny/O5czWbbSRwgMl/N97R13mR6y+nEnFCh1NkMOs
dI1ibXeD2qur/KHmecI4apF9auSU3ysHE+Z/fhH/TuyB3MQUNNUcgq3MP8Qend3qrH+i8TB1dbzX
2awQ64gLZVJFYDd4rGzGn1BQ8XV+vidlUW1tSSNJe9FTXmKGrN8iAKJ06XInEDaJXcvXlZ69ZR12
QJgmfstr1iBv/TpnP8b/E/4s/82nZ9r2/638oJZr+p4gcJIjzf8ji7vvJy+WiN0OtiAm2O9fJDTv
rSkE9hPcTMmIPNujCuNGsGRDpNQbRF/UTF9jnXfZadllGAeYmeqznlNsS8zBuJU6bB8mE4lNeUMM
+RNr4MeRKGGa84xYEl+QnASVuu7kFjwNuCsSwCTbHahyq7FO96GuDA49pQyz9mJItbj45oPhsvPK
4UBudYGDciph3lZZSvBDdW+S546H0IDQOFvUwZJhO6mAMD8kD0mnYkZNg/Tj6zFu2Hnlw8YPNHgp
cqJ0ayZYHgK5CUmUsvrqIQy1izaGlSIwZ4g8Hb4ZOHFZilPLjc1D2vDms8DDzJdVby6mmW6Es+PK
fJ+gzYXhb6cb2x+OTh/VG2GrT1Ldu8Hp6SSXpbrXzX28T7QQJzPq4XVLnDIc2/BUuWKL0tPfRK3j
sYb/RiJafIgi6tBZYKEnMMNPPywXeCykU8+O9uREv4WD9a30ZuSi6gAPTEqySLT1FTp5GF5J9TbE
JZ9denKd6iPTyRwWiZdSdgoJgiBGdbDwWVo2/DezHjYu1b+RUNm1IyqlqX+2+rDexK52IHyCs6oU
ZwCUrINnFDtO5CsgC4yCxNkXBLsijaF31b7BCBaRd2vhYqnrdtp3Q4X5csAfXbFUTTu2vG1l/nRc
DV2PFvC4HpqKAIfmcpZqUv/UaHhSUr2wnHkjv+mxtjQYG+7w0jrJm11EN1VBaqOfvjVEwIuayAzi
yB57YVCqjOx15VImbHB+0+E8kH/IOdmEp0E6MJ2TkdgAojnsFKAcv8kNviY5DBjrrQcQc5SCaWb0
M3T7lkSrbYqfS0YAPEKHUPNiaJ8svYXVkljPGnKf2glANaKKSa2i3Hhpse5qPjsIZ7yUOfp0qxCm
Ahg3C1yIZkfAVJnWHfJLViWcASJLtjO03JXb3WYDMnp0xfa6ibEDs+25CQwOxGIAcmDAPeksPPVZ
oV+JpBjRb1KFlJW3Wd5BGLuUc4vpwRpGuQ59jlSy3DgxZXxJ1fc+S+tzcOTBagaUmANJeTlRvBRZ
hpCvrkwdOETF3qgYlhqtTe+Heh0FOD21yL0qhoEWrNPsKKzpOIOrS1uT/+C63sZHminVRm/yEFNZ
aY3+Qx0YIEu3/kwrwg2paqVNCaxkmF8TOQ2UwTAFUzu4pdmEP37k/uG2JyFvb7p2hfHFGyERgVKa
s+fENvDXDuKd8IIYmeuU7sK8hGgANVNS5iVoDZKaJqB6Dc/FZBPsqWHhi2Z7JfSy2iYB/Y9ScPTG
PsCOggDSLqclFWf8YV5AldUw4detz1fqsSlehnE0YEoLR1+bohKF9YG+hoM8LpYcMHzNbgQ7cxn8
ap8kCy0wb0MN0ZL30dsWZ6DlnZuaECL0Ni4R2lgEnnFukEieCAxX6rupeo4P+NxvE/L2jebtS5Hs
6xa3b6VihCBX+Kp+QuvGqQBzVca1bljvTc4UkRLeuvU4d/qpahiqOZ2TW+kO3TpRiGcr5dRevpG+
Y2AGN7+dR+0nRfP7ZmSMmAqGdotXPWbokOKDZ1TgnkLeXRHQtTYlsRoZjx4NKTYM9LRE99InSD7L
ajlMHY7jjg+lKvGoUhQdyydqXj8sPLrzQBiXqKvt8kSsUnifCOgRCIDeaeJ9psfPrVffioTpZTlM
mBtMpIPh/Wy2uHBnTg0JxNfwvydDdCzr8NtyiJBTIteZHn62yPbzLNJX8RzuPEOCvIrv6el7mDeL
N/bF6W4w0k8Tef+mapk8+mSkG6ZEXNLIbm0bS42k8YtQz1jhVqFQ4OS83k1a+rdBKoFDARnEaLHx
1Vyh5dMGB8ZHKHR9NcdUedWxL4KcgcACVkwUG9ZUncihuQOiMFgvbYbsrCNVaDkwg4nJGz7tpxZE
OjH0xXYSY7pDPv/exWTo+JD8a9k/LEeR8BlWrHD+zh7itmm8rRswS+gmX2etDnA6hKCZ5py4W4P2
XB1hGidO0Oup0gK7HDYkvuQ0ics3U/VtUGHvGum8Fnx1vsmgkqshumzmTZ7jiNEnqgG17fEa+F2V
V8c0rD8KKsNo01B/GbEqsdRbL2conqFHEuPDkNupB5JkiRTxs6OeeSrVFjm9zUXxVjGtrmQAmEsG
j1LnW7EJtFuVFMOYGxiSdZvZsFIThy/rXZfN0K5D5p0Ey7uhzbdkRlVk4yQ/rID7yKp+avlsA0+g
d+/TalvTiVh19LNKpj4nqjbEh2FUHFt9HfsuWQqM3oig0k3vRz8TxA0tbNgN0SYJyA2xswL7SfLu
NxKa6LIO0EaO+1FnmuQ7wSxCvHFa3ExogeD4DCxixhcYCzR9U6V8adNPSKOvleVeclsjRb07T6VE
0MLoMifpZzE+mmVJtmAdvGkjB9fkAqbqiWWApb9lqmUaxNsUQujoKwYyc4Z2olPuZ9VCQT14FHr4
XcbNYXkjGhwpjFWkAzILkRODs6/xPqAgqA7979OCz5RGK7HnaB6qlg/31xLEiKHrAzNdsjqrlsOi
8zADVY6/dZPbSgR7xxQ0IjjNgeA/yG5+xsY9ckKn+JFFWmzjighDS3dZyI42q3u/PlhOtGnbjmQj
Io9XfaABv2nWgZ3CH7mZau0HmxKMlhmnSh90bIM981RZSG2oE7+EGQmbFCr5fiK+JAwu1MHK6s0P
Ge1qwR+aNw5xRiuMKIxnfBZtr6ebKidjgKIJQcUurPSc9ZWweQnJeIxGV1Kk55Q1B1gHiV2vu5Rz
WQt5MMsF5OFRUHAsBtKOrQixlh6WQ1v76VsU1NN+PKRz7W1koJa6NGcpt5gG3eXQUuiS7NP1mFpt
n+OnjOlQav4n+42dXRH33jAFT4X5rWso41Dy08mhxSWXUrBqiKFU6/jRajGzZY+Vls07MfEmizI8
RP101ZqMyhp9ow0mpF03WQc/5/NMIwZQOZEokqThbelQyDJzDpiizT/avr8365lFWsxpLlw+18R+
0VhuSDHfmP1rqwb2hKDt2GOHT+L8tO+H55TWyKqWn0HGqTNbmDvF2J84BdEgmN1tx0JvBf/901PP
n0s0ScSeOvow4EzJL32TvSUJdDPtPRvjem0G/m2ZLPNoeenCSD+44AAsJ33L+oxQ2ZJ5SGsowySR
huNJN6E1WfR7XRjbo74LDY5VSoVwUUqWiGn5thx+vrRU1C9dD7l15vp7PoMQG71rVw2qy3quHPPL
sgyKzddsQC6xDMaJ4T0ua5BlEE9aJlcj0e8CgUa5Tw3WPWnzZoYARvkq+759IqhIMQc5RQShhBg/
L2PRviXolZDBSBfhSfQkKsJNZpYZfsjsnOsAGIM2/VjWvq5DCygAtuUJ7ZRLqWyVdUm2WE8VJs4+
oUpzdrPgztr01Wd7Q0+CJaRD7GmMoSg20rcIvRYb4/yuDrAlJi0pMICrmgtl6l3ZkyuGFJdxICGL
bEwRFKkl6qyG/zlND2GNLo/5iNUGcsPRNV4DyQDbNPIQtfZbmjORWpPzkPnpXZHwWcs4e3NbGAYO
qCWh9u50kAfvsY/9x7EQjJGdc6Iw/bbMjrPGxhVe/Q2tr2PNEpwNBSziBKmKlUFSY1VTuvMPFigb
V63iszx4RJbNYpD3Pg7R2Q/lRap1g5+TphG2nFRl8skqkW0I8x7+LCT2vCFDTQF+Wp6pfLAIqGkb
4vJUi/8wtr+bxU+CrRiJS+dUZOYl3Vda+nM59l2HTPQ4IEJ6uQcBo5by4Emlpi56SCJ1c+0Wan5J
ZxYt8Te1XkAN+5h5Sr0Zsx5GkbnJ1WfjDfN1rKEkJ9r3vezeUkrVZFmpYTy6S3tUaD7paTusoBdi
yA+alZ3ppGK57Is3E30D2OdkH4vK3bdknu2q9gNLqTHF2I+15FNtkTbUVBjQHoaZ0W45jtU8XFvW
AdXlp50TEJen+QWx3Hkw7iad+DgvYYk0mf1PlppvluP0aPPFLrezTwJYYJvCEp4atc8dAMHHoYxo
y0KX1cb7IUqtq6E7V3oeX5N5c9IqvggLewRpONpB0+pXEdtPne59j3z/hjToS+ZwfpUGdJ3MyX4U
tiv3CUfuDmckQ0wtH4k6gcpPHuMe17b6ZHS1S4lpoK3R8sxwb9Haj7NPf9RFtI4lw/FJ+VoWlaoG
YLRs11EO9GvLCH9tOstw5yghRzGzICQ59Rlb1ze3nGjh0nT3NJYWphM8OUyQYK+IGmlTJsk5UNF+
JW4CtEtlbU77KjbOfYUoVA8sEoAMzSfEWtwWxAjKwMVhMmR4CTBV++9mWQNBkpw1sPJ3o4SQNUJ7
YrI+hx4rsXbOrkyUplu/QR0W2A40PFxjfDLTd+juHkuK4NF15VUtYXfpTuWvvLx74GQsjwtpunMr
+jVjhvGsLDWiOAsFTx9VQ4qO+sT7yABN4Xw7Dpcii0p9K3NiGn2USV8k6y+ctV4oJMNgzggnQhLZ
lg4WoTprK3ftA0HNEa4YiVWdWvvyIgJi7srD0gZcftgH1LJL10AzowjkmYxvKbg7O33qQZKyEKOz
0AHJEjT10nmibvzVztINcxtnBMN8/ejXXTwA+4AdVNt2+ZW2FJx1M2YHHADTqsd/Psxyl687fz2Y
VBXqpR+7/Gy5uVz7+pm/PPLXD7/u8//82R+PGtOFR4DTTL/fXr68Sbl0Ob6eZ3l5resGdC5TUmP+
fmWkMh8jJGxUDbWmPS0Pnna+lf/zQ/F/lH48XolSudv1chUJR0vbtQ59Z2s0AglMo/oYQg5Be1o0
mcvt0HXu+sqrfzUF/aA190M27knq6I969EYvq9vxWaIF6EH8kKw7QvXInGPvYiSnZNA59F2Qyiw/
XC7qGtQDiTvayg4FUAEKSeziUtKbkCEewyzxjss1hlP3GNNeoEViHGyjvXRVYO3KKTSPGMtN8qC5
CICBmZMvd5rDDrNt6o+UpW8VsOG4CskFbcee3RdxRI6R11tDhSoOerLnvC2Ojc5WJNcwfAVOcSh9
eQgiAQW0SNN1bFWYiH3rKdMc/wcRfiQmHZuG+Jcw8Vp60xLOIBRFmnzO1kria1mylQcbPkPn04N0
XyOQnQJkFib6dZzrEHKjG7sNKKYQWcgcbR45VwUnfcwComXXKe3HJJV3lSzdldEWN5qXwQ5rUN+S
rePGT6EeHoesIzop6IljHTxixI05OAj46ZMWXafOAEM0TjeZ63y0QXqpBLwlwzMwz8iZLQ08CzMN
izUwAhijQXg76vGd6OE8aBUm3LI/zL350HtpehoyeH597RU7Ibyf5mR9eIVrrVVKOHWn/IffKvln
3X3U+V6OpDOOdYaa2K72Zdxd7KS/aStU0mU+nsMIENToMPDW9rCpEIZe0Sa4LjoA3SRLkoE1jJuh
/5EZk7yH4Cm2wgo0dncuHjJessMB4WXuoQyMDKIseMYOLVKTifJ2zF3imAxWgFMI4LiJ8Q5URnrI
E3/fOS1AOtAm1HbcYoMx637MHYdFS2qddBto3ZQBOqa3D2ejReI/eA92h6rMz6dvZoStrZDwVGtW
oLHXggfxofkMISLYMZ9uJBkcBzeZ2s1QG7u6JwXOwnBle+FrrVSGVitPvt+V61KK6UqiIm4R3+pU
bwEHyTfDagIqMHIz+A9mTBl6YH1sDpLQuHQ4V53wtl3lQWUr6kMlPJTqDpvMKuh+8ArYr5C6s09F
dbIJTSkkXcE6xlZPScMj62ZvATVLfd3bhFHT8TIwHMfp1RzG3WPim0CEZvcsu00RVKzw0/I79Tgd
DKm3lXpnX/m1uxGyw0zfVh9sDQ9hZb5ZTI37lJVYUQ86QWkpVHZQwzJpeCoSUimnEuYXGqdI97wb
Se2aAwgZJ75rPsJ4Z+ryYDuk3A8EqdltVyMuJJLVzoC3hNatPiBbarGFGe2CRRuenS66UEZ4cgJv
3wsGCyeqL4Q3XOeG+xgElEQajxRvI75ttWF61Fr9nY0rJRUHQ6FWvhgRlhPf7S9VO1LLMoY14km5
LmPpXRV+/Q5X5QCTIYK1C7yLEuqNi+0EECmmzK5RAdbjFTuVd0pD79EMX9YQJy1zOBiKG+fGipIe
Djx9EmOImYxJCGqDs5aVjDPxuCpG7a7N0+9GX1GQbUMOW+KcHOMG0aNcdQ7lqtCB7IUYj6lZykNT
uy/T6EIctD1EHnJdYIu/qsv6Zw6lHJ0Q5yuy/7SgipDPI25LKIek2EKRCJxLI6rmUPdiN5nRY1fl
uGhGBH69qj36xu0g5fWUDP1xZuAWyFPXFL45UUHm2Yl35bXQtALgDQhx4m1PK7eVSuHHC4jsdh+k
un4usiS6NgmnSkaIwF2eXoYuxSmsGf2WsJvmdCekZT8A5ocs7MAUjIKL3iFHRhCQbcF0PNuW/TQW
yI3ZvZSt3Gp9tUagCucfObjtbnzpEBeEjBLz336O2+/BfE247mNdWnuGusd4gMA+K4dr8OLS3CMq
24ReSL23tg+dI6CPIeEyx7WQGpgHFiRpGaabEPBXhYMZbfwqmA7YQnY5rYIkYI+Y0+uLcHSalXzE
ug2QwwU8yhYnZRLz7PEua6MPAWAyDsqbCZG616Omb5XsFC8k2t/UiNc1WVtDzVrFwmMQjdQmalgk
Xe6f+9p+x9dGN4wKI6V1OiXapku3dMlu5tYE6ls9do7xVuTmLb0tZ9V2V4HM3306hLY6pI0w2Z2l
p0VnImC2WhugKgiYpfNzV2H4b1+NINuOrnaJq+YWG9x1VKePk8aw4ZfldSKxxJjvkcky2MT7UejG
8xCad6RQ70KglrYIJ8paNqpmhGgAc+Kbsa1PGHHoA/QHS+JO5TMnw+UQz+Y3Y6wuRhaezXi4NZ3F
XU2hHR3oEdvUJs7yO1TeyOtZq3VMsYqMmdar2cB8mUaUqaxk3rSZey/YcyEt7y/ZDMA5GrdJ0zxr
KCZz6hGFZT2rr0Y9VOwOh5qRzaMyZjbXiffNSpEalB4g8Ua+Bp7zMdbuY4uemUxgwtOeMr6Ofqxe
J86hYZ63nvFkB9G73ZJ1DE47ADGX5BFa+8y9CmdAkhpWO9hERkqelGMN19TgV5Zl7DxK4D2QQk3F
f8hyQyD1CuTJNo3CjTWG36mn3E/3U5ixZ9QTXF/oiANsvpkM99Hs32s5HQqGpW6fwRYxzNNM/tdm
4IOfMka22L1rvRxEW3jsyotHUScjyACZ/puW9LAHI+17y0jWJVSWLC+H9GaoQO4puxaavSegYjTP
A5n3qybRkVrXuGrt6Sc1sReWKpu6qj6a+OQlHIYF09Wa+sHVhFhra+Vw7qA1Z0CR/fY0z3Wwc4xU
srP17iYKHO6AcLKHDYupUGyLNKnXmeFerAllcc9WkqJofg5cbFC6ZZ8cymtKEKhxMg/WqUs8d1tk
N6yrCQRx2hniR/BWj/XPCqqm0wFRbQw85DpxSLlmn8ZJh2BaMBoUneoyVXgoxvc2rd+dllkf3Vt/
0FNarDZF5eqc4wkzqHJ70UQUo3se2+EzkhUIYywmrU1wXVCgSk/t8HXQONaG2aCxyvJgJL1lQPq5
yT173uh916x7LGQrvo4rzU2exMT+qM7NfT5abC+igri9kS1V3mTP1iDck2NQOU60eyrcdw5+qXWS
MdE7IzVaE0qINQ1HIzHuJxZJqvKCnc9CTR+wHYzA+E/kggKROeFJsvaMfqCqgmc7xGjeVfK1L0S4
o74ECnOEUEMDNRr5SuNLWc6v+liQxV0wp1ek5FpDvke3TuPR2mtl+SJNjpEhyV96n8Jpilt1V8R4
uBzKbUyu1+YkOOaH/nUiv7fXM5paJfLjGeHDuoi1pzBT5uisftLkdO3E0VOOhcg13XE1zQ2unEFl
sqG4d0zSU8zbNKBu4uoo8kGwgNxlD23N8tP3qatsbHpdKxg2j7XtX4bce7KoyYkUrBXra9Z6jktV
ihBZAj4gnyQjxm241xgxXiUoo24N7+e9num88k8hDVivY0iDBgAFwbHlg073fcEiwM5a0eOlKqYY
C7mNRV9YKx2Mg/ozBVRQMAX1u3g01xbL+yajjJ7Qd/LgnXKA6DyFIiV4QBYULaEGuiCj743UFlSD
+lMzqhiNEIuou/j0rsZ8eUiFcfgLvKB4DZPbbycejpW8ummKYiPip3m+qMdVBAbE5wulIeA5+sgD
xGmkjIS8qlEUzzPYgDh9BGLWgBKoqJ35oAUMJqQK1EDFdSwV2+W6+h3/KtAEPkeOAFWw/JxFqgHC
oMFSaOnvAwBaxLZADtT/eBgO7CqQ4+wbUAg+/jqfv19+BSpBXVenIzlWBJL61w1IBcybFvlb1i3j
0NqgYic7/VO9sELRGCoeIQHPUIFpEOAaOv7CSIBbmWsJzAG1NyfOvgLxoO6hnq+KqmMEAkK9Vlsx
IWbgEAJIhHpyOP3bSr0BGtcIhK/oJY+gJdTDqdelnlZTbwcExfLeeYwaKgC7LfXXEcCKhk62AcBC
/boBaKE+HvX21Ef411v1eVXmyGqOulmN2UzREhQpAVDTlvEb5gRH22/wwuTmG3Vd3aek36877whM
t1ZZImiXO4VFUHdX0AXFa1AcBgVcUEAFgzoWFYo6cnfqRyG/VhgHdZeqizdzzw4FxoJlZB/qoRTa
IYfb5lB0n5rmHRrSRT2kuo9f3mTzrbqHgkEU5U/Mo79fVKiIELyCsLSv1FPxFNeDTBipZ6hOxvJ0
6uGcoT/wMIKoK7Yo9/58wOvB6iXZOkV5Rg1L/CJs8aK4jCaFxSbE4SDo6hUAycjDrTdS+eBCEX+6
LLYFZ1UyALadNafaR6GuMd1Pl6WBX3XJJ9Mt7hEO19yud3OUP4aJ6Z/0XMdHW9DnMGkHJ5BGO2rR
mNKwO0XddRIE4x45Au6x9jCOCilf6qBTU3gYJMJC3DWQhyTnOvyeUNBjsjHv2C2854AkaLi7t4sM
wqo5UCUAeFW+7VVTxKofrbKFw5G77aZpJ0IarBaONKHT+LGuRFg8IER9DGYPtQ6RNTVrHMoN2bEt
5Z36B3rN3FZKJqakYIRmXsyknXdyZ7gk6sxMIvhTok89kOUudj80TAjrxp5euqBRwQeUqPWYyvfM
is0WyA1E4z6JOXkVheutHZKaMzYMA9RvWb1NdveQhqyHZpsiu4OvDBQac4Yl2cbpV+5Y2Fek3AJp
Tgw1olA0dirWntBvHpdyt2dRTSeg0d1omybPz5rqVxqqA0PBLls3Fv2YWBzATsYHvymjNTVWDm+K
wlM+XboezXmSlddhxsLWUS0zHbrlGvvZh9WQElKG7B7Ngddf/Cy9kmatyF7RT2x1rWPFRHP/ipxz
kC80kMwYxhkkoLqrXorKKM6DBQ08IPO4Ia8EfHTK/A721er1hyqjpk0z7S0oMXTMdQG4kCZFGQbx
oRbsdZbmJGvnAynJNEAiCt0muj4MSGI/Bx2dWCjqiU9RBcznXjhlsTMh/+lVZl1VjX5qfIoR0xCD
WlfNTNssz0sJP7vKS17morwqkYoRLjag/wOegslupQfUsg3Vhh4MdG9Z+UBU6fhLa+O5pHT1BXQc
nJpbawx6CKKw6V0Z74uWph8a2JYVFn3nXh3yleY67MftZGfXZ2eySQzW+FZ7CRk7Zd2IZ/RQkD5+
7bJaoq2ijJ9Hv9Se52D8iD3lm/CT3XKO1SP6CyfV4u1oEsgmrbC40llf28B3kTMgIhlFefODraDa
V7roGDlZkbkpOVhRXCdzPGzaEHNRzHEx6M4z5nvSNgcKpxhOwbewbpnj2wCv2j6e+Es3sde2zooK
RdijUMqMgTE6iXfdqJHdgJJhX9j1Y15Qao4GF4DRFByFZWabQV5lPd9t/GIHpUfsmf/gjM28Kwwy
6YbxgxVnCaR7MvdoGk7KaR2MJvE4NCeAkJ7ZB9rYXud01w/FRUSAnAM0RShv/C3m5WMf1Je+jc54
6D+97Nr3WRrVGdb0SaPqrM6FoOfY1vLxCa1Lr8AuG5oPYPckmwhD787gIIyQOuEYod7KCe2Au4jK
YmmnqobiopLKS14Pi7x1O8dvziCuDdb7boZEpBtYHnXYx5CQXeWUbSI/0kn5YGlkOQOtLslCL4uP
vZeQblqel6ZBQ/67Wn68pSyYSDWmY6Bu6VZ5sWf7PkdBSLOHxg0ncF+ZN10vnu2EDVyh7XVajqks
z9Kpt0wHwPkdej5DD3vVpSNQgufsyl0aXEa9p4BLgsA8o4srBKsy9SQDnegiMF6yqnwjGf4hJfWE
rSgqHtV3H2iWzV1BdYgTGOw7HTLM50Gu/1T9s0WYM0vGYZ70ZAt0E9SKr8MpoE/LHs2KQGzGZ/Ye
VJHUPncMqb8J6Z3qJH0zjfwiKo6Fwo9etSGCE0ZT2+wTd5cNLufzuI26Xt/YCgLVzT62xY4dqD6+
RGH7GqkykC1R8gCIxJaqNDKIUB6NmRpRwTtskKSzJwGwmEQhU3aIsNIP4x8IxOBiJtAAcQ/tiVvn
ROjRRDjNcBh64tatOvPPuebtKts8W6m8n2l9UzrkAHEkbyJWX5IVYJ42/ou98+iRXMna83/RWvxA
H+RCm/SmvO2qDdHd1cUgg96Tv15PsEcQZgYaQXthLjD3tsnKZIY55z2vyZt9WeMMGpTOc9WGKJD6
GUurftr4FkwPzCWzMwY0907pfaa+/bvq219mygzZWagBcOffklj+OYbIKGs8+/AvX8eMCJkvMrLJ
R+0Jp4TT021j1WAOFWielh4z9Q3dg9sHB8FMKmc418Ttm5rCY+rx5BrBTFt030UaoEjX5Kmx/VlU
38b4mJT4EvZXlWlerB75ZYl/u9gWwjGWeauZnoowvi4hNJEwUQg1bQNpJC4+9cTO10P2CfnRfp6T
bz0U9IPqrbXHZ2WFgDX0G8PM6gUIxkqy8h9ZN0/EiONURbLbOjvrYYlUZfijGZcf48QBVKbMPuuQ
4C/Pqshby9LjfyY0OxDO/4VVbfmWT2PicPM48M7/mVXd2Gw0OLCInys4FHO/DkWZ/AZBWuy4QZ8X
yKGnvAVGdI0I0CzEkZGtnvY8pMJg6q7pUUgdIJdxsWuuUo3Kk8jQ8sHQTEYRUxZFoTiv/+VFk17u
mGtYrAgZ+0dbdv4t/l/6NrmkxLUzRGccGeoBXo0Wgwb0aYl5bv/5g3v/Tif/+7Ed4Vl89lA/mN8/
n5Iibv/Hf7P+OzQuUqXTujvRpp0yDo5psW5DAXnU4GomK/RWVd/ljNOKbXkeEceWs+GV4FyUKRuC
Tg5WAOVKyRKaNc1HwgTYM1n6pgj5Wbe6AFvCX0E9QDgJ8Orn6a23KAAbQY0GRrtca7bMn4cmYiNA
QcaY41uXTVKvU6WJTZPD9/GXa68JDkUBFISP9wNV1geutOQbcsLlvk1LJBEJmXVyUvJa/amT5Z6A
evf/8tCcf/FvgjaOy7Ll2I4feCHD3X95aAFmgGIwnBbHHQcCXBW9LMwohS6J1lnu1Dx3NmOxlUy5
0iOYupxLFzhOXy00LDeixBWl8EjTK4y7uLYPKzkG13oYAKSEE7w8l7Rx2VV1LU/OZwlJUz4Ck378
ZbO5zutgM8ddaJE0uSEeSSpTzWM3TFyqEuvSQywBpfUO/M9rRvz7mnEwjHRRYQQwGf9NgoA0SCFx
ituTabb2ISHSMMKKSUiuiRw/DogZCcxtzgrTRrbfEj+0kvQMh68yyTUJXLPJozm696rlxsGhhMPv
tGDxkuCS3FbaBVUXDFM9P04wDUp9qcQuMdgBT6YIw5ciy/mBFnALHAjOH+Ma5YiSJWFHK3XISyWU
OdqKrDJxhBnb/ShKhJ0BTKp0guGBvhen+lO6zCsPKR3d+uK1ZOsENdxCfbe5KDWPXuKeS03ECuKB
SDAcpHsH+CihBT+GDexP9WlGcI/i+VVBTVhESzSJvl0ZV1UU5IpIDr0qMFHHArAEAHPPNUys3X/+
RmxT/PsBJhwb0YpjYvXpC/NfZCFebzhVNpPSmSJ/JiPSLo9dkE4724Wzgyexv/jOpusEV2lNdLtf
27tmkN/cyVUPsRnLgNdZL75K86yKmmi1ML/FO8HHgp2/ZCTFe2PT/BfMr/4eSq11xvdg0w416UWW
/RM91pdI4k+4Z4exTV7sMPsOFAdHbjwDiHChNjYzFFhlqvFNTCTFber2n0tekQNaR3wf/keteZxu
BDZkDDLZyzkj9MJ4jTpJMEbVj7gaTPtuwVuoJjpeDfYuaMgwLKzRu3rQXZVy8lPDmETy0jdDPl2i
cGj4lcI6R2TeJXl934LV4VqRKQqv1oooYkzY5HBndxWKMg9TqD1HG+KN8hOS/KeofcBODjzNDFvp
bE4HA91zvvSJ32TUSLpI85vsOwvjQxdwNnkuV8PKpFp/36aQw4Ps0Rzi7wKlq5Fi4GK3X2tBGeM7
6htMMJsCveiqs9DErUZ4L9jA3+i+OK6SHyJtzmEZvXJSfurWlC4aPxuNDcms+zHimB2ZFcb3PZTe
IUI6EjZHYMibeqHiCg1qhKUkI2QpPzQxiIofqy5Jmeapb3fA4D3Pr7YpfZpEOPQJOcwY/H/NRfwW
N9lpZap28mcZ978MW7+WpIcIcXMqkER4eU4ykGvsB8VKWSQTO7MvydymE03q4qbxxYsyYPBqVpeu
ONusxVNA95aQym+CTGLwTW6i+Zff1uu+oxjYdGbe00c29SmBQ4p/34uQQB2aQOdKxk7KBD0seLs2
7u9E2eAMYLjVS2/B59d+KoFuhalk9y3EyEPbO49BVP6I9CkkFn642dVvSW3/WDe4bCq584rpUaYE
ibRVDIJX2w9VOkWXsqHHbwEeYiZ6SdC8B/H4gGcJhw19z8Yb06NHTx4YDaVcTvlnhbRFljCfprp8
qpLyYda6iY5Rckd7HLZc/iZGervEjV4MwHMsca1t4+B2ubbdnQFwMlhAAQvlvaXpj6XBX0yns0zG
mz7+CdJvGOuylfJq6Yhcm5lR5gTXyofhn3ZOcm14yO5SQZIoih8jptt1gJBNjQyumYy/9qq0rj30
NI8MynFUBGja43meg/FU2qS3BCL3ERRjEkQuCpBFr57KYuA+MUmXcxf54NFbng3lk04ZmQwAg/Fm
nJdfnprtZ7WAJavhxpBowRZELJ14DSTpWTTgJsIAEKcEvqeJj0kjyLXCTQxAtkvIdZStvR1tZyBM
IQx2CmFF32dHvzM8xv99TgLcpFHSjk7VZXDXaWIPJM3iJFpvvxKDkMu6GPvgitTuJ09GF1hlF0fh
xqYMMquWxN81k+lsJmO5tUHNj3Ig9wad/JlkA/uyhIRLFy7BaYv9YPRWxctVyxb/8+PiYhXvkKo0
1zWXdx1jA9J+Tza/6hlgDKVtORcoac5FiPYf/8bY0FLYMRq2+bhYGChBXztVpmPvpO+8+GFJKHD3
NtaJD74EFWWca9K91n/FMD7ru+RYSjXBV6yNqy2aK5SH6VRHi3FFGi0wqPpe/wPnEeO6/huKOoag
DbbuqpjTPfe4BwEwICGgrk6uK0KCUZf0GBTOe1KH2OnEOIY7S75DUu0xmppNEtrK257+51SOCwGm
Ij1lKYmLSUbGUpLV+TUzCmNbDgnJ3KXnXeWA11rW4uOv3+X6LhyB7XPhtN+lNnmLyqKB/JAwUgkw
s4loQ7fl6HhHHOWPdjzLs4+fu9/V6ibDbwqHFn6cWSbXwjS7U5UBqFsMD/eOBY+3hSF4DfK3uode
Z3vxWYnGv1a6CImsEj7d1E5HxGZkM3fdafSCo7CAVBR1J4OW6S1MzcOSzLvJtr/IPFD7tLebq1t3
zXWS1u8acvohn8r+KqupJww+jw+l9gqbBuss3IJhDijhdbRdsU1jxoacxc9RHLypZMCdKTKhs0SI
jnKfNEd6SMdJr+P86HXzXdGyXWRoPZC0hF33ZoE/aLTEaz7HxWJdguSy8AZI5SgAhiLrCMlpOGIQ
dYn7uTuauU+XvNoheNoOoY+czbAwRNmms/VQaBE4BPuUIIoI7jHKBTBCLOgvtIUKkckl4KTm4iGu
eX2NGCrvaUSWsbVFh7laIu8SGOIUK0CgNGPJpqA0K1rrsjKAVYsSpSyRnEsML5s2BlYX8rRKuHBe
AAFWw3fsw9eBsEZWmS7VtDYDevVXJv1XN1/IfVl/AZ805mTH0WacF3ftjyGG7Rgw7oPJnX0GM8fU
MnU7U+sZvBKgPXU7UB7ChajdsmlKjhJB1YzP/tioX3McX1d6dmETPioopBnXNWxGRGujT3BU4BzW
d7kSpjVEtET5wyR3kBovlkSdjrkTmxRDmz5k/NW+rHVSM3N9jHGOFQd0qwxr6q3R050B01gA3luv
WB719blyyBG/wOpvOPv5FCkoxdMSgf7mrfocNTXYhHZOmd68LHX+qfmwmn3uOzDQETYxSiTmBElA
gggyKnFX1Kg54v8dtz6ltM8rVSPUnDK7aSOqyw4RIrFVpBzgeVlnlxRccYObKuNeqM8KZ+yN0de0
VvzKKpLB28ncfK7c/kHSuYvkIDIwglyNR6snArNLCCPIFWGDjrxt8HjFtf2warZWgvDUICNoTHrR
AZ79XtQoyyBSfjtVDKekBefMHfpbokuCTeLjLtOhfE1LrUEN7dNk1GRihC+xtzCrtB/obtGG+OOL
B3M3z5Lvpc7Yq4ygeuNFTSAOvo92oJk/hwCGSkcYkT3XD7VwT8XsIzTBdUc30EKzjftWEKRW3o95
SzxcC4urEw02sBpN03rA0MC3tnkwM/AbjIGQRGBO2+PDoB2SMuc504BmpdU1RgoeY9bhdZQ9RYtz
49nwpuj0hxblC/+fjGCVsyBfkkEoxkm1OtQRKJpNvHnkKAYySDLi6M8gR+pivSIW6YBFUkZuUru6
o4gm0lODLVNEfyKG7F2E3TFNmh9I04j14iHPnRp32h8SDeOD2Z7zHrqKO1E9FTF1kY9gwOkXzIby
/LM1jEObGe/rD4g9Mss1W9kpJlInvPZFi3ZczgdO2/pd154rfhC5VCK1F+90fd7WzbNidI1Ihto3
B7RJU9p6aRCo3RCIGIziKZudu9roMOKABR01MJ3bJnwx4wRSLfNbP+TRhSauq0l659l+AEEeXLL3
XkYvk9t4ejct+NC24HFg/Sc2sZfY8BD4gxbo89acxRfgFnz+UYvASJzkG/L/BENY7gc/CW86LUVN
tBQpMh3emsucbm0RDV4iFPI2GOIvI74t0ZyDVr+aTvRdGQt5QvAnS+Q7u0mU1OTj8jAWvNdoxiU2
kKLbukN5nzFv5fRB6jJluAzFv6yCZ6irVC7svT+Lz2WsP0/lHH6Yef5t2YgF9L7tLPnoB/lp6Ko/
KlJnHPfofkF+0fWaZzU3XwPIqaPfI3YVL5XAvDYNl463SIpOWtB95EsZXZamOueODV3Md00ajdNo
sHXCiERmwxiJ9HAQN2IIevQkbF1nSr9XRCSA6RAbUbsVAIE7l6H7+suGxLF/sJ4DFfwMJgL/Enev
6yU5EAAwBLjQaKhqlQ6V8WfhuSgkezUA6l2Vbtj/nmUxX/RYpp/hpH4GsfxTSHLm+qBCSd0Xu0hE
xWGyDrOkk4ckznHYopvAPHFyMHLpnGNV9jQ4WnPXGlAahxrHZ0Qruh/XLYk3015Tk/FDFNbX8Gfm
cqZV0Pr6FMMuNSMY1AqPtT+qJLd2LCvEM7i0iyHE+Z2ltCowLL2o6tl4LWyoScipVwBuxa1tff+I
FlFKN6K+wVABXmmM5JfCL9c4szsW5OqwURVA5KmfSMqalPw7AFj1OSY6x00E+8sSA1Ra3XW4NpGO
7WE0z41Pcrmu7AfLcNE+P/rhXb+QpFraWMzCPTknLZ70rR8wxUmySzLLgqvltXd9vgzvmrrx2XKx
v3NakR1SHzc8F+I/Il3jblj8p64qoq2nVWVGR7pS6/ye9Smr6EHHrokwToN4Tr+Gnsyv2ESkj06H
StvrmYkv9q6zI4iKD6lhFDOZuYmKcI+cdsoInbUKGv18pNtb34KbcuKOUf3hShN9OpvbmNz7diq4
XTmR0pxmscblkAfFGddSHCjCFeuImKDZgoCB6qJfwuLsVKYg4gchEWKNyyoQHeOT6/W0Rt0OqadR
kFROV7M2ufaAbs8RN72hmLODvjd5+eEQqxOXy107slFX1W0kmFd6NeHTzq8+nF5CAud2nYtALZkK
95yaBPwo/6tEBnHocnFTFRBoZwGQX+Ggdy6jX24pwR5MG6VvdFptOgh1JE3Wfctij0jycUBYohEf
L3bR/LVBcQM2fREh2oOJI7SZx+9SGfA/BT62+BBss+wBg9SNCqiaSi0xXDXLq/JELvWZE+0ldOuP
deQ2z9x1QTd/LPjG4lT3OOQL2cgBFUcbKs1SINwiTD9W2AqlKPeq7H+JaLmf4G2PpXjp6unNzYq9
UP7LGA23TekdA92/9kAVsMbQbGlfhyg2yn2uVV563OzXiGV582s/aZj4NYxGnG5kqYB8khLCeb1B
cRD+vfnSqnloe6bHTDMPWoG47i7lzAe3bq9BYUNdUqQb81HKtD6HPRy6iPQFXd7VHcfzuuVyPZFZ
hxp6UNQPv4RvERcOefeYzW+ZS+/esbgczFk986vo2ZeGIQ+Dz8kZ5rgdaOQ4EHBdzRDah76SAxX/
wpAaqjJP+e9I2moIghdbX2ui+sW4iQzveZ30rt8hVAtm9Smgc8Mwv6macy+YTbTihUETN4uukcjv
03Mt5HLwr8/TlBO7DGaPJ9SfwR1+YNj7CBzGwEHF6U6eEp/tUQFgrKvBaJJqv+6LFUMwGLAw8uEF
wSePsymedM0MaVPt1snFOsDqvJ9R0D2vWqIQafPGgNToLWm7m0g2A0hc3uRkQGmI5KGgHgZ75L26
gIabLPO2jBp5eQUEVWc4WpgyQj3AwwFIxMZAwxnTchPrBVn19M66lu4d/BToQc9GUzyEgdb2cvBa
GYdvS81E6iSMB9jeFELTydE3XgDlEyl39qDrMRLIdjnWNVoviDeExr50pWVReq5POZXu+0jdGUwA
PqvEy3oVC3agscKPu28NbjGywKh2rKi/zm78rWd9iYSfstR31ZAe19fy9FR3qZikpk39QuP/XRhI
oidDXAK++e0qLM71Oc6pD2x3zNrkuGJAE6yTFW+eYgvCKTMJPXWBf+ZjsYspXdRXhxTtYT12y0GP
MKGaMfMK+Fry5gF584+W5napw1ekDwwuwDJg1Nu3+Jb+WPdQbVnjQUwNghWBp3s574MOhYn2qNGS
OH8qWf5B/LAKaQMtwNeXkjC+MkAKVEzhEW0JZYbemcGQfQIcERVG1K52N+gZaFvztFcUSlOKD7Hl
v60jjiXHlKDyn2f52v/x5pJkZJe7JxJ36HI+C1pqHPX55luGvHWRfTui+Ezy8SEJZ+SWsbXOv11x
qB24x6t+0gi4VO2KmzNvi5tZmwnkQhWHajpib5uXLn2DXqxzQm3faXRKly3MyJLd3HaHVVWo67lE
WyE4OfJXrVFcaSOekx8yNwUyrhlqQ59CrWmcHIz6MW71yR2IgI1TVq3eWIx9Lt7kPmIoX0H8mMeD
i9h5rNyTE5ffK2EAij0z06LbjU7c7T6bxrBglOcPydJToMT+J1qYk35knHQ/zHA+6HYm0dpat80f
pKA61sNvfeqlFbksKV2qqmNnM07Zl8Ygx54aclVwc3+8xXjp4OTAug4U0mATrY+u0yug3x6d6IJT
Lt5myXb9CHKYgL2LZVOX0ocX/rxOMAq9Nqcgell9LRQya+5I2L/YPpd4AqjKxMrWsz/DmXYpY18l
JXh6EC9Pk8HgrMa9iN/HW4A2pLLRq8at4UMGRtPiojanhag3sVU/zZlf0/HS/OF8TjYV+tjeI9cW
ITHLYi1WUEI9FEWAjlZ+6yeqf5p0GjoyrehobR0TyCGVu/aO6ZnOPlQ3BQjy4hXZYYX5TRpT4tOb
/KvPkltdOS2KEo3a9pClCarigrXDWOXNtIBhIjSiuTWSELC81z0CXAHQ4etCwrNdC/+O5bqeGa3W
pacphCaFfnKDjuUaNdMBWBzr1oBGj2H6X1k8lc3UC1rnACzXwmGp8WnxymnBypcoZyQVdLtk4Gnn
C2Aixjta4ZA33R+TgQfWruGWuOm0yb+hjgLuRuLcWyF4Ch2YqwW3Xjfs4JIR44O1F2yM4befpke9
3NczUaUJP65PD+s8xDdR/WeCkRIl2FpmmjKAyu/9DkokEH1+k7pSboOgiC7MNLdjbfjkLxj71bIg
SLwDfdTdalVgaVG8nEF5Sw+xVE4Nue4f6QgEHMC8mzwjHIK4xRtde7mCeWgVL3fTqKJtmzSw+MTr
XLd4UAevK5iw4hhGOxMLNdjPqzlGk82wbVUL2xM90KA4RoNQ0kM74iKz8tHBN3xeuGx8O4gP7cvi
cnUrhTKLOHfkGt+ziwGSMpCe1p73LJmAbzApPE0da6AouNjNcLAOpTr12uYlF+Wt0bt4kPjzz2D8
s6rUI+I8WyvkmZOBtQ9oUkmHvpEodYNg4CpY0HWFo11vNTGgoyMChq+22cAmImbxZpKcQ05Uc12T
GoVdo7R65mjFTk/fTQH6OOirbqzeOo5kjazkxC+wGk81nZEIIf1BHv5eG+huaZ8dp38bRtKJbb4f
pbLkuHosRYxLDKa2Y+/spnEiixSX+nakwRC++qOq8jxnJiUgUeyu0FRfDdTDLvuYk/ynLTkimM4N
23ExOeugbNkCcoaBSCep924FkWvM/GsSmTOUOvcx14yPbBzu6sbGHtxO7twADlazwIPLNXmqItqq
8NiVgLP7gaslnn13k5G1u6lBSXdmGO1WykXnB3SepLb4FCnbmlQ/Mrz+CApbuDmoXgpRFDh0USeZ
S44tPWoMr8EFqBG83pR6O3YoxC7lY50KjUD6cOnmmPa0jTiU3Cz7MXnOymJoreEnIQXbPuEti+bT
sRnIelByt/om1zOx1Xkn8RmA1B4varjGt+Ga+xVA4auuqUreV3OVRNW3Rjk863uzhoMOcE9oiguj
eG3hU6ZDwmKbt3H2u+zf1yN0Pc+K9DPxaQqcCi6l+56FyTFKwAd88nM3U9PcCmavB9r8T0N6eyuv
HmX9Zwj6n1XNXD1I+c4ym5KNyGAcRgUCTHzjW1eTkzhoVqsQivFqg5sf+Oun7u6KODwFyUi8mvPs
FD4gT3yslxt7kNoeoAWvgb98cKvwahjRMbfUr9WUIzc44XINTaMh2GDyilwoCl7CjgoscqjAAo5z
jX4JTAFWTse4yMsYJD9gHALuTbh383cqRj1b9ITHkLSl02oMtTK9xnqDUW8Nnsfu0MM/hQU/42j1
B8oTlVHURxu3Vn9WYyHP50YJS2fHDfzep+6ftM1etYGRvjbNkkShsGy+CAq4hUT5tY7rYPsd57Z6
x8ubBRV3Fd4u2rcB+ExzhoYOtmXLZFfqzUdE6AsSzfM6ALYEEzsAmg3xkw94Ad5H0P32iDI4amM4
7130rNunaaK8LzFkYiQJmDcI7WBFdZhril/v5re+ColdLow/Kzhs+1pOPA3AUz2LFHuz0uN7t1qY
8EUTkFKnzXUGglFM5nOIivrDAPmNiHQWKYPRYesNPilRBJoziH/qJexZ/fRZ3PB6GEDmBMoBE95o
rhLqhdNa+629W2ncJVijLwEzzcxPyLeGbK/KBuIjxGwHgyYouiQpuOrYpf67ZXMkwzYleocWVVrN
PmxtRqTUIU4TPAX0tJdkqN47i5xZxjvb0O/u4JpBhNdWYrpLm7QlEno/l9DDD435kmqLdYAB+Knh
9bJ9aV0412t7Q5IUajQ9Ru17+8tzi2LXe1+ZN6Eo1HYSurPR6GjCDYhPsbV1JoEskZYt47eFls9q
KogLNSQdyHXozVt8eqEKOPRnrldfcOvkGC3ET70h0hxqmo2uRlfRKwFOtVRaYkk+6vu0oaHI9QeV
ugLo+nvj5Dd5sY+mAJcQq31c/bvUwnWdBAd48wEdIGE0nJGkuUMNb0vi/PwhMg7FjHDaZmS1rXqE
m7b/otHxpRRfhdH81I5Wumdk8PGKpoVE5fpBe4qUiXeDvf0JEJmacXKZnobP2Jb+QEWIDpOTnOOO
c+UhX8yX1fsw028/NG4m0zD3tUJD3Go3OpxE8mPkQNNtr4CYP1eUxZo4OWS70Ig2ryU4P8LTBBpg
4uz0I5wXVfGWh6dA78myjBwGKJBgaLWcrHjLzHWqvlIodeO57txFu+vpHmzFnsAoLg7VS+bmvx2N
n+qnHFTLbV4FF1Exrlv83/lYI5OBomvm37N2ixPul51MxFGkn47nq4NkvMlxzzDAZx3ybRiATMxs
akF9yHfq1k9I+LjQGePp37Yp0SZUGptaV1b6Ma8VsYbT1/56Emz61a1I/+kZdzjY4pTMawfYYa+A
8lhdZ31Q6BsczZHqcN7rpxSSBIHj/UyOKwpejkJj7+X0w3QNn+iSP7yWg9dofApufGp4EosutQMN
3+N1ee9P6NU0y3PpYVw3dfC03iQDLB/sjkxKeeb7aUUlwhL98DEsxG384kYxnm0cUf2tKvoPfdas
d78XLXcOxKM9PFF3Pmgrth46Dohh8h3hg7HxzORqVXgbJkX1oyufZ8d7WR2kdNHrO8tnVoRXFHja
ftAhfiiO37s7s5UfleF8VY8usZYl8UQVX6iuKtbLxghQg87zAUokWTiUqhq9sO9azBI27jCc02I8
I5O6h6L/1o7htEFd/1KMTzJnkowk4qW2bYdBYsrRpT7X+tYoXGObR5uk9V7Lph7/onGWBRjgeSgb
7dj5y4L8/47G/xdHY8s2TSIY/88Zk8c/ZRP/czbzP/7OPwyNA/O/Ate0Qny+iPpCJQv96h8Rk4H3
X75JHJAphA8xCwDufzsa4037vxyMzf+CU+f62B4Hgjm0/f9iYGwLnVv5z3xWmJz8zzN9C1Sae/+f
aZ3o8wvILkF2Itb4D5hdvqEoB3z5Dj3/MhkMI/tQvUKHujGd+Ii4L9kGDAkuGexPOuiNkMQL4YwI
eW4C7CPlHpce24wBdtKKVUnIU6Nj01pCz1tsfPA4vwtGSF5x6ZjbKnCATeEjOa74szA8MH0jvKbO
kBwYaEv4vO6dQVjBrmVvbKwJAgsK5OLQ4PvpqBTf2RyYYPS6fL+0s9w7PQnn9o+RmHIwL4xWU/RL
5A/i0AV5pVdeusMQ6BaPqODQGNyT/E0KAbLgt2PknDNwvo1U9lcxMfdKF2fXqpM0k3HbKPuuKN1P
q5lpX0vUnpy8hzk1f7qZfIiyCHuKtrggnz/PCzaTKu2xhy+D+4H6OFFE1FJV7xlYoySn8z8mHLq7
VMrnIR/wuoKdFYRlTVUY/A5xVrSxomQOQ1JG13IsYaFMj5R6T4icebvVK1XSeLOoa1ksy9kdB+bH
rfbmm7mgKjffJ1D0sPfFKgsCzqPhz3/czLhJEbolnnNU8BTsYjkmDGfGFNWOzKrx7MDu5x8E3I/K
N88eAHWdWwz75uABBddbAGEX/5Ma596lAY7GjazpyBIbTWrBGhZG38gJOiq4R47p/NxBs5vs4Csf
krtGGd82IcKdcSmxQ3FseUSM8JvS/5QVxXsRM7kpibHovd9KxCOzjOp+5mOhaHsQffce5e4NqVxb
asV45yv8e3BFabb1RC+d9I+LMWNnlAdPY+d+GFBP3KY8Ou4NFcdXBVSguv69j1JMWhaKKhGcfGyj
96TD0B26Ny564n1dTQz8mqMxJ3+6bD6gwHFZCurJdqovLn9uyWSPXyAEmHk5lWV+6Qra2mnKkB/b
Ns65IdBfYIW7DvP9Q0CU5VDDN/Cz9tmLLJCF+bfj/Zm5HXeTNENY+0jDY5ohFfHUM9Uxabe625a8
C4LB2TLRmN1WGIQd7D6yDqhHoP56ZFAG5fyUyjTHpzeSt72Znl01989Zy/RA1ScOlvxxrK+dPXXX
LplepiHOTkY6M0HC83lm/Hv2wugHEK6xDWbPxtb/kNUSDDI13GtgT7fDABSSYOjnpW0MVzXN9k4M
AFgmpKsE0r6aBqE8zC8vNZrnI9Z74R4iX80glUI06OUZT+Z5B3D/qU2L42Kvupp7j/wsQbrHbavM
zwJ3ZUhk1ityImuTCB8EIr3UCOlvUoNwt5K1O1n+crSG5UNSfO3l0NwUHRe1Nv3xceHYdq57XyrU
RQJaGhmm/SmKEmMfrRJk0T5CCjBP1pfB3PoMKOvtLHsiizXBCLKURBvNCge1Tn/oanoIipT4gpnB
PH/gFOcQTZnJHhlNh8fRsoyd2be0pVIbTUGcQOfuLC+O5NGE8lditJjqTvXzNAfq3jdp6sGRL3Az
q0dhwT6rJqfFtg6nG0i9UOKj+uCLH8oIrTuv6neZnx7wpvIIaIx/tx1hk1Fpv41N4kOs4sHKntu/
jnstM8NlyHEtCK3tGBxyB5QkL7XUq0a9HSPvnezqI+uFzp9EnJFVu6lBm79Mv9EaJC/eRPVkNWgz
R/z5JqszGQgi90ETjQKJudhoNA5BtAafJ1bd1sApTVzBHGA6LV+RaJp9bfkkdw/hbdoNgr+tTWZS
4lZG093ic05mh/LfOtcRuKjGhwE7MjTL6jBB9XiivjzHKpxImc8os0dYTtyF1xaQGrWgrO/9xjq1
cfHq4HJ1mENxdIDQr+Xcnl2JPMpkIbhL9JToZsAS06NZdzu5OCGzvalBBYiwThP3NsZS5G9dUfyE
CnSbTu54bwVcKEEY/c5Tg5/fgOcWjby1JIOjooW7sVR738NvnJSUV7tN3/KGLIq2SK49i3/f4nV0
DM0RorFZ3QcsA9sfivPYVNuQiM+TlwxYBQwFnFAvCA/2DPNsirNDH0XdwahNfCRQJjFheZhxGJKz
6R4weO1RSQc56ePThxR9eWeJ+G2Yu8sYJhAgyCzegTPLrQc2uOts48lbIA01sXmPHORJjklPs9iO
P1y7Xe7w+nsa6EIuU8dbtSTJco4YSX4NmuXstMnyWhrmQ1Dn03VSgDrxhJsSgbiM6hbN9RmmH7Ky
brnQ2pPdOMllrh6KciGgRrlkBoMywWfjidhwiNQStcdgKNp7WZ5tQuo1zhYeC6xLMlJze7tPzqCr
+x7+5Yc3Nik2VBaUyJnvj04Oamor76N4vsPMhoQob+h3rVf+4q7x3xdQmNl+yRAoXLMmKfaFHT7j
8VMSvd68qyX7PThReJFJJNAzhacFINhHAWMvRIBAqz02pvjC6kk7b/o/Ugnd16rSu5G27YLvfLcM
R+mEeOSTQXwTty7K+3mB3b53MG54KoYUPW8W3gdIlnY0XekxtGoyYbiMM8itd0Hq3lKNhxeOaptK
ZL4zmXnseqMxXkw2NKhl95EKAQREKuaxKRUEtWB2eLBxzH3sebswE+Y+XqRBVCvYO0a3/t6rinCX
+xgc9bjycmWd59Szb6dmPPqlcYxYVeeG6fl2MLLkDhLkqR4aQgSZ1pdcJ3Yg/CvBsFQnH3kpmSeU
1YcZZv0d9J3+bjbrnwGqPwuHP5xgkFwDjHtsWlyN7a3vNhLJK3JLgizT7RxURBhq6ncZYnGzVMRM
ZVb6qYyBg4R0Ge6lzNhMQe+jgsfyylGaxeX7xI4unJamaR75DPI9bt56+d12nzPeVCCU7XAk1/Il
Fnb4lCL2ZfCwnxqRH3EExiRRWvG+UQvT7DmDy4nK7l7PShn7nolvo5CbnAqC6PKGnOSuH1JQ/Xky
LjYpkJZm3jYCYib5LT9lrB0FpP6OVVYhEHxOmuwKRQOql+1POCixNIVZWXu/yv5QDoWXLq7dnalg
vqiGh7GkFpfmYqNlKIZ9h6HuzjGM/tB1bBVmI03T/U/2zmPJdSzLsr9SVnOkQYtBTUiAWtP1BObq
QWt1ga+vBUZYplUOqrvnbWHGoNP9uZMEeHHPOXuvjY+wNLZlEe1kQu3+qKDdFWvTN3n4pmdCWZtZ
BEOhn9hjFSbgRCJo2X3BLmNf6W8w/nULleDYVaeWsLXz5ju2tWCjlQYxgh25gdm4iQZrjhUdjulw
shVz3Mt+Zl/nU6ZMUuMqegj0UkZaX1K7ZBjRMsmnyvP9cYc+gOtUF5k7+NlcmPv0Bum29UJ2tzNJ
6igstvqq8NdDybC2UyxpPSYF+dm2hSCCqWmdxy5znatstc0lU+vi3BKmNCkdTYBJe7K17ikxkWbX
Y4keUqkgo4WW2CipBq7EiWcNYut4xFIAUOO5rU2z0JZNZ1qcAuVXGxTJXiBqnl2hDt51NFQMs70y
V9WzY35kYUvoBqZtEo2Jdwgb8RYU5WHM1HdM74RKYPFcxj00maRFjSQHNk0NLtJ9NykU1rnulSWX
AiEjMbTFuchy2SXM46MfSYksMxTaU3wO4AD0CvlXRt1pTO22gq2LRGZ6Hjm3JO8/zYK2bAhZuRv9
o1TmTJD0TVW9VIrzZaGCsPJu3anqFlLZlz/ATmjBpUbvjt2dmZNupp5y46V2DOYWMKuNLZEWaxFo
28hwjo9umKxvfd/EEQyNQgDUgIBOaDMvjxR0jU1EpwFOIFm5HhtkVMO6jeaZULOWpnrVSi3UuenF
EExOi1h1ZY2uDkE1rjJNG10zblrj02WzrC8iQF07aKHYlHd+kFFzH65KtbzamfnElZZs9eiXNAJI
p2Pz6qOPrLuwxTHq7xkQrdWW/iaSPMCJnXIkotmoXuYfUsvkGd/bRozFro2HW6X7BzszIjfXyWxR
6n2jAh+NFMdYRBVXWs0hGdS8ouGC9WT96QzHCyDaLpNyVZY0z/sWvzmmoDJlpjHpgJHKe1sEr0N9
DZxyzRn71AbQ/uSVpNjeNAV7cCy/pn5pNA1aEH+wwmqnECcvnGkv+L7RM+2K9fSl0hOkefaOghp5
d3McLK7x0hgwirvXIwJGonFWKOpIDUCFhwCX3GJLQz5l+142gAfOK3n+gBxNBxWPxXxhjPYWuumi
cCiIoRyOZbQh7gDibrENNAGdQy4UfBl4w1q8+Wp0zJjVftPCjaBsA8JzXnpazm2u0JFq3oa6OaBd
IuMMz0b/LCGOSG6Wr6inEp7jaIhvVCHbCeqtZb36YYjxNXvKu+iWJ81Ho4uTxO46yqYD/pQ1oZOb
sim+tFG+ANc4mgC7hg5jsxnGC9Ua77mwn8wx1+hVqm9WkBzNOXNG6bZZf8fb4HVscdjQ40Vm1DNo
47JULI8J8JPRp5vwXNZcXIG4raRMG+d+Jk27HLIbAcuBBOE1noH3UWnzaYjbFaJaSc0ujc+ZUhKd
Xcvoy1oLFFgjnHO2M9hTWgWdbiq9vR5g/jXp5Q/SQrr15fyBVC9Vp+5MBIkBS0RXJMdwnLwSHYVc
Bbcmg21etuKe2eOTjZ+W2PqdmXSruMVGRpLrkLc7/C1nuRrPtWply7SQNq1dnSoLIjZlmElYOLkj
B1oDr71h0V0DIjIY9Ch1bZc10TsypiuKOWtUMheJ+y429JspdW8wWvYsQsu+b35lDbuMlB8dE5X9
JE680gPDsg3GEmaPWBIt7SSN9snQq99EPNUY1qtZRQfOJ5jgDjfremCjhylMt+2fkkwZTVMu+Fyf
JeQ5ODhcJ3N2WPCXI05q9m6rOJuFjFxT0V1camFvAg04WJ7YECfG9z6MH0tmnupof5v3RpJvph1+
ogA1/WwTG913EUSebGr3jJ72OBRfsmZA9uzw+zVPtroOk/QMyWwlW0yOGsqtLNvaenQtgK9QMD7z
XP8ohn/F5PAB786xxYeFUwpM4XZiekg+91Odmj9tiLNyUu3nPtOfZaX5YeL1FbTjLgcAXBCMWTjO
IUYAZg7fgZqt5bilYOBkCYz4vYjLT+yJpyHUTxnR7YssfDP8J7wGYPDlel33+lZUwVEvyn3ZD9JS
DCj6J4OP/Zg110JjEKSMf9SBj5xVya9IniOoXfMOuHBLS3lrW/s5S2brl3MSbCby0ngbSG9lTVsG
JWHeieaV6XsnxZ85x8R3kjupHF7syIdRxyjnO/m6k7DZydToRndnwQgWAeHXUik8cEA7yRQXM6mX
WRauG63ayO1ItpG20kieVB3/HsfMWXRlHajjkTHBMTSFZ3QXQQY5FLfSmlCvUxKp0rwsbqy+8sIE
T6aQmr2kf1gnGo1nmEDqkuZYz9VnCAktxa6Gfb7EFATFP/yp1WBV9fo5Snydsl3HvCgMwllYMNN+
o9i5if8/uVWsrlnWAMhi0DZK4idL45cyrON1YDvKIpkTddC8jXnN6pZITzWXzYWflcexVneVrK0K
xXqZSs7qcSalRfKKxOltoZin1oHjVF0TA5VPU+bvDewnLAsUbQQOo9NWE/AQo3wbHJpOWrWKzPrV
EcW10uo5UT6nMiWESUtrtA1jRD7YMGwCaUNHbqIiZuGgOyHHtAhFCQZPapsPpTCvSsK4EApmlJ6z
NtuakrxWSD/Le+mcGSjolcZTEkojUbkGqsWheM7Ncg9kBdp27I5KsIyb/M0Zp6c4U+56KeB/jMdy
kjJUsGq90Ko4WmQxJVFheKPoIPSz0cPUtC4oA3Vz07KYmLHvqmYBVTJ1g4Dxo3WosvYt1NYCnmYg
9JuhDZfayt/C7IzwH8UvV1yqP9kRu3FINjV+kk57U9KObbK+bzhHNNlcVYa/i0PgSn38hPOs1tcB
a0QvMMvSBJ2i+WNfNEggEg+4zodtBkc2wOy0hgSA3YxxvRq133rz7yJg4xDSpWAsKJZtJF1VE1lf
8VNjtUBoPZ/4FgpdNk4cFeCyg6H/ylS0gd/9aVSL8FQNlHRBvuX4mijDtefVdVwolHwP3N7DZ/8b
JExzSGUBkju91lV+FCQppxPCQq2/mKbF+zbHvJvwhkBskKghDvPxqrrivTf7F0dtP7ImPWFIWEMT
X2Mb1aPyppa4uuEfq1yP62M+/kCZ+xNh4Wrl9NMH8Q2XgJm5o3U3P6EU1icSa2EhD/MekchdbAI5
Pz1SRZk6mshW80kpsu754F8Vtd3ZMUhzAHITO6zi3tb3CbF1O6JbkuDQWIjcVdFsiLVKN0q0auhk
o1BgOmoAN13lJe3JmpH8rHfE4rKioQLB0+iOyJZkz8nR+lGg32P9ozFwLGcGG6Z0zvAar+m0tRzg
UQ3yjqSf3upeKyDqlWvyT9Hk5mh9iPRWQTYK1Eqjlv0kzbgT3W9Q5fMC/pL2pu5qqYTAdQQZqjl8
NhT6phWpXajtqn3t01fo7FxZ1FT1rhVgPDfVU4e6TGl7MvSa/lhwLu9SgwKdXHLi3Xp7pxsDWohI
PtJ1ZleH3nHA92xB3vQKRD9FzP5Is+0/aZvTA2vVTeNMvddJvnyYOI1MhZ2RkTcrXQudS6vL9O0c
ljrYN1DvKOFXSRn4CxKzAMTiKmZVG7dUAAvQBi3xNU6K3E1pmrso1NobMB14RhMw3vWRSYfBExXB
1xQiP68afNBdT8sctyvilJCUWzuMjuqcIaJU+lNsOmRmVPDFde1iDujYyd9aOJr0QtCBwWEMniZJ
XGCzvPgGWmMD0RRZN53khm2lw5JMBLzNAuelqrBvZlpKKM9CsZzQM5XaRvrevEC8clxU3q8qs98V
1PxtzXULw+UbMadsfyj1IvZymGUCMuWrmyEhBKzLuHXVbk5Ty+pVFsjoURvqKVslqykrH+gWZ10R
hEUrc4SSJNrTwi8tB4RYhYWp156L9Jshw2c9nHQ4PZ1uPdcl9sM8ggJlcQgRL8iqJDEQZ0KbrAk+
MA+OBfzSnGc4gUMxnmMWpGlAZHkYDFvE7J9hCetwzLotVA+V/Vupb5NUwWycVVstJSYmYGDe+sV4
iMfO4mh0BcpxQAp+7H8YA9vTICqRSTa1sQ7RiXWCUwmVg7ooUCqxh7JwiIsAM4eZ7THz3clM+Y17
wjVTp1k5Jk+vNnEAp+YlrMWfDK3YwnjNioIKoMDnpD1L5M0VIekLkSHdm/lMrmvGIq0dcU1UiLpL
CxvcjU16V4CPoiB0nCy5VZhwstXQs2YZDnKT0KVSDUXmDWl9QZL4JJTiJRxJvbnUE96WMj8TreeB
452hQZiJGn94HxX7Z9LXJk4fMw0r3DuEFk76lriu306mw4uYH5kh76ARFItE5C/lYCDwNsZtp+r7
sq2+uMQd5WEUSwVKyUKvhwadZ30sUAsN2reydlT9MtnlV6Y2bmdLFQpHFiY7iNeJ39yorzMqqPSl
s+bWYalMEEEdN1C0n7RkHpai7IMTpnkgTiMILjY4msxy5VBa62hfWw5Bxgc4c9StYOigS9J6ENYT
GrJ3H4NuGIEKKBNIDsbWDJRnPwJaqkrKlku2seCMOQ12pywYGG5UiLz+IH4oqxhddemniTk7KYCF
DimcJTnJ3xUH+goBGYOs3IY4+pGHDPV6dQ9iQuzqEV5fwl4rF9+yMDaJPbxoEUWJZWG1bp7lgauP
U3+D3dZ6Pdz6XHmb1myWOp9kWtLSoqVht+JsDBHY8mIXik11gfhvZ3BVjBEW4LKTvmDX7Jq4vBFM
vqQJskC7e2LI9WrSLVxMpvgNw/oa0fUb7BszFLeSsbgj65+JpfdApE9qBk7UR/8Vw1vpgFa1fnkY
WhlWl4Twz0LFRL8699SgXZaSiXtJMAoxseRP+Q8BcZuEoHqqJNeCY107A54vUz1WffoZsL8Hb2Fc
h2RYix6Esoy+S1a2whx+wdm9G377JsvGuZXgWoZZeg+iZWLGgBh+4SGywrJv1Fva6ZaxtzLlKDkm
0aUzrnPC2zN2pxr9JS9k3KS1+FR0kLANsbXALDu3lGPk+719b6KQlKjyUxOUWo48sY9JOekmlAr1
cAyGfkRWO8thFLEGzvErRfVuZKZYT+oJM801aq13p3eecaKuJyNFylVE5UIe2IzUSFKk7GJLOqrW
un0JwCIocb+unoNMnGMLcJ1ThxtzIjmkE8VvmldbReSXPh+9SGmZygJAtlpEJ3QVNaYUEYgHswld
H83l7nHj1AkxEf/8Upq//LfH/u3Lf/tnj3/x1y+ImnUy4nJpMputqHmP4kJZyRNvYV31BGvOEePO
HDkOmkNnxDzd8tiH/jXHgajzzePev27+Lx6DnRwgO6ItYg3g9Ns5LWMMJ9NFFpBC6s/L3SP55HHz
+NKxrHZrTc+13PXtPg7UYpfKBb8A90XgGmGGLgcG/7SMbI26ZH66usjsyXvcJQCBpJPH3alVzr5u
i5VvRyzKTiYgV883UgSf4K97DSJa0zc3WooxVS6rrf1IY388zb/uPkI9Hl+XBJPTsPMXVlknS7Zw
NYSdot51yvD3zeOxx5ePb1hQdDju//x2M9+z0mTG/egDCBG7gJAzP1jmL7roWyaapL080l1aXeXC
Jg8oDEgH3TFOrXaPe/+6eTyWES6BQenLLvuLLw0/GIGh+tSFC50oOdgB7ThLi74mxjcnzUpGNgBh
60UDNizSe51xDkmY0HCxxNkNvSp1+E0wx1KlcmNT96RNUe1LZRxdx5Eg97JMakbuY2iva2TGCvmH
dn6GjDDuan3cKLXM4jr2pwTYnGcZllii/noXRukqARdBqmVE7sYr4ZvprqcIiCejOFnZGIM16Ufy
eB2ygc2tlCZ/ZIuAemHrO6cbxpMtppsdD8lO1f12HxbBTh6rrzoOq01PEgq19SJuhvzUVGV3avXK
YUU1SR9gxac5T0BRv7Wq3sfVpPBniGjg48bBLLIsXgVMLtmTWlyqbKk5FWPmmllDqHWqyltpkK/a
oDSn3qiP8BbQwxfmtlSnYss+fEHYQpoeZYCkARHYp17VyMhrAz79GjgeyTxPWvnHypLI4590pwwN
XZbrxzqKTGIyi0vUCntrKZp/SGYed6m5Pgh1xaGNYpOd26htdswJN4HdpB07cJ4W/49t4dMtGHlX
E4f2b4jNcHCaz0HUuLu0Ij9LzZSTuvqn6Ay8E/UEJoLuYtzLideaHBVCVdjiyu2E1yDLT6FlZSdZ
emK6JI7GFNRuWKaMVGi3QWoQK3T7s/RRtY4pHekjPdJtEOU3NZjtX6TjHGZcvPxHo0UArxLlWgVn
NFcRXNLJa0GbYwmn6Ti5+PfZMqr0+5WScjMkFkQRDIRzZzxE8zNh9oTNW2V7o8gkE/qW3a2FGXBU
oMsvnRLAIElp6Qka0hvXO3joRAKwAfHk+SAyUUJpwkAlYybHT4UgQbDFmJr3eOyvbz++YxAW7opu
5mfsp2iDOwSd/5C9ao7905kTkREVe9e4uOu1oIVWn/zQ3MWS/yyIq5LEp1lpvySnP41ZcEyyEUVF
tR+E8hTNqcetrrwUGrY3ySE+Wh1o30x0ZavpBmKm22ep5uqSfDBadooKCTQFA5gNKTHE/OxKLTo0
Ofu8uFp1IanLkQZaHKDeIpJ7Y1lY/ateqJseUpqbymoJ4LXxnDDUlsR+0EWQnFsVYNgvolDHINMz
QVH6J4drFXF71wF4F82G8YLUEWSXiu0AZIco2IK1xsvgD0d7TKDBI0w0KTxls7koGdIZpd6lG0bb
bEuE4/kGhk4IrDqJCOU5s44tY9Rec3sHF1idRPcy8t20o23VW1WLRx/mO83v76FiE2Zl8kdXlmtw
4Y43FFrvSsoeBxwHe9L+GNR2RH3p2coIxM2PWPlHUdDpCwDis3dQzIvfB9bSMaKVpBZiPySTvRRZ
/9aZ2k2fblPIaRPWwaWDK3SIHTQb6czQQeZc9sWeuA3BDvIkZ61gIdTprlTFsuqlV79k8qqGObPd
hKQtY/r0fT5OSV/fbEX3hvhmGCdWfMTu2GpiK38ea+IiR+1QVUrmdYZ5tZVwC975W1cuQ48IMwJH
4RZ2+5Gj+EigqqxGaEDsBX5ziI/bmgnJRRLQJcuOkZqsqnulWGlQATfAC4CBUOetcAmdoVrpGCh4
G9JxLYBwyjE7ykbddgzCRK7AXwDwCxEbapsgrFGjyNEi+Mca7mKjlKdlGA3HIthb7OJcXAJkjWck
ONOggEueVb9WoH8RkmWQHkjvstPoScbOfWwisQkNpMxgx5Q9XOk+VNTXzqDhYjS7zLKCbdQJzR0T
6VWRTpgRmOOiQNHr6ietCLYp+l1Rhn8UbIWA8Am3qtMLeW5ljzmwGwO0YlKkLJDWAyGngJbCZJnW
7BiQI+/mrWSjyXuYYGSSWdh4zbpD+izoRERj8xnbpNAHJT4Q36Asc5iQBz92Y+ZkzudI1Sh+SIyZ
E49oJyzU0d5YBE9uqHbzW92Uzyimvno9/o27H003gPqC5HXNKcCTSI2S8WbNrHwVs/1KUPEzDxDP
dglIJ8XhRu+sbVefspF3q4r2cmvqkzdWpLe0rTgroeg8chxjt3pwyhLNOBifoaRNK4OKksN9LgPF
ePcN5bcKpzNMc3Wbm0QBx+Q+IATuFnXoyN40yHy2W3qFpsq2maYHoL2AiWYnLbLW191QI4ihCHVM
mD5O8Wzi7DKD6ppSenqSWnP5hRaMK2b0sJJ/q32+Bog+PUlTvGVFCneBkp+MAupSICv30GDPrGY5
tI+CrC6rqzZhO2MB0vxXSMkA6GWkHGZlo6VrHmMDiU7hH2RbP+lBifLNSemMNbXO7AztlxGSQqHW
H90oO2uzrK+0ZZ0NONJzxFCqNsJbmvjRAmqE6jlycGNmvaEzZINggvLYtKW8xYEHW2vsso1TsnGx
DWjuRVrAZSU9DcvTH7OaXrIh7/nd5s4w1UMH8OIl7c6h3vwEon+q0B6wUavdfoC0Xfvyuov9C10W
MhODiu5zO8IFyPR1z94YS4jyBfl/AGA9VwuV+VvQAYa7YQ2QpNuVkJ0fuUWT2XfSwP5H/vYriZdg
gZrKdWgwLRrHLKU94VNSR2Ylr6p8m/DKlnXr1N5oK/5eCn7zxkJeZyeay2BM3Udcd1eJYN6UEFt0
BNRvH8dUcpUB6JI8+bpXkEa1kQ0L23OrSRsZsDo+gwpzIHlIOwuvyLLkIFrNUUWYtIuDnrjYPl0b
HTodeaiBjFfJV4pvYqcD1VlgDmpcAs5SLHFmXLtWy7OHlx0jPQiy3VC84gqI9n89Mj881XMVANta
4xXmcodvDXHYHnsDl6qgJDCqq6vXv75Ec7KudWXYjP6gryiyGS7Om78xYGIxo0rneyZN5A1xfd44
Q8ui1EHC+bg71TScsxQ3BR6jl3wiLO/x+OPGgva3ivPuja/ajTyEaDTkdN/A7duH873IpnRpM207
0k/lIwj3u5zyfdk0hRtJNT4/f6K0b2FCsqiYMH87WN4WoWALS0wfRBYBgywgQrK478McWzgH6FDy
6vdEdef7SvKHVWhIr4+HktAmQyFL8yX2dD3ZDk0WbSvJ8MxGxV8VNCvUzMRDzDeEBMpLURqze6/b
4LGSXKs2Wb3yWCajjgwILNaxmwrAdEFPqsBIdANHHD2ghAwr5wfiGJ5kC95on/ZdsUdbQiYYSyDn
dfalBLXEpQvPYmSfulowXMyQ5cP7191ETpo9ckfZ7WqkAlnE6WPIKPGiQER7LLQRzzH+pmzlfEBF
uidyDHutYHAR1zBuFEHDxLQYT+ljuae3UO5buUPRUaprRdMKthJOAoKJyCiX7oJD5xEikyoG8u7b
4NDG7I66LADnhvt0qTTBvLoEDEIeD1pQhzmlaIJHDskXslV7dl5xxRhDUhV1ejuPPwgHy6qMHeCV
Yt/Pb0IgGBh0TXSsAqfb1pHsPp47OCGxf9xrI66tXcwmqhnrc+4TpFL3fNKU+hvmw7R1mPmmalQD
zrG2bSEDC6+GfajP9OmS/Yw0dec24wlEsnhTGcFj4KiBbjTAA+SewI2u/6hwKZLqRwppHbCdG1Xz
kzd6NQ1demSsXbq2vSrQCQWSgVLKpptkisBV/GCG9AwCqQRkxJocB/2q3/yBvd7oVGu8/R9a37zE
GEs8CTpVViK57CcyL9U5PduK/+bc/n87xP/JDqFTXf1vdojtz2dY/Od//OZt1I7bHzjRf/2Lv80Q
iqL8Q9Y1/lN0xkymDj/4bzME25p/UO8phq4C+LFwJeRF3Yb/9Z+68w/kY45s2Q5xmI6qgFz+2xqh
K/9wHDDLsqoZhgPzRvt/8UZYijqzvIuUMNh8fq4G1wRZk3lejq0puqLZ8v/0RlCiV51h+eZJGWOI
AoQADmEU0K+dsNYA65lNoiFTosdNGbX9ygxChAEQ9wgHg6r5uPu4iRtkUU2MghiKAk2P+WaSwgaL
BTePLwsRg4wiABdivRpt4MBSxM83HTvnXaSpf3/512NSjmrUZ1VIAsYWSZdWeDG5edxTG8GDem0T
m2iRCaoIcm7L2KKZ9rjrVyoqlt6yyCx6xXEG4Faq0ZHNlwLLQB5f4GnQUek6bXUCKI7wNcTnB4gQ
jfAjzVef+y2mg32ztbNj2BBfKQANKQ49AW0G7RNeAQwFjHkzJl9OTjQCLbx+FzJmY6oZ9uR4KSRZ
qs1FMniobgl41fEnAjCpSsLOSPyRLJ5TENvP3ehsLRVUJZKaraZOjKIbVEaGYZc7MUGEWTzuNnXD
XZU+zg76o5twzdo8nqdUmsXucS+KCmuLHreCO7B73ChTFa7lIToL0kE3JBNsAjp3O6hb1dydreaQ
kHmGmZbkDCrm1m4/4yjZhyjP5Laxtmo5EJQ5lNsgIFxRt8RWD/R7lkWVizJt10oVgcBNlO+UQSPQ
lGWdMTb7gX/dBEZCDu4/HxvnnF03H+KrsJVulcxtvMeNPLf8HvcsoPl/3VNt1dykOgOzuQP5eOaP
G+vRkJxvpIk8CpHptLz7tGP4z/Np47hfBclalTbpfcI1ukDDYjGWCOJlddUOSoNmeFE9q8bdwhT9
U8vAPllbl0XLqHiFQ7eXVgoDuQVc4DUxL8sMAtz4CUOzAuEM2KrrbtxzurWjLbMXuFST6jb4ZeQz
xpXF0KzAYjbWPlGOFaf8G/ghl1HMa3GE5RwbHqlnTbIFQFhQZDXTWRNM338KY2UzDkdSViedOxIn
iLa53YXAUpbVXgy4MLkoLrhIbsZ+O33Jz3j1mX/paJFuDBotXM2LMKfJAZgT9Fq0ZPTtIIeDEJsc
LP1Aa48elZ575m98obeLek5Fdo9kImTMusjv+V2LV+aL2TH2nd82xi8GVbDOLAtEL/Z9Ev94rcgs
nQ3zrpRmJ7oGsaisZR2cSuer/CFek7fv3D9FV/NFIlom8NpDe8d2wDuBnhkXT7fWifFF0a4ex1nL
swCLfi2Z2t94vHzHROF9JlvYUHvpBFAZ+UT5zjycATEA+7yn3esiuY/1Jd6SaUlJqO+gjYt+PUYX
tJo5w7DfDmRv/Y0d2aL0o+mUbAsQjN8yc8uWUTm+zUWrQiUDgbaUPwkAc5B8pF5zEiH706VQF8Qi
I6XpbprY5xf1WXvN6OAbrCEgtRdx4DZX2AkIHiCe7qZtXxPG5GlslIOVyWfzVtobdI4MWoBpQKdi
Hp7ezQMVafuaf1nP+Yvjped4IJ7Js7q9U79DELQ2iHIkjiLJSP6axktn0Q0nP/TbIoILLeI6Oqbj
Ur4Qm5wROOu49pN2kPD6LnkxnLb6p/4rnhgIsYfelduWGRScSqo99NBu+lM0q4CPg7+OvzOmLRoT
XTc7qhorxUZ/wbtBVwob6zUp7v2hehEX9YNxX/3GSGhwSLhY9AcbeCPcHthZSM6WlO4OMT2wk9MV
iIQOBp21b0lCAN7yUe+9aCujk3pCNAL5w4IQ4zKlpSGieO1VD93pj7NDqglgemU3nrVMduYf55tC
Yt/86j/azviMfpwr687YeOY9QPK6wM4DPdVHdtYvVPiQxb68NEhNyAx7pa9ULZ0dDT+mbRiJ9HO+
8bf9eczZ7i4Hk3HQovlUP7PCK9KNzfmQrUrY6j8VJDskx+5Pf0Qp0B9RNpmvOmGmS8Zs/dFxmS0R
Do0M3LUoed/ARcVeehzKJVJKnEhu/VQd24lajTUDcdHG/oNVenyRJy+nH9K+Ndo7a4c/krwCBPFH
Z+Zm3YzQ405Nw2arfo7TstjRfuIKlvLrQOujAKzfkQSiW/xpgzWIOpQSm+KmhC7vefOJaGelfBW/
DksoMs7NaK7YMvYsUfUyfhufjQPUCJbFYR14BEvRqEAlvTSeo3dgpMOqWLNaDh99vJq25SVukZUu
an/NsQTf7/snWd6WT/5O8dd5u0kv0jcCaI7vIHkcej57+RPcWP6gGi35O+LQvfjTFsGPPPcQXUda
2bwO0AM18J6FJPYGWYLJJudCx7qj7NIndLo9+iDJCz5p4gBggxsQFguNaUu8SXzPvPLxvmbH+CuE
OPQd3FrASWcL8/qk/UImWKkG+DN/Id6K/jmujgkD5DtDYyGt+DV+uUQiP0oHS/poRkiEgni3Q/2t
3Ns3/+jQWBovybggxzJ4GWRohS8YyRdlvYE/n5CKnq1b5WUsl7J8bcTZkv/gOOgQOMEQZbXNPF/H
+eZl6W8Wb2RsFGjdruKNeC5EJ7xs6z7d/f5DbX5niTKfXuxiqrXS+AiVi7RxFjFEAfgb/A4dwJoM
AgtZMOVfOC8ZQbugLwwfq3E4Mm7qf4R0djFB4k/EpfYn3fIfepeVP4d4rlj/5TV7s134HdCxWDyh
tbgG6VuiHzF18nTb5XQctkv/rd7h74u49O3laoXDocg3IvjuzQPNnSTbgpyKOkLjVmq2meSVWnhK
eClqGqMezr1+ADlGu2/ZENuTwfk8wjCdEJkv0NW27lxuLp5paQiqcJYxV2+uViKwpuyTd2en7eKb
uR83+kk7T2f/2d5xRoM82ktvVutVLDEJE30cs288BVrBdYNYzA2VVa6dyiZ109hT/A1Wy1y9q0h5
jJ2SL/1b6g1PBWAFbYXUPt0icoZKl6MPbE+JwC5FUvNy3DOVXr1Q2nMEjR8l/NbDlT/TeBkXL4oC
SfPSrtl+obMNSDGJ9ubNGbCb76nKK6T86PEIo0KEJqF2xXiyAZdUKR49bJXozfhpKladcVT6TQ8B
Mz2aZJGT1FeSiHjFOBRA1pTwjC3KGwvR8/yraCKdQ+TK7G4XzhZfcuXWz9JFr9aKOYNQYpMZJsrD
RfwbJVeVdHoECqQXjmsCj2kKqVhIsLSRr2quUTvSrq0qhGx7J3mxho2qIv2Al7WIvvXX8ui8ZwAx
rjyK/dPfh3uBQ5mdxtJ+rUqXp3RTqZkX40Gs7S/9FR/LIb2RxE43E6r8H8ly6xNeRgyM67ZzgZS7
zpo424/2Kq376+QF5Prsum1zHvbae7W5Euqd/9Yf4sQEyT4DZub/4R5iMT4fN+zceDhmbvImIw16
qouljJ9hz3tEIxZCG+KG6N5DWkFUyHbVoVbYokXpkxftwrigDpYgdHOAafSL1/IXLNrXDlHz4NXP
uKjp9a1SzNT3cc9eiWexZs9ujOvOXMvhIt1RdpvL+Krv0+v4OrzWz7z//LH/puu8dltXkjX8RASY
w61IisrRksMN4cicM59+Pq45wFwdYLDh8bJliWx2V9Wfom5fIiJe1ScODqbtdrFtXoYXBjCsWMyR
S0hIuIif8p3xlB7zLzHLChlI+REsekcbMBC2yzNILMJ3dyk/1XVNvMsymGUNOdgSYchkgOjfum1w
F16MHxZO7UkPsX2FhKQ9JcVjhky+FU2ELr6a872lKOGdfC5A+BMdIawCgolq5DDoigsPs9Rqbyhr
mOQJ0WX96lCTD70Se3Z4ZkYf8bVVoWmum85NN524LjpXTG6R7na9pyPkzhDfMJZeK5/kxRd4gn66
TXUufjinLTCVbK08a+AOr/gBO/faU9duEWXKZG4Q1H1uH+JX5szWm7mGAYuFHpQvYMOmOUJ793FD
G6huL/2tvtXykQzp/qYUnpVsk3c8hYApCTS7TLKNw3h1T7758JXiDmf+ACKxILWtaFddMPQBg2kQ
XPH7xknGB3eJgVs1Z/jj/GgBmiBt8pvabgmWy1MomDCBVvHH1Nj+KTkTak6eGczZmcDm4NwXXp87
UPVpm6w/jfJ8UVXZpXqFflJHd6P8GrNN91PleOm9pcDXitMhdF9TTRD4vuWaZzBzD8PMaBQsd4Eh
EFeuamVWMYFu0F0sw1SFyIJd2WE7L5mYfvMfI8yt3aIYMM36w1fSfteH1mKb1v3fV/++9+8/gcq/
WqJKhWHCgUtbSOslAjSl9WOiN+VhNQIbUu3TLqMNLOn4lq8GUpz/+1UmCLyvePmXVG0gTaX9frTE
COHR8oP4/rT55v/9bbVEpqvpA3WktjFiZDiJ8FYRQO7KOZWihiu7IxT0md3yB2WT9phR/SmxoI5k
EmT3HkkbAcVO4+fYNucVx/6/L5WSFn9Ks8GWLzrbbeu0xWvwW/xGMgNlWzzSojVsj3YU4IrqabVH
ohHYKySvDssV/uqSc7V0KcMvOrl9vVHUbY8xZrnKv3QcoA50PDHeWyeRTgJX0HdssAD1jEOBoDx2
AD5pJo89nnsjHoYQ7TxeVNVP3bFfGbZ81+/KccLRLd4TY8d8efErMdzsN3+dLoLbUosSAsLfoP58
BQb0D3h5H7t3+Z0Gad7z6U8x08CVYLcbfWVdp9Dp1up7d6w+6DqDwWXqHM4OodKZCWeaIOFV/1oh
nHqHp3CRPvR7+yVMTvBL4C0XWn0vPGNYLy6jOo5sq1RzgSfl3/4nvtCklulN+zId7Qp9D+pgEt60
EzPM8QtTZZKuCGO3y0N7gEw+8xT+CVB+35LN9BuupQ/yx4d348oQnEsHMfIU/1AU0+kNuu2/N7/E
/ATQFwlNsVG9S3suHlIO+h1+LWD2wWCWyMFnfcfoAAAtLB2mjdoBRhvn3xW5LIAz9fARYuFEFRuu
ud1EmkwIglf5RrsSynAcoESeJkJkEKEZK+iIsGjFnwHuYLyyyGc/t2RA7PlrIHkon7E+n9At0SYp
q/mGXdKbvy59G7ElhIMVvgwFGS/TalgHB1ZlGdv5F0Fb9FT9a7jEDHCpBfd7tEf2sejgvxg2NLKt
vp2JmTz60PfdZh3tlA1eSQpdvdd+YT6j/vCqFZaQk51vUHE2tvUFjVi4tyHZjnay4Rs34UY+VnJU
SxAezvcb/bOyZ44i7SU2ljviO3XVS+hdnGJwY+I20ASsjJuI9wOKB6hTP+Umfa19OnxqKuweVuC1
KQf5AwWV5Ki7YE+k8hU+DfL4watu0GjLaM0yMtUV39IHW/EQSrLZWkdxi0Z93HSP+KyRSPla7YDN
oe+eMcW8AwQohTP9GLZy9XvXwEjp0fqsTJv7Yrn9F7giicjh64Rp+UWPXPkH44eSjkqw6fD5HPVi
kLry7/K23oyv3I3Ks9bl2Wcg9C6rq+SB0DQ70r10SxG4iT7Ucm3RCCTswcVaULbSjeL8WmYudgvc
9rJwsHSuNBuGIGzNRSy2USXmXau2WY+Q5NVbx/iJgxPHa7oH6bpgSvdFlvJpHGkHMvMPO0NFOGpw
Dendvyn+aE91r8RbiFQ++OmgpK5GhwLpn4kBMwLovk/xDy16f6CPFAN7+JgPfv8J0wc2RMQ50fAm
PH1JgWWt03Ouu0/tK0OgicoCo6YdsxFDdv3gvujEXtfic9yWSE48JMSitBkJoBKJybBzPHh5xpmD
vebvSkjUlNeBiop4J7rjlwQxByPgf/OWxm4+llX0Yf4yRcC5487CIHqCx5ABEDe8uzIVEN5ovrUv
FkmIqcVqFOzqQyGf66uZrhk8lhhb0lX81v2yxWHNBAcdL66UWm3fX5oTBHnc1PvXUt7ENZsk74vh
xFa/DrrDlCu+DB9Iuhll6IHNHGvSXlErCgbuWa74m9Zu8zEh4eWiDSSoEuMAHxevO9v8a5h/pWt0
DdkHMCJEyswTGPuQhjAccdN2DKf58s01Yhn1SPpe9pydzovPBpEM3Wp+zT6s26SdssQdOofQpzS9
psmLz870GhQ2YH9fe8FwbMZlzLIAd/Fp9Dl7GQ4FWF2v5TsGy4Cct4JNj8aBoQNzgooZ6mF+7S/F
rt/498khTpofmK+Mteyxdbm79U9y5SEJlLuhcXAeZwXceZ1NHjmiFlCLvsIV54HLwRW6aLapYDQ/
siuEiepYDk+mXpxEvnYJLUoFlyOn/jJc48QEDbDslWe3FVdoaM76ZbqQ4KCj2GdXwtAUGsNK36GL
clhNy8td0XdwHyuyph7LToGFwJ07zyMnvIKfmdeFb88Oa/IwfnFqNOiqYrYbBPgdO+++eCTH4WJ8
qE5nYenuiL+jin0/LkB74avTnERZi+FmCndZuTaZhEZrfPAKygh0AVQxxoq9izliIfz+u97cGNUV
rz2bgPnuiKIdYuK/KrQ9fbbvleemXGtYj8IeQgpnoNXYhcUmK2wsbyWaT7VxqgninccIy/zlqDUH
O5o8IX3T4z0nFLsoCwuqCf6lCTSol+Em/7bc5juPm45R4eAyEmd2FwuOLGMc58iDyx9UVVTnK+IM
cUpMyM5FdHGCXkfvD1Ld8Viv8k+cAUuQgLeGxfg2fQxHnjQ2bNjvMaYHyDikYxo/RG2PUiLd1lug
dSxjDZZTsaVD5VoJaArk9WC484anVrD92FNRZy4bvUJ/y3vneqv3ZtjwXOjFIYWnv1c+tNE1clwT
3HLeYteamF41rs3s3LEafyKX9ngN+IfqP8kQTbzok2vU+Cxy7pHwYos4wGzL+/KZ2VkqvDNtliNO
xauQ/7PRvvA2YfjJDcfsPiw3gXFJMK1oWQp0lRzbyVIYCb4dkQM+2BgmAqcvCwVjH2vdplesmTBt
WnXDkWOjrtyIPtm39Xxtndh+V4OrPzFHJTzdlPepRd6APfxKzd0y101Pd3kSHxyKDAU7uqSf4tqQ
3OnF60i7cFOUV/URXIOH+qNR/p/6fQ8H9hWWNcLeVbCxMPBg9utI3/El2Dej3RdbVOk8oyoHLHaR
HnMRyAbio+DBjBnF8dvDL7UXRjAt4JDdMvW5qYFdn6WvqXcZTM5fI5eCcu7avmjIiJ5QpXGkDRz/
2rCRLOPohG6x2Malsx5uzUPfZZ/JjfCSjwr1ZQjJfIWPOQP9bthKr1gQ/Fn1JphtaR3awDr5Vhi/
y2LTeBB9Ptl+iajIHhySSLXFOxfW75Znt/mlFu8x4KKLwwGsPAqfHOnJDn7+zjyWbxLq1T8MsaZ6
PZuPtiXpRkHB7zGxSbiHtr8DiM/5lroMVkVGlh0znexEz4/fOIgb1Z6Mxql0qs4ZHoMbPDOeAAq8
gYMPo6QNopRsnxMZ/0dwITUZcnIRRY/LHJg5JmQpeTce5D92XcwFo9kWzsGeVdbe8x/VJbQnr52R
lbDCb+DaYmD2i3KCHVwv7ZI5ULybAT+GX7hbu/hS3YINq/WbN4mnD/6fDEtLxNN4n+/8rUrp5sHV
lWnbP8xndVLdcU8YyjqHd4aXoczyZKjT/XEsYyOIpOBB6aXtE5qSXXqQztp8mWDZMyO3FYfi/MYe
VSsbWVqnAGSY/WhLmUGyaGAewpK+Z90ucWgYuK/6L+uLhxOxYv/KYpF/5Nbh+q0Qvz/9HcxjVv9j
fJ1ihwfK4fL9fKQv86G+Nw82xZj5CfObl4gywZW36vv8Zb3OjUd+aWBnH5xLmnrGWCScvjloKP/9
g/LhV2TV7c1vqhMhJA0eKtw2vOEjEr1o15KBzj1BuQpbg+V2kF/glqev/ab7Tel7duk5OeLn86aR
yLVNifE85HvVcCEg0u7hTIE1fVuDt6zkLS7yx+ACzSHcjC4eUDkVuObGT3mNWHdFJJGrbAjoulj7
cTPehjfJMw9oVkuaJRjGS+WA3wJVPDkXa+4GMQAyhZRLdRGiLvtC+d3f2SObZd9YpV9SjeYabhu6
XtonZs4mRFy6MXa+Jd/crSsMGVYq9mQHzYOvBRzwIkYOzbTYugz1FdPBosZkwtvZ0C4nrOdczHIy
c1vgqX7vulW+NzFdylHPrxLUaj1EOUc+z7a56YzdpDxKNlYCWZdpw66jRJY3+KJTIOJ99y3t6l37
Mbz0zRqzUvkNcywy6ZeKuUP/TnN4puujML2hapI+4Ndsiwcd3x5AYEtjYTxIk7SO6QmpfSpipo5k
cmk1mneRSSubPh71NLmtI3z6m+Ft/CNMcyhWwrF6E9p1990+UU9Zwya9Vq3d5dCwVtrT3ItfDK60
3lVfhV0teeFtfA61q7VrRhfFT0yFxLtimo/5SCluWmWn49xJTmYEAMBwkxvu4lbahW6ApBIYL1+V
xM8dWrzdsAMfP7TQFg/Mfab7NB8U1/DMe/UWMFECgqIYh7WXMYxhTHJTk4+eTxRth7douGvYLk02
XLyQ2fyBSfr3phGYebW3f9LdlY3BwRJ34WNP60yMyNlGNmi3hJ/WJsbsCejhB24WeBoQm7SJLgoW
8anTsCzsoLMr89F0XtmsYQmGtMEpqhYEbLwfDmgHOs4G+a2I31sO89NmovhNfrcdvCGOwT1rZjIt
L9c/whEG9v1NwlKKUCaqWp+2kxZvOqOBxcWVB+ZifpPiyw/TF6SEeKRucmTXhlEPmhH8TGu4hGuw
xUt1gpBJJIUrr8tdxsNDqcxBEhw1t1wXn91T+2oPcb/KCIn5FBklE5Gk2Alh3qvsr303x+WgAuvT
vWbX7LGcgxz6p7zgi/TS7Aa7p+GfPtS/EQefyJ6jBRvlCAk3mrnmSeu3yc0XLtjmkNEKxjn7u1q8
zPOJVwy73fjmLyLhFYAkTsxs1nHnEQFhJjs0fZqKkGAFSIe7aoq9Pv66MIOXM+shfUHNzc2NZHmA
llhTYgY1wCk2vbl5g05WzYBuNjBRvRo7Lw88eakjwERhPHekRq6qm0pRjjYMjO6NaFBQ0yW+kXw9
AUI81hSO+Ulx7J/0abUI67fDjoIAvJDGz+l5AL7z94zZmuCwW+bWVdO8KH1qm/ouWevJpIBZxd8Y
sixHloOu7rNlel6vUtFJQIPTMwDHYDGUBv3c0Lhg28OzeIrXMLvEY/Ahs49R3bsydOQNd48KOLlG
i3fb8g5mIsSuSMyZf2JVka05ztzuGJ5j7dig1oC1Sg2KyYsdeGzZJz4ulXH8RrWclYccw5i52FCj
WZ/GI1Ps/Jn8BLrLUs8OZCy55juTAMKR2Iw+GDNl1/EQnIBP2xcsl0xEuJbXv9DDAyha7zW6PgYm
8WuVnHikCQSsS1f4Hb7Ndw45WXOWA6nfWBQbH8i9Ob454TIdZ2dqWwSqv9m1osTZGt+FvqqIn1lP
MqY4B1jZuqe9oUyGeMgJy5OEkzGozoSQ1iXVNZ9IIELpBkjlAR2GL05VkzG+Ai+Dwky4xjcHqGKj
iXsUpou3FWVaccyIoH/CSD0LbEcyyBSxd3E1IPx1YwHLF6egD+NJY10Lq/CBqPuemCjvXFiAZr4J
P1LMLi/loyg2hrABXABxkGJmdri5baX4Mg2khrp+Qe3MRkGxwVtZd18Jcx5PZ7zjAAuy1lW3OU7H
fKuthA2jI9YClR22XA/mslPkLNTdu3HBOkQ7yzuOR/WJJ8+6ecU3oRQ2BXZ1DxlCN7EU+SFiaIwX
eoxPFbXYPXjOd0lZdcoHltotbxAYAihrYy6Z6i5pdvFi7lgsSJWhb4NwPSOkhpASfugn3W12CVcq
tuu3CLJB/KiW9xp9juRG2T7/UzYThN/pAmAOYDR0a91wGFlSbqiAvuphSXJ8MrlwgbHeOmDKh3QR
ttm5eklvHOqYcyAtcrAA/QEwiulHsVHYAjhgmrJJ7qJ6jnfDWW+xy7LTX/9VfCUENqXw3lbvuRfv
ZGd2meoonwy72w/m/+WuwCtHsuV9/YGvuCts20d05+OoZCW7oBzKNtwi4mTkxucOj8F5POYevHzw
lHhB6NA4smio7dKX+oVHc3xhkbHhydVauytvJhv3mXBXaWu1mDcc+uJdZITx1BnGtN4wutA+0xFM
1jZaB7i7/M2VfZ24JjMhsDKOaK495U62aaYNSpMUB6hkPfmuxvYyOLjEFckuRsdUHiUkP2SRlHA1
3U715hEsAz2Pm/lrPWH1r2B8gz+Msmd2NjlfVvKalousad8LJ+nIwVJPO6Avrp7xD48jywHrlcQA
j14p7/VvdM++xtzOfwGEr7w8K2a5CbsmRGPIVmdHr82+/q1FlghH+so4xI9SXWFRv0QxO0QtL8gS
o61qBQQIzxYjGuGFu8NnxAB4pgx7lfedYxz1MzQhW9ybN7DDEXufH9jKuLmCd9vGkpOMMdBe3/ef
03ci8Qyu4j9wjm17qsdVS25D7A3DM+hOkuIqFGmJm1+Dtx5VNZNd42h4cMPv4pInAdDpzZ2jdA7l
RgZm19LNrqav6JWmws+8GqUSiA7gidvtcP/lxeUvwq8DO7yWDzJlkMJs2R1E/Fiw6jtYBfTTDRId
yeUxwI5foQZWL8GvdJvAm78JjGltaBGP9FdgeksSQ+zIr/y9fs1nhyN0bF7J+3gAKQpOcRfe9dv4
HsQbaSuTeWzL36j2ox/k4E8Gd9pDCLYoszywxYcxeWwZzb3ehehrX4M7m4IuLkQ0DTOzbmlSTqRh
b8AZSiIC8HGSbIxSLpI3fCeXFvBNuHSkBcC6eyjvKiBPdE9Vp3yYX8gvNYY/++4F8GTGTRRLEM+M
VtMLr9Fe66v4pe6TM7ozubYhe1PhwUcZn/NH7SnBArU2DBqYi94BmUk78F3Yb/Kb7GT38INlF9xF
hs22eQbyKScnO3x+0lYnTBg2o5dQg/0aw6p9VAyFbGjJZ95jdFfZ8O7xY77DDcCgqWMHL/AX26Kc
RltZfVn8jnX4S7mg1iH1AhJenA7uAtjondRkYGWAW3hTbvo73fV1eG32S4U8cvBCBFhBIXkwsNy3
p+ysnwSHWxp/lDxY+2hd38qrtdUumMpfiLf6wu1WGVbQQvbyRruYltu+Ra88uuEOK7Nrelqy6zYQ
o8XIhffCWJ6y8+pI29yLMMtfk98xGRt4eIxZGMzfFDaPcvkQ3Wv70Z90Pi3w7c8yssVB+wBKOTvh
npjyietMux6u8oe6SW964B60vwqSP+PrDdqAqNpyn3+YxYSBi+tbp62gd0B0Y/lCvGHqAIho7Oar
Im/1MyVmUr1YO3GfsX1y9FQH1mW5I9gjcoxP/YvvdViC/rJFsFCk9xg6DZX9a32UHYmKLaIicoiy
H1o3BqmZ0C/Cp0OHveITqoGn0NlWNmNnjFRYIuJLfYX3KQC50VFjpxN/Ur2XyktPkTS7kuzhTWtp
K1KuD7wSZFlTsRd/i+dwxzuA14kw8m7AO9W9HzqYhr5kL6glGLzk5ICsBCbbEDHv7VHYJS/dFhaV
/g/lp2u8yYdwcoYtlXrJ1sdb5MSkQQw35isQNrYV+VF6Z677O1JVHYIn8TFQxAIHjyp/2lrn6jPc
8mjNzFPf4ISA22ABR2b9QeC4hz7nltbZhxELH+5Zv2F+hXoADjv79vhWge4yndoFTxgdwkG/MhVo
GcB/cNK9JMnOvEIsu0Jzvbbv5Ok6NXV0ui4/2bExjUEAo7B8lDMnCCeNvoM1pFbQ0BiE2xSaUnUM
8PS9UmUbF2myCR4qKI/r6/TS3LXLsK+9NNlGqm1Q2T5rjw3m3KlrYW+9pMFWP4kQSDiZGX/M3wK6
FgdSzD7G1gfy2hrOI2MWqt4pxKXFI1LQYSd4qw1nfIJ118/4aeEeAqmXif/KemDFYlJ+uYHT7d5S
/5iHjkFdy8SY71rIlIiBWE1/kWVbb/ELDUPLjQy8lKbJrS71KabmoK2pCFZ0C5lK2c1+2k861aj3
4pP14d9rSm106fW2zZxQ3OA8Qj3pD/u8PMXiRv/WvxPc47lUXMSDYWDUtAFGj97oqbo3pIHj5OoA
V+LZoNjN7OQyoDLaFPd4k58UHszOJqfkwkmXKecseK/gsCgsLpV+athge9QOGyu/Rel1UDakKlZA
rRSmvxX43ys1BM4hlBnkSjJtYrbyCL7HxJV9xhw2jw87dWq6WbEZSBmT7DHxOgxqMe6i1VPxi1jV
EmzZDausLpgug7syvAJrQroKIepY7FvPTj94Ldz3iDqf2Fp6V9d3xnsmuaU3fEX5FmNpCNl7jThY
tMc96UFACcuGPOMjTeZj5mYc1sg0sB27T5v2d/RQRfEE9Qu2oL00rwkU1WATFgcEN/iYhir+JhtM
XFFnQaNi58NQv4DEZ9C02dL3tAvRadjRvJSwdDfMLQO7wXaMs6qCKBMzNB+eY3s2tiawab9Btp2N
B85pYOl1wIaD+f90C2ZHGXcVJAh9J3cEBC5vOEvfJB/KKHlKeJHH/RZFn8ShAhhBbS0vl5/gl+SM
HX0m7Pvx2ha3KDnLGYEnG0zlpREHAGcWnsKwHfpLPuHQZGdgkAXAxG7sj0r6Nek71YQs9pxMxjWE
N+YLDZFaiCKBNPaaYQglO2W37JrRmr2S2zHHcPUOFja7kOomW0Y51Du67kC7S9/Um3WBntTh6t/a
LYB1sRGEFYVRXq6l4jNQt8140EY4HE825kjf9g/9q7/8A/a7Be3/H87/7//igwn5JcOt9H//EJrB
Mh2p4cPxC6i28eHJan/wELJu/31v8nV1bbTGhVQAa2uaopt1DMbihiehFBjK6bPf7qJg6Bil8JVR
wqgfJknbVvUBnw16xX/f+vePMu7YTtMy2v73PWleIoxxq+v++2tWjaFBVVke0jZGBrHcuOIY/UjD
wrX/9716+YcqgWr/7z9Tg/Tg31f/+4d/P/ffXzHVbrGIjPrWQTYK9vjvZVNTYcdbvvz3o1jC0pgQ
9bLDU6c+B/12LOnG1QmiSudvFN6spEemVw9NsSaAihDVzJbjtsXzT58cnVzxR9JNxzqYrqPftIj8
uGtFpmhnPY/OaRp+Wkp2U1ThUxb7dq2mKhkJwBvkSG8jIXZrntfOP4/5qHhhgWVOmb75ApY9GOCP
6xQ+XRL0oze3TbDO4oImjwkCWY+46UGLnZRYdAxBoqUxDdrkDp5oqsRkuSdvWV8M2z6iPkVxwtGn
c27qXQRw1XTjJtNBtqPhsxALea/60KJwtJpM1eWukAfDNdLEft1IJhrjltHocMlaWdpbGugDiokf
UwSLN5V1iXp7wqTKrKcPVCHEOM0UHB12SrgUeooQUBilEZBlBL9Tg23RkFDgTh20xmbgIEwahs2D
OG7TInzrY5moBo4YhCQ+8EBnlSUqSixqohhrzZQ+QkMODOW7gnhpYWSuRZC8ZjWGTNf3x0DHgUGE
zqwjQ8eucT3P4OVlOIi2PBs/caZ9YjGVOGmk+bh9otg2YCaMJtwXHNu2MWwK1QDa6xVJciTBZcMj
nRiJrjDkdKxnDIJ5nCtvyn/MMY/dgZiNMbqR4tA2sMXqnjYgngJnVOfB0arl1xfRZRQ+o7rPb36B
JxHW4FesEnDdVLTpYIRF7pHUySSuSbNdo32N00bLBXQ67IFTgXMcl9xtsJtcSVE6u1HWvfliWG7L
7E+MYT6geadpGtNhNSfazgIL6BE9RBIzhxol8ikmpqRrl70mzT+jCrWFdIpLzBKGwoS0MLd05Inx
gaNE68m+/kUu45FIX4ZSpgTzWMSdk6xUvNcHJ1CZbcp4RWKLgYlpWvgbNMMUvTxqW0Pp3KIfx007
zbC5cYESMjBFYuSeFSvRlQaJOSSGOrIMOZIsx1Vspn/Yj9b70pyQzDMTMaOJDTrn+fCHUISnoQLy
pNSuxgdbYPmnZsFPjKrcy1POtgTf+pXMkm2XaBFSKw+zOe2MWeEpiakGSH/F+56zoGSCVrUARLWq
CwhIdTYDOf3UMKV35Tp+MyKZQs6H62yUdzGhJeiFnLlyD6oqMjcMYo62WLHunYrls1Im5CuxlcVl
pmHFBJN/uBAEjg1QzzACm2+nKjE5lbAdXud/ZA13Bylh51ZlxbG6ioo8yiJPx/tsRzI51P9g9Py5
SOwK0m0hq/AMsXAf21T0ZtvXOFCLPi0Q1ep7nQvQV0wPM9T46IGZgge4lG5MGYr/XMeHLqJQIUwX
o78yuQ7BZ9SMO1JowXIgGbDFLpHnJlGJwBBRMmC22QORRsFbWAApF0YqrQid9Sal6ewIW3SPlKp8
3WAtwwwM8L/PGf7XsxrRACev9Tw/1eQylkBTLRjimJAbLHWs4HBRoQoMsQqAz8gSnCyZxKuhZu2Z
4DYvSsZv0RDfx5F7XWikmAgT8Zx+9dUU9PY7P8SYQp6Us6kychTUZ66TiBz+owBNAC6xCNk2y+Hg
avVtzAT1PWHcKCtglQaz4CDsCf8VdgNFhIwZwMpozHaX9NEHJhexi4hujwG1AStyBrXuAUjHAFmC
D0skmqqrJbUrExnqvlCAiUkQgUMlKXh5V0W9zoXpLONWLOv4G2HdTttTK4ttXA75nZmhMRYGJUNE
svNcI78xwnMuBfJJlLu3Wu4Iy+I56fCtbEeRNp4sdRqtJjxlJQ2oBmg/a4iAxYRhO92cMZQlr8v+
Jgv+TSAME8xYSHZwEVEw70ON+iK2AMmtg88WWZhvYsKY0s+wqNRRKEjx1G4Q37uCnj6scZEr6N1H
a4b+VjQohwf9i8jJ36nVLU8bhx7PDmbw5J7ohuwkPtQSWc5CB/mbhDczVHNLKsiwUOmXCM32ZDnQ
vTnorlHZhLiaWE+1WKwDU+YUPGYw5RqCw1VzJnUyWJh+dhOg7wFxHvJY36bmug/gG+Zig8NFNDzF
7jZhYdgUt+Ut7nwjZFGFuuApk7/COVNjnaTPyFLCdYjFxU6OwGhqsh2AceB4YPoNt7DlUUyLqV1b
HcV0DvDR45sMBVq0MRMS7DkM/HXfa2fcDCA3a2rhEnJOHi/ZcHqTYk2QTZscmGcwG89Q5Rm/uhli
wzxgOZNhOhFlKTNGY9LWWdIgEOFFRjqcLnakDNky6Q6c3g0OmcuYmoQPCBHcU0tsM2QJcFeEUlrp
NcPlcsZyTJiYfcm+CAjRaq+pyNAgMw9zK8y4M8KeKIamhbmEIL/sY9TU5c7XgtQtEOXjkoW0Lw6Y
8pea3616H2sLny4MH4AIBI0WBuLJAGUhMJkaKlOdrI36qkil4IaaCEiIAbwdq0w9Gp3er+eEJUWR
4ZdhTSgQUzBMAS42zJFq6nui+ZrSC3AwWBm6dppGZsbFjqBjsNgOfD8yiLNl61+HNUKZRCga1NJa
vIkA2sk7XEc+BHlMMV8lk+mywPp2WwZqRTxFNInCw0ob0/FNQgNbXEqrVs3uch4/hQoX2JENOega
kjtzmhExl50uQPSSNzG6JQ6TrDZeyRqWn5l6mhQCVfCQ2wgdA8xJTFBstRjL1oCupYnXnqkNb1Nn
fvtpdscmYj5lXd/shwBXXvAAWY+GvSYHMM0tmvo+YwpVW+bByrNPzfcXu3hQ/CK+jOQW7JS5e0ys
QBYrZQ3VXTk0HspWRq8gjTFWbnZG7QWPa0Z7A/6U6eobLlaeJUBiiw2fxjdihqWIaQobTfpREu1J
op7kjKXojgM+S8RjOD39i6P1hAeUkurlCdSFsLnNhrHFtcKRIkgNslR5ZoXtX4bQ3lHIJFeaASfj
tnXTaGSIJeSnEusVvZ4RjAEelJm8tgRJOHe8f6fVghovLZyThPB9Gs1wow+LG/SEpv2qEtkTTEyT
Mtmavcro3b6G/yM2INuqmGIr3MRbP5pxqxguVVpEXq6EXhgxvZJCWPyEvCFDijrEiksLJNSpi2+o
1PQc05F1CgZp2hod05c6LhwiP6y1WALSp2GMN8lRJx/B1gPgVU1HyChKf9rQfptiy48FF2jQ0576
jgtWPvxsNrfVwRpb9T7LOrpbaVVmSNJmihNvfoZxpK5RgM8bS9qVEWCO6rNqiX8+DKEGmIJlkmTA
FcIJhcgEpvRjI1f0OZcyyBDcTkhJGxJLTRy1zTIjtGM24F0Nx9HilBjAfppKl2xrgg05dE9FUeJt
mmYXiAijjO1XBaG+krjVGIkpLt4Lbo7ad/FdMraTUe2JCw1uZUxQDqb1TQ1V0VRUfa1W7YdhlQMJ
ndZ+smhXLK30+vEj144yOdYNUmFXMEhiyqeIPtp4DSXt3qY4G3e8Vy5TDJsw8xMKyORlCswvUkG0
jTIp1rrJ2xvuu8EhU9nKcvyktETAV44LqjEnJUliG2rlO6aDPjVd85bJEbiGWJwiv9IgAY8EBxEE
RowM7t4tVwEnVJqSFEmTchcJliuj/hyUzPYkrwpMcW0WvW21VE5VPh8GLfwxBpIkheDLT5js+Mmk
uRRj67wtJ1zwpFMW4m8l4CqurHGWgHJcMlTr6HrZ/K3qKlogKm1UNF65MHvjqttaRiXYWMLj5Ixa
du4ZYgTUng0KkUqbcO/LECuaES5XcSO5llbtKzFzi8Z8L2TOYXLMvURidoTrPEyhhuHbNAmXGmnB
iwhoNkTNezbGjR0qA7zJITE8DWJ+std7mRZa7nFL4fxoQyzijDzjqwnunBgoGLdE8NM0ImiiCKpG
TSCz3X+LBIMQP5f/h73zWHIc6bL0q4z1utEGLRa9CYKaoXVsYCEyoLXG08/nHvUXc7Krp232Y2UF
A0AGkwLC/d5zvsMnve1qPNAjlrJIm8O1bWEOHYcYmeIcJpsAeDAi8vQeulkMsYteLb8GIYNWuh4y
4ENaTseIWTT1fMKWYqYde3g9N5pTU+9qN6k6HxR0ExMEW8qSA8PzgvIpEQ5rblpwBsY9Z7J311an
JttEMmfdQyvIyYPGqcqh/ZLZV4LpDxraynPU3VJTeFQI4iMBUNkZAT+gojXUQKb+Le2LlJgfd81o
Xlm1nXoKZrq1qpWjgqTcOCOWtuxbm9nQQbNuR5WGWDI/JWG/89KE0kGkZZs8JDiLYHtVh7Y0Plua
Yq5ImUJW6wm/bPuEuXs66iK+45rYYQ+K70ISr9mjiLUikeR1OwwaM++GwUxgJJRCa/fKsKm9hkp4
SaQUg2WNg5NxKYKc9pLjPPfd0KO/6324Td9QjUqOmjLcQLe85IPDXmuZsClji4d9qIHhk1JkpOkW
tHLu9/BGQbGjEnTI8ZtQjw9Gh7Rk5vtVxe8eoCc1wArpgZc9qzYQr0iBnNkJn2IO8TCboTLltbLN
Ooten0rfZQIaBQhmbxLStrLSJrucRJ2vhYvWRB8wjQ/N3KVHz205OlyTtk4T4vJB0uoyrQhng6b1
gtt2NJx9lNyVGTKGMOo+CUn4NhqKA3XHpMejrz6Z5EY5ePuLkW+3ojizCXsEOwR1hVulZHIBIwkv
9zw1O+4CGKAbA50uekS7tkcymwny8axRlDLweOuI4mI96NeEKCFYXfRi3zfo63pzKZhtm6vRQE0O
H9Td9mhcGpEKX4Kwb4bme+bSa3nRfMp76KHJ3NiIGFEfjZ4V+GYQjFdtGu2GYblcVD09Fi66v2mp
jl7ftX7VBGgHg3htJcFt2iC+JlbpaIj2jgUQ9cLM2yc7c2jBqb49PhOiqx4AgjwNpoGYa2gB4Qco
gfg9o52pLKhiJlruhZUfjaLHKNWhnZ5njutc2RgWvob5ycjg1AKpAcZVoaxquR2EHPXjUqog36LA
Zxb8jDSjUhv9c6nvIz3W1uKqD8uIYQkj4/hKhzKJeYC0C4QdlY7CsJrrXZvCsdGU4F5tcIgs9IX5
YJmWPWe2sRlEyhreCsWIjwwLb6mYLIgtxm2h6t9cKL+ipYaiXjC7IxpR4wzIYdGbykXTGbTX9Gxl
FW65tmOPCa3rPUAx4iS0OVAdmoUjc/hrnYsN5iznc4ljNCEI33uIdBvdHl9xUHX8iE1zgu+kkJgE
waIqpo1SJ/Q5lC66ne0PN7zD4lBRk4L61ntrZ9Tf1I5myii6R/OLMzJzyez2jSBcAgCJWjRfghJv
KRasg9qh88j66L1TKQolMAOSMvFjfWRYRSLKuq3rF045CkwBWD1DNV8box8vNAPhqWoXOjJ39cOw
x/uloafR2ZBOS6QALSRqD+JVNqZfESTkmwWpvl7SKivFPNZiCqcxhqvG8KRgnHBHSiBTpp2CJXbv
rYaGyEjzaqb4FRqxduWUml/CZfPbAalmWk3F/WKoH26lRR/Mbb4sItJyzX4oPIuqptF+cX97zW1q
L1YXMsq6Luu+2VHOtKZw2oR1/GqqJrqsfT9yQ41NzLxtT1mNS8MpR+EyF/j2yf2JgQFurZBBjAOr
oTGIYc4UWhNmeXDGDCKUNnwEOpm4OkrxMmB0MgdNgOt6gGWcaRvS1ISmRXvPAu+xWBL8K5m8WNF8
CqareMpeCUwftwt81VM9wRwjwFPz7VgtEeTU78NowmLiLC/hL65noHpHzyPMMmHcUi5NsRm04JIL
XULEp2dehMTNIYbSHiqvZm6YTwpST0xxVv/CzSu+TacO5K3r3bskA6yDJUD1X7ePLmny9kxU2lTW
2FJL497suP4Vmtn4WUhGk6IqWzSqeoX9KXCznPscNZ6Ja18xqQ3UkcHe5I15aMrC3jkoD4zM6beB
wiDUxclpBAVXoVzFj8AoSY1LfPJM9YaIK4rbmXsiLUHIh9UqLRJvZzC2OISl+RnnincdJ9XNomLq
HHVj2oBMBa3l4njJCwbypr22E2sTgJUjX5GepVfA9f0YEZ7kXPhXzAhrtL0gZp2WrkPwbBTk9S4G
Iv2BfkaUvDdV6dy4lKOZNcwX9uA8eYjvcqx+eF7MeW1Vyndh9tvRdm1mbsq10zdfIYW3ddmglRgr
Y9l6KDGgqIerOmDYLar2pZqXm9CBMDtGobMbA8HrncDpOfRILRJpMW0wOHAUFMWBggZh1rliaNSv
wqXRkbJOoLH6/jUMlaekdCyiRJklR1Xxos9LvtOt9BgErbqaR+yHRi9Ell1Hpi8+fmXkQlpCFNsZ
7U2juKAYwpw6RxhZm/ath5zWtDPdpGXE1GE38AravuVmpYC/0/DyqMXS+lZc0NtfKEdM3OFWieZl
u0RXnXWt860qk/pp9yKJLLdePeDziZtUb4k9EUOkXOmNfeJeezPyyz5VgXWYVCNbRRD+DknLOZgL
WnvxMjEr3gUNHBkFNUNxIsjjM0yQvucjF/8OWxY3EqKm7IH7s11/ZiG5EbHmIi8uBXnnn1ejubkd
O2Gosqz8MHlWmVzLp4e14840qsUkYhhnn4k/kZrySWJx3sxrGyaC3P5ZlX/+j4+f/3wZGt7Xedtx
6TCOW00Zv/knIzwSsLkloFuuyYWEcjcCAH7elGtyn3z0/OQ/9v2xKZ8XQJuphk8NtCGRZvZaEr2D
tOLTzOIj/qzKvXJ7MSYeUnJoH7pHDIp4J3LB0YXj9rytLMG/tklnoXbY+vGLky8QVxdl5QFj01cm
pcwDcccLn1Lp9maQX2QVhNFgIihQsmzzAVRdpEbWYYHF7XsuQxq52dXLXw+k4imODdmVg2p3/gP5
NLmpUBTa2mN0lLtiyzQPhFHjZOvVlJhaA26PfJ58RC7KvKF1y6TzLokNjNswSNkUb0M+3OmWtS/1
z9nULQTD3oC71UYrEEMROzJwgLIlaEVOTTM/yLgX1xXdXzPp7ruEBs3QzM3KLgkPkwt96hBERGWz
oG9cUIhAnXHK7mtS0FoUrkX1M9GASHIDNxs6ZlHb0i4ksiMFNraLBcUpEaCoQh7gYlPuy/MR6Xbv
gANtwNWW2oC9QT4yhIW2rAMyDLORqvz57zKCdvnde/sQAEcjG1y8gnztKlQEeUQZSGEFc3r+937+
FfmyP8+RD00dnRRtLHCF/v2m0r/fmXy2fOC31/5vHz6/QuUm7dbr2/35ub/9myWJJnHaHDONATDM
LC5/bg5IgQBKPwq9+9FEuKhr+OycuTullJ7BSUHPGFxScnIlpnT5Trgtqdl1QFegjPaQ3os9MXnN
SelHukopfXxSJIZoWCddRoIjupW6BOUFYoU0MOV9aNRv24zyw1DTiG8yhvoNIxdmnBazbEgFim1T
E6NnqQfMPL3CmCDAwCAavHYb0PtQbEoBbddQePMeGICVV+nIJc2rVaSzKjmxXRr4VTjUmJVo1g9F
g/DTZS5iTkANWhgeRf5rCAm+bio0UIwF/D6db3pKdD52edRFdvnQ2TQQaqJwUfqAdaFK5jPopt/d
4VckKyrc15N2rzvFNcPbdjVlKkKEONll3IJ3A4E20FJh8GjMy1QytoE54ucq+5tMK7mZxUF/NWk0
lno6mJpBm64XavCMXNWhnGafNI8J4xpaYmupiPjBIElYlXUJ92NGKOlWSnNT0lsMkusoWLJVvnhI
aLTuywpTgh6T2vF1TzuW0dgjPyVGnujzQ+hiAFEd7zlFVtnRByFeC9Jr2KPoIWCICOv3ngCeTVO0
H6qzSbOso9Fo0dFP0xsCp9FEWxUa6gi/biAxx3FwNK03xzLe9bTHPNtSTDNnbWfZaMejEmFAeT2k
yA2drH7GZZCTeQfnpOnC8KJ2qZNqKWmWidYuADm4PihmOe1rh7lDSA+WhPfm6IzKFX2CZugeapVx
scbMtCtgmACMXtEMvhpT7TQaroV+rE/WnVteKh2BaKMVXCu6+VHUom7L21E4hCmO6KQkJj3IwAJj
TBoU304WH7NgxDge1splVFBD43YGU4iI8o2d6VchlBFDHaDqtpQDaiQwcJH1VZFqL2pn/LJTYtVC
zBX86SXlAE6YaLnJFft+sJvphtqjDgZ5nVoowGzL8XYOPJqaYshBMdUZ11Sa7jWXWVDhKUcnuE/N
wbrtMv3b0nHxx9kjiQEoyOwC3a75OrQquJRueY52Skhcm7royc5Mha7X7j5pBoqJ36isXVKtbroS
E5/RZ+sq4apm5NpCc4Uxq1HQ0kYC2xaO6tPG0tdl6nyGQxM9lZS3gsCrfKKyN/UIuC2grrsJ8uCg
pjGJcPmjLoj8Nd+QQvYTpc7SetTK7pTlHho4QlN9Mx+x1ZnWbjAid9dVwWUbEXRimgXXkZI8jAmD
OSasqR1e66x5UyveQV4hgs2D26rUbtpoYurH9z0o68FiKGj085eW2gpRBvgE9JYSnhJpqGnQYaUk
9/mJFbxEMaLqpVBh6oD6X0FVXnVRcFkuNrVezg/oEcon0zUUFeq+gIJ8EfZHE4XdiLGnbUAqcTnf
GCM0vkrJQzS1ef2R25QNWgiJvmED3zPRt2mU9hC/pO3GWczxPu8aVIYJQhm+WwTMXaRcMaYH4Kch
up2LY+fE4Y3Tc08OaQuZZhxuJkN7c0lERA1ToL/U08fZjPttm4q4mMixroYo+OwoofXERV4R1jAe
p573VffJTdxV4ANJetjQNeHsnoYBWcx84Q1UpuDYO2vgvxtrAcVdOd340JcjbcvxoW5bFW1p9Es3
yO6tKRZsOgvN76TpGmN4XpQuMRoXYqLR7HjeqhGA9Dbv4J0k+loZrnmLuq+3ROA1PaUPc2rrbQGj
kjY+SljyH49FOHag81CTIuTYLgpw4jHBVAENKE9RGtutle91A7CQpUTXkEVHNFqChED3bhMAWd93
JLXXC7owmlWPJK9hahpux7ZdVrpL7WOuiFUN1NA8EJ70mUBKpdBWfE0JSMKxIeG4GtQnRa1bvnV4
+ooFKbPu5qNquRjbemczJD0l/NKgwGM4AgNaYLaop/up09GDmzHVYsVf9Go5dohrMivML4XIjCPX
KYf4lFZLvm7y/ESd9JoESyFAjyFmJxCe59pptn2H/n+clvQwN/zQ3tKCK4+B01RDQBlhenVSNCDZ
NF2n1O0PY0VjhUQZoBlE6ykGoH51IhMBwSu8/NfMppmu2sllvyjoo2esFraOhUltjFVoIYWfh/nU
N0l2qDfzmN+SW8U1tfDewQZTzO+w+NrNU+qqMZqZ6t6mqVUsMRRRmztzrjhftjhVbZ0WTpqfmpET
iJodo71l+gjU+mpU5wpoDp8+wfGuqViy3RwLch09kMxlaUh1yZ9El5PXCBGggPJyAL1t4Ha0mbFB
iX3yASLn803tmA9l24XkmFsvcQbZMCF659ALgs0oFtqYYqYIi8dIiaJDlDfeYTanl0gBVNEWxnzQ
GO0hL2HRKFa4tnLkBAk6KFKXC21feyQuieohgYXbScT1qA6Tg5p5pNuW2pZUWXaJhf73mtz8eYvi
D9o4pjG3ljuGTmc4N4l37o7ag5JmQH6cUfVdvOXoIp/zqRN88WLL8HGh4DSn3cHVXVZppBM+YxeG
r3kKAJLG2xYwEfPm1QjR/mseOk85pJcL0+VQ0MVCboJlp4LOhM03u6Y/pMFbaPYgtuWbMtp2JF5w
bm8jcYSnJveDLkmXC1vkFFpiElHroEtKsZBrf+wbXI/7po3BqNETipMy2kipGNKGRo/6MiV4ou+Z
0BXitzwvWjFG7WMrXKl0nFdmTbNzpwkKq0SkhmnInKVQt1PbwUoQi8SxkDLJ7VhAWZeaaoyXGTtb
GVJ09c5QoXiBzJo3d0PnanvbgVjkisWSIeRVujpbjeR4QaoCFnvoK1xnTWldRk7JBcLW9cPcl8ZB
rjWqoh+q0S4pZlCKDQUjtoYWzljMYsrBlnwPcs1mquvbJhKuKD6Rza0dutbVDujYh8gO9lYNzURP
Ef2GhGzrlCvNeR8Zd7RFykOhufU2SlygbO3rMjLOY66Xr2gb1PyEpeoHoYJlx2mNQ6VrxqE1IN73
3EPBwKM+cHQulQKdDOvSc8D1C55YFkBTqBCUVnTr5tYkJ2NgLkMf86YKgnirES1KiZsp75qs0e9R
zGPkohdr2hggpl8MCkP/wuQ6BBcSpElBRHLki0HDvqRwQ4PqVXkIcZMYhTML6qv7slu07UR/9LCI
hfz+5aZBSTHLKebwdYcA9MRvwMjtr4U3wVBx0QqsFo+oNidjQqRHBqLScVv2KF5qBryeAAmfD0C5
OSd4yst5Cfy+de8NY3ytKjx1wyK0ksmStJtInT4M7PFc9539OFXHf8/NoY3MTpmudGCEi7enuAN8
M+TOS80a+GS6JYQiXTu4w9S35StiApFQJlwjr4bnuPYe6g/loTzSmlIRqaLUFmNBmMsJA+IVjibn
FD0ur+DFvqZrOhbBY/SQo/XYOjOE01X+DURRnJTTlrInHcQKXxKtABJ2TQJqGLjTLKfGuuleCgEc
A0Gy4aK+3MOTbkZAr5te3UJ1jIaderdcd58lmzOyQQLP1gQu1fQAX3VOX41YUb974Z+y6cUh/2ou
1DvMaDQJc9zgCG/sU/yhMYvBnurxRwtyBvzGyhHvVJesGTk30xZHiG4SHPCJGAZYTQVo9EF7vQVg
tY5vCJm0L7AZI7R4UKiUKhts54kATbmn+TO80U+o0wAXrPHHQiTIaL1+VdzOSLi7t7+sK/1eeTMO
wT31eMZ6LXYsA/YuuWsnxgxcVvTX5Hm+Dr4mvOHPIwzsbhuetHhvYuDvVyMXbZuJ5MasCXxegesf
T8Bnl4pJ90X5wnGAA36hO0HX6JQdkw8clxXBImvN3BCsYcJRytBbYOwF8NArF8QoOihQqKgRk3LD
SIzrBpJ47/aE2mI7fYT1hXX3y+s23YxU/jTj83ZrboY7s955zr2SbX/Dtd/8sM7/V9HnN2VcdO1/
/pvuwnNnXHhmoLuqpTKcsBwXaapmWTaPf77fxUhnwLn/e1VPY5IZGkZN9VApSFbW6bdyLHfpR38I
76CcZugWNmpwEzv+nG8pKzon93L55AhhXItGLxNsl9n2iQUMGDaRTyY4qUm4jdx9UNzA7BwrGKq+
oWwVj4Bal3HDVkfy9wLRBGXg0/IN3W+Tb/JXKByXeEB31dNwm9zlD9VTR8VhpfvNr4SMJfclezcx
uGyHq+zAvR8dpsoBi7F+Z2xnOhJb55aLGVoD0i+4z3IJuMC3b2BsmrdEAps+Z8cKzBvK0sXEHdU9
OZdgmCeq2Sd7WHv95lczfNkP+Qkcb/SNMQFDg/ONA4pgD/vILM0HmPaafCCGVAmUQ1p8Md7TWHio
+dGx2sAq5hHOangNCrJ+pGR7DLPBybrlkO1oP94hNqufkVi4V+XmCqMEXl1qwxnf3wFJ1KsTM8je
ZR9o9TfKrfEEBXPjrcNfywfBamtjGz9kgtOov7gEfZ76vbqLtuYVvlAyhqsV9qk11vvuFgwgguf8
uYQsgusFZdMauTPmSM5TBzfAR7JexfvCAtd6wRk2XwsEwIOhrn4BJoudNaMDv1vF/g6YJbBPOtgR
BsJjL4wXR3wK4NTXGsmegHwY6ZwokUMXF/QGDltkfFezzyjDV+odRIY9HzHcGDfaF/ny9W56ZwrO
W+UGvrUO9et89F6ZV24ZuW0Ym+8UHEO+AC1cvVpvKAlRiK4PydZd/w9HvoD7/5cD39ZVzbQd2/N0
8/888AHZtyi69PFKd4crPEuER3ON4fB6dLwXXShMSQDxizdsMyibMBo94khqBfFbaJX/hzdDEMJ/
eTOaaaJ4Vk2yD/48C62km+zGG8arWKdWyP+EjEbFeuYrAtGGw4b7h4/Pjixr5lXhddVdhzRwsVk+
4h+Jr+Xb+f95F/9D3oVhe7rz2y/nv3fvf4VbXL3nv/7z355nwoSK8PfEi7/+5l+JF6r5HypKHde0
VF7LMTiq/k680HjIIWuCnDzTcH6LvLD+Q9VQFnn8p5pkXpBT8a/IC5XIC8+hDOgaquq4mv7/Ennh
/uNRZniWpnOseQZv4fdrvbbobdp49Xhl1C8RuAsocTX3U1or5o2aX/z2zfzDrcUQd44/TzDNPP9r
f9xZ6tBQq2nkXwsu529aXPYT8AXhNrjF0w+iwnoG4hVeGtvyAQGP+VKt41/hljvvRmR8QdFaRafx
STsRn7tX6TASzkGfe91BLz/+39+qxjzvzzeruRTdaasZpmfx4/0RBTJrrZZZmaldOq3KWKVe2kMh
Ft5oTPj3FKc9DGHkrComWcyvH5x2mfZKPosYU5H10YmwUrmWhNRuRPyOH+kMkGoTb6SOB+UoF4O2
IC0y1TfRuz8o4TiRZQGMIE/wGst9RTCCyrDh7taJ51EvonAY1PWwWVyhbhIFd7lwZV2/WIQQXiMs
Vw6naRYzh5GzBrktJzZys1KHm8Ktx5/ACduiwlZqxHXLtJHzAlJqc5idxGYcSaG6/1fiCF4lDc0X
k6a/dzVajDVpcbg68iVReJ4IIVFFOkcvI0T6viJRk2harqNMpyy0CLuCG6WcQ5lyTvUzs5I7ZPrF
Yg7xKhKTqdEFxm4Mw6YU+a7mYFYHhUDTnzVPrMnNtjmVnabvrRbybG5EiO8Rm9c43lnUYqFNSkX6
QMzsXlEb8oI9kmZp42KH+nu7NDPSCKbgmQTOHe1ufTtozI3JLe4OSMQv1bhDxSx2dYsCO8TVDXtN
du6rS+nmQP3+2x3gKdliS+6Si/OmVicvFsOsC6XGuSk/riUmkpQCpmV1zv1wm/DkEJO1lZ9Xfkq5
RuQ79iq5qrpQ5PIluT9/Qp3OyV8fmwIafksks18VXdx1ULcN3JOKg/T8YeWaZmbZjtNhPdN3PijI
JA5yLa7LYTuYy97FBbPBNkF1iseyOAj3bWVcDDraNVuBqDPFPcq3IuOf9vQuhH5EhrrcNMQUnQGX
OBIsC/eXXJNHh26p+m6k9ij3y1384u6q8zjmQylEkzWAOsjI9dCiTkH/NcBsCBXn0IkgctPqEBhF
dYzdpSfobhwdVsNihu62FFRBvXiiIdwglDQJVCiLZUfgDbkq4rAdxHv+WVv625yMbSwvfx+vv+Xn
tGXpoo1pLv+oTZwLFHJqKDeDlkZfXNIDHURBJXC5VOQlR47clItJPHDe/OMpmYmrnE48xPiS30ud
OUKRFeB2torG2dpeudU8Dl356CLW/tgsAsguntfGvpkMlt9m+MYMI9C1tfwTW1ucdZX1L+eXl2sd
FRJkv8ytxD/bROhQxglcvHTsjcLwJ11/ck3umythFisQUq4ozBJTKKx9i4ZJ2qq9bP3z8G/P7NRf
yqDk+0Rcs1Ix95drk5lUzYtcnWXTUq7KRe0SBcktA06qaE2eH5B/XZ93nl9NPkdxcw3kkkuch/jm
07+/fqom9BoU/a6P6nFfc5+lnT1ynQqtivG7ltfebmQuMMqP5pDMdpCfVy50Y0i3Xqgefx41bTIB
8SmLq97P4xE6ybgxnsuZ3Hc7MdBcOlDVeJGf58pnye1S0/96ZbkpH5D7fl7ut78plD7fzmN21Brd
2RqqspkScZL908uc9+m0lKg5N92XI0DVBspUicimaUXXLnPe5ZZkY6vieM1wWVBXoEA0Cpy1XDsv
/tyXT9xUbMuIt7RHjz+cbfmcYom+0SeSmSFe6s/Xk392fqSUfO7z9p9P/4eXCHszUj2+hlkfVg0q
u5Kr2RptQAPOBknfVGU7pVBfzAAsWCKqZnKBi4Nqmqg1ZIo+od1mQG2h1sdZV1JDWGJs+Co1SX80
KVjKhWupd0ZC5QNZEPFSfy9w7vy+KR8o4vpXG1fVehb/jkqsKx1xHPhoVim4jV2urrtRZz4aovjq
xcEvF7qod503f9sn7noNLVSuV5k47Al9XRcm8t4C3avfzzUhSdayS0Yp0DD3Ltmim7Tp3vg6hr2i
qacEF+Y2Jr36ouBOq+bEb6nDvXltpvAK5L80iHqoI8+g2qSyN6UUX9wJwHRs8fU0eKZnq3Yw48Qd
NDg8kIG4Pw55OzJkE6uRxoVJLhp63/BHcYC7M773cQ52yE3kd2MZSlHu0OQu+1a/ysQ3Ir8lXMmo
W5z2OvGWZBu2rbXOR+sb9Rrph8hPKR6+10SPYq8CnpnC0iHusKf5fDDDxyjh5G3FCEumx3tOn6ur
oQru4nKoN3KfOBwM3cx2jUxZaxWKbqN+GjVuIW3ttGDW0ltb857IooS4GKYHjCdlo6Hub3M4VGG0
r61Qp2JvaD+LxeyvPUJRdgO1GDMt3auKjmykLw91HgybZEYRMFZ3sXBGlprT+BaxFk1QOLdEYqMC
7CbNV4XaRi7ExfYgFTfnfSrSM/QeCLcjEUkmFz9HgFyNbexabopRLI5AeemOcuVEUC7Udmn8JoLG
H6APdXRYLd3S7gd3DK+7ycL6O6aMl9FDU2R3ru0FfFGlWlA7tFz7bifU97oYqsmFJu/SHhgRuVlQ
yUWB6IKqAdA9aTdFRhE7xZl0kGt1kpNoEkWEoJechDmfgK7Uwi/z27ancrGj1i92px7xd/Ixl0vH
YDUoUP7eJZ/x8xq4ghiStTZUsFb4xOldYz0Xi0zayOVqb6KUCYTL3JGGc1X61eVTq5T7uHySXJvE
7UuunR+Qz/v5kwWzeyZc73KfI5zwLpZ4WxjkXbFQpWFebnOwY0wXfnrGbKh7xMOOtNtXzWkQ/nu5
Sz4YCXe+XCuF9g/FCJda4eJn3r9uxgB+f2/dTMLpz5HCLR3zfyYoAKMEAvzsAxIQClqALoID5C76
RoqvCqpAJ/7q/MB5c7zGGY3sU8vWeCwHIAaKzwGgwQ3cahQ4AOwkm844at7actfjc/HL1fLL0Q8o
tOtbcjcesiumHXcKpUyKdP6Q32GJFAXkZM2KHhxr+0DYw9zcteOpia/ELCnxk/AwD0+9/j5AzIvS
LbQMPEdR+mQm11qyzdsVmAeEd06y7XTOma0DmH3Alhdwfp+K5KomOWk6YYMLPD8Pjh2wJsqy1m2I
88Pzw3hPLE8KUrkRYT8XWDYPVJtWJkaNatV9wr6t1/l3TeZQh6x9RdgRlGmkN+N95+wtDAjqfI3E
Mk+fdTof8C796JGSVv2hKTTBV4P+AIEyAtENDIoO+oVBXoACjQtK79ZRN3YOrmsdotwhHc28RsqS
PDbJTat+ZJfqpro4WYfqHVfgFcEEnKLA9ReCfpCIvM2n1k++ZyJGWlHAKn3lxuJKBJjxzdsCh97r
X9otBt89QTB+9VT7rj/tcHlF18Zu2MGZuohvnDXCIvuGSSdl9b1LVJm2qz5iJpbdlRZC/1+nIDZj
9OL7loSAE3HxVb/RGGGjDFMuAv+D2uI1DLrN8oAt2yROSrkKf81f0VP1XZ7q08TMf9Ws8xcKgYS2
OY9d4VMxfwCw6P/qdstx378Fe94VFuRtvOINMw45lDcHY9o52wr6CsTscE2zJ3F8kNTGloR4u34h
wyCO7qid6+T6NBu73lHE1HAp59t8AtXpUJun+2dCEPsyy9sIvuRrCChfXdvQwWefWrzXrNACERpL
9Ra5cUJxYKKbg0FotYBOwTWsNiSsnZxbCri3KLpWxb09HVyquKSuaaOvoPBddrSEqM5zhcTx7jz2
m4X0ip13q/vFJbKGN9Rb7Zd+QmaVt37q7UJclpM/35OhY0OQnnadtx6DPd3P0r4D2FS8G9VRXTav
wGwSnXAjMu6uxo36icmzWtbriDup+B+N2PzhfCFZBycOQpx+iKMeA4bCqL6vsWukT/W8OloP9EqU
o7YhSeLZ+oq4D7aYEziSTsEdgcTO61CgIgch44FnNcSD5tE0d8Pb/OBVJ93cqSfGXrfZm/aL+Bwq
EyQC0a4/DO8qR2V9AmzD6AcLo18BR9pnjFEkZmZ2L8AnIM7Wn4ttN/ghHrwnmCa3+Y37Uu+nS9oz
1UhUB/HESCn2Ljwu9EEXWMf6L5DUvwAdmdoaEhMgxAlWMXgWc8s75OUzun7TSrs0DsYtWsGJkNF8
R6U4/qVeju/KZ3aDAGHFJO1Bfwm/0gfaH+i8aM5RIBfZNc/1c3lUb+m4hlSz+6MFJu2KkjhNlJds
b149zXfWPfanm+QXib8OBh96Jr76HSNcP5Bytq4h7M/b5rHbDrc6hDCRBHnRPFHSHd6ZHaf7FiCy
uVZe1HLlbBCbXfR+/wCoi2uh4PDz17hzsYH4dB9SLtlMIG6Ht3yPDYvOEYV8oOvqKfS5pj6b2oFC
9n0Z+Hz0co1iCHIas9/xQhepfrvi1ntNfe+JRD2fuJK3fIuvmu6Re032ByYyEoy2eFnQea5Geryr
gD4Sp1uyoUi3C2m2PnMcnrCyojpZU5LAboFbH7HKVQLDYdpY2+n2M9jRmDoEO1g4nKioztwbAsDp
PFwMzYbAZiFjRzgEBMvHDLMmrew4kbNAwtQKgPpMYgWfASax6iec1jfeS42eHFgAyj+DJE+ASgI3
hftqh+Tb5TjcBpS9yNWDo7BNXsfLsnlk7pXgA+QVvY31DN2j5NjLV8bJ9dEenoJNfrCf4Km4W/QE
uyldXWPJdY51tQH8wz1lhRvKwSa2KQI8Detf83V68t7Nm/QxvKSX9IHwxbqaZIzO3/dFV6bsyFuk
wWUjH4jgoXh0UE2kLRHpPJrLwKYTM5xARPeYYm7UY826iPFgr2PdBc7vMrbemSL4xxARQIbIChrE
n8i1UMxK5Npoifygn1WZKpSQL5SKoKFYPCeTs5v//q8NoaSuRYyRg47JL3sb2hARR67zDZcEbY9U
lEhtiVxIqYkiEpPkmtzXttWbUqo2dSQI1d6IzSJclk2Upvq+pXLljlBQl8XkSilXJxT8OGiJxEBK
3WLgiRhwjnVQrkJ3mA5R5YC0y4so4bpLDSKR24HDQ44BCy1N5x1dCcb/apFTCnUpFcm1LhKTgvN2
Q9GRWG4VTyYMtSoDiHZWrEgZyB8qFo1WxzZv+puALnOscfDbMz8w0xNmukhjKpzQGuLV8Dq0VWEX
yxiD2EhmkqgBkyelHWIh1B/1rGibs8ZArkk5xXmfPkZ8S4N6LdN1pcJDrjWVyyX3vNO0YQA4Mckp
upgA2uC8VXMxd7Ic3In6n1yzRTU4TnV1lwM81GztPlONYON6lKaqidCjueI2EfRVfWxUQpBNg+tx
/zTVM1CreNwo1uRtzwUkFa3yak5tcTLGkAHiGu18vlCJMTpk5rqHfScihdruhxibcG/8bJJpDIWI
oZI3QPMNWxUB0jQyZlvw/DRuvaEHMKHfY+Fpk7E1kFKHi/jFG9N6zueKVLlsAsIsJTVmSk6EE7hk
sgtdkYwbPi/O+4YBIYAenKTQRpNeB7MvZ38264f/zd55LdeNtN35VnwD+IzQaHS7XD7gzoFpM0k8
QSmMkGMjX70fcL7y/GW77PK5T1iShtKQ3Ngd1rvWs2xjHgJuPR6V2sdhFeK+JLq1+Buw2cCqt4pw
4qu7+m/x+B8x2XWHT98PWFgtvNUWRfbncu4u3H1jVtYGxGWmeY/0XbyvjPcxrAaYrw827j0oCf3O
tNLZfcmqXy/w14d/fguUIDlTFGksmzP518uLpRxReQ4cLkaNBuQ6A3iYZ4W806yi898fVg3Zr1v+
MIowHuqYI8lquLEWB4XuS2FN3bSlh3n9vbLppfr/w7ivvvj/yzAODd1hTPqf/9t//TX9F/rQ/pdh
3MNaGP+fNj/aCs/9j/84k/v3X/33TC7w/yV8EDGCN0PgunIdrv57JqfEvzzXkcJep8CCqRwTs/Vx
pIfek//ylcLZ5IPXcvlr/K1/D+U87198qqO0y3DLBnTy/9RDj6r+P/XQC+3AIyIR60tcc7YXrB6N
/+DBoCW0KdrccGq2fXGQU/3mqzk82FANy9rtn1MviJ+jdDyXhZMf7I4H0att74bxo8YJuXDnpKA7
G0t5Y2/Uu8W49IAuVnkdZwDCCJw+VLk7FdXDk+yjfRSV6UtlrdygZCyupq/rD6+lFZYCkcRePsOe
FGCpx+bB7UrqSxdqIknvQ39E7XjGtghu1w8LysNp4IwoTpqd0LspDOB7yBgusfBEsxd0XEYaSZFl
3Pj7euKNWs1m+tVpfOuKC1hWyPwiSpkflwmU7+DM4ze7hahjkul7omAINh0I+xakclrI6mOeXYJq
cUDOHm7RVET92zRzm4utub6Hu9W9mUJBC6k7f1srMsXSduK3Msq3hZ9jDVuKC2vPw7w8z2FMh55q
fugAmSklT+40GF2KxFdIaUt8aCHRjmCwGC49eF7yoWs6LwMJPnUphqsuroPK6NgMXaqC+/LdhgME
FcI7oW69VrLwdpZPua+U4i9rVFyQ+N8h23DHWPBOZflEJGHYlnEdH8tlvPXZQFTXfRlRd5JIFJSw
O2ZvcVwhB35NTa/f7UsKfMEvn6Ieov5YjPsCDg5Xc24Uc9tXR33IxgiK3MgdU2Nnm6bBeRLTcCvb
AaxDD81SFnkMELSB1XG1VO5Ds20Yp1LI2rVA6udOuWcTJNRbE0l6D3u1FcxUnizVUgUDCetYi9+8
j5pjBqbkGMzSfkx0mKMheK8ms0JyzIY6jNg8KrcgKeWH9UnXg75rfRcJCkVs7/Pi7DuNZ8Weucwz
zOBSsvIj0sy6K4s531owJY5dBjTXqv344ozWn4r7dm3Z83GOGu/ZJhE6hB5ws1JffVJ8FO5S1paH
iQfiRkZnj0HrnUqaHJBLYu2tMIVzKFUJjlJ7Txj11Go+x//u5Z+tZ2fXev0QLN0lBFt1jMueO16W
89yTktAYI0F5kPHVtyUP3HuVTASdPR/reS7APoj0JUsoduLJOqtwVoCLgVaKEOe7Z21ko+Tz5M0k
hWJqlaRpUHo5+HDWpLSTY2S4i7CZApucJ5gHNDRgcw7O1mDz8hdAoStsV/Fi4Vmq5vdydkHe8iPf
BMnCyRtFBEc0vNYwhR5WcEz3ZjnsAzQLp0Yqex2nsr9McAu8EAd125Cu9yUOeZXmW+B/CnyFdVjW
NNm83MakuzRNHTwFdlGSR1i//RktqPSqlq7gZtmCcewOcBH0rg67BGIHAT3jMOWdh0xdkjH7sGPR
PumKUslVYQ097x5G23tshdUlx2GDMR4rjYxwzuFvDlpQVCUr8D3vnQ/S2QkrlxPsnXyBXu7OJ4wy
PNxJeinDOt57lodWU1b4DvtQYl3PCFKkMTWZNoZ9e84BGuUZbzTBMtFWtQTDN7kPXpI094SkD2lb
fgrRNNtKVenZJm41vVnMrTqR9PeVS5vljP30pLl9MPTszjGIvK2vl/dyKmuKt7ktOhVcq3Ea0Aep
f9WE5pYyQBTyi+9OSFOhFOG+UVb1PUlhABNK6hsP11UBbkTqabrVCeWIeVDH12BeaENQuDBwU6OH
lD55L6voHwkCuM8isx/dpisf1Rg8L8tan1wtEQu4HB4ajc1ONcHPcYh3TeWfIlCo0RhRNlxwpiu3
1ZCmp9ng8wTJlFAVivptioAJd5skHNOxkyYuLu+0tn76aTXS8+ASbvD3IvZ6IkESxy3MP0ASdXWV
7XqL7z/smZUflSGI3ceap38XU6z6YLTP6UsFFoaHgQuhXlzIUW25TQZBDciaBm2CH1ES6ncvnMMH
0VJmk3kj+KBwPPYpoJkRRfkqC8vdz7avSXWl+yKwJ/pEVPWZ+qN4DDzrbba9S9FKkG7BzrghOQon
AOPspEBwu/5PmuDds2xmLpmp4quPzeDOshdiBJmYL43KvuWJ8xIlk3VRoKixc2ev7fyLkMNjzxDv
LbWsb0VAC3IdpNslk/E5c4lYuXHvblywMHTNBOy0S4PzjiQgZKJV3Z4/F7v8nCWfORRFvO/bRp8i
n9x9FGHAq5IuOWqe+G0X6vZZWyfyH78jcI3vTdT4xCKip0RRN9FnKn5J58zdjHNym+yMnAqVQ2WZ
WvdF7G2LyaMms9bDRRg3PiZN+S2MfcpMs4LOzyweNiDLisO0WNRFhEiAsk3dgyRHaha/eu2hlzKg
KqaDdCr9qDxcvU4QYPUk/OUPvn3VDeplZXXqoBaSXcFULKcVPbYlT+uQdiyjh9HS4p4s8Scxoa0z
SPdtJA57JsT6tCQU1oJ79G+CZygax70kl3oG8shN3geLz05db93c0tuxcf+48/yj6DPnfXYu9lDq
9zkfbxyMfiwlgZhmNnonMvMWDTrG7mL3hsoJ1LWMRjIB+quyxm81lgUgu1tJBGoD/YP+LeFc/t5I
gpliHkX53pwGDMCb1j62XyVwfedyBuicbdY29S4WpnjSOZSyxf3hNrZPE7LtUJDUeFc385J92rBT
x4I5mDDU0LRdz5DMiatX+KjLjsyy2vUu3tMCjNcx90x1aV34U1UROYDg0CDCnOgqDe/4eX7J/JaD
WLg0E8V6nQP2tG0y55bRWhh0g754TXUYRuIjxmdmEniPDD7tW9c9TKamB9VJzkROq1OddbD+cE8P
Ez3TTiwNvcS1eTY6vGgWoGsVej3dkRTNmdbI61DGZxgycD5rhn1Bnv/V4Ox/Ela5VsA9NwVPdh2Z
Ca2xf+mM5b+2CKt5h0m0dAApKKiGFqnla5F+5p5dniBx/W5tn3ixJlYV0/wSJyq9nxYA+J0hnkp9
V1QC7oXAPag8pPgTbg9u/M9RSLV3mb7XI55hyeX5Icl59qu6BTY5T/aeV9rbqei70iu2sKl6bOAd
/QnjkiJqKE0nj+ofB0kNjkpHRu2NcwxHmPem9YmeqEYBhXXjq/Srv/p2gryBMCljLmWGKB8KuWqf
PMv6GCswqKJhQGBhZj18HSMymxa+xbmlRens7aahBYOo1beh2fUTS5u1PDl+9itIOXYIl1SRIP2H
zw+1OKpRmhY4goH+Xvo3KxbjI5SzH76I+0OxHG0F8tp2UvPskHWcOso8AF7sGy4/V0YoncjLSz7M
fzzfi69dGFE8Gi1sCkFCr22yCt5lkV06FJE+Cecd0kjMaS3tngqOWpNAY4/S/okzKxkvfoqQsCea
ypgdH2MwSRvbWtPAXoREG8j3wjWMXrIF4aLC0ewGmX83DXZ3yahSGrwq2Yi8WtHE85swfXLwXJQF
q01WT1Ry8NPxMebshgNkOZV1H26Wjvd8x1ckXes17c9uqNpvQVPzL2wBKDaPtShhTozP2qXqIKvP
Tp9WR/L54VY7s332QRCvJ+wmlVytx55wWbvWDMpholSufo/RLrPer0+KcVSd1Mstc0qgIfF8XxE1
gN8yPa2M4h4uzMlMwiMHoHdaKmp/LA7h7ViZ3WAyex/n5e+yZMsNLY9YXDlj2ZlrRlZdgHtaDSs2
SRK7mqEVKAtFuYmtYG/UAvFi3VFMNhCLSMXp6zDE10s1yISA0tUvJukhoYQ9dW5gS8Jx0deAgPdd
n9fJoXXrl2AKV1xFku6bOH/OQBze89/PuaSAjBFvjhWadoXEp6bHGekOKMVMx856KBsDoOVpjLUa
aDSIqC7VF3ssPtOqQ8WxyvxKwrI5DXA3gcAl2dUfy13JnWinA5JwSjbzTpPgoRU1hUg+ZABWYeiD
mvFfWk/RlFvNemezW+58mg9cCAfjzdOz89AG3J7W/5gMKubLgrRS1BSYhNYOkkZxizQidsVyHEu7
O1WRrmjQq7GTctje9z6yY+ISIJuZwlseB98+4UxtEQNUCTT9qeCpbCzItrHnHoNO3Ze6HTf8y2br
EExXsyoBt34OLicsn3sA5hN7l4rpT6BqtTWaPTXvsl/CtXlDejXKVU3uNc3gIpWIeJvIUCw7Lm1y
0FpRtZbD8moom8jpcHIjlLXEdO5DVTs00lVNDHzccnkEYuZVeZR+SzMV7UJDF8zXMsBLtzP5eyqb
5dEsa+PVolpY+WD3ib1xgxpHdFJH0NsaPeixLF8d8Cy65QRcDQyVODDSmcZaH85TDHVweilsORyq
zlaHPER3ExxXuokLi53XwbHok9fFEEYHfFBRyE5Ws9e0DAYvtSSSQtiTVTTrCzZwMICDDFuoPNZw
yNP5Q6eN8xB2AVWTJhy3en0sW5e5xsgYv8iy+3quP5KYsq5cwjZSJSgrIoHfTbGWeggysWkVyr0y
zELHBcxpA928x88MzQAKXtYvmPSVvCfsXZ79EWgzanIAUYpBsJhAg7miOTmN/9tR7UC1I2J+FUkK
E5KcnHMUAo9tDCz1YWWlwTFcL9yJoikv7IqXec74iQ/On4rzy25I0aXjaPgFJYuXO6eNgvn+tePy
uYmN4JsrGuoToWld7ZG3WlLYPZlGK9q3DTnxOiMslWWD2lYxSePZVSAEW3VEQy+PwtExCFU7OGY1
RWyZI+8zJyGKL7wzrGGAcklI2ln0mOyN/yvxpg350mrnjpF7mMOuPcqDBqxziDO2+451G09v80P6
8y+znDruncfFEBuvBwo5Kkh59w1D2poQ9hF/irftA4/uP3DJvIbzeJlrw7W8YxGuMbCW7hLeT+Hw
yc2VT8iH8Lyo7gPoPBEQ1++e2uqpTMYDu3j3GLIfUdXbriBsfi6IVofeo3Ap19dlxDnZSd6Lvt/l
e7ulicmOMOomZvlLpQvU02aiHJQuiDKd1RXWgPMqI+nxiizo+UENMIm7KbtHeYPFd/J8twOzrxgr
dVF8kFAPtSrMqS0fJljaV0Bh+SkpQ7NC0OCLOqCg78y8gErUbH7V6mwtwhQX2YrzyYhfgKMpnQe7
o3FbT9uuiMP32EHgt+tsH6W63zoep52qhAKqlyuJO2jWdfbAjYBxv4Y7XueRTcsDeaxuVvBXPJiQ
zroFTq0LAlGnb7LtpisQ4An/5XGZ26e56OZLkY+bJQ3Nq6R2xHh44WPt33PvOKRdyfRssm81YGX0
nHdAWXT4wXw69VEIrqorWFShJW51mjGqBAfshAMR1QT+RugDnDYj60vrDuQQ0zPTlfFkLerZKYzz
VKnPwfRcWMfqqXaKvWMYMFdLQQEz28HJ8ciT9Yx4l9I6rqBb+JZy2mc1IlUgLM3bODnNzn3PdZhK
4/Fb3lnmvVELgkH5EzRv8iLy5FuYDsUlCuPPrx0rRfEHvBjsHKch+bNYbwNCzOLI9iXOWF+81rvP
XBA1cd9BqZYNXUPMC6P62Yu6/D32vJjiku3oab432IdwCBjjJ4P7ONqC6bYJowPY4rLbjza2bFmZ
o9KO87rMdCW1dLxoi4eavfrBXb/byfJgrZdE13U6dgcPff1ET3Ywcd5b0bQQsshJiYjjXJO6aE1O
9EcuwfyU5/Joe5a5TRwB3flW+H39PaUiFwg12pFHPFtNOdqUqC5+mf7BhWXf+7FP6jpu7gQSLxjE
UtxpKMSHztgxZXhC9wowyozxiLl72NCBPmKmSJbskkywj6OMKF40NcF9WVXWsVH9S6VHvv42s09D
0R591ysPQ6wZ/2bQdMUcJ/f56LuHOl8H2PM0Q5QU4mc/YDoRp9ofzTfHaIbnqJp0Gi2PApfkMU9D
jvgGdnJl6Xu7ovKAGjkGRpvWdGqLB/J7DM0L5DD+eQ57VMGwuz2ZwrnZC9Ntr+c2w8lmfGo+lViq
/ei1WC/wYUNvrK5FYfm3OGaSYuyPeOi8z8j6FoYAwBLPZ9ZDiFi6QXShJeDMNzM+SiNOCLntQaTK
ZvTOOs8ubm0ty0KMKexnK6UaqE6C4WF0hlOaj6i5nspeyr456KWs1qnjtBto17irVrHWG83NT+hf
SxWGsbSkAW9J3XJTiZLFwi7fTfY8SSKyqS9/uV48ngcLVo0QFWrk+JpEWfAoxlOEhn7V7MsuKeKj
b0DuGgnwINBUVC2StOQAK3ZXKEVju9ujYpX00lRpTg9paI2baMwgo4NSOyYWZ+sSsv++zEK1qYFQ
3Llr8YdfA3b5UiyGBeZtMQbFwUqYSRF96XZDZMEFwCy5r5NKH6D5bJYKrTwo4iespbfK4zaeS/HQ
T/3wjpN7ObE/P4xC/Rr8Sr9k8NNeamoHImpBMiWeRokh1XEsvUrO6R4v4snq7WhjqZBRPcgc7K3l
/RhlHybn2styCc8OneEZfQRWOCnicZmK08RZD1kfJ2I1e1QJ439hQHCe4dreWV4R3yVNcVCj+91F
NYd+Lnd93iUfEnC3ytr3xv81DPhlUTjUdrABHmWYzZxV/lARJ+d40qdAZs25qpsHKUcOtqbMn9Op
epFLh2egjmgVmcUDR53oFNHrcNRxDNt8qMw1ZDS+yStaycIGSvRguVAte+fsEzVBC27FHWUO7dEa
7loVUAk9sVekLrMIA9hnqBO5GWvy4FjtnqbCA25glT+URS3qkhEXWi23IaOJ1mJJ/rLYEjmZjzmA
lCxnP5K0LjdRAAw7CsjektAAjTP19uqmQTbO8pu1ZtEzPZ2d9YP9e6IY09ChcHTXASGE5RcbCWXf
heGn1UyQIolIpFhTKbaoiYW2KK4Wn2SVKZNqanHnQlGz3GB5MevIeaC55ctiHBjIYaq3qOAzVnX0
exIj8EMQzen3JJVBX1qqOfnL/rGPOFWDPN/7qZ6RjZLd5FUQBdY0+4QZRPFjQ7ul/iZo4yeuFdu2
8SH3A2S3I+3v7VQ+AE3IDuPSPIvQ5cKbY90HE1Ptvr5OKI0L3y+ETCCU+QZY7tHS1VvQV/eA92i6
auQ2H4CQcKRmcaWwYuMkfgV01Ys3vzoW7bNcIzewvhjkz9TxNoSlvj5EHNezKrBPc4M4OI6ZoU15
N9REaPwh+6ja/Hdd0ViXGijYGD7PJYUzZ8/P/wR0Nex6sFZciyEeZC2p4bjLGsClwWGcml+Tz2bN
4Ahz5TVt9fcFis7qnAVILo4VJF1/ncwH64cI0yAAm9ndftmSbUuZOyQwKmVWF/bXByRfnFbMX7YW
XP2z8Enlh/1wzdZx7jy54w4e1c8u1lAt3ewl4By04bhHEnNe5xKiOgnKhqOS5rg8whxVOw6vdJnd
ypkktExKohiUHkhAA6iDFfULRKsWYCyzYhzPUdfDucyUe5dxycKvm41EWDhhWKUmB57/rsRy6Org
dUkpSiUHYFcDdseFQQa7JOwufZotzLWOR8WrG9vv4O+HsyswQIJZ+fTxepC533IKzA9msp4MJTOn
GVfXolxYQyDqzzPkaJoEJ0q5Zl6IpnyzPTyevW1T6yZh0ajpCYc8WyAUiy8XuRRpsRcmvFTj2iWW
1guWv4yHJ4reBzG4b5TcOBhBg6PPInCCuQvUuK7C/VLPb7A0vO3XjGQxVQved/1/PRC2n+0HS/XZ
dwXVNbU4ffiBsc6147/G1uTubSvwMJ7M7+44yR1hLAvKiS8YY0SHzBpZs/tIfJslDi+H1j4nFFsv
Q+VGsZptKokWi7uMxDUar1Sloo52js+Yvq8istjo9GsqaFw/zKbGrUgS4O/nEoYfKyjsHUvIN5EM
9+0cvBb6t9+9t/gbrZkMzNI3PwLotigXmpr3UmIStX1C19mfCVyW0B0gNqxB0Kfw7biCSvj16zem
kzhPQpp1geAe6zJwzxZ/OXbJMAnDayzLLlg3442XVByKeChJgKEh7qn62MpfHFO09HbaEBBILLzg
ubihOG4oRyEaJ/QP5dafdoK/sCwvQ7a2YLxM5mmJpk/G0SwFQc0FZxy+WWX9Qe0ppSgOligrvNom
hTwMAAgs/1trmxcRyDOlTHfhPNxqBVbPnbYxW8ImRAuS/drM2sMiLvRbhnMmtNRbzKeeIYrvRi/N
jv7qLp9CKu5HIJHF9BA1jXdiutGfi9XXMsu1nMz0TIR6TrwLClkDs6RE0WbIvJHA4O7Udey4DjbO
jNlvrp5VNsEFYJKEK9st9JYLK6XTsAPAS6PdgYKqkuiWuQ1qROn0m8JkD4JyxoUtfE5eIuQnji8R
/WBsO5G3FnZ6A6Nj4lWrpGGfAzKq9SyLnemn31+hkvJYxx3dWzDJGZny3cfRtp49bIE4hOLW14eI
C5EjKRz0oE/0cSSOzmoj+gpB2KkgHlpPqGiuRbM0QCSKn2Sqy+Mwsm/XTcM1ydO/AfCbnRstnJkL
d+SSj/SFPgBlMOVSqfU9KY9vHIij7RQ2j2qNVfRfNqbJd45RG9mHxFkTe+H8nckEV4xUJRt/plzV
Ce30wgwl2pnKbjgpjeKsayIly2xfh1CAvimoeQkhO0Qe+Bsf/FfRcKyeAuKlcpo+Cnxbe0/N7/X6
18LVc6QaXh1jPXNC6FGYw0eb9eefWA2tD/1ZJGlJOkc9gTOnCj7m+wtpL2tXkw1hpJfG91liQ48D
cRXTvS6iHWtdw12F7lWNA65iQr1+tU3Izz2OFt7aZfGIa6HZFCGHvqqPHmybf0JH55rYRt0t2UFm
vNGzav6hKG+MEuZoXdlyaV536fUr//rVmP8YEpqdAgPac6rwhMbM+TC5vU/PZC43En9YXRtwVRx8
a44zyLO0LLqlOeRNC4h/uEuL4MZ+NYIJbG66SsWeS+lCCKdnCODQArQUwT11QNNmSIcPNyh+9JGE
oDCPy8bKOf4WtHRxQ/Z+6vV04u80jWgbr2SopgTNXhxPCbQ5itKToTy1RD4EoJ5D74zvvs+ewXJO
XWeYocdDiAdQKfD01Y3Y5YruRD9PMarqkK0rx/wH7FOfcwdcufBPwkfHnBbv8LVvI2BRzmt+EDl7
Fcn0GK9PivLCSxTJY+OIm8GHcwhMEG7qLltQy5giBMP82BsCJjDgQXExnKzlQXjN+zykEY93+5B1
08VDEboIO97RFiNuXguJOa1DlmI5XXklO4wA42s0jI+cbJ+5ramt8lt86VpaG5GUf3ziqnfclbfa
FvSBLPmH4p3U9DjQw2G+H0V97D4yu3dPi5kDSFBQhuXanyXsv6hl4fRUJQAxyjo8JANi3hjSS8oV
8C5ThiLCYtOGtD4YA6TWBR6m85r4aD8d8rxhFVyFOS+ooj1e5dTqN2UcP7NOhMiKK5WYyTYpFad2
WBmdyEDdH8OdwZmfdoG6Q7wFzlLYNm9g69B6TXjwM5MfIycJNih29KFY1r4vfPtkK7OHyoJcUKjv
CUGwk+1wiAnmx4GRyAWWIGoCjps+GR+7CBMAB5O87X+EafnT5iW+k2oG6e2ABcW/4d2NQ/NZSveT
Jqjco8DKrj26IlKctFhY6GzCLaCo2Zx8qLhc2A0Ab8l3l8cba7iB4Dtx43HYJe8g/w17kXjujv2x
3OpsIlwwBwOgf+9dj2I+Ov1vm8ZN47jhyavxwkDCKrXjP6UpP7wuyNoVCkX8oklfAwa2RzP3x2wA
Kjn6f4VVaDFpi04+d8lNK8F46upPW4X5N10irxgYfCbOPvWBlGm0STlBkiEuxX7x/L90beQuBbx0
1xFHgPtIA2AKuXKZ1GZI6pNnHNAn2o72tkQgE1A0EZfpQw4CUB4grSAy2XTgCfnOQ0CwBEEoNmBD
wVB2Ikq3/jqZD3XxmIz0nrrdzR6w7lgtxvws4YAHpnpVne3oh8eBdR2n/JI601ub34xpcLckwGfy
Dr/uEPZIjXYr98T+eYMXJ+1LOmqVE/LjHCOUppe2TaMTFqx5g5PBPPTp8BQF1DKDoim08xv5nv7q
Hud02NzDwaJuEz7bYUyQ63qD6J7njw4XbL+g29RE0YEFKj2qqqajSWC66E91bv8OW9y7kUcJe0Jq
eMvwqz6EfnkIEYZYrTil0JaWL/fKocVD0z8ULPNlmvDOC1oErLaFHytwbXkC25grqm2FBXvrKzIm
nR90R9cL/hrul92UoP+1hOXIiRCwqSSxGLlsp53NAA1+ovh021cv8FrQ+3gUkikV6/wK589Kg7QB
M0JeGb9VHjaXrHzGXAHmN8tbBsprgbk6ZoJKCAXj3BXcoHxKm5nKcI3vGTqCDWfeODLuKsVlstfb
Gg4d+kLSII8u0q6+BRNkJ9l/OfqDBmwnZ+qYW4dLHZzHomEJhk0mK35itJ6h+vCF+bWmOW6er24Z
imNCIQLZPPe3Qg9ubBq/ScJGcfaa141zmUmxeQ2ZlmDIzF1Dw4HFNrcyrbGDrcSkeJOmdJnDcb1x
y2OTtvNmUyfLDn4btZn9fBI5PqCW1pw1WhgX41raWzwXCAVbLxl+Bq3/snQUHSHzb+uaUqhHqeic
cDzGRuiOm1wDCGrjvRJTe66Mu5MUdB27vtQ4ZYhjhSPTQ/IVufAAEWX87CJnvFltRI07Twfli2cG
ozCswvqQCss5hA5pognoEj5LapMCFwKUcX4x+vU2sg6oEEgLhBh3erLTtNhOt69s5sqawGOS7Cmn
+2wSEhJVCCQvT6dvsrqPNPyooBY/4VYTgxqJXREIBf5eDd8x/2Bo7oLwLs31hUEwTS1tsVP8lX2u
pltbTlCKkwkb0vqvjOBV9k0FTkrgcuoqWkcKdUo9q36WRfmU5p0+M7+RdJrMfyo7no5eKe89BV2N
KwRxYMpVPRcYm8oqsXej+DEDgxqGnTj22PMocLxGpQIRJAaKknla66YetziWGTQzt1iJ/cygMSPV
Y7Gj8eZ7S0aoK5e3ujgsPFFi5Gg9uq6zT9Kq3piAvcgvIMDOwUhi09ZXfGPelpk4XUOLCwpaAmij
4lqBOd3b00tED8fepjJ4M5mE6W6xPg0mYAqf06cDhAwm5rKz7fS1l86HYnxUiA59BZuociiLC9M3
yh+WPRYNruk8H5jIPPMM9za+MKa6HzEe3jW5TPaaAlolw49YE23pu2CfRlNykYJEZ+HHx1XF74zE
GNNH3ibl/L+ANF0cJkY01BDvEXG2w5f11NT5YxhMZu84PDZKtCHmPqAzTZHA1xjjh7aev5Of68Uv
L+ftOtflW91Ba7YH/ZnAytnH+N+LOJ+xwTmrDFlc8oWrRTlAAFvdYKRfubydIy/dYbjvGMUnLvuy
ZhTGeT55D31JhNFzo00eoXNScXsey/WdCJlkXftWXsoaU27sfoCPKd8U9aynLyjHF6njHzpJEHBx
krOQf3MrrbnJEDlwpRdFlP/NX/mCrnxRJr9+9c+H//OfFagY4MGA7emceJ9CuA1XG/6QgvuzJ+6Z
swR2qVr1YnMlzKpwxm3UHcI2G89p2tGIt/4q/h+/+vrt/+7Pvj7ln7/xv/sUISYuC4nfb41wMlaa
xiV218aPsU7VLnKo3bGrDmfeHC5byyDPxEu6K+P2TYzid9RHLU0dybgLJbE3CMT0BcWoI7Bh9wI7
8kbyWSTewQF64NPCHR6iGg7pgCAIQjjsO9TCcUivPHkHlliXCnjOJHQnTI+j1dx1cUHTpD+TUHM7
JpXIHD6j2juKQy7kR0C24TvGx7LplyNiW/j56WSOvhf5H9bMaUMJM5XQht4z2XQHX2iSWs6PKAXa
PYcG4Be1RZaTskp6IPq4EyK+O+cqdL8rlo5TKLfUR3/Wbvg0R2FwCLjCr0NsYPI/3Vo6lzDptk7H
EFQG6ELzSO1O/Njq1EMzBPRGiRX5LQkYbj1RytB67ykXNroAUPi9c+a/EFfj7WKHb1HTSUT1+eCZ
rj5XWZYCXcdXQyuIgA9/yOpe7MORm/04Vb+Ji9xzdmEbtM07fmh06YWlYFb5A8eFneJGRMtZQCed
09+KcKMG64aLiLil67+NLQl4nSR8ht1uXDf5ZRAoyMFRZTjpgZaRVr2WVuzxVqMww+kT8BLe8Ogt
xXfVjy9TwcHBpimEt4LO8fQIxJYouqi4h1i3UOrgefQ5DL3yoZioV3ptes683OgmmLSrXET4dJrV
fmrbh7zvrXNDxn8T9nJkMPy78XnjQiSILkQ/LGo5U4Ss5wgFtgm69lJNjy6z6jsWzb7d5Ww0tIZm
FGdVmnDkVDzDCX2JKexivO4OoNmDBUDfFJxlQfBQzUWzM/7axM24JUuQU6nYO2Ssgnx1/5298+py
lMmy6C+iFy4IeJX3UvrMemFlObz3/PrZkF93Ztf0dM+8z0OpZICUEIKIe8/Zh1o6ZOetU5IpCkMO
hDcZ0wPQhJochZ05zfHajDigvMUS4pVoJZyMfaF5iX405fjCRBHEtqOtPaeDa+iWhzyP0Hz32m7+
/Fp5NSxJCaVXL3TLqWSSbj+K5EXCsBc9JscO3Zv/TIpGdLRVUipd2ovo8MV9EzLe0Sk/zRtyxMmw
+ExKR8mZFNdNTc2g9Utrh25jICmcWiycMQ81n+0CkNJx4hJOV/htu2sHQTicOtC0AtaeQCcmvcCI
L2FKBmrS8Hdbavo4yT1pLRXhHkjl4cBhPIzGldl/5GwY5L2VPnNBU1aoU2EWDDnDtxi2YhicbaG9
QCZIl4bjvle5djJCa1vH8m1M49eeKLJd0Gc72blvhuu7dLHD5gEY+0IdVR/cMnR0QcvMNEwkz3FB
qch91YpG3UgjpLgfDG9RDuM8ByywaEMlIpIaK6et+upDJopfaiK3wMHD+wYhw0ItrGXYxduJnn2f
+nS2ABE/Q8d0zkrMeJ3pw1rSkaI1bYfXJAp3quL6G1xJ/jmsLWffp4G6dRKqLp15ynpH2TVw/0H1
OJSECoHG279qjcZ05t3S4+iUju8p+iJw2/c9pRyPjmOOqGNTDRh3p1lUN9Fy9RHdgk3ngb4jTsq4
e7Rj6hxxE8KUnLoOWe58D3EfoOZq0jWprsNBnw6/WlCqdyp2u0dcz5L28tHXJ7dSRHVLZUS6dBln
bN20uvieRd8qD1/CHJST04XpakZkjRJyMddteB5ph0FRaBCCQw8dcGPRdSBnOsa8shwHx2FKMxGV
0czQ2+nePk1exgRjcnKM/JBPvHUelGcCsVpCka2LbSAKiguMtGN4cGtdpY2Q37WQEz7xvDMsWaiK
im7Qfe6jHpOjXWJLFkGzNtr+J7micmk7SJ2LZjwyZMqi6QoS1WAbvcc0YaCIc4L4DArWB6uB021O
N6QpUiIkJ51zPoZBTQ+eRzIY6SMQhxpaenPU4d+NSflTD6KU4irroABgYjWd0yyQM45tk7sWmM9m
2S8CDo2dUxj0PNvybKNvestzOng5QrPU7V/KqYOd2XhrVdLOkEv5+9bO1WtboX6XjUkxMFCe0Ssm
oxvcEBnXy14x4ZjKyNx0lQWzyyJBOlBD3LM2GSaU4/zjqPweqNczkzCPWBStq1PT0k5HrfxFthqG
b9F6S0hHXFWM144cs62qIsYSnR1cI7M4UT+PtygySDIzm3PCuy+dNLt3pfjeV8aDZ/rjm5JlR0d2
/a/ECM7OrROj/1Ym9LRHRQR0cHLUyUS1rOjaPev+sAxH0YGnp4I/YBmYgnyWjp4Hr3rjvBmdKH8O
1Yv0s2WcqjevNi1mS51Ymanx250CM8LMI5W+tEmea3XmhimCLQMvCnkChFMYgfsrGk101CR5+QMy
QC8bU9D2SERLbXQe5CQBd7LS/qZ1+zqvyK0Q91YRNCtReji8iaK3k+KJGhWNq3hyC8CBRxn3LsKb
2Qf+IyErlNEDWNs09fllcGaTRfiux6V3FC5qyro2GuCslBDAwqgMubKHDI1c7qoV+uJKZTpb3HfI
RuEstj/s2u64lDjlI7loBzhC/IrSe2to6pNLLE8xaMCvAs1FK4CwayhyDwcMvv+e79HyJWG3NjVY
ffjlGPGJAAPw0J35Wy/8vV0i+Wbybm2Cjh1Fzra4NraGFRZG2tZEYfGA54t5Lp6mX/D5tFHJdyMj
3JX0xubo+QLHTKPBGkaq3Ze0FaVlnfQmI36vK86tb4y3xmr8baT7lIApt51tS72rkUsjX67gJBQR
3dWQYmpbqhAw4kZ7q/Qx2OCAlaD0aFPMNwlzwkP00vl1fk6jMD8nZWCt7Zzq6sdDCvnbqiZfzWCs
Mphjd7Nr/9Uf8HglNh2eJtfvQ5sIHcNp0VMVQb6OlWKyiTjEIvnAARQBBU700Vr0dbmMXKve17J6
lXKMTp6Y9nk+Bb5EmnkqIuVJNLqzpg6QgtX+rUlrukQOz7SDWuaoEOhbE7W0oB3cuLSbGLLmiyqP
ELnGIwBBkixa9ABG3B0Cf4hu9kNnRUiIRJou7axBIOGQPVSm2roC+QQiMmFIrJvUknJMM4Dnqp2S
pPbaJvvuP+BixR/sWjo0psDPqGMb1CXmwQn0+cUw2PhuHOQ18T2WXmHiGSv93NbqIdBr547dtWmo
TR0i00hr0jTLtWUOGM1VOv8Q7yVDAw8xezwEMYqW8Hm20WZJrONpDiC7dyJJMBYnYB3zCXcxWaEM
HMjLrJSgCvJqZ/VBCPclYOwcxdZjHZN0RNykdjTIWjrCNVMpJKiE5NRoW/TcfYtToztXThHu9ca4
5u7onT9v7CStdrHXPHpaQV/LZJzUooBTB0kSythU+TpXtftGOu5/2I3mxDv9QiiddqNtaNN/0jbY
lX8ggDsfQ8QIvHBXd/Jn3nraW1OGIJmMkOzPSLGocLTB6/iaD2SRYJ02YF30xj1qR4EcJM72jRkb
9/Rfq6s0xw2aBQwsZoL9hWL3Az9czDiNfFSHStlHDhFLlORufRRaK/Z9tc4s60eslXjJtcC/07Eh
Irnwv8VljKaoH5NnLejTlZmZFE7NiT1qVe5Fkk9p90NxRBJ6q3V8emZV7Gv6zozPKu3ZNumff7HV
/iuS6x904mkHOYbNEFC3sMlKOflXvxxuqdG4mY8uYNfo7qpPE6Kj3GqbdxkfN9QHhpICs3pZ1MdW
RcrqQ8fiGNh2RhPsKQ9fXOJrTj4dCjnEJc5watehqIud8ISzTug3Ln8S/+pdiSvqx+Ep6YMLlKqe
WCm0jIqbvClh2D4onXlEw/PvPxt/978fBHw4a/qHXFgz/yC/pgMu1rQdkb1bcbxHXkr5dNNlRvDN
zysskF4GM9Lki6B7ZW6MooL1owTKd5tkKLfNGASXcb4zQxGvU9Izj/RPW5K9G/WpJJ13JcuEUjeH
1aIaM8QrdGyvU5bLl3uR8C9SN+rL0JBIp+hR/aPlFGmpQ/pi1W65sbeIf/oDrlztMmZVuiJDV765
ebJPTLpxBG8+q3X4Fuht8MTopiGv3rZ3pmz0+xgh+AItEkLMbrCQqCsvVH2sB6wS5MgR0L4umXMA
63C0ZUHfZDfE1h4KD78c7aj7t9LWx0XhafYDF70D0nKY+EXsn3LH8i9MZjkhuHgpy7B3j2RuYcy3
2l/gMwhUAk/XDAMad6SgurivW3QMkRTFQhMExufU8rd50qcHmwn1StEwkpLEnDFKaq3Xos+uWjmK
X5xad1Q/3aNl9RhqA9dd1I3tPYYuUQSNJqwLNjscF0qyw3QZcJ2gBgmTPKCTDyzYr7tNNebVG7Y3
hOPVnt8u/t3OqU96iMvFbLkcdWX+mkrLWTiIFNBimYfQF8muNsphK2qkmG2oS5RVtbGOGWb4bqa9
/fujcCYv//OZSFA9EtJwdDDP2p+/MBo8gWLgyd05iER2KtJlg9LmWbYvcauD3ifuxPRKa00xUScM
DzCcH5BggoSeGb/dEXE09RwDVf+eCOq8Jr27rVTpk6sDNCzyk1ejg71Dr3AKNJOqfqzthayrZJkM
1CCr0l4T5kP93vXfELYh2qA6ujST8azWLBnDkdwl9Cr/w8f+A0jNiQU1Ba43yzCloanQrf/pxKKI
QhkbXfq7UWbXIBr0qz4E3tKKleDiieaYpHpCWln6mOkOMvlWbR6Z0VyVrmGCWVbNrTLxWLZSp/sj
vLPiwtGnWGkgk8GznLeov72EJKhuEkKO/buG+29hKDgAvTB84keUryAZqVFZXSzDP+iZ2FGOjjaw
gOlPy4K4QT0Rm0JsK/pfq5F21n/YBXzg/3b+gUhgCsfC70H1UfsDky1bNccRXJCvreftdYg9+9yU
Bv0y/dWSdX03epZ/KLzghzTRbphB/tIF7qqUhBdbUqUglzj5Wxxd6xYOyRChYk504zGRnglJBSIF
F5GjKMr2xQneXGQKt7Zrvxe9StBbMeBzI9bt2YDfhSKFX1oV4lcZsmttuMj3aWP7Wfyc0ni7Qs18
Ubw6WAYuucuVUjYPjjy4bpo/NlSEVkXS57umyW5xrnbXkhbyqfeGb7ZatchMk02VD6jDhfVcDaG4
1tBJrpwvX2MzIBdc1zhM66C+Rz9kwOOqLnrRCIBfCfaQTjk3uIqWo2eKddCN+bWiVbOqB/08a0s4
Z++rmCl/q/Y28pBivM+Fdm83OYkFRXlvGLV96hFE3SdMBnNnRHGMXhIKZXdUshzPSZ0GW7sRuClG
4tFH51irBa0CsNGc8uw7oTXRVrFqdenXnrnuFASp2BS9nMSAXOb2SReVgmgJ+UuPtIz4pfanHBx1
jZs6WmABS4GZxe4tTrQrFYd4G7Zxuc5tlMRVCukvYPq+VoHRrnpbIr7TlGgT6FF6U4Nmh+QU+V7A
vJzkRGqdGlSo0e/CI5ruChYzRXPh2ySOFJq+JbWeUwFZuyPjv5iKHsFU27D6LrScytc4IOUa2zdV
GtV29BGh4IykuNlgcMxTSAptyLyhBOpaxPoN3eZZQ7J17RKKoyYOUxthzqJg2nUrY8LFLSmMdT9Q
cAkGLaK1nqIFlKgthkB9xGee3cV+Hyw7izV912KsPtrPKMUWhmTeh8LUInB+oMGTu8rTvz+zaPof
QPfp1CJ1aZKNZGqm5Zh/DJF9TaEw1JKASTe1Jxo+1K6xdN0lim5iPUbzZ8sk+j7NQ3cF/J3MQWmS
UuRr39oUAmnfU7hTQrgSmeP0t0oB1Ng4XNYg/jwKxw6IeAqjTSs7bWcY1kudqss+H5KzyER1rQcF
6V7Rgt/z4/riuGTjCjtjgnfr/ci/Te2+OwakeCs0Xa6DFNWvS3PeViF72W1dL5K6ZT2Pckov05ir
kBGdrQzxQyu6ZtVhlT4LM6FtnmkaneHsnbY5lWrSJBvfz1H3czwGQpMXPa6LpWEFpBR15G+Bq0zW
yVC/JJ0ub10UrA3cZpNPb5P4hwQY+A85VPvAQX2rKTdd/075ot0pGd3yLNyMDCIukhEuV5Ku2wEP
QX9ihauOE/K6a/krnm6RtZ24486wvFudhkhumILRmhv2cC/EavbBC3k0LMp6sZuPu4SKDQEonfOM
jfYcDQV0CvMuHYEuMPA2Dr5wsAPWkjCRgI504jkGcUB+shiL1LhGZHiNCJNO6DCXmpIz2MDoVcYo
YzqsSUcr9dQNMvZJ1DYpIRBXo3cRjyHOm8Mo7WTVumgxwygbd44dFZcAPcgItmJtepjxUEmGXpj8
cCKEAU6oLwhV1o+6xKs4H7H/n7nxHzE/6jQa+jeYn1/t+88/8D7zKn+P3NDMv6n8xqTFNM60VOdL
5MY02P+L52Pqf1MJ0eBMYEL0maI0Pnk+5G+owuJZGxsIxWjr/xKyoQmTzJCv80rVQj0iyXNzDMPB
ODEBh77Ol/wa7kpa5sYZ+9qCQqFYy3KCjzoZYkO/iQmPopcfTpBFnwzbkQTLyBcnNOPoRfTyyc1o
gLaEY24sxd2mtV6umQPmCv3c2gJXVZc0kTK95BSlMahhvuW7XbVuGoJpOtioo1pl6OzHHbUaLD+9
fEKFgWspdNUlbJibW2Vii6KsjLzq3A7oUjMBwJNW7JK8xdCk8I4wjzDUknRrKrvFCYv1o40Aels0
QPO1EoeC2rVyHertXq0VFf2TyDZa01fPtVc+CqN5LmM1ezGcDqJ2f3Fst4Ks0ZUro+3oHyohtBSz
uMIzprcpyngtPO2HVBwagJNpMOgkrTSdeqlKuBV494XUfCx/emMfG6tI0DHFdwo8L/ow5SrV1ZcG
okGojUdHxLvM9fK3LKtugTqcxxzjC1ooDepXd7B9HRRl6eGeVkc8/2/CxbvOIVGtAYZXCIW1e8dr
OWFNa1geLhHmjlOcZxqsCEwBOuDHgAsrknjI7KEAFBK27tKsGYN8W2fYsg10tVMIHgqLrDDZ2fnv
ye5QZire/LrCPxWkaJdSmKjmT4usyGWFpDD2DevYRY57CbIlfcRxqAQOq5pItOhqFjVWzHToERR3
v2XVvfUiKXaKO9m/IcQ4abcKml7CQ6F7WIYxTfA0rvaja25EhNiT9kS6RPKEF5DEXL+jhRibjUM3
lCAys96kVbTW8UHTo0uQBUlyyIxaxTA0culvFe2Wl110NoYyXNulc7Zi2q+KjJgQYTdYtu3BvXnk
P58x2pZMwCI676HyWJNrHWvGgolvvqGny+/AHsCEZCnoFqnH8S1HNuMKCAPywdaZ0HhVhuK3+S3K
1j2DHPqeBiYwAzVtN3pIYG9sYw1yc/XFM3FReXZnsnvc46g60BE61HIKw962bY2LQS5Sl3jIzFGV
ZGNnvEQ5AXWe3AWliI49WoJYOsYxNPCTouYZmfKmA2hP78lBzLGkyM9hW5Ok6yYq1I++2vqVnqxd
rUcIzreI6MDZ+oFeLlsl6mFRMHlWDQwnnVAx3JX2jXe9o+jAb76LBYwcBm5xlL4AkKhOdoaotTIe
Kaw1b0WTPsRe+qSqSrvK2ljsgOdVq7E/9oiDjyWXtf1AePCGkb8NbKsbn60AA7zwSuUd29dZ6yqa
zcCKIONyDrHddqcp1JxMQ72UQdNt3RE7O97rSX+anRPdzlZ5hhBHylDgQfaNi53YJ99kujWdriZV
qlGuPW9U3tRYO+NUbn6ht8xOUnVPIzjADXUSGPCa6x+JeC6pfPoZSpg6OweKrW6ZI7/pIkc8WgT9
uusrbykq/EOujZnSGhBBjUqPMgTS+86SgbsPcjM+G1y1FxRjcFUQpkzbRmmZm1b6CuFtsy7wZ6/c
Eiej0vYA/DWhbUuKSasw6bwlY7vnujZRviS4EcEuLVt9CqpILPuQqcq28qrxxuesB4M9AYRkgYUR
KXeYnPxYWB83cRieU+HuKzlNnvjKFQu/h9bV9dUxeqD/qXiIPAjMSVgz/B/aY5P2K+y1sMdV69ug
5ObW9pIj537AAaZbLhUCVYm4TfBpTDfIVyo6mhM+8/PxfC81LIR77sTY/Hh9mHJA5sfz658PP5ac
n6TWy5bml77cnV/qhTVsql67zZuYF5mf/2OLaBJw50X6k/2uT7DUZiKfOuOI7tmfwjA/7ioTPXV+
PN+bF5pvPteJ5FQ5m1+2p1TaxedLn+t8PjevPb8AlgSFUiPc5UAoJ5ro6W/963egzO9rXuDjz81b
+XL3Y7X5r3zchZl+5Ocebz/f/JdNf76xf/lZP5b843PO6/QlDNVeluXyc7ufy1Vl+0A5IiVO+R/7
cV7t4wN+fvTPVeZ7fy4+P/nl083b+PJOP1f/WPPL5uddQD14ap9NX+O8ap63+kpUxHiWusKentef
b0yrqNT1vNCXNzG/ND8538sdDKyxKFEB9m+eaAnZnr6qj6UQhGJnaZm4GLCzI+pU/BFXnMMMrmvm
0Yu2/SlIvs/vEkUDpzZM+Ud5TFJ2n04U1vnZz5fqUo+3yGOYk7D05/PzPWAVf23h89WPrVReyba+
bJGW/CLMDUqXRVQcOygSKu4uDFe0yOe7SoGN7ePxEDB58Kcs2i9PpkDh9lH28rHI/MK8nusPGpL3
7upGgcN5QLEKUnucDGXaMHLq92EW2M6xiMglmHN05nvllGhgNEYF7jgOV3qCtH+8QNHrt58/0Xw+
FeQ69EVaajgNjyU1C64dUyaSSQqvXcEtr9pfsvrFmdzE4jN8i+dMZG0KkB6nm2HSj8031AIJ4fgX
Dz+Xm1fj20CfDHE8lxL0ep8f+ynQ1oTIEqj993QywqH9TSD/jr6xNI3uzU0s0Ndc5gML+WU+KWyt
ABhyjdftMD8semA2FuDkocPrTdyuHeOHU6cIXkcCc3d7yN+zr3G+oUHCGG3O702mKF8TgPswxfw6
cBCIRuLe/BCHh7Zt7Qzgi+Uf55sOQQBBn1zNszk/mCtweqymUGGGbtTx/+H7k/g99SmEuJ0iifp/
3DRkFecaeTl5hkFx4bjk3UCFuZVdRbixAdpsUPqCab69suYIZLKQFTGme9N05LhMFQGcaQpNbuf4
5ClIuZgileUUrqxMMctJF6qTWgzfZAnyRe2IY7ba4k3LrXPJiITLGfstZLY7RzjPac601MCfTMRZ
2lXuXjVAtYzawVF8ckrMozTpWsopIHo2Kc0RNPO9jhzpcgqU9qdYnH4KmY41FXIT85YDJmCdKxYR
1PM9avkMsvD4tVNk9fwdcGQj0SXKCHMoSO3lvP/l9CV0U/R1Ed/P1iN1ssjKOcvNJSkbA8tktP17
6AvVftSV3ZSSM4fAxFPgNsgMdHmE4ujTNyI+crmniO4gMLxlPak05pyUzxtv8Mn3nsytnQKfSSLa
Y89PB7QYYD8sVX1odyG6SIqjXw/A+VD847mhbuKV33vjgroGaicYDYwZN8Rec1wbU8ycPn2kL48t
6QfIvfATpsF0cpmTbD4+zvRBZ3fX/JGdHGVWMna0yKZjav5481EHy5n6/cf3ML1iu3vaeRg+pnSY
+QN/yYT5x3N1pOjrzjZeXY0E+NnnyvwxPSj1FPNOesdfT/YlVr22rorV/KubD6H53ufNvA/mh1xN
GK6G5ocpz5iceV7BSXy++Xw4xOobrjRMHIN6qwPEIEs4uZMZerprmEROt5MDc7ZO6lOWeDgf1dPN
Hw+zijxHw3Oph4mSkxl8s8+b2cA6P/R0cso5LA52NwUuRp3+q1aHcp1CrjzMNz62DErSfF/I7l0k
ESkF3OZ3HkSAzafjad6J7XT8zPfm5z4f1nF6qPRS27vCRA4irE0b0TPFwqKvhk6WR6ux9EWfh0Al
O9hFhHVDIhm45s0fyGQ2KDINjbhKWS+tmASi8iMDG+itzi+LwDldMTehWeKf16+2K8EBtTgng4Ei
8TjokHJ9NT6i7jp5QfjYdTWZuVUer7XSLHHQTSlRYIdGEhU4ods6sIvpUPj4FSjqqk1bhPojJqhu
UkI2RD2V3qDs5qOjNvA+EtL1GE3S4Y9verr3eTDIwggP5gMoyxS3E9kSQPkoK8fvvZYZB6dMxVFO
NwqTQbC7JB5nhMLV81XN6YIDqLbUcxzwHkB3AtXftH7z3OREQ3u0nlZFbLggbf0S94gmToC+ewrM
FKlrM222ssrvEGSU2Gukwu88plgu8I0MRdOsSlUFgWWDy2hllq4BLEU7Xw12Wl7tjVCHlpLieYum
k0VNDBONHJXs4Pmx5mZi4eD2XDlW4x7SVG2XpmYXy080fT+NommuMlNtFPocAcUC0nAIaMd379zs
EA+9XZaPnQUgnTCJj62bGU/HOO/wePF3u5HQ8EI9QZNAElCiR+8xP9fg3i0rWyUVIDeAIJw16CSS
kJUpm6DWgM6o8O7m5+ZXx5CWGjyPR7/hXDOO3pPrxu6GEMjsWJnfR1NB0ld52hFQsgzYXA/H4RAU
7RNtGR3qCmYoqA1EwEcgdeY3BsgVWk6knzInu5bUBdYqMoWF8tsnROnoF+0rkKJhPTUIXa/TN6Cb
/EWPoH6ONZhvwHogXq/UX2aFmdzGTTJW6gP0CUrcB0Bj9SGebuZ7yEqImXA0WPRmY+1le5V2H65D
38c3xrlknU5Uk48F+PXuI+tdtmWzqcOO9g6OOVo89k5Fwvrx2fwcQpHag10vrOmkO920CZbZliLL
Km44zQzjC4DFZ0+pRybbIyRASZy8tCKiwS0yByMXVakMBrSZqb0ycjSCNVeHee/Q9pz6poFu4k7I
nGXSacmByWZymO/ZdkB35vNJZ3pFqYADKaq/nZ/Xp7PsfO/zZl7M+lx3fjxvNQpSfwsF4Dgv/GW5
+S7iCoRLlvX7Y935OejNAJPUaJmKH5GaANjBcrjqstpbmYOprCoRPuCvH8/OqEX3YAWmELj7EEHU
2tCJ5CjlVEIDu224xIl4GNnEADygSxA5Dvp6jDt71fQTm2DECT6OaF97K3/xmnSb2NqakgX9f78h
fjL1CPgwWnfllf2xS+Lyh9tjKOty51uWuDbkbmpKblvIpVk1SN1MapKKGuGTbEflftT9H8Q99bZh
fqsMm/hqr3Ov0vfKs6uRSZFGwfAuy+A09pn1pFP72lFiAg/eivZbpBzn11EfdGtL62DQuKX7UGjN
k9XTtDX9yl8GiSsvBeKjS1rBdZlKLu++nt2nuksUC9RCfIIBgtKxE+v5RdydWt9E75UTxZtmtPI9
AJD0qfTHy7xV9hqHeiDMsxNk3VVQF8bjzJ+rbeUNsQuC/LzUD8J0IxomqCkR2463TI0WQe+MbwUC
8k2aimZXgKN77nJ/P3+IgW4lTKTAOOEaBviUAtR0Ga/fbIv4mGpIg4Wrlu6dHAPt2PREis/vdqSm
MDpW9Joo5QgMqda2Wtz4r3h6VvO7agYf1z2C1SOQLTqSkY3Jcd47HuFwkGaNW+sN2ik1Bu9jkwNM
jLYX+vOQhvUuQw2/iaq6e0vAqs5r+hlduLoyDKijMnpo2v7b/LwaI/9OPBdZ/ZAYuApqwlmmPwX9
9GJDSH2iMpjBWyxxlyuW9y66jy/YLDicAsCj+7ajUx9E4/28wS4XCY0ru774qMIvZKv6H1+gsNMn
XfUrpoVRjNO+iQ6aCOEGTd+uWh0dX+++QW6oN5FuuDsdHvTTqMeneaujT6t0PsSgQbvX+bCbVzQL
8phEpt+b6hAcfRsz5vz2U43hJbaL5wDVppao/QYdprn3ZebchR4FVmcw0h8pIl0z9PWX3h6LDRNl
7+CFZX8HBRRT0bRE42GCs5TwVQH+jaWlJGmOE9JdpZC956lJ9gNDGobKYHhtgtRZ+0YxMn6jOqpl
1g4dEtesaTvJgMDUjP03Rlv6OvQM+6A5bnWDw05pc9qOCPCudkr7FgsqYYoUCeOHFFFO6QXLeQkv
mZgsrftWOZI4sDyho+1r2pUycbKc/0oJ3aPC7fvNG3S+blfnQo809qq6fvmxDQs/RFIL+9tYSGfV
A0U8pRl1aDJC248lJnpVO47Vu10JA3G6CRGWHu9FuOhg57/Scw7AHfQek0i5SnvFOFWWn18kbNaP
TTjtzsLrf5oXUHM8ylg3gnNdo7vnEoF5YvrAEhJ6OMjvbWMlXNMl7UCcKxyCGj3Gtop/xH+9oUzz
V73ZGWfD7LJzzN/CuNlp36lrfryfAjRLoyj+xcUCdAqCulkVhhl/J45u/kvamANF5tJ2yZG1nhrX
V1f01wmyM1/mBaqJ3VXiVL3gyslP4IKtVe3V6iVr+HraljK1kpc/GZJTiuxq9V56fs61DdlnMqbt
/Yi3etFqVvGzAl0YW435XhgJ1qaAbRQcn8eU9wjlED04LKr7j605/kNuZ+IZzaiC+d6KjhI90oWD
iaRHuvzvNl/WvGhkYHgGFVnci8xsd1nkYsjNMnGfWTQ05kXSrMeYrJfvJpwq7BETvVozO2ivyKj1
Ni9ecJze5kX59Tw2alk/U1qJNjU/CfJTbf+KxM9k5AOIyQDnZE6f2GBSu7BqS7nTCGTYMXgCIW8Z
6EY8StIpo/yfCUel6rTKN8QliNVWsVJ5F1/25rH27H4dgP14IVfnMu8e0M/PrVoGz2ZVT2GePQyK
IC2vPVEtS93EGDqaL/OSYwOkomk17Q46Irm9ZMKs67Y89k3RPHQSM8+82ODF68x0BozvaDvaphbn
TvX8E9AnemSu9F/HJjrPn8XJnVe1bYwnCRhhM6L7P0Sqql41idAwoGzzQ2vP8w4qmMktCFsq75Dy
R/vAbwdI+J54CNqROeG0Y1wLAh3tqm8u2qmVrTvdWerkN7j4iNciqOpX8jeP86JU6t4DP+U6mXTZ
UboE42lKn+2t1LHvYPniQc8N80eTlGvdKZU3dJAksBEXdUqF5l9EiPWcQWT9PbHvBuABP/pJ3N86
UrkaiaoTU2Ri9szaBkPCcJ635dfqb4VW9iP9BQkQqOl3zcilW3o4/HnXEMACZ9cPrvaKk7qlre/3
x5BI7WtSQb3/2Mb0puaHDQDYi61yMGnTqWlebVp/XszwDv/fG//fROAgslTRrfzPvfF9TPQN7Iqv
4Td/rfRXd9yWfzMBAaGogS+k02j/K/nG0f4mVIumt6PSv0T1So/6s1POSzxvIqHhHUzt7b8n31h/
46wrbVbhZzlt8f/SKRfE6fxzpxwRqY7mUah07RELSWfqpH9RFgcWl9BYq3zMOk8VUpv94CLOHypa
4q+DCWigTUwd2SeMv0KWDFZVGrU2J86NGQU/SSj4PRa1shN+WSyVIaBlRYu7C5zbULUJtcYKHCpy
mlZxDkNuJicb3coiCRrOw96RK514Rrdjaz9AAMmHvhAn2lL2shdyvO+qkWFvAgAf5L17E82EctSZ
GBQxwJICoHIJu3UXjzVMnCrWFvFrBx5v34GTpLR06uOIFOcy3mpd+OIMjr5ieo+xP4ZmSwmrWHtq
/K5Q5kb0HXhbKMfiVIXxs40P6wjXWKYp1ldv1yHypmo3eK8dHKaGuMQhTcubjghnEAawaTnuExcz
tOywyYYGJlMPL1YXN/qpVisDEY7tXnLMmyNyZVBALYWTAOW+E5Yvag9+L+sF1FnDV7dGbg6LhqDv
vU+g9ijp9kLFvMw3tYX9sYAoHXGypue0dGK92wyUp3cRpJaprGSsE8z2WxtzDbU45d4kHuIi+Hug
4cet0LpjXoLFAH0DyWl01w6s9rWEQL8wnXSSKaMiylVUSlibgDsMvzh77VXH6NZxpWykHWdbK+uv
Zl8jHdJJNCU5CSlai52IUXffZvWyaCdVW2hu0e8bJLoayPhWlRt46JxNuYbl8wjScREpPaTBtMPR
Rbd843PiXRhdBmnXuZIsppep8YSKolknQG/WprB2YZa0C5LZbL5BZZGIMIGjjGQ99mnZetTKFfmq
utox6irzTunAR/kmtpAWJP/N0umMpNL+5gq/26TkwujQwY+BIwMSPJCBJDMCz0EZYVk5NaVBYeTz
X1ydV3Oz2talfxFViMwtUTlYkmX7hrJsveSMAPHr+8Gnvz7dXbW3X0tWgBXmmmHMMch0dbKGVCkg
+G6MISl6dvkWkhY6hOYf3Jr6irJzH2fbtGqtrG2o6obVIZSKzyBonRJVJVuVatpdjRfsCEG1hDI5
XhpgjV05mqVd6AM6ln2nQoAkGlBpdU4bgzlL03oX0nSha7QDR1N3oKPNWshSvEtT2WtDeeFKT2g5
OmG41Por3Od1vhLSVLUyuTTuKcR9WpFsczoW3iBVo3ffhAMQoALOwwpgRfLQjGhXBIu7EpUqkA9i
eqHo+0PdLI70/MAaSrOWM4kwI1KCnxsRwbyKUIcNmokKVnwir5G4I1AQUp+LHyOHCEzAGRVTNdiV
0MAKptk4uvB80U0UA+hStlNIPQPC0RKMTJD1q4rmNpvTO3Uner1tJWm89EWPkIHOn4VSkmHXQFpQ
Cs/gyrMHk8x3j0DNJP2oTXopaVP3TLHg3TiJ0BYYt6Q3AJGUAXLe0LwZSQQRf036AtZZSwHm6byq
8igOiWcWQBKgJAJ+kSKGCawPplhd98OcnI9Es9hA+z38WmAnNSVn3lMBNqaphW5suPZlQSTfVOTM
Wm5RiyGClJAOlWQgFQua0GX68zK6wnPy92oNY0Gg0DWuUSOB1KNu9xQi9nJ+gtWIiq7I2lZAp6Ya
ilSlDIO0cW+iT3BWo/fQYKayB+m3EOgFSsBGHDskabKxGuy0rT9eBm3/mYF2fQZWz4uVRYWEaoRK
cws5T4SMjlpEcyks+1eHw7lG1CGFO4Gmaxq3pwAmQPRDQBdtcEyT1VOO7tmIJHCkpPeGbtEQKUW4
XIZ/TRHFjpiWP10GYWfVBLNaPd0QWE0HISbN6msFKva4gBKa9HaRJ8ewRBopiRaKFQZnyBn+gQjh
XcqLfr8FKbAJCGsxTb4w1MfMvEQGMJ9InW4mJCdWlQEJbaRlzXp7tc+9VrXXOINLaYyPwIw7O9SE
cKkJpJmqCRQKFfUv4FXxuqItyFAlShV9Bn6L8MU1JLBMpBVp5CFzEk2iU6CMQsNFDsLm2VS/xSMa
wmMWZeSPoUHUOpWNPAJLyY2dpI+rKIfsQ3nBHhCpkmNkxB1SBYRRp7vZgu3lJgXZV4b4FeKZr98q
FmcYzOcsQOnVvfwRwm9udXV8G8XFnjQdsK8P4NmpWzehBL/DK7LzWETcGjJ0S9XaW1wmKFcGg42g
UGLVYgXXWjudiWj+wYZbB0gQy0EAIlpEpVES7Ej6V060eXaDCYa4S8qD2YYIV9NCtxjQZiqND4me
i22pg/tlr5ukqUtaN6PhIJp7g+YCxCPi/iC8CjhCm98JrhroyJOGULXFAM4qrZD397HxHcfxrl+Q
HF0EtIJgW65C056lgZM1SLqHojYbo0mEvawLsBYgHaquA/qJ3IqGJbrQ1WATAYkbiiZ0QAEGHuQ6
dNZ2/I39UaU5Zd4XFxn/i1v1W3kaoxXFyrWmCEv3JySmZi+t4MlvbPMjEZU3xMgU0LY63sWL+hbc
25ge+MRCp9VmARHOjS4bN4U5XV96KeE8vNz2pR1MOvrxmd+hIHIDWXkYnECelEHkS2c1Hcx2LL0+
acURiNhejSNIqNJoxBitvPjCjaDpLLlBHMOcNZxqRa2n0HNLn3TgV3sur7JE+UVdi4NDV5E1k8Vx
FS8Q0+tmGz48X1eyGwuKCDbg+l+26rQSIlg4TAXdIKb4lRPeZbUO58GAilxbAiwTNqqZIIzRFw+S
dCuzfpGVj3sVWQrxA6GpNxGa+wY4/E89ngK0TZxJo/WAoEKxYryosEXJ7alT7Zw0fVs94a9WG3sR
HcBhz7lCMeDcwHQliweKhpux0tDQMW15EdFIjlSE8oTips7vEm0InSrv4Na6S536FbbvYx9spHjh
Q6DpqgpL9mlcAjiOIvXaZwhhPM3ELjQdEGVqs9C9maNrSvMdxY51MjTfVGaoJ41IASlvizrcUU//
lWpt1dYk47vF2kAsAgWS2+JlyK7GEhNrYdauWLIavUpEKrAX5d6f8NM3cWHci+e/LmqfPmxLM3k0
9RCSkz9jsH6lP/KTHHZKimIR6h9tEezaUP0FxS5B5ag/4mxfDb0ArRfZljIZ6bRVzU/EWQNHFhkx
OC2rplKXgyoguGgUx1fW6bYQ6F8xGo2Agp60TnU7eH0kl5yXYTNKSJaZ0oEWX7vF9WPBwpl5h2PG
m7TppDfhPey7q5YI8BbjV4o1oqu/ihweQY6TVGxzFEviw0iqkXuCohHeMVi7FRt0+arEgpeCapFj
8eL8Q6jS4zQ9KZEErmAsyx6akJqWeAR1x2HagDo5AzVDiCIUryRUSKXlmJYxFy/PV7MCrrVKh2S0
u/FGLz4yXmBVl8aI1ADdiMsxkmB709SFHXemvzATei3R2bDrFJw6AMEY4kgN/xbeZRg34QyJFres
gVM76Elym8rPmPZ+p0hfZtrtklC4k0p5UxdgKooF5G6I5jbhRK+PjCgk6sVWWxrLKT1LkMtasqZe
Fk1R2UPSOUHf7qQ2WUBewfT3WrMskBZqUgwdjdMvj65OS5M5B/MqGdyWTCrMOeDNCU2soJgPmRl9
8ocVieoBQrW/X1UDWKkyUhT6Q5YYsNj877/8PY5rNHCNZwa6YC7H/f34+wPMgZFIlut/nvzvX/77
nC6RCFi84uXfO/77/P/19X9P/l3Y//caKGc2MizqPg2SHUyA8xdxwsJH9vcrdh+S0v9+ZA0BqSEP
Ec56sFZLqPL1tPL+Pvjvx8IUm/V/H/79hlrA//0cjU/0OolQWc1w5afxnf99x9+rlP/3pf95TlmL
+KmEyVTp2rk6+Jx/TPmTFFWM0pv6Vyz8e/LvNX8/1AZAwqg1M3n8pYQyFtH3/+f9/33Yp2Af6CiL
7DqbSZ7++xdyualfM0Ik+0GRzLXaiDQ2sD7AJn/P6T0q50PWyXY6xgF8Hy1KkLMKeDTDFCJqiKCN
5l+fQngsOqQfn349RFth1yqkVjeTSvFkQ5+a4aItj1MauJzUa0g9x8/hJJ9Jdx1KmjbtfoPngg7W
NUegx65u0w2PFJhz+VNYhI5YC4fewMuiJoOXn40tRJSJBizFYvNY8SM5mPsgsabbczdW+im7GEcZ
BY0fObGl0mteW0oYuZ3BrWz1lVMN3vPB/iVWoW6Egnz+hbxzvCkh7ABb+z1geHJXzH3Nh00Wkkl+
7X6gYYBFgI4PCCPK/muc9ZMtJFjQW7+3O8B0JKl9+YYpsYrBy54WFINW8F5d0g35VZK9Q+7Ae069
XTgD6HpypO0yn8LA4qIolFx9GrMdxUX5aY8Y3TE7GEdqhTHcVD5sUCJg35BgNjrk6/It7LzyDUL5
JtvyU4UpD/7UKVpJ0scEgaMIvfrLGgXYPVAwQQ3Kah+0z0LL7kHiGPbjiriHur6f+5lI4X5p2hoh
62BzJBez5o8l0jGZCksafAit1xK99imnuq1c0AlRLuNbIl6F72MLmD9wpqXa2vImO+dfGOjsGFuL
JaQZ5+JcnyDipBU5QH6dNsalbkk4uZZu5d+m96GbhxdQpNAOXoIlBGvEa59kzNf0qMWI1qTwpuGC
wm+sI1KWO8k3oIJl474+lEPl/hCYhltz1w3O66MwbOELxMWWCqB6uo22dIARbduhr7VGQ4rYRXYI
D60ssKFGspql4RwBkfC0pVTzzzJxoGk9Br/GqrcMp1sqn8HFgDbD8rVjvKOd+Le48+/AWmtu2iq7
x1ewTsGvQGX4poCCSyzg4y59CxbuFwMgL82WdRXZUrBeIPzuPMRjcSPjjgCAVQ4WGgnuaJUEo078
FXz+mFfjCNwasHBq57TgrYJwbZZOKlmSeiSJBH+g7lEiyCxfgaUY9Qy3vNaP9KsTbE+E4sz5KveH
8O0DObSF02Q2WXdrcdBLKytrR4XvAJJBSAtREbEMuEPt0aaA7y/eXvQSXIOtun/Ib29xvxLsR1e5
zb3qLL10kgMkknz7wn5eL4nzVB1g/bR80LRgx6cx8rPPZlZ3tDjKyOa0g226KRTDtfAIT8Xh5Xbb
6gBB0bRMrwiK0UaJxfEnpEkYKaoezrgRYm9VXjuSSV+LyfmfZ0loeOE6p7rQkUt5e5bsAA8AiAOt
uxWup8mpr3xucqj9+pHXFmvZ7paxCnOuM9rVO5KLL3Tn3xWfPAu5Hnv6YbH97JLt6IFv8STVivfP
XXPozh0cbvHrYOyoxtjxe7wcV7UdeQ9l1SzhVs9QG+oc3f3PSnmktm/aGTEqrLZOc/tJ/WYp2MaF
nA/nN2wVbcKlwD7ROS/FSXfCPnCg7YaIh6zdvJ2ZTFbZhkaucD0PZvtYIe1jDdfUTaE/LA5VsQvC
lU6OAzTmBom5H/ihRztdTacKHZzlU2MnL0c6QPfRMbTISNrlDt7LL5IkcKbdAOVYmZd+xW66rskO
rYlz6GP04Fa1Sr8yaKY+eUNt6fcEL8UVd9MqijYe9CyN5OT7r7I6Sqfnv+JJ+eDQwOxrT/USqk+Y
xBuTUQOGUH+3+/htZiRi9zpD8yX9AnsXF+94uqSy6t6NffKTNCRUsDZLHozK47Slim4q3/2v2jpF
t6s7Txkd0/qaHDAmxr9YPMD4e6f+qFEzcYS9WnvpFSTarX46BsVlAfyfWqwm3SITBeXaISK5SVbf
yR+l3wjQBtvyfXgU6mqC+3ZwMWGxG1v1jsVS+oyKG65VVtM1+nieBr/XD4zOtKnt0obquLkjTzZZ
xEZousiGB4Uvn89Kj15bpf8sd5DUXVs7+UhRvVb9CWp+CxlVtwzRMAHVtGWPxAjRvclL8CxXKO1p
2EbrC4jxW0K+ZuFF4FbQKIUW1J9Kd2Tqh0fi4F7NJ8ZZvnNYcgSCztzASIBxGMJV+YXAearykDGg
2/dEZ3nmjXe4XIjDx8oh/YOBtue5J1VTfudrdKOW4LzEX9khWJq0HTinJfRMuV3BH/18R6Q8mKc9
xsVLpDcSl9nlC53Y8js8ZWfUaw5vXKL4aM7c8HzTO0zPSHdDtGS/rRLDorfAG0Jn2ndLiCv//g+H
1XQPrcUmdL32OooIk1mTQ55176DjFpyKY3ktryE8wwqClxYjUUC0h+Be6o6an/2IT4TcHpNyUHF2
/cTjCtLJR+oAB7yFzPzFkdSndiL4Ev1N1/zByYAZuT1hYhDQ4+R67OrAOud4C9a1JbqiGy5ZVsmv
8U9rPRVkSMMZBeTLatkrNXJPHDfreVZHKz8t7oXXKozK4i49ANhgzjPzR89tKNUD8nPZYCXnzvQm
9RCvActaheeB9lJbOpStNX3YTg7XoB1Q2NT3Seh2wKmC07SKH+oTrjZQf6W+r4A19eJ7dDE7jKU/
7dMLgfe9u4lXNuojcpBYQPp7U38lTm1jPLEZtQVpjXrXN8NkpaHlgZr71tbVim3wEX6j5rJBhmAT
egIsLRZ00R5H7JqusbolHreyo/QdbmCoHMmA2AFUsrNhcub/gX40kZ29HzvLgKXfgiCzMfs9k9Ne
DXrkLNF+ufMkAorjfhPnMi/T2qcGLljVxpBRegF8Y0G6q8JcsMq+C1w0bB2SRF7rGxRrF7ZxrDYC
X0nQICDf2eMOTeUXzBA4PPycBdvzo9JnG9QuYIkHIedowbbvbIkGNNrmn2fdgKPlHJH6jSEcFkVI
/FxRS1aqskliD/lZW7cfPp0ywnLjiD7tPFvhDMfbq/HK3O2QG/MmplwG4mc9v5pD5CXmsVrqrh94
ZLOcwOsskBQWmpEOpd/SHU7jIRgOYX3PdDv/qYUL2EB7/JWJJiUZgj20BtFXKGwhpv4fHhfPaj3V
uSu8J1O512zWMjQekHG21giAUFh2+ndmsDieq8rp6MQJposCZFJcUevluCJNNepnUpxqQGHUUtxU
gOD/R7o0L7vTwOJ6Ut1DZSSR+94FS7P/UhwyCRErBbOzWGZecUDvWVnKd2wb5wmO9AI9b0wb2//J
zOWnAgpr08Ndqa8pxy+t5OEKR5WNd8DyRNYAQ+GjtusrrXULuwKHkDq4oDjUVY/xeGsVR32jpZl8
fKGuXzIepPszbXqkQwJgVLAnOgvV71s7JZUsXWW2NseVq7HHnK44QVsLu8p5qpaVpzyUB+Rera09
ANMbuBGfFVRwln6jDr4SUaFekTGR6BDjeiaL7IqVvy1UljB9h2gXOk0H1ZCfNmSgrZEUdOhoUF5O
4JU8VBwoqCTwiNnaGUg+/o40bFRqEWSCQKEUK4ndKo3rUTmQUpmyXRN7wluQ7MPRpljxpX8gu2Io
+7EHzWP1v8LC+c94YPsyjpTUVbhmnzOhKleMdnYQCDw2bbKqzrgupB/FYVXTvIfuRg/EmLl02f7P
9D2F4dZjP78yi8ITZ+9FGaAO2qrQ3dna7rUWXfgVq2lbpsdxQ99VNM9YV6/zbBOJD8RREgjsCucr
hoR/4c6gC8kNQBNaKQpg9vRBy8BzjzDgtaRnHLmZ8g3h3zoFWOmQVBGvbbwUOuvJFWg4aSsZyuj2
/BLeg/ETbQ2gZxiXDOj3VydaeIS3jgwzLniE4qEtvU2HMbZMT58pEF0cjJcfPg84qNMm9wEiZeqB
RKO+fnIKiLgYiUP/Wr0L5tFjKZXX7CykF4o661dtGcNKvdNLFw3HzHvR55ayfiywxQRmi2VfLZv8
BFsIRBxycMkSr8AalHYBZ9PsvshYMwkCXVjNy3tjomqYbXSiLfn4XBxwZzgfaWTD2A0P4zGMTktK
tnGSl2fqfq14SI7iD1+ikNKW4EEfXQe2WLkKQ3OgSBuiioV0i2wPCAs0yKqt0QXS800dOjkqk89/
xAkDdvZMLgSpJlKN0IRRo5NVe1BJfjtF4oiVn6VeYLovYVvQoguyW4cg3T/My29pHiDuL2i6zGnr
c9SfKnpLVoW+hH17sa6SLT19sxPGOYLykl1CEVt7UBWRjobwvBq2Keh9EEswn73laegAY4yF2tYA
DeMj8h8txR3FzCsTMN3xBmHP0NZpyrlcp0c0tV9PBxBkL1Au2YD10RXQOMdG9GqY13RrIdlgVYYv
GODMewXjA7HMg1MJ6ayHhMJs6aJ5IB7hHab4tYVMC+sVMlVrMt+vB8ZGBAudeIPscUxTOhYzX4mX
L/xlmOy8LocIe6lVVnFrFm4e/aKZgO9u5yOCCKt4vHDR2BxAKjKQfnIhHEU4TNi6KTuNgtNfOB44
n6zuwL4x1jIlbO8AnQL+a00+3MPv6M75kvyVDcfHPvxOv7vtV7Uqra/qV16Otx+4R7VPqPi630rB
glvwnRPvxxim145JuOn4NCzRd9ICkOcciWWX8S4/JZWFxg7l8ifh3bdwRo9kPGsM0rfs9AcEnZIf
3C7dRrXU0beXyqsEJ0sxqMaqufc3bCnUWycoOymxkzFs/BaWHJpBCblnL5WfxSHfpWtuyOrOKj3v
Vus3gzcfvGTd74ngYW6I9NJ1cSiq5fA2/j4bG5cGvixwdstYs1SSEazqGjKyL4SEhMpFh8uUyHsY
7jhRXnCwrgwoWQkeDVanwCCzTannHiOnHnbzQTKe2Vt8E5G7X18xY+Xp6bPhUq6vDm0Dm7Utzmxe
dmTmUSsnX4BNH7FBKC6QIlhGNoSn42qxBWrFKns9Yrf6zTn/HbwPPXDydQ3Jm0cu6p94XZzY7nwL
WKH+2DnP9DctrfwRn/KTvil93cW9Q6d3vp6wPyQ/ojttTbgACBxx8qtqSfft81Akn5NOXwRE0sTe
sI/luWMk+5IUAm7xXDB9XmFTss1b8kFMroPYtdSl9CDBJNwh2s1/oFB6niQXTwcDWXhIIDEPxXhk
aXUHItXFDfdSs7tPWXQU0gXeQVwx41DyHsiVAL4n8xR7RY3kj/1icJA3jG0kBTjg2xZflGQ1Ff0s
IHCBusnw6I7AzMZf2mdbeewamqolxCd3OE2qeXnovRe60nWE4R7BHdlFnNH4LP2FY/h6uSLMEFNX
Tg+NdojzfwvLvPHlcISBchM4jusZFkJrr9g7UeiKF8ED+oQLP6nbDiEO6/k2AIv0pFUAvRTerCIf
y2ApfmrkPrQjFKDtgwW0CtBHtSW7jW1MFiTN06p30u9m20AXdFEjX/gJkPGU7RzgQu+GHpxMFHEU
OyDzUjvhViu8W/2j+sN2uESb4NZcBw5Mgk5oCRC3NqzoZIedfW70Wyk6i9L+Hukos0gnWrnnlGCK
cSEceGFTUJHIVVrpd/CvP5cmfMWrBfSghZXG5yEFdg+62Cq1S2yCxyRrv636j+Gb84yv+cp9FV+o
+7xV//KO4gf5JmI2hS65lqKqnX5l50tpy+EWBQEDD1HjuC6hD990JF5zVAOhoINL2erwY8kOtI9X
a6Feb1gQwU6gJh/yxjff8M03uUuESV3UeZLDRKTyM/GYSDHdh/vXsHpKyDdvZirpaQtURPIIJjie
izO+QP4F/+BFpxrGSkU8cQ7ocMJmO23FZJ+9OdnxgIUm8zKn3b2gKao8UdpANByPKO3Q7bCDqRJt
2wSR95bFnevXKnAH5ViSq7mR86100DAozuHst5v83egOY/PGrO/AglfPTdpzqwezwRPI7iUHQU0O
LgkrAOmbXN+Krw8ydAU9j/o2KDx1uvMfGRkTCM78zx6FpVxWQdpfTf00thtt9kO1+Nhb8rIql5cU
0cjoN4OnRtjwHU8y/n7wrziw6n/IjZiKPy7bfmXobkODBXk9Yvw5P0Jn4TLwUM+UHWgYymX7pgcb
A00SoivZCj7J0+HCF+Q88HiJlkhYVmshsFcMdBdZ9RVme5qyu1t3458547ZUb+ZbXbyVZJwDiK4/
n8KSwGvPuu9wVvx+YRO93XrMz1TRFcLuSg5EGkbxDVkITTM2unbl0xmzHRaVryF9TdTGZo6w6ri/
sdcsE48OLHh5zeGdD7sTXKLTA4TneQiJ10noShvIJnOiTWu8CXuOoRKlG1TiON4ICFZ8sxTCKYQr
JaX7OIXv3RuX84B8cUV0yKBfFRLoJnMUzYkIOgzCjdRw/yxgvsPcnonVq3NOVKMl+/HOaPW3mVNg
dvcxV9G8+jB6+KXB5/Ma/RC64BeTy8VAxvCcefpSSjYEFptHBn3EZ6yccTETkn7UhFrqj3es2/iR
08HKazRYWTcDRSe02QmUSWqwtfZ47dmqDXevF9kYSH1X0Q3y9vG+oIhtyxWpmWDhpf6K0N4aY7Ai
vqg4/U0Eqk8Utkl1ZG0uKIvEqSvEh9ZwhT2DDL94Qq4QEWRqOLvhqrivdV1b+NUem0y+d2ewZFsS
HjXZGhxQ4xPvHpltfiX7TyiES7EgZ4WPoDEH7xDAo/zHOQCMRV4uksMT1JSVW+2/zPTwqFLNJuWu
rIfBVQNyMLglICPgwuzJKj0G9UY7BEircJ2sPoQzOVFMhp9G8G1aXBYTpPj98AhJ5/xTOBTrl09F
ooQjIISI3GdEAaakhEjpmiAp+HwNO/lWHFKXs+2TYROTW4CfRfxtkKFJHdJdgngfLeMz/krDFaaB
q8mv451PwqyoBOzIsEy4qYcM9NRFI6i1DTS/y618V6B9wsB9RedhH0MERsbxPUgIEtxgl6QHHR6N
AgzWGaslMTLEFmd52Z/zdyrJ6mtb28N7xCLk9VW4RTKgu6ehbZ7HDRuZZDVIsL2xY4GTaTI4fMqK
jCLCZUtsF+wpJHsI1OdwBOzG4JqGBad6+/LF9F1tbkgUUGqjGEr8ml54LYmdGucCUhfVY96ZjV6l
uOSOpIQIq2uwWEcQ7/zC+2AUw0EHQg6oCw0chzfwUWaxCkmOqjeqM8aqMD9L4V8HOuYVzGm4eE2u
fdS+CihgwyVtFHjOrbzJ1ZuA6eeahcBBbu8VLme9JsQDWDzxHHlgsgmtAb8AkWBVFtR+XeYBrvru
MPWEbW6EzjQnAUvljGOCvpZMsqJccvVcK5/ML/KC9Uw+ndlFH6Sq57Hhfjv5yhdiyRiPCpMyXvhr
jt6uStefSzaR3wm5yqsIt+XiAmWrDXR+Fotke0e/FUqPcCfTIvPy+Z45XEHg3uoIzwtL3jCss4Ag
xhR3p2dGHEFeckkL6vWUwPjzBLxmrufo/ZGzkBFnvBRhyRglomOgFUx8ZXExugGkgWQPcXHFLJKi
/GJ18pnaeOLcC4RlKX5w1xnJxjp9J+3PAy6fzDpK9cjc8ifomHdYSk4+QupFxYE73yYhCuxBT4c5
416JBulewnNkUjnnGVVUmwQSGguLD2T8+BRugFnvepu7Ym01uMwBbY0218gUYRVYSoGKhTsJ7Tlz
KFF+mbSWeMlP5IFP6Ev0Ef4ppO13RrhckEODGib1SVU+DbrzXMOgpeuDtcJDUq4SBHBsor9v5hvM
bsUlKITVIN0s7ow1SXhSyVbDQkVSkWRsTOxvE8jyqWO1Yvj5eg7+4vya1gwr76cyPk9oaPMm7p0e
T6aR22HRyy5XxSbiL7yE6Rj8MaI0PN82dyuNNpeWtTTazUPANdL6xP1PFby/sMnRnAgik3bSedbC
CtimU4Bss+YJJAaFXXEu38DvvA3WBBs0HmCMuE2WA0KpKBN+8cX9mSqBQMTk8b3cDv9N7ZkPpB9Q
U/dMD3nhlKhZUc46nE8GQJYVWz6XN526elIVUEVLoQgsOuDfmEQ+bN4Ysc1GhaL0WVOsu+gbhfjH
8JhYNgjfwQuZdu6Q26QBsnJ6za9PobQUsA2Ti5BYDUxyrh8AA8X7dfp5K9sLE8UQG51ZiBvwChcX
LYOGlQQjyYQza54vD0A9C0A53Zd+TDo7E51SP3I/A0sJf3CpT1umgdea05xAQZwMWB7Dw6jN0Fcy
7rg7rFVgndfhAaEIuFFGmavgdUwDzGRMw0RKQafDcReBmJSvvCESt4O5pV7H+mAqR3i3ch+CeL6J
mnuU4XCvE4GtThHQ3Azz7tMJ+7gqLnvaUthgW6SV3T03LLLu+HyjQBrSlcxehILtMpMbjIyxG9W4
LaB0fEpskN+aXlg4cvQtFj5Xxz5WIxfPcXx6beKKpl3lNKIVKzqgHMyJ+Tz13WcCTKwtYQmHonkH
pE2UPEOzWomOJzeavFfhlxAA5D5chiDGUgRiZmGvG3PMZfbBhb2nt2cecrszgqui136JXx4sljpC
6XAKoTPfUuaaBzbcmEB0JJfgCYTjVK3+ht9CvLaggd5iTRr1VRlX/xlhbKnQLcFUMj4pdMAw6Tc2
JPnG+7gC68advQSXKWEvMj5qi9iJXcxVJ7s5Ku/k8BiNdnLLdLmQHFYhmAJdog/eZcBgco8QlJXm
3UTVWo5csDoZgE8GFgvEY9il5kCqcBGUYNR5fwojwkxsgqMxLw42ZIvmquWRk/vl/phXlmVA3U6Z
85NDtjHv9SngngicWIzxmoElzOOSuP8ZEKQDLrIjzQ1I5iMcMcem4CNjZd3k12na8PXzIuhJZcJc
ZhujTfZcDXyFLCdRmUXlQirc0fR1uMorGo5e1mDWto/1tGvUbSSwQG+x9sFmNDfRDyjV/G1er4LN
J/fG6qV5SfFF9MAiI8AlBlaI2srhAj+JMm7FMXBr4SaC8fzbdobiaf080jIjgBo1B+SJMxPXQm6B
wjkVa6xYxVAQ1yAq3HnAEbCjImXa6ntE7IAtB95FhRH0lENTa/Da9PIJSH99Ic8GksM0NgsB1XCk
YJITGr0+22DeP3R2QXUjOUixZkdUU8rnlieY6rreNDVBhYOoKFty2AfvjKgo7UB2IQHCbLMDSmyI
ZJnwd6n0Pywb4z6va/nEXJJoFSmIUvasYxutIuwNUrceO+vZegAuyeRigQrSpMC5clhbdPoJjDV2
GE5FrD8hfr2HUoWsoomqDjXyfqkqft45aehinktlzTLkLvrQJ4BGjEhjgzZoDNvaF+EuOgNmtKeJ
GiRoKLJ53I7m5BDOVgdEppGsyuFb+AGxghlTHuhl0/hkvOWlC6+OintjfujNqWodMIjzSnquQJYj
RwThhbiDzqtleKaNHKLYtArrTR9tXshf9h99d5mrXqQSIhfOEJkdit7TTDbzhjFlXbMXU9FWvkkj
mJRp/KpesjCZCpYsiH9SUvAQv/bsQJVcH06WbrFFivDKYWSUaFXPRbzB2PAnTPvsc0Sr9iTceWxE
Kz4qjC6o9qjVilnjJC9ETvu1kL7RHJa/5rvglQgPzg81h57mBmBkBE8Anh60AMvZk2bfC2A/P8mI
8PV667Dz+GQqTpzbGcepXUqsRor+r9mAzGc2fJbSCksCQHmCXwHeK5JB6oltCTg9aN9rDD0apojT
81GTC/FFC8M9m499KZ/Yuh3UirQrTG6UvI3cEGAHdoUAAx4aLaIP3wC9JdZEHzsmAlETGZruYUnb
Ow3vswq3gIIhhsGt+o0ywYpImGILxSnA48Kw/BkjNmt1zD5ZM2wprgxLNPXzZPMiFjPGCMvBFKGf
LWYrJg3LkwNa0WzOR16GuWy/AYRgoDjvBHXFy5/+QNyMv5zZOZg1iIcWB8zYM941BjhjfHN6c23c
Br6Mb+XsI1nGQ8YQ54zdIo7EqEcqOKpJ2n4uMjCtvCsPacwBM74z0d+bW3KScbAKhT5RmXrm7O/x
UbggqY8JgROE/g4AwklKdrhn9aMuKz5X7BnyaZn8/QYmgJIMnhh3r/9g5I/kRgnWiVfn4xvkCelP
kEWZrc4wg64F9bcCaUEymcO5IcMU4JE3dics4LYezRw4KfQrSM1hPP4YuMOZQ0auu5HBnDllkMed
+TxUDcLdAgP7JzD9bGoJlDBqD6M27Ccjg+t4Vo9RFZJNctI7eQqS8wXptl9pyimuRnm9eM7sJBBB
QvgJiKpQ8hUNa19JRxtFDgH4OhVYUyJCjOIQUeiGp9mKtaZwhQbujAB6onX4DMIcVSqJnTTIoo1E
BeVFk8RZA9nA+tWkhypGMG0xMSPtoFwHbaDNGNUsGitGLFenyG4fXWrFIJCaKX/+mI/0Sf1t8vAb
kmGOK5nTOZpy/wklKn5NGBrFKgU0bQ2dmbmpvjjDjVB6f9xBf28PNOj5gtQ4/D3VpBCkm7J4/vtb
nqev5Ujmppjbggpp7NZ5qyFbWccM2bPfxhIo0vT//JD+1OL/HneRDkJUqgx7UbNxG6WClSyN/ueH
3PqqCvcrNM417ob49t8XJFryYyDv4MqzZv3fj6Z/ZZAi/Z/Hf7/1LcsvR7z4jwIp/mN4+vsVulcA
jfCpJ35RoNBVg+wU0uZFn/ZIX7Cus0di8P5Oh3QDUTu3YAggQps67aCpn3/9e/I/b5zfDbKTv/z3
ySoNVv+LvTNZjhzJluwX4Qkmw7D1eeQYZJDcQIJBBubJAJgB+Po+8KyuqPcW3dL73riQzKpM0gfA
rl7Vo0oyg/UdWo8EIr6+/ZdvDzcE0z/Aqb8AKkHGOTTZJI4OaaW4NFvmSu50t1r624Nevv0fP7v9
g9vP7CE5OJmX7h1fX0q/sHaVilusLm2zpQltA37A4ArQvkrT7lYZbWqbnv2GHYPjNJUQa9vDZR5e
hizwtqLw631nNC8aZWbGLAanGHmbSgFdjX+6wpRMftFnDK6QE0FL52TYb3UrWIzMeNoyJLTMVxgI
FKHcysAo48D6tZolSAcbaVM08BwmvyPZRK311Jo8d9MQ0AylH5qeG7IyxXqogLxRg8RIVNzJcUkT
Bm6+6VQA/noMPsvuWQoEQSGt6ofJKoQqxZWZlnoXB222F3bDIgSRxJXe42RbD6051XuAUGjJmmoO
+qPWE57DvZCA10ICWowE6HM1iJKkyLapyy2NXPJTh6+yQbWC+xNdG4qphTqaqeWwhJPtBiocW8OA
WSsU6tAVGh2qcbdEyokYjjzT8bTrqr7fyKHCsOdf8tiSTOTt10jon/8exyAPtS1uWKbTCMi2npsQ
2UN/zVaBdtOMqdBgKzMXDfQJ8MK3rggN1Godms6u0ThCSkivtBCnr0Byj/jpU4+S3jpjfq59Pz1a
VEhpgM5pgEDo6TxiTTR8qJonTbbaRXl9dUJmh2rktGnCriWsSKscibbxg3zggDVT4fh3VomTvLVT
ZDBYJnBMh9rdF3X2GaIACSsXh9ExuHkVHB6TigXMgFjl0ULGgMTIkM4aTxtw8xmK/7Vs7Wd7mbqI
QhwDJESsXiRofZxH4T19j3xqlOHvzUS/1wO/sWHkmAKN4DJQz3hncu/yh+RUgUfjYI/Zs0nyd7/n
NGqKzzCjYzIeuMGVgqBpk8Y/LVqVGYA5IBn2dB4SNW5gBVRnGtEISpjUKfii3hTWcry36mgb66q4
EgfTtVYXKJnOtbKbx1kPOKRY9BJBmc+WL95a28FKoIx9M6Tw8IDYtMG+sOP4UVeAPrwQGiMSotiG
2gnOdMgcs7Tuj0MjYFBS+iAMefV9oQ952394gLx2Wrd4VfjwrlvDfxwsCkyLdEo3RRyky5uIOSf1
FWqO/1U1s17NFAZsM9f9ag2Oc3HpAN7mPEJzGOVfYIO2btlVxyE1z1BIxFHjpM3mqcSppAnvZcM7
TVpsgeY+B0rN/Xdyv2jP1AdNoTX5SXHnqNyGuzqfYhqMN2qKfgkQ50wi9GQpitunH2Xr75QL2F42
7YU8TX8mt3IuIuuPM3UEaBqEMy6i7BowJPXiLAQEHiNTNh/XbV9a7cmcn3qP8GzXSftUYY4g5ncM
lI+LzZ4YkpoMfHXhdScSUsPajMSXWdblvqw9EJ8FdwLZvWhZfWgw144arP1MKejyTiepS7mFMAr7
4ifTZ5A36cZOk22QEHmjKUa3oNPGBWIUHgzHOui0IdLsEbWpQrwectbpOeM+EvYq3cwRYW8AVcli
WsQG4lMZvWmFfzQGzlvCrk2auP1T2ShuLH40bfIhoSc97o6WacxH7VTTo5skh6wRZ94i5ScNsNeg
wrze1+OLVTLHAc9Ze5rNmu6QDRP57nbjwQ164zyn2DSMJSDZjDRwOkH3MpnFeHRM59Ly0iA54v6O
YQtOg/MtNPMNiSuNJsCpyLKmu5H9ro7pBQhTMd8L1/kpQyhxC0X1KKk9QVpEiJIUb2QVISyvyfGb
STUea2vBridskY0dQVhavx1iOrSTPk/kX09T7Op9GoUJZOVqQXqqk1fUlyFtnMehzX5EVtjuuBjn
Rzt78eLavOuj5kJjhHO22Wd5eWr/6CfFUgcrVicNC27QBzC0r3Ea0kOp06VRcoVFPXmBIEPk9FgH
H0Y6U47U1NeonSgpIXRMesD8VSwWCTNinxU08mI2TXrJreS18hRzHpuMCUK0BUhv1wRK74zcT7ZW
2bzyLl03rdFcvbJnPFeaczN0dtpODLaAoDNcg7reWXhbIqXf2Rhdss52sNOWxXpuOHbWOu0vBdNu
kbN2aV3WQEFueechUj/6zO6OMQkdFg+LREJ2OJZZek3zduf65Z+Oru49wX567tlsR1ofOydd+Fv2
z76M9TZxxbjXqvF2pa+OrZi41bq2txOa8ciXMAvN4tVSDh6Nbno0aNshjK3oO6cwIlzY3Ym9dEiN
cOFaLi2Dq+ydNu3hYjflg9bz+1j397Ls0Ajy0TnMprpAYYz3PeQQNGj9DJyou6fclSev3ht2mcLg
if2N71GTm+cTFhfDIRltR0d7VHQqW4ak+5BAEt033Gx7u/hB/OdeT+MF/OadkXnh1p8pTXM50LdN
23JHxTtvZSgomVF9VVm9LTKx5fzu/oqWflHe7E+VayGV+8ExbefuUMbYOrxkuBhT+GQRQ45ptWVl
ElQYuDdG3WWHRnXw0S0u7QaqokU/wWqOg9/pzGmzDmh+bT10KmnHNK0jaeaVD5RLbyfgUyPDoaWw
mvQJTtO6R5sLWj4zpkWPpV/jMs/UldTjmFd/CO6vBp6LX838RncRQPA0qphu+Ps9Ei/zHKbXKbkP
BO1OXG0nd8TMOjEN2OdphjrYyvEijdHEN/wVCwpoaCXvXxPjSQv86HnYtbsoU1/AGaPnkM2SWacD
OIEguMax+h13frQ3jo5oDi29OAQBR2SAuT62JUf63CrPgA5dIFzdb6tXewl/FCkFEVwG8xv1SFj4
SQk308TH+MPvOqpE5n4rLMW62Yq4Bc35nTVeJydNLkPDCjXInJ22wqX2gCGHMbyvgcnOeeKsx7qG
NZj47zINj3TrvnPDefKA5VMAAVGi2Ws+p9smigSdbPAlrbknbb5oTGb9PMI2O0I2PU/FyB9pE/AV
CPRO6LIe7Bzyz167le1FpPZ876dDewVMgKw/cWBBIQgS1W2tsbl3rN675CGr15EgTp4A+NfZDLHb
zkEuRdlFRgPuoCzfe55Ach0FhAdt1gftb4C2MyOJszUa3c6frJ9Qje7nQXuUC8lXYuvcJwPcmxmB
dNvmkgNMhshSFT7kHi8loAhcTbYD2S5hz2nqZuNZjyhmfUHvXNq3JZiA6lq5XYYCDhNJe42glqA7
UczQvnbYFncN+3XoDk+eJ5Ev3IaXrOBAp0y29K1VIQ1LCnDSon7uM+BynSBwR6LrmA62fXTD8KFr
AVIOWbecEyuUM79TPxhNm31HDBs7MN+WQdFvi1x8TCF2t8SVZ03IGNHS+pBue1/WTogDau7pdgD6
m09bhkeeXOG5iyeXI6lR7ipvnHZuLwV5bI4RBlemYpDwANFBosyFxDd2WwA/36Ws2NmbmloMLZNz
2h78kA9pY8dcxhze4BHr2kIP0E5VGayduiTvxmWy0iQtnICsbNT9cMwiuFJStKlquz7U6RJDwPBZ
WcI6U/11Z5rKOtjAIQ7M046el1MB1vWcPp3RnbEzYghjoD5ZucwfhzTM9snAcj1fYpF17af45yfn
Ykb53iqVh2qWRtQgjUdPEz8K/IGhDxrCqShUwv0qR5NaaI3W7HA82QdOMRH9nuLXQCj8pnlFdqy2
3uI3Wpz6dcahfgO4LL90IXJKqyvuebYZ3U1+vuQFWJ9EongxzQXO5FrWA2XKNUo1mp8bl/N27AKS
8g4sCNePd9gAsz2dWdUh6eszOcbvdvJTIPR1inLSfQzQA2ej6pAcCr2ba+sUSZzbod+BWEVGq2L+
WDOIaU3jxe1mrs/mzGAo6ObSgYmNDHTjxshMsaur7s0w0olbLwirrMnkUU7Y0ZkikJxSXP/93J9m
8i9df2fYKr4GZnZvu3SOMe463Dt/z7JroTCelZei2ATsGgfjqa78Y1QxKPgDW00z4vZd9GzRK/+O
YWhT5c5vTS88vubUXEE3rFg7zPi3+jcVja/IDoLxKeAqJ7pDvSBOdRw2l2hwNAuJ4pgz3J/8RnJt
aZNTx6bfkGa0z9tckYnk5STSvDfmslr1WixTqAmoG8pYm8fsDAeOzlWBM9RySJ9Yujz6cOIfXK2O
CnlExVF6TSYDa3vYtne8P7mcZhRCZwJiF+c0jtue8WWTLDgHVvo2ptxWwQZSumsR3qw5whIfGqud
tOpdh+21s7iMTl4M9zJ2A/4H8r12tEMXsPwwNTVvIk35iDYN0t/8ZqXmS5KxKpwVa/kg1BH2f1b9
0TTNLKjbjySl6tMZY5aUeM27Bvt/0rL9SBK1VJvkd2PqPBu+VnsznACaBsClP3WM/XpKGqwahldy
eKDjRtL4Pk+v8zwRIQsRgIe6hGfZvcxJdTCKOH4uxM9Oqd9jFmKiTRglG2SODb9us7LRbulvPHVj
SToEB4lVj/gVgpMK8msiL/QrfsgZJEPphGcf2sAqFB55hUw9dWGpHnNTfztAnSE5kwoB1iVWnZ/n
zyIt3jz9CvJcfM0QgtP8sRxlexwq+jPzbFyWzmyCuhC5NXevIzekLWrUH9XC9OtDdnlwaxR3+jnc
Q1DKURZxNMJv+WXMbBYsT2/VRPbMwMO3tSiIlvQVDVmEM7Hi+t6o9HdaF18NQFBU3fZBWtFwqfBS
Ku6qNMZ9hZ1pbb0FDZL28+uvIbDGO3MwtiG0fZRzs963wCFbm+K71H6wpDr4eclMo6m14Qq+pqDg
olTsHO3Y4cCfXOeyVmgJPqsL6sdG6BrrcZqIHQyAI1LvWNqL5rIEE7VExJj6BkF8aDeJnjlM2c09
GV9WFy2f3aR136ow/IbsV++yofusPF5xO42a/TR7905hoUhn/q4zOBX5zHZNQJTGNUgDDpSsMCJP
2QjUTobktnjV+fi4NJjS0b32qIVlx5nYXLCJChj5RCF12HylrCn7vvwjIh3jkCeDCrN3aQGMQvOX
UWInsuJ52k4Fe+SUZZxBM0PYyc/KIgUVBbupa+ujdGsury6jXKSSn0PXvY1qnu8L8RCWJI3zwSj2
MD/oeZuBKoEIZopESw/5dxhF99jnMqFQrhv+aRr+/yVo/5cSNMsNA9Bn/wfQGxup/w55u/0f/gV5
C83/sgT9sW7gOv5/MN68//KYWSyPjvDQt72lh+x/M96cBf9mBb7rBKHH/4/StH8x3lzzv1Aa6CM0
vSBwOWP/v7Wh+eHSov0f3bbwuRzmXgBEbmjavuMsDLj/YLxNZd/TqZgGp9bJf0K2XfUyEaymjfVA
lyT3quyVPp70EhjdpUvnDm+94JM/2b/Y+pCgXWZRVJ1rnDGdNsFHskyrYEi7PH1JOYMMTfGHUgi8
8st463/0y7TrMvYOy/zrL5MwAA02MIFzbkx5SRWgnUG/RNLMj2WFQ3bQxQ96eZ3HyW8uRjfCitPV
KY1TAEyVofdeFYWnXAfPboOUJXufeCA+1VgGl1j6q2iZ58Uy2TuD0bAtgqEeS4d6FNaBjYVWWOXs
t4rC+5mEmXlf22TGCod9VRbPd8K3NpmH+zBqXOexrbxv30Ps6xL1nYq+gC8FTz3sx6OLOAHPJt75
BR88JyoTQouOcXbd6TDo/l2nDn5IzotKwwwSmj1vZY0vOd7HxnGvtjuUn/TVLcCCQ1zPExTNyjxa
Q3/ksNWufTjT+IbsbB+xi2WuMXexQoFBDob7hiZTGJCXrOZes7oF27duwzHdqABX9iTSs2x8xnPW
LKu6meYzG42DWxwnRKDxpgaJQ7ioQ4w823DRiwKEI5qh7cu0aEn+oipxC79zF51p6VUbEZ5cBKjJ
TgeonS4V2AmUTESqdlGrKPboKAJDwdI3LWtRtaZF3yIE1C9617AoX9b8NCxKWEeCaZGfLBFk+yKl
fZKclI18EQIf3/o9Dq7Gdf84TnV2It2fK0NestEIL5EOdt4rdTbxfg7HawHlDc04+XR1S5+qbZ7c
RcdDzLhzBe3elUjHQ1p/G/x6tJqYOVNvaexNRtRqUQbTRSNUiIVWFQmAA6gyCKbUTeEcyhwq2mBC
9JsZPivy8dKrhhxZc57yXVQMM46+LFTtg5N3uI8W5RKs9mLjQM1skDXFom+qRemkWN3Cb6I+KlCk
B3i91zye6zND4sqpdX/kbnUUfhyeZ9vbEpuhjSz6WU/3qGrxo5cdHIXzJ5E17TTw/FqLDFsTvAnD
mc+TDHAiI0vgg3iUi4arFjU3s/64EmNvYgzRwv0y19KIUP6pUaVZlXYFS1dnPnHjBsnyXLoNkT5a
BzZ9n/7keA3jKvfcdeKX3sWsfxtjhwdRle8xPG3cVoShbQkahP28Hfoo1XbEeN9kmzhtAYlBvHLo
L9sXvaXXhjBorEXzLhG/A9qxssQ8loG5GRSnm8JFJbcIVQSep3HmeTuvcbF9T9iMOWmir8dMKXk+
rPupEwexIGn9gtu6QpUfSDOmmt7yMMvf+oLaKiT8eETLnz7SIsXKR6NECFtGai5c4HExrbTm0oQF
AGcJ7ES8a/CGWLNIDzpDU0pKzA22TaSx7h5BGv6hfwCRqzzHqYJdNAZYoc3vwENOAbYDD6FhzTC1
h5FKUn5vuBC5f2xq5omKjRm0BuZkv65hh5DqQxsi2doliE7vI/n6POqMbVdSik3NMf2HyQtN0S51
bD2Gg6JG1exh8kh4fesnWWMnmyNsSMIbkZeeYiLnICnTo90U926nOcMJ77dKknldsE7ZRl6Lu32R
4Kd8AJTVY9PtC9axXgaCwePAVeSExTQeod5rN6UIKAZe/CTuvRdiZciQFNeqZmE+0C9NACzZhVDi
1n351swy33GjopQuSyu8fsAnWqIA9DluinrmkD59iZhF/EhjwwoNeFe6U7CZPAnQnPePO/JXtr3f
sOj2f5bfLEKKfV7J+SihrlDcwPa7ni5hyrADsft3PeIyi/z8jmPQhNOsN9AXKQ6PwI4kN7iRjleu
rMNjVdr4/Sm62w3G9xyiH6ZjgrY1mhRdatru8XlMY8jKjG6bV+65OzTVh1mGAO16a8nWTZcsS7gm
VeUnM86LYUZnyvzwnhFJ8mJbsXRXP9tx2BoYzaSVQfqQ1hJos89J0cXPnOyfWlWJ3TxigHFckROG
bB0oawp2CenYiVURBmZOnH5n2ve4HdXr5ATRach6lGHbHzd6IlfWNSiBUeeWd6ZPxNqxUVHcDssI
1PwOnvL8EOWyJyjRXqwIP/lIsfuKo+30gB5W82ZHWkkJaPSQEVdR7IenwCW0hTbQ06rCgRp4l1z7
LQYDpjx7n9gEEIi1IrwdjQl8oxkGRDU6DAxVgict7LL+pJB8PSXmO8drWgyMJWalejinkeaeEIxY
no3iJZgCYIiqZdqfyPnEXbL1FXogBG+1GUxkSs9GpuxnnjdJj8JKqLq44wDMxZcyU+3Jazo0l9KL
3bMj6XSL7e7isRHdiLHO7iH47L3YuZubUNPxglc0SfNzlQK0tNODigimewZ4pDEEecadvT2NeD/c
hqU3pxZjF1hANTLtcUde1J86eUxNHz0cMnZu4LTy+/IQovdg4weZGEgfwtUAAaIwcLNVIAzbrOmP
FCltipSQH/Itb4SAQFBi0xTfuPZBPhtpQxTDcZrVlMY/QFzjM0E0okCtUfRGLQbYQXHLpdREeNZF
RPTLJlkmrmhhJAWbXdsY44W9HqqRwnOaA+X0tFTLb1nedynHgBCSggFFIS6M5wDyKbWvAa4l+P8r
b5iLy4AZfaKZZiPoBkU1oSmiRof5p7goKIpseO7xkPhxYx9iSjzmNR3ochXHOBajxsNnlPR0xi2G
hUEGXzYd2huAezfzwl+XgtvR1ubbw9o3xwrQlHoefVrqg4F8cMvyjXcZmc3G9gj+o1JS1233J69x
PjJYeuTbFB5EzD2Si9jB7M2DMIfpdHuY6crFeBv+ykvd4cZUv405WtwfSyWXWS6vdgEaCBGfOjox
D4dIGFgacV67CUVJfhrCphnyClcfomzfBSAEWFk4LOF97gO5gJNp5OgWsTFt6Y75hHwP9zOvGdiX
X3KsNEZ12+vXdYRVcRxEAtE2N4EP0N7r7aKY2R9250uUL0vFoWhPt0omK+wuWT3F+9t3cUMZPV0f
5At5I97qmW5f2f+9o+n2sxJ3oNMA7R7+XcrU/furyXaM40LNVdHSoUCxWx0+OewNzm0U5Udgv3Bp
A2stqhxfTeYRWBAmMgfn153lNg+3X1f72PSWvq+byeXmnbk9OLrPACz8uz7LixMfcrP381acBWm9
OqkmLqpDtHzsx1TieGWW4d4q1TFbHCC3viRXSX52+7JzeXpzNncsO2hxMa2flrLaY7D0tyhlGdP6
9mVBCSnWQ1yOt5f11pYUiIGQ1z+Ptx9Ybv0we5QS4bx5vzmbeH/+qyLr9u3tAaxsc5JL451rluBX
5xqIlAab41Ni4yiKxMTycPtWTvm3SR/I9u+P8oaGITcE/Aaxrjndngtxe1puz1Vni4tARtjZPyrZ
Ux8hpHuKZkZ5oKt4dlM7Od8euuWrLvhDhSzJJE32LzeB7eQxM0pdtZhcyQLC8/YONzPU34dwMUiZ
WFJ2OYTK0miME0XJxqnQy3su5fPZGngMaIQ/3R7YG0uU6u67MGdtrmfdAjPs/MPNrhMt7p3bw83H
889XlYvEa862ux2N/v3mTLo9+NZCkwvIH3Nw5No3UF3W1CH0FPDKJ9oL7iIKLvZozOwUok4+hb6e
drd/qJYPu9PSvtS3I8GBm/GJrqmeBU7JgXy5enjLJUIuPqjbV4AbqXq8fa/6+DUNdLy7vSi31+L2
QqnFfeVV/vM/rW9Rhl+q9Yjsw4r9x/H1P96/ndbMVB28wr//wMcHzrH5aA9tRaflrVWQq0axcqcW
dywHguD2hHAf/9dTdXuWwrGh9rXMhuTIOPHPU3D7K29/r8te5vT3L+eyTcJWJscSSbdRkj2D6XzV
MHhXyVi5B7+3Hi0mYt9lSylsuRjTQoKWs/tOqR92NuVt+x6YwlS/GNWAdzxgm2HPM2nsoP9GZgsC
Qrdjoac3iSIP3TcOkelgQOXwAjassfPr34cxhPPtW+m5E4iNLo4BbwaKK4mE+MQw7VQ8qSRIsNFe
W6O9s+PoQXrMbkbCjd4d6FWxiNjb3tHt3Ke6r5+BDHDHZBfv4iz2cw7vFr1mc1hdR3XNquq35Vuv
ZkwGuTDAMmud/izN1ywBLVcEzVusqjfbj2DGOHwEIMXeyaSiDdwdH01JoVlLun4sLykq44qWBFzD
ykH7YvKk149Le9ftBh/KnDmLfBcXw0FHE0cfX/3IGrs5s0G89o4ODnGRvLTW5G+Wg6rpsnCAf+pj
R+D+GuMVGgK/2luOvYZziZ4W/MjY2ZBtSM/Bp4FOsJ1K4C1DoJ/EEHD6CuhcdN0rnUujjX36qYH6
v4sSA0xPmV8SMX4ykIC/Mow7YyBYZrtAcGOXaT0IWpQICF5exBqDNmheMUnCXtxXxcMU5F9giUmx
TgjVkFh+dQOHFWPCW2oO+SUQC+oe14vImqdAHsNl1LNJhFoB9BFKuR9yH0E/GR3oSGVBQLK8DnVL
XJE9rTm+Rj7hoz6GwMEho5eSjwSgyVUnNwln5o3fNC8BSxzLYa0D9hJOdZ4eZyrSYYzR5ParE+pH
5wUfiidhTsj7DRo/b+iJZ1nkp6A0nyDt00M+OdtGzr9zm5laZaBLMt09ugTCMw8HOZs8utGK9HUY
nc2o7JcpiupVHJKzLMW3lI7cDA5qtp1gMu+GB3wk26Teze547llZsRz90y3BtLAPkw3mttwexaXN
qCMShMKGBNopcGSs5fCtGrN7KhscpxMBTzYPdDx8znb+lNE5sx5z71pM8OWCvLr40XjAmHLqy+mc
Q9bNFdkN5Y7UC8FhLuXLLP3n3Arfl+K6tc3naK5nQbsnu2OMPQ9FA8vRLO50jheaM+leesNbXZdP
/JYrS4XTKrayAPM2g5dbQLVyKpYCcHRRSnCu1UzufjpvDF6GWD+MhcvBEVoZAS2IPg5o6l1K5NRx
1bQWrgC+UIYPVI6/0VR58kU0Ydvu3mScRATOc1IhHjy+IACWInGK92OuznbapntWBO9YfcNNZNXc
CoB462+/7vxdFJD2oH/uF5YILn7GsBV2iIWCThkiQZB8/IL8TRcE68jYJDkk1CTmrGwU6dmrrB9d
UBHMaDVVnRnwQluyw5TQxXjWWs7JwIZLpc/I1tMGdPdhYmG76tyeej1ttvsAb/OQVX+KVqRr5TVv
tJU160aF29qyvvsp7DZJjfeOIxZruwiIVxEW66GBBRcr6tfcBCoOhLY8wdRWKpB5au/kIxpRCYPD
zL0KKq2BL601LqYdXxKTYHDMavWhGfJpHUpnT6PWU5hAEqyVrTa+Qw6wYG2UTdS/mUW8dQYFpap4
8O3YOo0lXpn0kbl4vlhuSpkfYADDG/44A7mTEMwK/8pfo5DmHtj8O67gGg69C1HZtsjzwscLEsIK
zpdbSH87Z/OITV8DImoII0B+cYKraNgXR6BR3NkjOpa1K+x8uKhMYPJ+VL2weXzoKtTYModmbPYu
5GO7eOWu0fGWQgicqksXa0Y1jLBk0J9g8H56plNdbcinlPIZ3l0PysYMl+Cyga00LQWpSHVQuYqP
ZYIs0BNViaLgT5YV45YxRKzZihDX81ljlrDLEtG8dSjWFy5rm3Tk1aTf/g+yx7STi33ezZd+JYrh
uAadqrD9kxR63TvwMctSfieoKHhQ/wTZVG+M6hKY7ONjt3jEcAMGQXlQokqTpBywmpZ1k4uAwIVs
V3K899L+bVDBN7d00EMjbrFQuJAnIVVkX7nwpq3GsHDxNPfGjDPZ4Dqs4oIO9WqXdbiZC25pfJA6
b0tzGYIXSXN6neUqVNSHlQRWgvDBUkO6EQZXGU61UNVNbXMZxKTZzgCJBynA+wcOwRmAETJ9krko
77wK069XetF6GDTILW6Ihf9QMFiDUQBzYFCBRXRoK4crxHsyVO6HHH3ahtSg93UpoLh940kBC2GF
u7AuwRlbvSDCRrC5J9dko5+vWeOc2jp5r80WGkC/CVuxThROS2fG+hQJnD1xmc7LBhSISEoiznXu
sWoSPW99/mAbJqdpFTtle09d1visvPPs0IqD47T6YngEg0JxNZjCNp5bklFwf1Q5m7QqywHG1lzQ
4kE9RMpZA8THKxhh3StB78fKvTq8q7G47udMQxJ0NLxpqlR3JMSpKNyMXYH3Abe+4RG3sop22cfG
P6kuKfvOPSN448IZVq6wnmLe+ti3ccPthK9/585S4XDtqoBiSjYJG8r2wrWiFXlKw2HNihUFDm4Y
jVC48Iz0YVJ7rDUmZZgarqoZYukVArglNuiUrWNCmRsh5p85+vYKA2d9uj34iuhFTtuhVTU/XC5s
eqP9Cah1b6N4IQ41dHNDyRYpgeNoO6U5N//4TzlGzTnSrrn3Ixg1HRwsLoZQDJziym1unSdDSGm4
IA8zVs+Z+kz7c2S3YttzJFr5DXCGyHFeJAYAvwFg3vv5r5DyF3i2qTxMhXqfLULvCTnxuPgwc1wK
FGY+Rlm9cRTnFpk+OgW/T+frrzHBeh5jMisDd1v6+Cki95cQE2XAVeMxKB9nk/Eq7YvvwfWf6raC
a0hLrXCyz8Z2P2cUDzKVOBNGl1FzSdMFgXGF+U8bXR1BbByIk/OacBnOqxKBgNO7MXi8nAkVA0Af
9GQFKyTTJ6dts7WEFydKdvlWeIy8WrOrz1ooH4uURO+ltOx6O1A4i5jpHD2nXDDqw3kasXElnnvv
WwvlJ8gMqn1CTClp3dz3MKfMBQzPNABNTcHaGGXeXhIvJK9VgnDw6ShMxS8aSqqNaf5uG8i9Ia9j
2ST2bvAsDFhm+Es31TbDit0uWTl3XvMRxxmxCOaDNV389k7PiBahrH+UWAyZr6ZhnVh00/c0AMIZ
iZv+dPvebOMeqYnR67VYgh/ypiPcSmJu3/99SBuqV23Bld6o/NM4Wc0+sfCU1wj/m2n5Nxgm/4H0
NrMFvN+SNDtB6u8xeVeP7ERGqhXJl9x+9PdB4WAEeYjjpF4iKBkFQd1BuUQlzOyazeV7gJSxxZM+
nAKffTSmUnWq+go/TRXMYp2l5BT8W417vzS6D2wdTnp54Be4zFZMknb5uem9w5Ofjmnp6RNVIHS/
DxwE50nQUBDX8kRhycDCjc3I7Vvf68O1UTfeIpa1tIcgciRmW0LH4zgTk485su6CclvNmvqDgCF8
eUC5+c+HojexHduzBeiJwd5dJvkxcp5Im3BSS4sfQttyJ8ZIn24PeADH07wgNMkJHaJlcM5IICFt
8XD76u/PalM/sMNnbeZbiPLLBB5HE/31nhVSsrR8//eHlUw2tSgsQBV6ONEktZW51xwMwXA0j03C
3Z1ip40UwNlquVTxLkpRSzv0KqKACqktA/Y/sN3C/tkAPvDxcmPkPN2+cpdvb18t/4vWDvqDE1JL
3fWuhPDyEDh+BtN1WOAGBFROpm3xJ3rSXXNgs0+lZ9unZvlKZS1IXTafqguwPuXaJR+iqX72yU7d
fpbFXDlvX1kjjGRzII/ZVcO3RexmW9FCQ9QnsahuVtYxbz9v39x+7PZVf8x5xXoTMuTtQf77q//x
LQdeao8b+DW338+oyYeR6LQ6/mBzyYndHm4/nvo+Oo4AuLoZGgVjQr5viuzOchO+LZZf9vYb5xwS
1j7A/nWz/I7uNFsnb3m4fXt78NoeoKh8yhvuxCWWuhPZmv/F3nntOK5safpVGn3PBm2QHGAuJo1M
yqTSVmbdEOUOvfd8+vkiVLtUlWf3bsz9AIUAY0WQUqUkMmKt36jX/+1NyD+S8CRtZpbvQ43MfBFi
rGHQ6kvB8XrPdt3c+8NcXfdRFbLnuiprHXUzNiuLi94/Ep0Cnp806HIFNQ4gLV6IkF5lH5fcN1jT
k9LWBrLZbdDtDRMRnMlLvqRT9pU1EDy/ebyaTUCbRolwqlO8lB3fknQGqVwaCCOlOiZAc6+DKuXP
NRWwJIJZMgkpHg5xm98aJCpW1oxHIzuabkKmF2UjcdOgcfAvMI7sN9dLAL3HbEIIqFcNERDuxktp
DD+0jP+BwP8IviqyL5gZIaBONrYZ3LuwE6iWDfqTpuHyVAuEkhQS4v+DRv4n0Ihu6/+EGfk/2Zc2
/RM1os74CRoxTP+/QIV4AiSJpduAPf7zP87mgIZr/pdt64bum+zKTF/4v3AjrvFflu0xnRSSYznA
U3/hRhyGHHz8PBAerk36xP5/8Qa0XP4vv8FG5PsxTMOxDVAqvG28Tv+EjQACJE3S6/YPPO//1Uwz
+yzKpsehz7IbEk/LlzghrW50CYCA3gS2blgPTYKeqOG6w7ps2PFGI769Eaj9vs+nWx/q4xMV6xaw
Kj8NL6ueVBP2LIn7LHfWUThXTyGmwIfe8U4AbhKpEwA/t03BM54nY6UGXxAOGgbu2TW5xQrJDWCa
C+ZXbQZ14lfjVkN58KIuQjg01kB0jGCVL8PqSM1RR9T6NURizxdRYaytXxs375HA0UaqTrUB9tWA
JNNwY02n3Wz0IN+bqUDuzRHHDKcy3EutfB06XQy/YFjwTDQHWAGFuCr0sjnkZlAfbIgim6AMXi4h
FVfNJVZ7pEBqx79TcS0W7X7sHzSrZDOS1RXGRrJp0xDFbXnENy3b+E3+b3Gg6qBJywr9OjVbNed+
KY3mqFxzOnnZbcPtdeOq+c75rKJAtMKxEFxpWlJYZds+hBLCaFMevs4zO99pQ4+rTMStaod7E5zD
j4dBnOc7u9KwLcIoHoGbwhsPosingzpaxpLsIVlPrE4YVQNdXVKldhBT0RONDFPa1O8QHLCZAkbI
ciH03gCKhrlfvfsBnI6JZY/r99MxmlBjHAERvRtG7F8XDShdL+ntVxal1+5Y1e+TKYqNazXhSk0b
Y/2hLG3r0U2gRF9Or9n7XGtWiJ08eF4kUDUDmQuvPp27QZzaRxFopDEDMQBP4gGEQsy9wGiQH0gF
oWyqNXKsvseCt/RRBqdhCbKL4O/tLvE+Ksj3mOGDCqkGjLp/b2cItUP6/HmNCF4Rok8T1LUiGfeU
Gsb9oDvDfsmH7BYrRZRN/hxQUy6xNib1YEUsQ9gbu7vWsqO10dafVK9f7K6Rm2Z397EfaRlDPUZH
O1DGLlKZtnVzmVk0uKOhvGD+PFONxN18G9SkSYcu7h5VQypg3biae8yLvnvsK6PbNUX8INkc3wej
Pc56lH+hFIbxVeWHL3MLKiMuXfPerKJlTZEv3wXJWO3cOJzWTun3eEhX2vgSdX3QwNHJEVdr9eIK
qJqxmYY5Pp2brEj3RUaC5xKSR5rHDttJQ//2MhAPfnz6bk5T9PNcOTFP2gBREsSxErOUUoxQ/hLD
fx74Dz2qxjb5nHsR2beXWByg9Jlo1iHvp+6xIS+/1z3tfFIQJyzlYtK6c2nae79fij1QNtWheg+t
8rfDaG7t/exX3i1otp8jozwtMTUyynYUTLezhUdKAw3iiG8pTpZ4oiU99z3qkyhwyLgTkkjhdmsj
bj6n9vo8r1+Cn+N5i9w+VjHzEHVrrbP1x7ZBodclecnxuRnNag0Py4VslRrn2OJyd0yDZl/K0BTm
xZ5t7tvlpC7Ce/zDReHeyNlliNNkaFh8jFFxksSNhTzlIQCGfTqHUgQrkhEcuuriUFucfFZXl7mX
ONAhiAGaRuaI3/Qd5t+QAewhOIyJ6V9Hk5N/w/JL07Llqy6RL1qfo1Y6Q3seyQapp8L/PMFJbsoK
R5Xf1gOnMwbzP4o+P5Vx0bX/+z8N/eND1gedaRrQhQwowbD9Pjxky1YYZcci+Yfw3X7T8RffgyMx
9qbjDwKgoYNmVN69YELH8hHUFkLj8YIPhvwr9p52M0+mcx/2fFDG4JRbfS4wg5CDKhaFBvvpqYju
YHw6ByoyqCE1KWpySfIV5h8GN3qzrhbEhk2+odmAfVw1F2xJ6akGhgDW6fnPDsRDPVriUxdBh3A6
JG503+/3amYFq+8aY9xmq7rksmDKlf6VS43rPssc7c5a0DWqMkQBF2zPwyhPvht6/AbWi0WsiC3Q
4qm7ItmwzyPyNtWY6Kc4sV3IQlZ8F7SDcbBz5CUhXxcvJHSADbUTqtCZTGL2ZnpnjtJZYxjsR62n
cT1ZqMrdYDtPiewO2TFfwr3qqWlem9XQ9nnpuXXtx/O0Lezk9CoyLT5Wr0XdE3823Bxi98Vx9XsY
TMPXIEwNxI395bTUKNH0fggILp/Kr8FxdI0e9iVsaqjtLH+6VBz/+UuD5M6HlZnvuj54Y9vxHAF8
2PjwpXETc8ox4wq/j65u3GRDkz4OobE8WCF8AZN9cj2Q6186vOW9OV/NQdvdWhjaPetV3u3dog9h
lyTTzqrhkWuLjYOfFmk71qKYaeYIx9clrn6XAXWkYmqe6n6IXc79MPB3ky8xVpjm1TC5W5gD0Kdi
2zlUdqptwYlCbhns4ZRrtXcd2Zr9Nrv9k2+N9r8a0F9Va4Xf+ig3yBqFlrMfo9S6c9zWuhsb3YMX
JfsRSwSKsTJ6PlRR0Tnt2iQNcp4uJ6q4b6Imk8Z9th/R4oDPoKPkEOQo/CdWhjaK5b95cEpniPQ/
Yo0C41BXW3JYOZJto37MzH5BkwIjAZyv6XY5NVR1OGXImVUivVPzVGgmc0YWLeExR42PR4PzdcJM
b99Z/NagtES3bQkhJkj09CFMafSq04mxKoA5kD5Yg5Y+eDaAXAqf9bWKqXm2hjVi7g0dyJa/zh29
WgNtNmNG+lfInob84C7W1uJPDrRzNDeMJQgOpNZL2lTImgsBsZ/GJol8G2Twqgq5QrgMqCMVawE9
//1w36Tm1WSiKPnhvA6JDmh4rfVlycZmL/zwBwUa4zh5vfPqAr8OrTB+hl004p9R3uaJoz2SCynh
WFpo5HWR8VW42LGEnvkJ1i0im0OYbccw0p94uHxTE2Ae/qgcp32iJlJv7dnWkTa3tE9N7wEPG42v
foC6k4WT4b1IvWrP0wfZBTmQIbGWrsPFRHgNZD2IoCU8sJWPDrMwyxb1LXM7tmZ4ZGkcPQFiO8Vl
pB9qW0RPRomaVeIOIMDloGoGrTnNjaEfVO8yoyZbTdGds35dQ80wC1LW6hqomdhXo5mjPQkYqqC2
GYDjV4ew8bw7DW4KBdnL4XQCBKNBuQdhXTs9JgkD1X62cZQDIk971cFYs1TlaaBGRTPdaK6nPUVp
ATkXBzxHzhoKwGv/023rz7uWq/OgA7/le7pj+IJ97Z/7ySBKpxjUQPEjNf3hVJpIu41J0H6t0mg3
oFNDyeZoxDnC3kMInrlzzRevR2msS7R9lHkUSmJr0sGqZeVKPd2QLrHuWhy47+KhKFHE7ICpLC7C
RyItxtt/fvuW8fHto//gOYZjuYbuQqiQT/LfWBSaEWpumbnWtxDIv2gAfVxVcTrgvS5lBVTfj6MI
qipw5ilBjvUc9GqvOkxLc+t2EPwwBLAi7I8WcTPP3GnVKV0KKbkp0dfjl4gpmA2UpoDUjGKVgHso
Y6qBliDWbQxeVg04ctRtzHCNeExA+umf/8cy//B7AoAPTBJHbAr+hsdjxvvwP56zvPYXMeETNyaH
2i/K14lsVp951ltrgR8vxtC7EZZlvyU6e/RhqNlCkSJ4xlJ9u8CmeLM8Cw+C0kJhVnaDvvyeWW1z
sjxNe3Cd8Ol8doWsit1F0VpdG07KQ6sf7Jgi4/g5nsguhjnaBzp/kYpKGIfnfuf+PEqduspXTjW3
O9Cv2m05F3jCl2Uy3EcUk1oH3mXSO7wJu9+m8Fmx1htSbxdnrntukqklf636YwKmY6lMA+EW6irq
eW8HmKcjnfRmGxQiJhMVd9RhmifuGt/VhIb72ZWra97jsmQQQUsA0y244/cMmLUd+4At2kiSEbip
O0tnviy+rq+KtrJu9UH83rWhTV4llvaUu3Z4AKATHdSRaiLS5VRvvB5Rkz8G4iXM7/754xd/0oZs
+fGzy7d0nrWWKyAp/fmFN6xw1v0pEd/JKzcCQeyeOjxY3SnXQaTG86PldzTwkW4iQHArR3bVQKZ1
t4kp5vO0sB2DLRBN0p9jhvC1vgUD05neAxTi4AEim7/T+/x1KL3gwV7G4IEiSrp2Qt8AoVq6ybWO
bNh1KhJqdPIMNXEJw088nRzYfZyh4rDs5FVVoAhtT11V9dQZ6qq5EZlSj+jnVbBmsq4TByCFmhdj
XVqH7Yq6qQOrukvRhFSHslFHqhm9yLkbBTseKq0c9gkiro3lbHogW6t//hQM898/BlJ9tuFbNhkc
6gMfbptmXIDbjx3zO0pJWGYEdXqfN9mj78UZhOAQ4WvZDLORopmKZWhZeQigy5iaq44kY+oWfQNY
XX8OTDVklCGa3z7EZ+pvaCM9fQin8tXNMAFkPsN6lz01QzWt1Ag0M4uyxK+3dT5Ca+e27XEA+TDQ
asWyMZEDoUr6139EHRVtmB5CdnSX+OXFNGpswOa0nRpU8djuADp7TbbOZYFnGSOaLqXgc+5/PFQT
AlUR+nj422mRVdbggj5eTPY74Jo3otJ81Fsn9wCkBCi4PJLapXY/HagYPcVT+GRJjlpdorrtjbgN
OBGaMGfZGTUiSLzulQrNTEZu1Y1SYD/xANriCf7SmsanxW/DR3Ju09EtpTiPtujvWY4ViIE17h7p
j+K5ysydipM+AGEHMGGTR7HxDhxgNofmTZCX21YGmrVq1t9c1Sjq5eafv7im+PfHhw/GTveEY/IM
4X725/0jKUsjHQcz/06ah09YBCih9j2Y+XRscF5t0p3qlYmJhENkAnAjx9xdq+BvI2OymYKsPqhQ
N+uxfmObVFIN34YtIq+nGnh5/vmoxUp+PycQDqKgX+sj9y0zxQnGmLqjsYzegy88Vnyue+27hQ9e
kxCl0/YO7gYM+MLzHkzZVItoVjnllBsVU/PSjoKSLgSCKXIKVKRdzgpk6zWFs4NY7+zU0aVRMRFF
qFtwy7pSA65Z43H9Yc6l+9uwk47zBsTK3RIH9sfr/7cvd7lUjefxbhZISvz7O/M7pB8z/ka7RZ+0
fekW2l4dxXH7OqSOtv4Qn+S0S0wyNdDNt+VijMz55fwP80Ybxc1mxBLqw0BZ1gF4EXnVNixwyeTd
otb0K6iuCFLH2PhkDqMe1zxZ+tyRlEt2i78L27RpV1pHXA16U4oJXm7Fznne5QzyjQ9BoM/oY/x1
kctp6pqRDcrkiXy2vvd4L7e61o2vnem8WzLZn07ipiOz8kUM4JNIm0g3Ots/TbAGG+HVn2HAIKE/
N+yp+trdA8uGq2EHuDWRmlKJDpFF2DBFevY0mWO6ceuk2xSojoxZHdybwbKpPLd61do2vK+y7j0P
yvo1CdNq39cANlS3jyM4dUj7XJ/n5r25bnpk0lI5eWyAhu3zuEQuoOhHHKRhx8+6WNaVo+E1U5LE
L9zM/a5LT3t8hbLaoAiD4tQjIkB4uiYecrSpJZ/oPRBYmxKiSBpto2JO0i6nOcY+U56gQpQ3+lUR
1Wh3Qwx+VANBaD0gXxUd1IxhAnkyktSDWoBmkPCRGB2gKTU35zve5EwD4DfyXrNRk7zgTqkaNXq5
M14GUp4tjkkm/hIa1UXUGSp4eaVLTA0Yvy4PGGirntvhsvAc7/yU+rt8wp/78ok+Gw5VHCM4XEKX
x7/xN6sBNe+yOPhwucu5/AkwqVB92xij/2GxYMm1wIXpzZIN0rgj5D/Tc6gsylvyb3sUJC7aBmpk
+81uwq0p4mqfVQEAmTr5MTX+oq+cuq3258PQ/9RBWr3jTql/C7XgueQu/mpEln4bTA7GgKirHFjg
2jd5g9IReJxo5/ZSNA0y4QG2m/8MHWwVR7r3VsCh2AyuLW4nN/LfOrv/UgWtOGVlmD2EfvhOWv/h
n58vsgb68f9qOL6UhLIN3RAfM6eGn6IOa+rFN5FMICaSSTwGIMnRbBIn1dN1z8SPPTMwcJtB1uWi
fAgNNmNqNId2dpeZeYNsg4u3Xp1E12mwBLtproOdOqqs8X7QFxJRMk7FU2DkJA9V48ztjVhm/W4M
0S53KMvd1Rqyi13a6euh7Lr7KJ545JKFePYipC57v5JCE0V0HSG+yes6cbgPBQ2ZVG2njlRssc1k
i5LP+hK6TFNzezCdlPrluVojrxXH8GDnuH5hEeasXC8uVgvA1NduBvie2QEcEtm1LeOThgbcverp
5g109u7Vn3Tr1NfLA+uxZPPPH5PxsYzMd9LnC8nyQGdtaxofk5WBZuhT1Tja1xjo/bovtM9WNhTg
22gCZ8oo0CQn3qZPWifO9UOsF5t+FsVD7CTFQ9OH+T1ITLS3a1SpuiDE0hzlqHhAqqfvvzijFqDy
wbUM2Xh2TynBbo6X13BiPlMPnT91PRXX4uYlNOA+p+by0FchoKM68JG1Q3ipTDoE8wNhPmZJHsE2
HsYvY2ds8qy0/+Vl47rIhPfFHIGmhY4fPs3J0q1QXAl2eup2t0MD2swW5fFSDrKXmrdqGRBDf5WN
gC0++r5j7VWJaPaL/pAZ9d+eFPcdIBl5Anw1i7IfpSfNm/qDfJUuyozsupqRs7q8gqPVp9gZR8T/
yu4RdgJO4XGDFZPePaoQPwoM/CILJxw5Azh7uSKNEk7lTQ34ZW8HzY8ircoTLGr/YbK8Jyld9NaI
dln18Gv5VfXirY76wzD4ydOUR9l9M3oYh8r4kKMhBv832xYo+KCKnUG21eBE2zO6ut2oHS5NpIuf
3aabYNYN5NifInOQ2vx/NWZgW7usd3xMo8LW3mbSFFXG1BSJat5FbWSsU12iYpKy/2R+a1yYJXpX
zyiy6hSuZVfTKtzTLdwBgMAgE8kD8mpEyvf485wyrO1HI8RZNhojvICsGj8A/hvfWnFY9Er/DPvz
Csr0sB+avnwSM5t9HTJ5PTszCkGafeeO3fwC+AELs6n4bFF9QRo/zbdlH8dvCTAENT+PDJdfZ2Wz
wOJ0SIjy5PcCdecNidz+jM75Nv2v8Ef5dzUmw9Q/5q741bmOylr5numdq1C/PReccKyavG/Kr17L
jsaqPHFvyKZeIqgguZ6sVGzsUTsCXAWj1eM5cZkXedW4C7JgXyNutvNIhSAOOBnrEO2ITwPaNKie
Ll8SP29vRmS49nYZzHfWjIGRZjanwhE8kAqxdaO4PalQZyf+enBa9Ot/xdSAswh+wNlwCALOrCFq
XzV5aawcHb4DiztgF5QLxp0ReWgiDOBIVDcMKyD1opnH3flQRYVozeD6twnqsILSmCXJtFW9Tl7t
PFue7TcNPLggFbvBhv9ja0H1ZE9RvGlTj1zfXOiPYSOQTlpcHAVgX4M/LyOEM2kCJu7nClkhChkF
+ih/xdSRJ0f/25iV4mkaiOfLLDWVGhnMSR01iKhqEeSs0DfXtFrHtyODidGLwNw6cicSyK2MqLpV
GxhAVGRodrPyXkOrypI9FWqHIoMSA4Y4NoPkZLojj322ZVbZzu81DKWNHVr1qq/E/B7FEXKuQf0c
ZKlN2c+qkbFjGh+Mc1VAJTqOBZjNobEfVRw0DH5BsxtuVddkhyOBqk6Cdw/yrn5SprvEgd02zFGE
NCrNAGkbdM/TORJBTwizqQIm3Dj3QJGrXeR0O3PqGz4CGs3ms8kiJOsWQzRPbRTqd00Cl0WNRssA
ukGfsSjyDMxtkjA+AlNp0OvKynVXpP2juej+FRvW4OuIPmTc2cEPIepPlKSbT2OLwY0uT6ojDaGx
UCSrLIylS26TslFSh66Uyz83GnV4TGfoW3Ai1lXSTFfksGt49o7tUYXyN6Hdpfq6CpHg8LR8o2o7
xUDF0QHntFaFHz0vEH5N5zsPVM4nFhHoriw+9nyRtzyR0DwWciMfBoWDLp2GtujiARmdFszD7M7f
G462Vb26wgFIHXnYePp6KY5eFlOV8MAX67O0dpc3Xi+ekQwz43d133VQ1fk5oPr5Mt0sc2XuPtyf
Y8d6HHv09lB/qHhG5cFt5Jfjg1uCVw8bM37JfAq9XZpH73YpvrsoOnybyhlhtDwIUSd70FK8HtC7
hqreDcFRNV4t8n0SiFvdHRwEvOWApjnBsSyMt3ixKGarAa33zWNVD2u/8PV9MC80Xm7sVdfrsqUH
20C/aUW7qd3qdJ4nQ+dR1efnoZ9PUfP4ip3UpWAw3MdNVt4YUWIjgKoPT6oxSM0D+3oUJRWoAGlM
PPfSBhoEE8IyKg+VMbyoXh8Uw1PdJF8R5davDYsUYOU5wb1q/Bq7Fg8Yyu0l1otUux8DTI0wFUBP
6a+5burKPdzwg1fS7k29ZgfGvRw3oEkKaMugmqwXQ7JtkuKYumhuAwTJ3mbL33Swa54Qts1OfZ98
VeEkttN1mnf9SnUHvuggXKP4Hj0l79lHVkPFO88t76iiY1ZleNlbOoF7ntN4RDkhZNsnSuNzqeF2
U1bcCAo0jE/oVQMpM/zmS5BShge+g2qNMIEtWCOipBMqxPaMtPQUaB1SljSpKRBHuPQnbSmu4YGG
N4McztVwmEg7T2F2O6Nys22f4WlUo517cn0sWRBRjr93y7ULM+kbNV4cx4K4vy+TVlBZ7XmGpZn7
OuXTg5oZmzBTR997cdCBgdgWZHc+RLE/rxWivU9quTq544IWUGa49UodIqhv1VfqEEn9dQVPZKvb
nrETw7fe5ZNpfTFs3VDUL3UO2VJkI1oUlHle9CBGA5QnyIpla/NSzh5/yKg1btWon4889wNHv1Gj
rtek21Ygf666bc4tzUaoFbkCzo0Gvdj3A+sU1S34wNzMFnBpoNvZxRD98H3QWcGIHLkekLrwPPdz
EhQIgRhe8bS0yM04gYFUTzuUdxquhpvRuEa8wchS91jPVXQ7+qUJMUaKgrnV/KXt9F3fWNrn1LS3
VAjCZ9FG3mmx5lt2nwkuSlr6Hog2P5haEj2XOio5To87TlnYxZYS7LwrHUm6zPeqMaj3nY9Utzfc
fD/K5jJFC8R0ayCdBGABVwGjkJTeiXKPbMgDdzucJyn8dJ6gvJN72lpr7H5jsX1GFpcGtl68HYru
yyWkjhatMVZ2XBobLc+7m9i25s+56d8DxEmfOzeudyoeyniia/cI/D1NQ2PtRiA7N02YBtfRHJVH
0qvlUR3pblMes2H+OTrLroqpUbwG+v0YNMub3UZY1c06KvNiag8NBaBrrWrrr0Ojoawt8vc57JtV
a+YDsmVYBoCp/2IurICBi24iv2uO5Zw0R3WEoAYavjy1rskc8TlpHsNqxBMJxa3QabgdE7sMqJNR
T4K762J0pgZU7HwFdA2eXJZoaxudFZ/HGAjd+B58HTXrGgac6iIePp67aL2UKKxU+7GZcPRamnnX
VSNKJIabnpZqGMnH6rx1tssokUz9qe1c3GUNPIow8rBeoHjVZOgkHfHPrtaIcRXMJLnyL4FX8iWu
c+tZN8v4fbBsHD4LEMV2l4nVVHf2rsz0duf3c7zOPL16AK5hXS+1IB0cRxhMg+G/H3z7tYgRVbNk
T4XiIszuM7dPcGVMGgTCKIXzZ2E4j9L61oNrjdRZffAqET0a47CsO+HqKyDNKD3nGXAy0T8b8eDu
Kz3DXDmvh/fOzeB89vgDxaZYnjrTPsAy79/NAgmyCXOYjTod/A6EgSJ5qDVsY2ThngSFd6eK9apx
o8I/d9UAZCxq+Zc5dhZEN7A0bg2tt59MO1kN2dB9yvh97nLgVteBHXWfEgvbvxFZpPMoH6WByeeI
2bEc1YsW1yso8HZXB6eiBteXzPqhRPQPKFYZnChSJodSUM2VPRVSTVG8z2hWSZ5hcFo0v9qmmX/S
0yK+qc283AZ1276auYNVWN64O9XNzOlLN4/OUfWKwNzoep08qp6n3Ybu1D/pOSaMSV3fWJUQ+3Ye
xV5WrIYrRAV/9lUwHqfgqm7a7PYyUQ186OJRYIENg57663pq2t/N/btrdjUVQX3sI9Yh8Gd7M4w3
VhNjSkxiBSNb1s041yU53pyfZtGL793Az8q2Yhwg6va+jjPtvfUdqNGWFT6O8ts6jPqM4Dd2CAEK
PCtj1tNNgPfDZjKKfOdUFKcb7iKfQye5b0KtelbxOIp/xgsju3dYDj2aw5cuj6NTPZF2q6qp+do5
+LIlU/jqBC2L9YI9WDt782tD/kFN0ISUSDPs6T6eE2Mvlh59nDhsv6KMdzWBTfucayheN4lX3hnw
dx/FlCTna3twbUMzr54Q2rW2NlIFq5bv+PtS4k0qX9xCUe566paK0pztHisLUHUhB8bM3kQlCkoU
+hK8r8GCKxS4ahT+W0HF1dFl4MO8D101uY7xhoXJHkJR56KXC3y43uU1TBb0IPMWLKwF6n9OOU+b
tp67d69ZYXuTfm6FBQQWKUhK6B4O6hhDIyE1kwu1FhANdX2rpuVlhx6ZMz4HIovvCkvalaNevJtG
t9nFetruLt1BxlJP61ngyEPVP0/8dcolVpV4iZUpetR/NznqmnjTOPCLDUwb49TiW2D6xnPf4vda
OcXBlr1mxicHsfBl02mY32gxj6wIRnHuXquEEn8eB924OPgt5eRN8a6ORXROMnk+mbekjT+dM0iX
E879RAt3rZysL5V+w086utNQa6TehX0Omig/j2RMg8z+L9uqroEE+HupbLonG+HvVffSlCHA9874
cYl8mIUghAP7OUPoVrqBNGX7mEps3AyWCDhf19+pLmJwNotLJA/8sSieReMV4K6092QEkFNbCxr+
JXYYmpHidlH6xXtWN3dRGojv8+S+WiIcX4tQIK3WtOYuyV390Me1ftNmM6DIKtfuTDcHoR2gjFJY
QrsX9vCzmWzbuxrZtaxRoQ5PaqDTxu5e71eqMydSFMOdm3FF0u6u9RFm6kJUHtCh/IGHXhX52b+G
OPoR6x61Hi1lVxAtyyGiNHXXLGO+XryxegSaGEHot8uv2YREqTyJNdKpq3zxpreoIvuFM99Lz6Gt
Ndm3RtysokBKKmhL97UeVgrxHNeeC4u6jo9CovoMaDlzuZQPtpaN6JcU5tdu0e6jLg1ejC62145u
s35NjebF9oLHFhXlz5PrvCwY0jy66VA86q7HQqG2srXqqgGtwbICTsZRhTQ3p5ZNWayzPrFbBgVg
VN+NtP3U5AFkF7ftVpYfTnf6ki73bA0xhoqn4ptd7rwF46h8qCnZYrj3kAVaveWtY3xK+fg56pIY
1SWmtLNYW0hMvkPlEJimuMEezT9vP/K4Q11y6d6dId+o1yUhzheVNepj5TQCsdtgPE5i+dmUgJ12
eThAp/gr7ntTQjIpAeFfs23CIu+vyZc580i5oJwNVD5S5yFGjGudTHX0ylIPa+Apyjfnrtd611nE
f0J1F0PamgYZQkJyspPicT60ur8jmUa3o9pfI+F/UKNxF7yRkHalP1H8yjb4iNp5fzpfiLJzmIfp
ozrRsDDeQ8n/Aek13KnkwzsHdDamGloX8qGtYv2YUENsxOESUnFAcmNNNrlD2ZINX9I9Qi6O1sA1
v6A8C3wU0d96W2bLN4DDy6bX2/y+rPmh1KVVv/YzTMI0bf3vMyVXcy6BcNRWe+zJJH+OCxxU9KXu
H4NAbgQ1oLbI6+JKRfJiXSE+9UBWHecaAKc32eLhdh3MIFtqsNaV7ySPqvH7bKuDCzqee3FLnlZo
W7FkUPTlLE9zlrWVDEjRocUuKaWak04H1QRml81X6nD234YlwfA5DF5LeOS7EYkExE4X/xV3A39l
Fm60MmUX3Xl0WDpo7Wq0sRCpKGzvqE51suGq10mXkfioHq3MOU8SXmXuK2yk8ILkEmUosk2RF+Gt
3klhGJYmCwZ3+7GcfWM1V26NoXxmXFkJRF52hXG7xwgGVpoaKv3SuFLzLfUR5HNl3IRZbl63LITu
jR6dIpSMHlSvdMLu/s+4bo4zmvJyrpllMKOZa0Vme54GZvW3a6i4Ck3xPO5JVb2Ueo5eB5shqlhY
IPdUlF1scT5NS3aO5/pk3oqyRKlIxv+cr+JDU5bPDeRyTVjBrh96UOTyyMyBl5sZXB0tJVk+zdqy
KeuFG9OvRScqONZ+GeudCnkugh3qK9sEdx0Vvm2Nk1FDeWX89N8u79SA2TnIiBgR66I/1pOX5WGf
jga5Z7TRWvFG0mR8JwM+ICeYYOAju1E83pMfZSGUJeYhbCn1qLiV+nyxm4Vnmy6K54F1fsN+IzSt
Fy3KY0huNuySXNfeU1P73ASD82D5VopQRMNGQMaFx0KOrXlFQssfbs1yEHej7gd3fPVIdP/ibeCf
kF1n6dxtQkntYL2hndCX4FtOT3E/qgS3wmU0pxsVy1146Av697dGPeAb1pinZmqcpyTD8dTxm3rN
n9d5Immu72phIZNVafaTmvLrhAlwI1vlBMCir+fPk9niL+zGD6bspQ33xDJPnhNtXK7a1r0bxELa
ruim4Ji7eQDNKD9NDu6cVP3viiz7v5ydx5LjOpOFn4gR9GYr712VyvSG0Zbeez79fIT6tu7fYxaz
KASRSECmJArIPHlOvW/Rf2D/UB+HCZwmGnU6eEWG9eF2bbUVpnA6oPlTYxLUmoN/jEjQkMKD/lGC
/84bHARSGmWnuT0y7lNXxAphozkGuUnh9xQ5LEeVG6ptU6JdoGfT9O6LaAA4vmu9WVBW4LgvY6RA
o6Jr8JBO3cZlx6Ln0hc9quGD8HKUyh1luAjfLHCceTg20mM1LZjizlYIj05QSC+oh6gv4/e+k81y
Lg2ZjMpJ0O5guzVWDmICWz18S0Gr/JIh91Eco/7wqDpfWKn5wwwqfaGGCcfrIIKno9XNk6yE1bVM
9fKq+M3DlEJ28fCo+9o6iUHhNk2yXQrl7SHfcMYDUEY5sH2wIPooF4ESvMglyj9saEagZhPsQQw/
PFHzGRe9plXzf80UTobnoT/TSPOesNqtrLRrArH5xyhz1Cd8BFHP1KVe4EvMzesCUfzDS6mJqdk1
sPOAg+LUsKfhwzjC5PS0pV7qb8mQFpQx1ro0k+MRFheQrn3ItrSrgr3bm/5edEUDjwxkHgBAoRVF
GuPhqMDz46/EOJwFI0Rz03Qxs16R38w3dWUWmxjZJPiSfepvdav9AVCIC7X9JscyYIBSq86123Q7
eOyIP6A2e69a6QupifaHGqoc0pVrEsvyLvGSxls3rUEKPSDbb0MXcSRWx4aqbcaL1sndUi1T7d5S
wZDEhnwxUlm79/SiqSfGOipuxJg8eU5jeRkpj7H/Pk+MKRMi+M883YnBVvuRP6/QwoMdKSWjNkCF
DOYajiHDy1+QNqrQxATcY0oQIxMTDM162SSB/q0DJQQpQqJeEBDO9l1UQBUMgv1Lwd4sH7VvjTf9
y2ViGW0bRCdAl9DmTQOKhmafwomp7PjSlJWv7QKj5gNaWPwUTmvHYXfuUSx782E1W6sduvZKHUlw
r8EKqnm6sQuLxNhVMNo+rnoz27hSh6RrlkwwmMnlOSquntOQh5GpJ3PDE9v1WV9o5odnqYilRVG/
7p3Y/egTZeanevKVn6l6qUJVuDO5Pb/yNl1Mbnwz6NOgpArH9tUtfaBaUSOvnEFqX6Uw6omcVwi1
TaOtXFGPSDhCQ9+wJgZWzbtGi24G5bWv1MkTCJb1cf9cqbJAb2fTVPxhwNPKfelGzSFxHA0Ks1Ca
56JbWfzzp6a1TQ0Vouny4ThdwZTyBinVuBb2Z1OM3hXsGaX2efnGbb/6VU4xByobfrDlRXgzcOLX
3IRw0PDhTa76QN7rQQj9n9SfotLqr5DxD9ce8XPJACggTKIxEJNR/ao5ix4R7P76GBUT/JIdQivX
8+capcPtOy763XONQLeHPdRqb8KUcCs5KXkHSGgqBQaube3bqVy4nppnN5GghZLrYO2JimIxAMpd
rlf6VD0s+qKBDTICUV3AXc4Cf6/6r34YeLdC1W0K0o1ko6DkuFAsSX7TVWAYZq20a9erlTdYaAug
N72xK0YFPYQpuO6pIJX8NMhWceond99yxnUMi9DCN9P4HqaFujV99LeHTo7vrRH5BzPVUIoRXZ8q
JdXJ7qJXSGBZnQL6dIg3UaUPtWIvrp6NFNikSEQ/JJdlPzwrryn2YV2HsyCH99iUmlfXgRsl8eru
HlRhtSt7G/rkqRuaRrxPVSTaCjnp75kPFYOrTzSD06jVIx/b9ghFx6bR3bvANo5QSnxPp15KuOMU
hsObGKuLWDs7QX4REyPP1S6D5+/FGJxmxrWwJPjYWDTLc+vmwsQvxpyUX7w6/SmGet2P7lDFV14Y
IAkWbVIr0V+FXzo0s7AkIioe2+r0BWl2e+E3EFxrUNLc3W5AlZtUJdj5DNEl4pOZU53EmI3w8EwN
++ggBvmaJ/PEKUNoiZgpWUG20NlRb0Q3a4kTpD36gnqokPfP7X3q5sEx/89mGBat3CkHYR6bMidC
rY+/3UKF+ikoHBaNF6jVQvjAN4DPWI/jJlbL6++umCjGxeywCWXoQSHhISLj7HKzk3dsB4g58ZMN
pMeItYMGOzq6tVqxqF3N4V81GbsCmT5EFCcnOwBXLI8EFzt1PD6bEZK3oxrqMezS6laZemJQ2KOB
+DcV4k657kYd8sRpGI0RIKJPJ+LnwbIqoXBnk/erRf1hRcoX3GqHmH3Wm/FBNL4HTLp9VCuJ1m7q
5DGUFOktGKyJj+OPj7iUpDA5WLzZmTX0Z3i1W0hmvXxX6GH1FhQTN6RjeMRj6JZqcYP0JryIHlTE
i1Frhxd2Lxw1MgSjC6gayiJbuCoJ8mCUtOmOpV9R9hpWA+zui9CBmX/OVieFFS2DJ1nnMzdPLDLt
nkze7NFXSufsJ/Z4SHRVv4p17Jwf8FS7jNN6WRjUJ2NwAWDzEMJE+dG4G6L6lzA97GMMZ4mvV3Px
JIStRVlxYbdes/RbhM0Up9PZNXGPjEavOnuQ9ka6qx3r6cBVTo2wS1BQ+IqsHYWrXnRw5vFOPWxP
NzHrj6+wJ/YAt7/K577Jg+GLi+CmpGQycmtWvekbB65DavuEHa7u8cMux3pjyEWzcnQIH9mo+Ae9
COFkLAp93SRtexuspLv5ysa3a/0qLOxQ1A1xTujBRseN52E6iYzbRrWVPKu96YD4Lgrn/8cogCBK
cQKo+cRkP4l+tgBroRAdIghfi22PAsNVa+KIwkIUtjmkvShJYN/9r8JYBXbzAgkRyRcmpD3hisys
92LMZL9/dqThXYx5hGuPqgprbFMH6s1ujTdvLH+obgb7b+GZLyjFVlLt1HOWu0uOKx31acyMKwti
26zeCNfW1sY1ZCUVNwtGk9F1Dn/WUYdKrBNG7Fe7gNLhSlHP2nQyKqbTUp5qL0rYaUfR8+SaWFDd
d+gIcVhyArc8Tf5iMJv85cr425/4bbcUg642lidrgPEu8QEtxW44G+3ehgwfiba8y/UbP1L6DboC
pDcHJ9tOqky3VFG985AHGzEo3HwovVBUJxz/nGV0LxmlW1cxR821Zj1GgzF/TuqV8ma7angUc1wp
s3f29MD69Jh/PbDoemF4iMrgbpqtci6NslrIke++QZfyC/LT8aevvWaSFlN5TeWxYqvjZx14EDWO
GuAjfmZWRWmM+yhzCaxJHIIyEJLXwBrqeWfZxpubJxsPTtmi6JOXampKD0JNRwIhk2Zx8uLYbCRg
rD6InvCwigqRbEevt2IWcjTonA7ON0u3oAburIwjc1Q0ILWsbks1MBJ9kR+dWrtXt4nVnkFE9Iiz
iRYlZ++oyJ/C42GiEDE6iX5BlglknLxXJpOwmyOHkzQs+oWcNe050yqOIHFUfI4VhMaFjNZtVWnu
e1e+2gjxfELJ7m66toZnFwVkYpAxJSLRWHELlVBjcPL8lk2N7tbyzB/9fCtsmqIQ8OUY1NjejbK0
7OYShAXdga69GBNeOUQPlCkUR6NrtbM2NUaKRFdnwCUubJUSaWfIJLSz5VtXDi4qGpH/mAqt0U+B
clUr9gUzMT0HKs4XHrnJJKLA5MdoRgYa5zSS7RDqEpdZW3CZ6d6wSDgdzZ9OVd/8diffa7AD/afr
e80WYcVuq7vhd+4bSL14ZDz7EWJdF/nYSsraFwp+4TC2ZfdralprRdWkX0brrCRPLr4NJjo5SZ0Y
L4MfOctRssxDqFXKLoBPaYJVe1coF3ah4YHTMhZaX1mffpzYKyVET1qZuhCqAWgzjXdbc61t2CpI
I0Qk2TMfSop4dLWNEUvau+OldwrujIvap+HrSHZVmCvEdfeSn0J+O3l5musskjbR/89JWo56qjFC
N9wTnM4V/5vpG0il1LXGt2Hwzl7qzejkH5wrP3UZVE2rG8atKNyDMJcKlcRDWVbLJoiLjzSCvTnv
O5MEcx+8kYl5zO5RrFpxT28usY2iLMmYT0IxMHiAE1rF+eB9aoN/cTsweRK30TNh/AJKHeyw3SDN
0qtTcNPzP4tx1YXQ/fqpYrLRGCGyz3qXo4uuLMFbor5DAKXlxHhsFRXdjCm7XXaEgIZWC48gZ6NX
fl72Is1dQvC7Gu3aWIvkONVe844sz1sN6n0/5DAECjeNWhiqwMoU8aJWuQ6D8SGWLbIoWUKBBJRp
epRmaTdu8VnF8FHBNhmiMom1HV3+go7YZ1VxRx0LlFXJ0I+5BKcv6IBtNXwzWjkcZoo2vISRr21y
cpMZMje2v0mpADqMBnmEqKmdtVz7OmUNdVufamTDA9Rh9gRXFUj+HrYsONYoB0DRy9ZBb9sV++Fo
K5mDtC/zDB6tLnFeg2KQzoYTH0Qv0vTxdeI8mYbstmv2sIXXU9iC2hoK1g5ZSZ4+aKjmcxVdnvSe
/I/Edr7nrSH9cN1qTrIC7tqajY7dlcN3eEaQLgk64w3umGACGBVAc/t22QV9+TJKPQrGlO09ui11
uhdnohxVlJrwtgZaM6VgYelrrnvKVRvUGtAqbuS3oO/odAnE9RokB2JM8vP+6OsFJYsM+lWER6T8
iJwhOkSUFKx4XJJakYbOWcv5YiwS/Zw3svIAgal98SuVhwT+AJJqFhvchQCHKW2/Sjn0vytllW80
3QDz1mvmZ5kRcq2qr3yL+2XsU1zNrfWX6voDlewQGcLlUGqLSoO/M4xQKFB6aycayjcAZIpLHLnM
BtPaFVPz9/i/XJ/zNUG2+eyL6Y9uWRMvKFL1ajfEjfo8ar9aMrAQ5E0nYgK7gFsCoLZ/DhzJ/6p6
qTorWt15LQvqn0HCyGfC48raoX4UBray2kODCtO7bMa7MjHcK5RT7dp3EJ+H7tW9ClvXoMHIZ1lb
tak8Ee62fA5j+HfSfCzWDZDnj6E0v9pZEV1KShhe0kRb+9wgOK024zwaTZDI3PfMZdMTJALF0Bxc
tepsFAGAMTh+tzAGEpAp2I9bDUhiI/soTYO7kW5oqRawfWT1XYsmel+tSsitueX7mPc9WrdGdDSm
ruQgm2ZnwR3KHyCmrXUT5jrtnW2UJ5Bps1d45zfeBZSvoWUwTbId4xdFqs5JDAqT6NZZt9epf7/3
fTdunC6yl3rXKJ9ExI5N6xovaqp4R8h+X6PetmC1bsMJ5MCDq0q4atAFW6pTF4xduSndNKI0ky6F
CdJOcsmEQ3AV3LUg906KT1xfMj7TzH+XjcF4rapUXYEVQzyXN+BVcyckrVWieVZJxqtNcuKk5+E9
7ipnptZdv5JK7dAYVvPSTgjPFIIaAL5htB8mDChsUt52jOUI9ACjwi+s4cVnA3gVvW5QYUdIgFza
hXMFJJzvwNmZFx8oAJ/bqv+uIGlrt2nyxdVDf8nenu2NasunJjfUufDIYZWTsvB7TdRqXtnk490R
VIdVWupidKBtQlBi1knjySyCg1tW6YcVKj5osajZGQhUfnSoL3f8DN0by2xPXe6TQ+CN+Ghjw12y
E1XXWjmUcP8TH4H0y5uNChCXDEHwuOBjHqgQUyBhKp1CkJ27Pudnhu+/8QprPtyoRZ5f9dgPN4km
SUenU343clzcDDg5tk87VLLQpvf1dkihXdf4jH1KY3ZuwDj/cpNoUZpy/B1Nr+kwD9iJGsRo1Tac
E+Ve7vbmyAPLkKve6lx1ZyrELd+sXF2FqjH80jx3NxCN+VKpWTmXB885GAYs0FJUNjO4tcu3QEvD
HdQ8AzohdEvfNNdgVsjSTV01gp/CTxDgBp9WvpG4zRaWYtmbYRo1VQJGpo5OmBhlM0QVb81/QiI4
8TaqCvxneXQVK+UNNQhZ1b0C0xleBw0S4mlFVVNRUsoz89z0/VcAXc0v197qcl39JBmMLkCk5HeT
cpplNQh1RIL7hp+k64E471UGLjkffCP7Gtnlhhq9+ldSGNuOQMuX0PfKeRqU4zVSA0qcpQRe6dwf
jrocIVHgNupdm1K1NqWbPyde+2k2t4AfiRnJb3UcW4AJnIxPHBXiMaWo6x4eg4vhgABWUU02Kt5H
YPztTkpfAY0qwbaw6hIJqhqC73GwQlIkelTuRSOGnl1TRWpUtuEt+9ecNKaqQikcacPPR3Yqp6YC
c7JQyq5dwFSZnYgvAWETw0plR/8aCTjTsWPHR4xS1XJ3OEkgzZrZ/BY/GiPz2B2hPQ0vPXjVaQCZ
OYAZaaV+QpjlbhvRLcPQhoUQwOrkIhsjxL6R25J8QVCHjDjK0+Jy8JTpckyrdea2p8dIMalyta1b
+Ctx+S9/3z4PBFiujg5lOdGR91FGpYGcIpCyqRvUXrXRNG4Oitt673KDDg5Bk3EjRvmlhn47a7qj
GCWpDnOXJL8YQ1G8TEv2tSK9iSWDZkTZb+qKJTuyXwvR9djePJYUXbgS1oZeWBtB51zVRKs8yrEg
KUNO7WkTV92k72R0JVJqov9sxLxnV1w9bWxYNpVTH8nw6JTW3+scPZNea+1L41n2xaaWK0Yi4PC0
632vwucMZkJ4cL5FdGVCJcIBbpKh+mcqbMdwRJhtNxN+/U7XSMpyf47Wnd/Yx3K6Uuzw95WwcVT6
PfqX3/80CijBfqyXxd7Rhc01ilRrV/fUE8JERIWs7ei6PheXuj6y6xCXDwfhSzJPnfl2Wz2mChta
rMwXl/+aRLrE2uWKUS8GpFYpFJDKTdAC1EVNwbuMiedRs6GwrSyB6RSpQ/Lxz8AQWd6JYvK5cHva
nQiOWe4XwO0JVdszMVzr6hFUcbd/+kmhGuyqYPjoDRSFa9TKV1Yl9zs1cvpdayA0OBP9EdEgCOsz
V18+x/U8ZVy4CuPD/9FXdU8FFwgIFNanGfrKqZ2OX73MLJdynEKpHwTdi6rUH8Lulig0D0NfqRSq
s82L0Qu9JpUiXVIbBjU+7PWirEyJbYevVRtSjzJsdT2ks2NRm3tQlg9vMYXNpXOO8lfRIffHrM6Q
Vg4prqOwiUZDqHMGhJe7ioyiTmtXU/B0qpJFXSfVCfJEDt+sVNq1XURpqjfcXS2pr7msFtc4j970
PB8+YBCAnXBV+Ll8r+8l0rP3ym01rtWobe8C6/z72tQgnky88UyZtj0PzUxddVqucr6CNgnI0s9S
a6yDGsT9a1CC0PRlTk9B6PavbHW9TcMOfCFGpSqLj9XofBODcaEpbJH24BLiZh6M5UrRvLM2II1r
64VzFE3SkORGA3uo163khLNH/zkurqyi2ch6jEpzE8nNupYCd5GnRFedMG/36HM6sCm7UrMXfWsy
iqu/bHaM1uKMyCQbMQ1CDVUH72NrwaFuLe+MwNbvxrCgC+7DsVj9NUDBAKxPhS3PngPE97xzoqfh
kc/L/C+7WNP1s5cB5gqEvniE3lQ7smoEkqfaIFHtMyod+sp6Rq3WP2U/wm5wSKMU7VlIhM9Ww+9p
elzZVA89lxM2seYfX2H6a3XV9/aKidic3o+RRDUz1BWG22ycKAlzKhGagTRdl2Xb1o6mS/riKoUp
dabFwUH1c+4+lqudILTST7o6ejDqDAullfKTObgQEStBilq5hAThY1Rn/9C1zqwa+aCAVebVlUPw
Pqh8jFK9TVC7oIvASbaAyqTYghsO3zUl/KlO0CYxGBk3viXWHR/3QoLxUsBJ/w6W0dmZLXSGwsnr
i5LbVaGCbmBBvtbxHDxktRfOve8eS9LRV9s0yafxmRDmKjFKaGnN4PGkVJ2znPTlAX3I088iMqOL
gDSwR6muWKjgiS9PpAMY9L8smfIZIuV1ASxcPfAS//s6j8epjI/nGl1PsRjlyrsmHcAUEGj296Xs
DiYarRLQsKmhsrFepGPMfSLNG8oVpSY8JBSsHsQVoisYxxE5o0itfU5uU1+MB5Va//Z/eIkJUUJG
HeIvoLl/LSKGH5NCy48OzS7jRLSPEGRct43zSoBX2vs6ulNHcRl0qUeFFcaBLyQ3DYoaQPtZLRg7
Ch35HAQu0ZDQlRDlSVGsSE+986O2XQQUiD0iMTwlHUUm8n9OSoohAAEFdTc0kuav6q5Md7rTQxdC
gWqhTmjSkvP5g5Ts0f8zXMmd1J3+dPsATuqZYCpTYAOqFnHUz7vCiPa9Etbe+slrVmvD4wFCgyzL
6U/3sQJ8Pj3kMUlHUefYXZVP0zC0q2hKU22Ooe4Dt/e5e7V+hWiqVSb87xrtmlaxfo0Kj4oRyZXn
T5vDPXhRRRaJ12kpMZBZpYuAAxnGp02WzQ8nGtGjn1YSdu6riwr8OGVEzNSULLxIVvl4PGEqbT0l
PdvcxJzQouC2rVWEq9HwaeW8P2g196vWdVp2qEU4SyHsaHjgLqSVS4Nk1+QwuN5CysN+500Tc+Ek
Ll2PxKOQ4njuxv6S7Phrc/b0e27Y/m+XKqomDXuo7/uWg88IvsFrvPLsAmeGbXhqzO6CcnC/a/iZ
R0Z3sqH/+0YEVt+KnhWV5TnVlOJsOcWP3pgkTP6YhAcStzFIEoSDBgMq4qjNpSMsq8HM9dvhPR4p
p+wbt771XWIu41xyj07dKhtdqeKdCoHzobJHb61ldXmRdKNbhEmQ3Mex4NDcGvZb3PTtXmpk8FEk
SGxgmjRe0ieHvNgraeAcVNdjEKrg34PCQ1WH8KCjmy5zMJZjI7xkU2IxDELrZCOjLnqikbgL7GKt
/tEOHiK8KFd269wpKioWXJSNzFjfVR7F5h6i5Wu0TezXVio5tKbqvjbAFJLSvjjByTKMCDJEmohf
42sNdW9iW/VZ9B52z9lxFpQOJCBQPczS6otrBsZOeMhxHF9tyJcR0+mMjW55sjenQANIQlX66+fq
cgIRaJeSOH/asiqWlqOG4JJYRizYFM2wJq3OK5qelDE1fRrVW+RpMzSipqfgyBp7A1N51atx8OYm
zBRHv27Xz+fcmFp6yQif/uer63pEz6oE0Pz0tIU7POyPV/c0/XmFz2cQ6jYpkdAzN4+HTDluAFRh
+/B8zNCy4MxMycA9H7UNJHS0DDC2YnmxYBmkv1/h490KfBuq3+nVPdZWDY/9Dq9OeIv1xSusoBF7
PslueoVJ/fj/Pd6WLqcIPOp/vzoxW7aMneTZoKKmN0LMzpL0S6iWBkKPmB5Pn7TjrC8RdQaGV7yA
O5rqXeX8mJuNfSNV9lKplvNJ8Q2Mc6kLwFJxi/dMSee5KSWnTHX0pTMiJVBb2Zkbk/GSqkTk/NHl
LhNEZD1jXT1IioZyGIOiKQBjaIYzPPzLlqL5mgDoSuRDu9BvDnYe/Xj6OwrxQ37z2XDaMmqHEnu9
YqJpT/p+UYW2ckNCUr1BEHWw+1o6hlNvKKxJp4m3VgwKN9OFsp7dtg8rJC5u7UNHYUN5PK0hGrXO
+2XSWvm/bG5UrRzTqs6PRxnCipi/q87Ew4hZtR7wy2zmyU50e2WoToCbHz0xq6+hMyrMAnLOP8/X
VzvQB4p9EaYQwocNZBLZ/Pl84Qz/lckx1ajTpLgO/aOlVo9nKkxwuxMH7SOfbB8vSNi0z8hrm8db
Atg/X8thAoxf+9I7R81N01MlKRSwDl5wFldGjKYsaKJ8I7qWEcPkXqggEAIdBaS/vJ1I7rcl1Y7P
BYSHaHgENx1+P8LTbEZ5SDH+P4/wHIiL5vejZBShwB/Pfkhu4UiW/WQJlJnQNpuOlWpIGiX1XrRl
Ow+Z9ej0e7LONun2sjg5DlIJvezXVw10wYJ8jvkq+bY3b7W0/zCqDqmjXhu+hVl9LO3W/eWM5GpS
v2dP2JJVZmvmISKssj+R/e+Wjk6o5UkffuLY8GU16V2lrmeRwDZ6pXSJo6mmySeerrI2/dbaW1Jr
b50UFd1e4pOrZZaQYWHnpbjf+XINB6BaeTOrRIvC+K7W2mQrRnrNmSqOUnLJM7VNhsPDamnOrOeH
YAmiIuVfUPNfTucB6l0LRUJusVHYnsyLdEpnK9c0QkO5gH9oHVT5NiiVgJip4yHICR4EfLEEHWMb
zxFrrI9jZcq3UK7uwm57kbYIx7LecWtVqKnUFmluSZ/gWZWVo7omiWSm990xUxsoaJFH3fLVUJbC
zAlx3xW9/BpejdG3KQMz4xoqVIc6yxXbRIKQZHzjfdfr8b6q8poa5elyVGGtsA1l1ylI/MHGsQjs
Nl+OQ5rcHZP0WdMjjmBbZnzPJWQVzAx8h+i2DSVXYSb/Er1Rqu0zWqZHMRPOF+MGS/ocpmB+i6fG
TjcgS+pX0emifA1ze30Vc5NwvOteIJ9Ej1cCL6/rhwfhGneAABtC9VvCB9Jrwvlzy1chl2d6XgXE
6mm0XgnmspVqyGIGv21jQj0XDNcVQGGDsJ9wDHv1n+HJ0WzGfOcOGXjjP/bcmAINrRxxIx3fItRW
gFUX8XuL4CX0//zyi66WE/PUQt1DPVuP39kDvMlGEV4oVx/fGmMhnJTUic9a3vI5ZgVbDalnMhV2
AtOU2DZI50suKIFpdFC4OXbWaB/F6Ej+GxySdx9AV10NrT6VdZy864od7Mc6KAnHMylrx2xlgrFY
iUlGLkugfAMODyis7GHvRzJ2qpgUTSh0eZwAHZ54kuwRRg0sIdFRqGBGr0SymrDWEDXqtYm0Eu7h
IFpmvMMrMYhCtnsm7fjoCVPZdMgvxwNfoWm6Q0p7r9To+Wp9TgISWtA7UtkhxwRWIhDsbEOKC0Aw
/1KM6hvMDsB+gqlMXLfyS6QXxtp0x6lmrocEUOIn22nM6qVWdeTPCUZ8rSzKp5At9GZKg1gU0KXv
plvksyjJ5Hvum6RadFUlkI3GZQdD1NaRxglPkgdLmFWzexVzNOND2X0nvrZ4rFSk0RZVOf1rpFOp
YFIY/tLURL3qOEiOmpyRuUN0eBPIlnv2LS1b2EqUvCNB+COxLONn3F8f6yB6dZWQWvlsjK4GfNVK
VwfWh4U7jqg09fF9RNbqNUAP4rWtUIKKrPQmTGGlj4h5NyCrp8GiSYpVRjh9KUa5N0aHVu+AiE6j
SBtDW7B/rkU+bopqRfVBjFtOkiC8yYdM+kydpn0d2mRRQGf83hi2Avwi0Gaiq+WGtTL9poDIuq7e
OYkh5RT1lE9Mzlrirkh8tC+Km5Q3Sqse5t5M/H2aTejoySvO+M5RPtKvB7kx9p1UxzPdkLrjxE+x
kCu/m+vm2B+FTTRAEfpjPDVjWJsLJJ1wmWZ0ENkiHz+NiL4qQ1j6HBY2MQodHOip1NzLVRzOm250
T5XpWcc6s/r5oI32V0JwO693x7d8RMAhc6tiTU1m8IF0HtoSsf1VoqB5kaqjfghaJbykpG8o61Wt
r2k4vCuIT3hkNma+m3bgGrvg8mys2j1WbHT2FDMW9iyynWg7SsifC5c4sH47ewEcxLqcHiOT0qaZ
SahuVhh1xfdf9DldrIqEtycw0uFSQWi2GzugPKI6oB3i7+UIs5KoHECU9DuQHh82J6oKBif4LptN
cBLVAdNYPXn+P+aJVXSj39pKGZzlkVIBqSIR7xqRc/PRlbzZFfAR24SeD8sgE/SBJqdeiDFhM+16
1Tv1eBa92IiiTdXBXOYjApfOTbe6QFrbH8NpscxV7dWIilSgGubNR2MF0vuEg4lWmzc1G+1rbAFz
YUxYKtOQli717Is4q2BtDKNwqVEAclRAZduTyH0YRuWbkqW/r4SNMqvmZejzORiK4IvT/dLMrPyw
cjPdWhS4LYXZ9YK9YzU6yV7uVkjHQGWQdMGXcJS/U7LfXv2oyU6DNlgz4V+lGlQRmdWdHE1Orq6q
/xR2w8ld9gGFCW0N3zPHLg7Czr21hjszabahkXgfIVq2wi51UryOoWBbiy7Pzvjz7LrO7pfoQgdf
YJjZF431+9m1bKXmnequKqhUwqLLfhaWciYim32MYWYszKiXj27tFPsC7aEVssPRfWyBKBCnyX5S
DT6P6l4/N5qaLBpdc6G69BABma6eTdJIw9pso4NjNv+2C19d1t883fbvbavvldhUP9y+gIcsjfxj
oTSUx8tutlQT13rv1fjsBrbyI9SyG6i45F3zeFldmUn7UBu7I+wUVI7qfvUJVn7rsY3+obj5F6S5
9LtcSunKzgm+a0EtnzpvDCbSTPdLJHlL4QrzEYpOTl69ZlR/r1q98XYypexn2KP6uaoMfIkHvYWK
e3BBtY26tdVCZ8MBIxJkQe9jWtazbhziL0YefMuTyv1GJOGUQdDxs1DHpcxt35857RHSkyycNSb0
N1SMzCj9WOkZ2uaOL6POHjbftDb4Oba+sZFMp1vJKI+8uID3svwFuojspS0LDqCDq6yErR318kzh
2CbNuuzhAV0hp+dYJ4yBwtyQBTc/DZ1zHhigmKcrKvGRko+zYFnb0IksfRjG+A84+1IlKc3PK+dG
o4huj9HapS4ptOtgGVmQF5HubljnnykPG+/qY4pY31cyZRn2Qb2KbTSCQymWzq7dqft4ACgXeVn5
tQ3fwB9b3+KycedQbytH/mHmUYd2GGVqBprhe0Id8tfQ7MKlV3IOMAcgKrncQa8Whda3Uc+pyGj8
j7yL2lVgh/JWyg35Zoc+klGTR9+arxo1mPcg1b0N/KA24D2zvDeJ8iIcoCRKZpD6ATmrqnKtSoHK
W0C+CCgm8LrqwwKTvZHiJF+V/8XaeTW5jSxR+hchAt680nuyvXpeENJIgvcev34/FDVC396Za2L3
pQKVlVVgs0miKvPkOQjBWE3kv8J/r+5j3enWdi8bf6C2ugqsdHhzy17f2Sq6IcJeyt/qPojfG+Tc
tg3wo63iBOYfcZIYf2g2EYU+lq1t0XTx+xB/E2MRNc4bTs7aDsmW8W3QqpWwKwYH1bBKVGJevf9K
QHknbkF8x1oFUrDVzFhaloaP1BlniaO4yqfubBMDul/+Xy6d7ujUUzT66tPcHqT9AVZ3tMug+BNN
GYJTLoJc+2BLky678iLCLXkEtIh+O8fTAGz9NqzTxvdPdrWm5Nb36vMnu+tl6bkB8d9G5rCsqFpe
dl33lhpV+VBMlYs2HD7H3yaq3qsHxGnuJrJsJUEkqmIljrW+PiirHEW9By8zUBLXewhPWsfZ5Jqe
nx1OejuqYvujXPP/JC3u7j3TyY9J5re7CpbPs+HCqFNHORkMCRW/CC7kmx9WcAK4pfeUKC0MsSGb
0VCVL8AAsmtpavLGVFp3kaaGy8H6/l7Iww6OBE6mpplehU1cubFjHKgMuoie5oQeVEaJX5wrElJB
3KXXuy0sEyQEEzle+cMgP1EM7h3qsQTA6qLly1nPXwKA7h7EqBHXxcoKkAcVXS2yu1M+ZN+yMpGf
Kr1sLpAtnmLPhbVXDQMyuka0E11dV7pFmofufTToxq3uRO4j2VPvuVbRvZ8m2SP7l1JnHy9TrQjw
C66ZwRjJE3ZuePJLvX4N9HIZDRp0zBaRwlFvm7XoNnX0ndr44WYnbfSQcvY06hiQqKNr6xwBZngv
mZSgVpWRMdnJGfqulmlUj6VNFFiPg3MzsdJGtRGcWx7+Ykw0XleX60b1y7VpKmMMELq56YYpbz0Q
JPs0cJOraBS9iFZyYSJop2Xp3RbUY0K1kuejAmoCZ5ychU1cUcFZ7uSGBOdscyXfXcH2oixAHubj
uo17ciMTB0/iNMkhpKhpG9O/MQ86u7Zp+IFyXhxVc38G8YEHhv0jLNyfatPLr0kpjcCSKv9aZ5W9
gx89gGvR1C+dQv1uruXFqxLmAfmNov0BltfQNOenVobP4XNayjpPqMG8N3ViwVDXJg9FlCFp+q/2
dhr8ZCO2gf5Is4gN/2dheJV6ccAzU5Ihj2sdYME5GzUFbGT4A0miAVaXYTiKq7mxDCXZKlFDFTXy
bs7U+OxDqHqcLkOtfG5VMsSz0JuwqxJ1+sJ2d/7tJ0Zn575UinUs6+5Oohpti9jqANrIDN5URZLg
DpSNfVh5wZsfJV8D06muPLiDN33KgsfVq+daPaHh5ElMGYtKPZAy7JbCKeYEC/KLag+isDxTBh4b
Y0dlkdFb2osZ6soqiYbqGitqvFPkIgG/oJmnIozjjV/2yqNFkRhi9ab83o3WI0H2CcjP9ouk1cKl
kj1w2Yb4ulYuKXesH/WKJ0hSKPJJgav2kNqStxsLebzmfjqsBoRMX7uOU3L+hd+c5KQbOSmAsOoW
BLjkaAW8NT55U5mU01AKuRB90QDJC0E4NCMajdFfI2IN4S587nNEX5VgbO3a96HSkwd/or5W+i47
9WlxFaZwMoFAMM5hV2+FSTSdrjZXYgULMWe2iyt14sS+2/C4u/5eH2qw7X1BOSFOl0TV1fbT7CT8
5TGQNq4xVgCxNGdrENg6jkVYHOqscwjBN/7ZrjRtA74tuqFkZa84uAxP2WDUJIy1Ynrm5kgVad7K
bqg70yNdOcLYAolBMrGFKGUdbYQxVFK7uF/aHgzNLtG04SgPKhA0hfN05jXVU9vFIMF1l2B1Iidb
uekgRuxzfT8kZbFPp8hkCCPjZnTK+JZLIpStes+6nCVLU66KL+gI+/CEElpsISalmjNlqzxs3ekQ
tQBYuG67AqoxN7O2lj0sjAnw0RZScOAAjt7b1LX8xl1QLyGdwjhpX3+7NRboQrunYibztV9ubmW6
iJbh5rCasIvVzMkNXMtHN3YhJjiBMT5FdV1updgmuR8N6lNgmuWDzy+4WftGsXRVigJaGAkOpROr
T5aZqrvMM6jkn5xtpF6eUkp7Jlc9T7KlAtZtJ1wVuY4PjQRcW3R1q0bw0inUXWeREoI2SH5KfJg1
DceIXnOPU08zquaXOmQzzL9f+RqNUEn4tfJdSlv2XDFE28QqFjZhrnDhlVuOGYiugqdZV1FSPEhS
pS+rhlLzMmzhaGoSQockAb5SRH7O/Ia4RWjvvDKzf5Kfe3H7sHjPEyNfWlKhP2qg5DY1PKpnM4y0
fTMk2g7RtPYiVoTqJ4WUy4U1u+39r2XG7pRn1xQ7vq9YJKB3phX11smXw0RSqAOL2oszzt+dgj7Z
yIgVBz8htD0aO58ixTDT+xS9mSFZJ/APwdItaXnyENR59lI0xUvWaeplcNv0hVeZAW40iMhMg6OU
QXVna+VBjFpNFcLfabQ7MUrWo4DdyTXR52QuYVhjUxHr7qvmAoamAP+uxe92IJ+MSYPEtDieeK7z
JdXNiW40aC5OWAHMbBWX43lNQVhUtItKs+of48b1pPxHGcf9QtegxJLz7p3SDufkSuWvpm6qYR1n
sbb4NPCpa5YVpy2KI4V9DDK4QxwkBJNRd05+TRga8nUOraHBCb8I+u/syCBk7rufMB++Iijuf3ES
eIKpK+quYdwbu4q6HGpd7PyakBBeQbNtbk19cJY83njbp6ahwOBoKjY8cr2GvLgwZqiiIiw9RGSm
DZfn1xgsAt3TT11Vuc+u101fFLVGmJFu0jrlumwMJC8mZ1QCzO2o6dBtTF2/ceBxRgz5vpSVO83F
l5oXMXXkVPwI4dHSmlzNuumWbH2CTcx5grpIb4xWeczBM9OkXntrEn5+qhXnht5fAEnuUX4IIB0w
Vnk0dD/kXHlKyTJ+dVuzWqiW6byi5zUs0dxNnuRGDtYQTx+dxIIn0B/gbA3HbN+DxIH5RJGyZV22
B7YaNnh2RhVLj7eSYcerLHLTp2RqBjILZBoehEV2vZNjjXuZobPvm85ZVTJjRLeb8mnZdJMVEKFO
XonxciAinLXwFVeNew6Jyy8LvbcXqS8/RxbVV2bF/30g/bQx3bRcCmYhQRwUTgWwdZZP0vHAWuWx
QhExVl8tnT/PjtSr6MmE0EFeP6OpWt0UOIcPZZaWKy+1jPehzb5biZE85E4lXaCHJultdHyP0HmY
opEPZJOrb4nffDd4z955uDRoXwILCLUmWMLYfENtvrtkFDGtA9sGSexYSGYqXbUvPcqtXfgmB7Rz
kNuRxxPflj+UkR9IdEDQf6tbb2M6ICzhewu+O/xjtFJSdpESSjsCgN+GEmLzRIeAvIAP/VctCwyR
qZpbb+iIulukTtKtWeTNg2/m59gdVES5NI7+ZfKnXMPsQtDZv1lh8dBJfrjv+8A8QuINI+TUGPHV
y79mhV97C6+jXjQL2p+dupE1edsHhfPFz9xuXWtyebQ5QFw9XuIybNhkaTA4bFDd1q/l2HjLjlgk
1UJFCFO040eLuoksyj7lq6Y041dlkliFPAVOUSvP+UQNm0y233y4dr/ZdgCzSkfBGQ+UcGuWMKO4
stG9OSZwrVL32z89Y9iWXkHirtGe21R3qNKTHjwz3dU6ZAuDBenIEKnLukZkukt8exvBSX7M+qrf
mbZ0cMcsXSuDcxzjql3IBD0IxDT9pg00c5O5zRffSmsU3u1gUaVD8A1eppttFNaPnC8PVM5owEKD
vnGkuj5A/XpwqG++4DCJmVOhcEkHcOkRMJDe88MH0UBQphylCFb6yRRJErRiiW2sye0o584alLPc
5V96O78VZko0PiufKR+PrxA7yy+ZpEDgpVgXNcyr82CUty4EypMnYXgMnB+h3KQnGdIJJ+yHvWfB
gAK8P9NP0sVtqFT0zeS9A5WxBZsONdPUlQbzOkW2Hk217S6NWVO4LgFq06UwWJVy4x9VpzkrdWPD
WT8hDidgou9wxRbhe5T7YKQG6AuEXTQUY4GnFy6i7/jVH2z601XrDi892kLXIg5faiWrLgRa+SaN
HRm+rmpfZTsNFxRZJNsyaL/bZEIekAnWzn1vUdqo+8GS3UZ24upBDEIa3z20vQVceYy+EdbHo1OM
Ye8EUb649wPV6hdDpcaA6tJ2nfd28VpoYbNGFDLfiq6pmTx+HAV+WW+k/s3Jh2VXUwZKlE1Lj/dL
i1Pr0dWp9FtOoIpj5OmPpIKlpd8hQug7h7QabsUQGlc7AdXa1Wvd0b5zrisWclh/63SjvY11Qtop
g+azDN7Hku9hKKnLoQmrn53+1NkWLD+R75wK0kwLWKjaVR9RPNOESJEHUuPuEIoj4MTX+ZbA5HlL
pyvS0LdEjQuKODGJwTajUKrr+K0UXVnVk4uklN8iUD0Zul/PZSS3PIOghRJdK/DG82ATLOM59wzm
s3tMmmxJGYT5nGdysgiACZA47z9qq41TN440nrq++fXvpNWEhxhweDzstYG7/1Zws2DKHoL4Z+Hm
9qEv4H60G/RtqLpJdoFOhRX1mVQml3CTceQeNlquFdfRLi2KLeWGGI53c+oi22Vs1Y+pTV7O5+u/
4xlCci6DSgHCw/EKKXO2doNAfmzGyFrGeic/5/FDWbIBneR6H9o2DHetjiJ86Dn1dQim5IsTl++q
m57lgm96FPeorQNnIsqlLU0LyXWtMfRd447yDqw0SuaZGq8Vwyr2islqgLunR0ZXkJlmX0rB8lqV
S/OHnSdPyoBMUJXJ8q3TpHVnhPlPTnkXn9/Cd6/lFXZ+lEHRFDS7cqgvNl+lbaTa3bY37OEmW7a3
ggNafZNJUKpmEv5MzTOZLKDjfJlvZl9b75YPz2nRKtUjCaZmU8R1BtalBBtNGIs9V3XLKr1ZppUV
fSuyfulnZfxD9ktEENIgfjGBBm5aqE+O46jB0mKA5fWdTiGnP5zVWrefbcdR+MneEOUqvga+QXmn
LRcHV+8s8ITdD8WL+KG0LaD4RmUChG/CI1TE4ZrIzXBJHDNftIbxLVRy75lSxGGnQJy6hfTUeeGM
DlVk6v0JjQUAwjQZHodE7yj7KeVNmbbNG7yoB+ERmPVI1RrxObWrsm3TVzvZ8uI9nBDmXiH/cOJ/
GZH6q80r1BPOKoDIf930BN0HNRhOKWHfRR847rOh64SDyv4wYU86DYbgogct2NfxOQCoR0VNWa9L
A5lqj/dyZaJ/uefhIr024egv7NYm/T2NVo2N4oyhP8vyxEXqZmyKah6kJZAKTW+7fdMQvR5tJX13
YutHB9L0Vjihfss0/zti7SkF0M4iB0e9pI4PhgVHNveISA3bvo3SR0+dItdZU/1pQp6VBI3yg1PO
j0IOrJcC6qe1okTv9lDmK/Kezi2ZGjDLMKmSO9q5pqRK8HtUymoswSz5bunchKPjmEDzQ5LYsy2X
epPoLz8s0yrCLSaudLPva98Xi03EdZpr33YEmyXPX9tZnp4lr0KAYIwhfmq1+ATq4g8LwOQ50Ix1
5ldPUFAHS3VUT2PlHPWEOK7l2Mo5R9R9OQ6+sjLqut85caXu0SEZrvnUBLt0IOQCyiDY5Z4TrHSz
Ud/MAT79su9/Ugw3+h0ndmitXkri7YuqdrJ1B0ESP5exNx7IICx9XTIQisq1nTwAYosLUyFW41k7
N5LSJR95vq9K/MV3VGhgbERgNDkfTiPFqstEIx0dmlq/6oyICL08WJTUNU27iOrmCbKgZCdsc0NV
2F8ula12687qtAW7kbNOquDNrjrCMJYevE5slKs2MbRb5PjOxqc4202MLRmp8USBUbrzDBRvOrWA
8Seoz12pJU8wKrCvRmUP7JXe74VNSYC+wC4LHFSybxwFrB+KShhqnOTI7EdPY5eM2sRXWZKGg69n
4wE8Nu+OSwYjoKj/1IA9YiMYfZEq0g4dRbjrFgLmXVL09oOMvKdsqS2HHpTmqXslVhpwxvGDZhl7
SXACM5zug5GAhQ3MY1VYo7rSfMeF3KV79IiGO4ZJCn8MJfNcg1B0qVd7kDIve2AvPVVLIxsxmuya
PNC7LyZCAMiR+2zy4rp8QeWLIHqkP/P5McHoLGF4T292M8nxNi8Wxcg3Ip/JvSnIS68KGMLWw+Ql
BsKici91/qfoIHQqr0mYRivLKscbDFPOQlPqniyLNt7uNtkwt2ps6+BfcREDnBb0qwFEcrLkXRgt
ZQMB91pqylPvWMWpaeJfVzFUCzB0Q8MI6TUgZeFzv+SXiM9VLLebmCfhuTSQ/5VkI98miuOeRcPH
wNk3tUX8Ph3PRmnyAEjCh7qQIr7+/Cyyg7VQhIWhG2ETSkhKw3oQttrOCDRW0JaGtsoxqXJJ0hHV
BfW3HeU0XWXFcGmgA7rJMBssNdf3Hnxe9ZbQXEy2sIM13xtvNmCiE1+6qlNW8ArqPKZd/ejkarKt
Q/299dvo7LffCYKXl7gZ8o1ju7DFBCgQVS6km+IKTmVocsTl3NTWpS/6gdAp8iO9KZsITVjwVUvx
uwsryh8G8hYLQ5fqV37vlWUdut5TYZcotYWlezVlPhRBBGlPEB3NBm1etTF4tExd0XSQelAF6WR9
thBDak/cOu1WUherN616DAQ5k2zGyPPwBt+5m2TCcXuqwkhfjBSVcOpVp1AfAm6CYEk0ha+wLfDN
ZqN4snYncCrrBjHSXoVfaKJwEn4dulbwRZunKINHIA+9eNVYin6oA+r1HcBcz4pvVo8cpxdyn2TP
MD+ugUlKD9NG3W0q5U2LneJUJoF77xp5kizDoQs3ELigsZK2vbRGvFTaxsB0Hys9+5PSCTBiadcd
+K4Fi45M1YORReDlnHjcGo4L4KqUXn20rR67IVnqTVk9e8NQPmeJfcshE77knlQ+O1pnLNthaPiF
pWvbirslRRGu3Nq9GFnendt8cC8pYuvwc4ZvXhKW+0D2cwo3vOjNjIhNEocMdmI0oo4ajDypMjHq
SghXpZH0JNu6/MjzYyfMvdWmp9jPQDZx0AQgOfqQN5DBNLQqXlEPYb4YcQSBtwp3OBVV5ktSEfsG
aCav7KlrDLKyzTMe71JkGS8JVUpAQpV4LeaqTuttYfhu1ve5DchhnvYaDL84s8OrNtnoevCksVTU
9gGk7dR/ia6KSOUaZn55I5zTDky6Du3ofVT2opTQjZ9v73P73l1B+CNvhbNGMcWq9G33PhqbVbOy
KLPfCWc56AA9tVMaVtx39KWlXtfRFtzozrCc9tp6g7VJgjE/2dExI0L3jNpXq8jd81RJ85yU/Sv5
OeecwSywg+EBdn2t765NHe8paXeOlibBxiJstfK1GKnMuptarYsuOkgFV87VAOrSVD+SHTnYnd1d
hX9aBvGK83OAfDnqJlbascULyBPLYYxsHbmLROn/THOj/ZrnvopMuGZcqUsPdwG8UTXpsFtjRC+N
jFSY6aTqgZh6uwyd3nsrCR1vNHgONmJUqZD9qIsYdZFpNNOB9FVZe/MCW3ttvlZF4u1UP4O0vCNs
FyZmuaqkotyCXOa5ZXvjcHCQqTDWoWH9dRlPl7qSFOryg8OHSz1R8k00VXt5xqM7dN6ryZ9H0fKw
kqABetX4tD24MUJEU08yOv0aesOj6IVjml0K0HmiB8bKOGko9CyCiTF9LCF5svsevvNpVQQ6tc3E
rrUKTUm7Dq78q9GlvSVREDib2fDnh9gFTDk5zfZYh3PRHwJz+Wkg80J5UbjJsJ2dhQvxCM46Jlzz
v2/nthwYjVJRXhAm2FDfPbzbo+muxtrpToOSymdZJdzVqAAHQ87I/gDZRDApCommmGSFxFWsGRMP
BsKwo4WikLApv6/ibEoyt8jTfhoQzmIU1l5EP6aVxTQ0fz14FCCyWI+AqO+rVsSWgT2RlGoWIJlX
0TCmh6wKfjXUBqYHIt/pQVzNA7PfPPDJ779wmZcHbgbhvVh/nie6s898p//C5dNS89x/fJX/eLf5
Fcwun5avPOmvl/+Pd5qXmV0+LTO7/G/vxz8u8+/vJKaJ90NpB/Qd/eBRmOaXMXf/8Rb/6DIPfHrL
//el5j/j01J/90o/ufzd3T7Z/j++0n9c6t+/UtvzS3aHWoZo78DWLpi+hqL5N/0PQ1HlMyslR3if
de83epR97N8nfJj2t3cQRrHUfZX/5D/fdX7VcocKzXoe+bjSf1rvP92fwwxH704P2Z3Pd7yv+vl9
+Gj9f73v/Y4f/xJx93oYb0bRtZv5r51f1Sfb3P38Qv9xihj48NLnJcRIPP3LP9nEwH9h+y9c/vel
bKeEOrfUvg6SERwbqZ0YEgGbHePfjRiJhqE4qNpNmIVFXFViwuxrumV4FMMlCaS9EyPLpnXeY6Y1
+tKrDGqrakN6yIIYArW6f+YUDJHt1ItzKglb8C3TuJgzBrp5IPv+U4wLuwtP1GYsYcQSNtFUPWwZ
pg4IrIZs/wRd9BVSj/ha2FK872wHweeOOl/bjO4NDJXxOU9hIJ28tChCSU6MBpYEnM2TT3ebGFYj
/QdydARErAZqGbFU7vfUOeeqvL47urBKriojsOFJNqgvyUYkdjjZg8NETHXjR2i52vDdGNTPd8VV
J2hA3j6kumfqDoFVXAslLq6K0mhbTy+ArovZrVYNO7cA2fBhttU7AJPT5h1yQVYUEyszR5bIqB/m
tcTSfqdVBDW94329ICmaU5jG0PL+dUvhlvZdf1bZWNzd9JEjmqXuHLnsKWJGL8ibFOrvYvXQI1Oi
/kG4vpGpvxqHbmvwfzsCyvVOfjVp2bsGk4RRTJ+HC3AijuToh6RrQFXYeUHRaQrTR2bt88Ly7x1H
CRzQMJM9B44LwRXBq/sMYZynSdYYLUl61OsPc+6e1VCuuzhJj58njsrg75tQevi0lugamXkm0m3s
lcpAqz5GaG2UO+8SNIl3EVeAvTx0W0tv6wKZJa/N6Dwg/DpnjM4jlaWT6zzzvpDWPtp2FBM3DfSD
aEZCZweUkfWDuEIwbdgnUrIQg8lvN9F1dd1LKThhRkZxNGKz0qJ1ZOBlqI35EI81hXppJUm5CGuL
mNwaTK22FAP30cldXHWjTMhb9U7Cd/Yg42RupBxKD/Aav3zn0UjxnxAZUgnY/sugNmb6Tlftr7Pd
BE+owqeVZmR5XHkrRuabOWgYgqrroDCZXvXv13XvppTqUWpor8WLMCxP5R0pExi2bPcgGiPLUKy/
t7O1i0ysGTUhRAsn3wRkC8LXA8p3Y9xJHxbQi5yAQdzF0n3B+6QPC5Y9XK8SDA0rFWb0oz41YZg3
R9EVV3PzyUadHrSxHMSW88D/tMA87X4PtXc2GdR2KQefsj8lHBFRQFaTmy/76S00Uk5XIYISYoB4
W4QGNSK1GRzp8NLaB0oBEKcUfbCnv4yW4T8jtCBvhB30mHOYZ8y+pRC2FMuIubPPp27u9VRjOPV+
lKN3qUnJZOQGTG56GD0FANT2tkXQQOYT9la02k54UMDlcOZ2/Js1wdjTjOq63IxLIFUWFP4TnKSd
4CTNAKgnH3OT1ON0KYz1NCKuZh8xpeo3Vo980+wqzH/XDQREZV4plseL29bDw+gYN71OuueCA/ch
19VyPZRx+tXTDVJKAKwInQ2QvE0pKDlyvxQGwNWogH4trGt3IdXDXoCNBQpZNHVlu0vDcJL1bBOw
5ZSqunUCfmspBu7wZNdxw61m89H/AHr26jbaw7z47e7YUMVdBTDmInDlHpzCcQ6cXPV0IS5FAxe7
AYSgQtP+bi2pgu4L1dhosydkpy4ynJMPeSNkYqdGTLeLOgBgSVggN6sextAUQnV59Gpkc4LqUubw
Posr0eRDQrVtqoPqcKtfA9Hvq9gD5ACTs74VzrKmIQcd+XCi1lZ17dP4NXQdC/LhGMipFA/ohvxl
C0llXcWAP139kz3p09f49xpR+0zYMj/VTh6d4f6Pzk1prSqH0CekXr9MYnAsuhE8SaXke0hoT/Jo
D91C+FQdCGrynijDp05EfeC0VtLWVbAVl3Fj/LADNdt+sIlbhT9zeMFP4loiZNr3WgLRne4ckqnp
TQVGyrkvrtAJRpfErHaf7VLrHP7O1hu+e5AQfULTffK5ryqsoi/miKYdKD1ZipGiGOQdWeXWMJWb
rvv5a0282ZcBspuxr78Q9ajNJn/1vFRGQb0D1y9nrwoS8lejM5/EjDC343OZs2nMdaK1ZsMPjU7J
9dFPffcorpIu/2PwbHMjet1QuEevApLMw/0vl/D31WzrgJmihuOiPjGNzgP3yWIdseKn29VU66zS
Opk48f9l3uz8a24go0JhBRvZD7JtMeregySXsNAXTvyF6N270evKT8S1HUMn9Wt74VNsRfW700ak
dMLWf/RDm99MI5SOZm3Gx0/rNJB+Hf2uhO+GD/FJkStr30k58SdoBxY14jmnAHmJ4dzACrhpQ6CX
YBHM8i2MJGcdw9a1sAiUkzBNojW8Y82pmRqSdR+b2SZcFFlZR6Ut7We7mDB3hZuwpblm7sbIQavt
X5Y08vHjHeb5Wkg6ok6Sm2sYFELFiDtYsJJvRTeW8+TiJPEFgG2UL5sUNQvPR23L12p4vnoUuBQt
6BeQanUkzv+lydDrRe/VgNsbTiaGwk6Bx1pc5l6CCmxBWO2D0S0yc611ISg3p2o2gRIpU8mB/ySa
RodAAq37B9HzCghwZo9ucuvwCKzxLw92TeAfFeS9lSKtVqQdvXMpSJKKOmbb7mb9WhihzvTPgyBE
iicnYfxnn3nO7FNNtEtiIAw1byeD1YNBKNde4AqJXCV/aSuU6P7q/DVSSIW0SamOohhm+t3TvGwd
QuWwFD+D869iNsCM608Ds+3+OzoN6INLIH36WRXNvNQ8ME+bl5qdMwSbiNcmKb/r9fhErX+/sMm4
H8YIvRg1sTxyrZQUxZbbFMsKrhK/UR/7aRBiDHvZKCCzhW8vmcYxqCa920xrC9IqwdEu1eAqRoOc
/0iaQGMuuhaZ+Yvu9ZOQkPxUDuuW+pgKJB2QhUnu3M60lduY/j5F6OKUWLBwcSbKo5W4hFh8qBZ2
BrKTMtRyUw9pXy0KTf7leh+fp4qrLpg4GAbOKqJLlJ1qph4QXiRljzbVxhe31pTngaTnUossfQ9q
Snn2S8uG7d5zUZzOoQqT9W5pTtlXA8nXvaEVfxajbHNcnWxgGj1AYE25H6c8rGh0T9H3QV3/KXrN
lLMVvgGlO3/rO605TxdXYl0lk8o9LF3xsY+6gvp19lMK78NVLwHMCFurUK1ZO66zHYtMuuTU6a6H
ukVtrvfyZV8lymEUTVwBcMomOcGFMHwYmsYzuD4OXtL+uhIuH7y1KPiSZnK5A71THlQZYsnfaoNC
clB0syA7khbxj8JUC1XCKiF1ZsrpRMH/lz6hcC5NKuekXgV6jGThhxm9kh8N0/KO9wXEyLzKmEJ3
vfr9Moa2IlE+evHSCPIfpFLzJzJQxZMkxX+Q629P+tRTZKPfAZlEymryyAu1eMqCZgX1+XgT/kox
IkTcUyIlBiXDrB7UmtD9NF1Mct1YAXCE1vf9BnacnJPUoLZfy/NlR6hkYUZOdhTOoAjGvTpQKSTu
j0KEvB9s0pIQV1ut9tZUpXa2JOCxomt5kCqPNVU5ols4VrWQ9cg6p54kv/2a07aKdpYSeMbdwtHe
5jlsYsObqqL258NpGVjxtwQMzjWbGlKYytVXE2PdT+qls00MJHqGTkKEyo/oika4+Hrw1INOPMwm
cUXNaG8SnJnXIXdoH9wUyt/ft7t7qtSau70D1nV6CaLpLR0G9dTfdq5UHw3OnjlsA2p9VPtyZ3be
sLOVuoaeFlOsmhpVK6IvLoX1PkdMNyuSiEBxi2rtj+Cfmzr7mwmZTM1nFEg7peEIIZq49VxQV1O/
kiX1bqTc5dfw7PjJNk4zGrNxfk0Ww7oWq1sFXP7npY3YsRO0Pf9l2ZzSl502wN8IL0i8ilCc+aI0
TseTVkek0/SyL4r9Aimy9QrRWXmuQiQDrT5Ov6TukK9tj/JyjtgQPZfywspkZeVMyHykoNOjMSE3
xZWwjQDRgRVPI6LJfl+JLjRpDDtGDC1PNz14s24vs2c+wUvd3BQ/aW+qYrirrkPxZraZcuGdq9zd
ClNH0SUssxOlqzbY/V4YRRNCDLE1AXRMPNfNbW7Mp7B2sxvoTIujokERZ1aVDoB7bliEpnxODNBs
lJiuQug1dznZ6tem4h2qQgPJ4UmJmfpfqqvdpj7qU7erQbBSIeyexKhp+1+7wRkuYioI2GtSqsVN
jNl6vm10M34UY4FUL0DgxM+KozgvHfLDMLw4pvQcwJR3A7BZHTMXROrUS6A2uF81TowIgdJWezHQ
G155c0q72cGkxX5kcp4HGl/ay4reIHiBm/AFx+ZtGg9gyuwrVkdEroh8/z77PuaXwDEkTVlLnudu
nM6HhyD2sqtoZANpqLFGQFd0ETT+NVDlFdQ0suxtZud0GkVyolv5UQ713O9Vol7Jrp6vOuuuyREI
+j0gZhgdUbtQsiBj0qWNCdP2nvuY+1RBNWbipZQnqT1kudAKFrSWc38eRrgQwkvRH+q62FU6xct+
NG4z8v+wPP0f0s5jy20dWtNPxLVIME+VS7GyqzzhqnJgzplP3x8hH8vH99zuQXuARWwEySqJBDb+
4Hf3ni74vs1XenyK8AC8cKb8KxJ5eT9nffgDyQ5zQ1c0FQwGwKRki9eeksDTj1x0AhGgvevdxr4f
5wJWLi7AFdmxRAvt+yA17XtT8+xtM8T24hYzNEU7wnA6yJAcKvsiY7NoMhGAUWQ22aj5fnh9mVvs
9jJuB+O4Q5vm4AZ2dwcxG3J6UkxfLJbcq9RoyUfOVQc1Kmj7xsPQKfVTbNhbXxUTWJPOPyQgTJeh
rBp2vE5av97J1rAcPiJvPqoHnfNS8u2VvdBWQfieDSGmFUxd1lq2QZYj3MrqFJWgKLXAPcmqVoH4
VLIvmR60Z55UyXUQ/iwoD6PUsJa9Ct1UFlUFnl9WMxvBToHhtlHytbWKHKcF5IDu6sLOttx09ScO
G7iTIyTwPbSQ30YQ/xONwGFpY/V9+auvgU4AXiz0zRJc3lk+riDvuqtGnfRDNxfyShYhVlQHuwy8
Eg10WhTgVotOj5u1rMZV/ai7TfSljxs3ei6ytvlSqO0PrQ03jl2WD0Wvimdo6cAjq5qVYhjozwNo
j5Vv9t5WtoYG+31cS3QAGHQecf4+xB4wqXjuXJFDvIcCvpeNcnxUfkscdkMyEhTRu18pKFzPvZUC
Yf8JYXnVNNVVwk/tURaQr1QzeOzNrniEzDmRS1IRu5y8OFk6CdvVzDAQRv3dv+nyrR6Y5lnY4oeX
Ykg29Fpy6XPulCwnUccHjXhp50I2DFlm3flD+tJY5T+heUCWOcWpsqLltX9r+fsomE6tmqlgWBCf
l1e34r9iY2r+v/rdhkUR3/9caYaVkfgxWGkPxZ3RgDE8c05FHQgUgyjkVVdwTrKQ9b+awYKGuyD0
jjJ+nUEO+avfLfZHnwKtjg2/hx+aWgoWGbzwH690GyKv/n43mUFuaGBZt/hfO8oZb3PLfnqgmOuS
uwpK3XgELHsHVWm+tXGxMWdtaVlH2iQEPAyg8RbrBx0Poz/q88BWBuWYW1E5drQvil55ADhoPnV1
9k3Jzf4oa6RcxYa9mbnq+N48YRyyC+N8OGato+GSA1NjtCKBv2kmLjImiy4zEbl0RL6W1UKZwO6W
3XRHzpbvf1sFr6ChQxhqWotXYJ5tDHdsT3Fcu/BUQn+vzMqvTEriGoBQMFU+GHQ/uMgrU/C0ybUW
deR/N+AyRvbYM7/IuDWlETIUcxct+Vn3HCTJOdLcCRCHGAS3OcXCQRZu6HVi2bcaOTDwviUYkxzS
JskP9hA9hIaZbqPfIRkvrSooFn9fDjDaifJBX0fL9j86/Z5Nxv73KQvP/Wf2pvC3gJyctda72alO
wg6hBZgGBRyTRWh1wY8MmCckop/8Zd50tLG+TFrerDzNSS55jpIg4n5iN1qldrFYo62sri2WUPdd
Dh+a6RgYwLM3VQCVyK7tYfVHUF7KQvcBqHeN7gHXArMNtltMx1vziMR9u2g9PiZ8kz9uDSHysHis
4XmppvkjT1tux8iRyhpMCeNQ59O7rMmiL4z5S9NXa1GP+aOMqSFCMNXk8OMm5GGazVFtuJZtxhxC
/kRsJ0Vvl7dYmjbOYuwAq98mGuJPT8O7/DordLA9NLloIeeQscxFW9ZLhmgjYyyOwmUpwmaHzsgl
L0YsPrBZeuxcazihm3mK5ho0+fJxRIV/g2jatJJVWZDD/wFQPiI7SbekNt2Lx4m3HCRDDWzrLcoG
3bJCGBqe8DCCJPOwZhwKcUlAxxvFFJ6buSbjIrCMA2uHvaw56mSAUhRjubWx3FrI4LWoVXHxBFZh
eovSnIwFvaqfjTFa1GkVrS1XKc9hYXI6izTvLrE1/cz/2wHwbGsvncUBitoZwfex0JYpYiiQuTtj
nxlh/hGUEFcdVKkQO1KUdTyV9tFAoWTv1qqxtUmK3HfwIVdIsKhfzDz85ISr+mlHWxw1/A33mWpr
w567b11hLfPSJ2a1rbvIWZsf28bdy1ZLiVG8T0a+4niNWjsVLORdgsXNSheVdYQ2/wNJhQAChYal
9xy6FbeYhUb7Lldb+Ob0kHFlGIsOLet/hsHd/P+Z7r9eVcbmd8i+S6x9kPLVfHzZzEU7n7zKArLR
KgLwe7yFZA9fjNqmFSp/0LmvjMnxsgoR9BG8u3kna7d5YclkaIFsc+hS+xZY+WyznD6XXQJZ1P6K
lL17qTlhG+us3OVCDc9Z38D+NXXrgWwQzlOuh7gSPqQLbDHMr4PZPvUx32BlqJdmzxknu/zDVV/1
D6lVeTm6qVhXpQFVZlZWFbpJIa/mQnaZZnXWds5ah1P6cxLFeOGOhsz1EHSfkFX2JbTKLz7iRlv4
5d2uDL1oXzfqp8l3bJc5NvI7uZ2/DhCQtq4zjWtZrYemW2PUlG1l1Zv6aKWaenQnq66Yxa8wujiM
3CpffZSsoBshvVWqqnLC/xlcc4b8Wqk64mXQsl/Vas63yqobux5SZN2vVllN7wtjPfrqj26aXJRf
LRXXocQA69tkMejonh2MpeFYwn9mlSqdepI1WaRBOgtZiB9Rr2fperDvhEWin7SBDh1G1a9X82Id
YkzZcwgE0Uw2GCIzrq381AwoSnPvpDLFuhA92rO/m93S1IuVnPE6LczaxZh5yrrBKmbZJV2+N+MU
n0DsYlcT+PNP1USEQbhflak315MWhPu2crInPdY/MfFMt4Xvg9Np/fwkC8cbmmPvXGRlrMuyXd0a
dcXXlmaFxdLQlv0OQcNXLyshE7qVWLjCVs7NbOfBaYB/yRLUlkxN/yNelJlvLHoH8cmwackb0E2O
QoG2u5s6nC45vojeW4FGpWU6H03v86CLC3TiO3gZbd90aEbk7gcyQR9a0VVPhj7Ge5ZK2hqJ5/4j
Znmc6O6HQaaOk9pCBQsrtEdjcn7IcewDeHxDO3kYYDxyHtEaPHdD8ypJpg5PhmZpX2GU4t0JRORO
bh1lkbIVCuyCx9S8m5RFWEL7VJsSg/DMdlAaLib7VLjWSm5CnWi2a8v8peY16qWOI/WS1957Ffra
nazJQjZGsbfo4cadbnFdCOPYFvpUYlWp1u6rNenTyfLCcdGpmApOiMytXTE4W1lNFfMFV+clbqx4
YsyyNYYWBXxqIjjKq3gK0nohL33fievFrUl1GjYtlQYynCF/dPx1ie3fwmgsFzXHaThGc+GThclW
ld6/2bnVbmUD7lse1idh/sUyMhiHRRXU/K170EPyMphld6LZ1GJ+4Byvxazkc61fO7UcuWl4fSGI
NWOmJSq6Rs9NY/sZ2HiMokutkCrGz3USu2b27qmBy/NUj/Rdkwrxonber1ak76L92OMMxzrBWcCl
8z8nO95WkWH8RGH/ro5aknyINLB99O6s2s7vZSI/EeW0UP0sOMiqrwXBulSRJnNi+6UeJvyR4umr
5TnFJmkGko+uXb3N8bwU41cos8iy8hXmeGdZgpDa5+oQvhlOjJixWz+3IyqQadj9kGEn7YNtoQ8L
M91Z7NH2KHej1DxfGf+ujsrQz/aFNF8vr90D4FZYhyOe+3vMX/Nce2vYC2SL25y+az/Y8CC2VWb3
R8XPewzvsbIye+3S4mVuYOZLTLbG6tAfZZFX2bMy+PY2riPLO8kY0iBgaERRLeQIQCYh6el51jKb
4p3G+U+B+Ste33CSiqTfxL/JXPwB7WkhW80wes9rtd1NjSZgNcwjwqDhJKiwQlh6vztKFhiSPhYA
sw+2sXGMtGXHgqZgEVI1HGJslSq2NgV6ZqhdC01d+X7zsyhI5StJiU8gvBeYFf+YvfN/xfa97X81
SAP4a2xWyPirwclsyK+3aWRv6RJ/NY7/9/z/Nc0tdrWP/z0iM1FW4bfLuwnndxPO9tCy9+29moF4
9I1MX2hKXa7IMeT3OIxl9/Z8Bb4AApN1kRFZTAEuclVv2X90dZNmZD+0uw75PcNQjim3Ma9dy5Fy
asNRu/NILkuGjLQLcLwwDdLIYRBtpsj03YXGc/VUOP1ak1U5Li2SnONM1dioPrRxaH5dewxBhN7e
mXx1+L42N/yp294a3KbtDjVJx+vbMNTZBExZYeRsP6SknVqXRKkwS+chqV3jBO5lL9vUOZT3NkId
+sjqaK7KhqZo+3Wlue5KRKzDl+zgvEVN++wGbV/78Ee9WIj3HOUs3BXaB9xsbu1g/5o7VF1OthPv
nLA1z42ZJzxfU45AtVoFooOywTmaDPMsrxy/0u/8pnm69pND/D75nnnZtEv5p5P4ZoTNT2LX1Hq4
sOZZZb/bVDMudLSLfH99SQ2tjBBW1qqfTxv7rvWh4BXFTlbxOscI2ISKJKtOitRH1T5hGOAc8Jew
r8VfVdkgY50bhZtiDCKUB8H+6VGfLPC3qR7wmKsewogzL6MQML76seJjpoBn8mdMduYp2KySHrUO
WZX95NgmYu1hkGC+jv1rvroOmm1Rw8XWcD0/GHn3q3Bb+9CzaIACj9ISZKp/GmbL8hIjBOQ4zajO
qw3a5WhOIDNYaqW/kjP8cSmnlb1li4eCCD80rJEmFfMozDexxCxSPOGbyD1CmSbJ1pu4pRd9qq6u
dViozvHaa3R9FCys4POPFlMOyufxqJ6z/YYnyDI8Yb1iVJ5ymGAVsr6iMONCwYaZUz8EfYS2j4ci
PIbwXFGf1/dRmmx8cpy7yIZWNRWluefM1tr5Rv+o6D0sa1SRF/rUNRs2UOPXmCwC/NPxTfhoIvAN
aTZV0l3jmVVN13ifij/isv8EnOTa30ha5YSrIpIsA/JJfVmeq9ldN4nZHjfFGO6n2Xu3t7EW0DDQ
29Sz2a7OxmXHLypYyVYfadajZ8U8oOaxZTZa96oS7tq5L9YHzt7xvVckTKeH2ur0RV2h2oMW3ALF
bv1D11rsMfwuRM7cgOIqarFIIjc+d2GRPOG4dClRE38HZpVtLL9WEFhzi3cXJjP5owKyHx7tHPjj
mpieoGhWJ6SrMRAqMQHqneoa8q0AgSJO8quTVink0lLg2bKz7CMbZFUWhQ2P3fNx5PGDWfPl1lFe
KbOkc95/u00vw3KSW6wPwq+t/Z4M+bSp9NrXNuVkQVpU2K6tMCItl9xHa5ZRc5MZxeVxaHXu4qkb
JRsSSOnif4wCSxXtdVdfXSeR8107GXH3RVP0ahfpUXi+FVYOirofl7cI8kjhGR1LvBKm0HwmJenf
yditi7yqC2daepqmrG4N2ugwjKypvzW7FN7h/GLXoLzMK5AdqDet9MT4813oNqm4tmg/nCru9743
dntXtX8VMiarsuFW/aNLVCrJ4o/672mUyTOWHrZaGBox4W3w/zqXPfdTmiLY4dl8h7THtA0HO1hU
s4RWg7I/UgBOsSoUVz9kgYv0lpTaihGNOsWc7yxHMyTZ61WjisslY9ScP8o4iYPsgvxAiLISBky+
X5i7IbFtVo+V8t732h3MOdS41WDg8GvWLp/j5VT+0GOUOsIoEOeiMfZ10G56pdtHtZl/BqlT85TU
lZcwMsrVUCv9vaWa4dZGW+PgYD2xbJOxwNpOIH7fNB9pbUcveqHY9zlE4gy5txeP85jn3N/LJlkg
/QCkWa3xDaQ364qHujYWeO5+K/EKfo4xt8W5QlnKmomZ0bM98CNz4nY1stZe2frCUsL4yQ/a7ike
0mjlpF6zTVKre1LzPDpxB3yVjbIYfO+rw2rxKGvIcdjb2oC7GamkhZZM5syTuXbwa7KpTtotieDT
2DYc+E05a5hZxKdDIRvMyVxF+WRtN2JbJqgBhaHS8xD+x4lHGuNoSY2wswm+9NZQ1sUHNi82Estk
AZQ04JRpiO8l0gqU4aVs0vhegrDmtnquyTY/ii61mqiLsWHVYZtNwXFhrC7A6hePdm7kj6ylIUtk
U7aVVdmg5/CEo8g+y1BtdtVRNPbztf88yFdmu1SfTU8ydlGy7I3mM3L99iC7cJLhXJrJWt4GaGqz
VLlJHmvNWMQ2i+C4CDsTqeDEu3NT5RJVvsJmCeDnGcuy7pz2Nef/agJpxUPKc6vbcBbwKKq2nqfp
fIhevSzNgCOy+WGaiBht4wjbn7kmC9mYzz1u3f7vsbHDhW+oIffGyjq3HNQJ2VM7yI2sxyh1DsMQ
lBc8SsolLq3pt/93j5Q5hn/P0WolniR67u/KOGme6lF583iPx3yuVVkb7KZ+0JaKYtRPej40T3Hy
JowkfpQRE48RnAzNfiPbwtG1z8aATpJfNw9JJIA1l8aZvSnO3GnXffY8sgNTid4a29U3tauHd3ms
WueWm4HVO96h4jFXQdflcphcZe0UACBxfXeQw5wwW5oa8TIivXStis4SL23n2X9Ub62y83+Nzcj9
7dC8TSfRHGXhqigf8NDNkXL8Jyav1BbFC1LBHqcg2QzwHFNsdVWUJVfXYDujSaPW3qWWPu2nAnVs
Kcre4oDEM8l+7rRJ2Y1dC1Q/E+G7WupLRD+DT4CTwMFC50XYERaJBRicuEPYVQ/PZq+Ic4yCDOQm
fibH1C/W10Yrauw7y1e/BFAaOOrxXvOaW4RrTe22w8BmlbuT/lwGRn3g+KNbyKpAHPw+rGNMeiql
Xer6F00U7ZNsqxBYiJUyOMuaVozF0jlPIbfyezRwnMMYK/ESAAD2IqM1nrpy0pfYLQWftm5vWCmZ
X7qmQFVEoJBljUrwWsyGYHMHOTKejUmqAUUnOZKldfg5leYmG23zS9/3xbaL14GP9PcEYrj6Hpb4
HI6NprxaXf9ZmVV8kTVVvNZto74AqWsfOFw7JUmO83frcZIpEn8pqyLr0y1QYGsNTu8thR9/V1ZW
NoGyV6ZdAepaJKSG1LkwgwHNqd9XQ4pSBpuBfiMbZKEViXXtZyP4cUA0bHkbn9QcomB/1NYoQHjB
xs5w0Rqclp1xNcZnt1UFd8xEe0SpuV/GRe3woU/+orYrAzkufVgWjp8frLYsnetl6hX5QXNMUtB2
gSKj8q3VUecm4ZZjNTQAAx95SuV6jy1O2/RPwps9w1Mj+pZ43pLUY/szjbp7AzGq92nkB2PoZXHf
uHGx63qLHKGWirMeleoq0DiwR7P7Qw4anbsCFaIfttmni0DNqpesw2i9sr1uUfk4gHM+2KEoym+u
Ho1q18RW+0xOYvYaA9suW6s88DnkMb7JRjv33Sc+GNkkC+zOX/Hvdk+yplu1s9SdHsTZPDXSxf85
l2wslcn591whhieGrrknYx4s54rEs5+kxkqm3TqzTXA3Cptf+bo/6t2gOMu0RXGontfWjUD7Y0IP
ZodWhPmcaJG9KbssXjfzWruLKqRvFe7A3VxVB306k7Xm3JeaohXiaYgf5EA5mW0Wdzh49DzzaMcg
qIStlboHOZeqD//9Sv5L4Yc8enTfuxa+aEygo0Ecbtqubheyxe3KX82yeu2jprV2B87j7jY4KthZ
+OgHLbRR5zZagXE7CAtvM2CsnAUm3F/nkDfLnquBNobYMnF57Z2GgGsVLdpPSOSpjvZuqgEw46b1
Nr2fj1/1Ce2pf8JtidKuDKv2f4b/1VtOks05vX/1luEgir67OdrGg+p0O3ZO5jZGjf7ZGP1vnVWN
3xAJeVQQIHo1RGRCrjJVmJsV2592mhayBzKLm75zYXN6QQGgvf2iR9qw1DmBP7GaRHlVVZr8JOst
uPF+1oVy+28srbHtyo2fmV+c8ZVx3ntR4XZUktW2yaduK3R29nbdKseuc8V6yvv6GWHzHl25eviW
V/p84zF+khjaojq8aDN3eu4AtoDtUMF4zZ+aWQH3+I84HmqnxijUZ99BC7Y3zV/9Q4yibv1v8bl/
N/f3bPrL+eUH+u/+t9f1meev/vL9/Lv/f8wv3381v397zNcDByjPumv+CPS2/9aiAj3FCf4wzgIm
XYjgv5ntSBmIb/infx8iw94jctux4DTNHepB0cZzvPErem1IsVXKF1ugeVzOccyLx68o8iyN3/EM
ot01PvefHKPbkT1pFimGK4faiKtqkaSKdSh73cbAoxMr2SIL2XCryquq1hnyV3Metfs2GIbdLT5q
vUmmLFCfsHVGlymNxXvR1S8Op6o/0dtNFRu9sXbqdwMeNcsBGZZNUrgV0n4U+GlVR1mVV7JQeo7L
faOpUULhkaRA0Sqm5iSLuHCbUzgXsuqZg7lE4qVZ3WKV0ZLHlnVfmaKNbvjTQo6TQ2TDWKAqC6ez
Qt7fVt+7ScfqrfJfcscMj11va9f4GCFxMiQWdpoqjiTsDYxz1yP/EifpvrRbXNQT0FxbN8O4G+12
5UiiF96cDRV50mf9u2x6GkK2N27Odssen3AHmZ4cvAuglHaYL84xaDcjxq4sOEILmp8l7iG3jU/N
4CKBCywD5WO3Kpf+4MAoSMRZtlrhzLMCJbbW9GB6ahHimnfDLCabpa7q7lsUjF80dAl/JvG9jZKh
v7As8BHTzBNEVn/dJqxbRA7soFPbrwKGW7/FeS44IwE1bzH1HitflLiGnWoHIAM0hN3UstjL2kBq
5CKvykvdlcP1WuEZuzJFwmc2AASCww9rKPWhnpcwE09VVgz5tupGlswI6i05nBxOJrStDC0olH70
7tOr8+VQjAZ6t4Wy9tU03MdaPz3WZoTkLMJyu0E13bXTBPXGGXCM1RR/eG3iWfCxyYI7EbXD6+hE
2oINYIYPA61TGfNEwQDPSMMBl5KSJ8bvAhPIX1X2R9FecUv06NECOkOD6l5qu12yFuHUJNK4bcQ+
njhzFZ49onddtooGnf+Sbs/qmjlYYlLwa6uoxVuhzB7idexeOHCrDgboEryhlA6+ZBBsmLxZlA3s
iMxxxIMsWNxfdFVDytBHu+waR3bAUIr7GuT2Q55ATAnFhOz2P0OMsOzJGwZvt9CESOdO1Ulo36bh
nBRjG56M16E1wpTLZGqzleZhhFwBxjnFk9C/IMVf+mrzJTeFf3YQ81zIsBoLHDQM601D1ZLzfmeD
BTu4qZiE4koRM1xZze6quHKVVRtV7JHyzNhMnZZenNjPrkWK1Qm2yUhgW0BRzjnIyq2q48Nm1u14
Sf3Ogn2j2V+RaN4Uhp//yPvmLa+04dWw1X6tiKg+4vDWH/MmL1e9aJvnrky9FUfk4a7WwumV/AIw
Gr+CfNFr42vgtF8VsCbQBKmpvsn6Ju2fjKwxnlWwU/x5p9cMZ577YHIfZady/srAedAWdojSssja
raIO8aY00O+D+zK86J17VHjuflgOOpj6ADgnDHGdhJKJLt3QNx/lCIUutxPnYUBZ7NBr4ABGkNof
Jck33bWLLyjvJzvf9sNt3ZjN+3xkJDvg0osG7ph1+6oT4kmE5WtL3nXrkwvYVbPwa+Nq2vOMONrE
lR3uMf2FBImY1RKzL/E5KD9LoYzfAZRy94Mv/hi4drjTi1DfObWnPjQ+2t4Ij03fwQ8hoKV8q3wn
AXdTi3vfxra67mwsZ4E6ZHkdHdxZQVoW3jipR7A/6WacoRW32PXKQWTaafhCXVvMuWOg8RHbukHQ
/j0Pn42FESr2amWRDXt/skkt/n0p67IQhjHsVWgk/7OT2igqx85+P+zNqGQWAIwBGCGkElRAZnqo
dWe/Cs2Hohq6+8j9iAwdW/UkDbKjP3qPss12G/MhKDp1V2VgUnsoBdEyNgNj3eWWxhnWXPdRmV1y
a86RfaO7a6DxWDjbtETlbyyEtpsqjqQhs9usgzVOfOoJ/DcGll17X9chsH+1P8sagrftfWE5ZJiz
WKxlTBazngJeBdoZIxOmkrHGE2+ppjT7aw/zTaT+ngzFhJZoB3crB2uBd8yMfyyF/cDpfXRJVBeT
mcB5SPXSfshSs9njqR0uZNW3B3HBTZEUXudMH7XW7wcB0kVx42nXKIaxYdGhvgNARP5UuasH5YHM
U/cw2GW8d0zhLnzP/2kU8bzkmz2szSerZG3ScG62GFBQfhFxlKxqr6x5/QQjAFCCJ7tmwWLbUNbV
tHIObaDWnNjm3cWb7QqQiB2f2haU4Ggo6ZvvY9ts2wjVWRbqAvC8Hwqvjj9x8fMXXWpg7NEjqRY7
tcAMIgKaYXfpM3KxeGG1kf3QkvhbjwPwQ2jj2qYpa9gYAA92Vib0Q8ei987v+Bgddb5HqFazM6Y+
PkH/5lZkDfEFq0Uei+wCHsbZzKT0i+kJezOV9AiGbIPtmGivDNob/gkxjEN+1DZCtk1gl98Ndbwr
slmE3zNhDLcTFgdpMC6sTrNfJgt73LCt2FT7FQxpEa/c2q/eQCDhDKHniA/rdvVWJAv2Qv7bqFr5
ESmRZCl7JTacbz1xsB2ZByH5snKSDFlUUXdns/YqftNWhRVqiXFX4EKKdMlO5KJ7Mn1lqY7HwDx3
SRHiWTNke4GF0je9yL6bqhm9qxrwxTBy8JXVLM5dk2QCKGshdZH61Vna9QhE+23LKQt9ofZ1d3Fm
Gplk0krGLVjMDjn87tGZ6bgy1Mc+6ixJJ/aukxRPE9zFPSbT3aKs4m43gInbYI+kXuImDNGv0M6y
BlIWYMpcoFzYbGP0iXlC+ka0LvVeLJQitR6RYxGLcbC8r11bXnCBcPwFj1prFrTlVU9hFsMcKbNw
k+k5T8pejxXAUQmeriKyIWY09ok0lT6tfAhXrBPb47Vadp7YNCaCTA7H0vwZomjjxJqq7tW4xmcL
mdFFIrzyJIt0Pryp+OSHazDOdqjXGEfZqKYG6iPkyNaliZlH4oAKaQw/Oid6urEUpO9HcGD8jHPj
Pupc/T7Iu/IMwRBV139C9XzVoDDpDaN9uMWHWDGWVt0VGy2MfXSiMezcXafjjgh2ZzSvU8mJsRxt
j3XV/9TqCW39Ich/pOe6d5ofSmy2C8Mpxyenmlz+p0a/Z2frrvom/2QFYOGiwRFyp2YBJ2FQ7GT1
1nCtcngVu3V2+is+GK26itDVXslutyLPSWEY2b2MGE5aOKth1NqlMNxsPXh7VfjdoywCh4/WE516
J6solWso/qLEM9Tdo8K38BGZy2zrOw7u8vMoGUNNE/a6Frl72a9vIL7Ek7e5Dpi75SLINvXkjSs5
qq+M7rGq1FcsSfOjDA0OXrNdHZ3lILB7OW4jwa7ghOKs9STiRg3nSr3qScYiy8/dU7wrfupvDEv3
96SVtUdtQt5V9hjs+pPslvpUq051V5l1v/EavILVPLqr88LUMXkR3rls4Pu3rnlElQQJV7wEVqYx
i1RhTbhCBra6I2/pvFk8XMLCNl6DUIuOPRi0ZeFZzpse1NwK1Spil52br6aH/UnqBMsmBzGvaU58
V6e6dgSfFm6jKOovedMUa9RG1Uey9dbSqOvotSxDDX2ZFF16a/yqYAjxre6iuyLWdZ5tzrgNvcmD
V0LRBtyc3WwU7G7IxlsewvrJ+O6ZibNsJnc6lHFnv4SJtQ6KiTj6K1ttQjfVzPThPRNkpTtkXT0y
EbiQ6xyBzMPHHFhYUAzFpS2m6sEL+g85vHCEtUpNZNkFp9dxmJ5INut3rgvUvC2G7qzbdrYOcNt9
NkvNhMKahR+1hXu03PJU/V3Y9dZPRA5eTCvO38M8L5dqrYnHbBj9jZyxZ+txndFGt/WspD3mU4OV
P5fDYALt18IPM+hOIhZsopgxA1XxXePEa/w2e8/oInDerVDn79Fb+lFPA+Mp6IFh9In93utAWRTU
B+4MVKSfVD9hF4lAwVSoGYZe2RVF52dGe+DO0S4lig5Ua7scs0/PKUMMqDxnWWmV2Pku1b5LEEvq
e1yTydeAoW6MbahgES5bh5gdWgAkeylb9RJSuw21EG8/86C4wlmhWex/JsGah7/2WbZag2lXqh7N
sE4uo2JkM1VteJ4RZkUu7qraGl/Y6xd7X0TBWgLL/h0P57gEov07XrBe+K+47K8MRcWJZGru1CTy
N6mrBVjQ69FL0OnKto3RP7C9KH7phVLsLYH5pWzNtURh3zHyRJpbXVfgpj4kp0mbD3Ga+lPCPQyl
S/Z9j0zBDf0hY5x3chz/G/2hDEaylzEJEJENtcm5QA041NYROnZxaDs5k84xshKJ99Lhzl4LC8uT
4r3B8fq1mgX0SQKicDZ3TX6Y8abNQTXKTIExtsZZXon5CkH/y6BMyV6GbvE8s5pt/3uUbOBA/NdQ
rzH/GCWC6Xs11cZOaFp0adPYXuXQfVZmgcq6jMnCh9qwE4WLqxUknktddS0LXLh/8LyMZTfFHf/D
30NwB9u6Zescrv3kXJ4HabKZiSt/BBXVs1b2BN6hNetQWXVGXu0qhG4XiVsHGG7OrxDzCnJuOc91
9PwKRtHZq9TTyDvprftgTRpMO22ovrv6jyKPhk+zyPQlH0N64WjZ3AcYhG0EdruXQItNPNJqe62k
LjtLrcteLbWDnVOKdjfM1cyskF6OnWovWxFz6IAyBf1xVMPs1WzTr27UW2c43dmrEbGV51e1bwK+
NmrCq9aTWryD4UPeKDCic6S46RPMoYuMm06eg9CANDzhqPRu98VqdK3sFdt341D04a/h3v8h7Lya
3EayNv1XJuZ6EQuXMBs7e0HPoi0nleoGIVOC9x6/fh8ke7rU1V+obyCkAVkiicTJc16TIjEWoqJ+
Nqzkf7zcB9TyxZry2+WIsJsH33b1pZ0aoDGM0FvGLtme2BjZCzht9LluX1xEjZ6bqlaufkIhPXWi
z60ROHekeBo8bYr488CudaPaNWgpvpOFq1j1Vh89HOaMKjgPDe7sA/rQu3rEIknxx27VBIX4NIXW
zyLBnaJM7qEmE2LPJAz4GovIys+OYQ5H6bQr/XjnLn7v2HGI/1r0/tlVlXgW9mnkAWGt2n2VlA8R
6tTqFk5A80sT75h2j1XUQ9mq+TmIKxiGnpuuDNNEAXE+pGn7miCXsh+7EuPAsYnSi4bi+DKy7XYj
m3KeOg+ko04RsTKy2wtUQ7VyjQQUXmeMT4NHFiEy6hccCEsq5KNYgUaaEwoIbqPJnZwGHmqfRJMs
YhE3L6ZhqXfe4ChLeZXv6+0yFdhEy1H1ZUTe74VES3hME5zU4Hg3RO9Ruhprr7irQ9VakdYMNl3C
ExyNgc6Cx8gOzDZvpzlC3TWA3CP4IbIkHdX/OKjTvTHL5KyIvZ1F01c839EoW5J9jJ6dJgaZhVfq
W1qD1POsHxEwBNLG9vRoZNjQDoPpH0wBnw2piHCt2HDuRZXjVzSRbqaajj6i+NazClMa9JG2xDZh
O3iFvYe7bZ3r0C1X7pjoL5UuLvKNzDDYxXAhsYbjQVqoE1CD3Isu8syqyx+KEtgUAv/SX1aNi4E9
7uIpqc/doLDh7FTRHTur7o/yrM2iP87sXigHNQQqzoT37g9TcUfvb6NtN+uqWAWJyZiyWdwG6c7F
yupWNuv5gk6lHr3IwWKGi+ThYkyc5EkWv2zF/EqolJ3kEP4B2UrH32IrBwlBkttrlaGr3KUD5eQg
1v0rJnZihVET0KYQNrvs8+Yz8u5rRdUpF+NSeOsvPb3edVRvF3LG+wVJiLSUaw8lKM3/vkiY8qc4
ISI/89vIfnlV3Dnmyo2xI5cDv7w6b2hewkgt7tlKtM915pzCsQMJMrccLX1W1NA9y5Zd5z+8dNbk
GNPu2cbRHa/JYjqKuVmAZ16UptMDneBKFdGape673V1bT91z3AXjMsUnby+vJeONtWRkTjt57aCy
YI99YG5vf4OGwojX4Zogr3Uocm1aQ002crSPPQH0cfbXK7HgrFILC8WuLz55VrSbVN1+tUzFWiWA
HyAPBcUT/MHrrR9VjlXMfv6oDlnz4Jj6V9kvXycca9Q53Wa6Whnc666ZnNehNTVW26a6BGHsni1d
WKQhNDQEm3RY1QO2kqUT9FdYmP1Vmen5FY/JSXWBnP3ZL3QRrChcCiI0ZsgBX2iYVWQosMxdfqEq
LsKu4yXDrOQg+1IzjhasmGJV7psI8LdGFL8uXX3cxxQ2n/p8um+qHp+ghlzgaNfdk2VDRsQh4NjP
rVtXgJpJheasbEXw1fAyT/qDbI5elK39JBg3XgwG0Wlba5NJ5o4aeO2imE8xj9+YVRfMIQx97czu
0cD1FqsmCgDhzDhcbYq3qTvdZYWtfGlYUkVKRM7WeofIKL8uEJFfmtTdYaKWP/OQqA8oxM4Ou/Sj
EfR9xPVG1R5Fn+XBarwGZakdQsLsgwFPxmnJkOss2gvRD9VDpmTuLhijYTtEyfiU6sN3Uv/W98hi
HUEv4XNemMnGAXlxRzI9vCKBi5yMFVvfnezBUof2W6Nj8Wt7VnJ2NUABdQ3qVbFT84A2Qr3wiHtY
5mjKgxf35mFOzAD3nzt/OXVlr9GW6Yb6MJqP83gjtHjpzltNwvslhgTekfy16ax6Ww1XoaLYqzZt
7DMO3i17noi7JSjKXWcYNvgaBnxRAxjtxABJkcV6JzupaDm3YREEkE1cq1sMKHWtWg29E9Wwpge8
c8V2NpbCwmtsUlbj4Q1zlwqbhmh68F02nIisnGVLXkD1UF0N81ZVVYo2JbBtl2VSV1c5xeMZtp9y
zVoYqAE/iPng64hv+Fns7mXT6PzkHKg7GM9XKPek9atPAvUFfwFx/kHlT/4S+HGMXVKYP6pwV9Zq
isVAgSrL3vamYM9uyT8nbogfErmXx8AvlQU3fvPalckfr6hTA/nvK9boZm3dKVPXWIXqO1OL0bSo
Ku8FIea3yjKqawCTALtH95PsHg2V9Eo6uVtnnlXYxlboofbEbnvC9F0XfNf0d+jjrgaw3Hc4U9Uv
WbqS/4bJsR8sgy0vdDo7L+BiJ8OvTdwtlQVFKGuZjhNGS71ZHSMFwulmnE+72QpIHmqttPEOYU6B
AEqzkJ3vcwyUe7eiSNVlmJF2lM7Amj7usoZCVcQ9uRBgNJ9HO9GpA03wgP3cX/dV43xqrPkXlH/G
WMw9+33489YCtLmrifZWgdnmn8cybVhavWzve0q4cjyv2ygluGvdxakr7XhSeX235Sebv2SInrRz
4taEArOKixj7T4Ro74VvxwuszaavLUhSnmBpcq/HcUL51Iet+KdUozyTgos3VcbbCBttolxv8z6v
i/p0GVqpsczw5uvbrL+O8yEpHfLofvHWpmiAyJbsN/wQFmk5Eouiv3yb5iZVeSnEi5z13t2MBDhC
z9Pd+0BZkMCKbACM8tXk+9Vqp4F3NbL4a9H7a5Ol4ZzUAz5X7Rg+ZGB5lroFCnWsADD0QV6+alrz
CdPL8C0zqIbqLauuq22zVivYApr+ne7UmEop4s0YA+PFLceADE46POl9PKyyojSvHRIwG72O6lOr
wyjRe3MmdPbd6h0v3wVDu3QKF4oeBTMqLH1Qn+RwDR8UZ5j+rWaDuC1JByPFk8fYxOX3U2vho6MB
48qUgtx7rGP+htEk33bY3LXg8V5g5snpEXmWfdzVwbKq+3zHKoXsYh2Zq2BecOWhaaIiuLVjUWXV
wqhhkv/7X//7//3f78P/8d/yK6kUP8/+lbXpNQ+zpv7Pvy3n3/8qbt37H//5t2lrRJvUh11DdXVb
aKbK+PevDyGgw//8W/tfDpFx7+Fo+y3RiG6GjPVJHoSDtKKu1Hs/r4aTIgyzX2m5Npy0PDrXbtbs
3+fKfrXQn/mhkrt3PL4XUaoQzwb7CU+UZEcBOVnJZqsJ/VBhvsNHzijIBO9ieNFRtvras5+gvYM3
uo0aRJZIXl7kQK4PUKvKHF0zB6Eus0vWbWMUL74TOntnSpqVbKI1mC0rJ42Og1kUL+0KRHX6EhsU
g5JJS5Zykhp33colFbo3s/A5c7Lz1AzVVTO9Yuf6ebfQjBz6uOzMSge6WuAdZYuUanWtNGVcZ7Ub
r5wyra653X39/fciP/eP34uDzKfjmJru2Lb+1+9lLFBDITXbfGtQzgFTl98XY9Xd90r+LE3hjQxM
UTYJayMt5qNO/SRnsZtI2EyzI/C17K2YOTPyIDqtxdMnfgOaV93zldMfxe3dn7PEnCn5s0v1LRNV
XrVdFn40fErQrZg8ygWyBTYYMkr4KWiS9iGbHMi8zPEVrz5HwiQrcv2HD8P4+CM1DF3VTFdTDVOD
h2f+9cMYKi9t/N4WXwfPWxuzGrY2H9g/tQRvnAkkijwQBv/tLJ0hWFUUOX7pk7NbavyHOFdMOOPz
1bItz4IBcWB1SkkhTgYCUU27IYeREAhY8bkKkuR26IYsQvVcdkCOVVXkFJgl237lgg33u4O8Rvbf
plAIfkaVxEcXodbURS4yWAkGdqW//5y0v35Ots0NTMFTE45m6hZW79ZfPyfSNIDDzCr9kZJvuSMl
jF/kylkhcxGBGU/YroMl9RbZGCkLnP9mJ7oExQXdgdonnOXv/xpX+8u3Jv8aZCOo4GE9ahrux6Vl
0MEGdXYQ/HBjPyAsQ3WyVfK3zgkiuLFjs8IIHhXCiEDSGZyfhhJ/b7GZPLYI2e9z09mWqk3YgsLD
zlL04c5D2ZMiUWijv1YCe5lIdrdd8GJEmXqup+AMwl5jb9CFp7TVk20LUFCs8QMFkuw3n3Hs8hb4
tT2FLRqJ4+SufZhWEC4Ssa1U43OYwEOLTJJKphWT1NKK4hC1bsvHxR6pLS11rfndPk1rfRkItVuO
vlZBJbDFRTYrC9H7urcPfgyDoM1SBFsgq1FH+OliNbcVYfNFzyYyv0X+IIWRdR+L5VB5JHURfYpV
rtAc91uak8s0xlY9WODldpnfFBvUfKOt8PTqEPnryo2m+7b9iVTRpas6DACrZD32lLcqL26Puto0
S613wZSpxaEp2+aUIAu5Qq6vXVJOjRex6oSbrtbwUBywHctCiJT1OP38/fevzY+O9yVMfv/y98jN
a+q27Xx4tOQUcuxS+NkPFLmGa4ewGuj/WS6sMe1HdJU0tFOFs9DnX2dR5sG9cKL17/8G/W+/QcvR
Vd3gftANU+j6h79BU6hJm844/dDy5Dukk+aY4TRI8gtrB+ESyKZlvgSjUp3SUd36Wefvg1EbkOYt
EB7uc2cTCv0buKn2NMDlJXIdlUPCkheNmbrqwdUdpx7W4u//bM2wP352ACPmFc/RNddRLfvDnazF
Xor+XmD/QAIH9YlYfHXbXkd9RyOG8XwEH2xrXQxT80kEa/b/e7AdxmuOqmEeZSgMQJPadnrRn5Wu
wDocfW5ih2QRIQW2AmsFHFs34R452hMbPHWNAxhWJqG6amofXDWPRg+GlVVjidfX1n7wp3pVaNyS
vaPZuBkmhIEpdEaw4zMKIfnsKUO2sXuKxYhkUMS0kmxdeh6Boh92R6pMgBh8jP4UBcZkm0eI4Ubj
N/SrAspAuFrHytgigDHYm1w4wdqDMbmqo65c997obvzW2AS5qO6NvsFlLsFSbYBWsPFMM7rzG5cS
mvD7nQmJ4QTQtFxVJirxXlFh+xF9xYk8qMtvoB7EqUw0sVIU2MWaA6+xTHrIxVE4rmfBuLwy3X1v
hj/bDSIlYOLsItxi2U6FsNgVNQJFhAfqFoF6DcbXPqSm+V01YB0TvxhVB+w/b4K9NfnGwkStAXJe
CAEuQHqu9weA7AiqupbIHl1AIzu3a99IY2O40VUASzRCgGtRb3rvEhtNBSN2OAR33nh09SLeBWWv
ITxkhhMYg2wpymQ5osxwNWyUvMh+w79FVAuBYheDkRD9TRPXCoByWnqADtitR/yi/f4nWIj0sc5N
a2d2NSa0TYKwiXYFfzOjsFVvkU9N/Q+PAW3+qf5lGeCnbDo8CCiKumQFPzy8W9VzuS9t74dVhcG+
bDsEjW3F3cTJ2Gw0NWw3FZm/s2WJDsFlnG8r7GPyBDCOi4DcYHaP3cyHql2yDHwpv7/T/r5A2Kbt
ChdSuWbpuH5+WCAMvUfye+jjtz5sL1FmaI+aixxAJSJ/6bFur8a2Sq4NyZodAJklO0JjMVANXDYC
DxTFQHSgrrX8FToD1ruxbdxVftQ92v2TmzvfRn8snvxeNc+//7MN9+8fqmPohuUahuOa3HmM/xK2
W1pYIwZsJ2+KT1w+kfHtc/u5SSIeXFRXNtagD4tA8fI9DqLxoqfA+Ugx9Grj7JhplthHOprenYpE
bz3Ulyrb6z1g/rwVSCMBn8PyF3JZ09cnA2OCKK0RaHTAIDhm3ixJ6Lh3FTYuC8OrtyCXv48taCIj
doZV1FSnKPWqbSrc+Cntqq1cfZp2+PwPH8Hfgh3bdEzDVh1V6Jaqux8i5Clt+y4f4ujNSfUaw1bL
53niTV+c2rk3wiI+WINmrTu/Ry8LHHs73CljLQ7pUK3LGcSs9MHJGNTqKNB8pvyuvdjoalwNlOwh
VHVKY37C8gOyGj6zwMO8cFHWSbdUjMpaZJFfnqfMe23VlkUN0cODUPpnD6eTQ4Uzxj89D5y/Pcds
S1N5hOoOP1JLsz7cRFWfiho93ewtEWg1tgUwswbvJHQAOt/eI2PZIe4Rr3K/yU7u5D+aTfAT7xTk
clXsNhLT9U/ykLuRDjGv0Re16FcWUj9R28b3LFXevnDqLzDEh6Ni34VOk65DpTrD9x4wZm4cCsfB
edapuZrsh0J+WzuU75DcSBQTARNhnOPsS2jvWQ0QAB+AmRGuZ66xEIWzE5lqPJcWWkgeQOAYkUM0
E2Iyax1iTDxW4xZh5yz1l4XNs4QEz87z8a1swTQuaj+befOqcSD/lWaL0bQUMJdps+C2LS5KBoyz
mTdlfuqimM1CAVOMNKW0f1fGpFxFfXYhJ52f9eEJM9Rw57MgL9g79SStM0QPI8zgmwws92Q8E6DY
D1ndv6GdfHDLCqgxqzVYhZtjV0JQt5hKBY4ngMxFOsOELFHBpC6zMxGke3CsPDz4oYoiTmyKnRZ4
wx1i2j+HEHXkiZX4zpsJp56evQUwmg51YkYLME3DsQBE6JXQ5hpSjwNL4UYQpgDx3XgojfLwDsTJ
FCgCaF2Hom1eHoauIucRJZ8sExti6hBkEh1Uo7wSYfpMO9TBWJ/M7mddoG+XED0sGpBlpKL67ayL
8inuyjvMjbq7fPzmJIp/LFyMIQYf0EFludoiGtkUGY2jHsR8MFRrAYG0OPpe8S0eyrfKtPkf5uJM
3dl8AGE17GyKPTgb5Rck7g4Qx9LvWVudTAvQTOP41x4awJVazrLW0geAbflP2+dZaJ3zOLI/Z9pk
Lca6aw8ZblGD0PTHUQu2o1PE154dDymZsdmxLKVLkGo9COfAwYkJ8oOFjfSK6gkP4wIJn4hH+aFr
gvHkt2qznRy3vvrQM/4hvrT/FuNyXwpDUBaxkV3W1A/rcAdxjl+d2b5ZoFuXcTAS9qQItztuyxpK
yHBxMPdY5PVGR2oCJVlfc46IfqyAPtRbK5y+p0MotkkMHiYS4CJeNbu3F+zi3X0cuUsBE5yaU3yE
wJYc5kwdS5x/UjVUna2sB5zqWQvdAK7n96Oz0tAoXiLug49M/Ron2c6IcOw0YlDHVY5kCptrsYly
7acpeucuUo0t0EpjLwYURciuxF/SuktA+vQ8RdpgLd+rT0OxGYJa3yL7Gu8QO80PPXv+eKYjZjVy
H22ka0vqcSmWMKSFhmitZsiwBVP2Njh1ubaGrtn6XgdDa/4Je1V47qJuPM38h2Yqqn/Kaf01eJ5z
WrZGwOEajqZrjvHxS9HhSE4dleVvU1UTYphtujEpJe1BPSXPUZ9fHDNSv2ZOCh6zFSHwtyC6BG4y
P94YKBzzGSse7xF1suiuS91xzW89JU3dPCZm30yLKQkeuiZK9rdmMCMNJdxQBb+1bRWWtpztNrfs
nyMSksi++z7ucTZ/ByjKM10x7NP7tfKq9xf9ZTLXy/eVM977vQH2K04DpMdgfhyKbPQPNsJ0+a0d
GPms3uBs5ag1T3mfh55+cLvClVe8DydRmlnL3tD9f/iCbtuu95hw/oZcw9YMQVBIrf1viYpa1Wrs
z9CC65Sw3PSp6mI2TLTnuOgvgUqgjI2T+jnyqu5YNC4/pi5vXuxaDw9G0mX3oYiyey0hsiGAN/ey
73boEIrwg2Lcoc6U3cs+vHAIvJWu3cpmO1rZfV/oDpirpNmM8s09r+Ahn5fdGgUJD9VMVM1i08h4
yFQKNk5GzGkJAR9ElVMvY7IDRzcpkM345bTBn2gXTd7VU2vI8VHGJ94nYkcqzzpOQxlvh94IL3mU
6GtYpv19RAJtNSAe8eR3IFoo6nuflKJHkWaYlC9JEHxTVLjqiu4csaeanpBueahMrdlNJmUMDE/i
qw406irPkNb4wQtg5PBnV97giRA16SfTnQbndkFRsj3RUmik79c3nS+OHqidUCF5l8/68JOVl/FX
UBjomNloMvtqaS/lqoGUESph8/oR2xPObvK0nkL31imb8NLNu+aniIGKsxBEdTyjh5K1S9BysuXB
j3dszJU9WOgYwyulNpaaE+AYiObeEcc875goTXcAnoZeHi3Zb/kVJbdfTuFArzFvm+7e5+QuNZ6V
bFu69S0y/Xrr5c0+VIvgOVDbYiX6xD7mk+mcXeDkS2PGxrWpSpiTiBcy0vkGsLG5L1L8uCi2Am+u
rPHG6pdE/sHz2QM7KD/NvP+xc4Fl1bCT5CBc3ejSV8gDCm8qlmTjxsWoRrhlz5ONxgWVnYWvtkEu
YnJ79Qy58o9DluFXS2nc3lLWngjRulQ9RxosPlzeNnKepb2pYxNc7CZ2TmPW+svBs4JXt0ckIh4F
1cmuFld7QPbdzY3wtepydEo8J4FOYyqPoFLPZud5z0A4uoUb3QEpHc+KV6n+urP6FShoWGduWVwM
BZkBHGyyQ59OBClzXwb1E2sMrbgAbHjuC6QmKwrW/pqKMDgQqKC7EU8jf10IajwEZvlWXicvkWdu
EKG7kfC/eX+tycE/LuFmWSdBwgcbQUVbm5MXrGyqa2ut0Un0YzJ3RhQhPwivsi61rVuXMSJg+/2e
QmbV/7IuGZbNJlVYjqvppiOrJb9sq0QZhXqmWMVXxYyypQ04YpuXBRk2+DxfOoGQO/Lun3LHaQ/A
qpDxm/udCMMAtRDTJZkU7+oL80dfWOOXXqWMR1a9vhP6oH6OymIh+wPPCHeAgoqNbGpZfDAgMjwB
XjGOZjBUt5cttYK6VKOm50kE6SbRtR7/wSTc6I7vsKbE9ucelV+SjePrh34CaZOsyqs/xg4ZlCra
J9gPfCYmvfFsIyw7bv2hqbWfE2BVku/6YX5Gv+TNuqEyp2wPYeXkjzM8d1VkobmRTWVs8gviTLuY
ELvAf0hH6Czo8n3U5sVjavYADZv6bRwV7R+CL+dvz3meITZ4UMH3RW5P/xB8VWVtOIB5g69d0LrX
XMs/T1bt3UdpaZ/7vOoXjWj7L0MbAKP3XQvRLkd7Rip2w9ag/yK6Idk6rR5uhZk26zqA8GFAszho
88EBYHqQTXkm+wKhA1kknRTpcXblOY6yqUrdoTS67Ipmvg0ZjpumL9Xi6GljfyzYQD43IwniKpou
aPPmz64u3oD9NSfZCmasTlMENZtVBtM2ZEvi2v2+mq8sfSqW/mTYWzkakg5eG2lVb3xXT++CmXkF
FbA9drOshjVbqLXLpu7rI+Q1GIeyR469zyp7HTcth6JZViO43Eb9DxYza4a5ppQUFjYQnwfW52IX
RzWYgkSlkh+TGXIIIuepdePvbA+NIvIx9slG0XxaCDO3ybuZ5yoX476cB+So7Ncay/6HL15+sb/e
pjpQHVLLtqGyv9D+FnX3ODJ1vesbr6PuV6vcKiCWsv++HWJ+8Ihyup/yKrI2pNWik1U61n064T9j
4zMgW8DBk4voTFiRVIJnb+VunXsm2fAaesnYo+gtD0gmZ2fHZk3zG1MhyDLcq4P4MoiD4dwR6u1/
vwSZf01rmLYu2EWxXVYRhDIMQ6bTflmC2DKWjqFF2quteZ9rtL1ODavML4ehR6Qe2R+NAGWyFyke
SyfIE/3KzDz3WqZ6vompcuMnjBWHyHLvrnRC606FSbLrkmk6ed1QbQpRiSsqLP2iN8bmUIQakDSz
qHdwjyHLJNPa8VJvb0Jju5NnhRqhczX3ZX+e/U+j733v88CXxv+wVP/t5teFa+kUuhzqS3MN+0NG
hMBkonQ9Vq9Rmr5l2QWUmncaosg6h9RNz/58EJSgVgj/itV7nzyLW0c/avhM3y4okWpdyNNomrm0
Rjlu5AvIyXIAQdcZBOAdRrDb4x+M5w6hvTIYAyRHnf50Y0HLU3WoZ8XiMVn3QIGA36ObpMNrQSJF
ry+2lPOc++yw1U63KZCfbk1jnuIjPbrAcmXEDaXOrlWdPumOMO+k5y6ZmOzqq6LZCbxk0CGhKQ9y
bp7Gt7kptHd2x2XQ7nxl2PSRXqN65bTaoh3KE4Rx5zVQk3yFaIo4zJsqarnixWx899Xq7WYJgR+R
Ta13rlWCJ4k+D6C5CyoqD7ILBBP/Ukwe3hPzQDYSuzTeGN03IsjJtqkzSoKBaCo+m/ACf3+b2B/S
ytwnFnUll3InlSW4eMaH9N+Ic0OiFXb2ag0QqMs6BAOCyd46Unr7U2l6/UrUtbUL5qbSQ2VWDXJj
cpRH9w7AlfowFkI8ZYROsnu0oBDxcPuGKYb9qdWgQTi5qS7loKvjRupxq3CYR538Puj7J0x6y7Mo
hX0SfqgvWwyGvsH2RljEGF+muoD8hnnoPgv94qlSqs9yQqdk9cJqx+Ye14P4EPhTsk68QfnahAs5
Idczd1W4wXjwisy9dvjo3AawlX8ivrWeiGKM3WAo5KKk/pCTWqBf/J7vF7XfrapF9f04H1DB+KOv
yszqXh5QDP21T05+v1aJuvo2771PjxAMJqb4y2t9fP3ShhzDNkkHRP5o2+o5QBrhS2LgshuXQ7bP
a8V+6aODPtT2F3Iz5BI6tUK02LO+2OWEhgKca+ii0Cvw2UTrm34ytTD068y6dtmA9VOCQpLrlvuu
AP+KXmbCbWL4erhG9S5CRaYacfJs8z745ObNo6NDAdHz+pNLEu00kYB6hNVlrCmO6uswtJzH0a86
3N6x/41QcFwSuEC0HtqLnDtMGFknleIh3sRcXwMTWuVTspCjtwPpcHOuxyZsiI5i0Iyt/qdeqJT9
/KAC+q412vnjtG0m4/reJS/4cP2H5oeXaxG2WZUkyBfyWncWUHt/vZR89J1a4OxLBnfd9blxFYXW
gPPjbY35bJj75KhauPrt7Pfz8sItNq4K1NSbqd6WZH3LUz/3no3WMm8DQLS0oyuJ4nLUmWfLs2Lw
4WgwL1bFdjLQApiIxSATq9G9POReg6afF6bLmVRy62uEOe3tbGbNzvPa+aA2LTIPsX55vzSyW+Ws
T+2yj0YS3QCeTccd7211qqmJd/VWNuVhyLR20XdOuu+aYrqXfVoKS1ZB+0O2ZH8xuvuctOPpvasV
AAWSNrpmhmiuInvzNBDTdYKxL4ij8QV36zdgt/7VVTTzYdCCczPaw4soLQNSCSLGGIX+Oos09p2D
wtB5TAvo6XlfL6PRSMtl4p89FL4fXFUZHms/YhcNcnbrd9PwqJejcZxleBy3y0pgOlghQ/eAMMfc
LlccNBl4OGnxo84zAnu68Z5tYPGoDmm7trReX8vm6MbhfTaWS9m6zRhLbWn6urJFuIvUmc8emZS0
XW0MzzQOod4R/fXZLiTQ2wmShfVeDshD0sN+3LjCmCWd+2ohZ8uRxlZPQVKUD5qLh1TZiP4U2452
9lp4OXApy28JhbcUd4PPeZpm2wxbgZ1Q8+IZB+x7OeE11H2KuXathIiyI2/gNuZpcJyBnMo4XFCC
Ss9w4he3GRqRzEGJzeP7DDnNLzLMxK0Ggq6pOgTLlcPuOHAAmoph/sySinsIL7UgpZlYDSFP1htr
RAtLDCZIVNiDl34z0JEtY2v4gV8vleG+dR66yUclNm2snRepI2uvY9+mJNxzrmV/t8BWS5GBa5al
457ncYpw4+cWwRO86gd08Ov8j4M7N9/7itTka+xE720germLAEjzC471Symgl1Y28vMqfMSozO1L
oPJYlsJ505g82GmpH4ueT3kqeoyPMC94nZxZuUNThnOqkqoy8dTUTTapEKCXRaOVr8hnQMIJ3BxJ
ibb9gkIVJf3ydYLrvvXqqdjKZqLfFYMHS2oYy900mvVGXowzwjJH7uVzryioHHvxuJb9QR3umkgT
z8WkdndJb4qVfBmtss9qQhrMy3oU9FrsFxJhmYjmeMMXs4FhUNrSp3ca77soeJX9mg+FGZqz9Pcb
XmLq5fN0vVHUnYtv/VrOKlRxMWsL5DNE4JNhFQrGFf3wZRQNSnjlIsZ2fNnHjni21NZeDE09vTQ+
IJlID8evVIGRb6v0H2CMdqAFwTHZys8ciaCIRMWlZMcOVsfsNn2eVm+xn94rQ2fcT36YIRwmhmsG
e3yJboC3iWN9trhRWm836k1OrEdOfe1FyaLCRuDiCiXzFoaGUE7FR7qJMx+zuOiLHqguO6yyUk5e
rymnwUYOO9bLg+x675dnau/1/KcIOD8MmIGhrCfebFsNFkbVU3xxkhD1WlPxnsfMoLTgucrVzQv/
nh2OszBQMgCQTJ/l9xmBdHAPUvdIxaA/GINmXtTGFxdsM+NZnXwtu+QhhW+CW+nQ3oHIJTPbEjK4
qhY89zG8UxggVMmVNnxGsNK+UH5ivWLQ8uLh0Tfe8jIMnwtVB7U2plj/ukNzGuZDoUeoHGbVTvWy
5qQ6Nof5TA7KaaVpFEuBls1a9n2YVybDRu2tJ7QrtGOlq9Ohd9MSH9k6epoG0OA+HIS3EPvIxvTe
OhGECw8FZmDH/rT2IU7dLkLHptxEibYQFNQPto5/ioYwS4dvg9HtFLO53pqYq5nHsUYkdWGvTWRn
nikvYl1RcJtEIq2eS/Ry1vhjB1vHt8rnzMDVgVXdxjSVpl6a/TZ1crwf5mYI1moXYKm0lE2npWpH
gBndmhgLuAfkeaDhzJPTyVJPeuH/SPQnL57UrzCiv0f/n73zWo7c2NL1q0zoHhp4EzF7LlAeVcUi
2TTNvkG0hfceT38+JNkqNaXYmjPXo2gh0gEolklkrvUbmIovY1P5blAb1kNaq826sM3wDhGcYhsP
o3wepWokeD3JHrgM4upmidIotrYrcu/dbWIMyV7mv4OpTO0N2jTGOqgnhU12/01RwuHHAvGr0/RH
zMrOTUgVPVXRFG7qEqbsDztXs3UCns135dh0TkOl7kEn8gModfMpr3LNK/1pul1qVVvyTgVh/ggZ
NnUlRZvx8pCzRyvQYQYHUg3Egl5HybEewN4NZji9aj8OiL0781ZUAU/Hu4GA3oaUa/aILLPuZp2U
nJyiCS+qqvxgMuyfozAr9iVyExsTf4bnoHAUwn6ljDgpvU4fntQQJESbM4OAx9qLZqvS6yOiXmJC
7Z9bbF/AYjXyTvTyZcHsLa1ToIhcchjWNWydJx01+Ys16H+6L9o42Uaco3XjVq38oyn3zT3G2wUM
3Qrn6sSMbgIcB9Z2nTXPuIY9k/bk+xkPK4Dfzhd79uErLScZSDDsxtCoXk8KbQhLmqTXz3OYvp5k
2sPKrkv7SzBk6DRacXMfLHfK1PDPd4IL1jzndfBsSoH0Pav6P90Jcav9LJkuc6kBWXLBpId/wNXr
rN3+wybvV+gQezxLV3XZJHAGD+evcZ4u98tQkpEVsOJQw/+iS45qnatPmRq/zEEMbmWU1adQSyBy
NvXDSFr+A0iNtRiEJJl6Q6jj2+spYTt5sQ65RlQX3uAOMXaND45L2KMEGiLMtb24Ik4JkA3KhOTT
0jtF8SXBifVWYVfuEf2JborCz/dhit0gqzX0L405OgVOWrhhzJayiEYVOMKIQXRqPogRwfiM9Hn/
QfSHuG9y7/ZG1CKFRxHww9SbnPDJbhxz3yYau3HZ3Pm1Ji18OnL+ARAEUW2kPN4nSRxDu6HXSasR
lwnH2ouq3poIJJWtegzt6QMT8ZNqm/m9lfT5fcKWA0IiEfq+5LewAqn0TYny7Ch6IU50/wCvUrS/
hLPI8DmObBCrMRHLMN4BGWOL2aRq7IEd3jjtCBDOGlnJmYnRz9CIbmcIY2fQQ/rRrHO+VPyt6M34
JFDNybj18y+qbMf3ZV0k91Xsywc7MVrSYzH6ag6WGjL+PLtGjqTNVJT9R7nnwdxlWnsJGhvR0XI+
pJLaf5z7Yd7PBmzGEI30j5WGAOVMCOzG1MH9QZN+PR2VhPZgN/x0huVqZYdQlGOb1XnApfNpgqUs
Tm/KufBKssP4UDOsWlgFuZ7VpwwS5rP9dk/HaZKj7eT6SowKDHTtFWbHo7gG0sAk66a1ZMfjaiQS
eKsitH5b4kEYML3dXJscA2qINqJdLtrEwceRdqurivx6Kq5GykmvzGd5mIdToMnJvtAyZM+X0rXt
70r/fpwVO2/Xc/4ovbtKEjnGTsFCpg/ku6aX/B2Qg2jFBg2Q8nJQsjDdGl1frK9tgdLN675TtI04
TXT0ulqt9Mzqd9c2y7DRDZ/UamsM8zfo0LhENIrBLy+QD4ZGGGs2Bgybmsi+xwYNKG8edi9qbzxA
owrhokgbGtDxkO3qRqv65tO/n6EEfrgQrJpX+oymsUcA9wEYhgNY419xeLnJJidS2/AFvdYo8Uxr
32j5Azon7XfT7nbG1Cif5MA2ViFA+UuFtdyhDmdzh+ZdcQK3AkwT/pwL0Ygv+XKQcLdbmwmESFFV
m/afoIPvsyYaeEdLI7hpajYIOuNd4MwE3heFZKU+zRNwPWdugD5w0NOyuZDcaPdsk0EMyv5bmzxa
2bHH1t1VM71/sfLmiMINrGsFpRHSCGiIZNnwEkBbdzMjk88D0tkfpCm7mJk8vJQ1H5CKsyr4yTXq
YSUw4PPU1oQ2R90nv5bykDcdWznnS48oiYMYSAZ+wL45Kv4BgqDZ7yYm/nDbAjEEtlqHNAFR49dP
DjE5EAZ5rz6OJhOmkVbFiRRM0L4WraWeqUFx8kuk1whgH8SQa7uoihHv2lKjwLIk1bG8Xy7ybty1
ej23cNCvQNwjxhpFH+41PL6OoeG8wJ8nBtLoEz6FVmBsbb2hdxmCINJqREDuVjSBSh4PzKQzFi10
iouAOSUPZ0f6HlX28V4uqwFNyVsjBhu3knq+m0HdIV66nCAuIoEZc4EFBEdxEYRWppsEB3XRaTRd
svHLQReJkmNKjJAlJ+n5ZDmIUtvoBSCktNu868gz3y5dMdDkp7JSFfxU6q60UJVP5lWoRf2DlZrT
DW/IfZf1iFwvh2p8QTgk+fDabxIaZZHcnEQf4Aw1z9tTkWL9alYtliZBqGBdqMmnVKneSqJNHOCf
YDr+62DRJnob+AgHI0CkdZiD8ig7HcGHKb0zFgYIQI+3g+icbXzftoU+lUdRv3bLIL2XpMFIktax
V500S1ttefIqy0EGlxErXXZjL89h4CHJeW7zy/D6GIYrvtUS3I5eexdTW5wocjKJoAXERfoqk++M
bisvfWJUlM31AfORiYXK8iz/u7sq/XSIfP3trnE2yit7NIAiZPOMkYzDZhHl+ZcGJAviLKVzQb/I
vojqANHhRR2I4mvoEJ76Uc0vWd5+Ti1fu8FcTb8RJdPX2QFiFmlWpc42ccG+i46YfT5uiqC/RPV6
EGfU2Jtcm2SSD26nJKiFtoN0BuDSuNzP3oayKZ1F2/UQQlxaBWWUekSPkyNS1slRlMShkfypcEWR
XFW6xSLkEndheoqDHCFou8w3Nh/Duo7LepOhNgkvIUpsglwj+i/dj6AqkJEc+vxD0xK3HiZV3rxW
m667c3DPhWcChtXIa0IvVdnvRG/oDN1NHs8ngj/pOSCHh/sH3Ba/1bXncVTNTWc0805UixThQ32e
kksVNsFTzYpFcVL9OZ2nHt2uX84y+9sMrQiWm21MXEBtvvBr9kBbR8++WdS7YmD7UxRh+dj10b0Y
gOD55Fqhb96OkdMfjbLASWd0yi+QIpcL2KVkr3MAQUf0ddXbbtJnV3QAgbojUtI+9n5QIrKKr0qS
Q+KObNUTA4wKayaJoEtvmx2ZpCTz9f5hcNi0+kiVs3OutwCF88/jGv8AwEMJOi4smQHzRqr+pDdA
jpbu2E4gNZvsV7KhNjdAAkdv4dgif4ICuxRKx0oIr4/yOrfQkBb6BEGZHCDlZMhTOe1xLII33QJ1
7L+RTyjvrKqfbuqqIj0FE/Gl0eeNErXSBdnB6X5yiCuVUCn3Sa6O9ypmA3edfhJ9oqVWrBLUTWiu
RJXYxR2sBtPTDCk8NJGmbRNZKT5OebMV74U5dv0qbOfmJksrUniTYby+vfgRrfO8yF8UjR815rTy
YQzH6oOB77E4M1cSlMBLQ2YWAIAj6YGzccYp/IRkwesHofpozQ82VhUalpUXOa3ylVmjDyj1OD/k
OhYfTYVcDBpPlfNamEQBQ93Xwh9dk/y/GfPXW3CdvOnqZVlwvYUUqMY/PJbVvz6VMWjWZMCbugW7
4f1TGRpP62RmNz7q+mxfkrS74GJZvSidkm97pEp3opqjXmnWKgGzmszgaugIQU7D2i/gGiS8PVa5
ytGFRytHimGG/yxJUEFYZUzxTpReeyvzH1KTqHX+Qs5gTUVq0rBMS3VMIETa+z0Pe4emKqESP+j1
gP8E5jNyrSl7S8eTQpSubc7ftIlxTnHx4aVPUkZWCunU9BARnPb6uSLymDq+16vlYcrnWNspo29t
p44nz2sdk9Yttj5Ig47pS99B8tGa2vIqB18No/kQW1LKqszMD1EYZUzPVOOp/1aMtXKLooeG9k30
TYwiApBtNBtDb1Gt/QcLSMtzCVwQ/qBdmzfpmFdIrkflsyqIlmHrn4ylGpXFOtD8+iHIZv2O3x9r
vgWgM1kYEBdOt5pDdnp24qe7EEHjy0CW92T541bUpqRzLqJUd7aM2Da28omFC5MrGiUze0FI2j9c
B4vziVKh3smpr2PFuWnH01g09mMzsVDQEIvSFH8HRL9irTKUz4SALZAAZeqJvyR2nHsylzrB26h/
7NucCC9/kYlt3wpptRHh6dwyXsos+hzGc/Y1muMXvS50lv2jzxfUBtloRN3DMiDiOfEYGRVT3eDA
OV6WS69FsYZSp4RPVpm6ZqVrvIjrwqpWutJfXZdSGHVgPYhIzG7u9GxrR3N1YD1uP5AmvtO0SPtc
Gn6CcUCg3WhaWN4EVcNDaOnowvmm5If16Mh5cLCiut9WAxNOE38V/aSew82c5pKnt/JCtfCHjcby
/yZNWVcMilN+Vp34GbGTHnV71fBI5Epr0c67vorbtvoYYCmyGzqr2VmlI30M0XAVA1JslOHWabWH
zVj8kEcEaJYLyoFer+Bl2mdEtLRLU/akZJaOzifhi6CzdKf6jX+cswzmKlyiW0gckYs9x1NTFw0q
3mXwaLA3KANleu4tqzxNQP7dbMqnZ9QOom0baTnEdHqjEn8RCQfkG9FbI/1h6fkzYsPjTY17IFsS
RiXRPO+mQEITuIvm5zbukpWMC+xRnGQ5waZDwfxBagbp1sqLD683Rv7hYDlhvxYn2Tohyda3zQPK
3s25jpEonacZYEez7JqiWHu8Vqs/qlXp10dCS2+9oip6o5qQgzi3zVT1MaoCQroZuUdHJ/EP2t6L
gt54K/Lo641VpFW+p6BmJm3+0ifOkOBEa4kpgwk5JLnvGx+rsalRrkR3HQAmIfuEBE2vmoe0WBTa
YTxir2zFx3LyjQ/JbN+/tqeOSdQNhKzdjv4dq+nvor1hSbKCLpbcoN2R3mZt2brhAjWRJjgGWWjr
F3Ouhhvwn24hQ0aC7AGwBo+ajZW3EI9EEdtWyxN1n2TMbvRnpGJ5yLrhqJ/zCTeHpqqby2tbVZnn
SJ4l70/gmqUtUO4moNo+kwXLV1BufRx9qYfg3or96Hs/VLvIsYvQLbMvWeekkJC7CztjI3ThoiDs
GMzfm8m/mLU9fMGE9ttcF8qLOusj4tiQTUbC3i5mabjN+JaFsn7KDiLrcaz2C9nHVqK3CXItRTFI
lBq4NGvTtrOVaJNqlCNcKeQambgGGYQIwtz8Q3Rfz7MHHLjDcC42PcRg18Ht6wFh6WAjmZV+wx5X
RtRJgVDtxN0ZjBZq6UbYfJBC1sr2XPefEEy/+AFoRVdaw3LuX0U+okXbQwh8CDGPIMiUYziD/Flk
QNoJh0ZTywoIqqMFAI0DwT7oDyXW7U4QsxBZeDhc/hYh8d4LwuYjdLT+VhycRVCrC7JzFZvSUTSJ
oWaIN4KP3cf6OtYKx5gYUrhP49pYq+oUXNSsnTFxNicM2lP93MZyv1GdIn/AHlpFgkoLvmjQxMaG
NbTbJ+U6Qd32K3zARYhe0R+dCA8AcaU6UN6uVFQaz0JTUnemVBtnQluFEYVne6mkCzMlG+YUffOh
iraNJS32gPRY8LOQ48n1aAUSkqhJ3O4pZKdxKcVKlZ2Csm73RRa+lcI/2t71FhDPNjKKdqADZM8h
NgqrZCmGpix7ksFBVMXB0Ozc3LwOihB2VPGbZKidmMqqUMrotseBIrW19BnIj+rZetesVRPFL2Qj
EcgOiQ6g2pLdQgyPXX3pQBa8XA9OZ3tVEDpPddqtUlMfsQoF+p8P/bQVVXBfBwzVjQcsbmPSxeig
pJhQdQasR7dn9V1Ejf9pNNVolRWLTjeUyC3ks/yEOw1YZtxndtUc9HeKM0+rMETETU5JPmhLhClY
Yk3tEOkHO6+fr02iZFeDvo5qFcvNheWWZPZJt3ubTT/yMQiuGyt1qYo2cZhLVi7Qbgs4bzYa9Qjn
3tUEwFYK+TD8ZEoUBUV9XupjE4BiEnWe4j/rQVY/63K+Zccpf5TBD2e1nP9gg4h3RW6wXwJoECa6
eQ9W2NyGdhkdTSuDUGovCSeprR+7IkcEEoOb792XNIXSlqtgSOtatR8lpj2AA2l7DoZa9aAtJru0
6qp7dp0oXWZV+qWfp404S+nLSzAxWwHc81dMrbt/CFYaf2Gr6Y6FHIJCaNzQZL5Ov8a8iFGGvS2X
/lejWFQAZy04ZsT64Hb8UJug+ZIl8+aj0eH2FOsLASY6T6qR7ZUGdS3JUKJLp44HDIFxvq98jRVZ
cRPFdXPonLXgymdlEd6H+X2atJdCC3RPlgzNI1qAr2lRpquo70DA6JAN2DXp60KeYO6PqczUweUQ
ksLqYts9K7qkr1HoGF3idu0OWgXhZK2GKtKGuDsqnrmAbywZVhC+Sh9VBY3pXPsYfwc5q93OxSOe
7A5IH4x8VPKbGCjb+UlWfGWX1d2j5Mz49QYkMJGcM/ZkU7MV+kLS0Yo/EPTA3GqhRhsThtR+D80m
wkzpKMkWKXeMQty8koZtBjJ1PfjYNNthuvINpdhC4ZJh76fadja+drqaH3pCLRuL+DgsvjrYEgEf
V1ZdsvY2uoM/R+keSSqwMjO4oQTeNU416BphJS5FvOSmIMeTGFgZZZU7ytH8YcA7KZby4DSFPPNt
sstIPCTWBhyTtAF4V24nzVbdJBxI3SdttZY15KvNAElVaVA/JwXK9b2ZV5s88HNXkqpsnQVqeR+D
BgRSoJ7Ra1HPLRynREHvwirDFUKvowfg2DkqgFFXeQNBipxh+CFBO2iVjiohR+zNASFW9QE5+jW2
ECTz4/YwQ4lGs7B0zZGIQTx3XzO50k7AZ74EobZDFqYncodYhev3U+URDQ/aIDtlmv40xqaGqoNs
rRMDFxtWLQGUc6fdgeduyLE8sKvLTmjaZaeKSXoK8T7pYGTUsV9+CPXywTDazDMiUtW+fiR8fUEd
2vzI3HsI7aTcpsXRDvNzoZnxcy2lOxiXww5V1WZVkI68Q1qHJ57upqEF+qEM8UHvuxOCUbHb9317
7kxvBgaxWUwttnGonLvUns9hAUBFssiKQ806lX4AJgBG1tYadcMrq/gJ1Yjh7E8EZROkI22l9vfd
pN7Z7EddpmQbZYTFG0kdPyhx3d2Ig2phIDBWOU70YQ3oaiFBa1MDVE6zTiXZ2MsAEmU9mSEudpa0
aQHbrgZ/dlv5HFS28QT90LXD8FgRxfakTBoPk9O/ZMionXV1BBut8TFqAFxXqmZMJ3b0gBvBT677
Gp1Af7ZV9C+Q585UaxVJ2ld5qDZqpPJ4mcbxjGLNbQsn75J34GvRikMlctLadZJ3KYv2cEPAwtml
gVWs8RJam2Pw2VS1/h+mNeXX7farzoxlQPckaoAT6nskMILcuYVURP4N2JH6XEzgqbBQtXoJQk6L
SAMzLesrtGVKH/UcvTfKH9hHWruQJxp2oclJkZPES8iyd1E/IZ7Fb/sfZt5fE9m8RItktgNcWVHJ
RFjv5RoUWU3rrCrj7yMGyThbaRGRlOIONZLiDOV62KsWZqIlcaBVyd5xmyqNqw0grYSbTjkjThlP
eGtp6VZTzGZLwoVtS9Rmd4WcOxt5DtXtvMy1eTJEiIyk2kbPDKxwi/C5RdhG/Dn/+YtqXCNU5L4W
yIoRBW/fVf/7ocj491/LOX+M+fWM/z5HX9mKFT/afztq9724+Zx9b94P+uXK3P3t1a0/t59/qWzy
Nmqnu+57Pd1/b7q0/al+t4z8n3b+x3dxlYep/P6v3z5/y6J8HTVtHX1tf3vrWtJ9iBss+iF/6Ost
d3jrXv6Ef/12/Jw3n5u/OeX756b912+So/+OEhkyXTJYfd1B2+e3/0AocOniK/C7bOgqSUQdVoNu
EBnLi7oNEemTfwdYI8tQnRxktAyN19BgW0qXZv5Oct1WbDSOTJz9dOW3n3/+m/jf6+f292KACnZK
v4SuDJkbwDyBYGKyvFRN8/0KwW9tJPrBNim+f9DiVD4NGHycUAIZvZkENv5bJsmRckfMoiLzQ1TC
05uxSGEO2aXXWeBYN0i5u40ZpQfRhrZD5YlSH3WVd60WakZqr8YyaDkVMQ1SFRhcT2CWldTOPVHC
Cif36q7TDn0Fp/dn87VPtBE7BzJw7W6LBj1cLTnWlpqSY2JhuY10iIpVusmk6KXPCmWbOlgGVNJh
NozMS+QESTGzRrG1CbkWVkq5l6MlNoNCJDxCfmNfO3hxrzL5ga3tuGeVsh7YV2FfjdGcaZo/+rar
dpbSh/oJuA4ri1pfz5kBmGg5oG2IeIWdPivkHdxJG4k8yLzfhzJYi/fR8vOt1NoSAb269NRULj3u
V3rvqmOpfZqbQN7g83KxUuT4jRDIFY5c55Twvac0vleaSrO7emulBvEC+O62q+vtKfUtA9snw1nF
alxDZuMgzQrq6KJoQJHdp/zNRRY0ax9PQZbvP1+GeC3z8vpESRx4He22kYc7B9KaV6njnw+ibTFx
G4e03ecwD/cVW0iD+KAXG+SNirQ62CvTwKRClwh3aLYNwt6UrMYTBx61azQnsRJqWYy1WRls5jaV
QDeHH0YnGr1iNCKeyFsYTKNnRlZFHAACF0h+349q2Agwu7tZSzfjTDhGN/pkhxrESY6HzosybTvg
ybQfL4SOHc+p5hgQZowpWodvplbgayPjeIhk2uzBNV4pWWS5+ezIng4k0S1I0G1yHL28QTHQSqyU
L8j+nGJbyz0fbfHXg9pl8h7D1pVoQobH3tpdeMZWz2bxHfsZZtMc/OhnCfuO/qCk9zzani2Yk0CT
lE00h3bqVnChDhrBGafb2qEf7XOLbybb/o3jF+C8zXRaT1LXeEPpFMjY6tpakrXGC+243rSq88Op
EJGIo4BYBbxcD3eDZTR6aMiDiZF6831sXnw0TxtZ2/ex7vPudnd65+tbVKpQwevVr9C1J76i9bgm
SNQhVN8OXgUiwOuyeVqXJQSXrGQLhRLQ4IbL24EEGL+lqg+K1zfFSJRyK5fl/bu/HbV73g8kUnat
X0sFUUHU8qWKSWA5iJL4bRrZgHqgKPoGLuNdbuw7C5Xj3jnokfSt7nEelbKTiQMQFCXbYZHv1KC7
HWfdVKAZ/EnOwcQqJEGx/1mFfQVlsguNtd+VD+YYT3zFLNOz6v4xlcxpS1w5JDpd7ZIkAqQ/smH0
s33TDrI3QLtnU7Jr5Mo8kJkuvdnqsTIhGwFqIihUQp1NunzJ1RXWUe3KzquCF+Cjrt5pKJvHYb2u
AHfvLZncpDKgQair0irNmSnapVriRAZeNPicIdMB/rFsPbV20q00Bl9A/Vdu0TvzJm1NmMWRvU/6
yFw3BtsVCT74rk3HncL752nLIdLUt5JoswcFgo4ZfxW/frtqaq+qEmaDuQiyTY9YCRJtfbj2DdRf
ogb5rgqY8kZW9H5j16QjXl9Sko77qge4vcxBoom1WguxX6nXffoZSPDgAXMcvMROew8RQj3OyGaV
7HNQCVwbc87HKb4Lr0UdvYECzfG9o2Q8EJLik5NH2ibR/Ja12u00BeqhU2cWrCOsl3VrsNdQE2f0
4qC/CUtmCFXuJi8JlHWk2bcOWu0b8VbqSChP0GSGCIvxyQgeTfVuzgiXLry+NgsdjCvRLhbzr5jf
8lA+jrpJhGqZ9+xQQlouA7Ri1RF+vkopYV823AHVIOiSoIdQlueoUMDRR52OFE+EELllTYgQF8la
xt1uTSStQh6iPkmqOYCyjjpPkuvOEyXcmKeVRaaSmGQJq4ePA0Wy2gtlpmlR9dXuWyUX3QaaLmZ6
y63Ql2Tas7TvU6IpGyAeKbpvZMdRjgSm5hkBD1502qvUFUVxsJbG1xIM2I1vMm3WQWGsRrOFXzBF
cG10Dbf0VC8OaJFluBam2XEifX7sBrPcgFrI3Qwex8bMscLLJ6aZserigwhRBsuE0vph7FUyukqZ
48kyM2zAt2iLyeM9+cR11WrFpkJIAabIHncddZcVbetpcVMcLCt1cTDiWSDaJrNU104qVy5J49Fr
bGvaKbIBJUjGFbLqwe22/OJ3voNOQTosmljpuR/lcT8M4+zhxcqeBYZY7+sQoFG7dH3NCDZ2ohxs
Njezrwe7ilHHGCYwuk+OW+Ee66hrZSz9LdqZkrwSnw/RobdPSlSh7aArYo2e7qwIWQ67Jujux2mZ
ifUb5DeCfVfpYea2rZZ6Dg5xFT8BccjtErfiMn/q9KTwomXZky7rG3HIl5KNAsXByHOEO2TYla8d
hN3TfNVm6fd6HC6ZVQ4nFTU4ktHBiv07GoC1ch8vQdIRVWIoMS6CZKlbpoCdg+Lz1LB4Y2tBYkdC
+V5mczDqBFAm60NWoqOtkAhYNxOBeL/c+OPwlBqhAha+wyxzeJ6StNkYHWL6Eg5/ZVhvbGf5SUvM
L1AMkM2rngmBPyT+mCA/B+TBDqcvRlpuSN27mPYp5EOic4t92A5gtQvAUt0RlqxXRuQ8ZUqEktc8
7cmvbstJ+wEt/QbFduPQ+epm7O1i3S7erzXqw0ie91ttxtzHqiuoARGpj5T97piRkd9k2gRXO0oh
GyzI4Wy2bppEPslR0W/Z7XwC51mx0XU2GuunDQ5JjgsMFm3ymajEKOfLinGfVnj4pVbbYrqUrtnp
LM+Bz9hrBCuprIxDW6gJemMbZQ+NUyVraj5m2B1wZ4uY58WPhsY12uXp4/BomXskevwFgQNDesty
tSM21ON8NWC5OOrZQ6QiJ11Gw7wd51F5gse/snv5h6lns+uk0tcWuwAsZxC3rGPT9WdzcmdU0hAM
+UYkHYFfp31QFLKEbdcHuwUt3Oa9QuiFRYYzzuYmm6MNQBLoYw0/OoBeY3nw4zpzU1zj3UjOPo2N
9nGaBuWuD7NwVaoQhYFumWoaHKfxU0XU8KgaoI4mZAocIlQu5NyLCuLxoOMKfJId/zNcYtKIMTyZ
ReCtyCIi7rdm1sX3uLnhJ0ycd9tl1kGzJyBshgwFkTCdCeqlHOPzaGax67Nw2EqGUeIJFMCFqBoM
UOd01eRVhH5ZfOCpus3BTsIxMrVtOiKaTgwNTbr8BeLbNopiHnn4lMHcAVKB9cs6C2VkraT+E8L/
+tYJ5afBgFYTm/cDkv97vbBfkgnNOMvQb/IQ0brmjKReR1I2iTfWWAxEfap1DvHeKicFKrGNrtTs
vBDWPksOrxTQWnAHWv8Ymm2xYqYz3DokkI0GPQxEYpslagozm1A3iorbVsOdokicCdoYw0e84NdY
sn2y+H+Iy3Y11RujDEe+otajOfuET+f4BBuCJWmDJnwpxSsNEuce38+7KQixcJmwgKnxUhgN5xvG
oUyE+hCvEGZIdmbvyztJHs11gSu7b176uHD4FXeDS9bWXkmJ77ZWFe3KbiSM4yQrX0GSbCI1Jvso
zocBoiZD4cZkZoes/1BkxjdJKnelwh8uY5ippfEmcIrnYMwJ7nW87MHGxGLGS6Xjg3EJY30prBFA
ZN+9KLKefkEU4nNPLHFgu7wFkPWxdhDdNS0jRocv3k4BVuuAosKpzA5KwULbycaMMJrJngmoTeb1
kPIR9RpqtlhG6ftbMeB6EIOu1VycWSxLS9H4rvt/2ZZFNWJVZQR6Z9Uu2njBsqvRlicumIyK3fJS
F4foj5KoEnf72W2yZtwS2DrXfl57qLlAb1lKrSmXh4CEXZ2YZyljzyCaxSFbRl2HXttEyTSbxenq
jyu96xZVcYiR1H292fQhgZD0WhYXJ3AfHIisQk7jtVwHiurrDa7X6RN/WS4im83u+I/bFqycd2Q+
DjP+pNBcqud4ecZFyzK+85tondRgZFOx2xaN4nAdc20rUKdM3Gv93RirR5szl9oXaHnFn4a9u14i
Ngzvzg2Xl3RtyzvcowC2LVuLv31lHdACRLTz8W2QOBXX13abDPFdqdfavCkG6xax1GGbKyy0+4bw
x/VgLqsuUa2mqXIHv53XkVhr9eUSRrn2v9b/vg/hzberiPFJHWardizYy+prnzU5r86U3aiXC9x7
l61wmsfJcBHFWbfYVMCVWY1Ny9pw9gtPlK6HKFD/3CZX/TplMiXbygnXQy4FycpsxmGV/HqCOP/v
2vjFRKl7vfx1jOw4d2WJa7osaYoXZj2HOv8O0mfadEAW/y+E+T8KYaq6Yf7bEOal/g5z7M8hzLdT
3kKYimL+rpsg84g3Ig+r6UQQf4YwVcKbJmJMlqwQOVQW3NvPEKb5u2rSt0TnVcvQFq+AtxCmrhDC
BO1ngWPmm2fKzv9XCNMRUrhXSgZG1jqIO/IBBjFRg8DouxBm0nRzQsYquiWiaMtV4+XV3LA7n8dV
M0z7afHwLDpYYwBlZsdGv6FOHu0x+hbIIUuuCFNUseW8HmwRyYm102gaypps+W1EyhmBNw41QUbU
wdJdbBlYAb7+mtoSj4IRh9CgUz1xKPAsd+csVtdtUW+cvq7ITinFBlNKbP5SE/efxVMoQ/J92yT9
sCmbLNl3Wn/0Nf1rnKIrVhH73raa85TbkIZnA3S1b90CN6mDYbrt8PS9SxAzAGN8o8B4P6lNdja6
pD7kvfYlMkMYlrN0DPTBdElh5tsKulbCdXiaitCKKIl4iqmOT8Cag3VVmBe0rcqdkRooAbOhlEJ0
0fqm+Yaj5lc51ExvTO1pU5QFE3RmDp5ujyC5CD+sar9jBkRoGQkZ4+j0o+Zp6ecBq3HSUYG8rvUa
Ljx/jRSTrFsenMuhWQJEoipKSp4/sLpO+MiIpuWBKe1ba3R7PA6PydzgIdFNyNCzzhVxI/E3OMRi
9wvqCo28YF6JP07mbmDAyhQVjBaKVZE+DBquM6wLj9OkdjC5SJ2qdWJ5hOaMdSerl+j/sXceS25j
XZd9lY6e4w944A56AkObZBplpswEkXLwHhfu6f8FVEXp6xp0dM97giAppcQkAdxzz9l7bbMLNMU8
5FtjkcAXHZevTi3ZJwXQdkyXnjbafTApiNcR0VzSwSbbye2PFerwwtOGGtSgtNmITU6HHdzQibRC
r1vG7kEvofypzqidDST+fz76f30Tf74d9AJmqHTyt2FWRxUt1gmMAspxd27CbqjkZT/Ms8mWrLZ+
qU7N9ltO/SW2M5CkLSs9lUZ/2R/9OcxK0tPHq6OjuViHvT20H/Zf6F9P975Rx07Z75hssL0jit3f
2/l/PVwxPQL1ZMyv6V9NkdIF2xom+6M/T/cmyup05sktC7Z9fOcE+/z9ne9P/5wM+yNsSm2gWT28
wq0TtF+Mzt4t2vuK+4v72TFl1hejpEfUb737/aP7c/jzmpE4Kmzdv8YL8XYN/zU92CcNf0YIxTpF
gdsw3P6zmv1Zrvbr/K/VrM8xi1tMakN9NBtuCFnJl7/1//7jeZEf7GVAX99PkLW2Ri+6mnkNu+Ij
zmkoDGON8kVxkcjlw3qBbLteiHlZL/vT/YAGsydXAIBBaX3NNGQZiFibscpPdAPJr5zr+u+Gybzk
AwEFNFS8tlows8zDtZuiz249h7LW1QDslHJBK/G6uNDwiE5ni7i/KTNEEl9c1O1i21/Q9ubbdjD+
ebS/JvpaO4pOZXpOc3fZfgDBJg2cLL2xQNDnqLRzPsQ10GKtprOsIFYz6pXfm4OKLoZm+5QeVnP+
kpadoC5Mkou5vvHJ5pofmzQJI3itF5R38kKHk7t2Yn1p4M8x1DFf3YzN+f4W2+3bTkoVTqiNy3ze
bmj7H4wp+povjgouaJloTt+1KXtdlmHlilZ78uqfYVKWXj2ZTQg2856t8/ehQ2xiKCBYoR2kcdd5
20rnE/n4MxVacV6ZJhy2JDc96j5R98ESz+W7arYn4U4GriTxgYfKCtapfCY1U3QFMwaGaOyDD1XL
32hT1GMAGAI5ZcLryaZtXKc6uvNMIvFKtyn/Gpu1OBtzZgQ9AB8PE2tQ6NupMM+PWKYqX5Pq12jR
8KVppe7PUt5TvY4PNcYK2KKSLu2Y9seY384b4sYMu4W4TWZZj/mWgdWsJbeIMX2AiextADkLkZ6k
76fqDJpTSwnm3EzPy6DftHb+5CagzCYrKjy1dATUC6mHi2R9s1wavtZ0XbdBSuPWmddBtLiKfHmf
u6QC6aKAcUiqn7lhQldz5Q8F1S/Ges1BU16AH+nJoGhHsDQKhDQxvqFpZmqXLY8KOSUE1040a6D0
0LtaJt9GwWgYmXF1evToVe4OXgb1ulgTvypLO0T9fOytBjKPbg6XZamvSsdGvibJ07dAHxyxsBEH
1UdDiDhbJw7jkShrPbTMLUsIPt3cEcnszmvmjzTOA2lIGvAQI7mH14bfmfSkDEMa4LXzX4u2khYj
lldZLI9FZ0+vhWno4Wooh6E2SCepB+Og0mRcMOcHsEblSUedcmixavmMAsBebxIep5qvepUrd3aQ
/HD8M0HEeAfEXgQoNuSxisq3uRloRDqZdtBq81udNfFhQutaGSsoF3uIn5aiuW6I9sPa0ZhSOuUu
2YhhxYNTLEsaEaMFXGNCp3WwTLkEcSl8BwrczW0sBjQa+knmy9B3bNKoV8x5XmrI4qCj4fZd1/g8
uX4ir7VAGr5W+rlGuKOq6U8Uv+CTSsQm6GRukm6MtrSLP7Ken4aZC2iskq99OTb0vCcnGJmNnZUK
p5hR4AfNMXbxZn465oKsRteUUCNY2ySnpzKenDJ6JsP0lhd8prZafxtE/5URrhfN4gZp5WI6XLdA
UOiKZ/F9IiH7pBfOieKS/JmcqzNJEuhAkXzoS8TMqxMphwX2hG4herar5i1fsrO0lIvsZg0KkCKD
gpBKPctaRroTcwcTyqstfhR6xnKiMkNwVUshIy6UZZ0dncXmmtSYXySTCpw2mX1mDfJJrLoSjqQO
UxlMP+LKZBteRIThFhadwnNia5+nXtXp35hfZ5sJtyN0BFJvQ1qswayYv3O6Vc9V99rBFGwEoTFO
PORAdu0loC7VLxX9S5tEc1zGSEgiKy/Dxj11ij4/Mfv4xBt9StNY+r0yQfgzEj9d4nNf2r/gSX1B
Mq/7dqs+IO53Q1MdO1BETZAm5l1q1JYj+gMGIFLxulJVbuiVevjh6RXZ+++mZonoyJ49AL9RvEyD
PIfNgJJWb8Ouc77PVvRIkDrhAWp7S6M1C+sRN9Wcaw8DpExUS3jCq/xZd/KXTi1yvx+HV1NiTUlQ
6aQdjTOSX5zS8WKrns8T/Qgv1/qVU4XWLhJs5HpDHHuR22ph29C1xM7xecpXGTSP2+jGt/F+Ew6x
aCe7L44Im5Qb5qAPy/pmLGl07aIWLEcysRRx1Q8tboIyz5+I3xaeusUFaVTeVf99lHQXnVX5WPF6
JbL6QoIRlfhqpgGh2vwt8ZnmcO1JRLAXHGtBk0xyQ5BclTl3AjJnnTBX2p8MiWFOR/QtFUK1gRaI
RumeVpd2q+InTobk2E59e21YjhSGykrezt5Uz0tAT1rQ4KJvZjTEY7FiM3SZQm5P8s5aSkiGfOrc
Vvrk6iqBXoEdrJbVn2yt80pa3CcnzdjmIJjOaQlEGaOhZDKQqII7bS778/1RnPMn+9MJAmq/KJRk
WzNgP1CbMuv65ylLYnWY+uqdTEXK77Kia15WlqdOWUWwI0XUfpi2BsG/ntZyts7xjJiCes9gNQna
dflkGJ3qId+svA73/tVBORI0bYpRYyslcBgBCx+ZpvW27I6JGb/NVfFmoBg9KKJfwjanjwAhGblo
kfyINUZP6XZYt2H2fsjmmQrYpQw6VXxLZVv2F8e0skDvUx0jgj5wD2WWWGwHbVMFYId66MymvVTL
+JHHJDwaenlOp3E87i93GgpwRx9PgLaQBrTLxY7X5cIeY7mk0DgDyyi300t0F9fVfy4FCcZuZUqq
wbSxzqN6kdso989h2KpyPS6dbVt3s7dSeD80Wz1cNpWLkksQI9EiqzC2enowrUUN9+eiiBhJl86j
u4lnypwdjbc/NDatRrZpbvan2q4sOJhsLC5TPqSqr28PuXclqq9SGMrpWMz1el969YqQQftkGfV7
VOREamB55CpT41sMp2k1S/PVhHacMU2lH8nJXWvKY+akPyUElmM71c516WV9cBsVVeeQzXd3O0TJ
8Gst7OJQWM5yUYD9h1rH/mgF2jwFxagpxyRSv6UV5ZNm/0hjopTNZQQlnTqWb22nSJLW7XGZSvsR
R/MpqqgXqsT+kLVpPbQbPTzB3FOJhq1paaCAVYqKum3qD32nf8Dd95ypr18eWBqaTwqUiFLpPmsD
bC/bRY43NAA/2I0riEMqrC9Ygi6I2z2N4JSliGDvalteToHyJN/2iyrZaSE6Ei5pRyORXMYdOkyL
+pOhLCJV68qZ53Jf5ZZppxqQnLJe7YC0i5gZBM4KHSLhXPQ35DJ3vghxgoGQPZnaL3x6+d1sz1kF
ZXVKGjswqqxjcIk/u13t8kCCXX2Ardx6bZMuj9maTAfNjvwx12TQ1/P8XEpD9XTAGONUsv/nhMEs
wcS6aaFrSGcOVTIurwqi9/PcuUEEFPTOPKe/y3qG3paOrOdzmt16O3EhZnW/LALvQAlHR4dZ1zrc
hp65w7yYTzA3atIYJvxICjsZhOR3tGsgxQS3YMYBF5v63mfusQIAr889ynOy0NHXoILQz3bd/2z1
tThkel6fFLB2CrqpsMZ7GCwp0chCW57wFn9xXPOJmYJ23vTgymRZz9mcJAdyij6YA35TGDs/YVUB
D4+MGciWcrNUIzoKaf5Mh7U4QnBFbcUe69lQZ9ZDaw4gVaxHyof7CELqWlkj9ZzrV+pQh4vDKGxi
tuJpRHVyZ3MbH4VG+1j6se2kuImHB2uRJiJx5YoXezmZc/ljABMSLpuFCJlNdtfdIsaAWszPeRuj
uWaRnjiwa14enFm/qFQU4UheL5kXmHa64sviZmxPar7XwpqzIJFmy+Y90oOElGK0DSpelKx3OLlw
nCeJi9Gt5d0wsyT1Z+2P/boYmBwjftNO1CGouYtO04HZc/a5ttnIrvnwYHsNo55nM1ZfWro0J/5Z
0mroJLPKV5yZnXMkyBiIajuFWj7nJPj0YbIZnNxoNlCfmBdH659zMqkfusqZHvZHbFFImVIyNbDt
rkLta2FNpkxl3xP7xbSIE7u+G06kIoBFCJ8nBrmtZtdR0ANSamLWWIw0AogA2mwxiyKDQ4H9cjqg
eI2yaQzVVgCVtcmXKFv7U57L5EWLZ+9zm1tHMdQ/QDmpx3zb4yhx9oj7c0aTQ0TO+JbMETbr6qsc
uL6wyR/akUSF0a5J+Kjc3K+679pGBjXtbjggtXUSXy/XM/FCwmP8R002wQvvi7h8dJskJ5j6+6Si
nJoH3AjJ4MSvzRpfFBKuz23HP1Fk9c8J+gQGeT+uEtRI3TAeirir76ppHcm80byka4crKocP7KzG
g8A164tNKJhpFt9qwdSdXoc8WbXyE0bGcpCmU2BEtN/zroaHaWaf5CC6O+FT9Vma2ut+o+1XYF4W
fQ0ltia04yXb+4W4kU2XNFSdr9blcjHVghMBN2gwuNqTmU54WCz9YNR9+ZQY6p3V6Gsfad2lcudn
kFwaMhbOwCGSntxccajqp3Ax6UJAmwSjWMzNwXHEGzeazcOqn9kC/wCqVNyWWMzBYDvzgfmPczyv
AtdB5jQuE0idgO5EHgr8C1QrADJ17pGcMV9yk81uh8A+7XXtMc0RI2T5CBPCdEidKhVQynZeBiKZ
uqDRu8d5neTL1k2dT9hBnB8DWpqht0Ouqf6U2mhdsA1v53BNrud3c1JVLofxFNeJdpm175QYEzSA
pT6pFjleWVKdV9tNGfL27aHKWx8bxnxEp3UShfMLGL7+hiQrlC27yERR7JtmXZKmbE84Tj/AXFk+
IgkunnGZfbPfJtWNHr3lt1IQtocY5T7moCUor0cf9UUWptMQ+Uxla99FldeveKsqm+TWzkXz78BE
88EYQJCoKbBxv7+2BmqldVF8N8FhaZHzdRhK2wznFPEHIRyDv9pU80zSm0s7degaO/2+l2Lq4Kxe
ZQ3ILer+fShcO0iwMl6AtL613KeBolWBVW/0yyaevFbCVmApexjjNH6wpvmapwvNGIr1YaBvbUXo
MOzVuq26pdH0UbCHruUxlsWPuVtEUC4jyYH6e2HrwxUE3RVx4nBJCh3pDgpOdD3N2bWy6FWqcg6S
6cOc1uQ6FS33p0UbuY2l5eOIZUiLhXkTW3yKqbvUnGjkVC1fL44gHazublp/b8baofCNxoPljgsE
SeeY9xly+qgHuC4cmP59lGK2LJJ7YVF7O+aaQy9Of7Yps00tUXzZlL87NUNA4Yrpw+qalxTLTWi1
YJlSOyJSaY5eoXUYtDWVbJOtJTf0XDQc4BnLdI1C1YERQVYsFomUOW6uf2In9Xtc1fnB6Zn4s2PE
WlLrxADrtE104zytVaguShrgYYEp5tZaCJycNjLhABAR0/kqpXIQXRcjRnWrt05V50dp4EU1P+Aa
ys+mBOUJiRpBrNv/cIGYah53ybsyJHSiKsu6Vv1yMFRzfG47lewaq3K5w5jR0co7JTCbjvZnr72A
taW8LMVDPCafl0JQI7YW3gSFgxMRMFeqideP5pYSXKzqjc0R6+Fc1GFCypZXy0J5QNE1epnou1Op
TSe4B3S6thPW6PQgN+ewsolnMEWPTK5qvqit24GeyZKrw7ufFaf2pV3qwUjb7FSs0UcZN80bWtEg
HclYTSwxvyjtdFwbJf6UAd0Dt8c5BqneJySBDWjv1seNEob8RQZTiRQQ9NII2yW2/IGFJkyibmZk
YcZePo3GaRLVeE06bNQs80oQDYZ+S7f/padz6xFAx0JaU8y7xuLlJUrgDjDHq4FqCGVQD0KRYQ3b
hxbxcPZS27gvKv5TpDq9fkpSKtS8re9ufJ+Lzrp2eYe2oi2K85AXz5qSTgcx8QU4YoAxFytsgaRg
AWCLjURUkWdAKUTmJsWNxsRxMoVyGlu9vwICGQ4m2WzeiFWWUZCjnQe7/qFbFEXa6A7HSLGiuy1o
ScAjiU9URQdjivlE1j5FOuzSOtbH5mzVLvu1uusCepCoWSbFCJJKqY77B60luQ+HkUQgSKG2EalX
EnDZvVydkZVoreBbZ617GuzyIUqd7hlTgz81hEakk0Wr65tiksBYufWrWmTrCaSSghoTlT3A21sN
I4z4CY27LOFEEewvlH1y1Q/UyjRI+/yL2c5A4HElPkRlKY7tUn4foN946gLbUIxqQT+yYnJiVA+p
TXER0V4NzLnLrvVUHzSFJG+wQZC6cqeBDqcydKqzR9Zk4s6GqLjZJbZoJa/vA+P63a/YzCkbQyt+
ieht3iqVT2r6klbp9ODmA8KnyGhD0x3sS+EINmm18mLBoCNHhoPbjRn/XJf5Ki7bR6tp8oM5ldzO
NzVVW7rdMZ0c56andnXj13Zlqjyamf3VsqQ4R9uzwcm+Il6FNl3HIw187gWTYX8uHaW6t1Kt75mh
vzTxTOp3OpA3zp4VzdgcNvoyvVTbYRZ9WFTyRYzsVAne6x5b871xhLyaFpp7Ng86aZ5D4a9wjehF
Ze11TbXsXAsQPFWhPekJyEzsQ5zry5oF6bzCEzE13cMFInyAO85ZkZnrp6pJZAgDSxyRKK1calfB
vctvZZRd8nJ9nHuu37qev5tjm550vlQAAK2vlMj9RCxd30yAPBWZ/AFl23zOOA3JvVI/jRHoqUK9
K3Gt3dnznlcC1R9aO/fNcaU4L85mbfWPQnMLyDvOzqF5pEHYXqcYTzypGQS9kmwoLBq3xSLkzUVK
rRgsBmxNvaLJgwpS6RkpZe+XRIrdxMyOhY7TkztwEhljB9kse5Bd1d4IFQ1Si5ztojFeJ0u/kiDt
HpUsTsnXjojAaAeGJ63IH/NlfFydGGEF7cA+FySYiTolHL6iTzPC5DJRT2XMV3sN8CwDTEF8M0SJ
uWTEM+hZGmp1ZYSWXWM1KAXX9Wj/xkv7CzxuexSV+x1K5GXqx/JeD2j6pqxHUUU4aGh1673Dgumv
pCQQRC9rr2E+fMSQNxzNgqU+Y9tEph5CFVm1zSFFquW2jhYkeizfcYU9SMU2MNMybwbH0hwXdJdY
PKbkahXDi+rKZkvb473OlOmNK1+bSLgPNHBfY421pIgIGE9TgA22dM7466ARNWdoncaZPTcnh2T3
tliSBGB6u9rakp+mlwq7R/d5mGlPTRYB98B3zIA8XqoeSUep1fpfRjzX16p1wli16lOaVaGBV97r
JTxau/6qLmQtRMv0ISWVrUvK5P57SLe1jsbqfJ6SihMYY8Np0uRb4o4IpGsf5f7wuEbv9mzGh1Fp
V26BNg1iweTWYfB0qQfztcmvJEPPX2AGQl7q4KsolvwPZcy/5n67AmZ/LY7ka9JWmMftrdlbbr2k
ZpvG4uUMZUQTpgYvTsIZzpGtU6YIWXAnwI+/WwO0Si39wtk0CPvzrO99hlYEGW8OE6A5NFnBzwfa
lFC+mybi9kEA9jHx5Lhq/BxLEYOpz9Jgn9vv5ghqqOmkdUmgyhRpglp+lIaL111ViPZ5zDqkCjGj
4wvy3x5/EQG74L6E32/mjVivSHw3IoJfN0PHfkiK7B4NYCkUWjWXfkH1b86c3CVTrGsEnMyjpHnm
YiGJ1m7frXXS2bPA0fDYy9RXYNkxNuK4DFRB/IBna/D0Fq4QJ8mXc4EjgCb0Wvu7+cBBBn8RKyuv
viLPpA/6pmUKAfYEUHvCYPmLNnsC4HJirnMFmvX2m+wHsf1osTX5/rymGHp2yJf67V9z6MigSsrZ
jVhzNF3233x/VDcVyvLtg/jzB+g9s6DDNQeTwKEKJqzwsj9y/3m0P022D6zW9dd1aO/J5rEpG0wm
3NiLcNlILdN2gEvPFt9QrGA0EfzvB4vV6wxbhHEQ487VZb/nkSY7Xho8Pn8d9qerTjGaId30TNCu
I3jjax+vKnUAH8b23jCBcvYFuwwj30UKOXdnuuoMjZlWUPBmRse+z02OfaN+0RaY8MnWNN1tP/ne
L93NQMKx3qXIksPuM9m9HPujfPOeJFVhHfohe9xfYpA4nxPnHfabvNRp9vdh2Awj01gAY9s6wrtS
JrZdyE9LRfetEd5qt99Hl6ZZZWOVLoYFocw/h9GoH6SudccxyVGNWCPkn70jzHBQC4WR5SdltGkj
0slMZ/PJRMZ/+P8e1/87j6vpopj6P3hc0ZnJH/nynxIxjKfbD/0tEXNRdJGGTEAX21Rbt/4RiLni
vyxHd2zNQqG1WVxRgf0tEDPEf2mmDkhXRVhmb4SKfwRieFxN4WJMtSg8/pKV/T94XHc3+H/Iw0wY
vRow6k2KJvDz/lseZthG0jHXiC8TEd7VZonJmekH0p6Vc91Et0jEOGlWbiaoDMqmQLnvVslJnZ9T
pbhglZ/P1UD0EOqb6KA6XJOFQFcxD9yw7KlLPNMosSM1pQofwQ2SPPuUK4MVTnNZBCpLTxERDT6J
NDpP7fSr0zEuyvXjP76Sv529/6OS5VOd0ib8X/8TSvqG8f3ff08EeBiNVd3WIdz+Oxxx7q3FyoFy
n6NuBRhjDYc5zcvTfgONthlF6hrYUkTMzGq7d/5126xdbiZtH4z5WpwqTX2vIgMpjYrau7OQC+RZ
es06xD92FDJeZ6ET2ps9OKTryPpTpajfMbtwQW6HokxszxazGkYiOpj052Z9OqfKZqpoSGqvWOFL
GyvuYUGxd1WKmh6vIk90E1oasTOVf6RPVzDaMe/d/MiNBvNDvoiQ9/uKaAAQyHYQrHuXcvEHtVIv
+2E35S157ZxX5fnPy8JBMbWWcRVmCGZ6oa8nIyU7dj8kKQaaiNzivyRNu65pNywbUfRM2aIdImvA
UKdhUTjUkfGV3ABH/0UWWu4TRobXocO6FC/tl1pNCSDfbsaJ5DOrhBMF8Qb4YQsbH0Fq3plX4uqZ
pWtdDLRYfmwV6w/NROo61M8FrdfLOtF+x8b1YhfMNxrgEReog03IpK2gWcbTdVDFfxz215TGCcAF
O6emrJJjavRP8/a3ek4/0DdoEOYEGCjKfq8umB8DouhCR+MvQ7xiUMz0edtUmZe2GK3L/mjZPKL9
Zwaa42HAw4eHMRoOcYUbo2hPTbxiSf3LayvoEfVcDujhZqoT0rVwT6yCQVD7oedSo40b84ls681i
aM/qwEurqh9K9JEPZOPg1E1GWHHbobFVGPZxnV5HOhFX2lYzmYbyfX9pP8TwWq9jCWOXLtbzqibM
owuaJpf90Li/NQJuES2LHqPQtyYvxnM9PTCkwQGqzk4A7G1r3xEUbE5wN/OYGLsO9YshZDi2BjFf
3UPB0uXbqf7Ntb+qss/DOWGwta+Q+4q5ZSZ6NQT+WkGe3oDiOA8NKRMFahyPWZQFnfHSjdfdqx47
a+rXo0ssYC/ehZ2Vh6jKcIUj0hrI7Dj32ZBcCe62D4z6XkFoYxqxIDTNT5L6/NKl+a2QZXpsBeHx
M7twXVgTMJH45GSVQjjCzCRGFfzXqa2IIJ+H5agMxUOhKp0vldbwlW6ZzohipSm1wxq5i5duY88/
Uj9GfaWntXrl13P9jLyvvjSCUVqi2Jgz6s/8vHPe5awr/livs+QcJiSrnIYFw01CPGEmuETLkW6U
us1H4bZT7JoHU8x0R/srrZE00JvhvUuHD3stlMssT+hetXPkzkxMnJFxZAIRMm0/xc0CvdYIGobW
B6bPb225MiJu1NXrqTYokczALN3Qiifh2UXz1ZgSg+5AdXFai8TnGAZIguIMaFd84iwWR93QuOPR
Q3iv6GAc5rxYz2P8o15s59Juh0K8MDlYzjleUp8wh97fb5Ssfe3JLMcwaq2WAK/yuWdcTdwSvQnT
lMCMqteu6Ftib+naDkwycAg0HYL8mfmlNsKBbopHZXNMIzI1ziJ+SxrUsHNeXe0h/y3ifCKL/CLz
SGF0M/7KakhC5FscXD176Cn+D0ohviQOAB5N0w5MIN6NrWhMJiQ5S9QGruvAwdkKTDdVVk/P7A/G
dLijG2O8JK2i+1mbv05x47mt8VbpxWWFoXcEV3CvZcu+2I1+YQA04+pbNHDzhUiwn+ZLgR0x7fqj
7ZbfKlW1w7aI1wt9WXB3TIACJ4ZI1nf2F8VeeZdkqGaOOXA+SPQZPeMGmTCKQmGk61BL4l5/R7LQ
nbhPvDjGe691Md5gpT8I6FAeJ8TLCJB5U5BfV33LJBsYnVVqgnGdKbqiVmfRyVOW5GogQA4Hayst
JiGqb5Yawzq6wsyYgpkvhz2mdUobTDbSkmGhGLZfoc7xu0U/tU43nBEfjdfKeME9NgcVkTllYnw1
jyLLxkOfNr/sJbmbrqIFcZ/ZOHbbM3kz1s22cNyWsvX7QcJJcnFeN/yEsQzOHeJvEhppMQTk7qzM
2en91WqPigCnuzs77LQYOh5pZ32fs5p9OcO4FQo7smI1CoQ1PjYO9HU1P7eIeQ5Y+cNdZopMozr1
enXqFrSazXIi8bT2NBE9FszpgzptP+taAlMBJh+GM+F1KeVLMnbfnS5B2xazn1JmpYF8kQ1hWozr
OVfsUwblGfX5Eroq27kqkfRvovU2w+v3kSl3ATin3hgd32j6OcTMxf2IeWoEjN+LRZP6tIuxAUqT
4CJiVutFeXPSGlNipSjPNnKfQhDGWpcMfJrVd9G0KfaPKGIOyJ3FYmSBc8vm72sDujNnTJeT0yLE
zOcqLCy992H6MLB2obK31ddUpTKj38XFvOFzWgya0dNk6+0nuylupiPDoSgEwxP0z4SisN2Ny4NB
MvUMEu+tQhGl559tQaMltyca+7plh2OHHoeZa1DnQH9GWkt5fFubLEATVHKdy2dV7YqjItnGyvGb
NVjvaUEwDC0nxGUpp6Vm5kqgDsR/NGI91nHn9amcwnrg62/Ae4ZIwuWhRZdkqoImx9LnDy0V2+ei
frSSF7bV0+MUu1/bqu+CfiWYb+lgNjDTZ/BdCIyAZqV0oewN86ij1UW353zJdFikkZwYJZa29oSa
UH8qk+lo1tEXgL7usWmm13aCC2WM5u+CHlTNfP8hRyGYCSoyICyb3N1O/EKzlqB3KvucwX8I+t9K
PphXCZkzG6Lj4FraOZZGSFQdZtnUrD/q3kCNMEDCSu1MnGas58D3ovYYFz3UT8hqnoyQQMfx8OCI
liXk1dRL/WQ35YOGJsHV+WDSrBX+2p/dSTtptD99puHTt0W9mZO7vLt1eXZniRBZKkFn95ynFlEh
duPQi8ZXJ4qfPTP5sl8r2jUANhs6+baJSKMgT7dSepgOCBPAJBoL8ERUIo5HDqDnrDFuSRMVUs/8
Eq2VL+vloXFQjVL+Ae3HU1FaHBS0ZTcnI6BQfqm78rsrXBia1O5Z/5Mv/VNtjM+5Ra6oKMon5BzY
ssvq0OuZ6o/CLP1Ge+v3Oi/OTkWhBfNSDVwKy/cVmzGqggR7gHFo28i3Y/PZWfXHtXK0U1mhXcxz
bN75LB4BtJ1I2g2hDWdsGNzId6rR9eFoQJAKtTa2n9eZOZ4kMUPBg+ragOTqoXP9IREHPZLfsGVQ
S+VfNumI4mQf9sDsIjGN86jgIuEtB7ltJl5c9k8aWUaePsHLLFw8oWqjSsYJ5wqqNnB8KI9Kh8Ld
IX0p0LsantTPpaKFFVf2fWkFm/QKIFgmiS3DNzLPzpeqiT7VegHGcRi/D1Bc0NOV3UngKqmcI0Q0
92QsEXorxa+A8/s5WHOnOw+SKxhqLxwHrUQYiBnVwCZJLxV3MIU+3flhOFiLnoWTNqsBbbj72MSn
mG/5UKFhOOAICeJW0HlDC2JZzE3W4r1tm7tjmGEErtxTNfLczF38DBp1BtRI5w8Zp3B/1fJj6vU3
1pujIUqbSar83ejjuV1nztcU20y/ErlAzfnbkcV0iMuKucym+LLFTTBkUPJnuDzTS085VhudHVTp
+qLp6Qsea8YpKqmGifVjrb42ciiDNKIMGslXI62WGVrzgrOGKk59KyPUu9j/z0DDCK5pss+tahGH
NE6YAwkXqjIY56BDvGQokb+pq+61LRS8mO9WQ2tj5M1zlN8160x+fPZgN8b3SUN0CXb9WBYGOzkr
BUTnLgcrt5/0wZzCaWq5D7dIpxLqJ/S6qQf7dc4qQh1tQDOTw+QTcfZ8RMA8e8AKpRdpWeZjXqf/
mJ71vKXBzeSJGFGjDQxY+QH44dAe0aDrccZHrVJIxm721hb1s2FNRNxrT1NOPd7xO1tAOY9g3P6b
vTNZbhzJuvQLNcowA74lOEmkqJkxbGAKhYQZjskBB57+/6As687MKqvq3vciw9IiQkESBNyv33vO
dy6ic3GDk0dtNPbvBel2nKynKm9Ut7oBmeJn6SHo6cahjdXaWbYgAKxdA3k2kMm9RsMbo/NtoUbv
upQPzUxlb0rWwsEkZFmU4qfrNPYdFv6FRiWjWYGQt7yvdXu1K+Slo2foqEs8VnJaA+yYH8o4zs7q
zCdd/aDGcVM3g8XEDgxwLYwnpGtEGLczYwLRVfuF6XaEKfmlaNdLylqIpiDq4wbInx62hOcIolAq
FRm1fy8NevQMU9f2bXcJVdkh5u/QfWb2G5BevXMs+77GcrChv3VqDe+19J07swvfY4AjxNQFEbY2
UG+lXe6K4j234A9CQvjhuQZ3Tlox6pZzlFjICWlRF2YXZcBVjqqsjwlKrbYx803p+nLP2WxjQFS4
sDhCEAfEYoXbMBsuZe1QCsKmM/SnmrMfE8D0TWJbV4bT42bGT5Si+RgY6RvzUcBJPwi8AhvSKyNo
hBkdYtKANgB5GYJM5bvq07OoxLuMic1UHBEJZUm2Ut2oCbe6MLD6C5Y/20LmD0jEkp9T2c8vhkHN
AdcUaNuNAydyh+C/O3SlfPdi8CPIox8M33ToAHg7qzeIRPecFoP+l6vO24Ss77Oysy0OuAkcRuZi
aw7TbZZngE2yPErNkWw1YRUoAB0NlZ4SPiBOauN4RbYrluIwDOlwGLVG4CG6R8NPiGzMYJ8jtuqL
4qmpmw/HVx82ZxGCwOyduXeD+ScSZXPTo01Z6ulnqcLnDCDBaBQXOx95D2VHf18KZCD+T/yRiGnh
X9U6MCMRG9/Lfjn2LgeHMqjxKLbP/MOUTTkLWB8W301Qwk3Rg7rVUJjMdVw9yCLdDwP0Njn8yAgF
u4HqdGvNBs4EXyDxWtWpydkvAqCh8RysspGL4iwX5VOjmPBLxMxAcfLcj2YT9bhsB1K/Wd0N1IQc
spjnGMSBInYPtp6AAGL7YQ4dQ4E5X5oXM8G7zzCfrnLuRSpV1IDxcln/q25KQWot2F24IDWj0sH7
QQeR21Vn0TA3zUZRkMxquSHI/rs0SvZXQ57KsA0BWDLGw3IHZq6gYuBxoCxQm6EkMKepAh7/9UIW
jf1tnVItXIzAb7EZcAJHB4KepMk5dCNIovW4MYT9Ew0Ik4SiROggm1vGkC3/hPgs0+K5yfZNWn4Y
9AJaTSgvE9h4m7reA+g86JzjEG58b/GJwjJvqO2vORzJ0ItfhePPOy3Cl5oiMnK6daop48eVsUoo
AHodjkURT/h9u4S/YwMZ7sLQVkQqt25JrKHcmGo/MvOQeVjRx7jY6yVySxdB/tG0R7kq+lEvOu+Z
lcVbaQMnwwShVpgoZ3n2iURrfYx9rls8IXgsZBjBz4+jCUU8fbeWE3mjp41ufW+/KPj4bu4gnYGt
Spyv2DVOZW6E3/wSWJ22Rpo9xesTCSqk2okmP6Vwqg5EK9M+sdmQ8muTuFcGQkziREu4sPE+TT17
7PAzQ1+WEe4kh/Gu89yomO9YQ0ZlPHtwjDZmVr2A925W5VI1APsYBX8NxY4i2V3HNOymfVyEzs+i
oH7dL8U8fVJapEbL7J3gHEYGSwRbgfg8gBJtEULzgkgciVMHOWV2uIBU+a/aqm+xk6SbkI2SXc/d
5D7fXQdBE2Gac7fErHRIuzclSvIolPOK8/2krkJHKuandoiTY1nExW0FLqwlclR1/bEX8myT5rop
mXrApVpeHQxSoAzuh9A1t6mffjSue0DaSlDK7D15ZXt1U4bdfeR46io9975HOq5IttXUFESqndyg
eB4cnpaRqj+t7KcKaGccSIbCYHPjJDgJzal1iVDcszGU8Y+Y0w0BurSq9MmrjShDXm3B4N1OZs1K
W90oqY7CGAhO4Vlz5Efb1d9IREEfBigF1fL7InGs5tYaxWX7D4MihhGq90tX26+x9Wz4KGVcaXz2
w3wXJiHEEgOOFXeP3pYEY5Igq9+LpTkGzL+j0ULd3hlv2jAHkgoMzZPh/KJgi6YM4o/qk++tj5lM
ZQGHaGUSE5g9QH7yc//THotLIAt6ZVbyljriIebEmcnmnlnqp2FUz3L9zMY0vPoy31aKhRzDHdZK
5Ak931QU5MxcMa/etnWIqJpYSOTQozv8tlx9A+VQXhpybZPMhmTZEHZgYxXrwnjf1cLaB6YGmGT4
e/BD0153NM7o73MCKfXKD0Qc06ND3uIAW25nKsl2wkBhzTsbKQZd/cG4SQzxnHFWcFqTXTq/GjGg
eZB41SZb4M608RhBL1DorJm0N31DOlhh3ic14/WgguDjyq03xAh/sjnSdhIFJSVzCEtso6uOP1dD
v0cw80POJsiypoA815DdFVTpMYP9j0avP8X+Um8osWlhLtN7NfgLiqJitQDXdCQ5m/sIUWgRQAzq
Tc50l8ltr8UefHzHwduy92bmXkOPisYYTew6TXlpC0Gkn7H8KhtNrCa30SYbiQSyOErsw5EQk6yF
obMU3/ocBbnRP7VQr7c+MY/PGpS31v6u7NHirN2nYyvlTzlUr6IDhpzO8rdLrRsZj6Wf3lkNnKC5
7jJEpqM+h2n3e0iRnbjYEA5y1imkuSK4iynyqbWWN10JDbGodC/uwo3QhvMD4TLLSUxIf8mEvUOD
sxk6Zs32zB7CCloN4X2aQlovwKluAtCnB9n42a50kimKF2s+dsey0sMlW9D7LJazpqaTujzAa5zc
Oxu528EqP51UIjwdiPIsZxqVA6UlnxsKYz+MfEzARfFMu1ksLnoo+WKbCqGtW/qIkjJUrmP+MBsi
5gSiX6YU9pu0Mo850bKLmX/sWONCjLr8XDNNpDPENVJOfHM6R0W7Yu2FXaUngmuiNM9XecF8okpm
+UKHfuiD7ldW6d8NbRkSM7zboCkfytrCVbeMzb6JTe8QoMtA4xL8As+164MwxnTvXIJE/dL0fk6t
BNPPXKzf68nYIORjc7RHxXKPIC7s+vyOMJIIKACroOzf8gKI9Whr/Ef0i859WOEu88pdvEZF2CEn
Ajcm8NJoykcyKdw7bCSUL1mxL3IL6hd376DL5mkiHQXHrnOTjcSBmEZ6xdeRwTzTSBzbFoU56KkQ
MSASL6/aBgPp6IZp3qfTfDPrtVnpqgiDijPY/c7ErbgpO6o4J8fxOM/OfdZiq61tTLaeFeijCtrV
9SN27mQr4Pru/DRLErWQiORmox6z2tyZnX3DNgGbzyRZyPVu6u6zS4zpzJf3e2rz5pDLhWGGgDFl
GefAHFHGhd8dZiJogCjxA/Qld6r3XifbkfeiudR4/l0OzuCJDib+ggjcNNQjyagJX21zq8eOJ/S+
DcvhNsYpSMHpn2nN9kQHIuzpzfZ3oGZymkkHndO7YfG/m+wehau+F4b2MN3wjQacQcWA+sfPPtqh
ch8bG/0LdcJtHCJDZUAJX2rjNVlLAbyy5JEwJIbC7ECGIKlr6smVyQOto+nAUrjxYNA+1wS57r0l
fIlFjSheyumxn7KPDIT8wBlpK2a2+KmQ1ylLaXjxSFqif6sLJzys08Jthsprl5nie+bLF2uoh/tY
Nz1zfrY/Z06+JzEnDrNwH5cJRQCnOmKmPdvdxFn2rWFKsE/mb8mCfiWhibo0wQ+yYp/6PEW44xjU
dnO8m5TnkAsCQ47aMKkhLGZ1+5iTY8MZqFr3ifFoh+58M07wi+ljYrIxoiYkVSuN8YIVRYolA3RT
YKV3GjII4WPhLiS7K8rkUhCMFYdb7DlHWXj7ZmjhNpbTZbIXnsn24t0idiTILUbeRJ8Rb2kAkv2u
YCzx1LsB1iBa4P56mkwLvSVXEomoR1pSlfYfrsH7TIGcyTGPt77p3nUW3dAxXN4roGqFCtOjE6OF
Eu13d3JCKEH0Vyp/Lw0CAVosk0dX+Q/ehMmZ+m7Z2lbuM8izjCgvqMpTBFqhEy3AHIFUzsjs489Y
EjhPIOnRUu5Mv664xERXcbhKD8Bg94Ev3nRjO0xnpE0rUW0RveU3QfdRTmO+NbIMWLGNDwNBd3Dx
4oeuctyz2ZIpXXDAK2aHxzMf70OhfiYaC3U/m9FshN/aanyT6ZSeC6bdW8wdZHjIYu9wtcaq7Zh7
4HE0BnOkXy7vC47Nu7aPwQb6hCtAlRqdYb5pPNgG40j1N7n6JfB+FkRaZRVKY8ZvCveei6QvBf9J
GFkgZjsi/MI/Yqyj8Or7FZI6kY9KrHzZyGdlZNdGTUfhosyjsVhux4ZFoKI9k6u1b78C84A/Af6I
Gdf7ui62PySt6m/p6PLTvdp1JkSrTFUkSpnNdBoG7BtdrTbp5LPTw8iPC9JjranfgsLub9K2tbZ2
Nj0BQPRvipehJGdjtbn4E1TNmJtkP5i4qT3LsB9nqIT+LF6L0u2POkNE3ZpwuMgROdi2yeTGzN4p
G1YTR0YMauBgMop7hG+44TOLCgRNPEe4oHoqjIni3kOSOy0KIH4LsxQG6e/Era2oHoynAXMG1yVI
HoKinAjRsGg25pDrSoCorn+/ZI0d1Uvw5FXsBiJb8KaxjWpfRSNAH2zY9ns9UahrjSUgtu3kG8Ef
MEpiavPHxa7FpTeW3ZfNckH0gAurjpStuN0e4cE9OyQ/HIeYttyUOP29Mq1f1TyjbysMsjjB71Hx
nw2L7XkkmvGubYojectb053aawd7xEoghk61BfCzOHR2gPEmpb0tPor0bQqKm8rkaWrc1tkljbkL
pHtMJmpAZU3uYbbx5bHSUvznVQC90tulbiHA8+Th1nX78hSa1l59y5fms+4UJTIqWgJmfwhP1r8d
n4CJaqfmTt7lmHnR7apDsFjtAX4EuNyuPC2VtW0MnRIHEnAoiim9Mb9zpUIeAJKSUdBExmL621Ei
zu4yY1NO05OMWX4I1MIFrXtIAegkMqKOgjnHQD5aWMfz5a4w+tUUKIo9xoyzRyDqPtfVGV2k2oQc
HBhv6G5LltlN2ajxhGfioJRXnJX+3tV9f2NSG0WDkYFeTM1zUWEprir6eg2w2G2D4Pk0jUbKkTTg
m5qNn7SMAVxXy6M/FfOWKPVfVBu4xLu3UhHiN0zrVKj2b4HDY1go62lra/eAU4LNb7aqR2etb/wB
PUffZXjh8uDi0y6Hf8wBe3TKe/K9AnoMw6F1VzTAkdnae95hxws6K4/y2KAlxvHDipckEqF9G/Tu
zeQyCeblMS3W5VPWLw/LWIz3yqBJ4QZ8nXm7/GJceQf/Mf9Y8EZxxmMzS3YzysMtBU7/NGOzN5t+
23he8CvvEQGosLiBOJBcQCWw96Gu58ho7fICnAOtojt2jQ2ztuEesxtfn8UjXbR3XcZr2qwVBGNv
aRLgJ8K2jbia1klAbsYOhxhg5rg5MnVnaGzT1a51XNHn6beGVf8QeX3vyUpue2SUROeeS20VzwHk
+EyX569fvkJPvABtJl3jbdpwL/QrA2CxYFV6BXhLQYegXiV4neQwn1V2xuQIjyb4gwg8wrgPGv9n
tiaOEUHuPAgTiELOXBHVAJOIvjVPg/a+J0N9grw4bvM0ua+9vPqGanrTDQzfax/daTJ46EjWSafF
vMrG6vIKbcaZ7ztGhLcipOAi/5iMZBr4/MuyPikMEyJrXxw1B3BghbGlUwfd+NboaXqFnn1oPZ8U
T0THUTYZEeoTOJcI3R8Ke4kcPcwRSIB7Pywl7h7I7wifdyQY3lDEfeh6YW5JH3NSatwBU6I71CSA
C3xP7hoLe046U6B0dIhcazqhS1mQV2NXssf8khjhU2FWdK2X0aBMFjTuBpfmFxDPY6NHQgPWyaHM
Nn1TwKHz8bj1cXv5+sUMMHFl3m70nOzGbcgzl05qHhrNMktPjgAZkXffUioqfx5hNsV0cdrU2ag6
jC/K7J0HXSr7nK78XIeWqzOmnE/jYUIIuhBK4IizU3EUqOvuAQP2WizfSp/aSaMf383JMaxr/ETo
CeZkOQ15eU1azzvbeKFhv9jlBq/yWwjehLAlVPBlmMzbeIZobE+YQhlszmVh7trRPqP83GjZtDfG
NUemj020Gvf0nadj1rO5207MQ7aM6aG0yNnqG3Cgmso7IeGOMfS4PDnlEBIl7pwTVQTPmFDeQzJt
bKwIDmVtY6xBihMGEVWd8yG8VT7fj1OIAzYOYB5Z8AADCahU2KLtrDANtKVx9HTzSSb276A1w31r
+v2uCToXdssc0EFxeQQW2RwIwqMb5v0qK4HQpsrpYqI8M43g3HdIUeokuCEw7UedZXSXBnEHnh4b
EYPHvK6I/HRZGctXxOfTBfGXncsdiJB7JiGc6OrwhrM/uwwLP2PYXbck8MqatVko570MbHhyVX5s
bL70ntMCqdMM1LKOH1Er4Uv7+2FJHsAXrO27Gf9T3yIPrCHcsotdugmAb6r6U4IHJqZZuFEmotkO
Q8amGTCE0u4uyeg4GHMAjUVp3qlL960iPMipGVZTHhhMdvedfErgTOxFlrlHE+vV1pjrH3744liM
hsyxIPncY15T092gry7yG8+pq59VaXPapgckhvmJI398g1mfpoBA4NDFdkQmZfcUhCZnpf6Gbgu2
3Xzimtne7SQFrXjGEZyRFfWtOd8vKWkaefko+5qTkk5vU+R8B+E6dLhxMTAF5dDro/fD/rD4uK3L
3Jy3UEd++AXAGAT/YPexxAAUGuCasO4Cy6N3G/o76Tbpy+hPQRQ2y6Or8TM5TowKU47GhlhtSrdF
nCqVxce15a2bHA/C4P4WM2f7UuC/nkBV4XNHW13Ot3ltXQsrB52/CnLE+svX/7krLX7wU8giiwnb
TccMTC0NJ2plW3798qXGQJowYrIyNUPoFI1R5+Twvr5QX5w4GPhkkoI15TyFOqzG+4WZs2UuxB99
/fnXL72GZzUY4StvnZHvV16E0DWtT4ts0zUu4eu3EtrRoM2nY75K2zIoGGkJAMBdWYYdawaN+GLY
U3XuFikAyMByW9Zf0BSuaBzP5BzmcOKb1Z/V5Ndy4EOHq/qsNvKXoFPDPh/95Y/fEoJEhP+vpf6/
0VLbK4vyT8Ldf8kLunvr+7d3HvKPYfhLbNA/f/Kfgmpf/INUbFJ+0P7/VVEdOP/wTN93Atj+tmvz
N/63otq1/xGi+wrCf3I6Hf7o/yA3bSckOIigH1/gbPH/X5Cbf43f8twwtGCoBY7HMStEuL0Kkd/f
nrI6QZhs/S/hzL5RNEZzNLvpAm0BAC2htWnj7I2QVS0LzWnzp4v0b9TN/+4VbdN0adf5iKf+HvhV
1m7tgkhvjtOOJLRxs4TNq+2TVMSIfIpT9cft+5e0qz+Lqf8a3vXHB+SFCEbiQOO6IYL2P3/AZDDi
pWuKhvghHj1ZR0YwX5ulePPb5fqfP9m/eamQNd01PV7Q5NX++lIjTAAhO5rrKIU+i7L4ZFT0CdGQ
rvCv//xK65v+izyc24nk7tC1Au6Bf/nWWOgW5IqaitSYCKAPkRD0qV9Ghabk+c8vZXHP/8tr+ZZw
Q0KFghCC7F8/FXtmhR2OT+UUnR2NjnkNWzz8oX/SLGDshua4keGN1Q2rVokj/BhcnKTdcYK8+89v
BRfBv74TmyQ2vs3VtPC36xuMVWgMYiIwhx4evIw7n+7anOgreM+rbjABu8FHnCX/7Qr8u+/Vx9jg
B6GNymwl4/75FjIsDyqcJbmFjOImN4cbmyqckAYGTfqpoyOxIdYR6ss1D3HeSiN7g1dKBAKNHyik
Kz3Pf8n94uU/X42vC//3m8AHl+tgWHeB+v7t0fU7qeyScexxgFgAS887osN2NgMJnxszHH4r8051
Lb+RxzAo/AFxa/k4F8jBOFc+h7Bl5gV1iJ/8F/vCv/2asIqwPAWmyfLy18u1qBytgayao6HajoaG
Lbcd7H2iCXjAXZ6IYIgCe/jR2LL9L2uLhQflX2+RP732+ud/Ws7CEHGrocrmqD3nfjJzGoxJsepN
OIR26JtMwaXI9XHy/V9Z9lp38fBf7pZ/e7P86R387VuZCvIZx5p3gKGroK+or6it35jalVHOkvCf
7wHcL/96tUXIKs59GQjXtoO/3ZySMJuwksQgSBOgRxucfFl8TiZqtdkcrb3bVge6LmOZvSqCO1Aa
gRMi+OAJ0c5xANJF4TqfQn5mLueTiLl3HE6CehJ74D/XJiGQsBgviUmf2VFPMt9rT37TLHAiQ5dm
9aQtjPoKCkjU8twkB8WpIFrIEWdEop6UPzP9gg01SWZCzjMs+Ige5RL14TmpGdP73KBFwV/yBuaL
jrrUS9duAs/iXvEiGVPLrQ8Up7kn1/VvVslVahE1bRHYkzojyiRR34FvrSLDRbbUzsjA9AMzrshI
OL5IjVua91gzHluK+gH8MBo5PPNrz8TZ+Cl9pjY5MizZ9/lyHVrz6Pa/C5W/lYF5KlDfogskfK4Y
6AyuGdb5J+FBn9LOP9f7yRbcwlbNZ8hqdFHAHNaleL0ytOntKLU5eiHzBhv0bgC6p55PP4nQPtBu
vut7lAITn8vS/nHS40s54A/2+i2DkOvX4jH4GtYBWSegj41Iz9UbLOOr23GBbFa8SdBdn+b5ycpC
vmwEcAYfLoSpZ+fQQkaafXHAfTANYiBzmklgFfC1SCS6cyWh+LOArZc/9vJPGiE7WxovHjGukSGB
alTourv0E0zOHXoFNLAzLmCIyycGeu+C9BdX81GNiaXHW8wrQXOXXHyQOOJsvHC6gla8IhhFYCZY
Fxtx26bWPS0qMJAu7yQOl0fthNywy1WE45MQy7GqvFMKMwYpNJqGx6KHSk034E14XIIaoXwN+GPU
J0g4b+tL1Mv0lE7rjZYpymjzms3tTxQ2aE/KN2cxT956pSh+LrrxL0FhXo0J+bJrfBKm+wZm522k
u7RxNCLDGeIlcgOZPDrS5rC7pvAwenWZ+mzbxMO6nKjHtdeGkZXY9Jkye+P2cbUrIa2gXN+gMz25
PvkuZG5cwQ2qqE4HiKGZEfVtztgNuSS74z1+yQ9GxhPncr6szhfzoS0u8qOydtaDx5wMZ5V/y3N1
/nr3QcHn09b4tO67eUtHNHuz6bkvbQuMm2dkds9igDGkLRQzru0QfGte11t5WjdnYi0uhuIosxB2
llt8NxmVxcFtk8iOx6sDkWrfdzS5i3x+tbK6O7ua9waVD2rQir8sPv24g3xqxpr7A4lh4uT3X7cj
4IVPhokwyCvuA5J4vzt28hgMAA3jgJf+WkrCrPycfH0VJc+KPLLcbgjyvWLiw3hssBZjimcIvcz7
RNJO9EX6NozUEWQq8XCK4jDPzz2oOegJLFvjutWnak1h4xZCw4LJvfTpuM1Xa/2iIpmY7yBNxyx4
NBf8uypQT5Eq0s+A/sgGLw17YJfsgqZ4DbrizWjdI0TfnyQQjjPPwMjtYiXFW2g0wwZoy8FH2LZB
YcRMP7RAjkAmOHz9BaEOSctZF8/LNVzXzMHgbRG9xSXH54aoApE3+9C2M5xLH5LWEM5w5YZzs2wk
Jv8ucF2Ir/pk0jreFiK+MxXXRmCgO0zm0RPjTneBvUWmpvdTybptiCTbe52GiknA76ztK+JBni5f
NvxDCNsGRaOt4UkH31tFncXEFakjgw4c6JIZ/za+W7zEOzN5JE8qDMcd0+9QutNtY/eIwlIC3pz2
JhhYRWnzsU1KGtkozrK9bxovPFvZIfchsRoGPfChv2tnpHoQgmGrNe5zOvqoPXQjdmWTv+pkrDZe
7SI/ArS6KS1zlxs8VyX0I+Ym8xVgwYq04Yb8Kl4IqPpctwOzKj+9xD9CVjqZLHHDgON6HszfbWw+
A3mKRtN6nGJxmlW+Z7ZF38HHf//HVzQP3xSTWl3hDl1vflVNchvi0TOYUWXcUFgW3yyLVqBV4sPr
52I/I9yKPG7rVI9yJ2f1oZA07YAMPLcoiW4mAr0xFdaY+RZkvXPj4/ujn+Yk3Ss58BmtumwfttV5
EAYSGQIkfQbI23hBBGyJYoB6CrjPz1t7C43PwRVnHOBBAsnTkKQ8iFRhgCgnazC3NPTzN52T3AYT
b94zeA5dDHk4p+k65gvqPoj09rwc88WiN2v285YQAAyutbjJ6hrxw9CiOICCxoOM6siXd3WDLC8c
KdvD+aMNh4vN9GQzs2ei3PrApkdLB/IjflEFphnJoAJIv3c8XmxkMW9z2g/kZ++8ggisr+9OwuCI
mEp/1u6179S91twuQ9UFW0cQUp7O4bYwmS6MC2niHfYPyFHTJgisN37wYrt9dsB5dHTdxCChkJrI
tfW7yAEnhSIXiFVpNhcOwMMS1KBE3wb0lfMFBFTsYgO8p7WWjVWaR+pDm5WO4BtLcgo2uSufMIZd
a80jgN7tGdHmo72u5Z5/WUwvQ0TII5pMzvegBqb1tQR5WPLQUlW7tKGBF9hE3DfvTe9ddRB+lJrH
1gnN12CCiL7UjNacpTEjmYkRNB7/x7eCHi3U55bjwd5tiGJo+M4dN4GpR4LMoNQ5CW1vOyT1y+A3
2Q6H5aqeqrqdy764XWZfHpfk3Ae2xRNOYaB4lrc14sWzqjPajc/2EI7PBCBxoWR/x3Tzfa6mRysI
p195Atu5YHCTAO9JdsoEgTsY00su3fM4Os2Rw3e2zafse9iP5qkSOVqI0AMIVsYHR+Ynux0PkKoz
0sYR5AvopdFgJxjziG6C9Srfs5VVubR5caCDambWdfUo+XMmIluXrxlb6ZYU9UAvMNpbGAgk7B7M
dml33NAg1HSdHfoqlJu2MwAMZi3hpjZxE4V/06VIoXv7uZ58gqV+fp3JXW77qS52g0KVCcoOjb7u
otI51xnCqM6zHzzd1cTJMmn2QVp4Rnhs0gY1w1jv0jKtdtkcXq1slvCami0pmGQ4VeoBliB/OQBg
ZvfJya3aU+uqdq981G/+MINwEegO83b4bUz+RWFqoE867DMnEwfdVCdPuC0PRfEkSu6i6hpOGC2b
tWToSPMlXLZHmBAjmUolMW3xiO6AMs+DaafZPkw1WfthIqkd21DnWOc4IKMEH50EgYXyl3pr1O53
18D6Nyes5MTyUGglHExaZ+DRJw6cmYwLiBJ3HeyOQ+DwgqIFOLg0xNZmBVvASIt5M2VhHeUB9+UM
36xjfs0sB9w1KiYTtW3S4bxTA1LFyfcAS+Smd0x1hz9gbs+p1UNxTBQ7kt6ruR+J2e3uYW6hfiVl
fFszJbeGghFQMGPEGMcfPcyuVYePCnNEdOSE5bYOs+Ig8LoFUGS3QZB2R/QHu94sorafcGUm4Icm
5R3x3MZRxw6zHdJ43voNolcDGVyWUPlZRvxr7FEWoqNmgVhf3R+Gw+C12c7z00+nI99QjOXha6er
Hckh00WH7IO6j3XiguNA853QJ2A5E6Sw1092S1LhUqXY5hPnqATYLHaFgzaSbaLt9E6gSHbi5LWM
22o/j/2vskVBMydVuq3s4qcshzVsEDEk5hAEvUQQIAhsB2Y1q1Y/HPwX0liyPac3fx9n450/968M
0yRuQzyGaZbKbRAjbbapDRYVHkMN5ruuKdMtmPS1xU2wrCVlaNnjYVTi5HF8AGlnXWubfLdwpkw3
KJO9jMCZuSnf1g3zj+4SccyJjIqM+gcyGOt1jzjddL+Nnk2wg43hbi0KCrIRofkYJwlBlzkldZa/
6hJD5odTwSKYpeLwVbYW6Tpwn3ln/TeYHuywnGbycWj2XTU9aMg7kRmIA4N93qnDF4TqrKDGi76u
yeKEL7KWD6xJ3yQcta9Sd1g9L6E9aAx2+dUOKd6KZHhiFirtjwHizaYz2zfRMGLJ32RsX+vSZMza
JJFfm+MhMxn/ZcYPj7WDRTCmuQ8EYHG84/qfsPnQRZd/Lp1C2YYPZ5eU8T0adKZYuKA4t8lwW7Vq
b1PadTWFRuUVW2ud6TLLhDB9TuGpczCFn9tFuatT9BGKf5/qAhkXywbG3jgFmhb0eHysFkMqXyPY
XArltdei1quQhqgp0cm+xn3+a5HmlYRYAzhO8Wa7XH9Abpw4OadhNyJTlW+MkR/2DU4kB7vm4sry
IRj1ZQm85yr0L4LOYeOinMTzOSJYkvH6iHnL1WOfxp2ICjFvkBio9tlbjyGTLl4AN7dHpm/l3gr7
hXE2gN+xhiAGESlpQ72Ls/rH7F48jF5N4OFmY4a9rrxJyNEUkCjl3qpe/6OkGmo8KqxzDEE2c2vO
aGDjSCxsqOuxlJDZn/ZwNFyGq+g9/7hDE2z2m04sJ2YqhK8QQt1VfNfr21ah32wkMKHR4rQADe5o
O+Y9ChpglJBz0JDNgI/94DkrBXAfdmqrGp+cSkzI/gASO9MTZtdT1lEcq4ALT2XPAW1fZdmnIQQw
EDU+FS11D0SC26SSdz7e6A25M3iR7evXd6CyKt459XJMiVtCO8S6Wsv1bLGej810/ub685uqViRX
l2GsxVKC6JSJ/9cp2SkBJwfGxfQotXyTZvXCc2iNsKK/3oTdS/DxfNzar+7WYorrRCG+HlZRfZyU
9xrkghQjOeNitM9+yzMB5eOxNepzEMynEvGNTRuCcIpbY+Yni5q/sf7Ta//DS8Zfk3wFdQs/Hpd0
zj1SO+mDoKXn2P5RqvBnQ/LFprH02Vooducge3PWIzry2sKMv321377ePOl2GB1d7le7olGRs0lZ
mf05+PV2kvykUZBLMgp1Q+d5Pe9KMI3c8EXmX+KKXoqlT2FlPWor82nB6DsHpiWMSuSYFfEU8nVd
MFTdfC/NqDBZbQJt4Vt1Om5SLo/RctD5H/bOZDlyJMuyv1JSe2QDCkABiHTVwgbYyHlwkhsISScx
j4r56/vAIrIqwjM7snrfIiEmHMJJoxmgqu+9e891M3XmoMEhmFoPkMbKrFEfs//XIStdY79peCKx
klNeptZ0WvZlQUhxOxdfTc89vRT1fcmRvcM26jildwZYww6A4aUNcCXXaAE5Yni4mGZ4AXRl9dCM
t3m4M8BIX+5axoRkwejZz6ptF/orZQTmtxOD0+VGw/F9hCX7hp+5Xi0LbfWjiPufTd3fL0vJ8q5G
c7fH6/Y+ZtF7YnwmRboOFeS7LCtYZrSbCTQlCooJFRl/9tKCADKJ/Woc723nMe2izxrzR0FXpZEi
ZFcHK8iSMS+vSR/cjfP4svyZcqE5Loti1cprG2MsOlXe+6Vx2SlBNYnIq0ieBHcH7hBWGsuCdZGz
c11mA2Zb41xvsT4F8BDXmjE/15r6Rip+Dz3Wn4cRJi+3/8hBfRWC0R3rcgk5Sb8TYwpXjRLHRKfp
1Rcvk0wWVwt1x9LwscPoe7LoaoDNIRJBaQdGPTuDQ6KzXNqXh7hZmlOIWXAc1nqsgEFGe0lIyjhy
CaqaARMDi60cxlsHfxIJWfS5osfMnipEzCSg1AMXXhhTgLdeTiY3F7jB9F5kqPk5CXQdQAXsiFjW
6HrkWfNbxwMD6DuqL3Rnwu/pnUh7qa25KsWY75Qmd7GiOTde2mfJLvaQb2BIv8Kdzx/Oqu7x4iSC
P5M/EUP9B83Dbd0M26yDItgZHPxyI39B0HV1uR/agEwt2VDZxxRUyCZR08uf9txSC9WorakD/XDc
hLb7w5Ri77Yzl/jl9lPOoxmgB7qU2kHMrJeYaYMeY19Ss01jlq0FF/RS3rPfk6L0LUMWbngz226g
LJLonZqhu8+GcTeh/9xqNP9Xk2GF6wg1dbWcqG26sJdKK1xaZcTfodkH19C2OR7BZX9k4LK69Ehz
jV0XuA204fOgUa0mEauBxPcAfcFa9xXxAW3EG4IzBpfmDDGVRdfLI5QQcbWnPNVA8BA1yxa6q5dM
mcZrSeKe4gcla2+XHMh6KfwmzbSNQYGsm+VdBHmQOTtagEDhq+Nn1yyvffJE9pRa9YolBo7Kz6Lp
jetL7VkQhRwn2P8y0gHWrZM/Ne10HpKBXSroyPxpEQQxcH2HAsCJ4To08RuM+felS4MtxUUHHG/q
SnL21113hyl8bUdsbQWtyctmx1Ex3ZLHB1+F0tizBTggFNgIOX46EWI/4JusywFB9FHifuE25Efm
GjtlBHxoaYhVFd3oxuS1Sz3gjxlnZAwQtyVKRX9ZSqal7q08ZkiRUfywRvndjRYNRCxqJV2E2Iy+
k+o2n9hCkpmO0ly+KDRrlUbpHYD6gZJhX0AAtBMmbUWRR2wTNXNhclVf9rZUcoxuHflVYzxbLc3q
eWlNCYAxqwJTBifGG7oMK/BfyJwx9DShh6KCA4lAMra2uvy96dFWTn6kud3V5V5WmqBGreaby2nu
8ody9Jo2FaHLFKkofEdKzOVNN9vF06/t+lDEd6FR32P5/yBE0t1l9ZUxkX5lc9yuGAKAk3hzYlB+
ZmQGtByM33oC0uJ0PdSHsoDWvlz1Y3pfp8SJaEhAAFsUO1VMrxoOuVXlxNezd4fWEeFTFICszqhD
WykAslwp9lKW0kbsQe0TbJIgVxoPultRFDTTz8B0fmhWUfmU5zs77FjcvAlOp5e/VDW25QrUFVjE
0eXSsovMz4t+HdWfVYbtKLJvUIQdNL16nUPXWU8OtW7QqjOk4op8KwfCukz6jT1lpwFH8NWo993D
pOdPOWRqLbfHPVF7dqV5KEzH+8qLtK1D+w5UK8REUhFxYJZa86xmfx7tI8JS6OuzWZ8N4ppvgtI6
5fQeulF0vt4ThYACGAMUlhEINK4vOxcSddiRMlln2JAMjg1JN96o2NTPAnhV1EdktbpM5khfhqqe
DI9NhyMmh0Y+cNymPHqHLk0crftkW6lv5wp/WKW9tSWWcCOEjjBXLsZDPf2R16m1GzoUqkYwoD63
i9ticEMDxbx+L2vkKcVCHsyVbI/p8mDPNiEZYChCMTpQK3kIDB6617IAUsm1IH9/sEvn2CYTx3/d
02h0FKbj91N1h7kbqu/yINGwHm3unCEMSakIK358VtxksUQp2gPkQY2ziYyB/kFEv1hGrDQAGFo6
hKx2QYqgTuIE9VWWfSpdE8cu11+LioFClsTGNo/wC5YD4cqXhzgNXj0o6Vth1vZxdKM/Ply+llSc
PKI6/YhLYFMZYiJeTesIe986Xj765VMzwpmJYf0Yl3VxgkcEqgk6y0pb9D3//VANIbJErJzgrbDn
4G7FS52ggS5JHLC1vtuboJG5++sBWajDKmDG5zQ0H/KFRDYAARjNkfQQMnLyhdN4eegi8IyNWu4r
Gv7b//4GWWfJNiOHhR69aRwvD7T7xW8fdWkKiGlevuMMS29SFxZ3a1zfQqJjuFfp9yo19PuyTkI/
LWgNRoHEkVM451TET6Zs6rPVtg2FY5zvYSaER96l+8VVk4969aDL5sy3x2tpQJcwwR4fvKxHGw3a
eS1d7G1u0Zh3F7l9HOnVViakN3rAOTetYSvf4kTAojN5anGXtFxQy6c02uvbgd9x+WwcbJBm+qht
AIq76Kt5OuEwVfezmVf3k4UFxC3pU1y+5lCGtR6WDUu7GVO9vJvra5piE1yM+NXSy+wmhmZBZo1J
C6inuz9bKV6z5XVWQG5pfy8f2kX00xhDsZWOMikBDPN4+egCyfzD13RQS31ovbhw9dfpEAABF86r
pjsgAL20PsFZCE85UfFePB775eHy0dhHDzTOwGstYa6O0keyQ7PvhEH7NmVseLx86fKgp97vn1YN
DhyYB9mWRS87COYMgp7k0Y7eeIJ3ac9VLkq8dTYWoenOa4OeaRMP7jR9sh1ZcLzm4GESu3JoHrAe
rYKmnPauZUIv4S6GOiKP7eTpu85KzuBdQy6/YOtq8NDpuJPFYvAVEQrO/7a+bcdrp2tSuGG0w80G
glDMUrOJCAlajc12ao0QOg23uIobjdYdrpwh1o2DFd/li3K6TyWKxwvxNFsWmjIod3HaeTvTqhNS
KdMgInsCiI5OTUlukrgm8GXLKFHsweJVTur6galO/L/k3wK/ALHHwiV12/aT3L3pFsZbmhlAcGaC
H/pZ0zlEFJ91ze+edlZHEmhv/Z2kGiKFhyC7PC/dhbil3BDySbmQ0ghqOjqzDs5m+ejyEFjN7x/F
dgVWz3PZObsDgOdplxGCeIykxS8ZCAO/fHT5mh0+DWEwH+geg2kPRtrjUYyjVFUAF0Tgtluh2RYQ
a/U2GbysscMWPfW3VRS/ZBHkMBOjAXaHaW+E7ZNIHd75cRVNpFSlXMw0HoYQVLx7FB1cBVDGFbF2
Nk06GR4sSp4iS1Lc4vpH4Fo7oOoq0fdROb55dfU82+2PdOTEaEzmfuBcSuUrkuMkOMKHk/lkJzhy
u3hBOhINqZOVuFWaRt/DetMFUYh9r37WHMrbJuuIpRHV9tskPDU2sK8Ng2sfoknAkHWQkRnpxpVO
BQgKt7jnqJfEzj+UdD8oTBb7IJSjLvwY6+B9smB0OOq+CDEJl7PNPGT0Qy0CYGftdEGWFg4zbokx
MndzylkvmTjcdi65lCgvHtto2NBkWRM+4kOqpoNKAkYAD8kwnessYrVrkOhn5msz80OaOfp2R7a5
AZICtBwkuHb+I6zCkpmG+wgH6sN02g+zMOh73cWpHEEmc4IjAVWsIe68DFp6nuF31oJhnGDeKyHG
QAChmJ1acc7L+IVV6CrVo+agGYynnLraia67FXWVk4XZTUQXtqscU8vW7ANFf5gNbi7jNbM4bAR3
Y7HgN4a0Oc+SDjijqO9E9ONvXR6LWMWi1E/LnxEthUCWPPYO+loEiZyos8u8LvBa6HTlPg8a4gT6
AxFVlGpLRy/xwu+lFTReCiqdDouLHL4VwRFWdr5O7OG58QAyYjfEHUcbog0oIM21TaEjNOoWC+jd
SjnNbUqgkSnT99jTH0wOi/QOqZndHLuBQwpnT1/AvrSQkBJ0tIWyOHsXtaut9lbtHf9ab2MtErM/
aa48naoAWRNgSgH45Bd9EQyh0OoU7SuztIlpoFapjAUlRjTKyIzEqfIPTnoBZQwhUjkeo0u7y2Og
BkV95aHq3SpO3TQoiM3Jl8rg8lKGtBktF8X4cAgF5SxHnqUtrK7HRDJlhhoPmot6u8Js1U/f0uQi
6BLOhLqzj0u7Wg10e8pEGr6qEY8Tm7a4JYmRpHWQ+TPLNUf+xYWvnQGobf/6RTEWQdc/vChoSA0H
wAr6x191eaEIJxAK2b7JjecOOVGTUrIuTyke3SvDOc0DkWINRrPO3fz17xb/5HcbuhT8UqhqiGLR
yf5R8KWs3s5p9WdElzDxzgPqL36RET3btBk0YV+XYrqXqEWm0Xh2HSwgw3BcqjDGovfQgidKcew2
6Fqmrr1qMu8wWrR8/vpZyn8QhXm6oTu2B+IAcjFDwz8/y6LBhmjJlMuGLAsGtRSILmHSK5ZhisnF
KEZ2SbquZOdB50NXhWSsHlKgJqhaYt7FvGA60mWuX1IRozV4B6tNTz1D/emUxTuMqveMViHXhG8J
DmVAm95KFXO4vb1IEEN9qduXdmBbW9f1SzIBNByJJ/1Np0GZ8M0gWG4cECQkjWhrkWYYptlww5kI
oeVZumYkyP1kFDc22RXuiz2UjGyd2/39lEdfcTHcvHoSCCQFG32ed9kM91mj+rU1/hBLkzGWxA8V
nG+j93Jm9NgQ85CN0f6vX2vD/AdxLC+2bQjM1o6jk/z3iyKuAverubQ+9rFM7YX1tEWjSvW76E2a
ZSWz1KKKyslTmdFAkCKVg9WV4troIS6Mesl2QEfZdeAFa1mlTqjJh73CY5Qt+/VEEKM/55lDCnhI
/6Tx+nsrYABcGeV5Vl7u9/r8DWisZ3FrS1/Wk39pNsM05VgDuCyP3kOlIYQz6FfHvHXLQLGIaZLh
0aCApkbR0aiAA+HUJWiImokAV0z3jTYDZih6bmyhYJBvh4jBVGpA/MrL7MWZqYiZab/n+IDBWHTr
amLlaQLnDa8op8Ll+1HGw2Xe2mlfGeggn56DBsZxmxTtZ+5d2vV5Ljgp4HwjEQJs7nsnaDfmIMhc
QEqWpufbIuwxl5jOMhrBgTwU+hMHPfpVdHwsWnOpaM4aTS40DPzVttfeX3rtlVZeW5g7o0r7wvmT
0bsknrcM7Fej57gXQHNrk5QCS0dXpkKFkAXzcKGGHYgIuaoTIjEYl0AygglSvQszmWDzIyhNM/vZ
XvIyGiAW5fBhDdBuZOETfHVlVs6hWkQCMmbU0HhybzbaGwQ4Fl2ean0gVewLQs99l5b9zSRJtyak
GzFANz6bgY1YA2pROrRQxUv19C8u13+yoxCxIA0dJ4Dt2YsH4I8LWEhQYGJpKt2by5+87AagHUAD
V95PrT0VsAxlFNFdYvhMnNgyvFu213JR0lmLjKpus3+h3/1HxbdnemwSRGBxF7G2/vKU2kkOsgJV
tM/s8JXolVuOz4el9U0gIFrE6RAsirNy6J8X6VXuZu+BXv8wXftfvDb/ZHE3PfTWAouEhSTy1zu5
I4wkkEUZ79torFDecFfBW00UUZEVemaU4p8NpVo/25+yYf5CAsYVlkhKsUU/hp4C59ZcbPLAfdS7
+FFY0QRLC41dXI3/Qonr/YNM3rN01hwU8p5hmNavOlwO2BZj8CHajylYAI0pOsqKDV6kZO0G4Gk8
Pl2RpOoQON2YZKCdIkF+haPDPBX8QxrU5ymNh20Xu3Bz59hZi6UbBUacpZf8YvqsQMYUwryy855X
ipHkVico5sgrpK2q3lOHIR2f8ikpNzqZfVciJ4EsSC0I8bb37FELCf1eNA9amjXbS0881GJ2n2be
i9Tc0Onztv1AYy37Udltus/qottWXRz53BbrFmXlE3gwiBfetYym+Qrv4Ao/n3mA4LQJrUoek4bb
xqyhZwu87H7saT+aSmUEE/U0Vz0dniViXc3cLz3Hi1S0oKfmetpjxABXZ4/Ac3vbSxZkjJMPXrQA
i8x82uSmdvB0+7bowm+7hHApzT0omWZfKpeGdgk6sJZNRCBzfa69qrrPJpg3MmW1yqd23Ddx/NUO
cfnb6eN//clcoi55BZ/IDBpiwtpfPv3PxzLnv/+9/Jv/+n/+/C/+8yr+RENZfrd/+X/tvsrr9/xL
/fo//ekn89t/f3aLHelPn2wvpqa77ouhypfqsvbvOQvL//k//ea/ff2PrFGmYWDr+b/HTFx/Df92
/GrU1/THoAkOzMs/+90XhfvJI94A1bplmraHC+q/oiYc+282qhrSHhZX1PKN34MmLONvpjSwRbE4
sSCYy1Hzd1uU6S42K07mfEe3DJ3F4u8vwO1vh9Xf3rnwq/z98z+6hgzh/Lowcz1xZON2Ju7ZsYxf
z2yiborc5Oi9VyN+vWjSruaWLg/hmNE6aRrItyEoQlpR7bbOo0etkdz2MZZYRQ4VNHACl9j1urDW
Nwl72plNrMIhjfYsbTIcii70v4QAKl+NFQP0Tr6RDBOQ4qxfN+Vo+8ZE8Uer/GDoCqi0J6ud+cIB
oSFTgRFnmVsc7jFOIsvpc99C+rgxBfZ5L+ZcVb9D+Pxo3DK5U8s8w1LOdZHPw7lsUpS4pCgPmlef
MtUHG6VwjWaJpiGi1iyMqtWti0Tu2u2zR0ybV5Pdq10zhhhJmRFC8XlmySZ8JvXIZhynb2TDqBTX
HdGTK1HB5ZIaHc/Fk0K+mNqFI4GQsUdiZGF9akPyVpusRaXu9rcoy4gNJ164zTAjc8KduymF7UJZ
pS9kx6sGKBG4vOQKMUW8UTqaJleVM5TdEp1OCSOhsYpHBJGOX1spuY9mg768njcI1fJdEw5PU9fk
+2LYMf8pdmJYCjbJYhvmcbGZADAQ7agfew2mTTUDKWy8R6ax6EGdR/qXwFcGOqaMh46cnLUCgZ4k
tDwn1ZWF2fDods7tNumDx0ubgXqr2hZ03cGzKTZKvcW+bjBK9/gyLyLKfnRKGXDQTa0AGcYg33QT
qMaU7NsBVVhX0zdQbdutGZCvy4Ra2hlz36noYWRBespM+UonsthRKJdDW94TVsHrlmOwUE2PUiSk
bs7RasjlXwyS0xn4BUn6sFGtvISv5WOpNq2tbtt2Ak3Iy9F4S34UcamoXsLN3Dzr2sibEh2mludp
mohnRtRnc8cgPWJwCEV86yZY/0kfax5a2jlDHFwZsyOX2L3zMBhYXCcxbCY7WAIwwSSm6XAUJN9p
I1Cnqefl7fMnnDH3XtNIgoIXWXp6nFz43mZvtNt54NaouOhiMnaZAWIZDvbpjFK8YxQSzc/gqxhN
W9C9vXr0YRUHa5oiQA5otCOYCdEjmtGwTkA67kIM7f5cg6pB7mc5BhEGbBobGo1Mrk3G9HH6Usw3
Jf63U1bH49pps2skKyOCUWc1jIZijFcnK+Kwueb74UPKlyoxelgyP2yD1D3e1PlodRpvqtR2SZO4
55HoasCj0UunEu1oDjPjB7IhDhaqy20uyl2UiPK5dlIfBL/cjfFQgOPmLcBabh9Ko3kIuRQIbtar
td66vhEkzZ0I6G02Rr+TeXtXNp3YBWj4V6NFn9vJ2/kqyxAILuQdKoSKCRc0MNp2RpymOzqh5s5D
RTpUXDw5DGXaPAz0Zkr26qwtOOI+wtZtAjaccjAfbSfRG3t7EMwIdMSb0dp3jclCEjfZw0S8wZmn
QsjtLa4Qygy3UA8uEbcOAdZrPNLwxLqJLHne0g1Hli8ymz00K2DfBkLGidAbbB96H3M4p4JsODxm
IYUnxwSQ4FlEOmHssSyiNSkN4AsIoe5Gh8EyHmtv3efZR9xHcs1J52cJJHlthfUjwiXAZ3aGJFHn
7U2aAVrhnHUbR0FdaopR8228PJrR7a3v0IVRFQy8zy6+EzoDxxlWycqOvew8tQqBFflmvuv0DzDA
wxXY5RnevGVustJ91uTAJeoa811abIdB+0r19CmcGQMbWn8wc5LlI6X0LbDssC6/3LLYV0Fhn4SO
2juKP7SRxBYZZXtEqiSpK4NebZl+NEojv5JKqo9N2jpUj3pLnq7NwQ64QnpTtnW8tiLycPsR1Ijd
uX5K1GzWOPlWLv/TGJKQOxbAgWeOTW6debvUNpjxS2amQ2Jtkz1mquJNmOD5QyZEOMtrOBdh/uh2
xewP5nT2TC6FotzCD6e1xxpnQd2EVHqVGt61i1NqNVCubNBkBn5XkNBYxnBGqYrUZojDL9Le9h3R
DGikf4ZRfxVWMKA1Te8pMEHtulO7LciU3AwyBn4KZabtLWZ04dLu0wpm8KBbUh1IvyQE15exi1dQ
QytVooqcC/mqKl2e4T0IPyNoFrVEoF+PcU1/P1fbJkfHQfGGwjZmdNIROOfnoq1vxUQdUAClCJvq
LnWs6sbptfhcZOEuUhS1K6Fa6H/O3djRwhz45tkNySQymvSuIUMTjOyi29LqHar14K5vp2vPJIvT
duLUL2L356iZINlEcDVRp6B8EN+zSGxyUPkjiOugeRzX+CVUAcQgZWlquT0LUKRccLiDa7c7qXJ8
1UNvgoFuL5fBPo9afT0mNH56dEXWsm91buF7ibq2prHdanCntlPNWuccNQ2pI9rj60gCdjdHncFm
9MFu36+T5ceNef8wNu+9TvOWZCgavT3w1VmvU79rRtQSZXzvITQ4ht1VhwR5x9GMPziOnhTICz+H
9rIOdW3AQ8bNSAQ5OMtWbJoh2CJHHje2G8Iytua91SN0SiC8ytF4zUTo7WTmXSN8nbCSPQulgaz1
dIXMOV+XDUuNzo/lKkbiEI8Ir/V5b8jg07XoyBWECK/NwQ1WxaDIfbEIkeX1xMLGkMHs4/t20dmY
3YMzwh6XGVqQISZxwbPfZ+E+sg31aJYXNYw7QOjumH66VkF6Z9r3yHJobtfFILauMr7ZmK0lNhfb
quY3srvOQYxMimkexHqxMvLm1TRbLgxW25QZiMJC4ltu06/nCeZVkP4oLU+cA46Fy1aGxqU9QjxC
LMEByR5qZzOymztGlm0cXewKUwZHI7KYWbfFwnQBlBjDJExQVIMnKZIRvXgXPXqWujYnqq/Bm/jD
eHHXKbDhRSIxgUKzflTaMlzQwMTFrm0fRheIT9tclYbtEzZ71AHSKBY5zibasnSikfcEaSrVAfiQ
tMgxjib9xF7IPABZEbIVWZ61SfKGdrCIdKyBW8v1hgObYgM0N0a+rkSAnmXy7ie3/XRni/yOoL81
7MQHNOne58VD2SJJkSImLsiIh9NQgYLu7HPJ3pyzN94Xs8lLlLbevtEzRt/o7HWgQ3nsxLeVRS5z
mM6sqBAWrQa7iwxQJrimd05r8ycB0vMDbLZpVPpDR5ymCvvHy8OA52gap+R6cFT/aI3QmNlw+30Q
goGXupj9cA6g+zRIsgm33NiSn9RaVXGnwfizS4A0pbQN1sCYFwIJ0iGoWsyypc6mbQePbIn0rYJA
98M+qreRPTqPeiicQ2rRCXETJhrFDI7NBId21dbzqxxthOzFpG0V+v97zsorD3/jo06u22OQpr5O
d//uty8xFeAi14vThOzNjkg0TUNuDuRx/b6MCn2jhlrs8F1NaNA78jmjdnwyNG5fA+gk2owFUzha
nzZoLBLZeXNFS0Og/qSHZAPzoilS6BhcQtip114ujo29SphTn1N1jGfi6OUIRXnQ001H6jZAT0RC
+sF1ynmr8b6tCD2J3HsKejpOsn/KsswBltRgEakMfxTW3eSkNw59LJBa2rECDbqmqRfulS2n9Ty0
j4QD4ldQ6lmOdDUaGF0FBrehC3AwdFWwCYr4OQsBvliCPnOu1TRRmG75w5BhCSiNH0hSaHYN9S4T
VABBV77INMi25ARvmIiKfSt2zQwLErgxw6R6V5Ixn9e7kV0L+1bxhDZm3KUSznYVoR+Wu1zyChkc
F7Akiu6aguOuCDs/N+gk1oRVbzo2OxjlCOkxyiVV5/hR7Fo+6nCkc73zmI8IgoaYyLW5LesdMwi/
wS1zrIXxAXqy3+RWy4DHxLCZSVJZuG/aAnoOJjcamHiVXV4Rw16T0Ja8xBiJ0MLj4GBhrbfoHTVw
US4CwA6q4cBIQx/7n8mbkjM4tmqm48XF7DK3s81Hmorq5Dg2IQnLCaXXqnPDrJJY4hpcOcKmyP7g
cN5uLVJpeau7Y+oNHwBPzTuWm1NTYxFLxWAirWiLlWeEzZlqCskuA0VGYPteAzWdS+pKJ/0mqUZh
c+QWkHX6oCdiJ2yIRpxNMCsALQ5N94u2/KOuU03maoRyVld7V3N9DdfSGOv5fhTcuiOC/gjmvfUS
2taVGcZq10uJk0w1ByOc5k3DKW5jF8mDHRkvbsU7kqcpoT85bDE3hDTah1fFPHJc7LOHoOzPWhO8
uZJiJR7VQ18EJPJM7c+QfXceAHe2+QXcLF7cegFHV8iD5hHmq4IvvI97522qeqpY9FSHtofRb1vh
rdQwa5ETQ2p8m8o1JqR6rS9x54KDBH9dqAA6wTiMoU2Hg+YclOtnYWje15xN2AYF2XpoWDFufjP0
9YWasVvFQbUiRANU/0/HGQhey8oSP74Y94m0+r3DM94Ykq07YOiyyltYUYRMLIJR2n3ooZzt4A2g
57rgKV2EZ33aHMbZdqigBu/UAO/0OtJ78XJPj/3s7gIdZrrrkVETIM8eKq86eWF1lkbe3gyl9eoK
JJ5xJK6tsnT2KTEcU5ZpB6Xaq0DHoyjl5EBUFFjDPCe/GWZ5gzst5kIp3zkefKYOlAMMxhFddWcs
Z8Di1Ul31GNILxNZPybqwULSlsFwBhKLUGG2tGe7sDWMrpwux5rlIobCBVqLka6F7oK4s4XZZ7BI
ko600ULSiZBkpTuD6I2tNNDGJ07rXCHsv1JznOKU/pBO156siF5/7R7RXHBsEDK6LkTH8BjL18GL
WR86+P2HbujGDa2lYe0EHKndWiNaiFNe2l6htb6K2I+IqYhhd0QIfDXH3NCYPnRG4DKjw+004f7Y
hp33ZFiEpXDA+iqS6mPWxvTAAizXzLqmTdRzChvaWGDGIvg49/RHu/50IT/D/OuKPZ7pjZxRX2oV
T04vil2pCMXou24tKWSsmUTEcNZfRWEAY/CYgdiDKXxc5MR3dZwarcCiiWyp2xBP57pustcy3lX4
Ccn7gdVNXKdw76eOBCZLB0ifNS6Sywh1hx7hWCEBk665anHfcs4mxgyW8baqoeABS89QHa05hRn6
41SFzAObTdwP7aYGLe9kCp+QB4cRM224KpVxldaZcXetpnFH4frMzvXdT/wJXurd1SYSmERnrqW4
ubHQ06Ia6FONLpFopWdu24GgVU23HvImAKFucSSf9cjAXviD0SeyoXbcGQYdtKYlQE2fvyyxQPNl
/BZwAC+0wttxHHnvW9L+bJON/S4pgzdGoy0oTYZq5pL4ZSuXVWO2PnvqcOAkDXICvDN69GEZuQH0
GhlYp3FEc8sx25o4eueWoyGl37Yk+trvuxvb6R7apjxJYMx7g6PQJrFUu80N+3Ye0Ucl6SK5Jlgh
VtQyHUcDQIFpcLTTHOCC8wbAsnlNbwrQQUh4iffOJLrIWfuMWtpSKnxjogAck3M+TstyYwxVuPXM
+XbJjdr0gCLnnupVCklxECYzluOCsoR21nZRIxajzeCSwR4UPw5NptJxyGsaPiisSBEls9BpxZBT
cSpk663zRcZOf402WhU8TvZsrWFJk2pGFZfUjOjxrAdsZrs5nDog95vM4nW+lBLYMvmpnBij+qlt
9NEfS8fbDuFIBNvdIGjbaCUibMUEbVqGkks+ZpjUSPacstlZ8KOr5dyPIYarqA5OlGe2H7TcvsuU
c5Hq6DMzrZxWTe5Atil1pl4hW/9W1USmoavvD6q1PhJ496t20I8AD/t1Icp85eYHJ3uA1fPSTGDB
dYeSuKgzemFiEy6tyqlnQECyHHmSuXzw2hTj/dBjeiD4aB9a9ePkoqzrkvw2mAiPQSCFfEvl0LAr
svoonK568q93YRB+DlkXHQOVPVh4cU4iSe5aOZy7PhLnRuHsaym8t3RJFk4oTRcPX/R9bsY/urrn
r6TUyFR1UogjTqVE4ziV9eB3RncMggonWW5A26jGh3h2twPXiEq84hxOxapxDft0acv//wkGS9PX
f/z7+8+ljxurtok/2z+NIgysmH81wWBmw9z6vfgn/+jvQdnib5Yh2DktT9rkUptogYYv1f7Hv2ue
/jdLZ3JgU24iD7Qk0J6/TzDcvxkucw9PEiqjIzblWfw32E16tm46C9aLASxzj/+XCcbyS/4oyxGu
iWDKMh1puTols/mLDqIetRGAoTJORFuwetXlFaBUGqi4m8qBFEuDSAC9KyNEH62+LVkQbpp6ik7e
jNdi+awzSqq2zLubssa6y6P8hbCB4XT5zB45m2vsxb5RhZ80nb/I5rsrNc06R8xE1rMBmjtF23gU
AA47DG2nMJX2iqqGTnpO92myc2Nv1kV9P479a5Wl8uTI/l5xB90I9E9PQYJRRht1dRSOC8dnyG94
rW/xuI/3hSPhUsgAk4inw+VsujyAojrubZg7N9B88aoRmCbC8M6wL/ApAN+xzY4HNQNtSlvvc4aS
vslGzXzfKB7qdImzCFyxjcfCOuBLxrnDMeFuZnTMUUHe9oHQHvLERnuj9LsRqecptjWedP0py3B4
cHJr2M0JPcdkGVvUYnoLdTq4XkeHw0nsnt68bNDnjKdWRBCjEalup0TvH2hm7XFoeme3IzaDJKP8
EPTavOfto9wwURe6U99CUFb22jKS6Iyg9KbC8dYU8NWNVutJgh39igjYr8nonHNHB/3BnYmnE3Sb
+x7Lh0oT/aYUgdwMCyAk7iH+cO7uz7KVD1KPgp2w8gQJklHcFCUouf9D2Jk1xwmkS/QXEUEBBdRr
Q++LWos3vRC2ZbPvO7/+HjQPd2xP2DERCo/HI6HupqjKL/MkLScI2TMj1ti9jC15uMgklSDJF5T8
81vicNgImzvRQSi+iNcqsThuambr8dsRswjtOweW4BzJ8NHleHnNneGJY7jzBCZ0P3NKhUhOE5xm
kqHURikfgYXsB5kk16jTXrN5SbZdx5SKujuSS/XHMO/Ks+ApTuVX9TTWtE9Kp+w2M72z5yl1gNNP
OLwGN2wPriEYUxhoZ7Mu7q2aRo8oOmn4grZnCiZ6UY3/MAf+7pugjoD7zGVJIDkhJdaJX60cLkf9
LGiW5vw+eRkC/FTgAC5mN1H42sfXVu8j8K3xMz0p4ljE7RcrSFoKqhj0EAEPtv+1YP2PGaYhjPUn
/pczjyuydGauloSDaCtWgl+vSMOMWtEVEbLnj8ZjllJ+LiXurqwaMbvk1hHALFOvmh32OoDMha49
BpU8N4PY1MpsPpUJz6+A/Tilk+4dTRnzcx6Er6NFHzcmxNzKxy8O79umNZPwRX1Hcph9S1PzeeBR
6gkYhhtLpPa+SNxgm7RAukl7eQOn47YsoytpQL8uUT67nv9jiJLth4qcbGi049GsZM/MhsFgJ/vl
AY76dejzQzXPzrEe2BoV1YOgAu8csUfa6ivrN2nC6Wbpx84M8m8azhBfZw+/p2r+2lhL8hL23WUW
EX2kAcdCV2dqlqZgmC1hQ2YX4RWnTuoZFZiRvoq6a97A4ICiPmIVfHIbcysb/WNqJNYFRPbJNjTr
vjTBPgpEBPB+dHdKDX6XVMaL7kUUxXtWMumcaccnChqSA34tajspwTla0XQUmpMfhvFnHpjQ05P+
g2hsbu5YkHw0GSi1KrrNK7qsd2h6IXVzsRMKBsz8C2elEJ24kFsrU51P6O2rwlG4KcnH7dO+/+TY
eLvnLgVYONIckqvsqHGy3TgVGYioi3yNzdl2XvKzReOl54ZQFJrUHB4L2njx0By5pPJA5U+zJeJG
Aq6NMbWO02VaemMbEHeCIlhT5+ywgxbDm6NGpLWE7GgXQV0WISz4nFYPHZhzJJPyjDnm4DptC+LL
9dtBpkdkw9wjefEFT42+pwIwYxhh23uOcbXfdYvmSS3FcU0Qilg+90gjtcOik1tug/nTsLK5wTbt
1hkCsJFZ0YVjrYcLREpynITrmWxuO6KHaEeWdTaW+WXtFAao/oyORarPgtTQCvuWraPFrJ/ELbNw
ZvZltnGUq+M66tBGlRXTSwm4Qhgfh3omZszd4elzQDFqg6JChoJOANWdObAcylWrlIFDsDFJd8nI
SMLNEC3qQAG8k/FDI5S26dwP1DlYtOoxr3fN4KtUMywhFXpNJaI9fj4bpflZ6zEJZlQOXS0cb32u
0idZeJEN6qFQpdqriZ6hwmyE1/fusJ+AhZdV+9J2YnpyqTVwNJ4AQavN15nsQYEsetQsondTJZ/N
SVgP4B+BrJvH1oRPV3PGnxZ+zzQOXjA4faSFivOpWewxkMfbOilRXgF/QhEXbT3dMwtxY06LW8Vw
nv4IXW1XIc8QBXM2u+J2AIDoJ8k8bZ0Iw2U7g3arUE7KFUvF5KWnNCAu9iu0bHbxDHVukBKyo++p
5SlVT418Dhs8PuSVYadBp0ZV3hZCx9AU18S75kmh35cfwmH+ZlU98qEZ3hNc5ZuOsPE+xiczkRmi
liB7JVcw8Flj5amX5jXS3XI7RDSrS9l8HAr1oe0lgiAWgD02bssf19ehbORZB/Pgp4zwkmwx9ijB
Tv8ZwyeVhOLe6ZpiCzQRp+zDjmkUgV+F0JYQ8iWeG1/KCLxclGlyP1bW9yomRGN+zxejZM+Q+z2b
fkuKn2Oc81kkgSrb6C0m8bpV681YBME9spuDWGvUzAEjJk4sKpNY4xi2cDNYbDJax7xAuu/Oc4db
bwJYxJG0Pllj81rSAHjQco+jbrzHivBa5WXtNy5zh4XGNRRgY5/OuMTVLM1jst65hjUT0LCXLSUP
OMfGAm35SRKTpKeWWThBxBvHVWf3fkdynvEiTlo3x2lOVcuGqsGtfxjIXZew3R+HJvBCa2ku1YzO
VnczJPsgtKEpdD9yst23vO93wum1Q2BUt6ARLp0Gobq7dCx4VTi2GwsrwWYw+wun0JprQzlZ3W41
GYt5KOkGNNMne9bOVrWKFiFb2DKOjp2qZs8h/76pNdKowlYvFJzZh4I4JwwH54KFknSv4TuJloCY
p4M5mMn3gpkjWRJpRHzc5Ji78AOLlDH13Ds/R+YLuLbTxbfcWD8PhfnDXjOQKdnQrSUmgoUqdHZy
5F+wKwkovZDFKQtd6Zl9+JaqtHikqVBg4Cy/6IGVnBqzfyydFIMni8mtoTL9HPeLhhzUiQunh2NG
b9axozpYtFh8ixBEyEpBKAsGpFT7tEQnzDw7IZDRpWRRJdRZIOVI7XylEorxlA26q1/WcphQXWcU
5aOe2e1lnRihJ3c8jB4KzDt+1BquP+ugzOrekpsFPoZX5DMwNFHdRj2qr3CqLbxO49e+Y0wC9Kbd
DszFtjKEzBC73cVmTdu5w5hAfEtHTx/mcdeShaVpKeIBYa1NjxiFAfxwM9KeJI9O02SelnDmLwJi
YFoyPmolHYPv/22kIMWznCre86gh08cj9jkz0O2XRT/UEpZTUdAslIfI5U2Q+vrAWi7C6Zigsj9i
GZYIR6brBp/yqjc59oP06Sb9QdfBCCwJce5FuuA9Sb0NAI9QUDiWDC2wqCK0PszNa8Xoe1uuC2y8
LrV9mJAxXCS9rtxKR9HPn818iS6GGwxAvxgatThawqRNfdKuPOLxinlR9NR17o8047mdGpp4aUm2
9gg8l4wtLfuW5k0klUfURNwqU7xwOcmhSOMfU6h3OCDl0Uwj3sHJpuwirD+0lQBbYHWrmz7o9mMN
4GVY3/aYdPENisPHdOwrn6VIx0IK4Ubdulo7lhAnLTP9GevgwKJo3ut8VvFvk/2JIngUKQ+DRXwn
KQhxyGWQHhlbjZuMm9DnQicytLy4cwJszym0Jx5dlj0L6BP6XWfZPVgL7s58Al3VwLY/SpV/cbK6
OdcxFedRXTxVDZUr743wWNVq9p0UEEo1PcU6vW8Cv+iNkRZBO80GdxQ2O1JR5gdwaFvVjH6syu4O
A4wQtp3Eu2iNyL5/YVT8Ri00/1yLOIA14XyOOlSeIT8nPcOmme9AExR5pI6SKm2y0CMjfpPDhHa9
x8WHnZWGkct/DpBN7CxPjHOoA4Hb1vNcrmK8YPUCSTVmN+iTTmNo3Zg0pEb5dIiWAGCSa4R0wnQP
WQPToMLW52PZR3inTxBnit2hMmU/gsBGEhuGkX9K7puuH+sI/pgIhdFh1OurL++fSrqr5/uw1mzp
kuK5urpHNTPydpLVzpDTt4gTkpcgQO7KRjcYCLPzprKEgkCn/kQRJ3P1OCGt1srqRK8UlrPCtr5y
ZVxeV2HOZU/v93aa75OBfq0pmyk2MjEfr0t/57Ygk/o1gmKk0HJHjFx8lGg2CXhumeW5LGjqRo3r
9hRdrJ/0hYbS/Fugq/YGsYHKRVYw90jPZb01U7bmhESeTC1OCHpm51BT36feQKpr4h/gJb5xxLWI
hdXOQRicGwbXZcDGzHFqkswfQUntVGSmr+OCsWSmijQ0dLrZJm5l/t7eg3uAGRT0YlPAXdrUEtdy
SEfoMIjL0BvfxMwuJ7SUZ86Gse0ruI1EU1Di4Hz4TgxGdoiYO2g6eyuJH4fBr42ffqCEu47cx8By
Qp48cCRbvJEX+Qopk964Qjzhzz9pAhhAFhQhteTuMaPY7KMs8YwFBRPKpXFMgIhwkVCRH8vOdg9z
3i/7kqApWVbJoBaCONYKWpVqggpsP3hWmKfvjpj0WzaEkW+pmuJ5m7XdoEw51tlcB3b4paYG9Dnt
jOfOnQkr1xly4OhcTF6sLQd8SmESnH/hGgh3woQ8oWX95F2JT5RuCT+n2Qb429FaxLgre6wkRtuW
Rxnljz2SdRCXDC0GIDiJvd4Fim4u7LCzr/L6W5C25kX2QJBay6GLKplv3WEoaGzNRor7Sgr9aA7Q
2gsZh2vZ41Hkwr4GE24aGRg5PMM1lWVI/aqz596lNXvr0LrTda02cdtEW1lze5t5bH1kl/uMXDs4
BhOtoruxB0gvLmMP/uHDLMwI6EI63+lIoRywzk7QuujULAj28tnk/J9dZd5U51FS907V6FnWlryK
FKDy+26uMAJy8Ul4pVpW3zGaTnZMSpiAsHff5roZ7525VRcd+N6YuOL8/mWJtw08nYcggmDaJAbc
FWogEbP1g11wqEWCf0sN7iTYsVCd2VtRP6s9jUVPt18DRK9dZbe4WoWvRWXsFRBvFFNjDhTiCAtq
ODc4D73ATRncMFg9x1MSn9//VIvcD4Y4Oyl08xX+qW0it6wv7NDcAyryQ8yk6gl9kvKpPueExkLg
hQnWYIO/852p/2oGSXrnXknvEyFR3+w5PFbG6jo0qoeaMc8lMDqBHVNM7EW1KDuz1U/PBeQGr3Fp
cBH6Epwaag28EeQrY1Q3+b7YiVVhhs2fEEDp4pl7scVwEOJI9eIaxolV0HPcd0BRo/XOKmzlW33i
nnrJMWJw6okpn6G9jGnxiZ1uT0R7ZiDBGAzeZ+5lqgy2cJPnB5Evzcpyw/G21Pk5RXsITVAgWlnO
WBVT09MVA3/qgM9uZDCbXEUvbTJvw6Qm5i92uI/7MH4JybmeYIPiAoj16IVVerngHX6jciJ2nvXa
cZ6jmqQSVV5wCmbZeI2zOgqiOXks55TppDmc9TLjpNKwNs6JvzIEXsFxYFmUckAzG8o91m/j3rvB
88CJHQSBSg5QlEEpYew8pql7fP+lE5NurRCGwdwYV9NtxPX9s9IJceQ0DNrWqO4V8FO8kIiQlWGn
5wUpw7cC4y2wh3jDPjk7UE78QDfWrBfjndMXk0KsHGItAIpHd2a/7CQ+YiDb4Fa/MqrB3bhcGtSA
a6PZTwFQaa+WYkNPtL4TtbIu9bXrfiRLVF6o8DIYxOmAZzXazIYmT/YNWy8fr5pzLmVA6aM69lKF
V5DUG1TC9OIYCd4kNw28qZ8qP3QJBVchv5Kg922jSt6p1m1f8JSTxJjS7tA2yw3kAaDWLBivhHoC
zzLq+Ka1YPIyODZXU08qnKMuMNRlzC1ai1tvGYIn/O7uJbUsyoFY0HnaQmmOFvEDuwMTlRGLVRRz
TKLbXNtTeu4XicrP2dQFyK5ztBnJwZ3fv1il0e2XcXyWg+Gch1FnIJpP/eF9A+JSGc5QNMcajzfU
FB0/fBHHknopnIR6htOXaSu7FBOrmE+K90eliqfJqc9jodFtHpdfqUQs2T0wxzN4Qu1U5/YwYQ8t
osfGGkz3qEm0H6oIGOEvA4XupqyJtNxA6LXgsusPDe3X0HrVhyK/MsomTCgSGisLIa5SAzU5ac6B
RwaG/JkVtE5b9750WcJ+133sHeCyCvb7RVGiLt3YPNdN9dBEsjxPdfsZ4w73txqv9hqIe2dmytXE
LMuXIE937wdJRl+cG3s4Vy6CDn4ANNq8hO3Q0aOV8uu3M0pqaZdfae/7UcI/3Kn2kzaBv6BI42ia
8TUI9XqHU2yhwx1XYJLYy34pNRramJ8dlvL0jvt8x2Ob03CsNN28lNrw2GG0v8qw+BzF9Mlnjvoq
1yNeToXjupWeioEpKkmLM6rGmroIeMqfinMrRzSFhLO6VRvoTbRs4suxcZIhZ/eManYsNNBwWMbp
5ehAwcYEEB1p4BRya2PnQvbxx0zb9uyUP2BWAw0MktkuTf0llEBA2qogkFiV9K6t7z9bNzrZtEV5
tlV9ogCx2EO85yiUDckO5A77ZvMj0djuYc6z24AKelGOy+k+NC5LxnhhnmNrW2WteZ0LTN49xZaa
KiwOFRzym1SimcAZJUYJSI9n5QPptTHFbsHraB7ZCU73tuBG15rV7U3ZaW7PP0fDrq8tK1Pbu+VO
oHTCYYI9EOmjPOFawtJH7RlaUoJVjIWw6SlkK2ip7RtiHJosoFm5g+0NAUJlFeMvGjnOTJVT+ImG
ozCkitkLXfxMRrTnmDBu6oY4vkyT5hDPXBwOxV5Xw6kNCl6FEBWTnU582ppCD4/jYH52U325NZb9
VORpg54XfsSiJHlrFQxWDXWvAwVDC0PwlgJQ4jzMM0vPG9pUawCUsp4oQ0Pm2iC2a16aODx3beQl
F2X4p1OI+qJlofbcM9yxS4bj72JKH9SfGXs8VRMFzsuQDQey9xs4zFDW7CI55R9hNVrHkFdpYzZs
rSy7fDOb+DTP0F57k9NFoWnOSdZd7ouIBhrwHasKCvAixBCdl+I+1yqC/Oay/Y8t6CLtsnFsZBvb
Qt9Bf+9hbUet31dM7TX7NR3BwLQl685oOMXjMNa7sJIndl7WDlvfsNUHnEfvV58IC6c51qFN+TXq
hvFVdfKlZOVYCgZRSXA1ISBDvA+xreFaNdNaccwUFeYe6pIdVYzbgsIMnw5eNlPGS1fhiwutLj5P
PSmdAFPPic/p5wk5K0YFfVfuTT7XjlXXN7OLn1qbg7Za8nvZccxVJT2sURyoj4Nyb026cHYIcL4O
zaidKRlfvHdFojdZw52E3ZabLBQeZCM4YOZfYfgpiTGmOHpCtBFY3MVd4OJDlaVl0zKDk6L1DssS
h0riuc94Cd2NWZugegOMVXh+o+d2tkgwjarcSlFVZ2f9At7kCkyoA/HIpiUypkenpG9SZUz1DT46
nXBh4LpBBw1VtAnX7dbnBCj3qgkArVN2epT8V00Z+UWtXwpb+2hji9p0TRR6Asr8rawV/kuW6q4T
j1iUIr81f7rgTQ6FM7yaYeOiZlicnmpn2Y6dMW+yNnTOyKT3gITPaUqr+tKSZNax1pyWxH7VtRDD
YlklqAdT8EhP9yee/9/KulPPKSsX8xIcxBY7SiIwVkutxJS9rFY0DRCbtyTFKh8pA29rG24qkwtt
nMH8RMvp97Tl8M2uSJwMHL6+BY0VTySOKMrqNrnbu/jLRMtz3CYR0sy1nxCreln0HBsjdgo6ZvFA
Tj3z34ARa1qV8gNboMMACWw7DkOwXTI9uGKoQZ8x4hPf2fR65S4vLbbtPFGMDaDcHchnu/cuyV+b
atxFrm681NZb61Ke64SOfl+S+qLGONvVRpwTNTVL/O6oYObSfbBlEezMpkLsEKN5Fkb5QXf5OOON
YaLZY8kKp+VzVtMvacrPJmRxHqnE7By891sxTuBgZzYoasj3OcPAk050OEHXNA145GXHOJIp7WVR
1j20eakzigE/Ac34GaQEeGpUtwte+Z3OUvq5qIynMEG7SYsqIqLEg4W3SNvHVdzeBwA/yAcX7g5x
TWLc5UHQpTvKEerjEmO9wrfrhQU22ilUGEIGPdwBmKlo/gXNkSTRZ62bYYDCTqBWMYME0Zraacic
BjGOVVJ17DBtsga7KairL1WfuXT1LKP//r/yzGQuqnvImMXF1srULxk+etXCecLqN6NLv2ufc0hL
+nJfy/kOQH84wr0xrgOxm8Sexzv3YbznVqe8A4YSNWr9hyD6WmtYzw0RWCAREE04EwEMQmG9WnJG
pyZ95fVFBBsuaJNPsnybozBh1lYiggcY7KK4js5hH9U8+/PpPI2cGLXafeT4hgjLCHBpZhx9+WJd
cSZR6BAQuesTPG6Wo2Obb/LLTLCakQ3R53ihGrKpm/ZhzHPzooufBoGx97F2mrDDVymdv13cPLvj
J4ghdxve76ZlGSHn536ngxr1G0vNJmrM7nkCSHlGzLlr8/I29kX3FJpbBHzlS6smdrfQwEqh9k84
a7bf1ObXwtBf7NBWMB1UuvMnC3fZrDRyZeEcet1kPtBtsOtwre3jJHxIZP9sGcMx4fCxhVgLmIiP
uW1rb0HYWn6kCVyTPUeJWnIm19prx9mW17LdCe0AKsA5TS23T6QLeuRBqGKsYCMCiY+G6HbvjIcm
GB6dNOmwACRcyZC/CV2EzB7o2Sw8WyzjTmA49kWuv3YaW3OG7y6JEsqcc9x8a2ELuciqB2wAUySr
XrUqNrhl2LpYqZdUUm3ssb7oOTVrUWSr6/ufwlDDNT6qY2cTlvGx1w0H/B2fx9AFRYVKIInkeHYd
hYz2+fL+p/cv2tKSszS0QzE14S0scjzeXfRW04Opb9qsjm5VMB7bcpgxqKx/169/N7bUSncWzwmm
rZAQbFvA0HIqmqLYgd3ev5DKD3c9fpz//F1AKGPXdExIHGtKbnroJje2/ssxDPM7ON/k9v9///4n
oYPtX4aGmKSzo7sCOaWv3OQkiUNYyuWEVtY/eJCzxNYOCR22vV6nFZqfEKPZ8f2JwQ09aBcEYb+m
0RCNJdVPAC9fjRnvHY0j+Iah4wxamrD9KkrfWOpmK9aWIz2ecdm7JTQ6aADPKdLkZYgrX+jqycaY
6c1WnBwMVoSgQ+9Di7/nvLKexiLYutktLlDIzMB+xdRaUQEefyh1Ks/H+KMJioCTP7XeSJO1mjk8
10g53WwCXomR3xvrLOgWJVuPWbLsTk6ZM54e3wrqZ+3hq2D414eNOGC7NwT8yMz5lAnJWC1qd01o
XxQhE7ocTHZtdo8BuAifWuaoKV5JQtJ14i0oZxvBKc5ROE7hGM2agnkqI69M9a8UdbSb6LUX3wga
lJykLBiLk7Mtap2pzRBSHZOkN9MoXM8aMKMXPUXWxKrwPieG2EzDwbLolbYayFeW/WUR2Wl2SMAt
IsdS4TqPmZ0x4q2am1yGHcdWWBKbRkdbs4KccbTSjtjtIjarKNGR7B8DJHGc3gGQz6y/aYcJNs0n
U1YOvhX2BwmbRoh36HhddnEiviEehi8F3Cx9LlqW3ZrEJ7O5eJEw+PmeeraeCttDqs0Zmbpv2SDB
YkmI58NSdL4W2NiYt1yH9E2RTmQnoet/SyeVw2rCpDuXJWUowhbeqFJkmx1TK/bDuZP5Rt9y9F1/
i8Z8W8YA+rO1wO2Rz6oCILvEbxNmSWe9LxqdWFIcxTgKne9LTOCvzNJsH7nAeSqKp/LgkdlxDbfF
gMibTvXObvBlmpQP9aHatpY7e9hvZoi48sVlTKSwXu+wXWKfjuQPlVKW5jA1bcNV0KMwGO049mVp
H/KQeIYZFESmi86bx7bc6n134l8/j0PderQDYp2c1aYtWkzimfUcGTFxK5vsZJVglCTmj5zWfCId
uZ/kGHs8O35IRz+wbd8ZqU4hU5ceWeER46Md2A/egUJQabPUT0Yj612+wPEGu7E3NedROSMThRBO
3EB5WTiE1ZZz5puYzHvfoD5aQeGbdHZtddlhvIp/wATgjYxpU3Mx9jtT4veqDf0u0MHwOg3Jh+IB
vqNn2pPNlD53d12qvzKU/MLrGlcP5qTxAQfe4pV0uGz1jgF9T2hvWp8xJTJK1a7pS2hfpcb7E2CJ
2PZBwWggbY9R1x44cxZM2SRDmArRPsWrSqnNodRAeo1zcm8pR+P5J4VX1Ur5KGg8cIy1ec9sm2cb
ssKmpQk8sQiGE19Kdav1i5b2KPyvfk5VWTOGDQN6sh3VxKMidOoLBR3Aj+negSMbb3TwTrUtfDx1
2xh70zZxK48SzMfSTSyP+MziURu/BeFbbeZes1gIC2ZlBfqWEuaNcSgwQrHAAoMnsyH7963LUhh+
NVt7IAgMhKHpadUbyBLTyytE+4XGWy8PPpTKOGQ5WkpDlZbPwP0ZkhoO2F1eWt/zMGO6Mn/F2fQ1
ZUXbOJJkaoShBii0vRsD/bWekXxQMDb1ZH4kgRVtyOz0As81SCAc3wfH6a5lzqg2sBHiKLcDt0aq
dt1vWqPsjrE9wMJkE6+7Y7ofqtcGy4s3dnRF1Ev7jLuZcHuBkxKL+EnGvKm2bu8sSA0c7D4lSfpN
RCSWJYtx0cxbFY/RXnfVyzydazP4YrAS+VDZp507WU86cn3kIi5bLidfAunwsSJaOIzvVRl+XHum
EgU0LkknNurl8pqr/IcztNW+Kqnjc49h1XzJ7Z74vjkwaligPIDbRxxCjGgmv887uRu04S5asPCJ
FsSA6XWSi8nq7WZuXiUlfUP2G+6A17AcxqPduT+HRf0APyG2dabtxsbV/wFFW52uv5nTIHjwn3dw
mwlm41dzWl3mpptkVXCCKOtT3fOpsitATgXWq2gMzb1BkhJZwgCy0QfbNAMtmGrXlIO+D+g03lpg
rjFL2tE+ZHf0d++c+K2l2KCs2ZESX6+Nydchv/nrxVnBEjkRswRChq55bFb5y1Zxt3Mia4tEj56f
qasy+3hVtKBUu5GzW2KCUgxmNcG+bFwCjii5uHQ9TlRjfvrHBa6kwV+tfY5jO1yewmlo0Kf86wUO
BH77VoXByeKYRxKjYTdRgOpZYirGuHCQ/ONEVQoTx/eytcz2iHOVt79fxh8eY14mR9cBXGI2plz1
t/dQAEPUQqyHJ9w0DCmWlOi37Ze5fC2J6KHl8mZWtHgFZZb9w964futfXwBgei7vjGvqKyTmN7dl
HSqnwh0MK3odSbeMC5M4drdyhEK2rPVyoQ1QqHXIhP39dzbW9/63nywk6yefXN225O9kGAFVpSyy
XDKCiusHbF+nbtR8FbTi0IXxfh7X/r12eikW9ydtf43vWndwxOz2ctIVK3wwn7LUnwEoXSATEMRf
+nOWNMNVyvIrWTu6Shf9X/bU37l4fKR5pVzddQzT4iPzuz11zpF8FDtjGvEa9BVtOY2rg6Bk6OCn
pjXcTeExKWgOGPQsWONeYCwZzXaM0IN6mHe4EpPRKC/0U50dDY5N07fzAdDbY9VV3bkHxdw3+Pcc
U9szN8ZEvrzlo0ujYZswcGA0sckxXFxA8OKVc2wPKTrBPUGKkNH0lY23ePn7O/Xnp9OVNgcyV3cc
gyHjb9jFsrBqnVfaPvXoxpuWG3ijm/W2HvrPrclOMG4QgIWTfGrsVN/9/Wf/ubrxsx0hFWcSaWAJ
/vX+zALSOQGnx5OgPYKoYrvDpAlPywl8Z5VN//7T/lyuXOkoQc7bBpj2B0XO7kyjxi1pn2JD+zGW
1Qc83v/B3aUip+0j+PH3n2esy8tv9wAYAFOH6sbHCk3g118vrfMa5aOUpzQInG2sJZTuNXvRQjUo
+1XsWEcEcYnsH2pPVdUU2LxMnraliwi4jkfrxrHI2VVP76bRvFKkhk1OVSMUpZI8U8qCtXShfAjb
+sQeWv1j+TD+XEBdW7J88YJZJn/67Q2iziWYR8K5pygBTIBmUeyTtrmL3g1Pk6OmgxDaZ5NBmK24
XAxVPRHuCY1ttSOOLg4RWCpt0MebzJoV4wz7SnHoRyOuwpel+BDIetn//UX/Hx9nZVB9LnjZed7/
/porA9r1UknjhNSAwC+ZdkiSYAccgEcRlMIH2DPj7nLDXP9PTugX0NmvPKw/328+yY5tIkA7lv37
89BBvOVnEx5/L12ri2XeCBfnzgCvW5hM84NmmK+icyvIvQCM3nE9zaRPGzx+wz8+7eI36uu6lBGQ
sVxh6RJsormu0P9V8z3oMeVHyhanzKZi/N09tKyenzufv2i/VB84lXPDsT/UHK38x539jvL79bOv
SOlIDHUOA5s/l5W160svIv1U6foXNMEK54g5f5buPjezJ1gWJgChHAk0WEc4ekJpIpQVmm3sVyeG
NZ5p4lsjnMPSl/JhME8o95DOSe41y4oppzdiBxpKPUyWuFN+S64zsE6h6sUZIvtwkpIYozHo+04W
9gbkyMLBvxO3MA63JjrLhsCI3OU01uC5tWmALTPgO1b+NJjdoa9VcWYosQ7+5GzQs8MKdrCA89Gs
A5vUjii+yVq26aoRPMtE8Zro4RPFk+0OprN1HEVwCNeuJEv4sRNOlzAx7P24IjLDSqOfYphfp9E8
aBQRjlqePjVrURqb2ks7jAtzMcWws+VElfT6AvR4cC8Fwb0uTO99GwlOZ4X4x8flfzywobxyZFU8
9jhAvC9m//VxKWhyiWeQKadwtNzzkkpS8fm3JGpdaC762Q2xYaQznoGVkzW3slurYl/6KZBH8ogM
l5Fg4bhtOqPP9kqM6AR4GRmWVM2xr+UHoNyQxnsS33+/4eWfd7zSHVZZgJzKNd3foZJhNmBbYQ94
ereJSjwmizb/7MNQfsvz5tXV5lOWSeeaLktA9CljJl30904RM+b0IF6w0FD1xSAP58MloL4S9dnE
PdhMNKxq5jENQUfaCaldwgADU749uFYiRxWzhpaxllCfzYSeho3QcotuFSb5Njb1k5iq+/vOquPc
f8nvmBVYGNVEataI0ZCZLVO0aT5OGrOQrPneQMA8g0GhDZu6uv5Qo+A140zpzKtrVivDAugRPix+
P3b3Jq/wQx5MdFSSBjuUHT4vaYxf/v7i/o+4DrhoSTqOBZWb2PjtEabXbbQMLo+wzD0oxJ5b60Bf
wM5GvkitDOUOVJFYXaNpaZWnrHaEN0WYIlJFz32T/mN1F388Um2wq9w2RIhY26zfr6eOWwaXzbxQ
6CrHo9NiqSDuP5V6cwM0iO3/Me2K0nMg0BkUZeyiBad64TB4o1+yvfSxiP6x0xXrOvrLSsclkWoy
YdMqnpa/b6DcxcCTjXh4MqLYxGZKGxN6RUDxMkxogTxjYK9zbH2+ovfPRxv8Vq4Pxpkor+n94+36
Y7+/XgteY6Gb6+ZV/rbm56RzqCDU55MMxdomIAuiwPU+ZgwIYp83LTAMrK/MPf3O1oTv9FybNlYP
YZrRxVLnd+b6wf+xd147jiPbtv0ibtAFzatEiRJl01RmZb0QZbroyaA3X38GVY2zu2vj7sZ5v2hA
SNOVUirJiFhrzTkm/6Y3vZpql2IySU/LtHz5hxf6n7uTxYFiLUowN1Eg/F6akf2XTJa0x0BpyNbC
O6kei0g9o44laYux44EGLJFQaP5vYegeFNevK25tNynis5I8GwsmlNEWn+KoaY4EMfWbpnGKcz6P
l3g/IfR9lvVUrPjbK9GF8oUVojgxscRwNMqd3rMMV1krvdnMmt1SuR9h2f2hLsg/q9kI94raFeis
ZOl6cYkgXKQmzcVVWB3XIXZ3R6AstFrfQKlvtrY4itogynEu7F2n1y3h4VF1EjGtbZRpgCcd2+9b
yJCDZpcHmgUG8iCLXKOqBLyULvONexqT7jJCmxEh8kYCxCtTlKfJYCz8eJDd3O2HuTL9RwFSMdBD
/Wp05wW3JO6Q0rqBGyy9YVf0tv5JmznOp1n0CdD1R95S4kYJOBiQK0ccnD8bFT3IYCwOdOnmEsWk
4ll9794ei2hK0/AEfPJlrvsPtVrwRii7EaXVOdGU51YnWDia0FLYZgS/7J2Bf4rnwHUDi5yMRyWd
hM3PqUTBnroA1SQ7AfCfSLtqecIeV4SH1hTTP5w5/vPiFxqVPn5jVxhgSddq4y87WAIOS6LmAtiT
GVRrhOesZ2g57hw8wHsyXZmLzP/3u19AP7VMGworN+zv580uUvVumOImcDKQ50plXvJ+cE+pUubk
N1mJtziG33Vg0ldVVoGZ55deQfSWc/7vN5X+W4EDT5mjls5OiBlMqP9xT5VYP7S6ESajaeW1tp3y
zE3EFixo2CL79bFvmEcrDi8Knnw4J+SKABo+Qkxx39IMtCnA1qZ0xkuSlN84iNA41oltRug4KQVn
Jzz63hI/GYz/vApl9napCNvI2l01Tfo/rfTO7+0lk9/FMizL4HcBGs0J9u9/TzNnUmki2g7iqU48
R4lBEBZCDYo2pa/9+BzLohY8PsrKfNvKOTmCIFuClARnWt/rh06I5GmTO0W+nw3ljXjNJXg8JJzi
kbhPHDwb4T2+JJSK5iGti01Ud0ugTxkDha4jyAIpeq/WhpdlGChu/Qzqe2GYklpGkIgU5Hwsp//9
UEWZokQ0nnGOG0EaO/NOWO3Pwp0VMqwe1My23zZFGwrinKqYWOUB2VJuFAdTZAcIgcy1UzMM4PQN
oSP5taGBbLr1wxmzEAOJoFwfHh+5hMsS/lWqPOJO5rBqqE+l6DDLNOkLwYu4pcM6OlCL5ofJMn3d
UZHZTPFL3bNpsYqhmKtfQdghNAapwshq8e34U1xEwrdr7GzMEtCLK1YC5iR+fTgzf9mv0AtiuQPm
ICb8QP3MWEbmZn0njFWDBB8aBSlQJmFCsAemvYFNCzh3FRGFQrDbhJZEZ7jxDChUey3j3mvRsuym
ED5MnjNg1WYTji+eID9nlYa56ThnuzA8es/kEJuECazr6DzKu5mSNCMjsolys4sPHUaxx6tkBn4p
mb0fCdFJwF2U4qXL9MRzM64Gyhcm80iEPCtXurNiVP05RfxEcQFreNDB7DcdvSYQr/cwrNXXNFJd
P0I73Jhu+ILnf5vV3EOqUsMNTVoJLM5+qP3MS0Qq361OEcxWJDluYcXDSFvtOmxbyiYaGV0pDcyb
vCuxt8/Y5XFrHbgGIyB0YC9xtpZ+PDXUCy3ltCtgI7Xtd7yzB3h92utoknGa1ZGCB5SW/FyJ4ozK
ZVU7ibPIUJ6RPxT7hF2lPs4tCGEd9RN8MWaPofWKYEzfAeKL/KrAD5kR59vB12P+E73RI7phtaIN
pZkHJ4+1o16Yh4hiH436ou+I2gxmsEWMPrKy1j6XhXgzy+Kz00YIS/sYXymu+KPeN3tlsMXBiDSs
fATPWSoWfxnj6msG/R3hLGfnMjd3Y2MmhzbejTxp2jfTnZe56Szs8b86lGqG7NBpniuoTyNGsueH
MXVeZblT7b7q6LsYwtDLFBz9zuXU3yqNWIdSIeXaGZFXDXnyjhK29geHy+jhLg5R2N5NEkS3CqCc
7038VY0Wy3dbLffHGH3frEJLLAn3xNZKuY7LgOt10Z8WlDGvIxpxon7zGHESn+Z1f8HIo7Haqha6
EboLkN4QtRD8e08aTv3GQOYIydbpoa3VsyuUEjwjvmcSNdDsYfjbmcQZ48IOjWf0Ajz90pAYltue
SuRXSuL01rQcMEHsvFsnY+RZHc3Zki+QGaKtbOqe4YmZb42FCWsJAO4AXsgmN36Tq1hOERDkBzOq
XERD0br1zhFiWxUJZBOfaZbEJFWxCrUqN0Rp9AAejQwCMjAEb2CAdbGAoY4kH51cMgsvXAoDL8BA
oYez4DT6c/aHzJCKou2TZzVJVmUKhpMcYeXZLZ+oVLozrd58RwPS3dZ2auydCjp0rlTR0RlaTpkW
dFrOtdvKKc0nTkxYVtz2Una9BkZUSfFEPGPcKTaYoVhjWpA53tC5NFTMaTzx+8cA/okJUZ3pnopy
vqOgirkCSLYc7XovzNi5g8jSbpC3NzXlLJStLA0SfPBrA3cMhlo5p6QmwUKMWOg/V3KiJ1eOr5nu
huyU8+x1MrohIHZesuw7GwMT1tZYWcpUPVSSdaRj20TMa0Iru4ghHBBC3V3IyKTeA01U65nk07jM
gymPTsUUEGNgYy3pvkLhb/ykMKJtJDNSRpElnarKeSadjgxD92vcR0cXnwxIOkRwM+L3fcJYewPE
lVCnBkp0kX3qW2M74bY6JajJD8MgA6aM6UkRbHGNK0I8IBJdo21yrJQsKc9KFu0luae2Vrlgc1Vo
do3a+GGWPpklrb5OcuNXsjQ9RcWTBvt2PJLcqx6jufjEls9ChUaVd1ul0ee2PYYk9G1bzsQuFqRp
8HKGwX7UW5uJpJHHNDWVqIhMpz1JPLjJhsg5pZbczaq4uqnxM4ssbzagtKILwCUtJrFLUE2VEfNu
hLPVaS44LtehZ5Xml7Ce9Q00BH3fOYJzc57dUN3zZ0glKEhID0yAR5xfih/lGAVwiy1XRpI02kh9
8DTcxPsY2/IOV0zhh0uNV8Il/a1RL3qvGlfKFrRq8GluY2Pg5EfWijaJ7GCHnr0/dY1HpLSzwmv7
XSWqeI90S/V5Xw9Dl5O9XGfTURg1nvP1RzMUTrbaSmtBukPYiz29PDJpbJZQhzXopdajlNCbfkI8
cTeFIV5qlsrCbsv7MlelPw7duF0aC8PJkGHxCXtnW4eqtuOdJJvPFngpCWXGMpKcieFBlbeQjaS6
b1Z2NZPe/rDgbbSizvFrVSbYvXF4QaW2fWh/K9iy3hyLr4UNGA0ZUXx0FXD9oWJeitKcd83Q3Ckp
fwDoPTiDu8Da90yOUhRG0w/kHLgPi/bJtjXAVHBVD2ZP0FsWXXV63De9nT9mE34l8Oqz3qruQW/A
mS0GUlvSttJtH42azxFt1yeLBfBMhBub1iW9OKqOGBS8NdNm6NqBSCBAo0VWE4VTmy+PsUzfGYAy
SRXgdZdfDNDZuD+tc1cSAbmKrafIAGaTnavUbI56Bq+7CyOM1kNnIswbp4PBs2iFHE/kg/hJFGtn
MVinxcl/1F3qXkNkQQYNHr9bmns9GRm/RjhvK/B0QaKFXrycSti0V/RlSIpNqRyZPAN5URsSh3g7
EiANtIIgCMzpc+U68UVgn9BmzTnXjeU5iyFIHhq/PpzlXYLGiJSEXbO04EQ7ZyNcCDJu120fw5BO
GsqmHzKvrjXNm5C27iaCBbEXuPqOeT6aVnU8ZqmMPafQniTdkbT/rop9jRjBbEL3mKAp2cQhqUlC
xXBvlljvLYn1fVwtjDhE8Qk3BoO6+BvS4ukgO+OOopUQgLSRiAB6EP+ui04ea/RWq50GinQv/UQX
X5PQMC5iAUePX/6oq/nncBrNPfNQbRMXeO5tvD6JWnanxrZe3FxuMxPsewjjD80eFWgmx5cSKtup
h7DPEHXedrNZ0ixuDxq2X52j+TO9vddi1tVTvqBXGcPsSI6dYLw9DDsyVuIrcpI93PUWbR9+SK3v
MJ7ACg/oP2o7TBl5QFuwoGAWgCsTEPlZE4w0j24Lm7GBvPVoODELSJdd+0W4N1onVoKAMmEiiMCS
sV/dDl/o/skn6+kBOIkye7o/zqGIpve5a8RnzvsGyziSbqXump3CnU/UzQKY3o7QFPZcnIvpmWbX
HxF5tF5kOMOTAkNYnSL10vVKixJeQBkSVuaXsX1LVbPxlSLHNLMgvINZgFClTb7Z8NaO09jjWHWL
50bL2NAK5UUlZsZPjdZluScOaxEjZvAkPLpTLUELA0rQiDtg54wOoeS5piF7H4z2pS6mN0sbw2e6
ReihZKbfBkzWtIcAzMxpi5gvc4pDm1G14G3Cmjcsp6RVl5veAx5oilH5Mhv5DSdSbyn2zxBkb4O2
6iv1sOI1endOGqajNXBt2WXasclKzjcm10a+mqpwgLUS59FgtePZwB96sGrnG3QAHefYqe6Yki3h
XARZRYCESVYKxg3oTr9EwC1wAsSjjFMxF21IExsDOD6faqEDdJblE2rs6pjEDmzruH9yjML+OnKD
uQu2oD5vS7DepvosyW1rWE2OSeRgP576FIN6uO4ZlFpTEQep+dmqFc6DZYskWbZS8zoka0Er6+QY
F/M9qheSHcwl/GzFqG0mazNW6XCPBpLQRdoaV3thV26QfgOt1u+hYd5cQTAPwm2o+nip3SR3X0mR
OyXI+y59bdK/mJsn0cr2aRhQRA4SFOFaPzyu2xFN+HZsYLi0Pcrf3jam52lsNDjdhvvG7uPuxIwe
HqPPfpYACQb0sV5DsIPnjvNxUajzqLDfTHc0T0qhYrAk8MLnL/M+NaVgRrcGj6VEFruoQ8umiJ5W
pAyAQurEbDIBNBnTCwRW1pBsOKzoR84KlvOSOx/hIgCgaO4LYHaUhStXhNu62YIjZVtfxwW9ju2J
qw3zYhUyRiwBt7TmGrKWNRsaZ2iuyulYqB37ZGOCqBnge+M13lU954G8NgBc5Nniu2vEn5ZX5pmt
ZoYPoSNAkuVPWhnujqkKkXwNfHZFn+ajquGKCCdh7B98VBLo94h5stMa1XDs7O6sT3EdTAxZHNHc
+XGIf9MZCXOWSb9zkWpMaqf4zTx3JEaoLyUzAKDUeKvW9tbSxt/LgRmui/N1A0QyPWOxZmnWrVdG
8K9jOV8bBVeXyQluLtsUxyPJlEobE9PU4PXUfMKe2223sozaVBBsiAenbvN2F66uJqz67U3WxH6U
kYvPSnPIw+4GH3+1s9dpfnlJ337Vu94ASTYsTBNQ7myGaF3DAG1/UpEvR4LKwJpVD6LulWHZ9JEL
LCjzvshzi6Mt6drhiLw9kiX1Vtlexw7uPcmRQQGI9+QQ3B11NUF/0YSjw2QKVhnMwx6IpA797A7Z
VgxDnpx2WlBXmDj7UrTNkwF1ektIx7c5ducVEs/PSsj8DQu8nzpzFyuZcg9ASncaos4IikTQMKtE
H3AcTs6iOMlwiS5THY97TADupmFUggQczInFkFXEvIcl8Zdb+hbYzabx2NuNdUjC6RohuASqrP+0
m1lcCtU5zw6+iNbEk1LP6XiIkWV6qmJ8MVEc78ivQQBhDMt24P072M3b6LA06Abbej+Ozw8QFGcj
lRvf3WiQ2R6YCaTm2jWck81Qx81FEf1rjWpxC3iRrDLHCinYk578GS2/0EIOx2o6j2IKHGqIQIIA
61HW7VD8ZlC1rOZkp/pNA478TH3O5bkaZIvkOjhF4GSuecOXe6r6HJh3DoeZ/r03pG69s6NI9Tob
WeWsxPW5qWW/zZv6psl+fu/3aMo3Uo2aW4sQnai3rQ3i9mr34gS0nb88eIh9KKovY8P/+LAeipF0
uKkvbxlWIU+LUF/WuCo2mdO91b3xOmBDxmY0Azsxt3YaggmDQbRl5f9WKDEetFyvLyPPSaqoeFMq
9wtnlU1tOrmPrZZjLk0NP29KDDR5eqnJMXhUmU05/2qU5tIyjiXRka3G6BWUML6gtWvpDvm11mMO
vD10a+MPDRgX9vB65lglDmpd6e9O+BWK4rdowjNj2kQxxHqOP1Kj7J90w9lhs9S8sO2iPc62Q4Q7
JluMluAX2DGxG19wDv4wew5yNo2BjaXVYhN2OIIQTONW018zg5aYpvXWD+Icyi/KYkQXYPRUO472
6ubWpo2sD2MQw01P8mOj2vkprYvnqKHwMg0T7ks4PY2zqaDAUrIdAG1n2ybSOSadfmr7aN61oyG+
DloidsosjhYM9hu16JlLvrLa6cicSveUBI/x4wRXsbpqCdOLBNUxv5ILQhcIoz2UaEq6FRts/4w1
+lG4MjF698gCxpl7tUWxGtvUr9XIsuO2xueWa30TR3N3NJZhwlmllDtXnXcsE8k+6caTPjMCHbT6
+gsEuQrIgD9NXgpLG4MDXYkpNclyEHTew5lrc+jRGZcVdpaMZmWRvrjWaq9sEQ6i9vWd2lQ89G9y
ayhhx8k5tDDMpBdcYwRRhTDa6x6L0LJMf9gWcL6FQAQ6glO8egXXBb39IdOkOcASwXo+LN8UHy4P
jh/3Our9GFijPm4nIx68B74LqgDspAnZfqR3Mhh1mrUP0SSD4iywaF5uMgIbyHacfNNu6MJS1jml
bH1z5Njt5pRTbEHWgJ63xFi+6YZsp0dVGQxd9rXvrOTCUb7eNBZcYqIPnGNcdU9j5xpHo7XZUmb1
0TSlk7d+TW3mM5jlyDNEOeyjcfgYzabbj11eEgxl0fu07WbnOiOF3rRaVLoRoU3cqofHjt93kCSq
aiBgYv6oDXxhXJPYUIHaTaDZP1utfkwAGA+2esVEq4pJHsuJkRkxFArQlS1w0+mOxNPe2A2TUrXZ
Tb1OvgOLbO9Y7WlR1afFybTr2AAI6RsFx/Y4cu9QiDprsZN34bdmhJrgND1Xcw1kwxFw/VV3TAMT
9Nd2cSw/X4eJKt48yqgROT2hAMxPjKPEHgS9mViecMFYpYX1F76H+YUoji5JtHM71ld9nKyjMmMA
p5d+d4PqtoXYYtEtglM94nQ5phk8/FaTjqdb7YvM9fY5b1LzSMwArUSluDdXaxTmk8iiM6lv31Un
d3ZyMGvfQZxAo8Lp93R8tdearepYMvWomuqeC1huY4KbL2RDwGB+RNI8Pyc5eItsdlb9RnJJn/Pa
ESerzzWP5eNuWzO4gLGOIJ2zRC/xbJ05iQ7zjR6yZzQwPFJop09oVhnS1da8EdbYcjdm883A5YZx
mBgxfJDGk+Kw2Jp66xxCIDNbCSt9S60sGEWsV269JlFUsiczrAPQJcqIQXhrbiu2XHzYY7wrJt3e
Z1rPvqbotKvdxPoY5x9OjDtLkSElpj7lV4JvvoZu+aUXNE3m/LUtdP2TPiy4TdE/gvWQJ10MP6j5
Yw/TFNhw1L83divPtPTy3AIq2Ru4tje0tWEqROZzI8RuYeF8qViM5tgJBIemPSEc32Q9J2/oDT47
mtyB+W3+EPQ7o+yTUzrGue/V+ALJ/6ChKTvrPeMDh3bLQZTLH8RTxlgbiAtCxW2+heEHFdFrQcfo
mZQrw0vi7Nb1ucokI5n3SxxjMB0T0gsi8Kwl7XQlDeeXRoJbd7tZ4PGu+00YjgLkHT2p2IraJzxe
b2umysWQZ0VPVJ+IkrIP4Nb3TIPqt0z0rVdnTf3hrFaEcJTTra4r9WnUys/46eR9rtqfZQ+NTB/T
3M+IPXhfZn0l1C3KtZrxfmTjYu51Sq9D27spByilvUbTvYeCVPl2HnqGnSIKpsW2hUDCWmWtoALR
1dm5QT0dkN5EA3DWgwWLDH4eZLJHlJw0utxcJSC0fBnT6T2slGkfg9A9h9p4MtbWiDUPA6dtirmi
auYrOrr5qrOUecpEUITbz5+yPjLvw8wP3pi8tLoeOe3mHUNoyNwvMZbNgwW4H4wFn84y7F9U90i4
kHrLq9iv7Er7FMEit3W1+CCj0fZzMBX7ptK6T3ZdHDn4e4OF232zC/Eqcz1CqAEVqXzV5PwxAj15
i11s4I7r7AhjIKwsOxcLMjKSjY52B32KKt6xulMVE2Dg8tw4QAiuZiSd4ncAX9dbO/+Z//744z5s
hg3+d/5jv96htfThhZzEVb87r/m79YNusC437bgZiY4qIbkwNvI6ThCJR44YFp2dyyoMHWA+gDdu
zqNzS8YXdOwSVnHjoZr1TW+3u+6uH1ecZZuvhCKTsjftpp2+F0F9TO7JfXhzPhs/wd5w6pUWYEHa
OVs8onyaPpNO1QtGH7us2DvfJsZVB/WYn+b7eNdf2w/CaRlGZniiSCJvtjSuw9bDCaZ0+34Es37A
vYoSBAeJeo3nYiYKLX6Ne7lvAaLhlmJQ2UtHHgAhDn6Y9iZWfNLnUmNWjs5YXrHdVVenjz/Gqpi4
Ua0dc2vjW8ZBYMNxVgENmtmHqKzOeTaMXysJDKCflOoyI7m796P6tkTlvh2H/J0PUpRJVcQZM8nf
6SRvRYMEIRNxjbfcNN+NwaJjlnLcTMuTgeGj5EW8vDc7a4PHZt7fu9HDkRncM8BV4cvdfsJXWcvR
8kQ718HjoTZlHdTgPn99ascpfUSJ6yfV0yawobYFYd02wePTx0dZy6XRF8VZY5wWMPk6K/G5oHO7
r/WpClwSnZiX89FvnzZMRw6LGLzUMcqgKmxIHnFU86gxL9tPufP8+M4SWgQCiYYOsVaUQZgaZ5sB
4f7xTVJXyqAeoipYX8E46spfvi5LmyYcHpxy1Irg8RClYcHNzcO/v/b4CKzNuuyzZ+e4lrX1OduS
/TpcwnrZPl66SCR1JTPdbaRJbDi9BL8fVf7ckTB/UqXe+xV4t0WIP3962yblr+f57WspcaM0rPNm
y5z001LW8b6xdYxMbZwQtgMqZtMpdRlQ+ZQBKbtwZtLFR8eos/ToMQ4hBtV6rv714fG1yG5yWnrV
SVnf9ccD81h6p4mb8ThZE7gbBYmEobLqDyKBstV0VZCtTzQy3v+lHfz/ZP9/IPtrSMNQx/y/s4kP
X8evSfJXrv+f/+RPrr8mzH8BH0C0v8Lzxf9C/Uk8+pduYgdCO2FiM1x5/39C/XX9XzqSNh16v21y
JnDQcf4J9deIJVaJdUfmAa2N72j/J6i/8XeRIH7jVXBPqoBuqWjh8OH/XTiiWm6+pCLSX1SZKocc
ks5ByZnbMyG/MO1QmAZz3oMxctIQun0CY0qAi9vM9Ayl6w/a8ta2iONg2I20j1TsuYs5BZ1aMBOt
lZOKrANModb45InDc+o06vuO8LveKDZlLaLnEekr+rD2lWJuT/vqYJudwsgvDgM1zEePunMLF0Gy
S4ZsABBgSB5S213EGXDWJuuL48bMbjWbIakrp43jIBZOOhXhbTnaB6MMKceGdiFYpaGagtLgETKY
7TOnf6ojyLuL2pGBNtKbIZLcoalMlFNrfarL2NNdWr3VdDCtUO4WpaPyzwTnfSI/UgNqYUTACMEp
yFmonhgH7bmWmi0FWbQLGzvzQsYzm9gczRta5e/teqaapek3KWdQJik4WRTrWyfmd0a5zXWM7Cfd
hKs0dIghcpipY50VTzMG4aODbo7tzcVu2yXiGT2SZ9Z29w4Z4ydtC1CQmVvsJ8NSNqqZy13Sg5Mo
NA5PWQuDqp93qtYSCgv2Mh3G/koe1YV0aIACdg0hAkVwVU0/K8yet7FXPiPvvbeVvjwXYgIjkLXR
S5k0+w4KOFEtprwMTQSnGwHLMS3VnyO/4ymJ1e/wLKxrY+exF06oCVav+AHu5Ws92czeu5js1cqu
7wVhTv8g57T+Li19XMgWGRfcHIzpHc1Z7Rl/UbTBfGBIErbWS4lVPFMRBQuD4wIV1MyEdAiPQpOw
2RPyUPL0i8okVKyjYSeHnvsIeRjcSmIV0dC4cLCkRas92STheO0yGPd6HR1Fr1pFsBPRrFFgy+Ep
yVRyRON03uVTvwdUTWeXKXyuZfIo6bczGyyCaWY8Tmij7zQL2P7aTjxDAZQ0uATQILtQlbbFNt36
JILTVMqZf1pd/h3459e13/S+bsmEib4NeS+eY6nthmX8ohdl5A20PRh/QHNvjeqWavMz7upua/TV
DAll1F+bvALCaaiMjbrCffnLInf/Jdr9q4NDV1eN4L/FvLzjpmqvi5Dj4BY0/8PwQpvOiUgULl/s
mmF8PHd20K1IqSE2Lga4UTcU72UUR7f8DKZmOKWzcp/k8KVTFaJyEjl5DPoZcPTNd9GvqEnU6YAI
i+Y8Jz2DbP2SaEnKIYBKjP7rKjSLGA4T57Zr5agFzGZJrAhpVvepcdfS6tjTIwmS6VtUmlmQy+G9
zRQH1HZyr2MQEGpiI8pzireGAzshQ8knXVbaiXeppHoxfKcn/TRH2GdE9XQXTvgWmYj1mrpMAnRO
I17ScdjayUJnxpYfo9qe6cIweIO07JvOuZVLh76oYSLs0twfHPmRwJy7W6MZYD8Bz7YYP0qrP3N0
p1XK4jaTDuUX9Ia2dZlWb3M0ns3QADOmoo01FSaq9O17Z0KcnUp7a6RINVZxCl10uPJkYFDFVcYm
L2KTY5x2ZB+65ipzK20W1M6d8GN9PBKGCQGhsvaNhFnQpu5nW/Tfmb6es9gIz9L8VLRV8iLM4Zh1
hD3lbYrCwsj8uIqfO9L2SF8BfU3WOpbDPkLO4fY+bBiGf2VzLlXs9mmuXIcYpn9GrtNJWtonEjFv
vQmFirT5iUiUWgddlIx7N3aoMRM4UW5sF1zN8wlPBHjdBC+jlDWK38y84j2m/zyeiKJlJxlW+sMg
51OdQOqQehXQ2PKcMeqPpkJHi24P7Wfio2pbcYLSyAh5oom7WYQpXhynP8gB+d48wxgcROFzo//o
LE5gjT4wJtYJcwKY+R3xW3so8kYPEhr+HaIfrqutIzJP16koawGrJlXlCfDDUZdLeaGTW+5nTdsj
GYz2IJSz2zQ/GXFhomziZFaGwp8SgQ97FtJHkCovjweUFFSffR3M/GZEOGbygDKMsETRXVByzgxi
nS+GnkCF7RtSOaV14CbIDn1ZUAmJ1ldC6tdy1An5Uw13O0BrDQyyXEYdm7O54MufF/JtI5o38cju
qDvy3lnt976Jx8N/Xwa0hzfq38sAGn4HcccqotcM19Dxk/194dWjIQyjwVaeU7ShmzHWrI1e0g1z
7dT1BrEcwSE1Txk5evOE8oyBGrb8nrOrnRy5WQBbZKR7TCvnYoEJZBfl8BaRk4ymUZuOQzT9WCJV
vCQc9unHk7x7bhE+5KIOnFKxfGh1YldI2QUKNrEiNrpr7UjYYwzv0Hb0x1FwJSvRvLrtZ/3sRnmy
s2w/vqkddgiyF+n569q5IjVzU8El3BW6puxMo/zDCo3+FEd0sWNd6zaEVA8nQgLJgtXpuEfluUZt
C0KZrtUjSHucYBQj0IU7vnX18NuEUulQqGZxamD0IJ8E6uI6gZrb+qUeWPtHAgu2aFhmdKqUK6JT
dCB/QJcMCSK1U1cudE9qaGXlaKUI9/D6CdwYSg5ymUsFzdOsvg1F/IXBwjdLISBZH5AuqhayKTIU
JfMTSuZZnFobeFJnLfvSrZ0d+S6ggpNyDBrYaqlMJRzzXDkhjgDHPECcSUKaGInWmeBEDfKE5wIZ
7CrJnWkInpKIP283paNnTXnKApDBpeUvqhM03boyu3QTIWlNRUeWHCPYa1H2oyL00K/pBSpuzIBB
0FinkfOsp2p/hrf1atB3Nysqz9LxmVoX5wds/vFwmIb+53+/aq31ovz7RWtweLZVx7J0yil7lYf/
5bQw1ho+c4JWntsQ1ILL1O8UWtI9LZ3eHlRTf5NNcVCUZXoexPd0cWcIVXtN0autkSz1VzU0fKr/
bKeoxKIP+sQwEW7yPs706VyMxAUqy7NCaEgw4R3xs8Z5UkQ+f5Brj9XNVSEHkke3TVyVNkuHfopZ
zg54AOxXQc/BJQyaQUIxXWokRxsD3CowgAlVUMT0rrAgafMyvlnJqJ0APS271W7VtcZlmJ5KgFvn
KcTwYJWwGEHMqGQuUJ+uGsDOatQ3Nw49SBSQeECibTkJWmc0RR13zh2qVsEQO7d9G84xIzhl/9/f
eHOtJ3574zGLY3W3SDiz9d+F6usAoNHiyH7OraWDfKBN11qyen42+yW8A/FZfNWMI69yBD19oOYE
KJAYhcsbQwP0IiV9LqprGZNDXq/6sTnJLK/P5JsaquIE70zZNubgXpVO/sr+q9D/XwHMK7ia8pPG
yeAYVhEhyywZtNVb+1DpOTWBGOQpn43sVYOZnmfOR1PGVbAM8FbwzMFByxxytdUWZ+HaV1LzaM8p
mQCUNvyn3Cf3NzsqS6qBScLWNF23XR0V229XZ9EkzYJ0+5kzIjtmirwk0Z7aRe2DBhmrz3N+tvSU
pOWB/F21XybKFXrd9aDRwh9Y6hTSc/2s7btVHThuASJzrDWhwUmbtNEyc1FjpNoJ890CuwMENvFG
6AhKiMWOTIYg65KLXafvVa+iD2zPcTGcVVuirF7FjqOOxN5Bq9VZhYsS2GZOXYgDq+Lyyvxv00yG
e5SGijqsTc4DvUkmDcheVKImJSdGEDgFKDEH+ndusshlyaCelKTFSjT/D3tn1uM4kmXpvzKYdyZI
Gldgeh4kal98X8JfCI8ID+Nm3PdfPx+VVR2ZhemZbmAeByh4ueQKSanFzO6953yHCscvsGUQb3xG
ZBEz9B66w5RjcffSayJj2HaGbe/z+K3XAA/EnUWmRhpd8BoDrJwi61k3JmZj6eycVIObjYPEfbe4
4GgLJfSc73oTdn7UD8POHMFUw9+pGgPFRYmsta3sd4ewld1ArbMZSURa1V5E5lTRyP2gGIImuWOc
ioNpkC+E/VHbaxya7g3cF6Ae6zrQ2kxdBuKszQgafFM4Z0bP3WM8I3JqYXhUbeVc5wLNcQI+GoVz
/N6JhmUDVSLEwe+oCtpPDyFG3KKsqezQwwMggoGj+H3Yi589KTmjwuLAEBheHyEbBsAhUo4AW1tR
fu+xQJ0LnXFjqd1lg+GRwqfVWy/Kig2BG3OeNVcLQ2Cla86xAI+z9KEJF2EMQqfZTFztiPL8oOe1
fBWpslfOFE8PkPeOhEklq3jS31TrGS/D6B9S2mVBPmoTVadmrGncE+bRQ51rNS8/JZ5735aYqlRC
158qx2zhKhHXsM4bVh6pkMP14tQgkFEwFE7ws/EJZMOXS+ZcAEYN3W1c66vJVOmziI/geyPUfuj7
y4Ycz9tFstl2rkp+iEIVTEc5xfGVouxFht17PjHSgBg0KzPPnJbomg3tkxCoY6MJ36HbApmaFiUZ
L673Z7/sP3S4s5j961LnC4tydIEo3Bo2/1KRermhoC/31aPt8NaMCyKX/DH32NBRubIpPc4OS79d
59adm2pPZhTaK7OChZnhfka9DJbNAKa0AfF1Nwq7PonE6jZxeK+p/MEycRSTm0zq3fygm0m0jwXs
q8iKzBffY6gVe45AMquTBGyWz23i2Tu9Yd++rbOibtUqzohEi0KIjFJ2wx287Z+91z/qmfCfJa3q
grf52qdhQiAX2RghDZQ1eyZIFODxEP69cccJFwWFrxG9VBgZzW1orq7mhPvQILBpjFCC+MuMOhvc
ba1N3kmbPe8aVvhaGCfhgHGqnAeWC3JenLQpBtXu+0Tskp7+zS1ncoTS+dkxqn6TST3aVKNpk938
0OctAzOtiF7EXFX7NOZxM21MnlX45PjLrfVZu4yhlx18q8nwtPgmUgxWN92VDz0Qw0vo63OgIEQn
IcqEwavpfNjirXEMcEGAh89OxTmfbAcVyElPNn7n/lCFzB9lR4Aa3V15cpfAiLLY574YgBZwnJEJ
6r5s8t2g7McKUeqkPbbGvG7pIewIDWwXwDuZu3l3ECkF3WggA9VirdpmWU+kXdciZVbh1STCjkgJ
OtdIr9udF9Vq1QIJvDZjSl9j0F7jvug3eVjqu3rCvuo6HWUGh44CqPgpN591Rvonu+iRYYQdXtYi
sTcMuoNYRNVqVjhv+86XWxK2mE8OTs1HB/sWou0u3We+zOnfJ2/EG5BbMuqCNDM0kjdyLuZ/atgm
JPrHmR54HZg4pD8GO2N46bTpzi6EPMaQre8cwibdgjQzhrvqh2HdseOiMikaKNct30hpDNkBrAf5
EX54Ci0F5syLj0XWZS+QAb/TsDEu1XKpBa7py/mxqjJxzGhmPmd5S9yksUQUxa+q0cy7Rm/EfRgJ
F49Hmm29hkSjUFceb6GfPnqmO2K7pvy20l9hPXxHMOk8JK+m0OQRstG8HfdtIoqHWPsZA+Vat1hk
TxGihpV0c8HE2PYCyI7eizVnakcXsdpoSVYwsaTuYht41RooaBHB0edUCicgwSMQEfvv2CgSFGYV
PzODJPV8zJODtPMXIty7XYcVDerDcy+gkhWFiL95vdpX9QULUnGepQ0Ermh/GiLx0PSb9dbF2Ios
JAY5HMVXNMLxwyDbg631zlZaWs7yWk6vacjHjsNRFLXzezVOfHjSPg+UbSxBAUQCqixP91b+DaWm
i13GdfeQEM+9VRb3LqHrKB3G7L606qeu9SRS3UrbFrafXWYGmSs/pD3ZxyNnMq2ZkIMmbzm65g3W
d+YuHlEnKmcmlsseVrxpRO/KgPE9DL2L4aSk51D/pE9hXiNZ+sEYI98no23e+m7GiLAHSdzGxjaW
rfeMZM4Wj5xWDhqRoKSURi9J2GqbUu4z4mv2aFcT2mDI3RyiyoOO+mnVaVa4Vxp4CUhvZFTgmHs0
yq3SbXiBbUNUNjR4CPJ1eD/aNE6tHvepksShdgsr2koVJj47JtkQJQPiVSimFSaAoK2GJ4nq5mJ6
07gTcEUVzDs0shybMaW1GewGivcnhLdoUCY/2eXaZF7jOCCVb4cU4UeWDDjpMk8/m7AfZo28SVyX
4PwIG5fOFJ61oZqvQ49fhMwe8NeWxWEWf8V+NsQ3Nyfgpmm+ucZs7nU1jQdcGOQLtdCd8McMVyOp
PmaaxRtdKJ0YnOGRGYLPi+bf82VhzKd3wzUrR7Igc/Erq+S8SUdjerOm/E7WgP8ZF7Km4fF+TKHe
+f4r+r78HdPRjHLX1ldj1DUMUaX7/ydLX3zx2un/MlkymfxwZviPJ0uXOM+/mqL9/Otw6R//6p+h
0f4flicYKzHEEQZsAJq0/wyNdhkiUUs6nqMTIMKq+O/zJcv/Q3iWsJdCfyH/uNjD/xkaLf6wfJ84
EaBAHspwBlb/hdBoHuZfDkG+AcuJPGWGWRD5ORT/vZQREXOJ1soJv9PZrqtuXbr4Jk4FX3SxmRr4
qHx3W/EFLXXmfOS5mSdWNHUj97lKTCV/uYYY7J/MOAvtxQpZtl+Hsm6bX3KysuJzdkWv/ezJgq1X
ycwwexYzoHzazCwrledxdFghrCCZryidrHmqbXcycQo2zWts5gjREgqabj9yKE+Xeb9RbH0v68Mf
dtSNcp05pjRPZdRnd3SSRRmEgwaYry/o7K8sneipcwe1Gs19jvZqpXvRBB+ig9q7czLPNncmzUJM
NIkp40DvsvyDKRxwwdYlvDqo2cqKNWngjHWAgzM+Q/bVGl8m51h4BQRtjpyhpCrZm+kjkKEAHg/p
b9c4ZwZ1aR/ddTlAA3gDbeY3DY+WTDqwT/YXAnCSzI6NTzeqU3kgYCJZDMWZTgEypGlyGCI1YGKL
rEdrAF3GPIuQeuD0BhMENiqMjUVIMdIwqVtplp9Fl1b2KsYe7oaYJpkIsA+SWzeOKwzpfvgNkDTE
aj1sZmQitlBE5cXGdMQ6JFikkaQsXF138qnFInd4EYNXiSdu6Jc/nWiMXqQ/ZD90+BnNrkkrDnRJ
XZcgsOnhcle2aD8cZEXhRhBydVU+Y3fTDMVzbgAAjg1OjESKgnFEU882veZhzWNqmdZD7mRiWhmo
XKt1aRR5um6q0H3pXADR27wv2/HB78zMoCOZJAm93kk3jnXNfyr2RoGJPTAaE6W9NbdOyRSxseNN
7EwISWoO64sRz+zIK2hIStri6Z2baRVrfX5P6Irm/bLdQTQrzZ8HwtxGlN7UOgXcr5Ub1y6nqz6W
sXYiVgS4rWJIK9dWWc4eOaxO77ZrELGDuyJSxvJ2iTegqi0zAkA3od4osNcIlc094QfK3DLhRdhS
lr3xBKXYTJhg2UN1ySDqyIs2ytF9zW2yCPbkSnjeMWRFERaWMg6O6SbWS96VYcWkb0D416HJmbDL
OSaGoHSW2ntpqempd4V4NMgF2ID8RFRBbOi97k7yzDcAD05r20indcTQY5vFPzPLTJ+1uhl2Q062
B8Cd+HvVE6I0ahxREZaXNBasEKmmyndmObYbF7rPBvFjQT+S8nMTZa04WbVRXeg4YoTLkfRq6Qwa
MdbG56x2zN0Qe8VJuZV7HiPakH44cFw3XAdli6UOtS2HJ6eSYYBWcVoTrpPsZSfMgx5K+1WfKjrK
kR/b0B7Fl6WG6RPwSH21tN56KLohfBj6GRGVYeQPZd5LXo8mwlDSNw9eIbvvfWaUh06PxRPTpWX2
0bnRxctGbkhLc9eMg/GuOEGQSp/gvZv4qhBUk26FHxO+4CWqITUhx2QcyxRqCyof4pTkWRZh7K1A
cKCUZIW8g+KVf+SjlWwqjuz3jlMDSKmTcOPabgvZC0jlPI31vqnpXVodFh4fb2lALmB9EXwUdz05
SFsLTNV9b4XapxkToVt1RfkKGby997oELSeHFZJxEnKg4AMcnETPWBsc2oN2bN2DMDY5y1ELXVPG
9YxBEv2X0pP8qe5UczVGLwLvbrA7rTpdmQermbU3oClg6Hs3Q3I6TeBv9Sgt74kehJ3cI+onb1cG
JvYiXF0+IJYeZ05SgBLg9ImyXOh9SzeCrzmY3ZFaueq2NOQNAAHhBDqLFNh9KE1vbeJo2aXKw3Ha
2ITuKiSpq7hDDzAgVf3RGWbCJwQ8bk1c+hMeUibUo003ooqKTcj7swexZx8IKhoZ67TaFjukti0j
IY5VbIx7GhI2LkFzvGiJmS0nTXJ5WoI+Q0WdRwXs/qgHS4PWXcVnXSzmkLrELmuKcjd4ZLaL2K/W
sLjqq1e3eNKmMnoJm2y6RB20C9PUky2DinHXEiC78aHYHm1PtesEUwdJQHTSITyYuy6yyCNRk/eK
RzYhYSixT7DakM6mdAQxZo8PoQLtxGtAqSPyJKE2KYqdry8OUeI+UcyCJPBDz9xNNY0AxvvlFnV5
HOS1FW01aeSHymR2bDhhe3Un5me0rLtjlIKeoxIati3r5maULvaPojf2s9OHFwQZPbAQWHlsCB7c
bgvgsZzDXVWWTOYsnWkA2WQ/UTFDTk+YLpauDazIK9QO43lM+HCCcVoR1IVyYzxoKRlGydzhjUpA
awq34x2fpv4Q4a1jTNYRtsEo6qzpLhQk4AJvLgiFFzrs5p0Wul3AhunuBh8xhmphk4YaMGC+3iyi
NMwQX7Nb4OKftpUlvF+RpcuTEevpVpu1+tHzJhwTNgF0ycDExmAwG0g1gzKZPbmkcOJToo1z7GYg
rEm/NE00xBZap/qrwcqxmwnI22SuE67nsZfMSEW2yWMXhrhONratUVAjYI1HRLaiX8e5TI49drVL
6WcxdDTBGD2Os2D0afiJYl66DgARV8Ad5pNkCrRsuKRFAZggnKlf0mqc+dAl2DWcmRxtl8CuAPco
mnSmH2tl5dOWUKImGHOfz3BcI+FIEuIc8oFIEAqCXTSoZQMZsIyz32FZ0e31WBp8SlUig2wMceIz
/qBBYuOhTXqdPbTWs3M8dd2jphH3bKs5p0ApnEM7wTPW7JG3vZqhitQsM43wtT0tYXuDQXek8eF0
uzl1evpQU9p8FnVJSozeW7u8GAX48rEbYGdWZfTQO1l5yDwvgg/mNfUbIdHzVgxzebVuhRShbSYt
VDkM5rZJmya8jLGFiVWPZdZtmUJ69n40xmE+e7xIWNEq2m3PozWXKPTCrm4DpDbDhU09Y6hjLAYI
x5oQm4M971DJWL7ByBrE02SH5aqWnTbp5871rO9y7i0To8/taP//Wl+3+yqun+qr+R/LHf8oyqnG
at3+z79fbP68LL+K4LP9/NuFza0yeei+6unxC70h//TPluZyy//sH//bf7K+Ydb5f65vOBHyv7L8
m3zOXCBGlDyfTftv/13zvD8M3TKMZSRiOC5Wl98VjvGHg/CESR5Vxz+kc8L+A0eOAMNqcy/gTZns
/aO0EfofCORdA3IZlGfHtb3/Smljwrf/e22DbM72/eWZOUL4sBd40n8dIsZuXNlp2WCt7ot47w/t
R2c5V+od4CH5GB49vkc+zt+dGoG0JXF+kCPNAbuN9H1tmoKKm0O5O92nRMgAXJvv/LAF/qKVn9lY
ANcxuq9RhSzVEhtkqlI6dXL41ReLiYBCg/0afJ9M5y3uK4QRhPXJaTe5dbeJtP4qknd9KrYpia4B
x1Yv0FFmgWyxADKKXzUi1e1ok1o3KNKa77FQAacvmw9VYb1Gse5up4TEQxwVUfdDRiJat5715ORj
v65jhutCRijcZrID9HDeK4JVxq7kCKaT7YQJUds7Cy8jSfGhzlqebxPCOGkGZ9dUs1N6L2CdrBl3
ZjzGnPcyQHyGkj+02vBxfLbiuW1FvGfL+RaJJL76RR9d3ZAyqjXY0NwxnM4c9weQC2jsOKwf4EOS
B5o3pUmyqqZtmEQLRAjIVdKxARYSuzw5GI3006O9R5QJo4ysvZigoiefREY77S8Ti/i+wL2qwni4
z6L5yXNIGmfUlj55+vexL2gn5v1XDY1hbkKsRx1edR9MlWaE+EqwVQfVwOA0nrcDs8UVXlMVpI75
moeeFZjG9GyU+cTIrOaOUGcRiOTCSOjDILH7kzcM4/3s8oaWIpp2xZgWhxkqhj1r2Zn1CNofdyw8
TQBhrT9FVADY5tZTG13tYvZRUTyqMDt5oVUhGda8lc4dJqqysR4RYzsAkA5oTRUrUWr+fqrTY+ib
9Q4gM7pBYRynDJG86zGPHdr4Rx/ZCWcMfujR8I8fNHzB3f37xdtfb7e7Xfe/u3j7Q2glOqEb1vl2
SXPobKuenaJOugWo9PfHuN1fefvL7ddZoRGvpPP4+3FvT8NKvLZYzd1bJRp1/P0sfj8Vm081PkRg
ZL+v+3273w97u+52EViUsfF0eMi3f/H7D7eLMpH4CW+//uX5/XlLbX61HciQUqbT6i83/Muvtxve
HmZmzANAtsRcqYo1Obz6+fajMUwyFGZkfM7AfjOQQU6HEndiP6XtkTkT1YOEBK+YR5Nq9/uHNlnp
GeE510HvW8vMWlwTXAdawtiKcOdWw7fbzW/Xdh7AZUG8JB5b62gPzRu7erGpTPQw9EwrtLX9OdKo
vMYix43FR8nQlXZGFwKTd/kNmRN1R0hOdWuO7QmGzXHwh/mA/QkxAQ3OPC3USjf2xHGJMyWnOLPW
85sdm2ecgJLzccAG9bZIo3e3v5utSYpf059DV5tO6Ft4qWnAbPtysM5SOtb59htOP1Rs0/S4sJUa
avtQ44M1Lx1smWv9OgQzCBX/n9e5JCWKDrPDuNxiqsMfNRo0DCnIhIfBOZUqd07RgIfMiFKIBMvr
Po8RuTpJCbYjEqvcT7aYsclIb2zICksH93ar2w8duNCfF+FhJLtySN9B9RUsntnnEFZqJxTO3dCf
8uPsdnsU3chxKICbSa/2imFMa0h8n1b+A/I5UStVora5bpSkBKWvhKSTUF4NasvoDoxAoUwUeBhS
xYwjmjyH8TzB0Nj5qnhW+TSei+XHmJhwJA28hvZyC7O+p44VJ8VKfxzs6Brdx4PlkBhEYpreF/Zh
jAuCinN4HMuPfkxIkkyjtT6CAsmg13iNQEjqcod9zHHUidPiIvIPmKXZmaO+PsDtqhu73kKUmM/a
ZMxnPSQ2pElUephJ5IhmrrpdT9BdxbDYS7a3i8nyyb/99r2yjqijCjpbh0EjgIean3VqIafk/sBg
LC3NO3zk5Lq2ylnr5MMaMaSbvq+zM8M8MsxnLdljb4Hn99RbuFJZN87TSNDupIa9RYB6GRDmLTZ5
OfDh10D2lcJ+vX2waoH9y4mIIAc4kV0qpEiXuQHHCQCsplbgooVQdzvBM171+qQuRB8U9O8LRp+g
OhiIyRVBbQ+Aue9rjl2bwiW+q0j7fpVKRD8iKRlDpgAmiPFZ8qukceeiRSzgjb3FaIn2hGvfEcxr
7M3FwTFCSsREY6cFCuI5P1Jc5ccpJPhA1kO/nXGJI4ARsPyS5TZDg/Xj9tufV/6+fPuHiV5E/7jl
v9z8dtHk7dkSPnJ3e2jXbNG0xzF5Ustd//4Hf7nrP3/Nsbw0oRlti9/P5PZ4t4efFcE6YJnDkvFG
TGbf7yfxl9vXeWOsTZmjONUNtG5aRRf39sNbHEq/L2J+qeFX/u2621+73op2loV5z9uRy2CiCSY6
J5fuVXRM6aZs3MDl4AvnfKfL+h2sURXoZNE7s/uB0alH5klwTUo0Ora4d5sAm5HX9ZCNsM5t5kFr
DoJmgEd7B9e0JykvZbw7OvwL5GDoq7LNOMfYyLJsOqjSeKOTc3Dol5BjTO4FqUlmZMi17ZaPvZPv
o3xiJDyQOjug1SM08Q5vg9GlVpDaIiaX3UCM02M3JW5k40hlrIFsxqwSc3JQGcRCtHl7JquNGxaB
YRz9pIEZRjP1gGUYRgzGsabl7gtwNI4L/wVzx/uAujig+nS3QHcVVKmLa1bw5drmGeoyETlvUd+N
K/bldk8+McBTqxrpaHjXBGxpmkbIB5X2oUrVw2YFGSFHb4+m2gQgZqAYg1MSeICFzx3MSZ2FcKUj
QgyMwkByg0iqxo+e942P8RL5ChmKyB6LELUxDDOChONNWI0HkNB4gFFpBWZFBS0AwXOQFIfI7iea
7fq4MapGW5FlRMxr044rVNZVEDcDOXKcwMLFfZwK90HjfajjJtmTpxuvVCp1viMNFJgo4kUYss+y
bw7pZO86CTQtFT/jBUum9CfHIJQLItBl0gQtFdW843EFohZa/SaeUpzoYHvDTNWHZcQcxJrmr7U+
fS4ZLq/HGetmOzsflIeSPJK62Q58PDmLOcwHO9Jf0/ojf3W7zAnmjNYQg3AwXSSH3LJwR/f74GIm
Nwk8T1vozaVDF8dnloH3cAjMAY2NHIn01FNELU35QdsoCvyL6w33aLrCTdj52cGYzDWd5j2UlnKd
JVAmvPYNlvtX1Pl7mBRV4FLRw9pyDv4s9rxi4lLnclzpJ4MY40vLx7FFlQg4yadooJVJ7VEgti2P
VqHXL1GzjXz64m3xy6UxSw5Pp5+gMQ5D/lkQTxI0erGvGQNjsGzPfuKcaSxHFyLOd7Q32d3wj7S5
QxgA0XMMvf2TiHsgGOhEKkN8jPM0PTj0y+sorS/xwGcJFgj9A4Pkq5YPqFfqd7XWP6nuCBHOQDHt
cHyebYIiQ+CDjrWsyf6LH2ndprJGm5zQkIheke1ifNACEQ3tHa9YRYnSgpxFJ0jleE4HV5Ba6u8i
m//3ic425QtOjVcrqflKhXLf17rYd4O5jzonJtmQtkfuXuSUV4GvH2sITJvCKO4wkY4rG6Nyjm4A
15e1VTLp9p0Y9gZhbCLklJ1ZXiD0fY+5+hXB9wvUg8/RQUhCsIykq4MPgbjASlgO2k2WFTtOOYF4
SCId2KvkcdgunhH/ZWwEIOKmDfoy8zeyrtIdrAQn4bWdc+IVzWFn5wIOlqIGZAZgnZL0zjFA7VQR
+gb4YvO6zLX1CNqT4ijhaynfQ/zgh6EZ3wemJRBB22sEmOZMFuQ3r0WkQxzQps1abO1Da+6d0dc+
x6jOtjk8tpDc40BNPO8E0NTarlSMZnig6x7pW1umr3bmahszKuK1WUbaQvu2tt00bSaRaDs/qxke
6VEZxJ40UbY0l+WIQ9tw7dhZtiPTAQV2S/5NDK6hkCg4R32aQVpoFwz+cciyn2r91mgLLWgH+Qjd
wgP60hOI7vJ51OCF0MohptdwC7QJQC45yeejm67HT0/m+QqMuL+3WUNo88YcpMgrN3SO8rmJFTas
fcwVv8zQDfexi0RgQiG1stKK//YuuTP6FvUTtBeE4ru8yehuu8gcNd6NxB4kouHyp7TPSfvdE+QC
W/B8gzweP6hYmQQRDAsZg7XKi4B+cLQL93OJKcEKCz7Bor/UbgIcAWKRZjnca6OLi9GpleE7/aEl
Onw1pMNjNLvfgFdhsLU8kpGWFa9Z3LRtlbwbOaaULMQNzvlpllXK+duKNhDOFQt7tjgoxMauCSyF
0vFTdkdvDsMnXLNIHO+VkyPPmaS3mqT1K6KFscJC3u0hPzAMcY6sVEO08r+JhS6fRZTpmvVhanVy
nCDJQShgaa6Q07IpWW37q4yBICteaLhqvRlESzmKS+USaRBH5ix+rt2WykKpe9EPdPJ19SM02AF9
0C1GjVS1skmcH7AKFB5a9sR+kGRvCogGFqEyKHW6oPCJuO2mOl+rBjKWkTMYy9yz8NSdHnuPdD8v
Un+UQ3fRoX6QA6hBIJN1e8ozlhPd+ibN7BVyMi1uI1n5Iw30jFj5uXd2uTMwUMkfSypPtJkoRFDD
BWQ2k1BEBgmctTWijmQz5c6Hpbp2vfiIE6NZGCQ/zKQokJkMLXjh+BS6Vb7WG58g9WJdpQIbsnPf
NGhoNBGtatSTNEmRrtyXXsFwo8La5ukPac7XT4uigeDo5meWo0qNF3fAaP9waA4/WtqXp/p9R5DG
41ihEJyphpzRBr9v7Eu7f68TDhYernlTcvJX8hOZeLLWUpQ9CklOQIlTIJ42S5CEBdCpyaxVMJfx
11BZ35yWvgmLyLhOyjAl6pybhyEWKvpamTR5EzWMJx7+KjbGPHB6lt1yAUMrb1wXRCiviyT65sZQ
nOHsrcRIY8sU+XOU07SRL6Waf0ZzmW5Sa+q2YN/fZ4xX+yLC9GnOd0XB+xpJMm0oGzCSjx8tjASG
aBO0YIzW0fgYVy0WsfwH9qOgTmDllNyrtp/0/AMQVxrgsWBN7ItjnNQAopIYfBHwL5VaDMatab72
YU2qV1p8kCIK2CR9nAZwRTZcxbglAqGf6h0DDYwuUr4wwpvWtyOXmSKjs2o2aCOhOs2W2ne2/Wob
Y/hwK7nDBIx33b4w6mLKXxEi5Nv9tnKcauvLeOunIeuHXq99BP8bbBlvRc4cvXcogUYgZ1lb+ncT
Guoms8Wpd7FQMeODUeyHq6pGND/2oR80iJr8bLybhl+2aOvtqLQc10tqbb2Zca5S0VsHsoLOt/WU
d/rrFNW43iJK+KS7AIUTJymOtgCN+ZGmM8gI7ALruMbKSMyNiRj6hP6SdGirevddNlVlu19aW3xJ
k2WT4Et/VUYxg/SmSDaRMottFl4L3xruJkWrQ/NDMKoW1WfkxQfLO1il5+0xh3CM8JIZDPfQnuuH
BJ17EMcJpmKvmFELWFe0V4ClKm9CxYGqm/HAy17oxUfpbOSciQPOtPvYwuyiK8TFCi5P7sMLKGh1
AJZbAJpNG3K+DvcM0uXdIJjolP26UbXzhH78l0nIyGqMJfrbltgeluKeVGDsfZzritT4HnFo6uBg
k7ZW29ukcrHnUpRuV7E1zpcOWnDFt/8YY7wKmeFFUzLiBHXf0hBlR2qqPugA6m5ScTbI6VMIho/F
XI+bXA3xgcSFi67Jl7xA82XPXr2qUVsErqO+afb01PYMkJ2xgtPi199ohjsHvB0JQRmp+aOjMxPY
5hwfWmG+DlN1quGbBEYtvLUNZQQF0orIJXbd7uQnHZuiJtFxlNe+6eGZkQ6zsuzC2oiyOpsMTLok
LFYS7O80OhIe48QMEErqqq/uezN61H3UsB68iHU+ts+6PDtG3h+Z9nbrZpwX4xSvvqnZEEw7nckZ
4nJrXBIKAaLTKn1rwmZjtCSypTYVDnCiq9vQCcTNfOdgeaQLTEiNtO8RO51s1V6MiKfDoerC62TB
uLozI6JFnNZ7m5BhBGPRvJb+8JiW1mslOk68rd8HuZY+ZkaHaKac7E22MWKk3tFHxtweyl7WB2lS
7XDzMgxE1zkOBMYhsS+16KJ7lXuau8QJVugdkmPjwes2t7pocvh45rAVRJStnNo+VEafXLsuv2YN
DMBltShLYtulCMW+ocsfbYfefPclvkUUCdGmFOZ1zPVx1Uep4CgtvY2vmT9L2J8niiAipGn+lwAf
/NkuSK491CN350blifHlov8HhgKp77Wnd/3mRG15HIU3A7lYQRvLf4rsqatS0pGl9Hatlz7GZhlv
ptr1NvBFrKCUX6rshnOFznuVd4xWMd/qrkKzWXoUX9ABN4MBUhIpvtqSs7JfDAaak6Av15YWVrvH
f6g2VD2IDTkTW4vtoHJ8DPljsQ8bmgsOSwexjum6j7AxWeGddK1Lmnj9lk8y4/VxeDbBe9Ze463D
iXy/zNcwi8iGoFuG5GlzKJDD+HPH6Qg+QKL2kKBOXkG4MqoFxdZqnufMwdHUWN16wkVEBY3qtLJo
kcIgdXeUlQerlb9Cvc/2McBUVnLMUzlgbd3luGHN/rHqZlh+QHl2PXsh49V0XFc+aM2uaJ+TpjGP
TUTRozDTnlRfw28musPS0Y9JQHqrFhLKlDwbDnY1v2ofR5eMNImTZAXWm14cfOTVEnkDzDFoQrZ3
5P591+RbF9vE1l7SvTM+UIYo9yRr4f30bUBxsaU2RDOwBZYJ9EwQ5KCjgcewW1YZjCIcTF+ubsbw
TeW3ONl7yIjY7KwEvZH9AWiS9YM0cSMNQYS67uckS/xNWcc52B32Hewin37zWkJ+XU8odSAE+Gte
MUob4aymedj3o/Nch6QlYryApdTqIHlY+hHzfJP4pE9h7r3KsO54jXO6Nb5WYTOneNZzRFZdCRqu
iR5KA69nBvJ01BkTz9WHoGVtNK91VsEj7ZriMsfaxFv0nk4R1Wytfa9pUhj6KM6NUWFLmgmjkltP
Ve6jlpF1R/f92OZjSRtwCmlDWF/+LF+nplWBguHAOAlSlCkW2E6Dp0NPXufqSoCevNRRXtyDOq+2
WJfbTV6/5oKuQTHTyHG1bNtaoO4zkjTlSDwc/FsPs6ge7vpBPQsZdpux5Vhq6vlbI+gBzySRzen8
k1Jwtk0dA5W6lFP2EP0v9s5jN3It27a/cvH6PKA33QgyrLxSSmV2CGXqJL03m+TX38GtUxU6QlYV
CnidB7xOgAwfDJq915pzTP4xatwp1/k7QzCE7lVqENNEDLxn35tN+gvw6+1YjF/gGDoBliJgMX29
QGE3UyZcY2C84kAs9koDucFGEOAvht1uzTn5kjMzO2qm9zAs+ql0pn3i6tetGqYYOsqakTxz1QTC
llHsaE4+UxUlTMDsH/r1IKUe6c/MFyFAmSdBiuwZGVn2Yxnha874bDaamGnTGaG3S+A8poOCcC42
0WYtBxdBG9AaZyb4gD3To6W6Vx2xE6n5LOzIYg/tmJXFy68FbVvQK6gsGlh0zU98wHsjFo/uiJQM
4661DNPKNTi1bgPkGs0M+DWShA0Yq13o/SJ8adrVjfV9MXLtwGUTOFPezVu6LLfsFlhxZ4zOMIVI
lSggWnbr1dEFI6DSmN14zY+8W/F09RcDDDqmVaD1A3kkbZfdgyz4IvKJ3avrCmr2ztdGz2hCIonY
FFrgqBFz4OWHZpJ0NDXtOW49XP0WU8WoNXWcA2WQm3Z6BbwJJfjETEdUtzW7CMe1B2pEEBlSG/lL
axh1AJbBgJVpdhtNp2pLjUVBZO15h2KowQ6QPhM589FoHYbWKpoF8w2RDniG4TZHC0fuyfRaunW5
0Wa3CWwDNGjfXVOe9AliyA9K8Th2P1JYrmfSKb5DEA7qid6rlgzE4aiderSnN8aY6aMDZMBH1I7v
DhjC2FIFrD0m5SIY4zTILItJW4KgJqIKtunzsVu7on8u44J/xAT15TAib7qOykt5hydjtRMps0/U
EV+NM3ZNuCIZE5V2sFJ+fq4ab1mEIAf80VuPkeOAvpc0WsumyTiENK4YXm4cTp6bSUFpn3NCwx2n
UJeMSrIpq4J06ehatef2iBCEFqpw97Ub7TmANloqhhOqmORIcsbOTcg9yXLoqWkzP809KBn69aQU
te6xTxq4iWPqewXkGVG5zT4e+MaVhaN8LLXkylSuOzIwGV4Xt2baXc0lxUP4LODjKB2fUBCzOxpf
K9h2wQTo/SjQauHn5QxBexxDwbZXBEE9Gl5RgxEJcnokoynXTNG2UG574ngKZdek2soq9YAda95d
n6vfbEsdtxrBKONYeVeG/ZQnkMzybp0epe60KdXB5/y0L9TylZnV9aIe9UVxb0Xj3Uzw4nxvUr73
NbWwkUrBfnYR1Rp5d62gwt9OQLyD2bLHXRVDRrTKm7F8SyDmbTD3IVTs+U3e1hkJzx0982diD4Uf
V49GfieGGcwyyqigDqM+qBV88EpphtvGmsutQpVBUR5c44AGinkowiYGgav1HK2Oqt65VEvxNngl
O5RgUJ8b14lpf4G6ubfcfti3c95if1ocIpoBPxKSxwz6yg4pd46DVfl42+9Ldz5bKWKbGuLqMckn
XBVN6df46XwrqYCuQvJRwO91UxIYSXm/ZPorvSl94xyRqE1I7IDEaVlCFRrrEUWCH23sRQ+cm385
cUgRxaPRn6b6uMuZKAWtdkyQlt8lBfB0KM9EsBB/M0SnLlSKo7YA2NaN8Y7Of0cXB/F0moIxUOEF
7uacQvXYZByLpXetTuPXuGGjLX3GBs4GyHv9BGunj58ZiRi+zk6tg/yLmzw5Lh0l1Vn5HhIeG3bm
+OLMAAvUUdwlHRE0po3acFareYtYDAYFaIR95cbkaCsRZYQxGvZcxVf51PTqsCfQkDj0ajyyf3To
HUw8m7Z+hR1M20Rz9TSsfSIJGxtWWplVCBqPl3W51K4ssst98iVupLjZRr5GrsulT89J6GIDFE5U
DgXeoUQYvGwLqAE7xdUfP7zN+6f+9i3d3ADANHe6//4k+TlcDWlCXz78/ZUr9Y5YspRRGgT1OAwP
Y+ZGDHjXn3j5fu/vU8Kpgwrk7T68bdsOZ+ZMyf7zO8v19yfKX9K51msMrhRGB28dU3piU/zzUy4f
JTecXI2LMt46JdkWcvWyRVXsVfvE0M5JqzyFI9wQonDRpqf1d2KGyAABPuUjrmkp3mGNGnOFmcvI
FXMCu4CihouuTlpFMTIpZsx8f0Pim+q7k+4dUyPd2yoJuVFPJQz4/VPOGS5FTWpq0U+m/AD0q7SB
yzqIAF8ep/ki3wiP9j1pbEo4pP40o1C2y/LJG5rDbKBnsdAXj4iYobdaC4JTa8huVHVtmcxkc82K
s3q8ATLM2OrTn2sLo52VdaxQX9fG8pp1Zb4ZGgtnrbn30JKQIbchKFgplRujgJCZLxrXJxR6fjfi
AqRAsRFFeAf3wdyCnUKwZCXs9YJ4nAUvJAdsuXi3WNKpuY5rYB58i9Q7kVhUBIlh9tvE3g/04jcl
ZgR4IePWtpFQEyJ9Fn3xg9CXyq9ocRm1E0QqpmLP6J76koDVKKNd47DTbowc39SakVm7ewppBG7Y
86tBLW8Wygs6HWUb6dMV0pytQc0WF5VKrHHS7muE8UEcGzvIit+Q5TBz6HfoEiMEXunOnLowSERL
y9ysn4vcfquEMfljM78Jp8CRlZmcuI1q3KQR10DCNlbwzUsc6V+qnOFtzZkM7HOd+dXXQaUKOi0x
eupVG5xs4X9aB7E6H0qNLC23pYGeJkuN7sjdNyqEVNJ4wjDR/HamMmAapPsNPWfTMWe6MUAZOPbC
9DCcDS+N0IFVmtkXETKusOt0RVB8WwjbpJDm0I6COO9HQ/5j5qJGZlWB/5CQCC2xBaRG3U/g6TSU
OJupjWDor3ZVvMycxojGQLxg9YqCbtniyzceMdThPQmrFj0yMJxTZz8LoyJ6qbSJm8qbXT/veJQ2
k9diEx6q237xnnGPnAgney2m5G6Z6VqaMbGaE6BSS8tNtDyOs5OaJ7sGvvZBffg7pNUq2PsAp6CP
Cw3EMEy8UQyV0PX9XdAXhwhAwRDBpZlpuhSj4p2cjM5CouV3uYq6IzHDLxbevAALtk5/Jg53hD3b
EKAqbasYRyT4e3oohBlhqT5rheLdm9OMc84pbjN2hMrpHjkVRP/hi0sX1ecvbqvsDtD8DJu6/9+/
+JKUrT1Toz3SCM6Oim0h16Cct5nIrCKFuqc0mLr09PP41krj5DQbXvWfvsNvNh71D9vQVimkyyjv
798haZLUnuKCVMmhn29BSh8zLY2PjPy0rbc4yqEieA6U/6OrNAwZBvVECCtZW9/+/Z9ofHKcrX/i
Ss/wMNepSHvtVbX5Ae2SVfNstpkTQXMNceSQhnFc+cKdyklQdOnLiLV2X+X2F82NmmtI3aixKbaM
NbzbsFOuR69vrhjQb9o13jNCMMP1KueKroHqNSNO0yhCtevQifAsW0QSCPTbSqcjbKcf3oLV90vA
o0GF+cp2x/Ewwe7OvMq5kjfJutTny8u//9mfM8n52avFzoRzqLkqQJv17/nwswe1d+N+jKOjrenE
/RLiEqReNgda5OxqeD+xucBmbwRzS0jVll4fi6mkv58vDNunqxILLKwiYR40qxiPJGGSzRBh62ih
Hu1JndEPgy4eh5AQEPnN/28Ln6+JFqy66lf/d6mzlC9fdND/T8mjnZXr+W/sn1XZv5afzJ/yNX9J
o9FF/4GH13ZMFVSMoZponf8yf2qa/QfjDQ3tHEJ1XVP5pL8U0pg/UUhj+9CRwFtkIX4wf5p/GEz0
qN3rqmXZtvlfwUVXrA873YfzkmrZgE85IdFZd3WX8+rfd8p6qcjXDOf41p67+5Cy9NpZKQ8lfpdN
oajHpaycXZqjTRvcNMjH5Dvlwf5kTLbGrDimiRyf8cjT1l2gTQ/lL5d6S47T7Jvu9g9kS6RMcHCM
Y8/XwTNBU++98oB2+bmzqvtCWLderBNXUFEu+ZLN/Y9loVPvpAtVYUpQ6K6/xdkEM6Tc24iO4f7M
6v1aUy87CvcKyJ8cbv/GspcDV5+Jsb5pbARRRkZ2B9fyWbGKr/Chk331KxLwOmkOtS6FFW0wSyKC
ydtpsDRsozDfR7wMhSEFrzSJXsA9DFSj57fJhKnC1ttynqK4ROadCrBiM5ORHo2v06Jm90VfBYMH
3rpb2hSNp3NWwFIc4CWB1BtmSkaCyVDiJW/kPpzLMV97S6T+jr6md+pedTndTWS9JCsr3CQyhWdM
OO7oHFmZfVJjCJOxB4rE1Ezfcvnl5jQMVxR/68iyd2gTkiCqC9cfBMENzP78VJ/vYjrf1FduG6B0
ep1Zfm+uJRXDe1SIRN4srXrXjyicB6Xst0sWg4GtHzv2AVK+LAJizPwFKyFGND1/1QYb0VMSR7TL
MAfFhEtB5HN3Rtp9w8mjb+zFqAI6Vifdq8RVDWQZdUWQag6l2rytdolNbTJiC4CFYQQ8IezKxwcb
JuiOvrm6LU10wO6o99t5WZAPuPNtI+L2nLj5L9Kclc1UIM8mcT7uPRPpK+/BnPCZHj4+Wgf5bZzr
r1FlTQeDqvGUxuMxJ6HSRzMboqJp1j92ulGMBrnTIoAarErOkjy5cnK1PYKBHUfKdbF4PzQEIXs7
c76XSw8eDavuZpyJ0IBJTgVnK4z6Fb90Sp2EzFC1S28arc18m7YXdFeyvuwTacli47UpPKS8Sba5
/gueWH2Mi+FFTfIlaCdyORkmBFOFt8tAnAL2Kzr39qGrfmYYl09pSTySHZOWaK7sOVV1mKXE+j29
R7x9Ld3tOH4OY5I7zAZxHsBZMLxr1zktNOaJGsoronSm5AGWAPlF+BLNn1ZD/hqFELW9dRRRwqeo
gSnRC6RynzuabzkucHbkYHELgWt2q6+esebrMEvC5xZuW1KgKDw4r4AZ3npOYFt1gcnUzvouWSjP
zFNCN5w6eDldG2rJe6eCzm8zDDTuwDNoa0bs2AG4qBP8jJpF28Cr6wNiaJCcyBhKVEWacYq19KWx
3OnoMIe5awWm3KHs/XZsosBE0dwm1AHDuCLoHrOZD7Cbfw1QDQDbvdq03QYa6vcEtHfF9Gh2jR1n
4G3oWG9s8XKTM4M7Z+Kux8bRAgbCdOaMWOvULYXM48Q+20YIPW1Eqmqln7NEvGIx31UdeZbWkBDV
YFOtxM/PqC0paKmPlTimevxSe/ENtmYIlC4lSjS7zSbJyO80cywaLr1uj8Yqiq8qoDgGN9Ispz0x
AKBRMTl7CkyuKn+JsJQS9D4ZBMSEt0zAcDwHQ9vNx4mKSW6aWw3T5U43lVdi3x6yPH61yuS2LAzr
VnHWCR4BQMxg5/t0wL34lCRBnmuzr6XkLk4q9o6o39OqrXaqnaDFZHrVUwg8tCQUkvzgK8NxsPL2
Nk717NTbvUcvahzyTZnMa77zIloiv632lBPXglB5bYdF6vlyl3xGR21Wb07vr3l/bH3hh3W4W+hz
FipIqauAMlsqcZJLJMfdLYr9ZmThPo0NbS+560hAmXL8HcMOAAMeH2qXHtouzHinm/Zz591icaVw
mlXqpkMbDZlVRLfd0iH3pAk1hgJJZYwUnRO1b8d4IsHOKDcxpTh1oRKYQJ3fSvK92+vUGeSivOkQ
FG4XNgM1FpDz8kay7HFPoRv/5304YTW/RKxOetPi3CN7ZNJNCy1ez4Tp0j4YSXWqi5BgHH35QkLw
xsgq92axGOR1SX6YzeFWVTB6yJsaaSiJM/FxgF2zL1tSERvrzH6VnWLLvrOj6GsfFvfdFPWYqiek
l9E1WZve0XBUCshtHRWHNiPmWlv/OUtriISJHicyKikTrfd1MFMB6s7iKPqngioFyE7fzbr5EBU0
tfUy2k2T+9onbFTcnmectr8YvluB4trpPnW6W9QlCKC7lWsfgX1VnZuyBAtlkvldwZujD+LoP71x
FQkic4vsaPEpxVngX732JG+8VTGMS5kvLBe1ntNjG1VAeo3ZOSgtEbC9zax48riAZwXSZ7PijHsp
isk6ESCA7GTe00d8NNViPBXVKUZcv0GNhlNaU68AOoxHDs7vKpigXdGTjAj2CN6LdoBoqm8L0VHb
MSOioMIMi4ncAwwQEtvehAIq8wHkJ11uPt2nR0QRdoLmTEG9Qw2SdYsUXYq/qqarJ7dSi9mOnm/z
p9w2l5vFGevTZfV9CWvozrHUB8Tyw0neLP1M7T5pKVQslTJvTUqdm5RWaw0kYsIW5YnNuP4byaoM
lzcGKIAAUv1LmcE3XXeHReHwjUz6Io2q/9Jn2sFzNNBRCffCJcvxR5zHP5Updme4e+ze07p7u2uQ
w2W1gFdUHOQjkzO1SyAfKtDL4IYdqd0jC0Bj8/4M+VirmDtz7OJ0283m4fJOYwl+EFXltJHvBl/6
r098f5v3j1i/gVz68DFyfSiGJ7AL7Kf/fIpckm/z/nUuH3V5jryvCq3AnBUaGkXqfP/04L9clQ98
es/3r/r+cfLx9zvkNvvwMz4symeF7gDxdZoydJStUn3YWB/eRC7+9pd8eLsPj39YlC+93Hz60k5h
0jojJ8rMGZhj0YrPMAzicwXWF1qySpRxu8BwWh8I0blRRF8Xiwh3CZ1JFuW6VTxxkHDIx9aj01E2
ipapP7kAwbmo/3YRDHeMhzhdyQ2w5zQP0LYx9fR/ncoGE6znDuE160vlurzRcPWh7CcrWBu19lDn
bu/X3YQYoTmXYv0RGIfx/+iqr3IZJfduBC6Y0x+w1yiRmagnZJ1ciPwoqW+dojnFazxJJUgrcddd
Tq5Oicqee1mXdyrrni+XPr2kEnl/ICMNKD3JKPKmXQWdcknPUrLmUsYBwESKk3wTEIjevJWLYwjY
bys/vpD3ysUP9wrXeCktBiT2mheDsB2FYdV8s7WFk3HcUThMlfzYjzWxuKnrKcGU6U/4bV4Jb2ce
tB638qZfl1IGw6sCOwUbkv8oyVryUtrSwFzOGSySTecNB2ll0YCy9KNHJ7HuaUYRk7BuG6N/KwR9
GPmGTEzx8q3vCmYVx6lztBPxtgjvrinIoZS/I8zsxxCMza6UJwR5n9wMnHudI6+7fD99vWKOc1VB
KPzHVoS9y/g8o698KtzC8kOrwPez5towUnoZYV0H9eLRyJVPMdc/uKXVW0+aFahtDjMZCQIXI0o9
9OSc4xwaDxNiQ4YEk9/jmwG9Mx2kbQc0DKqGRFtF9I6u0aPkz/Ky/qZFsEoGBV9Bfi8YhNOx128X
o+wZvRn370/8518rV8th+EkcUbKZqooCfQUbcSs/ZVh7MuRQ8WZdzE+T69kys6gVh7rK1lzwTqiB
hpaX9n1fiutBdcwDcD0w2uvYRyTwyNkXftVxQXF63f7yn+jkW/9zVT6QuMaf+erJmL3WtyA8cZQ4
xl/+HncMG0S9FZqn/EX+M3K3jtQRTTjTi5BUdflr5GPyZl7/8suqfPR9h14Pn9+tyifLp/z7t+rL
cWLscS0PObmvyS8jV4sqZwx2WZdL73cuCbpvNXLy9/8rUgYbdr/1/mT5scw1OZLl4iQPtfdFeXzL
L8fI7x8HYCY/6PKVo7oklpBxouINX6RdSlqsYiVUlkAeJpRNqmUL4eo7Qbf13ovHDFZODPpBPv19
EYJPcaJ/gseV4dN6YpB7qly63Fzum7HDQavXg1pLtp/OQfK396PGJV8uenJ0Ihffv329TFSOr6cK
nfvIclfNyw79f8HgOO/wrJs/XPlFzPaku7p6lBsb0zaH8XqIX7b95T68c8zMI5gtlyfLj7ysXl4r
ly5/4+WBy/t9em1SPg2Z0nEOY9PIE+fgxG15kOvyyGOLZ/1Zrr9/+QU+1CZRhArhhpOy/E8/7JfL
a6Qo5VHurokO+YhDif8gHuC4bOWO+PtF+Rbvp6qJMM2DW6+pjgze0vVGnkvkqlyS911W5X32Ogr+
r54nnyzCnwLF/FF+vvx+o9xBL8dM6K678fvOLO/19BKQ6OUFcun9WXLx8/qHd/3wrM8f8PlV5Lwn
254KPNGkW3makZcRuSRf+7v7Lk+Rj+pyFCgXLzfy/7isyiX5un/5rrXmsgUuL5FP/PRRv7vv07t+
+qRoPeFPatAO8cAcHetmTyXBGJtlf/FUyqUFqtxCuf4f9s3Lw5f73o2Ucv3dd/n+JGmnlG9+eeqH
R+RiaEbjhkwHTsnrHm0vJZqAy4HyYf19UR5XH+6V6/L58jj765UIoCbC1Ids0SjpMThufpLIBPHd
vMuhuzB56hE7kg/VNxTfPPGUTcRxqt2gPnE6mdCD1M49dWHEvRBFn2iuHs0Ge8ei2fO30iyJszeU
J10LPWTHVePr4fiIDDnZVe3kBWqaxUc6xxN83IdywiWoGStGs8vrq2VOSsJverySZnG1AFkLFOok
+NG6aAtbtdkLh2odekdg3Osc/PMPfj+dLKjEhnVStcApd6WQQl5e5YX1coPI5B9X2w+XXLn4u6d/
uk9euuV975/wu9e9f4LIvCu722OPYurHJVHeuPLYvax76zhyonROWUxeN9d1sZ6g3u/87eOfXm5b
JDpiKyeoql9PavLlheuU6a185giYb6dPzb18YJaH4O8XofDgec2rn1rS2luMJBM1PIFurscwjVZ/
m4r4p1NeDUrNH109Iy50EO2+kKJn7pKuJUixc05CNXLwGNZpdHvzuauTO621r9zJuzHK8TVxkVas
MAy9K6xv1mA9hJP6s9ZpOa+n5yBh6H8QmlshHHQQWZN4gbZ/6fxBi1X0PAoRBx1ERQxFuV+kq6OU
OiNBG8O5/W5HsbXTI0aGYPx6PuIuytXoEGKnCMjmajfJ0ve+iKESAdI+eCFoK83KzhrX2QOX+FVN
gM6zcixfUcJnexi+RfGEviAvEMAY6FCps1HlA4VUUgjfNO5agQ+JGvccXB/ONEGADWdSdSKqFLYB
JVctql2YEaSFYDuYa5agZm/MSCzob7t0Y3YhuCmzelM079bEK8ZUud/btfKrUKY5KFDLBjVujyS3
non8mlECMAUnkesOeeBrPI/RwVmMLcWBoKvCr4Pd3LtFiuAf83Zus1VHkuf1H4ZX9jfD3C9IoBE1
p9bOaUM7yIvybXbrlUVcb4hYm5DLF0MwZ+VdU6neLfO+nw7OzJOKNR4zKuwSnfo1EGgTgE5ck6xM
nbesd41JeW2x0x2xCwVWn7yjcpMHTNuonHcxZLzSPuSteVJSqMfFpMIdgJaTqjQRgHcWBOZgI0SM
Uo4u2RsRZQsNGoaxQimU0ngUVeOerbkxkYSgQ2y6J2+Bt+U4kReYrveYTv28XYF+96k1vMS0/bNi
Ur5UHjLmhbRyBW/glmasueEElZ4HLbwul7bcwVKkoG2QthAn8E5bgn/KUbPIaTL3oOhfMcHgFEPJ
hnvcxEyHeOXK0eAj2kr5bXBvyhnpK1kU3YaWBIVyzXkqZu2V2SezSjPXdmVHMzlsQ37uRNG5pMw0
EH9UaOMPW+QwL83qhKrIvmoMvApOnZEVRdCBsZ71qDdBAdvm+Of6OS+v2iHax6Y2oA3B7EXUNgD/
QKmTbyaoyF1GgbUZ2gN6yR4aUG7Tq/C09ttidG+FZ3VBrtlfTBJ9l658c2ot/jEb6g9cBRABxyw9
lRYxe3al+exy2k0/Uyun30JApTh7S+I+CpgZhMxz+jXrXSWiK7L5uoOwuK5UdNgGvYr28/Bn5CTl
XSayN1cTh4To9SBtsXeWvX0zI7bRbfGoD+qPxS71a84UGRWEQaDaNr9lE9YVTBBt0DbNy+qEDhKv
BS2GeWHs0qM1s7NlQ/y6Qj0RCuUnr8rToA3Nl2qnVwIfit19twWthHR+iYQzb5ZevyIa/bviDl5Q
KQn12zFQu4e5/kmQYXyfqiRo1HU57aKupdiExRWHc3vlQP3barb4pjs2Owk14jkBL+0pzk8NxCKO
ywJj7ipitI02cCqN7ArV+YLXktiMTkdIEE75Fpb01us4Y6BJx9iG4HNce4l5XUBkq723glJbMYk9
moflKo/Le0LZzpRjp8BxjpnNXFPLv3pEVFCodksA3rPSKo9uxGd4II906p6lRcSqkd3rbm5v2uSG
y59tZS1aHucY8T8Gc/OICVz/GREIOVZfRUmQjOni7hV5uO1yNqSi5WeRQnxq+Ti4+c+6NX71BOLY
HKMvWjT+lHK4KyB2C2CogaGQiWfWRXxwzd4mHY+jdjANgy9tYXap1FMT4l+nfZQ7gVF0z4ge4Sl4
jsBurJ/dFkefmYb3epgEVRumO3foOx9I3LnN1yK5qrARKu3aHZIDuLfpxpyUEBUTzPYEEPq2iEiE
pQEwXzGe2TRjS/awaR8a5Hk9bMIlRCY2EoLBDB4RsLmUx77FHliIAVaiyYzQ1olkUDSO8gjRL+aO
Wex7/tS5EeI6rPs1gKI1dkCPab/W7SEBGUym04qWTQAEIlSmn01hF9ou8r3FMWnKTmbvu9434hJx
ILS0giI1+qVE/U/IAkQJGPejMJwjajLIFK2+m8ws28YTcZpWHF0bi/5kqTX6nznLzjhJT8b8CqdW
ucn1hd0lzq+FouBpKdLxSFMOmfRob1e4BabEPYWCcuMUIw4UWL+bnjBcNyJ5EuRM/pXz49nG/Q+o
gx21nE3wuJysdA2AheFkD1TjfUwIyV5li/mZAQLdyOLvqVbdpC7GZiR06FFb8PLU8q91Zbxb+vTs
tZzehtD+wYx53zUUa72ESHOqdxZCxg1tPRqhYXSt23q9HRrSI1S8CkaLQg5lEd0qe7q3Egs1fo4v
yKyWg1GW3vmk1fSCJw7Hs6oQJ8DWjSjTA6+3za2RfFU74Qb5axjS1VeWId9NcE83WJMRAz2Pql1v
R+WeKLrkpFv2/TQT31BssxhUD8UjgjX0+coTHOKN6wUd4keAj8N3utscoCFvVJkFllWEYFahPWF3
6e+xzxCwU+n4LcVxyNlCxD3sWoICz7CJSXsIg7a+ElPnPURJJI4tQThJsQS6jSLTQU4pCszDoSfI
fFvTV3dWjgQtxS032zAUemFkPleokw4aeStyxuMoUINSR02NNWQKEAhy6luSxwG072YubEbTjUIP
s0RvqSlAfXUF5ETXNE+hducscNoE6ajOd8NbANobI6UtHSAnXphAtae18GNZ9KJwB1rJvO62ytq0
HM7WqOMcys6m8jKLzNlHhuCoz5V2Oybdt4VkgKY1li8TNg5SANkM5ZrZrVU6gkVlj9seyp1rfZtR
akxFfRZKDoQIaM7GmAp8XaMAgBofNKdsjn3aTlsbAhoXuSN2aoXOfjwcPXtGekswDBgvssCVu3gg
LodxU+1FvqHVy0MKcYlUklgxN4TLYVgPp5uQrEIEU1ago5vatMhCiSPZjFb8VpfL1WQ4IemhXNwN
0gniY+VEC38QvNxC9WvjEZWEu+kSS/Gnngtqbq+qU8ibTb2cuCrRCR4aDsEEWhVckRH1hR9ZUBWs
8UiyiAaa2/U9L/5VzNk3lCa4RqhLXLVl/6Aj1tvBQLEOU+T+iInCsYrVeh2B/Osdtwc8MzFM0qzH
2PlaMP+hHe2CdMhxxxJufVVY147y3YniZp8MzB1m5ayIRVyJtVc1K/auqxi3RD1DMc6m8LHjh2Ts
zk61OEeAe3Tt4x78CSflRm9yf9Ycur4CX8OwyfLiTjcMYOJieHZn91fbkNZbF1hYPJINx3i+HpEB
ZEh4t7bbz3voBCJekC9gGjsmyh2YRgxva1CIq7dHBKW4NvEiQTqxsTB4aIstizkD1BkrPE38VQc8
weZOeSmFzkCdpKizntBMJ+aDq6H5mHB2cNwjZ/SnYnF9mzLVWW3vsgl1eF6Inwtm37DEmpIgAcIB
nsJIve7zOPWXejykyujh4qh8e8ARQuDFfBRheKN2QKWi5ohdNg+StcGVDGJfpk0LVU7BmJmoSVAY
6xmIk5/Ribthmk4e4yBGVfkeIHgPdgUKTeMJBuGZulcm7DBGr5LHW5j3xeIjeqERGh9IO/tWzivE
N2pvejKvwNm2pDhF2q6tSwBVdX3TM4FGAljeZAnpVf06NRHAlWb3e0FCiN/hutvWNi4YUAdPsd34
MyOAKawfUgekoAbFaOxzfzAAzcRQy/0cbS8hz0FEW9JPQRXOjfbmLFFOWlHKZMEJcwSERrHNi3TP
tOGlIYJ4M6A5wD/XAQ6A2OrCINhoS3PwyhYMJEoCD1Iw3/+kL8OTQLRwKtO7QTXWETqaeLcsXhEc
XzkJBSBs8lj5ZlQWg2aN+MwrwmmiYz6wFwrijW68vHicBven5VripXK9rw1567hb8rckVYhaGTTU
Nk59mAz2r9y8aTNLf85b52uHsocGqRb0kZ2flhLaRIlzU+k7sUMg3gOqjQ5amWKeM4tHsEmWX+QF
KB/ETmmiPJXpnCAchW1SzUWgYmBgrrZ8teO2CdQpR1zKf2lbKXtO1flRC0EznIZ4ZzMeaGfihF2E
aeR7AMKI/VExboSBVbQxwP/U8ziCH8GDDfxBgJ/fR443H+wl3Qw52vXWBvCRmAx0yAMT2wj0iu/A
tYTXd69zvdkpjqAPk3PJzdB8adZGpbyJWAUX2wIzr7LCgctZH26mpnM3ESiQDaEKWSCohuaru7kV
M7LyuufQxzM09xSfc/cqUxvIVUNvfS2YLqURrfwKVdrWalswIUjYlrFBBKP2BR4DkP4tbbGpJSnF
TrvRLyLUY4yDb/sU5kTO5IMzWZ51J2IXrB2kEUzXxQyOfRH5ZokXe2OD0vVHt9sXyO3zopgPpCbe
F7ZTQR2cjhzU6FhDYl/T3rktwwLB9YS7zrZVvKLteJ/ieiQizfRjx6Rz0qJOIz499Zmdc8CxB0KJ
4+wflZZ2ij0j3oVz/qymBqd5LlrgS0DPODD+OkDDp7Z6mET37CYPsdk/wx7HwBtl1Rayx1im9pF/
o406exPCy/Ai/jzTXXAuTwishoYDGoyQUeEYAIf+HNcYGuh73wMTsvcoysq9YxIJpaWZT14bGsFF
027R6iKnCxnMaBBhfREFsxP/ytmWW9Cg3r5Osj8TYf+gf79fv+IxtYfvFlWuTWjnT+0kqIbN/cHq
IxiAaQHrqGx9MbzoYYcL2btKvF1kgZXOGsLLfzUQME6ktfILHPdBZwqygbJVA+wuGB2BMcAyp6LJ
wjXFVTjC1HszVA5xXBP2OgrDaPBgy8JHflr04aXQIh28gwMyamlvVBwZdAQqooatsgsywi52Xms8
Es1BD9Z2oIH1aw1ivh0amGId+SN+0mB+KA0tCpwhBVuq9e+i9P+vLf5P0TKG6qHF/dfa4ps/xf8c
Xgv2waT982/xMu+v/Eth7Kh/2JqGih50/wpZ/ktd7Oh/IIiyDbh3eJAQnCMh/oe62PrDQPOL/9Yx
NAln/j//849oGf0PG5W665FXo6EHVo3/hr9sfYpwNdG48042qmLyMl31s87fZLQaNa6zHNaRXva/
7J3JdqPalkV/JUf2eYO6aGQHhEpLslzbHYYd4aCua74+J/jmVVy/+8bL7GcHg0CySjhn77XmCvUj
ekIXmoHwWN4kW0OnvEQe9N6TXSrI7UPzrv7wH5onpLJUffhpYQ4YMJwLzw2Rzt4Gvx/2LdzJ2sx/
2RLWNyPCKJY/YvQrM7wBdwBPVvI6eydfgNEQZKDUWwWP0s/yYK2MnbXSon/nqfgWBPr1GrkiWpqm
GPz5JuqvPJmGXWpOdB+Np1aS7oIWSbGp3Ea9Sppz+0sQBAxycfhK1Mvdb1+Iv3HDEOj+V/X28t9V
PikD5qEhUpP8q3o7T72hjHwFR/ij1R/EX/lddUZlKL416/QXXHZAN+0v4169y6kDHAKyG++FtXm0
7k3Dmc6gB9WLhNnthknJe3qadvGFMJX6FFZ2f4HWUbvhaXw3VZuaJ9qOaANNCJHKj/wpuFFuRazA
n+iPdZfwlKf4M4aGeKu+MrvHrAX1l/scCeGZDBtUot2+lY/pY8dwRNlBqIFySAqkMtkUUwhCnkqH
cWx9k95w3f8JhUPZgrg0MWpgsUaQsaruy5MUO9Kh3ph7ZZW+5Y/MFYMf0QMvZz08Z7+mjXA34TE/
elvKjGSHd+++ue1v2nPEwGAdfY5bLLKraSSg0Sbq5Zd8KEkys5DlCTsR7fYHw94WesUq/YALPZB5
sKveiACD6Fo9Ag/C3CTLgFps/wGxgkVCxCaJLiM4aMc/+mROmw/5Jf70VbTKtnDMH7TNdIfAL3tO
+weIsHnE5Nv2b8YXvMRr+P6wqbRf8CSMo67vOgkBnZtFRD1uO3PdM6LAEugzbLJjlYTPF3gsinKc
JHSYkpuJF1UkVdU2LtVbf9A/8lvv3OQn+b5n6ktdOifAwAnAWN2FG+FEm+Hk73GVEE5yYDgzrvTE
AQEHxnxfmgw77OCC7/dX5GIaa/HuMkSw+w8CBeKOyGTQeyvN8V7k2iV/LnxoCFE5qPQhegerWOSC
bzhMG3UduCj90ZigLtdepZ/eEWWJfpxeEKtYq/TsOclbcJSPpMAKu7pYgT5iMER+KVSMaENAjGRn
0QakyPNsIVRRBa+Sz+rCaHo4gZFQz+Kr3Lnanb8zKpt5owKrSnZ6zEsPHe8E86DGMYybklSSbfTe
7ionPct3EunYj/6HfmrrQ0PG8LP3aF6m0OarTQmBUDmN4qp+Ss/9ToRnoNwYl1p1KWeT+f5B/lDh
RNtym7xYqGhtC76gEx2tWwuQhU0+oAEg2m2clF+HnXx2J8rG7UGOHuC+l2e67uc6WVOFEpEEUiSI
9/0L6kDjAoeICYaMXneVuM27viWEjq6XawXO5NbMktfWRSO4zw6OcEH0dHaMo2liEPejcggYBO23
zlxj10VIrHgjoUVsoiN5K8UWTFblVKc0ddpdAN/FwTMQPCrNCkt515FL5LT6iqgcpjvSz+QxcGl7
vlJETDayPW6H2xhSzGbE2bGLHpu3cbUdt8GjKjoCAwEqS2cDqWljaw/ee/1LqPctNZNj1+3GZ5A3
Li5G69IypMUcTojJTqTCsyGmq5Zt86y0j9alOzavwT7SbeN1vBOfxRWed0akd9K56v/Nyfm7z8wE
36/RD8BAKYFd0r753cDnMx3R5XJbI4/NQHBRQ302w/orF+Jf5sj+00l4/jeaRWqtyMWOBKi/noQr
YlNb0ZPKrSZB0OFfWET/jf7wOdWEcYHZRChfcon/cyzwN6d++SuH+zfnDohAScU/hz9IJdPCEr+F
1yp+qSLvqOutJMwWF4JZNZIrt8XgV3amK8KbpNV2YiVrr3iKfIuwFPM9V/psNSePd2TAQvcaH3LP
67aTSQBBktAoazXqMKEi3sTtcB58SkLgnQlqVEbqsSLBL5idzXUlA72bUG3bcVmfmoFTRjIhxcnV
A0X+6JxNSjkTt+FoRsY+1tcezIonuWiJyyGSATxza9HoyAUXRtJdkzJn4FtuCP44m/wR7eePjWa0
975Wy0cryXAZF0xdYkOw8eAUO8IAbgbQsRuQhwY08eLVgvvvkwrup8Y60X60QCnLjJphBR0J/wDS
MqhJZbMX01jaKOK0M5ger/WZnKUyISYQF35IVTmFRemypzjHUKO7DTNeAh97w+nAhFhWr8tKEva5
SEmfGcSzXGAah+1WwPMKf5FYEp/knk5hmIv3MVDaY9iVqp1NOiREWabnpgn72By3Wlld9CSMHTDV
64HgZhhfGSFuuflLfggkj3NqFgwrvnKe7SdNvtJ83I6yMFEaKHH8DmK2FmQUfUokGsemNo4Rle8V
mm8ufIZ6HitlpGelfvTWoJ5gQBGvDM0LctC262QQp40GX7eGqwKWTcmFHyQQCrSEpgcNEw3PF6pv
+rPKyenUCp3r2SSfo645BripnAZu8VoO9ScwwxOODC4U+MeopzFI6Jh6SRUBUZOu32uTfy8WgE5j
6UTu3lYYtVtp+FkO2t1UCMoGx8/zoBdPxZC8B2colKlbD/XdEGT3kec/yGH9EwQHNXe+wJPaEstR
P8/rau8S/AmAMsTYraXKyocgvtJEgZcYq1uU3H2GkUqbKHLJ5GmrMk3ONIoUsgz8U1Boj6E8HQVB
pBhtzfAmeZ9HubARElXYVvhKoo7ukkJ/0a7aHsJ7Csu8xxdd+OZaGD6pe67AOT0MhfzTM8Z9P5KE
plpkf5BvJsTtCD2FzhwgWrLXMHiPXBmaU8cnMIIgT3h3kulIAPqqAKXU9veFSuhsEfA84lXRJpic
oHfAHZk/M9ET1kPyaZFlb1A8VwJt1WeGWxGX05jlVr3VgdKkmmV3kGvg01HWLZFDtI4mMXceDKTh
uxYpD3g2x5PetE5wDPK6YwZemfYZ0V0b7qdOQ33bPZp1f8P8G4m8uFaL0JmrtjUhBDVDtG4I9UNq
VPoBgpm6CdP0PAYaACbfM2QXgQ4XjapVbjyhNVsCeU9EMhG31++0RvWIYNa61ZhJ5Y5a+biN0nZb
xzQWmWsP7SErqzsh970N1DV/NcRRRdB5IO39epL2M3CElq1ZQ6+WfYxf3V5qKWHE3uBRLs5cUxJx
S+fh2iBjeL8siP6T90lYMWaTrSbYlI156zVdhqldq1egPgGMjYjfewLpUDz38d7Q36N4VrssN4Xm
M5L0bE91n2bZfJBGQvHXWif/4BcRHSYtA6LnS4SLlMCnfeSndkAIa2YPVgJOv5U/S18W1jIcDvcW
ExhyxfN0B5aJ4SJDgGJrrupjjorUDjcdXVW+vK/y47SVX6PCBftzTI7DUXpPYMQecATq1srCGmNz
7o5fx3t++yWBes7wq9pILpyF9EY5ma92fpl53a8CLLVz8F7fqOsBHakN5PEjPTBkF0kMs+UXPiP9
xTzU98FWpdlmE8VWmmej2ODY50yfzj4I3ihHRD+hrqDnGyfxlpo77iQ/XlVYEnEZQLSgKmzspIuJ
VANXpF29Sjg9jRuJcwK9ewaIjh7Z2od5a/40d+Vn2L0GlGOiFagIteWO3S+c+tpTfyO3DoIewXKy
mFGPExOxcbI2xlP+wEDevzXt4cnYGBvxHG6MCrYH6c0MNAjJfZuI8XXMj+kNPqWxKWs3h0keQYtg
2LyS9BXywa1UMlVZz4XLfe7vk44TKHi16GRQhNc2unTANunL67HfDlgaGV31rlIfJHWnEdjDr43o
H88Rj5guOJdSf0EgW5d2UbpoZubquWoT8KnfahKFyVV8KTk3HVK3d0NzHQg2NSlQjfjeoN1iPa95
DwvXf06aDShXBqcnk2dOXWqHc7Z6kYuNgpCgd/LRQf2UAGdAuX2W8V/sWBxpKeXEVXo2ydNmaeur
/oX3OOb3NW4oqFUKphvH1G+Gdi33ToQeqXNH8kwJNnfDSz6HHjv5J34+pTpUH9g/+XhKzFIgMKAg
2MnZ0vcxrTh/q2d3fbcbrFfhxCnMOsHE1F/pJHZbvhapsOMtnt2d/r1xUn8SBSjGLlMyyIfV3JyV
nIkxo/mAH4hKcHQyw4P+E9/QZXrywMTa9SuJ6WV2R+IXVXokjm8MfV+ym2LX/WROlsHJ+FTW4Uk/
pu8tvCHQfs/9YzjAGHEsIpzs2G3yrQnmDJPmY7Gu7gOmWo1tvvILUD5SJmvRCrABZT9rzmx3ysfZ
QLjSTvEjsHQ+KIyAOvlthUu187kzbL/fwgJr9jxfsT3KMLEYdvNWQ5qDkWU/0EJEX2KUm/IRbMro
73iZPHQHlUh6QSyD5dE0b3xQ14TWxg5vosFE8hRXjnYjla5x8PbAv1qTeQ2f1JrHgFnEB4RJ1Xtq
4yefGCq4cDF08YPwoWZueOdLW6LhNWtTMhA7wZelxk0y9nAcdt1NjGXQX/PNBboh2OWmOrTxetg3
+/hIMhwjm+TnaDlETFk35G9gujZsoP3g2kQEpx8ViajM5myYmzlR2i98r0bE6jAFWqdCi7+lcvjR
fkSuusWYWd8E2wwQtrmKX5INSbcMBpiAYeR9oiocn5uNh5UR4jF12g5YM/AvWzCd3uQrQraEC9mS
CXm2mo74k/iyc2qmmP1WQS7pHSjwwYUZebaP44duwyjPejAtp33OGeEMG9MB2+FIL9Ja3gDo2lDM
eSU/m7K2tkuO4Vp5zKgruMbNAdvHdN+n7nBLZby8TS7MZ16bdTRrEUFdchrzV8XK4sT9E3iCv01P
GCpfuhfUP2+8hgszXZP8hz38aGC3hOTeJICVXUIR8tVwhmo8Vo5orJH1iCfvDukA8a/M6gqnXzEt
b+7qs/BaHrR7HJPNi4lb134LdvUB6YXLMOFCvJ7VMtkGJnVPCKW5mTjp76y19SG76ROX0OY2o8x8
M6zzk3+qfkyKPRrMruLQsc5AkVWGW4/FR7vSjpxh1QflFD7GB3+rynvQnuroEmQsj/ZIDy6+KZpd
Id7qF/Vo3OdPUHgYYKK8hF/o8a3TttVPpgYBBZVqJ70Y9X46M6U7cYWhFMIcMfzA/NnItuW7iBxq
Y2W0NG6cNF0RFsP7nq5oMx1ofBc4Zl8kxVUUvgbmSWucSlobwqbztjChB2nN5+QFa15LDvOP/Bt1
B52WSSp9F69dZ0fKKj1JPvkNs0rpZ11+MKqwylXe3KiX4EEgA8mW1uZF3lj39GhIlqD5hF0Xg7Qa
OpCYW7vaBfKKxtVwEyJQdE3rVJ6IOBPVU4mwkV/lrw5x2Y6vnf88/UhPy2lOdf19+kZ1pQc//pb6
W4ZFljveEviyjy9+uFekD9QDkXnx+2P4RuOpTw5TtYcFGzUHk+zNRD9y8m/BAED36R9aIkR84Zfd
lRvTcPPolvOPNQKTsx7ifXc/usGPOXlkxYygPyavVCCUF+lMAaRTbOmc7KZ1eaG8DmExvfhvXJc4
GSjKu9Wt22N3zu/C2tZ+NEiXnPQZ87VpgWV10AsxbY64lHF+pFPGdRgqUfI4FI++ySjcibWNNfc8
kPqtJc52r9FbYzjxGebCeBleYMgLxOIyAN0pfGMjhI9oPVwYr96bD5YBTaPkFh/lY/6WezfqUxHe
RbdmcbC0rbaNXueBp7AmHgGNELbJcIURMd5HmGS2ExeKZ2lL62IDDDaFfuWUW3HT7Jietscwxsa+
KeV1+2kCJqD9o62gJon01l7Ne3E6effZ1nC91/aTXn3BKOCBMACIWUq14ofin0Q3fcQk5t3mF9Xx
74obfA7xO8ra8peybt8K6hu/xn36LiuXNHRqJnUTb3t36GltMwi/55oXXhB63XbiRgPOvIfG+6a2
q/KRszqt1IxHpTZ2Qp10jzFzbh5tzSd64TMC90xB6V1Zi59sSNqm9+ne0qpdqcPGi2ygf8hKvAck
3dlBg0NPLu86SC7ppzIxinXTTw0pV3yZrEMsrQXXJDDVOPkotm47fedxWRzFN5VyS6J+dJPI5IRc
bv9l0tNVFXOBUt28nhHAdsjEtlc50/WyE6PRSRgClWHFRN01IBDUJGtEG1h66hFUe/ICPdg7Vsqv
uvpRBavqlteEzgTdk7fzPxnDZOeKQcIFk7xHrjqjhL3RuOATLZJIX6OWMa6tfnp8jJDrYqYfNn1j
vJ7w3h+6m+6n8aN/83SUQ870UX4ya7TqVV453q8aMAIXGlrg5p5asvZMmgnXLDFzpI2xn47Eat8Q
VM7octXrdn+KGWZUBTLZTS6spW5VYACxy1PoTiKo7LX6U9wxRAw3FZqKg3ostxT8OL2Urn9KXrNd
tAkGp/5oCxdFcfBQHsAaJigkj+EZGtfJNA/k3H12n+aJb6VAaOzDdCQA5Yf14J+bY4pI98PahU+g
ePgWoJp5Gsb1mP2SJkJiYDZBKnXGaJdhQwHf/sMwaRSvB4upDIxjvuhIlocQCmRn+iTuDqN4mGSV
93koNX8/MYsNNEM89H4igWqfd0hic+zSRtiIqJTI7uBqi19IOiyL5bhlbbmb0fucyOO45qTcSgdy
DyT4HfPRNAGLvTfeJn6zJRk2uNQiLDrSY1aKKdoh8V52U5KYayIPdA2Z96sgpm6TFjqSAjIGbBJH
DC06o4Dmh53S3SQoKVxpRnwJreCgaybPzWqo3KqpiCKSK8hkiJbtZah0GwzpttwheWo1xBetDu9D
jhhRCcRfkwXt1kgsEZmIFKMsjZfsBb7bRM0rOQUBQdd1fy+BmgjTLFmXMhV20WLA3dDYWpUeLkrg
fPd1rZir3DPfZeIxGVYXiBeRBCeVT1s/kVdIDiu3TyqK5rKXronwDZ7CcK2VSB2EyJBIK2sQOCke
YWHaLCXMuBTmKCXuSkZHpkJUjwWBi4AAJmsD0mv0Z6BFua4X8UQhxewPQZRcBJJznU5EURzUyqtO
Pib99mIftTgespFKpipEdwU8A7MwDuR8cu0rDx2dVGlKGsaPjJD73LskofeGkrPeN6TUd/nA9Dni
/FdP2jqJ1ygAMGkZ+S6GYGXIt00hErmkTpTE5TR2CQJmJjIyqABEsvN76zFIAYREYbsOOnNfG/6N
VwwvepzJu66HjI3X/daL3pO2qoiTlD7VgtAHrTORJ4xRtBGJBZoLIFGrJq+qyWTFi7GAknGPOGNq
MGh4xHv7lzTLtBcgJrVAtsMgNq80nCkv9yv47A+l9guZYUW7OnnqgoTragm5u6+sX2VmHKR6qGxU
9lROMp4DqmkXFaXbyyb5Nun0LDRmt20GJbRLMfg1eVCBK2ZDJhqXoO+CLci2NWTwx5KGPgx8AUuA
AK6EQAI6DH7/PM7/TJaZnUootC0vpQKdaGgfLBcY+1qVLAHMI2i9GkwW6FKwAIpFzrGKdAAqCt7S
Qzs996Xw3GXBSeca2lkK1UZEtA1ezK/7ppH2SzSBphWcrHvm79TTQgMpyJCY50QXSzRp4kMjqi/Z
EG9JNtNbR1AZ3iM1ZXBtQashhqU1fZ7BLC2un3Ot36MXi1ZFxhBVyZvHrMSKnamY4Y3e+qgGGMLe
B5ky+zjsWiRfDJiLlA4C2kNLfbUS6QV1JhlZ5PvVDeK3uB9v8q5d+wVTBjmghRKVIUYLAnqkKvV3
d4FGUwmEw6wag7IvhUxmatGWS+NijcaTEPVMm4yK8bT4Ghf9RzRwpTEhA4wW9aC02WlhQ55Si9w8
6jRbjR5LHXpLpHBKISLWcIM6yVdBOLlNqoxuOcqg6cNSt60s1PedxAXA8B9aqEobQ9l0zEujpsOY
IYhoONt1XSOOFMIHD7+DpkrgpiUkMWbT7OREidFuFVwXZVhJSkfdQvCVbFeXVPRCOoicIl1lRKlJ
ejQZZ/Tb/LY4m1Z2gfz4KJXjXCYbEVbXUCWl5s7qa1wdYv+Yqg0xNjLy6Bj+qw2TCfUG+e59TjtZ
NPxtgVzR18mcl/KLwlvLt1POoKYwpNUqtUYD2z5HOQg6L6EXwzk8vbHKJwWQBvP+6BXmFe0r8qRO
Kn6JyDcfuj66gSSz8mQ1XpuZuMmRK9oDZH5XEyA6R/Eonwv6gIKYd2vdCnU7wcAbQ1cn02hAswEj
Q0qs9zJh5poH6eNASmvY8VkpllLZ44D5g/AjUnWaTdMQL6arK6Vrn7FMLfyFyNaTKHKLkcaaCJW5
7vZmLb8FhAC0RfMq6gf4QCf6GtvCKPkCNPUnqOPHkogjsS4Z4GfHfFSozaT+0bnLTW2XluW9aJmn
oaiAtANLDxtiStKq+lmg3R/Fd98npp6qvGCbISIqAZA485vkNRbWdUz3t9KCY5Kj5KOXwICHKc74
+q7D2QIyxsC+Dkon66iTKoJ807RURSphnqua5ENArLTjKLyI1Wxp0lA+lbR9h3xmlFr3fkViJxwu
Lqxxsa3radfo3Z68UPGQV9gzIjG5G7rmFSs9eb8pyBZf9pksMyYCDHLJBTK0OnwygXL2u+yAdOLc
D5bPp9HW9gSt0ZYQXAmQ0pM6IPJFY1NH6bf1UBKi6EKThlKHcVRirHIrfcyHnpsKymoERR6SwH8U
jWFV5x0pKJq0KfsEFmrfU/3t5E3N2czWzZhyR6ecpAndXAejeKHRTsle07LpHezvQSJcc4fr4JKa
jEFJo3nsB0IEWr25H1DUQnE1Li3fU2dUOcHL1kYBNLYy24R5E71WX501fYa2qb0Cc4my8sJiqyjC
Jiwo9CkJQSGhlO0Qxh06M7wXeP1PwKMBt8UvsREHXIkRoVZcyKQMnTPZK+JO7cSDaCE6lpWUEnKk
cJ6q1HAdFEzsjbpigukhbA2FNt9FEfMOKJmO6Efh2su67hxj9+/IWFrpPSYZX4bxNfUk5dLXcWYt
ohrKTA2hw6qxBTUJ7bGTF6SZivBccrJrIgCppiAJdtCiv8+IsNCngYRlmfDEAP/QJNdOLfL56x6R
zQHzMkSbuuNFwu2oNulOK6B8VSZ+nBZbVwlOahP18q++7CjjkoPSP3SCSECHDhdjjJg61O2xloOQ
zm7gTngkR7O5r4k+wqpX7aDUbRODFCqj0i5QdgmSnNpdiFEu5i1yQs+4KXRPIAmEiw1NqyQJ78ux
5hdTa8/yUGiOGKevsSc+QrEdNxrWEnIAn8HkU+jrhjWQaQ8HA9jpztdfkL1RdYiInpGAa6tpZtiS
amC+SPo1eO0XpMtYI3RqAuZcs9bk5G4ShENQTPfAzMB40ZFSESfzMyaU9sHMcvwTpvQT2kp1hNC+
oY6PElgtynXnNXc+2SCJ8aHLobiqM33vp+OvKPeDtanDy/N4h3JVJYmE+pokMGIL1UAmAQFv28Cv
2ih/GAjf+Cz5SgS1l64aWLSreC2lcenIEOKdTJYePbH1b7qWiYKKOiL32g6cVnhPNES7pkEzC1dR
BZW0suMOCcTs+iNxaaCjMfbUNfzGOMoKIwNObEdDBPraWlhc69xpQM5twqw7d8oMy6YvH7TKBsOY
uq/TXt0va982BwK1dgDakB3HHyGdIVdSSm3fmwRiXBfLbWY1Wm4o+m/+bPBdFmXHL4ATluSmBaM2
T5JfxTYn01fPfuCpqZG5kwrQiQIq89Jv9lrQUeELYI77EhPZyFSy1dAJyN11apoJMze/aPad7+c7
laqTlrRzETf5Y9GOxUVIFbC8lqDv64jYNVvWcmMvB4r+tcgQqO6bV0sajL3w5yJEXoCHptxFNViW
ZF6kREnvtRK28swlSnuTqpiiZbciUS9oKLX4JiljdbN0u/9fJPhvRYIYv38TBqzem/f/+MyasBlP
7+nnf/3nLBI8fg7hj/yvCsHlbn8ySBVwoqquceEX9Vkn+KdKUBIhjaJbo4dG1KUh6+z6QyWoGPOd
AJZyL4Nsb/nKIFWkfyiyJekmIGFCbSTV/L+oBE0L0OlfEKSWJc4aNk3VNAkdnfpNP1FGKtg4P4tu
asymPsGyJKoVqOjiZLiJOIH8gQULZMys9MFqBe0PLGeB0USAP8UtA+2HmgaICbSbvK8YywR6/7VQ
SG9EXwhER0jHt1QCS6cUQrm3shKE57KamVYnuctqizT3a/+yGRteiXiey++S0pjP+JlCKaHctP16
/gnCrGMh1TUKtWW1IHxnF6Y/zZmqcWXHGTNf47rZpgoiYokBjDcbwBd23IKSyxfSwbLaTHRH0d+P
qwU2duXdXzeXNYvyORyhabuQvvyZ+aXMMIPrQmsZabeqdljwbAuCbFksbLJe0IT1FKKmmPEGhacN
gMDM0Cm72X3JVIilTk4g63l+l9A5XXsd+HJb7VTKDcuqAXV4Fw93WlGR0K7MsKKS68LXYtmMCGwA
5yr8qnBm9gc/pE0z1QYtK02IhsPshUkCyEGa580uj59NOt4KRLJyvSb1s7aI8g7aM5ZKfz3W3cbE
xmYbQowEvw2bTTJ082xhI3mVuJXM9KGFA00kQXXqJaqfo4EToIj8WwwuZVMdJlJ+oWayhscv33SS
9O4xuDIUYS6lqt0ajpxgC0STA9kgLIkxbjTzU5bz9vLZRHr5mExN6U0049Sn5fPzJ6SHca3iJL1V
816n8zjnFPTEteGgHVUnF/VP1OowGLyw3UO8a/fLmvXn2vU2peippl63l2Oum9f7LbeJFum5NvMA
txpbcJp/PuC/eZjvu5eH9eWABvGy+rWf+ucUVb89V215ct+ew7L5f7+tKujFxBk5htcHSCvxj7fm
220EVSLx1Kw1QOJv/+rrLfj2Nn3bRBvV09ercT3Pn0DQS8Wmqr09meTZPpzJTMsi+3MzXtAR1+1l
d5XNSKflPsuer4Ou91TDaTM2FGMCmfbQ3z3st9uu/74YZxrUt93L5vWY67PJGqqeAhfj1XLIsuPv
jrs+nuC31rqCU3G96XrX623X13a9La7lc6XrI9/wGach68Yj2COfgbw+w85YFHVeiW4rcYqsZIGe
5fdV2QyLvTD65wiRNJbQshZdUWLwQN6h7yyPcX20b5vLYzHJiPhRzP/M4seG2mL+56MXqdvGg3Qy
/+u/u99y29edl2OWJ/L1CNft672/3Zang7yjcJljoAs6zpBvFK1SoJbMIIt9SK6H+LUdJjpa9WXX
b6vaCBYoSebT6PddRbtNlXCzUGrCJdRkzHCehyEN2ivSq1ouCb8d5C+H/kv6VwsxfD3G2imauWFX
eNhCEKulkDM0A/B2PUH7Xm5bjlvWtHqY6zh/8saWO183l2OWxQIiW9YCkQaQlcmaM83vTpqV3X5Z
WxZabuGRMScyfq87GlIhYXdhRJXInuMM/fvi725rYq6RoLXbGXN2ZanJ8+90ue2LorbsAYG6LdRO
2uBct2a7vtruRxNMtZSFp+8Hf91vufWLydZMqMTlJKD8zfhhWbSdx7Mv/M5pAmOhr/2xoLzNSXG+
1i07pFigMVnkz2I1dDtxxmsuC3nBsGaRbJIN6r8M81ul1MAPi1oR9j6FQXcwSX1REVhS8OPkpLWc
/voZ93ldLLcFufYhZsMsApan/WB4076bF5nG6826elfPU4B4HqMvaxHGsk7Ni93Ymtq+nxcS2IyN
ztQgENOeWlUnV2tfne6qmfhGkofgLJ/58vmOM20u8Sa+MMuN7fLd0eYZDG3QxCdnyFPkirM3Rmyv
6Su61/NbtLwxHkVaanfGxptEdW+1Fvlz81pAsexrbdTbHAcSUTlpmqE7UCxOD/Kkzr096ol7cUb+
kkROtVwVAZyMZb2Vh3qlDSAc73mj8r2mkFNWFUiXNA27sgtw23dD8nQpbKLYJNCMvvUUWvsEBgdS
HAGhgYm2QM4m2xyE3l2IY+oyeltgY8s2E2MwbcuNy/ayZ1kQfcM4r5ATmULtgLdi2b7u/+2g5UGW
7QTYBxqw5vj1kBMjw5XlRZSNBOUeZgbyT6GZJlQFnE6wxf+xQBOKla9XtsABdYkUaHnevyyUeeS1
rNVKNDdE5+3lntdjGkFkz7fDr8dUOrUOmaQ8Z0FjLoupDTmnLqt8yxB2FfNw92/3jzrS8Tw3qVr/
9Zjl6P/FbcshX/9luYsHPtK3/Mq9/rtl7fpSu6GnIjGmlrO8qOXdur7cb5vLC42FjTZdmvmqcF1I
80XouunPVxBvvqJIjbdWqkHnCztfWki54Gp2PXBZG4yE69r1PtfdXw8bEp61/XajUc/v6rd/uxzz
L28D6EG0UaKsdTCm0CX4pi+Lxq94qO+ry3YmSH8c9H13rWl8lP96/28P+v3Q37a/Vn977EEe+NXB
XPx66H/avxw6hXm+q6Wfv/2Pv1/9+/90fdLxKD2MVgFtaH4zfnuM6yG/PcRy0Pft5cbf7v61/7eH
IipbreF2RUIs/7ZI/txMCcxWMXxiJOaI6+3XOxiqiKBqSt6uN3lqI0OnSGgHL6vLnjYxpa9/gWUZ
vikqdoaqAF5ZDPA699O8iCMVFdGyuty47Kaqy2z4euSyBqtZWkEFIXPqultv58nysv+3h5OztN7L
fQFubVld9n/9p2U7qqaHqUAXVLetBU1mfkrL3Ze13x7z+pSuu/m47wQJOKoEi8ntKvlp+a1cfxHL
puqTSL39+l3oXVSIBFfwA1yOEtOCSOCQUQiX02zfL/CyYBkBLQiz68IkGcyxiJtwjKHEm0JTs9lH
efPHgjgr2MPLdjrFmugsq9Zn1WrhfsD3z0Vt/s2o8/CMIOWCD/R/NtNhHUV7zTSzzSi0NRHTwRuD
HSoIo4JWo24/x1b96XEhT0gNImjMp8Z676d0bPO2e0FzkB7CGp1CI6lvwaha5GrxtY15mNw6WI2S
utX86pbp+3WxzPCnsMJC5XOZEdosOogtaUWxzwA3IJNaV7iY67N4p8T0j3p906vI4XgtmjYc6tlb
TfLgnu8Ojb6EsjTND0FbRVV8vs5dl1LEMotNB613S52+odVT+/v/gt1Sdvs3BTuFMCsSdP508vxT
we45rH8wyw+z3+t1f9zrj3qdqf+DNoOsSZqMsdO0fqvXWfI/cP3otDdVxVQNfXY0/Y+rl3odsb+q
KbFHNgyFp3F19aoU8TDVY9UXTYtnuGQy+Z/5H06j+tv2f2RteptThqn/6z+lv7p6VdPCIawpoqwS
RCRLuIv/aneSJTGIWy3QDxYqha3hNcOZTGOSFautVqKVYYgTnLQsIjNvUnaZXwxOJmK6NBSROlR/
/O3t+xsjlPRXA+7X06FySbC9pImmLn0LMGKUJRcQabSDoslIawHLMYj/0Y1GcSaz1Sq8wtHMlLly
V5x7q0++vun/0vz11+LlH/9e1Xl3AXBTJv1WvLQifarx6fw3e+exJDeSbdsvwjUIh5pmCIRKnUmR
ExjJJKGFwwGH+Pq3EOzXrGJ1V5nd8Z0kQ0cwAnBxzt5ri3M3xZ+bQA/P7oQBtVf1eTSB/Y0eUdi6
7S/K1dnPsvh/fW9r/ap/WcCub86hwrFCFBT+X/Hb/71LxzQZCkucC4KUvjTxXETeTCweS37O+8x+
MfLkjMi0QB0Eiy9/96ryVDR5dc4ZL2imZzBwUjNdow+Wwz/8MH923/38cBa6IIrHJoXi64f/Q9wZ
8g89m0YnzmWs8NQo+dktJexAGVv7SmWQFVWaIARDUkTs+tbIKoTP6D0KbT+XjTEfEULJEUH+338u
qtN/+dI4GywsTZ4VkK3125fGJldV/pRhh9axiBIZ03pFYLOtibs2iyJ5ZcMROXZpbPNFkIxZavdU
yso9NR0xTMWBjHb74Ci68qWczzPVHpr0q33MT/J70zqFoUYIOHTPToPmeWZZgEIlw2NABrSXdt7j
0Hym/OEfQsxK2TIDfs2S5o2wlVcjt8UTNNQHTrLiNrSQjvS59eiZ+R7eMCrEcH4cEhR1tege44bO
Ksg955jm/mfDsz+adh1e/v7bslYX4Z8PMc/ktPII6oMqKtY2wB9D63IrRXqTxIKQl8bcJ2Tkbj3X
6rdQYlGFl1iYFyzom6yhqQy17luD3mnzv/0glsXIQ3qhxQn124mW5JB6UoIDzy55fifcYreVCdV9
GaaotfvneSkit53VWcTi2NO97QNjevn7L+OvR45n0u2gT4HXPjDd39z2WY/dz2sGcYbS/8OwD8KH
HD8NMz238EFkOZEu7T8Nb38dbXlPz7bCkH+ZEn47Wk0NdbW3S3F2TPBSXQOrVNnPTRI8NDHQvjw0
sZq4+Z3do1QrFv/WpHTcScv50HXuP5w69l/HG4KNbKJCPEfwQ6xQiT8eDEHsWHoxLOfcFP2lKUbi
rkLQ7SX717wMn8xg/ub6Rral3YyIjtCn/aLrW/Zgy1EtNVFXaWvdDj0GDQUHmj7pXO5Cr3wiLso9
NvTQAY8V8THom0vVKcqNDYO3hQ6T0234B3Ow/deRmzxe5jHAz1ywfz+yY9si+A6Nx3kUc3Oulza+
77oEwsqUVtGE5lbGYXAhNxKEnLsSUJU7oLD33liHySe1oCdusUG1A6H1wYI4xxlpnTdtqo/D6JzJ
u4PoB7QtNlOk2pWFdWMg7ZEaKBZV30lA0sCwd1uVRXkITvfvj9U/5/qtoy//KaLMSdnkcPXN306X
ogy9qSpajpvClYfJWE2MJh93rIfmLPWnIZma3d+/pbUe/7+PFZ5HwKnlswyxfz8/pjbAPelL55y5
4fRUJcn8AN/zwWolJE63w+hQBWmUlk5wvv4JEMh67wX5dP8wKVt/nnuY6IUgP9EPBSsU/69napv2
TSlla5z6GHVRZpnPAid05HvJCmLMpsgec3PfBoGHf8lwbm2lmAkV5qnAVkOE3XKbJF3yXFu6+4dJ
2/3ziLp+Nj9gNcaib/2JnN9d6ahJhe1ZfniSpH8BpfN3RKHlm0IDQlijlbd6yCvyN4Jb07dxofXD
lryo4H6dV5KxhEAhcSMl2jHOowvKwpuyg6vBHlqhPBcxZqGu4TBGq+kfJhCKCG5ROyaKjQjlyJt8
din+zPF5sgb3MskyuSWm3sKf5ZE63WMrmET8aOIeQNQQ7mrlnvoOo6rKQWlNKQ7CYF33FeTIotme
cEQ3FVrBsCDQK7O3OQFnFpS2Az5t8wEmrNU0578/zvgJ/3ykuSx9Icv4nLhY7h3vL5b7OgCHOVWO
OCWJBcjC9V5NWFX7JkOj59XVvTPFI5P2YG5zUGJotAIgWZ6XQx/UKaabrqDAmzOPSHPCZxWQh2w2
Er+AMxdHiGXop4hIyfoxJz1OvEEqPy55Qat1Ak6TtpNzmnPPOcGBfpxGMszLoqCIS07Ilhrrpihs
aGqByqPRG+8IDURknmBL9gx8Nim2Z7L0AFQt13InJDzkw9ciqFiLoNfrE4mbW0U3+cbsHCaZ1qeI
HS/dxllaAntLOA5j6zTnLEUxG2RdeBonNLLjfFePyz4uh+ps01Lf9LbX71kecAiNxbmXQImXmdos
5dZHr0fdJZ08xBb0sWwLfSTrd1XyPTGuobhlWdSV+m3Opt1cplhFbUncdmrau1AaEwA7L74vXN+7
MSvx0DOG3o8GVnUI+unOM9vxyPo/knkK1EVh9yLKzN8VDj5Yn5y2C7UX/PAhtmTlYssU9RBv5ILD
yIcIujUp454ckg1zaX/yTQggGZnXaD6nLwSxGc8lVZY6/+S4ByLMsx1x3SjmdDZdlMCovYzmxwYx
zHGw3C8DXP9dq2DQLwZth8aKmwjhLvoZ38QWWWnnhJlCQuluMwyf+i4bHO9WgUZdpkYDicY90If+
85gsIdajeA8GvI/gUXuneZlf8zobL1OO69I106NZed8JlNR7lYa4QHyFlKFBhS4soo39tE8etEYc
aAK7ddAKvhX1fC+wnCEH00++zW8+Oizk++HJK3RxiUt0jYkb1ztJRCPL+PQFTaf/CCKg2wQJC4+q
6qJx8vpjFkB+zOoSt4VKngwd/4hNO96NbkFWTFqGtER6FrMu1vM6+VC0lAmIItpCXkvviJDDOLYE
waexpdOS17cyH7ErIu/CUIvxq4h9PPelxmo/z90LkYBU29toMHCRBmp+Cqo0InWUfE0XzxJpkbul
Ndutx2F9tEIMkL1vEKjW3tlyqXdmSdgdx5qDPWRgPWPx2zgh3fLUrgNOJcKgJMLdn0d4V1OIrWKO
1JBLlox/hBnM22ZpcIkyB4fh0jyMQXPHSAa2O11CcKa4L10FgzUccDco9dXg1HiNnc95PT6FRWZf
lpGVhcNOOmpTzNxjrW8NFOajBKCsnCRKxBg/kH+4zWdlMHxgiA6971kNZt5F0bpXRgp1pgA6USXL
WZX+iLw3Byu45MnjnMsvCLjVoVMhctMEhi3odwaM8E4LIQGsAEga8o4cJDv+IsJ4PgPl/WEITZj1
YJlbEpyDjcmvekMfKHtJXI6wOjvRvps/iPi5s1EDJ8Pgv/cXd9HpU4Ng+aYNWHgj5+nuFTmdmIVo
1JhkOnjyRzhaxm3pqi+q7OW98PVNNSxfE7MeTzWq2J1bOA18ru5TZh7LUkJlbLq3zIqRpLrpvdfQ
S4A9h/kgCIvbGLTGOPrOyV0FudDkIEJIhsBFUgCAKXc3iG6OTINfy6xCzLdmSoaMb+QXYLYfOrbD
kUvCw4aUJkKawuZbxZIC8jCZCJbVPsDMV0cdFBcwxfGtneLospf62ZwIcvdC56iN5S11Z2eXS7yR
luGXR6nFNpb6Dcsf3GYVheQS0FEGBIi2HIzSYHmXLLDAFsa3eTipR2itdRzYe69HPyxcLCNqbNSu
Uz3b0Ma2Xmr/gFoQlboFjYTy7Wsn8uliWEX8ATvJ92QVDwbLXLCN5pPoenAeyxYvIH3D8MMQFs2d
EzMi5X6p4e+aoGUdo8YqAEmjK0FexfLjxAoNSWbSHbphmC6VDl/SWWacbzpyJkvcG6m3m8g73coJ
fKFTu/NLcplMPHaVgEzhA8XNmrB404kEgZQne0uwp6aqd1RKGkfdWw8yljxdDJdYqeDWWDCwB+C1
1l1izc54b/ermbHr0nZtUTRRN9Q+pMulZL34vAA2x0Qh5DFkdHos4hvkK9POqgL3PBfLQw16eocK
Xu+rCoi7masXimP+OamCZieL8C2uvOaJaNZ6k/c5aLARE0RtT85HLSy9b/OJFh2Dk7MUzBC2+k5L
OtnWo6OPdRyngMohZo4oDXd1E43sGbZpisW18YqJg8R+JBtihn7OXiK08ZdSbnB3voc5rq3LF9+Y
youjLuRfGIewkcP2RrXJjMcDrqfdTg8qiEHJoLVFbupeWtt4DTusCbGhQUUmiQsiFeKMKDrm/M43
duXAmOJ1pEKhOztNpu/c2yNB84VP2oYcw0/kUnwifKE7TITqRUjVPhuSZTYJUQQlE+q1M5MVKC0R
1BcLAu123VwEYlTvc24nDJAEEhAphZtromokRf2jUniSAsN1LjL1H3tPVveBQs0c9u1ErEBw0brv
HlmHwzUKsemGMd6htkvPpRKSNNAOPYQL13wicyxl/4IZwzUX+kpNatATclK1DxzUC2nhHccZ19cE
I0qEho6yxTL3E6ZQYxL5jd1P00V3mAV6RNr8jgN27QkGgRLUbyz4QBcZGCd3mtpzpu1y0y16PDEO
mzVb4tCfffbjGjEXgQOlFXr3XSMlAbmkV+ci7Y+zZ5lnW8N7GLp3aTvzWwb+kpzeCJ2zcTsB4xJF
PtwpEti2sVWENG7Du1w6FPqI1Yym2sH1TxgKFjDk28to5/t+ArJZzAyLiS6CQ4yMY6erZqR+D4DX
CAWiLgfqEAoMqFklBYcbBMju7vqOuUyHqPUyfLHuZ8C+4yWPQ3NDJU9sFzt3L+mi1751Z19EeXLw
YG0AAbvHNK2DXTx4xRrCNUSOp0LOd9x3XWnsmRmt3biE39Fv/EgbPR5VIN507b23Ld5nzuldHef9
1grNr4URZ2xJ4I6OINjxBrpwOieOfzvctx1kd2IZL6aj72pvYKMi+s+2ER776WyQqUuURvtduBZU
cJuzy0YnHk+o46aMuUN8a7AgkY1YfRpIbz/oAq+oif9fWd7TVJEIEgeut5V1+uZ557UYNqVgk/2G
cBLL/THVhAEAsvka+MNHVxVH3yR9HA37tm2qhEWcu19GkhO6RT1PnLL4/mqct+0bwRBFVE3WgmUN
Kb+c+mMZJvG+wx2Faq3axKl1K2QH1T5Xt4YdTAcQR/UAPX71yqDn6ybnQ7BiFyx+trGf39wJrlSW
TsfAxQpTuv3Mb918Mav5y2Dlh2G2vrk7bcn6JjXLZz2PWP+DXGxEKw5V98EYMhJfizV03QWE17nv
NkL4jSogSOeWXGD8wsPgx2gE+owgtOVN0+LVayf3btaYmUfZtyyMCwQdrUKrCfg37vAGjnMjNmlS
P2pTrvnxA8Lwfhc7hrUNWkJLAMOiqLtJOygRCCYucgomkCgwPNSYdNu6lKx+vS2B06giSZrfjllD
0IPo8X/sCShcLYr980BKyU0pbX3EtpjFW1Ng0FAWoD0xlg9Jr68hcAfcEax7dcveI3FJroOXk/Xq
MNvkOSFtoSgOgb41cLBUyRiDVICsY+X4JCWGZiuzaHhhTcJXxlq2xGEYZj1J7/eyIEm9+DwU5luV
wqMCRAYRYjBWJfiaQx2RJdtvdMiAzk5tyxox2IcqG7aBIJJZZt/Z8R4EvrtdR0TJVnfiAxPDA2vR
d7F4hPziyMsTv92y7hy3wvAfAyLrI1sJuvSu3NeLfCprq97R6pc7Wmt7Vug3iH6OVeMAqZ4Y5Xzz
gNL3++yyxXCaImLY/NjFI7ZkSknAsllWJoYFQcN+NlNGi6oaQliVzVngft1UTvHMrgI1k2owUwOi
5oNGdeLMjGPeIRxaLJMKqzSTFqESg19FMSEoqft9pK+2SckH2as5j+bJf8liOe8KmTIR5PGuqlKH
+K3kYmIO2Ds9nkQdaMBNVfxYtcVdhp+pZRHM+NGvbtLwG2ZbqBwdZXraPsk+nLADGd8m6WHocp+d
EaCUOcbYQpx3p62as4MrSVZEI3Yy01s89lNYEOMJ931pMPkkDdOP6mEKWsNXp35YypSM6pBWYeHv
EsPDKU/ceuE6zbbSYM+b5mtpzMh76kQdCvu9gI61I4SLaBOs0L4hd9Zcq0sD6Wrsrc/adruN15eX
hIXgpij1ofaxJAi39Rlpp/TjEmFEvgtiF+P5iIuqFOrRtnlNI8bcxQc5ujH/C2V6OGN1fAODzlv0
nphSoIYefPfAf6x1qraeA0fUtPBAeZ/dDmMtJOrpftaHOLetGyeHVZZr+Dujz3fMoRvw/QNo0wkd
WIvtuKBYhTVGnAJ2EwwVX7O3ZgrVjZimL2UGpcMIWSkHNrPL4GDw3tAvY53vViTidWKATuqz40qe
hAcDsS0AUMBBs3cq8S55x+xagQbA8vXRsTq4P5FOOutg19WN7+kvnfuptPt3IyxYnoCcYQqzsT9u
EyXOyiG5jV2OEzWLdck6VCcImvqtMZBvPaYHv0o+1Gb7w0oYnvHUsMgN2Q67waYPyruEWS6GWY07
zXsw+rndr7E7C+VpiLtLsrHN8GnM2m2pan2hBDo+JyHcFPYWJFmEVImcRXY7F8cPs0+Rg/SBD2lZ
GHEcaDJxKN6oeJqnLnb0nnYB3AMC4g/WCuIr9GTuB6M2tiVSVszO/rz3x8yOpkZ+d8PAgnPaXMgb
yE+owYmTCP29qTsMl2bj7QIx5Xe8Dqig9RKI9fwuTaoHZ06X46/bVS/GG2NZQQBek7GjMjGB2ZwX
16vXP2xKMBr5q4u3dcAtDQLl6KR0H+lSpnetA9uN1ayeya4Zj/16W3e9be7T97Qm66aZuuRutI1D
Yirz5OO8ubv+cf99yXOApEwJzDsyH16dEctV6ejD4E0UnUo1hsc0MS70fLjqj/JStEglwSa0oUWf
QGaEfGZl+1bum3YANGOU1aHONDbhHINq7cNzH4wi3tiV+caueNr61jLuw7Ym9YifEB53VrXvqs4B
ihd5v1GxfgxG4P7sf/wGT2kLWL8JLdYwqWmdya3ih/Rw/BgHXas9Pp15Q2n7tnNHPOOw4Euahwyc
YL98z3hHUXdZRIpfL6E+5jLNFO7wnOfJ/VCmJqA2gBamdU9RBrfawm4uJMjt5oYubbHHZo0DV88v
Sjpf5gwjF9uTH8OqyPCE5ARaa4ypw+pfptvKpUqNFY/ftO387qjEkj4Flr4o20kfBkzKVpbejqKO
poyKqKM8fVlHynGeHWbuhGVtnTtnIxldCiLKPLoFu8FmIQqGokdwntqhvwRKggsa6nvkgMtdm5RN
xCQ1RRkJC5DiM+PJHSwoOqO9ZRNtH5U5ueeyWt5np0mf6V7c+nafXoJAwgdsUWdMcxzeAxmuXdU9
moUfHjqWFjdLZfnPsNW7bZzArTDSojort7pHbcRknZQEw1RzdSgKjMjm2E+RX4esaFpO0VQmJzOz
8uNEppNhgMlQPch5DR086mzdPJiUym4mv9n4VaguMeEYvj1+xPWC/MQz3Yuq62dPyns3y4tL00GN
k753O7YZHjybj1wndhAxb5JlJh9qU+HTjgPr0U2fijKQuzHOko9aVXfBGhXWtPs+WD3yXuZvW+k6
W8Pu9Y6z5XNjlOWhKnsghhNpLv5ckk3lv+Z+z/A+TnAV+a8WVrPvJuaBZMi65zI/lrZogOg13zrZ
qXtBCsdh0QEujpnZ1Xant1D7HxbbJt+vs6oz/3WyOipgv9OUkDvsnFioFlEXCI8divDOU13vfTa3
hQiT23F+gGcBQi8Bzk9LEklyi/glUxaEwJkhW7nd/NSyvO+TARxI0ny0G1IvMwgBB98vjEsg6+dw
LvYYMSWWReb/vi+rS1NRP0k0Gx/crh+7Nv6COzA7eU3wNKPOvSC4eLVK1zoTmr3ceNToTu1ivJpz
2jxZjnNkuw2yQhJMdd18kpOZHHvt3VIpSh4GlSAVqonFLEC5RhX1w9vW1CY8pNy6VWbZ3NCPDTHE
mzAYrzdeHzMi+L0NnuuF1Zvw1GMqzPR5HAu1z+gBU7BiCUCEyxobVPWPOhSQfXI8HTAmVsp6IzBJ
xZOzqzwkx2Elan2jJzoB5LJRHamTyA9erNboTiKnjLFAoWvqBh8/25/DOHovuE3Cg+wq4H5ELGLN
XaJ2xHMf2PTA+ej0tWy8v23O9rmMbUz5BawnlT6BIPlkTp/yEXO+U2KEhX9xUaap+Q1ATM3tZGyM
JE63eBstFFQ7k30o/Bkwz5yNfFoGObvaomViZRdkhzH3ik3VpO+Z0zCpzltb1Le08wUMHLfeVyIk
xeE+ZEN2M05zCWyuSL85XgojDIf9KYcjN6ReeAhWbqSwBw8I+IdWw3O6/uE8elpE/k0YASNpMGFE
NSm1LKuEdBip2V8vNWR7oZXNIWPX1A2Q4CXN2WTTvw2dGG61782sy12+lTKgpJnCzF0DADesxk6L
pbKz1mtTjn3/CCZoIDpPBxawZ23RC5qQ2WqI4E5L/SRwLl7NuWEyNJuJMe3D1DqSaePf9GFZHlXH
JsSeved59L4pEsE22JTW8dV6GSGuRtpqH8du1hAKMURN7nSfER1yyAgAiQHBdg5Wz2YAEJbAw90q
Z2T3P+Sn1FGs8Zwe4MzwHdLldPSFOhsLclzYJziqK/dYFFSjZdL8cLvCODP6H6jCkVg4iPlQBBjI
2fLNnkMgz9CVcFHC13bxs0dia24CN/k+COmdmplPPGEH2+me0ZEt2Y0J2uXW8rBft1UIhNtA9dbW
wMGqJnYO7GIT7NSYYtn9tVk8n1I5CbZVpKdxNuxMqMI0T8CzmEX4wdGGfR5L43nqzLUCgn0MKB3E
GMWsATdrGsN7s6BAFZYg39lLHvOMwrpVMkRpDu58JpFoWB3M0GsWZRb7oaz4vnM0lmMhEbVQBpvt
+cS2E51yvjw41tEYJwjxKo0STzy1tLQ27gIUxBgQlqBNd7Fv74YcbGYuvDSq8J9Zbgt2kzUJqU/l
xvIBvsSG8zmzbFJsyu62F111LCfAPlMTR2lbRrQUgk0KxWdnT98ozRns1ijpeSxDqS/6CfudYJHv
JkWiqvQp4cq15DNV/S5tv/iFnd6l0+OCTPGwFOaDhYUgQjmjaBMHd1klnGNjw7UajJWgPA4E5XS0
seGItXaX7CiGkJCTAfBezOasPXL2hgCOjk8oQ91636Wohr0fFo8O+2w2PjlUqeajx8SwT+CHBpY4
xG78uQpNlIhWSHJXBWugKhb3pmFc2iztlO0mfzvN7Kt5MZopBVAtt20edRHHpIh+VRTDD144HpoU
n2blPSVCl9vejt8hP393E6fc6TjAvljKNxKlIIaELK4xnHLE+uyDiB87mbIldp0qb2pVz6YdgA7z
4s9j5S3bXAPnmjqqBKNC11Aw7EddTZ+mr/xDaTq7sHY+xEnyOexIFW0diPK1FySwODML1EPGqMBu
Nc0a5sSYZqoTr37ONd9xKuEXU2FXjn3nz/mHPl2BtEX3lHfDt2XqORR/jBmrBUnbyc7G9hzXLVCd
ZR/kFEUyGG3mp6XLKOFnElpAQaRdG8xYvOHN4nna+klF1K2x86bxW4jdZNPRkYbmSgxrJ6sI4C7L
9Aw+qxnREWbGKyfEWdZ8sShR7JGRvYITL7ejKj+4XtduMZiyG3JZNIctQJCsIreqKL3HxRBvs6nX
nKDABplb72aPRKDQdmB/KTVu51gwWKz2Ssv44eazue06We68WbgRxWlKHtZZitiJaL4yxs/yHYkY
p0eg3s1YkYnaT+NNnxMYaw8WIZkUgUb246HPAnzRFDIId5Dj8mpU0HSXIAoNsz+QFEUyZavlrhXz
9ACIIl8XkhS/OqYHcnBiqto04qYOCZiVP09s4c9gCB20c9uZpffJCXPWpB7wM5Q1+ZZhFRIrxomT
m5GzJOTymRDr/jXPUvfeS/X9oMPk0VbxIXTH4oWEIRqrXUwW8lgyJsRGm0e2QT95NFnEV2IGRcfa
zvaTZj9UR4SWLf7nqA7d1zoIvnhlAyF49g+y6P37tgFuQJ0eq26X782SjUVFFlFoqfI+W/S5Gpzp
uaJleFPW/cuSGPE5FXVwEUPK+kpsRyeMI5LVSCvyWSi1JG5RclqVyKAYh6pdA9MkVDmPdv4MQoa+
AcffYL2WMRFWSsDzKHDvaZEA9c6+DwZ5RWya69uqme7cIRij2XZWm231rV40W4wcLL1jBF+QbIGI
aR3zg50ApIAsj/2mUIcW2tFQBJKG+/RQs+A6pTWVFxF+bNZmR2wnb87UkJsBT5DmWnJgVfrNbvjf
wDbSm6CqaBkti4r63K936L6hS3rWg5m0ZlT7JIKzAuwPWbvy43ZlWmT7OhQ1ygUIlqSeb0JKTcRv
NCatYLpEmjd6cZP6vfGHb0KC8e5j69ZtvODiZPpQoCY5dkHbbhrCrsu0cSLbKmEEu8zQ9JAgQaWt
z2qiTQ41T4fQFgBxGhJnM5qBomY1QLqTzlf60T3wOPkYMBZHTlCCF/ZkS+56h/6wBkJEoOZdVcJB
LrCGk4xb32RuS4drEo8AcSLPYSdaSRCL4FLcjNFtECx+5rhitSWkvUtCSbbcbEVDFj4NnWueCI0i
sWQKPOIBQILI6rZ2R7J75+KEVifZacOvbhoiX4uSfriVVivzk0k3Tmd/72T251jzy6WII0ooJOgM
iqPJyLkJMpqiFHQLt4ddqTnaseOLqaMKyRqaiiCgY3WIpZGenB2SfpOI4pt8kumHFvBgb7IUaejc
bEx0qTu9QGiRvp6ZajzyYWri9GyMzBu9II8KF689h2l+Lvz+WOvuU+dXdUS6LiQQcyT5LM5/zBko
PRxTXye3MA9DsJxEObNDlyDFezVHMgHz1q2YrGACPupnaXI0jMJ4jmUUFO62y3w6huCZ7j0fwnT9
HcLRJplacWn6CTu3bwNINNB/eq59aJt9za90b5BTZDkdkzfqmY1Iu4Mx+Bnds5Fi6whNlM5arxRk
Kq/lCE17loUqy29Mo0dfYaE1k2yvlRcfnCYYjoRKU09jW5TYtMQNdEobauNsEPyUXBviSrvEFzsb
D+8poGD8gIjqxUSVRsqlfVeOgmifnhVcbkvCkqS18z7ZUwXJjLXKRdBfN6b8M7tsEmUBQuzjzv0h
A/CeeYBk0MoOVVYldECyddpQKKnD8cQEeqchSAm2pfeuIgzHsNTF7khKKL0ECe3QXrTX3WoZ93uH
KEehm/JOLsT9qYUYSjRw9A3RkkNGm/TW0xPASULLmLxmaxtr+QqPi7HSKF9bc2j3aTxSLzfVeYHT
tm3QZWxd7S53A98cepr+JPw1pEFpEoNCkt3imXjkOhuO6GIOCaQxJ5RAgqVhbShIdLQe2LvigADg
LDLAnST4nVbVPBmWdFBmaFG5VTW7meDFh9E1WXTGKtgFg7ygWiDVRiwPhodp32EXBl6uRdjgr0Hb
SlR3XWvNESimFngc+CZwhmxBnSA+FfoDuczKtO/BtYEjjOG5+BMKkhRU1zBIZ28Lyu4zYYi7VtMz
CSr9lCAVfK5C+1x0fG/SyuNTDKS8nYadMvTHjK8PNJK73LRLtyXOg3Tm8NVd8q/WkB5YFw5Mvfkf
/1xv03++43qbUZqSGQHCXGAWxg5Uw8erQ+UKhMj91TB2vXi98fpH+gHMMOWNm6EjLKNBokmgR3fK
bUywxmL1JTMG13/d6EMhOEnmrpKVNhevj1Qxx1na02SvfJ/998hoAWmwm+ne8+yqXs5xwzRZmA2f
4frO6fXjXC+aVV0d8R4wgeDX+fXnJ6ri13UAbsMu8/JvRp7+C0KxQKohS1Huhdu4kWGr6HrfrweY
MvbYtrbBRq0e1uunhacFIuR68fonXf+z/gDpVGakbP6bhVOtX/vI6V9WxXzwFxxFtFWfZeEQALxe
Cwu0e6t5/nrf9aYxAMirEvEsSARkBE3AnxdFc8yosPYU4RcgxCS6HHRMm1VWyRdvcQn85MWuEI8W
zERk1S9KEMNtTyyOjRDJw1Vl93/MnZe5hZzz5b1iKMxU32Xf+j+ZcQR6wutX9dOH8RcLz2v/Jf0P
T/g3bWdF6piYyk0y9mxn9WT8K5PPssT/mJ5ph65FOy6ArfPLvWP/j4mq2guokHpWaAlEo/9y71xB
PKaJvBvxO7paQv5+c+v8nXvHdoM/K8r5aJiBHNOBA+QIO/yLfwfkaZY2czDfeiuCho0Dk7PvBnjg
fl30iMdZec54wH9e/P0Bgv4URZdhPypIKRv8JQ8shNF1081gBTZsrlIYDd9yT8npkqzSlpo86dS3
RhQvwaXrjPFEQzogm335MTVG9oAPvNtYbJ0iRQjIHjSfBz6TKigxgv7G6ew5yn2WP8vICZfmn1Nj
+ZRaYGZZpWaHVlB5LEakvdUgiQAPSbgVFhtw6RXbipYF2c+jS5zg+l8NqrBu7q8XMf4Fy/P1oqiW
Up8DajRboGbqBsis968nZCsW4edX8YeXuT7rD9/S9VHXG02PwgdTYDTkqQbHvJ679FA8DILrRfRo
5V6I9OU6HFxv+nV6m+sA959uE2NPI+N6Tyni/39RXPk814Hhetf16b+uXm/79Tb19YnX63+5eH3S
f3336wv9et0ka93jnHUTweZUw8yrtXq9pNc/19t+3aEK81+3/Xpc4rZgMa6P+fWUX3dfn3K9Cj2D
SENgg5v/9GBiv/DPX+/5wyv+vPX6dHSnvM/1YkYlcpHpzw/722f69X7X1/rtra5X0/WgMGyht7+e
214LgNfrFNTtTd3SsvyJcql/AV1GgfX3J9vlylfxKuAKSddEPwks1wf+YrtcH/LzNa4Xfz5oBV78
uvqHu39CWQYB++nnxeujfnu569X/fvf1Lf7wKYklBgkdZkR8kb+FtXi1rBb/puTIxGA9GY5QmLve
gs59vd7ge/z5oOvD/x9757XdKLq3+VuZG2AWOZwKBRQty7IcTli2q0zOmaufH7j359q1a3fPnE/3
ahphCSHgffmHJ8wvR8EPd91l/ui84XtPoz5JJM2v42n389r3J9Okw3Hm+zPmxDdvEnw5Sl+4mxW6
akiH0F8nRa+v1VnB61vmq08TLJU0HIS6SWVGkyJl2TZTQiwILc2D+wRm3VaaWNGu2VSUUqqDMaBo
b9QwvUfi73xMOQhz0un6WpUmLS+NsxmBGEfl62t13urXBuABz9/Mr+bF/MH5fd8vf9nlvHH+8/zG
78/N21w5IkfCCWxdeONUw0qy93agqDu6yFhNcoFiinmCrlEGdeN6Yikzs00LZZZyyeb5HIYeoPKk
JHmFwIbtTt/tOgtZNNVwdScdRapaxWlUi2umxRTRZ9K1lfTJTtcOZVKhcjiJfpjT757XvhfzNqzm
8mUmU2gF/p6ilTjh1ZMiZGIvlSc1LKi8Qw50/LJQNp7focfmsYh10kQK/Ncg6VE6nXp36Im5V0vX
7quAVkJewuau6YIvgq5ALHN6mWBaotb8ChmOhD300Uis1mGqCbwTIec2bL4ULfJJl8IoC7DAVrOu
gwLzxOamKe2bYlJDSiqv2AdpQ1JZYepiWTVPCFFx1wCUHtzYtPW8EZ2iGKudJRbVTptw+/NaZZaq
Y2BWNGtMALz3V5oOPmiYKN5Q9LJdlZvINMyr3xuDVrxTOggKs0rNvKAtAvV8GlDfi3IQkDdN1NMs
7zMvIr+koZtKW8uIB0wUIOvtBO+uENGL10sdD818kl4ZErDyulfhrioCOS2bs2y13deNqExX7vv2
m9fmbUVcAsZv1XgZG+JeyLJ4Y06jIB8UfnMJVxY/m3+9ntfwle4n/YFycEwlXgpG2++i3JiusIIC
fJr6eH/Or32TP/XU8RCklls7hcSmriq3weteRH+FkhEpmjgiPPy1WmNM31Ty1h8pzXWoxHglDg2U
c8CrEB2bfmpBXJXMr0XRbHEX5IHchCbslMrcVQq1cmSAy0VWo0COY51SUQJdC/hM9CuFgdyDmyKi
caThvgrXw4OYLlAGBaf2CicJx0oTMiV+pLfYET4zavbKsoAyJeOaZ0c/yNmjc9Bucu8ZsFreL5Ga
G5rn1YeSnyjnqpUj42rur9petlcQEVb0gzTPxzzKSU065CeP4jpNNPVH4761ybTrEDKHZYNhiskd
bx2GDMJK9N/wH8VSJqVP0u8nxVhEtsjoIZBlz/6wTcafWNCGoHJyfxd0aw0TIp0SCv7nCwxlARKt
O/VRVx1V2ypw0Lwn46eebwftUbNWWQPuxSnDY6bffGUzyd5jxyxDF96r0SH1jyVtO9Exaf/U1Nmo
Z2wA2I9NvcyVTcXpxDmwYsJB3CcOjlJhN9YWjx+F9OOzz4EkA4/D2HzSLMeoBvZCfgfXJkmBCtBL
OgzmJY03XfOERQKeBee8/qG3m3Jn7o1oCbXEbDHi2IUDDBBQcFu8Bm0TqkqzqxFNjS5GTAMGr8eT
1+5006HB75qO8kb/cQFAGNEkpH9lYOMA2wrU9k6YHeNE5HN+lWug3MZ4kZwH6l4yMepGzBb1J1BV
8bm8gV3tRQfvW6wLidfupCMa10JMawLp+MkrOLM2MBxJ6ve9teruvGApPdZH2IzmyoPs464zipET
jnXbK/AJtlhIaOVPqgFjvPeyo4lrceBkwNfHgym/hyNxJNNkQ4XkIFqoSy8zfUNC548U5M5Rsw8D
nHoZFwq68lQEo8/Mu6nVcUJa7Kldcr7x+RC9DaKKsb4QPlPsm/BQiaBQ41nl70A1e8oKz0m13Yz5
Htgmeo3aD39c4SlZgHGod9JnVt6n0TZHeUmcThjnSShCRM933J0yZWcTGhQtG1spbL1dsLP6NWv2
6EMGuBOl6wGRdqzD8GsLj/QiUhokUHew1sBsrV+Kh/yiCStJvVrxbhQd1V9W24SaV7nsqYVk+3hc
dSWhw8FAzbYqlzmAX4BXhxFG5Kp/7R8p04eOZK1i7b6Wtx0orrY9aPV6CNfgNibhfw9gvtPU227c
AxSTfoavusChAmWrNrK47ORLlxwMfS1eZQEI4YuYHgPjLnjWqC+PG/S/JZ0I3E5eLGR3GQoewNlz
jumAGFzGHnsqmF6M2jLEwza3PX8pqWtAX8ZAor/sur3sLYHAudKijHasYzsAIqVpFrUA+usdlgPC
HYtQujbmHVSAMnQS4IUg1n/k1KEezdrWVsoJ9Wug7gbPZsqn5c5HQEZddy8RjnHGJkShOF3nCUrE
dvaMpZ/FxElfVcdQAEogoKFNiAoK7S5HOnEzG0frpOyTTepAZhAQ6GXebBbA2XGCWVCLRrOHI4Ek
oIB2o3OBfxet033zrCnPReMYGBE7zQVPS2UVlQ6HZlBtop0em9S6NhwThtdmcpAVujkLy/Ye86dK
s9Vgo1j7GLESmK7rTH5IqfNjTMRUDHK67Q66uPbfm+A00o9vtsJbzOUqaqxchE0FfovGhox3sx08
4pN9LHb+nXoVVvV4oeY54n5VvCrK3dSDpAeC1ZsmQTWAZLZRYojFB0E9lu4e54wkfxwQ6TZXhrC3
4ntMfHrQAfcU/egyIqMM22yInfpsPdEXtj6ym7GPVad3cK96wHQrx0fjftyj+A7moH+y6AtDYkmX
dJIRsMY9bkQO4FlEhWXE3RorM8upgCIifYY3l7/EGUEgCmb0QRi+aoLdjFd13A3DPQ45UfVmiQds
NLDa8TGm17jINm/XAIJh5jwu1Ozh2vjXYdyZJqreNQLgO0hrhk7H/MELP7vhpVVJH6qRfuVTUuE3
UB9l767F6AYqSCuuFYqD8SY2L7jDxYUTuQe9d1pmlmCHskFQvHX5QRLwkdxwhiIehSZ4d/yDFnjW
xT5YocnIbmQdN6of5htHeec/I5HA3iPY7gsfC6l2EekL/4rY+aa7UJeS5OVIiRSteYBQ5NlLOkAw
Tet3CUOCjV9usJK/4omBpd1OtoUFVEqbof6Bp2L+hKGCfo5W5ValObwe1yFWScNZL1fKq+vAhkVu
3Fhxp0EZ7GzxB74i4c27hoEtPhinLlxx5Fj7oUD+BPjcpelWLRBuwGaSMvDRO/4sn7AZ0E4hlmLA
0V17SG2BO5YXwkqwgVpcsOmxXSexOacLbNAW/lq7fCx+5qvmo1rry62PJ8ZZOaWOfB6YFAgAHgGp
MWLSp/CJSjH2BOWTdmmhwBlopC97fASvFIP5vx8feWtHia9FsGeJa0W2dM+usWrlxziggYvqI00L
G/iqhklOb9MzJ4TKliC8vW61xWsYDCLm7dlrtcnv6IE3C1HceNWFdClbpC4yZOUaSZWdukQDnSuh
2aW6btPTuKO9R1/m3VoAVXFCedXIa+lpi7EV5kyerRyGlefQ6ahOwod4k0DzB4vqDQu5VbLL7jUn
uRcfPQwEEdQHQpRMavintl5kj9km5Kg2wb35gscYf5OecKIpIFu+Gxz1CqcwnMv8bJthYG/DymHJ
Njgey+AecpdGCZ7T/gTcgfuMDeKjdIX40j7It+qEL926PUNHBvJ2jvaQCJfc7GtcolVOmg066VCd
2jMq+ptXmF3jYTwUJwX/S9tz4OcdLH8FuNhJRgYbL/t2UV4n/cN2sR4JEAbgXf4KU0NspMaDtvZf
sDFp+eHDyty5u9fqDQbWqV9q2cLcEH0c5F16oHM5rim/2pEN/2dpLQCWL8Kja+Mts0yX2TFeW2vZ
Ds/1VjdtLMpO+VV4Di79snkLr2BGrsZC/Cxu3SrfagvYkNGifvGe9HGhLa2rggGHwRSwZIk6TbmU
1jw1npjJuHU4wxBvcFcgQMQVBEgV2OozQo0H07fzLeh7R1saB+2aLxHMstONdU5tHHBfBD5bL/2j
XtrjS2PLNjbsNjOUaGsYw70IipPZtHb1l4RftfE2BCXbeM/tcAuv9aH7jE7mpj0UbzFRD5WvZ/Hz
OTkFF5wFP/2X9EfiiJwJ5hhtr+2bI546oNCYPx8alJBtbNfEx+Bex1CBuWWBZSPLq/gzXfJGkV7W
o4TP6OJqvTevNfDrVbQv7hPHfFMfy5fhxETIBKm+lS+AruzuhIdl/xDto738qNvtubhXH4H12JzU
jXxkaeN7zxe855HN7LOubNwlcUo9GA5uAzv/ebrpHOEJex6mt4ZqRb0oXlVWjzAw2NgvknvJSe94
JO6Kn9yr2WOcLrbjPlxXj+PeY46pn7JolR15OkU/5/u+fgrvfFzFeLowipb9PuF6hUtMbGp9p+C/
kNkgj9EMZTwHP2la1U/8jcEE9wGbWZMchVODrQgPLE4TwDKeGe/je/gAlRaGmdst4MZJ+L3h8EBv
GS/fR+EdTCBwMFtb91vaaYyWMw4LTr/tuSDDqf9RvuDkVi2UNfd7eqUhqnzAoAK4dxPuxrW09hyk
PZtQchA5EG+d8hxtsFDbBtt+NWHsi/W4UnbCUTnWWbAyLslPWqkYJfvWD1DCwKsSmUdmf46eTExR
rLV/P1zEjXE3HprhPjqWe0IK2DiMFfElsy38Yd3zz+C+m7hsUGwW0rhEhsDDFjC4H5/6eQKcZwnw
N0wqBVjXx+wnCDkmFUD877SHpw5ximHkIuAx+N4ddSaCG73fZb/F19p8q+/QcH9H5UwQ7A5Kr22+
sVa++M/aob3T++mox4NH1+rS4tFZgtdYtA/Gk/hY3kWwcEBD3U/xwav0XrxyiOGEb1kWP9vhMD7x
QGzfRy4jHjXpNBkzsREidEdMwZcIeCDCuBh2w+q9dYjwyDUvyslcImXEXOHbtFDvmEt5TL6OCdjU
TfUY3zHlxXfdkfMaOaINBgx3t4WEqS8sgwUhkC29Qr0FTnmwVuaWgY/6O82/FQ6CDijCpb4Bn7YR
T5kDD0C7AkZd58uBehX2rQxez3n3l/kK1iKoBqe/1w/tIuOBF95x3D0EDSZJeuFrsrGngifOu/Fj
fKk7W/shvWi44kFVXVun9Cnf69t671e2dZHDVWcAT1vxSJPPhIPUYbhpH3tHYXout50Nj24vPWCp
tyFCZc+bs7nULsQU3U9z+vXert1nm9FpfmI6PjqJg2eXLTnhOnwI7vFN2qfr7rIuZVt6oj/MaO2F
pfzYMjLvGbPubXJ4wyj0pxLQ4V2Jt+FteMvP5TW6JKf6kDILGh/WnX8Fcn0HImfcujt9A4D5XlyF
y/DlPVwKl37fMpwVZ/pX7xd+h2mfrd/kt/gMHDjMF13sFBUYDlt4nngOwOUJofCfWjyb/pEnjXir
3INZr4mLd7hprAAjUN7dki/ch2vpRJjJXSs/WsBU1szTWbftrxDhtta4TBGsxAja+AmeCpThfaQP
XMWxXhrX+mpZS2+ncx+VjNjsYj1xEO/ehgA/DDH8nKutLYGVLhsKuRH50Vx2E6ZCZNYhVDkvvrbh
EaOYsk6tgPoTvi9/VaKkqY0wb/uqRplSs8668J4shKqTOpWT58Vcifp+Oa95Q2cu5E5R7bkKNR+P
Kca7xrfyZWdID1E39jAcOkRyunyLVLwt1RVW4LiwpG2wr4TXlmKOBG+HlsqqaEHpDfAMdyajejr8
QOgcjL0yRxS9O5ma/KaMPRLgaUHqoouCvp2FgMuplDevAZUrnRFXAHlSzKggVxP5xFNfoaxgqM+r
US0GPAU6pstJsz/14ZYEJhVMDDtNoIujB2ulS5G5GNH0gQRLwjuG9JMGfB3g9OASOGlGS9OmfpK0
9n2pWtZD9C7VOtWXiUjkE1HnvUeDqu+noDyx4XIfh1wnDJqli2dZDzEUwXtGweRxlAebfsxOMj33
FdiEO2q0QDnKmImTY1I8pVxo2VPfImWMQlCC3/MkU2tM7ZF5tenxHc0CNWc2nbp1c413ruvOa8bc
rOuKYp+4XrIJFVwu5sWs4SyjNvn1ct6WQ3x0St9be+mAlmgjdVjaFlq5a6fF/HJegFIz7bYjA5vr
oPMCTgkQo3lVd937ukngcU912a9arTxRPGSoLYid+7oA/Ar4LExpSpxTZXj4nzWtQWN53jYvfns5
v2/+WCTkqM0jjfIqmRmF7upnJFY/xR5xBKS3wB3DjBJEnjO1lKGTI8uIX56+NFK/BUoLCQvpMBtP
ibvtGi8ERagwE6lUxfOpK9VXdPbmtci0cIfwcUce+zN+DUBjYO6BUSsao91LSnPXwE7A+1IvdqM8
OVxQVedq6DdDBr3z9Wr+A3YrUMM8ava/bJw/9/V6Xm1xg06NfK+M1Fg1Jvy/06ed/zbr3c5Kpd8v
57V5UWBm0BdtjMH7H+SAlaYsR/v7T3qX3psN9pxZgXRVC/fERq5POwYWXVAc8IaIKkMLdVgFGTGp
KM86yWhUIP8i9S9ZrAEEsZBa+5+/zWuzmKs5iyjPH1Bmof/5T/OimM0BVCwCodO2MlIXiL/OH6J6
jWXdtyzyl9zy166+t369nj8wf3TeaThbA8yr3/v7eue88fvj35/52v3vb+8BAa7Lsn347SPzF3YT
9qhDLN3+3s33+34/sl9e//HIvr+60GB7ylZI53kSn553+cvR//LrvlbnT34JVc+rv3zT1+q89esH
Wg15ph5TtZ03zkfyX8/J/M1f0rzzu3/55u/f+duP+fMRfH/F+DrW6iNtupdq6g7O0rOjpv1le/Pb
tt9ezu/7bdsvHjnfu5HmptX32+e176+ad5EVOhnY93u+//ynbb9/zbyL33b79R5DGS81/bZ1M/0+
czbI8MIhQ8kj/BL5babn7fzXWe73+6Uxdzi/1YDNuYs6//1rdX5/Rq1JNrVm86ddzO+YF9+7+fqW
76P5r5/7PpK/3838vu+3zPv73tZPXbD/jz36v5EPluGkghf67/LBFz/78fN/bav4Lf3xKwbprw/+
hUEypP8NIwTIuILEnGz+qiDMn0xU8UQLgTnUWNDN+5d+MAgkGYSSqSMwDDYImNG/EEgqu1M1UbKQ
fPx/Qx9Bsv83iUBNBRcF+k1FlxCJQlExfpPQLEqvKRPLyhxaqgTOnv8KcUcXr1glyvgQZ+eywrth
UMrWblMau53V6/Qbwm1pYRvTxMYJwDqkYLNoryDQ94GsPZsetWolgOY56T5RY4iit8SNjgaCpZ0A
ASY8+glS9NDZtOAeN2IKiBCKNLBCrVSiIEWBq8hMc4OdBvmLbu7gStWduk5GgoExo4QruZ7jJfEp
Ftt6WZtwbGQlTuwiGjvKn+KtgSIKO3GJIzvpnaDuJqEzbKepPIjgpFq0M+pC3KfCK6obPSVXEaNd
/WSl8CiLsV6kdSotwoAaBERHzA7Dz3Dou4VZGRi4tkgg9RL4bOrXqvGjHYxlacGpCqoOXYdKdSwl
oRxMK0rG41XoNkXZXGuV7w4ryDjJT8iyFwFS9+h76CEsoXORX2nk+E0HEFp4MHRqZa7cHiM323vV
VPknF8MS8L4TsU2v42OWqk6TUqzQ8iUAd6hNwzkojZOAak2AAmlmiWfLFW807RwlHc5ugTO9vC4T
6VYK1VqLylUFCDvQ4yMiup8SdvCWEDy5aIcFZnPFdOq5iTxqkJWL8XBmngyCtqSPjnoUvknauId4
g15ueuyk9uKL7lb2tlaErzPmiaocHZmNzmo47EO921g0ZAA47MqQptFIewrtP00KjrkE7ydaG5gj
1yq2SZnhyHG30eoIeIQF2xuJQEN/xnNzbQjDWRz1Yz08iTFCG5bqfyoJ94GnZ/te87cuxRy3UJ0u
xcktxD1dUMWaLExyGr45q9yJHistgzpfSjX1ljZ+8zQkEboVLPhz7mtOXvu7EIVjSYb4W0bH6QpL
bnejCQ6zIXqHVvhJB/mzqPvLdBpzYbwVJje1Ol6lYlNG4scgNj5pjx2L/WZAKK40pWVMU6/A5NVT
KIuklLnKrNsDn3fBlFPnV6xdL3XnftQRSAlgX8Cv1k7ZqJ1knzOY93vJVx2EO1EWjD+hxtVQZKDS
IqghqtFR0cbbdE+SPJG4iWhnBTs84z7MXD6a5qqP+qvuD+gHqs++EiGegTdkToWoCN/m7xgow/WD
cq4oJXgdFLem8D5BXJPhpv3G6+M3fDn3ulqtVK6Kb6SIQYMd4P6rh3OrkL2LNPCa8LOMMD9XamB+
4U4c4qOgQthhnCeAZt0MFdZyuPU4Qicg1vsQbOIYHaOuXhch96pQPkR0wMJ+UxbtRY2baykkx3aa
Dsz33h9v1thcOvD6Xn9BH+FW6vFb1b5YA3iUbrwZxXibrmAjDnshjo6qn7xNJ2a6HyWvuxhBh4rY
eKtgErXSsGgni3J+kgtpBurbAjtGR5O5NEIxnrtKPMOX3WTeGqz+llSQ/ZVLi98TWQbQ/HDRddpz
1SO5MWpOoJrvCL2MPnOCqzYPuCAvp3s7ivr9dGyxx1zWtfU1kHq6xPImRMwvxCRx0fj0SbUG7BBj
HRdXQDDxZ48paxA8d221koL+KiO3M91MVlGtSeNubu0t5eRWc6aU1njuc1QSI3G8ieq2EqwHL6/W
pRYiLF7SAqe4kI5no+zPvtZfE5GOdLrKk/4sNMPNCDts+0BZuFnwRmzzNJGlDhVaOmopfviAkwKX
fqrsodUi6ifF6D8szX2EqYJwbPiJvNJebiS74GYWvGBVD7vM008S3hHC2e2yg4Lypo438AAFoBij
XWzqJ1Vrr2MhnnMIwVgETvespox75V0Po3sxIzhD7rWQ4yP5Hbk8w2PwuSU40zpQw/KVcsNd04x7
K6+veEZTyDAWodvvSe+P038o0pA87QSF26vXDbAY8Ng0ukduf0ZKa0054VrIDLEQGUWX7ntpaIgM
REdAyTTbpAajcC/eSUZ7nSZswPBLD5aFxZOtDsebFCZvdVE8yu6tSfqr4sJ7C9T+Q/Z/VoG19Xr9
NA3JaU4QLePkwwqcBlElM8YkCX5V65nPTTN5lac8aSyVHi909wwEfSvWF11lzDNRLaL27NfhW813
xHCweqs5+tCWF52iM9SSt9DqGB/+ofRP03clsnGaR5zUnyRIoLYL/68WhJOUQljC9OquhaO20EPQ
Qz4kwlHWAnA8crjD6Aj216A4ce9B+9HqJxOhxMGqW0cLpY+Qlv62sDTaRG4OGx3Mjtzpu5Ap9hD5
CEUHwyDCZoQDatBQ9GpaaSN2LG21TPwCkc4mekbA6mxlEarsGSICUvWKRZQKnQzZRkwdeeil3ZDy
nK0FO9V6a6HK0ki19TqXeuaiz2/lHyRth02X1NsGpdfAD+X1OOm+IoiHK/C0Ni8EFcDSvKZS4rHl
hTghCq0JOzXXISwDbQVoiMtWAfHQ+O4Ow0JhEQuxCxzZDxTbKkeE46cFsCZplyD3hNyr9iQBghqH
Bi7IxEPN4ic/AFkEOLPbmVbubZM2spuYCv4gBjfJkLA6TqCK+3BErAnCVutryRRWY9ouoVjBZxFW
HepAPAMWmfBsVp9gyNYRXNQhhTA+1EsEGAwwWmABhlo+CLnfrRKkJRZFI1T7fMjqr0Uj9/Weg0PH
06hOhl/22D5AX6tTesXQR2PBP6cZNFDirxsKfbGGR7nl+DwFVoVvvpWpZK6KpjV3wPBeAyo6KWyM
FSroFECBMzZ6z9M4Vm96bwA/yjsok4IeMd1gIF3TS/RSbuwRoweceHZwaNCMyWH1tKIdlaaT5cNz
k8N7GxnmYcnkwRBIh+aSWOPFKwebwbYaJu9xVTNfYjGp78RwZTHZSEAnTKa/Hg7VYoiMZ0PQT1rS
XeVyuEZqdop1HLldczNqwVsAsqDDTFSP/km/+j/DZDwjLFOHMquD+v/dOyEIqUKGHeXRxog+i2gL
Ex1Ryu7qmv2p9AEjDPuCOKqHyv9LOvEnO43f1KkJ0C3ZIntQNMx/8Uf4TTfcUrsm1QcjdZAwOQ9K
jo5ETI8Qoj/zC4FOEFZ2T3tQsPTTFCr9w9eT7fwiIT7lB5ATsD3hCCBK/IdseWcYvRK6eebINUE8
cw0iYWuhyDeWeImk7qIrwRuF3bq/D7RkX6rMagS2fjj8g0q39O9a/38diEleRdBmTf/nQH9xr/AU
pFnMyk2d6eJrfXvRiExiYW8a4h1SFRc5ri8G+sxmoeE9Wa7SuLmkQ7FKJZ4+MQGrhblDihql8fT3
p2jK0f7zFAGDFQ1DghMy+1v8cmQIpHYjIkHpBJhEHzrdK75yL1QBdegOEQkExwHfNe/z7Z1XxOfx
8EEkdvWqc6aFb6LVfyg+E8AcHpraePY2si485fF4q3l0KSDw9IEwhNhOTwZ4q/1mCkEg2W+iUHN8
BsAUpYtoQpgxMu/gu81EPI+K5qDusuo8c4nSiO377SVsSkBgz7EprgsefmCsQbQMm9KsLsXQOXGN
+6vqEsNOfSx3nerlWvSqVQExrkfkSvCGj2gUUQxQTxboKkMpz3QxLm6efBZWw+7DtzKDI0uUKE+y
tgZ3DW1z7EBj8j/IyUgade3VL/Fp//ur8KfbQ5VEWUOoAyMI+bdhIseBlWQIjji+XK3VTDw3IN2S
+H2OrPubVJfbv/9CSfnTdccHcsraTWTjfzdfQMTXJDdlZHr6gORw+BAmaz1UbmHWXSoefJBuo7eh
Z1Ib6RKLTXsl3d0hm4ClNbduC9B9fPCrdJtmxxHGoWU1di+nd3ilcDOIBKRxO5wVZABLU76r5H1Q
m6japJMuFI+OLgWdZzw3hGLTfjsT1SL6vq3uqASgU1YQcydYfrKT5H5v4S85GOOtJatKtHJlgVQb
klcdmLLQdBvy+w2iXEckr9ZB9W76FPEl8EKWjuhfL0VAEHMnGGQkcDtT24aSBoYvF2ixJp4MRKeM
G+4i9+iabrMg1/9AJZ9WQ3uVi3yVNN5dGvW3znCvQQCHmBSMCFx5lmOi4zIDVKi8lKSjWRy8TUFr
nXcbJHJOyVA9lc3w0cqEY2lAyu5finKLECgtim3LOfa08BiJydE31Wc505wO01N1OPRC+CnIuSN7
2tL0mvWQx29S7O4MeVkr5z5XHH/QnIFZu63NZ72VzlO6R8Syp53McNWgN015EsqCcjMy7fq7Ir3v
ZR5a/A6hI37T0SNTMjRBGqTA0A4wxQ/XVE+GRJng7++0f/fF+Jr5VMPEsYcuBfyx327t0UAESRXw
MpzStyml67ns0s1wc2STNAe/Tyf9h9n2T7O+JhJymqZhWNrvJicwuwIjVgcm24iErCIxzf75kfqH
IWvokozPPUsLG4Z/n9EDf6KjimLqqCZN5k6rKOLE47XsAcV5lm1QCrqPxOIyjsQGZrXqJXFf+dHn
FGWXFrCQWl8FioWfgjRVWhxLkE+I/q1bWX02mAgNQNuhz2cyOPBh+G7qfE3RRkeTiE6llzdNxFHS
3xpPvrUhU3WJuRvq1qt8SI6Vjlis0VwUrn/jRm+yhSp4Xe8zvNKnvIwy88231FOEfGmvEJJX6VEz
LiO6/xqJznSQGnEIRe7ToOhXoBPcMis0th5zKgwm2NMABIcSHq2uuUqG9uwl/d7Uw2NaKkdf9lbI
Ke+ntKn2g6M4GghAlgduj/3o3ZkupY+KeoFckiVR3Vv0bfYkNUYBejVFFIfQS5SDT43HhTCQkwTR
se2BxSIEF3MlzRgjU+oK09eJJRNNG2rPaNdek6pEGBOYUSrSgqovVh/bAsfiut11msFV8rW/v7kl
8Q8BDreYpZpkRTikaL9VIFM5r/vJeNGRUEBcpAkUm8lPL6jJm0qDbpcQifssFmpb8rlGsPA3XZVv
fSSxZcuOl+rYnkrSvJbUsFF15M5hH9Q3DbxUQYY+pW5te66S/oI226EyZdSRwxfURxEvwhI8FE+h
EjwNZvQ2UVd4ZHFKuxRCQwCQnMJfCp+/kZnzUHmIWkY+0egUVDRlf2lcxGeZVYuxxWgJLhpM+cDt
Pgxm/oTJzFCyo5rzTYO5E1Rwpka/kSguUL1zhf5ime1FapplowEFyV6nJJXO2a4UerxSayS5kbJX
mg0iL5epKqbn/a3wxTMJXg+6W6FYNkVjboQPCckcxgQn3B49qdmpZXVJ2u5jwIxpCoK0aipZKM9W
iFapwn+usWmy7qZr/OLGY0go7n1Oia423yNNuBC718u/v9B/mMUI3KZ/JMWisv3bZe68wojrrk2d
zkxx0oCjkWPNiJwsKFkKDHV/VvWdm3v/cH/J2m/02imCNQmfeUJLEm2Z36fPQlUGbPqa1Kl97ZYg
RzU950xQunGz6kQuRpwc3a5eTvWzCJE0V1GdclICGCi8UOGUGShKpS2aUV6mDSUrguyIsmYpSvYU
i0n6u04hBfHSxRQvmRRKjf48VTdQHXlGcxcp9HA3TRldcGwEQNatvqkDfjr5UGwRhSXDh+fqJx8Z
I3zKSPuQxMnjo5aIt2neDbnpwpQSYtotykRbIVlVhclxsBrMKDsEllKHeCIrxg95ehilXM1QPejd
CKg8OqbwbpJwvPTxsE8M5o1pDHtK9Db9ZmUUb2iL38JRPBYN1yV6R8D/OKikfXw2CpClMsqVrDP7
IhU2BTpGL+5rbvuKzBWKT1PEp7pcmpr7TD2QEduaz1OFwmtBy/k+j1v1lI/J51QOgYJ0lxKZ/8gg
grVJf5SwJ5G6zzJGILxLjrpK1DGM4wdawIrLTIT8BghzIehPY82onMK6UUvfRpGeQjfceT4qAaLa
AXMtpMUYo81HuhtG8W4A1eqb6PfFVGJD49T00VszGKepag3b256qTUMBG2lQV1MRjtzrY/rRlkLE
EiHULwQ7ESX5Mmwu0xM+YGx0rXby3OE8vc7lAXw9sgzxDkOIY0o5ue31ow9oClYZOo1RZWO8NoDv
V51p9p0qaxn5olq3d1IHJp4kdmiu5tB9SFn4MFKckRrxQdhNs25DkVx0wyPyRBtpDN9UNNGltCHZ
9N9UlaMSNGZoqq9JC8nBDbV15O0hTj5PlbYENdGS0ZuKKNqqVOChBolEl7n/EBb6YQqYpHi4qbH6
DDVylbnySorGj9bnUUc00eL9JLTozFnUEa1yLUO49oxdYHrrqdaGDCPlxWLlZQ7R7S7Ph/18w9P0
mMLIgMdw33E+mb1UqgJqmq6mbDzOjZMV10tqiLb8f9g7ryXHkSzb/sr9AYzBoRx4pdYMwYjMyBdY
SmjAocXX3wVUT2d31Z0um/f7AiMZkUgGCbg4Z++9Msx/3FO51bCDtPHWYZALvusadf35gpurrzGT
qhrYO9RldfIGeEYgvla17N7TiQ5PODGTlgz+U7fvSqrODMdznRBk2M//PGoJkwyAP+/u2G3aeFJt
h0FEn1cx/7K7S0cT5I1lo5aT4/e85oOc+qPpv1HnouDRWihc2Yy6bXahjEmPpl8l3Ehz7Xm+sOrQ
c8jCZw/QQLlFapW+kFC+DNvLCaTxrYxZ4FbRL+gv32N3NvEMNybvVy/xNrjWkWGSQnahHtRv6+dE
MwjQK6L1EM0hiR1zTl5p1lZPUbUO7XgwS8BiZts+ZZJNeoA+SrcVS2YXzEwRfRZzFcmZuE0GJ6t2
wii/qgq/RBDPAb0UNSqym4jipbapIyJb3XJ4Y2snbFeDUez7GGE8Ve64Gd+9ki1i9wscEmYZbvB5
fAnhixZxTMqLvp5HdcdqzluDwWkec14DTb/pJYbAKvyqu6xCuv7d1IeXIQaoi1sxFKeuqLbzHJ5G
DeNwvStQ6xMldp6HQK9Nrx5X5Hz/1dJ7FeZrR18jjfWn+WzzMikw5q1xdEruGknSBT2B+apIpHWb
T+JR768oL8+VAY12QgLmaN5pWHX3EIlzsIvx+5jxBqjbZ3Pqlid2h0qxCiraF/0SlVLHVdTvu2Ri
WFLboKx/pU37MJ3hab6hG/nfS///n/nxN5kfhsk2/l/u1L9kftx+9v/ng9Tcf+u5//GPfvfcXZsJ
X7rWP1vr/8j9kN5/SUenp040rfhHa/2/u+42uR+2a+tkLwPudeZ++D9yPyz9v8BGmjbrF921Z9rZ
/yb3Q/xl2TsPJ9AzTVsnaRue57+PK6Jzyg6tZXEc9SC9d9zALz6Al5gWYt9m02YSuEooWtFd93+x
kwgOU9q7f7MoE3/Z6PEuXG/eWKJCEH8BSHY1w27pCmoQqVfulO2/dl52nbpR3OyJwBzuh2tFUGaH
+cIJSC8M7ObXOCiogWQdUa8nDvZfvsf/R8HT+MuAayN3sAxD6tBNQfj+6YOpNICXytXzozEqLE4s
/Dd6O4l1msofWcPdng7toSzqZm+awTe26sW6tUlSFDhnc9aufi7RSec9wA/bpp2SYv+U3pQAPcaW
I3UmVWWWrN2KJti6yrc3hSQnrK8PvSF8zNzD23/+i5bi8G8MIxt4ey4OcrWBLyQw5s8FwpJdAXiW
Kj/q3qSf6aWB3goZ6UhJpcxAXdLwKzJWksE4CGXtkwwrKpyoolEXd8gfNMaNe264n3xD97Z/897+
UsTivXGhm5ZjzvqTP+s/mrqJq96V4FnplPo9gZSmnh4RW477gGgcvLmgNRDjfthe25xSG+eB0ZfH
1MHqZvrJdM+0e6CPf/u+/nJhOoKbkHdlzUhB+89QxljXBmXUlXew6J83YJBMmutrW2NtrER+mVsO
Y9h420nk8d4I+neVkRZJPtmApGzCMtyFf3Nh2n+pV0gCxxzXsEF5Wn+tV4y10KfAH7qDGQuc3rGv
nZ05fdVwtasHaeg19a8JwffPZZ/Gj1w429FG/z9ZTrTLqm4gy0wNt9wqsON1hM52Q2qhcw6o/1FT
rXpcw51fXScTIlXqarNa2Xo44yAuTqefrNZi2xlXmCzvsUtKxqAVNoAQY0LkolEgIUK688dvRUtQ
q6t5w64uiovFmgmrZX2EHvERNo2xGmqTOAS8J6ZW38y+0nbEUIy3Kt+44/grYrGD692hMy7hLUkr
x3TTDsikvQoht8fiq8/7bjMa7uM/X4mG9df7RM5bNIZriwuZDLr5mviXpVaeeW4QZ017MFCtO0aG
Pijwz2XueWcjNit24AGuv9LtngZ/uA2EwZ2nJM+f4jCnqY1VzWmIF8iFFpy9rvpZZeAOxpIPaGx/
9GHB3z6WPkTOiTROX35XZRztIyK++HwNQtthSztSUx9+A5M0dFleDka9Z4EsT71hPSWu8fBGYLJh
LfUbCwws7fOjxAuCU+O0T52HKtwMR4eAOBHel0Maejfhu8Wxh3O4bVGrILN64Wts0UUPw6FubPHo
rHx8Dv37QH4TGK9M7PVkEo+pJumgrsK7F7P47WF30y8spg0QF8co0rXdZPFeET+9FgKLuV3U5S4M
ivxIKPPRslBYNB5FTMP+NrYGTp1BBFcDpdNumtr0yATH8rIlecEscXESYkhNtJ73jcEmvhAY31wc
l3fflHO2AOngmREEz1n8adTq9sDURhyTmEZ4jJ24sVgytHG8oT97cu2S0GxVuRsxg836kIotOW8S
+t0AIK5Q4sjEjkeLXcmqn1G/wm3HlROS9UJIJnCyaQSQZcGOTBUtrtY8JLX/Ne+6N1cVLmZ9viMn
DQkMDk0By6Em6dDUP+zQExgTqOsNvW1f4qY4mpl2CxSyBwnV9cKsevRKgq5l456zhmCHUCTRM4ix
6FmPCf4vdDyM9C/2yOrFK+w1n5HZzde0O1gpO8HFJuSHpns+3mij4nughQyWaLwYMpYW5PTy2XOi
+FiYlb5vVfMlaoIcUQXYcDbr9ZqgGxiF9oDy3u2hdzDLxxrwE7ez0I2RLXCx5kM96ubB78Mb9Gh/
54kmXIeFYJh1h5cYrwQUMRHdBx3PQNzhQZhanYAKp0qPXYj2ocgj/cnHJRRFcXQsx/brUJXjU5tp
xO42GbKYhLCaxjxMYjBfLB3/Q9QD0pqfEVL2yKeBD1kU3n2kN++o2jsBqTy2gSfvy8EOqujoubiy
lqcA5dw/fpDY/B2QxTDZzK+FcdRLRiiEY0aBN20+AaWhaAPLxNp6WeQiF9K7tQrq4LmaDyAe3CM3
CXSp+SnZ2PzADIerVTn75SVLz8MAvB75Ihk+ZI+oEMNIgtckD+U+SCx9zQCjvSwHPbZPYTpO7Kb4
DcoB7SF1EduY6ipr03laDo3BBzpa4/flWVa5RIMw0g0sHE9j3QFYRXj1uhyGzv9wJ0nWAoP2qm6b
ga5rTC1CEqVSpfAdp6FUT15KTQ0xQ/Ma5HLLBDvRts9PMciadxHpuEv7uodFD5qWHAmVE1wd2nI8
tDbm6MKp223TKgzOXq3d2hqkHYWnYj34pfpAZLmOnB99lERvzchFrHek9qf2u7Brb+0WGYYfC3ZU
W1pyUxrD97RovSe85ak0vriZCbtsZfnIf1qnoUve7mVIRKqDZS7Pgw7YMCV337M3Mc2zc+oDv+C+
oBBt0W/p06Od2pSe+saGdWJf2gqwQ4QEf59YKcofOZEXDnB65ZWY7AhfnPBO67jp4kQcdRX9Mhja
dp6icmk3RPSmPeNEZWBNE/sJigWMpnyTVYP/HKbZl8ZsQ/p4vnHIZrcfCXW3QmvCjYYjs9a7bK8r
2GHaaLzRBhjRONTlkxPmz5FOU36gh9MHHnBAG20HGoJ8k6YYjn03uKYhHajl00ytSTtOcywCsYFH
leDzjeJPdts2T3rjbOJSYfKdx6cpdc3HyLVc1Z9dXVPPzFS3zJz6sxdBU6QNiGKzj/atfR5oFu6p
ROXz0t0hxX8gobcfvlhwVBBH1rcWDPC67RkkHFgU1kSSea36DFDDdAhdtzwIM1x3nOAjSKdXsFTW
ZUFF5/mMBEWfqA/k2OpepBHnucYMVRF3AIWA7+/JDaL+3ATySSpqUImOwb0cqaG5oTzYKfVJTUCx
YSm8z30kJJZL+Yw/jYzyzC03QxRgyA7zYV1p4hu80Ir1artVMfBr6uEFm3CT8NQI8MpgijM0uf5i
BVtT5NNNtIB5i1j7NE2H0cN83xshkURRmmDhU7epRS3Dhgzgd5kD3yWCeOrHXZiQo1qQO+wO/kM3
k3WQ6PZrEowbcrLJo2iE9g7QBtDkUOy9tpOb0Q4mpMbPqNzEya+jYCfVoPjvwX3ojcvE2k1nd6iS
YzgSsjIg07jrmeucPDC7EZUJcBb9MSkz+6RctvoqYGYdVeFdwnkdkGm7ocF1RZKufZrqTq71AMDB
d91Fwqj3Kj6YrbrCtS1uuvcz7M3u5PvmZxY1QBeImIlifL0lOY9HrfHuojXlySZDcUugtg0dIe6R
j5gDUq9JnHNpMR27dCAmI5F7vRmqp6r10SbnjvW1AND3EcnwvUt6m/gwQJc9POQNycHURGeWidUG
2MP8U0UW/N6tU5tQtI4o6BIZSAchDepfXhfjSqsBGSXOE/I1KDuAAZUqkHWpcdWg693IOI5XrvQp
Ec1vXmuC+lm13rVAyUcQ/9xqHQuC/tpIv3pZsp+CTOxC79F1SAuirIuOlO6Z/V0rPIC6+ShnRGSD
6d/iLxu1qrlbMdiimrTf8xAO7saLW/oqrFFRG5kopct7WnXVgRiautbUsehUd+iGn5VNV7wv3H4O
V/ulJtdc9QETeGxjupvKo4hL0pUDwOdpYZpkuiZUGvnyAB8R/+UEROSFiZTk+TMUtv7wyeiUuQ5H
/oQkyrJNohXa0UCJupyj8bGI57ko91xBR7RuNtkuMQhqZG2UonPEsYm9HSBTrBlXvF2fOpcM0p3v
K+1CEzvdTJWdbFooPlwmNJnnyBDnZ2pFE2K+rRFJeTQaz91XUImoyrqnVrXGKoyInoioVay6GTfo
demj7UncJhMkUFV5hrUni9B8VK0gkK0CJtsWn/yphwYUeQ+j9WmTTSSx9MQ+8HZM2gk5HQjHjd/a
Uf9V2YEDAk3GL1Wb8eZG82sHrnc9iUztBGzwdah1PYiUTp3hq5mP1ObWpe/G1NTEN6eWrE3NLD5o
4ZBslqdt2w0XZhY+4s49hw1zVGcnw2ubZcdEw2pe9s7VzcP+rBy7W6Wj419ZphpkVSXZZxH6T0Tu
dz9NSSpUrV/dSiHPs/CLV1nunLFO2ETAte1W74zTwDZueSXqe+fsGpDKy8lMtlS0iR9ZfqKWf0Vu
XAVXZ2VlMlynM/+7agO1aXWc5XnW9GdHjgil6Bhurcrgqeb/QHIFXrpX+g7d0peKDRnhXFFwWR4t
Bxl28D51olPtAInyqtQtkmxisDVGZ52WX6mjBIcfyW/D5P2SjRFtOn2EuR2bJwf2zx8Hyo2CtnPp
b6KOAB/J9muk0RlvbL1I7+4UfeiUgHcURwVbumerfBpSx8EOzexT+OpFTw37UFLBIdFmVC/LazQM
YTnRa9nXytRYSkPznsawesHNsHabpnxanvnCEGRzQZJZngYHctwbbNFNvimdLNo6rq3wPFYmXmjD
fB4T4hKStIrWIRpHek1NfCyhva0HB3EpgKxLC3HnNeD/YNp4kcKFBTWW2cFCvreuKlFeAFK/oZqX
F9G4R9fq5cbSVYCIKBQvTSL0lxDqoVXzBv3Gs7A/6+zAaDBTmupXRjvfPm6+NZQ8sN0oLi7jL+5b
YkBsTbuL2tNhvOv6qZ8oOa+W51JZVK4Jzd64hYO0Fw+KNroubQYK1xCnyJ3XArr4BHpN5uCeVUje
YsfCrgWOBTiIQwEKiCyRfz4PxzHkfhvg7/E5M2WOoMYFACRHHBywc2pV2vCl2+4kuYnOrMu71ZSE
qyxT3oZ/EZ9lGFT7oS5vhj8hJI/sz5pOICOxfjk9NzzpuRNv88gFFxAQ4NSmn5GafPMrPUDBXh10
j+wzKM6XrtAjvtjgWe/jmzdFN5r1sByNByu8Qyza2xDxVkdhce6M+PreTC8Ns4Br9+T7jMOXEtbC
ujTiTxodMTHp5jqOo4dDl31VmUeTNVrnO+CwCJrgFvS+25P1VU6SJm33puXhnPf/kemAVxywMuvg
ESof9GUTF/t8IDUudEEs9XCfRQ1LzWqeWZx8CucZJrVgUBC4o8OHUeXBgKQWpEejCp+S3PHBObDC
NaCjijzIVijGETuNAelR47GX9aYuuxOgv68U3lnn+7PtlxiZgVWNqKQ4xgAp1nY3HDrLSvZpp4lD
6nBPlSLC/YLcQ3fbn5ZGGrJjJ19JpZxtzy5qGYfIChKBaH3y/SKjpNS2xnW9iakpneQ8XC6HzN44
VegcROz9rCf+zrit96XpHIXb6Fs0DM8zY3fVkFVpFEKRSkFSuWvhburcbJWYmraBQHWIHe1Fm7HO
RdnJLWrhb4i5WcTP5Z3MxazkvqO5BFPruHCTaoKTnBG4jF0FCoJAUpFkEq6jju1QkYlfUG3gKUBn
nTTmbU2wEGiS8mvyYcYqe1J6RvZOOWS7uYKcq6n5wcBxZxgiS8s0vLurBfYq72V5MGHb9/ZAdl9s
E0Y0ePZ74JjoGuxjETUeFVBYWHkaWuyvQvPN8dRnmpzpKVJsgS3Ph+Tn9fHFKOtzXSr5nMh59ZVD
qM8Lha7auqKjfsfKAZSmKr86LTrk1Cmnfd3b8G06RNZRSPwzSdkvbNqTs4VoaoUmhYKZNMOblnqb
JjKqWwOsc1c32nvH8JOjfjvHY+dulWL6cn1VbQwxM20qn8B9EB37SX/xQBMoyOm1VOo5ghlqEzJJ
2LSzshyJ5kE5Bh6zcaUKP7t0qTLYLL3potEvek9sKpcwDTUQQXFroCMum+qsKvI47bQiKkPTu6Nn
N19yCker3q1PhTGEuJOBP1LMvJupkE8hBepcc57c+IjCXP+qsMOvJzARNGI91PF6/qVkLbVPOnIx
cDRNvhGtExsyqStCQis6j25u3zXb9AH/QB6IEOzgFPvlvSijV3QlG23y3QvfWreObepJQAnk1k0o
KcdFtpHt5BAeyd1/lAMcLNEh117mjUAjFWO0zSMLhQtJtP0mqXn3cOyeXQdaLbm2oC9xhngkOgAn
7Ff6iNLARau5nqIYrkafPAvNY9waSAsQZA4J0gojo09BEfj+uuWaJo6rvHdFfUu0TJGtxs8TWCjY
hHx4NwSh9XVprP3cJ8MlOvYNyWc4c/pNoAbzJOYEXSeTxc6X09uSpDCXrqf18rAWxBcgdCX2pFFf
3BbJ86A/itwjUrS3MCbWrjipLCXCRbGnVIQKp+U3d0q/AdFzTxNrQHROyOtOy/OcPuoQRuHRiVRx
UnOoxZJssTxdDpaYzd//4499hVH+92/3EqHH2IevrpHvBfEbZed8yKRs17WVIpt0NOyLY54cujLz
6CryC1SmTlOBoai0x1XlVeQGhsAOlkMXj5hnfoTswU2CYlisXfy0jY6plrH0ureKbk0bdc851ozE
I3Q1z2YSjsq+jhmxJ5pZu1z2rUYuwr3OUIqw1yWKL6kgyjhhvwsCJCF+meUrPJbZTvTBs9xXtZ+9
RrJ7q3TX3C9BI7qNM3yAqDxUlXEeSQ4y93BI5Cuu0Xjlde4nfcgKGIRj8Zgk1O0A8QMsdYBXmP5M
d7zhPoAZIgGYJAUgFS/FNdSlsDRC/RA0GokvdUslY8yPk+VrVLQbgDfaoJFwbOK884AyDAxcSiUn
r5h+8GVLhmzNPqL7cIEcgmiPcBcg3cIySAN6n3qk8I64JyICDu2qLtgBjuSyFeR+himVlTYNirsN
1tyFZ3JG9rL3uJI3mp57/Bb5ouYQIhGpt4Y7JZ+dLKtAfVFs8KMahQz9skuS5jdTFNq78tx+J1kj
HNMm6J49jURI2g/N9yEJ93KCb4vZ/nXGKe65BdDwg6R/L3L/nIMn/9r6VO8s4Kq3IQvTG1M0GyWv
2yoW418DRY2njbBADtZHF4TPjh/Jn1lIFH5TrQ3GmHsK8veSB3G5qvTxUFq18w1ApsvWy+Z71Smk
p22Iho+GTtdS5GVDLTdFACYeZYm5kZlFGJDvTfspZ+gYzdRkbkFF7lGYLFQf73XkTZQ46lOdk1jZ
hK1zC0o0LxQTxEZzWu0iK3inY+1ZGzb7v8yyPrChdI5OSZxaIPN7IjrxoNh2CigosEZBRGmzg1s4
rlXjt9v5mSxpx7VZI28NjeHVkE2Qday22aJAfYTsEdZxyy44qLJoHbtdscfbuXb8Md6QW6I9D8F1
jG15jauCeUhzviNnH4/2l3xomhvZvWIYyCWzdeOsZvuE9IR17ONB21Wqk9e+ytBL5dFFpB6RnZgK
6E4WR8bMayfi9tnInK+JxZLYIma0mNllsV5rayNkkhIDaVlO+9LWTMZ1oONtdKcfdZkRROUTGKdR
XEX4Hebk59DArQCGxRWUUTlE9dV0k34z59o4GtlWfTJWh7YdP8KwYYkOZ+u2lKXwgO9pGzkvQv9a
mpba5UXBFDarllWiNqEKzRO+K5sqhtq1hsE1NlR0PYPpHQATYYlj/8q3NR6d3GMPlHTTLjdaayWR
Hq082RrEoupkknGBMUSk4Oe89ZRQHa4Lfj80q09eI9N1RxupxN96Bj50ocxJMqD4kG12X4i74QSf
KneC5qpl9SqzmNKqvkbEOH6MXo+rmrjNIGm2Nh/vaYzyz+nk9vAJHeCUuK7zsf8U5Frx1Jb+RYaI
6cA3JyTU0bJJRufuKQCdieHgww3qO+ZZLi06NjhjSCQtyvDcRO3L5CRU0u0fJZk+uW3Emz7QWGzH
1rgFCz/v1FHIlJrL+jhD4mHKvePYJNr1zXe9H8PzpNnRpu6G4tAdyGWP9rgVcN6RlLROAypp2nTt
S9fem2NlbnSlSGqeqw91ljkbH2H6CkjXoZJ9fuySDocuIuPDmPBxWJZ1izJXflRvkKQz22/uI6Hu
p7FLXoPBiG4QYqEMNWLjlJa+xaBmw4hWxdWHSkqcwMkzyJLSrGgXjmw8Qwp6fdvq+6lm+0+pWH1i
tGcVrse7yYzzL80EBSI6taYV3RyNXjOLpBqdXOXr8KFZCaHDxBNaMxya1RKOq3FSI3jqbYoBQzVd
XcvHN123yU6wCdkGdCUgvvP5sbB1ziFkrHNbeG8Aj8p9aRDmKarcfJPWuGHg4R+pxt6EfovGs9Bj
4zz48c/OTJ2dSmPtlLdY+t32M+E2n9uGGVZCzt2Hgq8YTZrYq2oKj0GLdg6U5hZd8PgsMPbtC9mp
dQ+d9uZAKVKKhV/cEFAcKHn0huLdEnF4sWujJFrUIKdY+SYGhzrgItSSZ5dTEEc+kKSDnWmvkzAO
er0b5CGafUt1E6K78kbnDItl7TcUjpLOAL3pBuXV1gizHkKqpnYhrlHovOuZ1R4Yq95pVWgUz4vF
oMbSQlQ0fA23pr5kcPUZLmIsb+yt1dD00ZbZAZUuclsKJ77Yd0y9JysyppOyEuwXEahHFhQXcz5E
kHXBYbVnv2dFqHR8h2hHy1Pk0GxWkXj0MJ/3fgwEUyvPVFIzRJ1EsNa99iv1yZKtW189TKT1dy1J
9rjqdHu0H7VWOY+Jon/TJx+R3jVXmYrqYrf+QfaE/SE39E98InDR2Cc2o7JvxEvNEFzirH0KZ+cs
tbJzGBDKn1eBtS5FmZ8HzWCDiKATdNy0DhGkb1LbaYcN/uGfDsSBXRva1snRU/foNe9ZQLoybG2C
cGRSZ0QYFhPlVoOHS95YlCiyWylZkDDFgMEbHE55TVdg5dViN3QBRT8Zj9ba0ILuGFMXqvrSrw6q
rUsYZgRKF2gpVjbUgu1k+IHBjKj6W2i7YhenNOK7vHkzzKg/5L1PqHOf02JKEVRegwiMGUNyUss7
3qn63syHZdhJuYPRoSQHOdxpCrBWLxs3v8m5TW0Nor5C8MVuEh5cZJUkFCLqGUeR3MP5EaEOP5OC
TXfe9M6hTwH1wQPYdFXKa35+dYquvqBL3rssY88VRNatmhIy12Niq7swpMsq2YF65hzcwzRp6fpW
AxzDzB0AFW+G+NBn+jUZmpNX5xlunyQ8lnpK8qOvCJP0BPGTjM37tJi+htIM2CFn3muLUShvKv3D
N6d8E/ZOvtUn8dTWbPyzrFVoUJJhTThAvreqQiO6OP3SC5L1k947q9zO5665fPdAE7HeP0ndDB5V
I84RfOdzYLfGJowlpEzT/T6GVrUf/aLfaqFxDukbfQx6sAE5Qk4CS9KbUIF/tYaY0Ea721oUUADX
SPw1hfiW9ERiRhndAxahuUv1L2u1it6mQWVn35mGTYBn7T3i3Nt7xPTin48uQ0o9ocuMkxBVCaCh
uFOiR1NsqK9Dp4Oibb/bkLQPvlePD0V5mtLCI1ImIOuG4tJyPSxXhq+rvcWSY6uatMB/T25ZSsLJ
moubK75O3qyq1Ncu5Yx9nVvEuLMzHUMDy5dJKntJqYw+1JcubGDgMW9gJsgrojDFgwa4TkAE/ZyO
vduOyhbbPtqd6zaqX7oks47462dGI8rYriqGd2CkP7WaeJI4TfXZImC8TS2r1nwCJ7wMwmALXcY5
1nT20HzvkaVcs6qGKNuVxWbM6WxWsaHtW03a16mW72FRNI9c96xraBrvSfns0P9/dRI7eniVoEKd
R2Ifxh4yARxpJ6tXSDsRbzB9zQcTWdMfjyYgFH88hV2MzCoiaC+zG6aEKPaOpuXJaZ3MzKblgEz2
k6iSdDMgwbDmdL12SdfT5/jAPx4mtLWP/Xil2FycloM979TgiBYQX3mktxGzR9FQAOeWn5NLCbZz
bYrJlEskOXV/PM4jB797ZcY2EoX06M+BjUvU1HLw3EgmkOJJqyv1I2aLH0mTldt4GjlBP+dELTFL
yyORFA5juPMpxiMO/WVGjPzxcOHhLYw+TA40I2ubzP457ZEsAbjk82F5+vtgQ5Dcwj+nRLJwR+Zz
LSf841T/fK0Cmj6BpD1kbMCmdZqkPtjQ/n35tWR5bTlBsiD6lrfwpxMmCnEWYsb3khopMag9X8Rv
0F4xvxgA7qLWXKGd6Yjic9M8B9XAJp/eHQCV+dHvp36osVANGtZK//b68vH/6bXfT3//e8iNkJd+
nzklh4XaAf6G5Qzh729xea4tkYNRHZy4+GHJzkZ/38LenxJpaK4bO0OQ4SXIfl2P0iFh9/yCZn3z
DDxCgwSDcfYWUs58XrnAg5b/wp8TEJefLI8E3mJy7Jvvv19aXnfnX1se1Z5b70dZHH+fbnn9j3MW
A4U/S6Gfy3Din6jgNad4RhIuj5bD8oM2YgeeJoAzIvUKzWk8Norw4rFz0q03gxnTkqQC1kVEMZnp
cfmaw+Vy+/21kpnTzTfVcicNUVuelsOCPbMc3KHlFIVbbYb6lCofTgbleYp6PP19WF7LwomdoUbV
PCHiYdWkkDeXPySYAUPLYZRgxYOkGpCLuPmbF3dIndALpDYNZHQuqLnRNZGgZCbVTjpYncaIcp+n
E+SdSUAENoot96G5bbWi3byPs3xginZ2WVkCBAzfCEV9MYnj2cA1HmnlryidEyAeiNn/tmeBZpxd
my2+SASgXtQFtA4JmjDucKfcnTEmP1yP/Q6N8Den4D/MiI4lHhK2al58ckfz2OW1tc79MNjXpnm1
uNxWqMCuSUCYIlXQd6O0740RB5fAAu0yzcXmyL/4iROeJG9wRSLTWH+jFkevnMYoovdjony+GU6I
JmNV1824bYBGZGNpUd3EMZOSRKVYaZNKZF59yyJipr0Oc3u1JUGrduK7Lr2zNdb+mmpd15T0SNtx
Y9ftJyutnqiYwb95E3ogNuHoflf2p8Yh+b1ovGMdJN8ZrTc0Afl7gmgfa9DN4xJH+UT33sr4umnM
uqNH4Luy34xeftUIKq5hvQ+y+e429FlGT5KZLOgX+DVa9gyouRUabBaYxqMZCWq3pJe3sBc0X9+2
1ICugR99KaMyZetB9LUwhmOB2CKmc9Nl7C19/yly6ScGI0t5MHYrqWBoeBsztQg95/GGlowBars7
Wg3gDPQo5LcUokHq4L6mUFOEySdXsxM7kXt11IKWnJ16DHcqTOmfe+IDJovhsc0yM5b4qvLJ8vef
owaDwgjOOEvWlgd+wGVdg+cI8+K0S2s33rD8ohHo0Bw0xd5HbLMaStgalkVV0jCiq1eZr3givLXv
NO0abcQLJaorf3uNaS9CURyxr5IRn15FpnBsT8ZKOTn0bPOXIHlsok4a1zS4WeAfrYCLSwjj4E8W
PQwTXE8XlVun1b+xgai5ZQ1Rbbi2iUPOg2JDXX417PxGfRobM6cmHX2LVD8SW6VvUEj628mWJX+w
eBml/cN3/I3dk4wKB7lq+IzbSje2vpGNNFEyf18NUIYQea11lDs7XSuTXRM2w5uRghwYNG3csko2
sJ7kAN/LojvEwUCKd9hYj2FUqJJILpg8SBNultmPKRf1M1313TRvG5aXggSAetuLFx1wJLMQBKMa
6rrhG/Y1mxp5lHECRsmiXDAFhjwG9iAfWhuWdNAhkdBXnAPf/MeAuvhIiI+9IiqAG9SEApijUkbu
YxFAyl9QWyp/tpwcezyU+aKKyc4efVY8OpeNh8YPXQt6JZM2GpUJ7BvDMIJFUPEbE0X3WA4NuKuh
1l/j4hL5nCkuzR+la3rssTCzSqui2q8HTIXTzzSK2pMR9dFTBCN91Wc7U/lENWWpd5Bymm8TLXoJ
QnkKLfNS0Jh1O7s74y6lR9DAtcjki9mY8mUQ0W7ElPSkt8ZrmVffQz37v+ydR3PkSHqG/4pCd2zA
G4VWhzIoQ++bfUGQbDa8Nwng1+tB1sxUD3d2Jd11ICJhqlBMJNJ832s8Tk3EqiejuIEP07BQ18TB
1VKDXqMBbFPiz6MhXLvNPRRczda41ljZDfCMLwB+vzHfSf2EMCJxvzFmumiKSyd5zqsEzZNCNNug
HWkF4hGgB8zkQaBYj9LfQVRMCzNofbZrXln6ZOIIAFxxBNfg28pk8yYn1poodkbY31nHYaRdmpp5
Vw+LqbQdjlvCVe2qVF6McbCvjM69HMFd7ecZ87c8x7kIpgRug/B0Qavn0RZ8+OeU6Q8gK6KHjvA8
7oz5ky0uprn1HiyUnxG2fslh0FwG3lRdJYqGpQyom7ohKon1+zGcm/1gc/t/jSzWFsbAn/D3sNgt
B50NR9ewe/1KtZgHPfFiDNH2qeamSASQ9O5y9H7ADD65gBYfxhwflGaekIwC3DHaXfw//AT9H9ge
yCzSoaoIhOD3qhpf1Eu8IOr6BED/PleAOwW9fuOE9ACKiOINA9lrpjM/BxBQ+V45RNemF649PUeb
ocL3q62NHGRcGF0sYFN10PKbwQ0fO5LLB5ar6vWCApXRqH9dcZLm/6XikE+B+GaDwzdBvf8ZkA2b
ITOScqTiPLj2maW5h3AIrjVjBvaOGtDOGlxMFwYN07Mp2rFsSl9nqOVm+h6L6TJoTe9t3FaaG73b
uvpcEswh+GN9AlCxTPovpsBEY27bEkmqPI7n/0G1By3Mf3jwqOfAInA9fPiQBvnz75/aBM6MZpd0
dQVTd1MpUQBs+SeshiTbpB5AZRRrIE+LKrrzbbBjugfzKuk8/Nb0Elqd7l4K991KE5TObfebt0RA
6qR65c27Tcaq2o1VKdZtHlm7LjGvzS7r/9/2+fN/Jb1q2Et7/OfSq9dEYaN/27ylZff2ZxqY/OBv
NDDP/hsUJ8/i1YcBbsEmOds/q9g/L20D3s/Cf1JpHr/TwPCMhgLmcVrVVfKscEF+p4FZf/MMDaVU
PkYGSjW0/xMNzPlCMEV11TENxzZ0fiE6MprxhRgPa6hqbea5l4ixLctfucm6GFu5DmM0EMM6Mx+W
yMqy9B1Snen3eV8e7FRAFINS2KdFGRFqLD8XCfncBGw/eyy4soYULW3eWFlmD7IlA/SSwvjEirJJ
sZAbsXA96QgvOsWsptR8HxsDq4wJoQGsCcKmJZ0gVyFy39KDC2PEJwAEy6ITJ1bEjO4LJANRQ8yf
s9L9jtzcPeQ2dV+Q4aq0Ga9IMEeTZh2C4YZpDK49yYzHRl09teGMRKHoL4XIETNF0zyN1RWLmcpP
ImQ0nRAcfmi6dyJOLswAPirjcrlKq/KiRgdyE/D0tmMAkVTT8g3u1uW6zOPFbrD+MEqWA7rt3FYo
6NVuet/WYMvV7gU4s7PRrbriP0y2g0tE2MlxqEZIELabFVzWRVutgdr9tEf6XzwNRoupSIe5KQnJ
7srrk42biyvybZhYzdZLnU83VlrcaUb83WJkBeOcEw5yNoUeZHvgCbaqlL7bfyfLH64MUxebEcuG
HEXM3fKFXdS+AFkmKJyuphGrECsngZASTVu1oTf5eVx5O8ciis38zSRueV8qpYb6ObhtJsxmAqWh
K75XDKRol4R4CtmMw4Y2E3BrXivXfQym+kGrm1u3dZ7ADT+3LjPMUCR7L7evPJZyXprg/lbf6SDe
FOxpUnNYz2MFFLFhMh3WP+oO/YjSKH64RLXLRaRoDrZYyB06IT6EaD+QksDaEaGEMCVyVGznlmxv
ax37MGYaikiRGo8bLyBH5diHRjXHVatFBLgKK9iWZv2TbIe3mtR53kU9IeDwzoP+lnXap5XxtLLq
EWELbKqLCYuwyPqZhzBhEjJJXUiI3OkQtxB48c3800qCsVOmUZdOT8Nrou841+Kw6pST3+idgfHh
ijWNsxbCe6+sDFdA0dwUxTexaAQTZYdZQ3sgo1s+aC+pTlWx+PdWg4mL4RBcGqPnL+2pUst9qbp3
oQZKKVNbQoNzdhtnh0IoBI+ZueX2UXHsG32YsKyZAUaasbITJfPCNp1+QL1Axq7G3rBLbnoXZ7Eu
BQXeW3xSy++aETBerabPjRa8IIN23fU4K6J2ug1jEuYi70FRVPoPs1Nvlf7o4LwMtkib15WboLCp
szSCbkiD0Hy3qp4sYf/oidtt0iXRPoCnj5rswVUBqDPOYZQy3hgu0YxSlPWGKDlyAIAVattZ9a15
CykG+FsWXFugOfIwfam9QuCSsW8M1tnqZOw0VlWN2z2KFAPUzMu3iAAQyddRVi7s7LnqQuzGsKNX
GmTJErHugFU3D2JweciOszJDdSsm68qa62IDcEdhlR7edaMBDF+9IDANtO1GLZCxcgnlsiaffnKD
1zw2b5Wo7lZpE7+zDD4wV2Vq3DwEdvJOGfsrIu+uogBlQLEap03Q0r4RJPC6w3vsDId+JwYSyOXy
/7RWyIPSWSsbJhFw3QRcZVnGJp8A/6VFctNqLqIr9c+kU/YhTj0e9mYN8KMQ86sO0VlYD8ZtH11l
jbPoDLV36OQ9C3PwlRbWRN31B4GK1Eotxa3OpMjpdxmjBM0r+T6gm7vKW/tnS84FOERKulNBhDdT
H7yExowCSr1xOvGpWtdMpPdj6N60WfwZaKO2qjJx3xlNxI/sHjVEYFfmpKcbDxuNbdTaW3dmSCHD
+jBEw0drlPdqNXwfcQjGg7O4NnXA+B1IKv7zjeuYt5FXkCoXEKgQHlXG5kkDNzDo5lNJJBdKg7tO
a1B3BbZ1mXofMAg4w/QT3tejEDUZreTnGBYXBLB91Lg6wI6MJl1nsmorEbr2Nk7WYwho4PeETJhe
Xit1jEGMxZS3L55Uvh5+d7JVAy0DVafusxxKRdDv6nntfZBX+qn30S1kyI95MsftGLl8Scya3s2m
LVBXvARnMCLdTAJ2MC/CrNinifkSxOqnE+jHskR9M5rNfhuZzmWgD743igtn0oL1kKMhG/QXo9oA
9xtqflO1VvNxPejZG/AZiNv3apBm67y7BIs/pvmtmQcldYbhW19Z26b3jnFJhqrTdllW3GVD9hkm
xtVst43vDeMbqhnqxh3L2wHsQ7y8Xcgj+4YCbkKLok9AJNtBgAtCHZhsktdsxISho4JgW+Ku0tbb
12QE4ezimp4SO2W+cu0WwcdAMhXUa+Wuivm908PncWTl6mI9NiQ52eLa2Me4TyCloX4rgs71LSNC
U8mdDmONmpnjDAfiR+inpbdTxHRCYIro0MkXSrCJEL1Rrfley3uQ2Alp8qBek6vie1PzSi0A9ycd
kdjE3ldI/9aW8zKOiGMurd3TK23XuoGB0sTkk/Z+DUWMLW5rvOdGczdAfg3jZOfl3wpwQc40fnpj
t1Vy5yoTxlOlWQ8F9EWAE/1r4gTdDvzAsZ0Xf1cM00oF+cIQnDJdw6Hz9lqLK984lndGqd+bc3Th
eh3C3PnK0AmKeA1kiCVrrXORWzx6NboxVfpmCh26W5w8V1gDKSro/8omM0zyd+NYFf0dMCSldGrU
mxDzymdVQDen3QAZWjcBYcd+xu7OzepvlsBOTrU4Xqm03CKYgkumFGtRqoxutBCDXFhYZHu7WpKi
5nGAabmu4vkJqZOLBqIHT/w11iBXJLP9g+T8DtgxKFWhvHsoxa0rC/xSRLw7xSIuY2Xd1tn3jhjl
rqwSyCDkxFJc51Q1BZJKuIQUS4F8oKVv+h6NgSouHu2KV9zO6zfDhKs80eU0Tf1pTG3qu/WTkcI0
TyoBkjTLLivQmAhFK7wOxlM58LoCsXvGbs+q3Kd4IBVmOMFLSsh0a0XNq+6S+rRL3MLK5N7Og8+i
aEhXekyfnGTeNNOL3eHyGJvgQNWY/oYcl5GP70ZVZSTV1OvKeCc2uDJF9qh5FZ6jrzlLXNSSQm0A
t5zRI+Zm++iaZrLOcvVFUVT6r4GWEKihPwCJp2N1X1ia2Ux+cCYcEPuixzyaMERWfS8AJtj5Gj7c
g+ZWH5Z3Cy3xu7DcH21U8vq04jJFJwyV+eRqikjllOVT4BHkhpV0C7IUzykycq6BJ7Le2QAloU8q
S8Z5dMMbPdr3ZnaAk8n8KA1fMyN9h7j8hjXBdWQk98SaYQSrV86Eh16RowfQaqsOxEAzlzREgNJQ
YcfnqcAeEaLLw+wa3wF7XZRI1CDMmT30cE8AHRsYJuJ8Eyt+nohbUYYvVjlO2yKNLqzaoN+FNkf3
t1EK7Ht16FSKDUvRw4GgiMdvVjLjm9lVtwETa/4VMMOT3XQbkTAIReFNaRHYHPOdp8McS38Umoa8
2HwMc4dBy0WoBl0mNSSM3KCy57tYRU6tdcGMnBC0S06r9Jf3vBYIPrZOByVBrZCmQ4nIC/vVHFlo
hw53pQGAIGnp4KYouwf8x707MNiqhSN9OgRvoRk92i4hV6UAzWFNoIzMtnyBnBz6do0aj3mfKLW+
yrLobXTFNygbPybCUPqMJbNSvsPOAzOtUlcAKe97BbGerM+PjYdskNnhZx30UEXz3WSJSw3bYkw4
cKYNm+99CH5SECUASpxiIYl84D6JnW96kmMzUP+MOobYSSMbruOxp7n7DqOihch1pwHNXLuN+xF1
mNaphbjS1PTGA4dLZsN+7zIcXAsHXEK6DHjjmnG87FV3HYqmXcV2fnBtRd9Nas3w3z+YpftOhCRi
3uvu6HCBxhG4d8ipoKS3EvCNVhD/P+hw7o0IzlJwJyp9Dbh3XXTJNigj3DJjZIkAot4JsuNrwwOz
BO2ZKfPTaBaPUxgy/K+DnCQcsL+QxQbyWJGq0F4S84IJgd/0lkVOflw0hMx1SehqjpwbAZpIr6p2
M9Xtoauh6HatDeop9xHrvCRv/aA3IsJVGclkhNMQ//sww+m+NTJEefr6dhLas1q5r0GVXOK8Qf+i
8oK5BP9sBBYzAEsIPUE8VPTDEPNOdan9AwUGBJAgUY0984E5vowKeqjae0a3I/ShzCVbI0bFTXXM
m8YAVt1pz6kTbaG57OpgwX2IfJ84ENGCx0SYFp50y6wWE3Fhw3WtYwHNBI02OPd+bIz92ijHvYGS
99rzOncVvAZCQ3kc0WXgcsU2elRUW9sUDopJ7eTidphfGoIMQ5A7T4YZPbsBWobCQf+M0a3q112Z
ffa6utNqYJv6i6kPn3EU/Ahn8c1zrPceZFFoMt/23CPrb9wfHKSmq7vAdceNExNrgn0BGoNAqocd
s2Z9JHpx0DDdbuKbUWO8DINy55bgrrJghz0aYvpMFsYcR8ReTOU2tjGHDsvqEdj+sUtsxH4LFrWe
WuNO62Rv6O7DFIImxYoveo2aGzPFTzwEfL72EJzv4vRenw3woVP0mbim34ePFuMe6OYP0gLghM3Y
2RcB0mtL/lBuUhlmkMWkC7C8tbV4K3fzvN5FFW19nJcEVAEiGnU1AKmL1aLEHnvhTRTX4tAVQ731
quqH/Bxi9aRgmjrceJ1OCEMelBaGRQA43bIbYIvL/eWxsdJ7cmQjcLKhr06/yV2CHsOgKdN6nLKR
IF/zFizH5EbwpvVNsYiS2Xg75xDa1u5MXn89LTliafgYEk7mzmr4fYBBtvWkx5Rtov8L8/FhWGAD
dureCMhy/nwKxsDZPlgCx+Ela545EyJbESJX7R//Lah6IEsW4g4Sc90tYRhZInzKzWTRy8f8aAEt
QX8BWI1MYUvAgyKLy6ZUQkw6lF2toSRWIB02r+W/lbWKOW9/KcpPO5Mbg9GXuXFZXMwh7cKO9/J+
Y9viyd0u07qXedSPsuZOtRSD3C6tbALhQ13LWkk7xvy204i6/FH/8hPySchjp+Yg9+XGWDC3bR/t
a3AOnejv5YOPEWhA+m2pmnNrkGeaUbD6hMyLPzdVIX8kWErqpwtLndk24Y7Jqt87ZL/gxEan+jUL
Z5gJ/xp+7gUWrY4QSNHh7RH5BUSyTadPyIf/br+ZJ7YDzRX2elgDAlFZA+1DtDjsFaGd8h9u/Mtv
kEVC5tjm6pF+uvL09OJIZQ4NUGkzLo1DOnz2jVLu7dbYjPdZlsanyh0J9yGDd35r0KYLgEJ+eaFO
lVdH12W8c5W59Y2o0OZt4kbflR71xHMN84ocdcctGONA8staK9XhNm/E4MvfMkAtyexZBWNoDfMS
yr7shK74p0uX11p+Un7jPz1G6nXGaxx3JtkShiQjllAGxH9oHPpoO+Ch9dW5+SwXwAjiAhQjRBVO
e9mCx94S+8X5YIZ5grx+gkL58qb90/vaJYieiOyHVyDJIO99bnuoKLpM3ZgalnZzOLWkpfZlS5K7
52Olg+E6PZKlz842cGrhR05260j/N3m93Jzf1l+a6Kkoz8+EQffeEgdZKvv0EVRHd8pz1xb+6akW
ddgiWNQczm+4/PfkR+QxuRsurVAdBr/tUqrJiX15zpSNXV5x/vzXJij35VOTpdNn5P6p+OW83P1y
7NRsq3qx6JOnypxZlJWZh7Bq+1WGUhWJpLUKhhsgFF2V7iGTG+rtSp90PwGP7Fotq6GlWxW27mxt
56aYuztSxIQr3UuS0qtZLVfAUO8K19iLpr+wSGMhobHIK1yU7divNE/viBGlarM3FDxea6XfKxPw
GrkpvRJ4jdbYKslhDjoZFGFmezCbnNLB0EUPtLVbDBFRUFxlCOxw/V8XC9hkvnDJXWYV/iP24wTz
7kIsmyAWjAJyP9BtXKRlsUf3bB836k4Yowh9z7LDC3kiDBkobBfiIRBhcuq8PnLjLbCz8+752GiM
VLE8fSrKU65s9ufr/8X58zfHo1PuITgn4yUk1Nk/f/yXrzsVneXn/HL0dOtfDpx/4Plb/urY+e7y
7GhDuwgaN9wZrbX9cvL8+dPt9KVxfPn6uSlCv4q7p9PXnSvny3W//NTz1wCqHlcCGPHmfCtAZAhL
q69RkdVMGhcE4i9FCZwCQeHBg7FWEn0o0y/a2ADeWzbymCzJE3K3xVu9D1Rld4IgSkhi/QdMcZK4
xDDFu7odw3BL0JxhRILOTgi3836aV7jIFyGTUNnvf8UlSgiW11SLnZN2J9MzlrSolKBElQFua7Us
aqTVJNZqxDRsxyBOywvpLqrD4ymnU8spRJcOIXJqLh7tKhkhENWRupUJnXDBG6oAGcq4sPeOdKwG
XUx9LQ7Wcl9d4IxyF6Dn95zcwVaCG+HC/wZzZCaxg4DVEKmMYZqoc+yHLG2yVVPAPU6qIdwU9dwe
XbVuj9UfpS/HmkZ1WIUKcFKL/3GnLXbIy0bAtjiejiVYYqV5uVZncyXPDQg97iLALfJ5xoR5jrKk
UTGnkjwWC502gHjSapqS4tA2i021ZWE8DH+fonzCct9uMNsqy2Ar02sy2xaTGcE+eHnM5+zbVEEB
ZnVNxHiZ19V/QCLlk/5yzFjmj6x9PhI5vJ8ycKeyfNBDQUytQ3dMPk75iM8ZOftkRbo8Wen0ac9M
vdAv38tkHKRnEKmyOOVkROiTAZSmcf05xGDp5RM0lSH99YnKgwnacxAoEXBSVGoAZkC7s+nlJULU
XJ5tMBgLvDuJwIlOSeLXefZktbgwI3uB+1dVJt1hsl+hoTZHiWA8b/7qGBEYOK0toGLNaI+TgiWT
3GBUhB2eg7zD+RgKzaAoQ6LLnhqYG4minON3I/SqAzFIayva4ZslaZryOYXyEcliTxcS4GbpaxJu
en4S8sGcn07UaCxSnWlanzGPsiQzo+djJ7BwZ5fbdEo/5WORD+ivHpV8PqLEfgKSJRA4JpaV7flm
lds7+aadHpF889xksNbwn0iJLNzPYYmoT4hBpUGB5xnsqAbpZaM4WEoCt5ZUGhSu6iMgk7AVS92F
GtWO1C7O4XL/VPTgR63ViPWzrEJ1qcdTfS8luYtkAGvHmATY8rbEie5u29R9OWNKvQmoEDLDv8NL
tdKOD2hSEt52SU3buYsAJE8fKiI9Q6RoOsAzB9QPalv7sRBb8pcEmuVZiYAOUAzYQiN6/oI+Pu/K
kkQko/ZA4oEJhGxp0VINyoKilniB/1fXfZyqz7//+xsA2mITt10Tf3R/Qkgsuqr/Clpxk5LFKPM/
wypOH/odVmH+DcCk5lgQMheDKA+oxm/qumAjAE/YNpArHZ1/0+XUb7AKw1nOOJpju5rr4vsB4uI3
WIVh/A3FTzpXwBsMUhaIi//6z4/xP8LP8vYESWq/7P9b0ee3DEhd+/d/1zX1i98AB4Bo6LgNLNAP
g9v9GfvTDKlboFuCH2DsXGTlpAPnh6LioKqdBdGzAE1fjbOyrgjcIrnzkLqaQXQLMF6U5thQIBsD
xcHGB83MiBOk3bEGvKsmpnnAKw5tJJPXzzSPsKAaY9vrh0gU8UVv7FhHwawbAnMtmu59rFUCg21J
lp+VNmz2jTlpew/ZAx+sCrx0I/eOrRsOmyQa1RUSFQ69hfVcWUBamxYyQwOllbXE6Bxl6bxRTOyC
YgiVi6Se48GZXa7UQw0lDFmsBaqLaR4iQKGkz1426cdqCn/bhG2lH9FOgKpmMWeQu2meQyKHibU+
XyxPyE28fEKW5LfI0lS0LY6QxVYj4AxG4mfUCvgFbg4KRM3yC7lRtZ60xhwgsZ3oAEB0OI0t8uWn
Eh4AOVG69TTjGhVqTncI+hmvzDm7gKPEGsHzlDvoy45fBpemO2uboWXV4RpkFs+bhGzJmtWKu57S
gFRXEA/WZoAMROpOry4ggVwSApy37XVuW+SzWz3ZFeBRVkmT3+rC/YBOy7BZz2ILTQ2Cap5tohih
gUU9x5ucu0AkzQZlVBeNZrfAVGYxeA2djesqr70Lht8YMn+olRTS5jjvSTBcGi64NlY2iOCMtX4V
drp2NQrEBlfg7am20FbhAyd7NZrSg4LClYMiyriqei26VKaf0PmKq8HL0g2/5kq0Beph5kWTGP1l
MPXbpNPfcR5DEXBEPKpQVf2qVtjV4FVvDKs0rqrGmsnwM7jE2fAwEZ0ZU2+6tMfe2zZWi3uTYkVX
xE9ond2MHFLmIYJswv1FlfDajLxmFeXNsDNECNpESzFrshq0/cwaxSOzQ5gBDcqVnotLUAEmvEX0
C8XYIsBWWpdqFts7x52f5Tlk/6g9Rd3mAcIL8gI7sd2D3ig7jX/9agKrf6Utv7prUT1TlsBzzPC9
nEO6wLiy4xzerOVsInV+ssOk2XWLWMeUFvNlI/i3hB1TH1ZGzkL5gHsf+vNi3SigNMIB7a/sfmHQ
tCZT3SQxEBax2z8dE81rE6XXaHYuPJsov1B0T90jYebrqCaRNGD52HJzJrRLUR48b8CSkq60shUd
YIdkEXgtzeTOSOVfyD19WU2kQKdJ9DpEufUQbbY42NbN3WyFT2NMkJi2oV+UyQqBjeYIp0nfIjpz
m8EDQP14QoAlU7B6GK6N1BuPvYWsjdc15kbHGxaligKwl4unUKR3R9DBOoim/LsMhwjy+vvSs9en
kOkpliOjp4tMRgOxaY82cTavPzI3G44AxMRRXzYiezMtnhwmgXhiL8wWgAnUBabbbZqNe3nIa2qS
1kwokDvEeI8ugXjzgm6Iq0VByyZvq5bInDaL3xMcbChjgNiYttjJRzoOwxbqWX1Mls20TDdkSR4b
3WGHnYe1azWFBUHgWptZs/d5R4CyGrx5a1aYMDiB92Y0Xua3C+tG/qQ5D9+0uNGQbFtqsoeBW7rE
tZmfN0f8izeE94k0eVhr6qhFk1MxG4SwgOCMNGw4exGzGcL1a2MJKzpy5qwuExBjmex0ao3EQeBL
7m6LVxLBdCNH6RBggBXiMljvst6L/FyxJ39IuidjnuxjTRjf10tSrwGVHg9gVXJUx9egGwQRDLXY
MlTyGDvD24jYJrc4GbhgtTNW0ajIDnXkW7Hyo1hAeTHh/76w9oqFpfayJrDlslAWZVDrHDyFtA6h
IFZgzijQnv8qlIZQ9H2n9pUvQ7syGmxbwHHXMkYcYBS0yjPQDV6QwO53IPXFCdlUpUlJqRbEOYys
GTdhZ0xHfdA/dMdRtzCKTd+Y2zsnG4JjLVoDdQOShK9W+xkuU/86DycWHMsk1lkDwkNyyHNSpE4i
ZPpc+yfSeM1WXpmV8InHyitPV4NpmzZBULarIOm3Tp5Ue1foMUgnLH6nQ00y+xDnAkgL3SFMmElB
Msd80bN7ge3wQTb+c0hT7g6nqOuMkEQbuadqaBMyG2ow72WlyI2MUVqjfZnp07sotH598phlhbS1
cNRdAbVUj3oOnyGp0UhT52ObLg00tcrNPM0IiOooagY1yvko73nH+XrEIWpvKxphvqI/uhBDhVUi
aaUr8ESRBN72YH42wRLMj22zh04GboaFQrJwolWCtiPWf5PHLEAdogcVGSS/z6tw6yUCkvzo9ATy
hw0Ubip82cwEhgiFLStyxyJ84C2CD5hpDchBLotXnIJgg8XBPrMZCypIElIa56xzI0vyWDv3d2rY
dL7s3uTGWLq98666dHl5rBAYDJ1mE5UhY2sPmnx5+0NUl1iOLkW5QfrPW+eBYwFQ7S6TkMwV6AkQ
Gah1HeWm01Dh0tvg1AflM116BK6jKDwiLTo898qet1Cjv8v7yv5W/pYvu/MSuUGR07eXlb/jrTVw
MIcgrYjDDfVkrmY3e2ktE7WgTqhHuWmVzNy0OTVSqiiyaiiW7PQO8CHzL3BHSnShm8pmLqpxD/ZJ
CexUJbdPy4xQSC31gXdJvpunTJFpNzkp8bg7xYlFUCuHylolQ6T5yMO+ZjUih3wQDQnhtw6meOva
SNFcaNOdjNnLZEUuOarnvIU8cz6t4VjT9+iELuvP82FZSgKzOjjDd2PBGxNmxzcRi065J7WWkiVM
dt49lQw7PRh4LfU1RhBbeQwZKcLrsh4rtKiGi6RGnKVAAtfgPy50yIeQ2tXLBOFDNAa8w1CRvg2d
fNrGTfGJfKh21BRDg6dIGAL3sLtpiVtkS9RJlpKlVMQNRF9ZlAfP1/zVMacdxZosWLo+XyxLeYHN
A6lX5Gq4h9x8+bw8Zi/RL1nqxxpBVMUwT68esmOxuJFvYd3YSC24I+46eimZdRhhjaVfB2q2H42S
bvGPIfS8K0vDjD39Sp6W+3KYPe/mYPvyAQF05GAR9dbUcSuHHH0ZfJphYkUt98XyHlmmC7S0FTD2
ljCA3LgqpCcaV++iNCXWiJr1l3IzAnvdTIzI68yO202lVeMKaXuXEZku+jhNyBkGMyZ2e4CRwW7C
9rWv9yaUfXzn0EJcyyKyY0yTM0Urj19P/XJVjFcySiY5Y6W8CktCqC2HGaWkGeNSguLtMmidw53k
rNrfzlSpTQxRnmLVgrikLM5LQkWL7BIC0lKcZGT4/C16a4GgcsYhuwiXNFQpMxeazJacvvzXI+ev
lHRw+Y3y2NjqLtbiSD0RH/9yVUT+dzqdORXl3U8/RF4q93EJ4iq5f7rj+avUpKjXumd3xYXjTHQQ
S0XIe3/5FaeffT59/vb/xTGM1hOnVpvBZyF0mIMJYE4KvQssor1Bvrsy5j00y0fsE0aE3QQpSa2+
NhOVPCji8qthLp6TGHRr6VXPaWUMTGZnywfCZe60wLlt07H6xlL4J1P0t86B3TcTn9kgEoJ+nM7l
WmmGmAVY+Tpuo6fRgm7YJynoCLSxTCDd2MOCpG1be9pi2tv5HQoERhkz0rhklmZGFLRlh8dZAFDr
a/XFLs2ZMC+GLYNzERbJhRLFzQrog7cmMzT45sgqQPStnykMfLbjd2JKtzXz0/WIuQnvQkcGuy2Q
1W6qbIfp4ydG4zGvL+DGSB1edXh1W9v+5iYdIJ0qIQRJ+MxsGh/vDRzrs3o1+ANqQEy03RjKrmIc
nN7GdH4usSZICX5Rb1lrXiCmgOtMHL9GbldcR9EPMb1nXrBLDAy3hkQZ/LCIXrqBZDBChwezZkFa
lOMxNIyd0VU3WhUiHBwiGtWG/Q87yDaV6lk7PSAiAeLKD4GVbvumewFM/gMH3sZeAhj5xNjKR3EF
nu7TMfCN1LeaqVy1FbJUZmbDSDbe0yC7w+MsfR7yd7Uftj1TrpupB/XRMNetIf+DnbmtCT6SBYCY
SqlZZ6JgxWGiBBLa32cPXqpZeO2hTLOBbIkZosQ5tgiQd7vFY2AFqBvyBRmwJjNR4nC7N3Vuo83Y
hM/t6CUXqZICG0PZa1OxfNwW2rBTTBSJRuSxR3QW/biK0FM33LeEln5MGKnXwG9nX43ix3nUngJH
D5iRKOBomYDm5I8Ky9Z2Yxccoa8C/KggqotQe3BFY+6MrDxEeW3ex6b74FbZNdgmVu9hClxAC0mN
JDuQSyhM68rWI5yxgWKb7WLb2ykCPHKY95dFnAQ/FMRZ+APsmkJwbQWKiFFMB9eaWgvZhW4yZm4F
J2OTlDA5LBOFtFm98UgQHtKwa7ASTKDtTdONhxbRIVey66oGHdjSXjUNEJ9Z2fjY1RgCZO3WFBON
s58Nf9SBzvUeEHHU50zsJY5t173L7IOrOiMUzxfFdOlWh3KdGaiOJKa7tvLQZE7UWVfujH5WNqBs
pBMYB8s1GDuESO+LtZFMqq9kWoCkUfqtNqx3DELvcWhVv1Xg6yq6KDT2kOh0615di3FudvoshitV
vYpbc1o7I/gMU0dodRrIGmQwZKGyXiOzj6kA8iupdmeXfXs7FT9JAz2UU2tf0LOiXR/R9z06l7Xq
pffNIkQejvgsqAocCO25wHE1i6K9V3kQBhIXlkBod7sUMhTr/DZeF0P7I4gyaxOYMEod1Obqiz5p
TeRZyhIlthoIXY+wKW4CYmWbAa8bOu5EtZjmuQTMEf/L4W20CLivRNB/MsmFNYN77wYVPFRDhnbb
ZShy9w4m2fhe5G40+ni0X9eB1m3tMP1OMpoxwBsx9ssa8GH0fE7NJBTjGXjuiG+nUfCSB0MCMJpU
t5XtI6E+VI4SHLMuBVQAabqrzYtUhWOjjDj3Juhq+sgg/RCd1+4C+ihYFHm/jTvWuObIKrprrwsg
nuFg2H5vQxtxH0WfEpUCKbfB+vRHbOsX1mSAfxHxG1aSC99DXS/pD6g1Gjbu3nAV6M2z0ViQ/9UJ
B4uBisb0eMh+VjF66WgoOPsSeSJLoflWb4Qp+J8GldrR0lcvGGE/lo9a5BSrtkyhjzghpn9RtksW
RG1kGvlDbrs+5q8baLD9LW4rcILtXVtm93iJFZvQBH0qwi7bdsiz+pjH/zd7Z7bUOLAm4SfSCe0l
3XrFGIPNDjcKVu27qrQ8/XzFLGfiRMzEPMDcdGCapsGWVVV/Zn65aTISAVTINNt0+pDx+D4F+MyW
8WmAMMj8CrtwX8DIUE/GjAektPPt1CfH2aBE1PY/VbUbCm41qaDkXPnOtq0Avwgq0ibzd0waczNa
6pdqs6s8UdSChELh9uHySxuxYpRJaYF+gqogyXcF8bmExo5VkLtofmR8SIg0FQH9ChsP+6PNJNPP
ZtwGRQ0cRqr9mBNckMCh8DykVwFLVQF4Up4KxwzALcGRalK3XZuV9T1X4Hyz9NV1CbR4ZA5Wda8+
JUYpQDoN7wvI0Sn8Cp3d29jvSmhCapMLTEfrv/SvL93buE+3EW1xXBtA5Gax9oeOiHAJJm8xkjcX
mk8ZEbLDKZiMmIJo+Xhznfy65jS860bvKMn43lpVcupMWMtxSBQlL4Jb5s3Bjs6liSNaSN6G8fAq
nZtLW4C6hvG/DQd3l4nU2cLKf6mTDPtVRhZY+TQKwcnGOqnAeqbYOPyUPqqeGTsEow/Xdk0gB7i4
+uK5SwA3F4b9Y9cUtjOGcuuZ5Js7cyt89nP72H80SfYEf/BjCFMU20iSvFrgWHNcvZ2jymZbkNw5
yjq5iVXtveaurKxzsGBYrsKs3Slj2i6h5k8MsXWYXW7GSQQgVTlPkPlqfNusywwQ7qlRfxIRN8g8
bcxLE1e01leZw5iHzuMaB1UpiXcp2pQgdcB8rAFrT9m0gvYIcG/oz5BQVrZI9QWx3KRmeQZmwLCa
l6wE8T/HCIkRGDu0cXE0qjg51HXjYcoodlG2DqMiv2PnN9CoKp6avDvKKjmLtO2PxPk+XWJSVtNd
126artNhtgk0MgtMsgCERJmvIouu9HSIvqxkepQLzyNNrO26iKCisI5hAwixPoQtO1hl31uec+3F
2e0Cc942nIFWL2zHOJnjDaS8DfLfZ0HEa+e13Yi/DM9o2KuV4wUfUaZShqhsAZ2wvzPnrlxNdCco
kInQN2kArOMfzhxM8d1Yhi+dUd2HTaxWFgQ7RsLN2aQst6IttBLFtZ2lbJ9M4gS57ewaOd5zymWh
5l3XWQZ3OA+jNfbv1UTwa21b8yOHvYfa7vObMbW2Y0EynKQod/PwlOhjyFLew+MvNrlJS0GQL6fZ
aS706lhHY1BUehvHnvz2yuow3BKdJUG1tM0lVB2z5gBKfuyM4CmoHYCBcWQknuDOYHcrOPMZryDD
ycZw9lrnMN7WdR7smDZV5zilu2gmvzjU4Tu3I6gcbOZ3zWBBGpSTdau6/NiZ5nUYsoKnVjyx0lbT
VhYpCgx9vxq8XGMzbDRAVDgm+XkDFggz8BTaV+MiBmDMdn0Edov+s5jRV1XWR+IYv8JbgFSzJm1M
WX3VmfudGuy1CiENgjQMhEaKte7Gadzm42PFlnBv142/9Qt5aEYzWdc4A6/ooQm4IYbmZRymmyRv
cXEH3sF3me0WAMjYJhkQ1XNKtSLWPg+CswslsOLbrmrFgDIUDeZ+s09hj6abLHW7w2h12d7xu4KW
4ybdi2njF467pgbB39UoN6wdn9KH1f1XXJnaPVb5PrrJ6mTFRiv5hYGaVdauZH1lGxldeWVz7/gP
8Fmtx6izAHiO/S4MAMk4+cZr27deMTiXg/3s2mzuQ+Fcyth7aSi4ZoB3sQIfQCvGzu1kLYA9+zDa
mPVyX9sgF6bSgcTKMz4nukg+islwNPBxp6OSVCwBJmWYTJ+7P+Imq0dA2tO1kEm2dkv7PCB0rgcT
n30VzKAQx3QNU4UvjAwgb93yTLqccwFNyqNDExrxZGQfoydFgDIHWnjYkBlhC4MuRpCGuGaC5M9q
Mw7FIwWbE7S08tuphAVXQ/icx4J+Y6VY8OvWZmz3YyclteNeNG2GXF6DzABQ6nubTqAO5kndkGOA
zJOBPN8WWKA55eC3odkNbfFU+PzPRe1hkewJ8I7OnSlZtCY33xI4yjZ5StVvlsp3yb2f4mBMPEnu
v3VDJrnhBWQIXErbOvnhT8NjLkP6KZiqtwszBotsV7RsO8jcK2eePuaKQGlphy+qhI9uCpPur9an
vgpeX0bzClc29L/CPQqiM7xTS0b6DIDKgJB5Z+jf0qbCPruLmr1QWOv6Ul3XR5Wmnx4dKSvVEZD0
7GfMQb/dwqoEgWbnx+rHpeKrzPUL6DcHXjOObW5FMKibd2NYPwUt68dchi/5Al1UqB9ZAsVJ4kMd
u3u29R9RnsyHOGSzXIX+vdlXp8SYHvMsIh9gDNeDJ/dV7c3gVDC1muXKo7NjVWN23yhnoihnvK4j
LPKT+LAXqEINDTHbpbHxQNE29Bz/Rbjj2qI8w4ao6LfTcXBvkYao8aO+kDLr8snMwfksOrHjlM5m
LmZg8qRvS884wmMeuAuHjGvMQT4v9EDdckqx80it+oWnrJkjkmidu5sT8GXF/JvIRf8Vg8fY5tL2
3SfuEt/AEuGIluRzVdzyxkjs1RBy1448+pWWKb5RhmIRjQnxoawTRUZaCCExhkb77Mem2umuuuCe
d8/oNTmnlKgje4KgV6Tf5pJQbFJ6bzWVGzMpkQqA5iZMP0XnMfTjmuwF1KcJuRo6uGA+soAttRgm
9l39myytLlycr6DBfFrVYAMIzw5RpH8AU1VXVtJRRlIRNTVeZax9oULcskd4gbnz0Nnq7FTGJaAS
L8x4lcoMCFNWjl8OEMR2YH3iIN9KZ1pTB/AUi4iQLEErJ86D62SGVeYbCSfkJD6Hdo0tqUzY90GN
Wkt6W7a04VbswF0mzNzVZkwuUxUwKQ2BLtns3uVU8YRELJEAIjdj7Q3rKUa7SeidXJlzTUc8zIeb
nAlD6mkMgxg/oGS/BdKgxsif0MhwuRRj9jxbH4ltvcUlfUxD74FSn1mdB0BxyupvrQBsL5WgeKlP
NjS/I8BKlkxQydgpFuT+I9Mngu5446+K3mxvVTGtXSmf0tmLTt2oPUKsw7b9WUt4ZLlUcmdwjOej
8X5uxI4KBHOr8vw37NCnjda8jgRWTCBWOBhFwV7TGWd+I7xg5WAxSZzFpjDqeie9+6k2nuT4G1Lq
QDfV0+hBvS+C4N3wnoTwWeUcRcFZLa6igtMiOtFKSO4AIub/74oMMDltv0kjbr3GpCyhjq2balZ8
ETvVNnPZOeQUntdNqmtGtoY5iHUZ9OfEQBRsc5fbQ3YOAUXF0vy04qjbz/wI68bizsfPnDhBvW3R
zC22o11onvQZdUUJ6MqKrJY3JL/SZE4vEkP+yjdBxBq2vQblxfYbjvmqCc7pQA2LMRYbScB7ay3h
E72cv4Pu0WC/65XpnaoILHJSiXiN+zZ9TsYw2Ngpbq60YHduvDppEmLM9OaTSL9AiZ9h7HqHdunc
Vcm+Uy3OvLJb52T2xlM/01Ax+VW1URFI3ucyorGOowA3YwJ91pB8GXQV7Vp8Vpzu10PZPLJonpxm
uYiYy7PcOvp1svIsXI/K4XckX7BWrd2xj9ZdHToNKFJ7G5NmVyaEqtF6q+mnoGxy2lBz0mR+Rh2f
eEgYQK/gR+UeFoMiqq7BRJ2ZxxGUGvOz8JBPsVm0/fjoz9ljqpZ78saXOJ0PlDTcDn1JO8atl9tv
Nb9CpOBrtF8NOa94NM69t3B5GTdTCq6hWsROH0wXWa9447Khja07J48/7Mh5WmxpkU+Xe0nkO0sE
xSicElSp48vGU0AGvvHMk5IA2rqUhGgd8et6rf/uLupi82o5kbslzmUm7kOwLI8tmNkr6w1RwSnY
IHIqXYtMEd4puWI6t6ppnOg2wxJuU7N7X4R4JyjLCME6mVb5K/vw3ZHys6o+xz4CXYbAUZrw+qLh
0hotZIPq1+aHLZbmN07yh8KrH4l+LBjlQjqLKgGbMtd1z/KtYoO9WlJuSRD8gGIO9UeRdYeug2NJ
3U7gFgwKpoM7019oNw+elx2Bub4Iq38YRblLJqTiOogucK2ZLKvuNw/ySxg/j668s3sDGEhGELX4
akxUpU4Yx8KQOywjutcucXcdXRRrrw+bjW21L0Z6bpb0LR/6nzK+dfoOK1PTWDw9wYmik1Utk7sI
QkhrOCehvF/PKnuQLHpYZTu3SlFSiYbGFImddgJhS6TX0fDiuP1VEr92U2wcymG+GBFHQWHiQEvv
l3T//4a+/wsryXEsF/bV/8xKevyZPvr/bgH8j3/xn24+5x+eGQQBcUUMfa6utv+nm8//B3AiW5gB
SGogjfjo/tPN5/9DM8HCwAJXaYE2+6ebz/b+EWjaUuCa5n+glf7Fvfe/ufk81/sXfhrQRM+l0U3Y
rmXCIrO12++/VUObg2Gotq7Ng5t16srv1UOrCJkMcUkMTfgnP3RYCmlLK7n/090331Qy3NCLsFUz
X2IXYNUZ16NlcM8IunvHKz+6Pq440ghE3WWHEPAYMuzi7pNcGi94GAeLMjh22ckCJk9BHKoW9yk3
fC5zUM83ntN9VLABDBcCxqzrM2lbImzupGiaWQ2LpomuuqDYCdm/LFXuIX5UNzlMllVEfVjr9Lde
NwUcz5AhZDilLLrOuZB+v616nPQBQ/xpONpyiDfxsmAK/8rCkNxzbgtMZWJVsoOzhWWz62CHX1jl
dhEHPFO0oaVWQyXQspeWfNb3tMXKgQ6E1d4w0sc+JLA/Ch0fzpLV0pK+H9PJ3pvxvG5kSbNS/94G
1k527o1ENFxNNi05gudj7YxCXVtMKNjDXaegao81Ad3NSDP0Gn+/fSrL2TyKDEKBfvTnevv7iJSO
cygYHwMVsW4XuOhA89Nwj4CM1GC7/Q30tgnYguNvZnr/NjCADLol6vgMmjw+1zjOqnpcbpbZ4YBD
gcEm9FrzHC9wMoJS4k3RDyVEijMKfm6m7PDsOWHTlbqPQvXQPgQeNo9a+JOqo5c4qqDIsJoTYk3V
WhhBdPf3RxfMxl1j1w8KMkVIP0C0CFrTAyJyt3Dr5ZFDzr5xSz5ndu3WiHiVs5Ss9NopG0LLeV//
me/oZratBEi6IOrO5Q3mIIclVwlx080e9g+YSjSYiZtwrAHh8H02mPSS89SJ9DZlhluizcAuSaRc
w/mc9kgxZyh3xsnPZ/nQz2mCRouQK4U3PFSd514sQIDhIXGt7onwO3+Y77GzRA9/D2zC7O5YKxZt
pkwwOp4UQf2sMtJXbNvF0TEJ/+XQRV6XxgTXanr+Nuud16mGjh45w7OCdvxJLqPFv+a6F+VH1jWn
7WmbROa4niTdIDPXtDBi46f1oRsFFLMCN3FBw7ABg5gCb7mS3qOtu8b8bLj1zTHdVJ39QO3h/B20
5SEeGxnjTmFrRm/ZWz3yFi/CfZe7ZK4DSlCSMc/e2bYBBbLq4IHaF2QaUyQ74D7hirAX6a1siK9a
XufLEtEymuaB9w7Z69Cgan8qe1gDGL0DLjI+9aKmc5e48w5iRv+aL/W2iHz7joO2hOnA+jcZXrSh
vyF+znPyzk0JEjCYWGDL3Am2yotNJtn8bTjae0u6uYafBld5I+cX0VsvdO/W594lmTh1lO4EkUdL
e9+rb1g6VhPd50sPGj5oj7QAhLf9BKQotlCfiikN6CanRcUFQPaYUNQMd8zdFtjgtm22qMcg6vpr
X9HoZbsntynij9JgzkYhw3KuLXM+JXkyrO1yclcBb7Zj2zjimm6ajhtFOD3Uxjg9VLZ9JT3ytzhL
1Y7d3/QwJgiSQzpb27+vEH1HVRXC10ol5Vph27jknZguGHTGU0XHyD8/xWuZ7xl3YLSlzbSfquYF
7EIJp6U2tn8P55k9RJMQUSKgAuREFS8e9QhRnfcXb5H500xZrZ+P734b6KqVpHrsq+I2rfr47u8R
pDTm40kRX+W8J6Z5Ch65AzGkLSkOnNPcfCkpFAg6z3ucp1GeOXo+eyboONMv7mvqPi9DXe2rkXgm
lGwP2ndRntxuKk4GxmNQSdkuiG1MQGiI6TGyH13b4WifBhiPReQ9NNh2VjPdGj9JuJfwb25UK+i9
MAA+LEVenSqcjXe8fvhqlaL+icE1TY41mX6jfzAqSpoly+WmjNJmx6wGecd37jhZp9+wQ++CwjS+
pp20/EMh4hllD+2KHm5z/fdwAxYUq6Zs7UNHpe1rwVVVAHJ4cRFdjgKmGG0nZfA6hguWQi4vZvKN
sxV+XL/KLUt+92oCt6bnlZExDS2/zMz9e9u37pqxVM9o2sbOTK3y0KnIQ8ih78mNjehS4cmldgM2
0F8rSqBa99zRXwphmbdwW2GHlpyRwWd10ZXvJg1cGF4UXILpcUqr26huwrtxkZQGxiK+5kfOnnCe
NSua2V/tKOx2lhunD6VZy0ugaIpzzeShHaFbeHTYX3nkd2/o+LrJ20Cd3byB3xVk8qXzjF2W1hgf
DZk+TT0zbFdU/aGhsfjJxmnK1p3f6O9vGcmJ3GBHQH1wHJucmX3RLWfPlxcrXuTx3z+nH1b0MGyb
0nymNGM4BfqPv4/GStM2lJdshylXR2CN6vj3ER7YeJ0vDZO7JMKqE7P6ThW3J5PKHSqxUqQd24Y0
jAa5KsOyPRfWeIXa92uZprUPYRKsAX+Bz6J723Z9ShYrUBZWoLNYPAlcP8GVE6NHceE7eGffHB96
cJ7GV0lhykNZAxw2MhZ2hjIruxPRTQN9jyFKdovPP+/OpTGUF7q8bd07Y+0M/8da2BC5LAr70lyw
ott9e1Q56B0/NR/GCNQ1zSzW1eJE/kYEXbir8+bgOO1bHJZ7K1bIEtCFrrAFf3ITBvzSGuFdPAPM
RvN9aUWenZSLAtQCl5YM4YXH+gDITayb+SFVBX5qwhEcdgb+W+QU4brDtSO+BCfIBTEnnHOwH/Sr
9N10sTxs0X3X/kYpFWGyMzetb4LbGKyzMUScFW317UzzAQOqtqbCXx4Mr13VbtZSxCKomnf7V8J9
BDekx0Ja2FDqp3Y3pg1RpSTbNGHzRSManbxR9WwMGOZ511C6Va1mLMthGj47rf1llZRaCxMsVEQ7
h/sWNMl+tIKLrAkUZsX4I6SARNJSJ5qm/lMse8Aj2JZ9kPetZCzSzD85mE8S1BoCP714UfOlal8h
eMZHthqCI/jGnM0N2sNqTJJLvDA78nbmaHLsV9F7HRo0U35L6B8i16Tyrun3sYQwYnbWfrAZ/yGj
IDh7/Vql8ZeddzSslt6loae0Lb7SrHtdXPzThdpXMwO1MS0ZiRRYczUt0bNe6sF8iER+X0sYyODm
XYGO6q/GcX6OQKw3YOSa2LuKbOM6VsNdtBjXHUMgriZEFeIe6jz1tKB25czFatwrx/jIxx6LKL0a
uWR66F9Rn3CVcyemtm965NSIiGw0AC71oCehdWblL+uaBAR9APfE/x/tdCk3S2Al9Hi1G9790yoM
/C9/JBkQ2LwlOwqKba9HjaEkcSx5Zzv+TZtDGXPbJx0Cp4Y9nByc8zTAxIh5IK1v2D9RiASALokY
s8BetKlg2VBY2286tU4iD/KTGUEnQfPhcLxyOmddCUr7IKM5a73tTk1uMGX8ism5ui1C9SbK9shs
5quCc7TvjfnR5P24GboRAUE4V6W93IxNG60Q2/Q3txiTeWJdhfMZHLbJj48vZgiY4za8PF0iH2gO
O5Ymo8AqMHFZ6N46JJEdlzq+4MBPoMibz2bt3OYmmvwUOqCUvextaRnd9gW/N5GidZhmTHTtiY2c
eu5L563X38eyvLe4K24dGY3rOcgRJpIf+Bvg0Yz2SzVQcHqsMWv/SZThuwiszyz4ZgU4R13Hj9qk
0IAYOPfBb1DOn65v39hDj5W1KjtsMfIMMwaXQeFvUmP+UE7AZNP9Uf74QxHkjdv89L2LwlSXN+id
B6/nJceI/JV46QUYABK+13yQNawpgptZviDTm6xFiiiOn3Etsw7sA2+6qpPkxIb51RrVS8wMskfe
DprwgjX7XNfgO+dyejMDeaKb65rAypGtkb2qu+SbIGT7dwGWeBORRvqdkhmTsca/63L/KBe4mqCB
yKrgZGK80p+jKudN2VG0UywebneHR8Z4NqzsnDXuu2emyNpq7VOYjC6w1CDI5E3cu1etcpJtj5pr
QvwnZ6QU2oZcBAIk87muLO9inw67IWFMhgsAVn68accEJ9y7m8NLa5flR1IJtery9tj7t0aZaXhO
tGbTECBs+vmVM6bQH+1h71vqHKDH10X3HoXyUBsi27mKCWfR97tqSk+yVdN2wEm391NEYLcl3dJ6
296oPwgzyYMrAEhWpuHdct7fuTTQs98g/uD62pwb8BzABk1OLsLIjJH5LDroXjVDp7lnEM6Ei3Ha
jrqL4Cu+zx4C6Tz4YZU+5rXzEkUs7TissOLj5lYeg0F2Wf3BC7mkqlDiL7GrO7cdXix6Fm9Gpvok
uOYcSjfGsE3LUe4qNMZT32bmvVE8pgTpCHY1dLw69BRLdcfJz4X7y90kVtO8acMU62kS7iw/iLSe
AIRjArInXf85GdJ66wXVncjnbKdC2W/MSBxzXrWjwW9KGdxhdlS8bczizgBGvGk9YD5j0F/FJrZx
3YZEXiTEnDcsIB/xizrG9O53Qh44Jx68JKG6AYTqVedRspbV9nVXcoqvevPbGqhMIcaDGBvWaEXQ
99gQz7uC/qHXvux2QxdsZw7+D7nGF5OZ+7AdFOu45t737hm2uw4SajuHgHOzz4u/ah0T61IqLsmM
3yli/Nt2wT15kL/Wo2dw+CyXXQFDrfP1LO+u96rLHHGDF7QD9BLVp8qi4Bgax5HllcjdcB10Lgf0
ZmYUDXyGpAK1UWH6CiG32OEhOo2V+Qvcmd6eIa2uGiKGW6t1OVjHEOwkofHOx66cFToA/M/Hf590
6E/KNWTl7/Ojtgj7vbY1/8vX/T3McBJwGmv3f/+0gxlSwwI7/MuX/v2liVyEFdS8+fuWf58a8XpP
LfaHJWChjXRe0KTLBXGI1LKr+1O8A14++hcZJFXjT1KymR1m85WBxyk9QH6EZmIMh7of7tyhO+iG
L7QgXFLSf/VS9Zk3y4/I5p/W6YqVnKNNHzpY5MefJSfMXtfJI4vYsYSAGQ6Q3koNH8AXs1pc+wej
CGfKZNM11qme03qtvmlwEbuiYBVQnnXTNv7GTWliqiUNwGIIk3UfNBZ3zgGMif5DzYRS/z5aCgqV
1diiD0kiH3I0N39/+fcHfaLlbhm9pzYngK3s9IOyWf+arMiVGt2W46pYFZOcCJPim8hqIK4mXowN
pSKERvCns1wHpHT+Hjec8a8RzklyXWrPMvd9Rl1WpfOtEdOkOUwSGCtFtaXog7yOXb4UADh3i6B9
qV2Ic1RJ9r4ExDKVE9tHUznWv/9h/9dHPvM/tlIxb+KpzI+BsvPDDPapsrOHoiSiRUMG9WXfts8M
znzQkNNijI99TvFLap1Cj9qNPnoS6YSgyBM+kfjcjHmJDd7c2kZ17Vpyr7Ll5Fhjja/EvomNdotG
s7KluUlrtU+nlvPMpkg49HBtcEhZh/ywUY0qSAZ2W9I6j2Z/Ubijr0liDr7YDqHx3loxK4OobtMp
/G50DKlH1mWL4HlsZ7toI8LiIi3vKCqgFu1liuWpqdpbIwUhQ++wZRrvQzRumP2xxW+3Ho68Vibv
1mKenJa0DKKuYkYXMU3pBoYN5jmownaT3Fe5ZoLJ8TacgJgaLhupYrfgSFa7gI7KVW40N66Z7WkR
K7GtUaUU2Hd2lN3l8YRynQG36qpxrzhQE0rM+TUFV3DVFo+1ZHBZY2jlFBVgV4Byg/MzerEMtY+M
jPPFREHpnSs6wm/F8BkFKGBdFnm0MhcYVw+OOYDydJrfvJmJFRvXwRz0R3uQ157PRCDQ7OAprG8b
bvwaoLn2gvpAcgSHS6OaQ++V2wmurzFAFSypKW98c2O6+V3WCgw6zd3sVhAB3bc5ih6MAvswS9N1
nZ2ll1Rsg6g2STyNRqQdfJHDvqzwouV9thvr8iWSAWYRx1tTuMyEFZNx4+5lKYDpt5wC2HBw6WNK
b7qHhe0+NknE6c6PYW+681PicfN2VRdvjPYtYewQAFjjxLQqu/4LufN6cHPcgmkG8KMk8ZmzY80x
vtkQ4/PiXbvcrp2ei7PC7uOOzdXgJ8m6bKj2qaPke54deZuSxi2dBpIoy1gRhC8ZJYarSMrHLFUc
ZUhKu9X42hY0Iw/Fz+j3L5Y7E5pcvgbAtuQwcyxetuDOEI2Hcnko7A5LI6yXtTvNa89EP9OReDep
UcOlveqkdzRTmMXpfYlMA3mazsr5ouLGOFgDJsb+yhheJOKOg8gzyvaAD/w+q3BLmcK6HS0qq4s2
pUUOiahDKjKQjOo2o76eos0yOhURvFPUTocZym1fqB/ayt7i7OwgQZH0o7WmKUt2k76zG33uaJ43
7NSY3IQqit9kU39ZOoeEuIX6fRfFeG/Si/MnfSF0NohhxK/DDeVpOx+ZrEUuc5HNvKl6iKlU7Qu6
d4r8uGCY6ZHZSuQ2F9kt1/qbqZW4Wmty+GzeEjdM9s3ifkaZX+q+ZJqykPJwrj2USHsJNwp7aX8b
JD8T6a9AAhTCupm0JlhXn0s6fUbcFOgj+A2QDgfwgzNS4pw175j3OGN2m15rjU3N7F9ZFECOcDlF
Dlo2pf7trdMqZYhcSbH9Q9GuaZTe8u56qs3xotX1RqucvdY7R618ErU+BdN0Fc5PUiuj8UxySm9V
o6b6HYxhb/6pqMipHUuARF51tc5qIrhaCK81AuysldiMFCRL345p26WAp2R4XzZLWIOAyxX85li3
kt2bP1e39QKbcYovGbKv77IpW5gUS8YeyMI+8rBb00WUpsbdNBD48SBbUzOZakU5RVputcZMXtPD
fc3EN2A6bb2NiNEJonSMUWor2BuaWq8etXIttIZdFwidpta1ba1wF3iy2fAs9XTRTzHJx8ewCDHZ
cEeARryztVSuNfNZq+cVv0LylhH3xepYbQatslPK9WRP1mn0eaARep1W5H2tzXuI9EH6pbRm72r1
3vOM1wI530HW52iF1XmByR9DBRqf8Dta/LP07u+NNBRc+s0vm48nwqD1Np6AN2sPQRuccak72BJC
pu3aZyAwHDA7M/BlTy9CexHAlrVrA3sCEymWSRyOtsW5yM9vkMf4Xjg1Ha4YVnQ0X+12SLA9RNgf
rDw5p6P1WQjo/TJsz7GFU8LGMkH0n3eldlF02CkCfdyuMViQyrZufO25sPLwllefsrwKOVf7MozJ
hLfsMjbS2KM48K5m1o61r/0ckfek1fXJw+chCGVo34caf9njPsviwZOq3qVzsIlGv95wbRWrSHtH
kJ1YV9LA2GCAi9lHzuAn8Jpw6Pv1Rt/ctmOwy6f5HoY+L612qDQSr8qIaaXU7pV+vM60m8XD1jJi
bym1zwXkXnEFCg/bhXkkKbmsaFKIViEGVY0IYuTKvrRn+GQGVPfhpMHWsaRtvUtQ1HmfxhkTOutt
sT5KbcJBglmVORp1qO+QGHWMSX34VLWvghGQLIHFm6BgH1oEOK+4VOjZ0J4fD/PPpF1ASvuBbO0M
Whbo7UMv1q0gKijcnU/b7qrzMHkp7SxiwB0zaaOurhkSa59iQBLaiZRqT5Kr3UkDUeSxEJgDMC51
2sHUY2XqsDQt5gyUYfiSrS7hcEFBBV58J4rwQg727GKLGtoJY2R4q7RfqsA4xcTWM+EnTxCuKaFi
REkGinWWBS3FdpViv0q1D4tj3u/iLxBEFGdW7dWatWtr0P6tESMX8/WQEtVPxvaCtxBeL/LylWO/
wUBlycYMNmEKc0vBC5fkOUY4QveWuF/5/aB2iV0/JwD364EfQCWmwNVH1/ZCKtoqa/p6MaPhscFL
rP1ptnaqtVjWWld5O7y2X2xvnuKFU25PJ3WsfW6g/n8njG8lBrghFexdQzyWkeVzgIx2pnbLWdjm
4IiD7+7vpnLLy3sUMfOkuR7v6CpzNlIhBPc4v4sufxJ/nrwNmyVs90K79ZT27RXawZdoL1+mXX2m
9ve12umHwqZ7qT/cxW/XsaJ/I1KnSrsDYZXwxCXw8QF0cnum4XHknI4GdR30FGBjMjTz5iRi7nna
fWhoH6IImw/XRk7CoDhgVES2/Akak1QS5yYrs1eEBp+mMZ93aWsyhcfu6GF7rLT/sbbm27nufyqj
9SiacEBODb9W82wN6NK+9lCOmCmb46SdlQEWS6PZJxgu/TK32ZkEcK0C5v/oetqbCSWOO0DpIkFj
Ldb+zbItO9zxpU+7hPbPknKgav3Fn3jGu1h9VHJOKSzYhtoZOjhEh1Dst30vLhxoH5No/LDzAGI1
tlKnCob9YDpvXSnmfTRIXcbevfcF8y2L+Ogm0Q5VAt8sTtadh1DoUcMMGIA7n2PkJ6NJd2pKME9x
TeaoKVtbe2DZsjdXvfbFNtohmxbBVUPqfZYeBT7K6He+/z26JicYgbFK4hyOTMvfZL6lqTLZd4tk
th6r7FEUHJttJgHrrjK4szME5H+2tZdXaVfvhL3X0z7fSTt+Tay/ofYAW5iBYwNXcCnxB4/aKexr
z7DEPCy1i9jDThxoX3FA6g/lZcNgjM9O97hMl61IsBkkeF7/svdEkiI/wK2sbcvav0zw7d8YO4/l
yIFlyX4RzKDFtrSmlhsYRRMaSKiE+Pp3snpmeF/bXcyGRhZZglVAIjLC/biyV873k9I2T0rlLGr0
zqZSPg9IoBEVUEw6LyHSaHuMctyqdAl9w18FXvlWRYCs++c+7bFuVKimIDMYR6vZokmqN7bZU9s+
esL0VpIF5lDM+YXlYZMw1neRnHImM3myAGgTOqNFtr4JLWlt+pGLjHCbieuP8Sdh87eM0VrFpNY3
FU7odKERVU+M1HSKh3bYFfmcr3Pb3Q8Bl7i0bPbU0ndVz7AnHeKzZjFtSHJo41nAjC7X91GOfh2x
+pfp2vbSM4GSBW241XpE4amVbMqWEsFuxo0v+4oLTNcsU0TpnHTaa4WuP1ECfwGZGL2/roT/urIA
WMoMYE+peZCA7BZhBp1BVkG7mbrpE2jufM4xGDA9y1d6cZ8o50Gteeewz1CvIZlmaLSuqjQ7ETj8
EPYDhYfPK1NOhlp5GhjV7hJMDinTyUXX9PfsYze98kEYV0eE8kYgGtzOyaE1y1unZLAg2GeTxQGo
QkbBS9gd6OFgH4H54QKM79xtLs2lofwYNsaMUDk0NOXV4Pk+YilYNWXPSl0wjrdFtbGweOhYPSrl
+YDZzhqrfCATHREbY4hTmpAU9HtBDJP0ymLldKQAjMpJl7rUm6FLTgv3otnmEYuM98RRLpRB+VEM
pZutWhO2QcjQgY7PwDwy8ozPUovaYy+0mxp7S+x5T77yu4TK+aKlZJLlG6EcMVGFN4ZtyRG6ls38
gHYI0og9voQlkiMcNVhrJiw2lvLaMNxZ6JhviiZj1EH8lIEdnqtDneAJ7lDqop7mk56B6scPll9a
y1o5e3Ll8fGV28fRrKca+49UPqBeOYIk1qAEi9CsvEI2Q8e9NES1bIKBvKpAbPS2IFSsnG9z7WJr
XbnluDtbmXZBVIDyA1uSqfxJk3Iq9cqz5GBeqjEx+a809NHZocGb9pbyOQ2R42L75tKj/7EGKPRd
mz9naFFVL4iJQ/+hs/kCP4UqBBuVVH6qIOOTnMk3JTeXzBvbBd/CNPpFmmB9xtIiK17UiFvmXYpZ
SyrXVqz8W5lyclnK05Vj7oqVy6tVfi8T41fR5N5Fy/BQpw4iKMxhDiaxRLnFJoFvTMdARtKvjp2M
7iA7EeUwc0kTMHsfzS/5a3YTr5l82Jdc9sSHLrlcQAstCsxPDJe1Ze3KdtUpPxuX26NUDjeB1c1V
njdHud8s+craLphPGt+EtNR4FnAKFBaeuQLzXLGFmL8amngXaiWRuspjh1J5GyjXXU0ZiwkvVG68
WvnymFniKzSZjQbKtWdkrNgO9p1G0vh23IDrcxhOF+iV4FgioP/CwPOGo3yJ1GRne+1PZKS0ubIf
u2r8leAT8ZWP0K2TQ6+chUO58WL7c4L6EDjagWSOdaiciD6WxK5KH1KbtmU8pGAThqeJ/8aU3fuU
fHROhxEDHcoaFiKpOV65IaEqX1eTzqEuB/UxkQOi/JEF+h/llwwxTpZ8amz3i4dMeSqFcldK5bPs
MFyaynmpY8EMsWIim3jrGb+THcZCFNTtx5zGkBqwXMzeLo8k8+6q+mFQ9TwTbKlktTZd20UY9c+e
MZ5VVsEmnGjXDbIAQ1AVWJDyD1c5SFOspCRqEjaMt3RULtMRu6l0t7FynxLXdTtN9YU4BJeg73iH
sAaeDU1csm3MdutjY82Un5VxsLXIdTyuPWbXRLleC+yv9dUHa5gPXbeTTFUYFOpEuGCZZTDVbGhW
8NngprWVrzZrRYPOe1rZdDSAnBXvru+Ry6kuS8qXW2LQTZVTt8eyK5R3V+OK6Sg3r3CRK1dF+4dR
XMXuA+EV4ICFpE+H8SaHmmmBlGGyPTDsoqOpcrs54HhoVgblJ26OrnIXa9iMNeU3rjAeI+1iE6W8
yKY7ddvJslrUPC6MSlPbVliXdcN4nrEyN8rT3GJubpTL2T/5j4byPbfkng1V6tLvjB5c64+bp+0t
fvG7qK+7ZZWswjEeL2T7cYqw42rxYlmDg6bfnQFt1+dwLuS56tpm61tCXyZ+pC9q5dSusWw7yrvt
YuJuMHNXmLqjAne3rXzerGrSu3dosG4t5QNHGkWOnfKGEzHsnF3lF88wjtNmAtGmvOSR4+9H8ZK1
87gPVeik7tSfmFbrQ4EPsA/7205YHQsDJWbV0/ARjdasmw4FfgReH0oq7BW87TUm9xKze6hc74by
vxNdcsojHPGh8sZDnScSOaeHjWu+wT2vXPS68tN3Ns76JMFj3ym3fat897jBKLCH9kSiSfgdY86n
dynWqYtdX/n2Q+Xg17Hy98rTT3NkOzrhRYMEsxgsDgNfppdpch+MKrTubdAAwQAjYAQWkChqwKj4
ARMggUoRBUrQApLB/sHwg7OmqAM6+AGDDqGjeASZIhNkilFgKliBohZMil8wATIA8eouKtAGtWIc
GIp2AOeZWCHVzQ705NlQTIQQOEKrKAmYK5al4iZMiqBATvA2U0wFQ9EV2AjLhaOIC+hAdJaSd/LU
xbJQVAZm7w2ZUYyB+G7iGkY0UV1k7LoN8Pn5h1R8BwPQw1B8hor7kAOASABBOAAhOkWGCHJS2Jpw
nRGA1cfDfc6hgKK2a1badferrUIwE53CTdRwJ0gP2YQe8Jq8MslT4bqsi+bbjQoK08Br2QeKm6Ez
uVLKw1AJPA11hBMV1kUM9GJQ9ItMcTDIYIBixI7zm8h4MufAZQjFzShoVyd/SRrZoeCg3lm+fdAV
bcNS3I1BETiatWchdJui+d1iMzwC6nAVsUMnw5rZzCs294QMy+6tVQlfYAIYvgD8GBrIH5ligAQd
NJAAByW3UyD3ihXieaDaOF5nRRFxEJLkOlyRDL3+MkpgjcRAR3zgI4LFxlM0ElnrLzrV/coDVKIY
WItatYltRTHpwZkUV65JC+GkVKwTJ4Z64rE4ScVBmRQRJQWNUpowUkxFSxEm3JRGEVR0xVJBS1Kv
I2v6aMCsdIq3YgJeqRSBBYiKs8mZOywRrjxnitMyAGzpFbnFtvp5lXvVReo1PV5zHpe+GB51Kecd
XjIDX5nFLTVhnLjGgcPEAf5RACrx8UqF0xVY5zda4P/jNiwH/zed4XrnK1bt92EEpdDSrYkkPRqK
fXN9xOvf4AtU1HuV4UEfH2DONczg+vNfENf15+RK3Lne4T++/X38v79xWGxMf//7cv95FX9f5N9n
5HoHZ+g/b4ngnK+82u7zo9sQunl9mOuz/30h12czr+Ch3ycWVzDR9U/rK67o+u3fB79++/so1++A
dQA+khyk+0C+Rwrk5hdttS+L0dx3Bkhxw0/gCqrvQrQPf7/7vQ3TCmaV359TRFZ01f7fX16/i9RK
/XtbC9EL/7i9u97+9xGuv/1759/n+r3fPw/jaErWY0TG0nDpo6+T3jCoG6Kb3xdSmxoTiOtj/ce3
VcuxilmJ13N98FJB/c3Recr+UgphaGz8Xr/hLMRRpL6k11QU9eWf235/vH5Xdt7Jy8pg88/t1/tf
b4vVg/z+OFOFsvchUur6299fXP/un9uuP+bXMJ//9ljX2/7bXYKurheGIlDRAdn+Psfff/f68/Xp
yl6kpO387//67x/9t4e93iebA2C5vdi6ldsdWsAuK8PWJLsvfvTChDGa+vLPj/rYWTlgzP/16wHa
7AztIVAdF735P3e63vP65Z/b9EqSHTzazvL3Gf55mt/7/vNU/+3vjCDkNf0+FvrC+tAc5uvN1zvY
YmAG+M+D/sfv/3mS64///loLCrGbAEP+17fgv72u//ow1z/8fa3Xv7neFqMgWw+e9QdHvr1E54uM
8JquUA4dow+DNMvuNuqGZPN3uRisZ81p83A+x6Z4uq4GleJ+xWlV7SF0eIBOVfehWJtZptFSZMvm
Wpq6iGVrTriPDtfBlulvc5yQIR0d9R3dusZmi+2KtTQyB6inuJgZrTPdLx71sNEBTKdb2KqPNSD8
rQt2aeFBLl2MLeq/3iVigwTu1qhI2eXCEfbUzG0x3U5CftthuAJiAzQ07dh7MIelB1grue600n1I
r0TvhtvC0L+DfHw0BCBrYnclIdYV4qLGIRYvTNYmEDsCoM9FVcOlSKA4l7OITy4qqHOk5jCV1TIF
KS6FgRaAITZJzS4ZlTqlMFN0sbZBJN+Jut+P+gSVa5j1Oxt2+A4s2MJy2a6O3gulCVubLjOQsFPo
mH4bbYAqUokxA5cFW33e01XFXoWd3o1tGqS3GJO2DjXS3FQ/BlMLQv/5ySKwsRTijEpXQC2z3+qh
Jh52yrGsy2TtcG2nQjnFEROpNKbtxo69WrXlfor7E10J9hgpbUBNr1ryTY2FbjEFCHENb4aa987p
LIKM4vgxYoaIMxzca4jFX7Axb/3pJpPjT+vxxvgyeGOmznhUBqdoytJlkvM4ZaofDCHGLbOzkyn1
GNFTyr6liV9q+ZOGFJC6TkUwzo6/DTFia6LbdSbjb63xt4nt8k7btNNFO9hrauNnaslx09Y61Kiu
/faS2yJiaI8ukPu6tJK3ljaRiKVFqFoGjcocAKUXZu+tDGKAqgibhEaDQPRxs4HHPWztTmVADjRh
bf7xCF3jLvPvxiRodn7Lix5nNJ8RVoCDXvJBkwEew91kBmkt/MjXGRtwLnUmO/tY++nCgpDQ8ayO
IDN1u3Mez38YYVMmt4wHavu907zwUpn9V12YhDNz+i2RAUJqmZDKxTHACBtOO/sp78SYYgCTFizs
th1XOfItAp217Zzp6J27iaFIwWwR5ctLmGSI+V1wiCXCq6nA+OjzXC5KslXZwdXuRzkdmt5BR0fm
ZtSGd5NBylDtf4q8tBeRHn1MUtt0ZEwvB4O6zLDO9BPiY1xi5QribyISQK+OZDIa4/wa1BMB9/bO
0P54QYn4JLGSvWXoxTJI9bu5C7GZT/kqjOXjZPj404ITmHFiuTU6r5lsoNtmX1lt9Ju5pjCm8Sg2
mv98ZdE5aRHikip7hXmhF6JVp5lTejl0A01xw7iJRroTABL2vf7h1DZlD8i7dd88tFn9hJgeugad
SjcQb0YnL8zQMKOC1807+VzpRHHabUpnPNTxoGeS/YYx6gsIJiHyKcYdqRfDpoRfIWvj3k1tEh9o
imJby3P2SG1R66syhRPkG9EaNvzOsBBc5vn0EgXyI4zqhqlx9Z3OrwRqDsjU4i89IYa1NWE5xE8S
98GxTDpjMxwDY6O7Mvjoxt5f0a4iKd1bppVCCIbmD87cVae7b+ngXNBlvsg8ONkmf1YYw9nS0d91
s52uJZKWTrSnEH0Iralpm8Ux2C0is3fTpyu3MswfyVh+h7gcr/RuurVTbTX0eAZdOomYJFi7bQZh
EF8QSfU0WJthRdi0vWyqHnVc+iF5kxaNQAiDzWIPszeGmcWUt2OPGOvU7B5+n7Y6WmLTFE54hxql
Ww/EGS7VCJmE5ZVFxjOWNToOef46RH2+MoJcKeNpR7Rt8SIc0gscyMz5mCWrKBvmldvoNGTgt+io
7NcQbJ/d1LyTo2pOv0iXqW+dZFgpEUQk5jesTeIkzK+2JjiThuuy10k07b0Cx0xPuVaEQCQNhDR+
zlQrnqJXA5XCWKDrJFryQU/rS91Oy6KcTqKn0dnSsDKBoCxjcwNYyKaBazbrUXNV7pe4YW61SCrX
XllexL41GvcVsaN8ImXmig16EdqjnRstU2PfMFX3Wg/zUF7B+aCxZXl78ug/2kSswXDcxn5erGzI
qzFc3kUUdt2qh2e7cf3h0DFZjyCjr0gkNda9laJrH2S2AvpAH0frQB045bgKLe3LrxnwkRIKwNFi
MjCgUfLcLVPvR9uYt15X2NvKNrfOPJyzuHwqR31jGzlC9Bh5yFTnb4nDYaZVr2QWpAeiDGJ/4Yj6
Hg3wI2D452nu8pXdtI9xM39Vo/tiVuhqaA0Xbg3HZDzPPjmtNFyNFimr4brnSiCjqVomqRVDGddu
91mIQgWu/pBouEtQqr0xtX8PovzRFf1pdCFf6AMC13zX2vlbNnJMpF27MXtqA0ueYkJ/8wmfm97Q
1MqEeZtozcpqOD9Vrny+Y9eN+jBn1pcMLhJ7eB6cm+9TN75HLTNBGBRPrV/RJkiY+BbZ1+AlT1Y9
vhGc8CdlSCsjazvLZN/bxSPzVSZyenUvcJX2CbAGmRl8seIHUF/dtpoTuc4Mq18VGF7tIPpo/XYf
9dhy6G6uS5+w26Hz/rR2C5uUK+yi75AwlAS3cqXlXLKHRV3q5SpUHqGuvMsi0qYMhBFrTFHb0Q32
b0WbqgaZv69GxvSY1KKlNtnVIk64Nmvmsc579sshgnbbM3dKR12LsFwILzt2zpdOvHumD1BH+n6v
i5dEEHevT/lz0GhHVr6HpAnFou893vroYgjKBMfcdumwG6tw0+5aWshwxB0WCaQSCZarxcCY8D2e
GAz2nrgkvlIvgHjR2wnwT3DKquoh70nYZiiESYWzd/DDP3k+HqpsIClobF5QhZzMoLvtfbAF/XAn
uujdKRSwJKANlQ75mxcE6A8wey7bmaaWZdMbnjk2MlsHx0Mzpm4MsE7duPYt/cQpubXJLNrDQgyr
4oI3ALUNZiA8M5wu/Yvb0Zabc3+ESlrd5CkNElw+vJs2ek6riB4rN/8jlHGl6PIB6TXUERrxuyZm
qoKgx8O1gMcA3XkZSeKuQZujYXzHBrNiyTWJyqs3XivPVhOciRDNVnWIlj5P8HwxWrc0dAVYqIsM
daofETltzQ5Nfos32eNt9DwcBAUqq1VvesGixcNOn4XJavGAnhq+RYaYCQ31wmmb5L6T6y50u0cu
cFSSd8G3Pvb9yZi6JVBoZ+eH3aNmT+zmgv4dzS9BYaQ4G0P/3rTBJpI+U40E9EugUmRo0jRMRfIK
Ug+yeU4eirAaTWAdMT5j1ocgtch2xSz9vT/nLx5FveAK3kuBDpzaeBo4PSuCZtPkZOPHktFwAyaV
w6VO7g2Wn1Xbc66FYcaYsD5FSfXjtQntcYNxeWY9ha1/QXDyaYyoUmZYhJOBSShMADF65bmP6qNL
sRjRZJNBdKEEIezEOZtJ9kyt/ey7llg6kYE+2hy/6EoxbPHlePEDLjXutMr8/iMSBKR47p0WpbTH
3Rrpds3ZMSzdht6tIwumTcBFFrZPDebmQJmi5EduArs7OpXRLJi7awtjHJ6calgbpjNSWGlcW8mB
X7r9LTZUhr1admvRG2fm+klLrNwyZrsBVs8Uc47lFl2u1TLfNvzyCQXRJzvleulk0FJjg4m/x0Gj
/Zih+ZFU2T50mQ4mcXcU9qUQug2aFjFxXlCIzk6E4I58mABTTjo756YPHgut/8NoxwrsUzKGayTv
qwmn9AKr0bqT0W0qbRsRSf02NumhL+f72aI5I8V7bWuoVQNEY5CUnoSNZHQU4ROheyBp9Ii6E1M+
WlkM4D5aDh2EAOIUxivzTrrTIimdj7Qv4oUcJsiurrmxrenR1DEvpZyBMe9wZieRkpz9cRCUrHLQ
xOwRY8NFCTK+z+OBuc9T7nGWFsVQrwuD98keAEWOxXnCyqw2SRCepvbcZs6LBmPAxkaGXFW+mu2R
wAFXHxkDONqDXdkbabMdY5GqMAb6+ECnZ195d4dwLbKMhU2zjlbcvsnY+jRdbdqEpnzQp3A9dUZK
YHoOhrOhInQCjv5Km4I1hUnEGZJRUFlcLJD0VZn1YzGuWBA/84eh9nXdXCS1Yy4nU79LUNcv4tpb
ZQGzey3gKPEc88PxfTDxJdPErNpb5rCTkwn32TTuaydAOmUEiIotrHMZ8EnusE4Sp1shwNqBqGUw
bk5LA1GkZ0ifOiAVSyNAwoO44zU16n0TdkcNgWJdIfprc/GU5sC/dOKWmno1V9TPQFmZwRtmDQtM
Wf7SFfTO+UIr4FXY3xOSJFFAUWNghU+s7e+8cnjz2uErKbrdzFDbNY139J0OKNEhA3tVL8KxwdY3
DwwEOHiE/SAz765nGLqY0uIscSxpzCgXVRq8pQ76E/RPj2F339s6g1C27qC+YLbrXrhiqHTOHftk
G0w+4QwTrjZi1NC9G8GuQwKWIMFIvw3s4cmU2pMe9BCk4+keh5tcgTa4K0IFu0zDPVutVz+4J3oe
3JFZwLRhjrzsupQCmwLT9fAlpSbQp8E5IBtbyKbfgv5GP4TrOX+qcYAe9DTccUwuGxFb6zE12IlJ
BG/4Dcq1Zrp0ng/ksyByb/H5Rcm8Dnq8p6W3Hmr9Vcvzg9/05jYcp20FwrqSOaaX2uuRVHVfcU3O
PARF6gs84RQYAyQ4hauEXnGjZ3sqaWevKeWJTMhzqKTL0wApzQMN30fwWtYWGjw//Z68+JXMiDXg
0gJfS28t08BEdDW9AN3M16G5zcGQLEpZwqbD1eKmjPbs/jUrmbCHTDtXYcqnFriNyuYacDsaWDi9
HX+WKvGVmz2NI1dvp0LQKgZKDkkaUOC3YsEQoEQkFBzs6luEXgS5T1w6EgqtzEkwvY5HkZmfgCB2
YZz2bNrQI9fdVzJMTxkqto1WBcGi5oyHyOaxNww4lYYBNPC0CQh4n6YkQuvZ1Uy+QPdrVRiBclzb
uRSLFJMdoWf0QpLkuwrzk+6haWIL5rCtdwQEIhg9I9F+PnX2oqnM78HC1JE/Gcyutwjf3j3ULN48
0j8Jin1mie+KGdDGq/LvNMfqO8hhU5vxZVZo7Zovy1bN7/X5pomDnXc7cjXlVLzgVP5IzHBjOvIH
JMslDPB5JaxRhtesC+k9w586Tg2xLXPNLr6ymhvZ2OjKmP55TK+ywNxqqhUei+mUO3oHQb7sNwkC
Rpdh80KI4ZlzFDUI1EW1HLrrJpq23G9BXEi0ytJ4TxjsEx5UbZUw/XuGJBmiLw7vuvg7GF9q33pB
P/PoFT3VJtQVB53Fsg3DZIGoA0USWkqP3QIFL+cmmt2q3taNu7HedNfE/2E9j0Wv8YY29xVv3qIc
rDstz6ZVZ1uvEu6HEQ1yNaPV4pMJohMWgsdodkmopUC3o7ilFF5QARA5zx4Wlyz+rt4q6MPhepTm
bRBHd+IPC28YIearrdMYy7vcZqdGYim6naFGQqC/kuIJ8tCsLk4+PI7oFGADJrepJ09WgI7MZyZr
M4ZdsQk8Ddi8x8l6MD6QUn94OJdbnQMzc5692H0wXZjeUXKOgellHRaUfDq0DWcLaW+IRnatpb/2
nfOpeUhC+L/2mKo2uHEVNpfrvzcn1kI35b7uL1ntnlsWgMAGbdV0xluoNq++Fp1mIKa1UZ0y01V5
Ze2XqEelFXjOiX3DpotcawCoo+vEqRUhRwtVTF9WwW7WcVM5TJCrsPssbXknYB/CB3DY0/QPHqhJ
RBbtkiEFNZXCejGx5IVp2sou0j8UAAD+dLNb2Gn1BfhvlzrZocFbrGfOd+w39KkaEnDs3Ig2Y7I1
J3HJ3EyRY/O9kCN+El2s68r5yIz20JhMYgMnWRNY1S3SzvqMw/KuSZw1L+EIO8uDhtDOZKVp0G8y
F+lGAv5isO7DTsOdEf7MpfZoKs8ajp1HLXuXaByc2VxqkS6ouUy0nYVYWZ3x5fXd3gwAqw+ATaoy
+yb5mDc7zt8nQ75kJVaV0sJpTLDT0k+Gy5QN5ypNHrBQfFBCfOhK5uxVcuOI6b0X0bDwdS7kWhEA
YpwrezmbHvLm/tqpHLcjS+bKmmjN6ol5QLVONyF+J/UvUTPVU5FHR1TQ94U/kCqka29zNJz0OjjE
QXk2WcKBomy7qkJiMJD2jmAxGZLXJG/s5U/tiC/Hyj9DIUIK+Oqu0OoFEjYWFxd3TIj5w62PM3Gi
IbZXl45enhniaOXFA2LIRUlilFmifpkGLEyxEb6kKapYp4f8Mg/eMZmJjtIFYnqtirZuXQ5LSK7z
mC48L8k2c6SiIcsP167fkY7fyCL01wnHKWfIC24Hb631q6CszklPpLXZpEtv6KO1pymE/nzRAOKV
uQQz6Vhrp4f0wyVPWzs5RDTOLlSUcudIFOZKTz36WOzUPyWs4H6EqKgwTezKqeg4isuzlT9DkFnF
eXXbxN1rLNG+qkOQEDvApJRHm8jlQKGXf8Hut6Uj/hp63YXO7U3Yhjq7BHNgdTLWTiqOuV08dLH5
VowuyWddTFk7iK1PYlpsK3p3mTygXuA6rNOUoXksduzGHrqpeBVd+sXu93EgNmPv4QexyjlcQRB4
dcSpEeEb5UG/j2NKlJBG/Unz7XWDjmqJ2D4DxWTuGo3oIj2F8J6adXQqJu1UeUK7sNd8GQt6u3Pv
bRqRlCuUFgN7eoQ4GGrojNt5tiubc1lpDAh4ABhW2hf73sXUy0c7Cf3dOGsXwa58HxUZTUw/Oshk
YNNISJ8Fv3kpUkT3YnK2U1sYBy1Hy1zPdcQkwmOjBhV/W4TGdpqCeu8A40U6EfhEjlnFvTYRm5NA
5thef/x7W1jsUs5LxjcrL0/I4yyFybWqc9jGF9U2j/1VVI6vvp2cGfwQ+u7hqaqDaV95pHfqvgIH
GnCxXWADVq/t+H82s0Gh2pNN0BRGsWRr8zznTbuVVOjNwDVMNjQgk+5BjNVH34GASlyuPrM27G1D
Blsv/PG8CdhLzmiopm88t7VELomKoMWbovVTh4WJ0t4djD+4gTlpqLCLMPy0UhtsjksLHaqSHWCR
j3UkWEQZXag+DzhHVPNcQ7Tp77zQ+4oDE/MLJOGJRTjsw701JyfdpmPVBeZLkF16pAh4hM+1erpE
TWAs16gRiL4Dv3z2bYgYfrmz8d8s5ZSeZt29L8SNSMEwoKx5KCMc7hiZ9o2waWl6N3gYF43nfzej
43ExhOTl5HepGh0EWkHbcGyOth4NuCAsheotJ1KFukMv0T3WUQ2gcEKyhtCN09ral9L+Q9wJuzf4
KejE6yymE+qGih4rWo4sy1uYE8Y7EFI3TSpfx6KlHBpTbI1W8TMkc3vusm4b0d7WHXbKpE5zgZ2A
sOCqWgex/ppM3jmIflBBpUco0HgR2HCKxCfIT0sfiuE5tLClSJ89Whwhj62wfgMQRyVcocwIwMoD
4hsWMGS2Kfzylyxgtc6g2DsZLRZoUM7WSI52T/fFlfaFPfajqxcvbeHna61R+GEDBEWkwQrzzb+h
FSmKTD7EiE27vrPpHNKkQqdJ2xPj75wzK8HSLAhFnzX3MjpZtkUZtExb82gxC9vovvsxY0gsBlqV
oWS4IiPuRVYrG6GRPZxmQVgqc7Cmrmusw1k+GnlFoWrVOIsh/SwsGlaO+M7S+rYJymGXT8pdlOMZ
Me19V3REAEYMptqZ5hNZvB89TT6uNpWG2ZSOWV7F+yiVqoA23xwX/yvdyggQ9djc6gWapcFE3qZG
T+F7TYcF45JG7doR6TFhGsRQGeXQ9ChG7kIwL0DmaHb2uhZs5UVqCkFT9IKgR6eh5mfs4coBWn5N
xy+Z+4F5GQdMABoYBgdpKpR3i7HJ+ru6YAjUOi0fzVAd6cufIweuQk/fZsyRIw+0NamlxD6VWGjY
TW3j2gY70Cf6uWPsjqOURcwzPTw2ybm09ZtA2NbW1nuyC6ZqP9cpBo2sXMemDZIv4uIQRXZ7HOi3
Zz6WhjQbn90SH6jePTE14/MvZ2BzdGTDpE0PeUVbnX1rgfHVPTYWSRe61SyHukxOncf8tG5o2gtr
1I5klzJqCYAFdsg92UC8BkG5Lh1Vf1adc5zl3slYSfOkei7d2drhOSPdk8SGg92qmRDJwoveKPBt
eRmQVDt3FlVPW82OOSy0gQBT5o1Fx4nGNst1nosc25hnlCE402VpQolwBoFvllO0FUTCuOFNPvIU
2cQpbOWNs7Rt20JFV5/w1750Lu9taHQulL0MDQ2n/aoYnxuX/7h2eEozw2AGc5lljZGM68sXJ3Dg
/GP49mlKEgd2p9NC4Yhi0M2nso6zFsojSIQ1FHoil6aNVbOEGqrK8pj1rF0fJXgayZ3Nxn2ha4W2
Nnu73DIstmKn3JCmAn1E8nz1h+7a3X1hhmuZTi/gGE5CehJqQlqhp8RaQY4KNngAAuS78kfaj11o
vANO9Ckst195fn+ImKHSOAzMoAFgQdvcFd8mMTRL3Am3Ujl1/dB/zmNJoltUkr9QC7Ho0KASR1Xv
+vLYlBzJTohrihMJMos421PHcjOW5t4zcXZSVjgcc7YwvsfI+dDNHznO331Z3wUiXTtOfTu3rn5o
SaPV2/AD7R73tk0XQ/djCFmK8E2WzJyKx9UGeRmYMbv4p9JYrttYewsa20eq0OhL1jskBbbmrfPZ
/4ozm5kOY68lylhqjZlaZKJiZV+7NSvWyoJY7RWXbVKkwungYsVZJGx97LKnmI2qcaMJbUu0wEOn
5fqm8W9NW6Mw1KdnOQKoanW6wmPz1EkmIu6A7y4qWzBAAXidMSc0Ko/Ocdu95S4jMuuHFMZbn90+
m2CuilKOL7bJdqDHr7aIA42afddUTnwTVbgSKouxAbXK0KLnreQb8Ag03eE56zNJet/3QDIS1QYt
eBlpjx1NgcrMA8JgSpfmh/UkQ7aHad4Va7QgHxpb9yb2Jshhib2H8H2n2QIIjQPdxpsJVqgC+tfE
vnULqHE0/0X5R7eGz47gjG3hDjuDtWeblRWsz/wTR3nIfTGXaD47Y9Nr7vmPUo4qfEWNcPJtbIHx
nOtVpqW7Qoct1ITWbd0G6aFCl7wkYzDiTV5MIjhyHJG4VeO1ibthuAisWXaDkGUEnRX3H9NU3XCF
TamCrQWmkgQmaokORGymtGpPOMvo+gepuNVn8Z22aEG6OH0w9YBotZrWa1w5EPpqGicY6Pqb0l0m
hfZFr31416Id01dk7Jp9kS1jtnksvzwPPqhH4mLWtJdaOXNSQ5+3EVS7m0R9cei+FVrgHa434VP5
kg6dB1ID+W9b//F/2DuzHceRbMv+SiHfmU3SSDOy0dUPmgefx4h4IcLDPYzzPH99Lyoyy7MSuBd1
3xvIFCS6pJAo0mh2zt5rAy4YDxkCcTK27QVvmuw8A1q7rPtpU1aMw0FpPcVdFHMcmK9NGQ4by7bV
WouDJ/GMObP/qqMQqExNTbtosmFbByxksmFmLrSqx6I6VmPz1Kty3tsYkLY9MKUxcTS9Y7pzsECq
PScPLmIPi1Lr4f216MQxhWOMlajsWXklxVbUTXfTl95DCufbzGf8qqVV37R+W66SCCQlr0cAb7S0
N6ohvq2DiSI/ZUYchW9DZ8EkVbTl4856EbJSqDu+lVUe7EmRZyoEuqxWtxkdsQ0WduTEKOeD0tj1
tFit1Gg2BdCyGNNWIHus4cUpqbtxl2UV8LDgBijZtZasVViWoYMt4cUaCfUYCz20X5ZMcsYPhlxg
bMq7s0R9X3UJZRgJiWOi/+lwXdJpy0oAb2bQ38UBrvHIFf2mzTNN8Bj4t8rySDbp8R62L2OL0syp
mW4ssYiqwYovxPzujN6hFtBZ459KcoASyf6DmBvkNapl7meg+s8nfR5E+VwniClaDi67eRqT5uzX
KHzwaW7RmT9bCVwD5Ts/nL7GJy8s0HK+LQjIUlc22Uwp/Zdtr+XRR/JDcvb4bM1Y+HRJIkpasAOU
8w43YN+FxhqnSLobAy/eDHH6BCGCvqnCyY+MHA3edNsLugeuE3wN71CgMKqsg2Hedna7Mfr6GvAY
MVF5d5z64BbwP1B/ahGJNSLVUbwnNqjXLHc/6nm8dsAbMEvdhEF4xpCcrzg6DQRBzZLHx9G9zM7o
o9zKOMTSnTQYNntxqNz2aEFM6rLx0Zhm67pDC2SXLpeB6ACXwmXyLj7sRIAzhhVhFO1MnSvhYsB+
s4GXV4ieai88t/TSqLl9t522vUL/yWjvTTujbf1NA0fZd4i3zqL7tIDLpxnri3rfONZR9imXcgDJ
29Qqv5E0irVuxK5kGx/a7b4nTvLWQlTm6Lf3Q8Xv4kTDGh9UspNzA66WImQcZ1uDZCOmrfj57AIk
iIOLjQoDHVuX3dyjWUb4xAh7itv4md//Qb3VJUAmTb2AMi1F/8YHcT+wrHL1x9iMD42tPsq0ffWm
5pEuBBRS0izY6S19Z9xlVcBywLEW9Q59VAPPtXTAG5mh7626bK5Y8pt0nVUgzmVlvVnBAGYpRye2
dLPyViN8ITkdjkF57Ed57uvTJKa94gzKUe9lDNyBJAOgi37WNk5sWNbjvgDUPAS45+uPXDWvRChR
jc6L28rZWQFXTsb0FH7dIXP66xGgBN7ZgebJtvMiJHWmU+40E9WqVOnWXWwuDD7vyv6goeltw9m/
HpGkbXLL+ZFm+h6zcHiCIXQa3fliKL8uAYQxcc+uJKDAJK+yfTu5REBk1MpaCj9dLvfWQC5I05bV
TjfVAz6wrekWnP6Jc6pZlOq2IqKjAz2Q+VXLCI+RLP4IIa5hWmiPxHLwvcEpOpIqDtNbFmFSb41p
wAIR+mcqG+uxyZfrIElPo8qfwrK+Ex1h30Ad+BjRZsBHu/Golq9ran4SYO6qol2+jiYYekokV7Gs
7jWs25U9lnSsRpoYYxZTrEr3VWsAKClv25lsqDzrd7gmwKslTMrK5kAqEvNWasIRqYOrdsy3Xjhf
R/Cr10FY5VuTKHntEUOiTYTqKI4sAIxb+DWvEYvFdMTv0jdMAVoNB45JPwCId01Dr4oBK/jaIN9k
sr/LtrolGOSQkcuybS3mu6QASupBwljnaQFre7hrtXgrnbMWjJpjNCjaYT99NA6F40Ks7P0PNbXf
KX45lfdCB2U/5ppeSXIWLEpDzTRi1PatisdbkgZvo6FD7WEdS52St0N5QGbybrQxw1GeqvcluR5w
ZUCb1fZrM8K7qSiYuhmYlZbMQj+XN/ksHgMRPziMKTtPdfuknvd+aZ0CruSOF6+7ggaZBJkUx1Qj
scDFWCTsahQbZJQ88jSTnRJdTAPP2GyzY1SAqu6tnWpbZiUUG/2csLLSSK+csX4nbew9aehVkDxu
VQ9p1XWcNBNWmOILuvv3aHQ/ur7YBpDOhZmWe9MY6ZdNgAwrVu0yfKMkS8MeAxnFM+NWFPNT6KqX
WI0H0xZHTJnVxmjtq2gwFrwsGp2OC6Lb4LW9+omWeluZJReMpl73vrNzK66w5vCGZP0uTd4csQAO
kiNF3XssYeRptsXrHPibGvQBVifr2S9q1Ej+17DDdU6n88oAk7BCaEfqeTZeuZn3iNeKAnfmPZt1
f9UFxe0F5f+/foz/W38Ud0U66SL/xcv/UZRTTcZG+7eH//epyPjv/yyv+ddzLsT9z0fX0Y8a5f3P
9r991v6juPmefTR/f9K/vTP/+h+fbvO9/f5vD7aXvIL77qOeHj6aLm3/5P4vz/xP//iPj/8k9cB2
pS0uu+rXnlr+hT9euXyFf/5295HnDciO73n0/a/hB3+88I/wA+X8Ln3mY77nWDhN6VH/K/zAM393
LQyY/BngvCss+1/hB479O5sktjpbWL4QLokEDQvd8J+/Cf93RY6CVJZngbMjBOG3P3fCv/2Ynz/u
P+hg3RVR3jb//M2yTfXbP8pfv/rx/Z+/uQ4TOUcIZZm2oyyAhXzAv4YfpJkg6Kk0p8OYlo/EX4GZ
yuJHh7k5YxUWW4k0xbBukTuimDWpqcJGbXaZZ9KGS126sip9KO3VooVaze3g7P25rbcyok6bSd2t
1EhGgEz7kUJtcz/4drMFG1zSYGYmAW5wHV5lvfTwijFEZR3/C60xKI0P40DquW+9Ai2ON0E0k23p
wIBAEsL5L4wbOw3bk8NE3g3uijeiG6Ijamk8bdQV58EPschr7M0piQRJ7sR49BP6LUnn7SdFhleT
6FdfpAB7DLdbYNhUbAcZn7umfY7DB5i25X7ye87DuD9oW30N8WPvLS4QU6N/Dg0BpAL8FGFMyN5K
xJ+FxbXORpOyNJzTOSTKVg7RPuvBbFdSNDvGRPJx8gAdYZTb6xTGGrVPa8JDksg1Q0/Ckrp+E1P0
E0FttSmE8SwVOZnz0vOCf0FHPfVoqAPrJpb1WgUpHa+YC0nkNNeJuB7AJSDE0secXvVa5DSRA/r2
m44myZEpWLhWPlCt2TZZd/hJdDOFUEpJfjgVsr8mxrs9W/KtCclHFL1zLQyhrqVKMyBuTUf0W0nt
KkVqYEo8YP2okp3Apu9IQMFq6eBMZYpUdxnse9PxVkDGjb2II9bCrk8GKkKoAjYKsVT0IosZlMCs
mic5I8Coh5lkXu8Q9tSk8KWaRvsjsIrvlGsRgs7ytvNVduuyqGanAgY2SJnG19Vez2lqHNNC3wLz
VgcVhfYN02+Mxc5XZWWQhHV5NWJnO6PZX9JWrYNhihRfm7cXiElgSiEfaUZUO8ngn6eZ6vCQ1MdU
sz6jLv08+gNgokLBlHTCbIvLbbXLWwglAFUGzLpotz2NgiCRTn+gVDoeOjRbMHkGbIzhe50WmzpC
xwfcpd9b5Oq4OREGCReJZIQZW7NEyLQWD0C1wsFQRwD8m9qOCYduNHIrNEyIkFOIjQmJrz7X93WQ
suOU0XaINvUdeJl5O4x2d5zLnrJir761UMQO5lgukDumRE0FxWBuIU/6Ebwc2/bWzlhdm6p6H/KA
l4zNoy8Lug1N8C0zBvKG8sc5tDji8uja8TQo5EW1kSRya9ow5q1efEFH89jMZrOxsR1suqZG7sKE
rE4BRxcT6tLv0YwUqR9ZW0z24xSZ2UHnw71voACyqCxJ2940U6YBKQRPejA+vMjPVyiKSb90pyMw
mr2qksdJIoTLWrNZl1b+EzcE9S5yq9GaCo4XOlOm2qH0rq9c7J60tBAq5w3j1pQ3Zz6suGcvv0Ux
qP2ctUTOgLRNbfVWqWJPimR1K3z/qbbqq6amlyeVG2+kn7XnNnn2k5r2tbl3ylmx+puz++SbNTKd
GFhBziPG20l6MImpWA5lW20Zv8clGBHF2zzHX4LKctd4ndfEeeNO2XU5EseeJkQmnXPgYY5FBWNR
Qk+GzVQ5byjd5pNVhcB0+2pPFAqHX4DzwbX9p1wu0lMVubs8sYiyYlmzHUHjo1ND42SZmy7SNMjT
fmcW7n0tdH9TjmF2QBKHQM5R+2GODg1eGeQKJMz6+XNqN/6xyCpya89QC/YhyxTDZHxw/b3jkd1Q
2/MmClgsZV71xfWgVw+pqPZMJVCgidciJbupBZlADC703EHAlXMttz50Y/LSR31AbYuZryRaets3
x6nK1Xps3eZlBvthDu1T68oJOamnD0Txxus5Q1NUWfSTRHY72c69wkAzFOjXSo33toin5zKl/B+p
1nv4MqfCWyUBTJvZY7Xbkt+s3PVoJhuFQB2gtYnV3zyJmPCsHLSaI04D2R5Ew7QgMztdXCcykhs0
uNUyXPssCvwJd7OfqR+G7x7sPAMBAzmXfhmLzaYFmlgl9GXlcMINvpkBhDqZ9UDplySeIDa2tbKw
dwC8r4rojeI3+o4of22Ju4C8FCtqMJiENgLWDgJR7xgcVGe+wVmutq1A6UQRZUMaFuASkFt+0B2N
kKAhN54ZYdqN0OJnJfOXhH49xhxwfKImERRMCuBkikKdC0s29FNM/MkDqmoOhRYdW1CLR2FHlEwR
uk5V1R2MnPOYici+p7K8inIIP7SXaJlOOxcKwCSWiFMqRCX9RaoVYksIA9WT+6oOdkSVVuiCOIiI
k6ei+LUio3w7NlOI7KujzoYOg6ntdCJnsN26EgVJ6j2ipG7XGXiTnduiTx7N/gi72N6JUi3SB3qG
wcbj/jrK2cdaFvsqYeIhA31fW/Mxt0NK/+U9BddjEXPITXmHDiuIvvWm615rMNpxl/BV6MmvIZCA
x8Ehon1xk/n5wWiSeU1BhuqYj7LXb1ni+sPww+srSpke9bXgu57Us0+fdiUqUnHdbDyZyBsBNv5I
DE9vWqEjfp5hb/nOptVI0n117Fj2rCv3FQzdDzfE+tzVL41HKE3S3lnO8Kp7aFxx1cCkuWJQCKiP
+edWkj3KB2zzGPYbOjwHvJshxTWKJgmTiIssuBkIEhXFQfCoXNtY1AUsGJhtUKcOjhHNkxrqpjYA
51NqeBtXXsZq3QBGeCJ++MrCfU0LXu86O6Y13orbou9fkilDBjV617rl4GqFuIb/qffxiIXEjO2j
LorXusNpXTO64UBXOMGaZ9+v8WdOwEHGytuNhrgt8/55jkmDjkExrX2EkANRFWfdTnsObha4GoNh
SUrRAE4ortJNmcLZBy6XV9W70ctdkuGF8ANJvZUSfOo9Ob4LtTFT+EWnrYR1QgeEo89J6l2EIYO5
VYlEZpW5uAg7uXiS4/5kotTF1TVgetO46i92x8vN0Lqon9Os2Ca4+8rVQPGkA9vFInsYT3WZ//Xm
sk2O4MIvf+AAYMopaQ3GXVqd0n/deK4Hb9rklDX0bqKyfELFU5xgjoBiujzm5EyPPVoj+GXNKTBM
TKe9TLddGZJEHBXTMS4fs2Sxc0bYRXJ7xGirWf9fbpJm8d0uDy9/cMtB0gzli7CmBAsYWJAi/ALr
D2D27DS1+ZE6WLO/bMcOmp8u9y43l2fQNfrhxkyxPzdd7l3e49d7fr4dKUFcJcsJJlZcvc2xFKei
f9SR6ZPIZSd7jOg3oc5dYgmCyDldnqDmCVycFxyV67AkNZbP5s05d3/9E8vjAAgYWgBMcIkHmbkm
fgRGOR4/hPXcvWz8vPnbtss7/m0bbUika6I+/G3750MviHAnxKTTFAUDOUoDojacEgvwckMNpzqV
clBgeJfHjnJf0hIh8bD8op8/a6zt4oSnhN/28jNTiKlnZvs8SeJszJIUFfdlm0kHCReMT4Ppz2Pi
cu9vbwh3n/WKCiOQdLDIP28goZQnOFN/bIsAEW9qlU6whPgIl7ci4oPPcXnDX3d1gKsnKWgBLS70
bjF6X+4l89LVoRu0XEy6dzwEHDNE4aAEBEEdy3zBLC70BVmkR201WAAUnYXVr59Nawhmf9y/7PtY
MpqDnQRKQiWFAWv5zUobeMDlnoxK9sZyM7TXSZmZR5sWIJrhseYbXe7qCm9+iqbJxUXI16IwupxG
lxulYn6FcjmjchdHGSk2xKmXvruefU4dsWDBUdAszm0eXu6Zy0Onj2ErXR77gC5YidJyyJU8iLL4
avhedy6inigstkzEp96xGWVBWT9R081rhhK7nb41VbBPpnl8sJorZ6rB56CCcOvgSx3U6UkZAwxV
ptK7pK3qXamCeBuBScud8ikvUB4mXnZPmxyINLyffVhMXC5x0yzjJYs5GU3gg5aZh43f1cFKR+oI
E7TKS+NDM8sftmXFhx6ErQA4g5NIiZMbmzdVl1owQ4SH9MSPqa8zi9CJcYT5AYFXNsl5WPJsrT7I
bmy74AopZ+YuiqU1Xd6EJF1yRlxd3ppgCKVr2me8pF97O492DkXpDb7iZhuntkDHMiUnOeQ/OcOf
HC70RySF/orYvvCA3CHdZcR0bzDZQDRo7toGQmMgpT5OmJqufdqahEHBKwEBdWMLZoRWXUcIcmSR
HRK7rVZzzFKzXA6/DM3CaViOualfIB6Xu58b//acy19BlP/xksvzioaY8NqDCij868vf0l9Uj+Vp
eF66XTHadxcKxLzQLS7UiMvDXzcsS0DQYHKul8SAmOXMvAbvK4+otGQ5ksvqE+EIU6w8Gb1/h5oY
mNXyRs3AcXy5VydmSecKTJEc7z7/FuQ5AHcD4dhlW7Us8c1Jni8v7JZXf77F50PcxROSoAijaWRz
KYPhnx4mtNRJ6uWnkio625a7nzepFzf7QQ7HOF2sE25O6Xo5FTjYOUdSStssQa1f2z7/cLl3uZHw
5gCW5VR1u5yAtuW1lxudTN/tJjYZSP7cVDalQ6OWa3657K/LfolLFe3jwCEN2uQ3dKRzlRqYhdXy
E1x+EumhaVtdfi+dwXxEgsnvbi/XJVO4r5aAKouig4SK5WbqCnGy0Q+t+3r2qIfiMugW5H7tavs0
xKUN8QuM6TK2MC8vTpd7/gIe+ds2zPZIMwbbpyniBBtt8TXoMTQnf7h8ZUgGFR4ziGrzPXlh0dFA
z1JGTCKH6dpeRmK751te7vVZNu1TYziQFcmVQZbT3u3tAwtXva05NZAHRmjCL59gvgyIxNX+8QHr
AYRxkWODuvzrI8Fvu6IUN3geKwIqjObo9SC5h+6Ey3VfliYWhOUCacuIvETPuxfLd20u18cYj8X5
8hjRDzKuBiHQNh41PTls5HTyIdOeHLyzRy/5aJfB/3ITtzREDxjs2OWZUTfw96Zi75vpaVi2XW6a
FtJardjd1nKEXV53+UPnxgxV6eX6EV9uu4SubZhxbP3lWcsbff6Ll3/r8vL/cpt3oZx8vsPl3uV1
n9s+H36+zefH+9wWV5ysgaZm1qj4Jfh858uTkT4x9fj12T9fg1goPMyWvf3c9OspBoJhxsi2JT+V
dIUZ6eeJCFG5K+vk1k4534sJD0S3xFiiCGRsWI4+ildhcXConpwuG4t5fB5acnWcOJYwIwienoPi
VGgwa04taCFfDpnLkXs5kD9vRuXd0Nyyd/Ucl+Z2uI9FXJ88lfanCNjwaphVsZnhg6WoyzDOQvsL
NmWsuJjQeC1Plw9Bof9xQDu/8zzShCKRHaShmpPKS7XxPFS1XmYRbUJISE2Qh8iq6Bg6dawQUAXx
EapBeyKF8c5KsR+tuWSvWousj8t7cBVHKzDMbruvie8qEQbtozb7Wbdhtfr/jYX/pLEgLFKG/7vG
wuNS6P/H+jvkiyj/t9bCHy/9s7Xg/e7yVkpKaRKPbH/GKnvid+Eqjy6yuoQq/6WzINzfbZNKDPln
QlJ2VSQu/9lZsH+nKEvNwoVB59rC+R91FmxxiU3+a2fBV67pmo7iTaWg+8G3/mtnoYtQz9XkKKJ8
avXeCnp1FVXdU+ZQgVTjaz30zUPfYLisx77fwCxwr+Lp3M8krXUulP1bIsIKxkkmPrAeA/COG3/G
KlIY1kmQ5EauRIBZBWcU/fkDZuAfcQyO05gTqnijQQGc1j60hwbZsByLjb4h+TB+9BMTi3ounqcg
9ZD7keRozR2ON0ndYkrEvjV1sXG154Eq8DR4SzRUjUV4qalg2LEajQ92QZ59ibZcQUQ++y5xSaBY
cA5aW4sPuuJ8KRDJlPmxCKITyQkj1rmBAkqtfTrE0TaZHH8XLL19PcibZkGpNmX6qCzs0Rk0zEOV
zIfI6ItNFWFJMMeeCgVy0ixCf26H47MfokLKCXS/Mtw9MrPoXI72YqEawMqLETs1EbM6jn0UMZFz
E7QxSkeOl2UC+I6ihbCcgvl3X9jWngQ99AfwwVYWeu6tEzVfkF5cTb0RvrRpfohhxK8g44k9qR9H
m6Pq3BXKOqWDeKsbpOteU+VHSx8xHbhP+PScbRFVVG/ApudZmMFSDA5dYOuT5fR6HWwzyD/f5765
ysQzgkr/LIzC2sbB8CDMOD/MKUJV1o/eNSRe3asIfE+GkyVy18iwnNthcrJjA5gAm1vgrAOtzLPb
GedETukJW2h0E/f+uDX98rmXYbsTHRHacxS6V2lZTEiYtwQABFdBUzPiBnS0RDjsEDrW93NBu6mc
qyuzVi8jGX9r4RIvOAWmeqC8s0l7g7ZY1U1HTJoDwOs+3k4EyK4lyuo5CtyXoCMfzw7EERTIA+0q
satQW3pVGW6rLL8zkYWekVRFBCJF6BNDOZ9x1AJPaqncIjp4YIeCSFyuK83wVBpE6CI3abekz5A+
0MdyM5dQipKkAPRDwPVO1+8WXxelkFRkmMY+Cv2vZWaV38ErAMQM+vzeIGIX820DB9Du5WsYuYeB
tINDXgI4KFR6qyQSAliAmuMeuL1XTddZqIy7pn+SSFfP4Zg9eDkG2K59dHx7PsEHWko+4bm05BXE
bAFbbXAPlRLqPkABgdFTH61cHzqnqrE/j0SEY1M7hrO1zGeJNSIwHoEGLnjlds25Neb7quiTw+yT
Rje/xyRrnDAgEy6XZY9ybOn2RZC8dfCeIeve2Mo0+V1zcCMa52lYwfuOM4mdHk9YXMG29hx73OAh
HQ6GhUbDDs6W8U1N/lMV1dVtEmyyuHKR4x/DAbzLFHtXhk+aRWE1eNg68K8JvH4zc9aG6/tXzLdv
zWXm6InudrTH9Bbv4o1S8lzIMT6PwkM+pU2cd0C/O7ieGClp+PiYrXd0pk7BWCJ26GMS+0a7JrN2
pJlDHKnIw6fafslric4e8FRuWtGN1spavKOYRwy1LHKeGILU3TB0P0NSFqFtBahUCkpdMpvk1cIW
zYiLwvTKkjE0HbmPqzpH7l+gvpTVDbNIYEUtaMzUM4hljJBRdW1n0NzpcE1UcNQjUh+9AbUm+Bex
RSAliDXxI/aP/c2ig0zsTuLvzbB7byQE3lTjldQ4amLREITk1B+qm9LtOCQWUBwj3A6xl91tpj7x
zkNtPKdxAOtdwHXIkHlCI8a8W0zku1I1vJux42wJ/+u3ofB+On7wUgsioWn4CMB6EjLK62R0NCs9
jfcA7jKfe7xl19J9mbKHKv/I0rZ7rjsLWbKziakrHkwHSpuD0dYC7jp6w7pF+X+sLRv5V2AvK1Jz
3PQ9+nrK1JvQw5Kgpg/SbKJ9U4GDqa1w3rVN9RoDRAaugWqVTDOEqvmXOqlRFVEAAscwPufKxLq8
9F0bNyBXm1LAYOY/ZkwvHcXvjZEPPzJLo6RN2mOHF2SrJpS0RZpuhaUQs6fWnt48GYcCr0WETB09
+kJKnXYsFzkpQ/OlnGC2FgJxcASEfLWsVHZ89MPoh8fKS9SV4xjjHUmmtKLm41gjt+5UweVhZuAQ
tUudXg8Zwzy629nJpm1jvAIAeJ5oSG/dklw5IhdJkR3e3JGIAhJJxr0vmwxTTvXV1vObF6bBfV2z
EHb6h4aEjClx7zGkEE0J8GlDxxfOucQZORV8icaJ7om7YoibODVr+vmbbja2eUJHORjdVZ+TAGkl
elncW2uY/P6JhEIaH4Dnt3MKG900wZW5822rAKzoMjcPXh6/zVAWAF/BIpidrcFIh8qNkr6qppMm
d/CG5DS82pjAsGMunStajEyKgXa7eexuaXUzyUVtFyhnOkD1BlMq6ldBLtbBJtsNgS1m8njIv0+k
m48ttZh5BptO68/d0EnjKOEASyubAVYt3bPyTspYP4+ZcchGevShnqnz4NtXKrwGmg2jWrgMPu3P
KfOsp7w5mEX2xVJD+ZD1+rWo5h+5CADDthwz2UQIReE2t/iMU6C0cbT3A8M4WV391ZNJdahSPQA3
w+AbuDFWwQZ8kK/m7BGUB+Qe0BwR4/eucgPKInyBJYLg3pdyG+dG9GVCZER21IHWXrK1EYMADR8D
QtJ0+5r0zqMXjfdNboVfepsuqYsUqYw798kLjGeGJUxvYfuqLP0eOn2zlknS3Kioq7c+M5i1bgvz
gP+22BAdnD7SnCw2Xlq3G6RP3d6scBjHYROgppq+2VPb3lg0ezZ+fCW17XzvTU1cJVpFOiTWjVdF
5jlEa7aiMK6+u6H3JSiD76FJGpTpZM4TlEvsAzpVV4COHHTS9WuPb4sljO5ZD1X6wZVkDNYh7c8Z
GxsdOAPfFH3BE7iQByfrQcH0db6xZ6M8SH3QcxB+VEY1rFy0io9JkJLf51nWEW6hexsP7A/XKeTO
r+3wIKoQbPLg/ETGwNBIlqg9fYSeSZysKhFus0giFB5mWqn3BNSQwhgByq4nKz8ZxD+pCbqOzB+S
rAYuFJYnnwLM06Uv5fqi/zEWcl3KCsE9dsEqMEkcx42NnOCRXUX1EybVsaPGu5Pguq+ws+izV8Xf
I63kOq68jh8FmnhtVRt3jMInGd8t86w+Q7iT0ndRYe6CoK2eufbuZK1Rm1RRR3yI+9CVzZ09HAMU
yN+8ALx6Y83+I+oMsQ2x2F1HTFcZq9uliIZmLQo+bC7+iNcKA7a9mBEgs6OS2iMvpaARZKil05iL
n3GDwyNsHYls3rzzCD2cm1dncOt30cEjtMvoi7nA4/qp5AKHqjmZ8dgJtDNSFy8jJTAyR0obcQzm
5yaLiw0aUzIE7nIRXQdqGD90WZxDJ5y/To14NJT71uCpfchFf5xoszEeMYJ4AmW0U13JwYtuLQ7L
1dgtaTnDF3fAzpzho6VP70P8mq36A+1vtYKFI2+93jnPIRYd0/gpUIqcKw9sB7aCYm3QEaD9KZut
pRLysRdeVGrjE8HRGt3BHst0ZLx4nXNiHhduBq80iZE1QAQMyXvpgUtoBms6FAFcgKLZVqVBwXKa
/a8JUu6g4uPHCpudS2N+jJyXwPNa4rzsnwOyAYQZXruhhdydMMXkO5YJ7yIf8X3b3TlvejIkyihb
2Xb0cukGsPRAd1QggHGX11xeODgwWkMHywIVMnqmY/BYQlQDTALPgDVWnM5nKsAvuVkowC7jOzra
bhvbBZL2Cugl5KgXaRpg+JZKSqf18OuG8Zkaa3lPs8nEBzDHJ5KgPMURB27xBnI56PKovkawovEM
zDF+l3E4XW4GPxpPUT98tRaupxNZei1MCtSI6tCt1ttekviSaOmviSrJiDmmPY5Gf94g2Sf9FA9M
dQqGmASEshT0IuNXa5qTXdcSgtlQy7TI6VuHiXZQ8pdLa6U7a5AEWFGIl+8IHUMC2k0nm0IMiSMA
NUQ2LNNm+UbglbHNOkoo/gKow3/zVI0TijIvYk03YwG2gftnYA5JrQrvK1fJnas7xAnZw1yph6Lv
tmrRkvbJVfseAkxi/RDfZm6HZD4a6NVbzbkYU30MDJgrI8GfeWTCRIAypksnvLaMAGVIEgMa8uJb
T8E9j8N4q7NYESKp/Ot+Tl8KxNEISpzoIRnSvVXJdd/R2W7CJH6waLOWboVrNTQfjZj4VJjpyTbN
iRhIwI5sorn/aiBiBUqRg4DU3pfchoVeXBR97qobOCUbwOKnmBzqdhDt4xz7PvgA72s8Foep7sOD
madfCLf46sRy35bWlRrCt9D183WSOa9GfR06iOFbssARx/SLSL5hV863XTt9bRN/h5xoZQ7YE73K
IGRdBieIXKTEmMS7IRxgYXJO8pgi6E2KdS7ICgBr9sZxzWk/sCquw74/5Oi1Dp1h75ccCnojFlPj
mTYzcv+JoGvqdV1F3lYojZ0eca1h+kd7fNVng3MSWO6IbsXSGrkPRkM/2jcp0rkBaP0ofEkG77sc
xR3n7l3eJa+BKOXJJ30QPuWNI6ksMrG/vBEFQutQlcmhCuhc4QKiSyVwtJpoOtT8autsyXvlPA4x
Q2yrHscATPuEDDUOvw5mM6sgygdIOrCD+vYR5i5nKXVqgpoOaUW+bj34IOdBWfUDKB03d44IWDAS
LOV0bfOdmp4gHiu1+00EIGZjTt0jA8991AnmOBmTyCyw8fjWLEe2YgBhMGS3EZ136sfFarotAWwc
EYcYp67S+kyFPjga7bvRseitfagLtIoMFoH1jTdOJIskaiRFaiRRcNmRJMDBmCHag5WVe3JE5dKB
md2TH3Zi7/J+ZUkkhKNhGZgWuulpGdP8boDcl2Goa29twMLQ84dpUxjMo5jLPFkVbabcV8OOmCV8
GKH+wWyoZl6vo5UTunvTdp+HMUDK0xsPGEJjq3tAQ5tsE5LfV73ClOqlN+ZMbIKe8YhyeX0xJa4p
Q4bXmFHecT5bgHtzZ2cQXmYyV7YTwviGFJqkgtl1Srpx7/QoHMwljXOIwg3azY8h/9qgOnm07Q85
+y/ZSN4uborVQELBKlloe/+PvTNZbl3Jsuy/1LjwEoCjHeSEPSlRvXQlTWDqLvq+x9fXcteLp5cR
YWWZ85zAQFLkvSQAh/s5e68tyMPFzn8Nko0ekOOOBHyVxz4jHyyajIvE7d6N2jgUEVMm2Bh7Wv83
SWi89gYU4N4+Wr3+0lEDPJUeITTzghyt75NDSQcqaMNNlAA5FMabT0ViZdckn7UzQRE4vyEQ1NM6
NL8wZfvnq372/VeTSpmHIr7P+91IZSz0Qjy1Hjb4Fm9BbXa70sbuFM0hiec09fpUjNfdRHZsjFpk
Zwfeforz5NJkqr/umhYaQ9YzarfUzq2tjSqf4HtvNdvG5zhlESU0uQagMsJ56VwEWkiSQuIN21IY
9fXIXyV2+YgfItkuToWO3V42LW6c9Qi4eJ0ZPpQM0DUwOolE9MBcbYbe7GUAR7wCZyjWGoQfNP9I
4DmtD002baslu8FyQnpo+VWz1iWVMDzE7oCBOJuuq8cIX85IMHEeNU++hgqHJPGb1s/abRu/mhFh
SLoNdS5f0j3ehceoY0ArKYUs5hXX9Y5MpBPRAjAJOR1MUV9YQU3WbTOeI438JVCmmwkf6DLM2cqq
ijcdJGxdO/e1niBdoiGbBkJf4UqaEKbhgSymA74uf+WLlrYqBtacZZzr2FutW86ua3NfKJmzYG0u
WX/E1qeXRJ/UDYFw309h3m9TIThAzTP0mBfahV9td7QajpxRVzsLi4Ud2LeRTGJuhuytjIzzMNEA
KRBKkQYOjVs7ul1wCPXi02vqI/iAYpt19gltCPqgqNiC00SjqpNyPnT60UJbc8mi6kJPtJsKKC/V
nuuwSR7iobr3IpB+jPC7hPkNk6M7rpEurG6BHn85Zk6okOEgj5qugDriyUOzlVR3FJhOsam9x4Fw
VmjCdkBtkfn0OlMAzpouPATk/Bl1vmNQg9dniZumA7zjT4y4gxUxa/21+M3HMlpfKEAec8BMSzht
E298agPngCHkIw7Smn71fNZi8a5N9f2CqndI4s9BN+7cZdzoPsq0tHgZMhzhCdE9KzstNj1RJ5NW
oWkep0+jg8Rtki3kcRxYqFwRasdtqBdHP4bBAezwUTj2ca7SIzBFrqdcUnlfytp+GFkFkM6zyxjM
QRoc2sEC+YAuLdL2ee5uImJc+bIHWjaa4ICiGkkryczRxacX+RuqowvgmtilbJM9gS7g/xi0dwRN
7nXgqKvO0+oNmk4Cvap3ysA30dHKP8taAB1oQF9CrtaB2KGKn7morJmkn/q9MxGiIrUtRwhPyMGe
UBEQUW+QUJwyL+t06p5l9jVbxwJKJm5FuboBzz2Ta2MA0gjGF5IzkcoYzB/Lwts6VXFdI+bWxA2x
a/Tengq+e4kqzuecCiH01OQQ1eSZQFFF4xCYAPt3VkjCXieo45pDj3YfPq7jurARrAzDU9O2K1r4
4yoCJlhErIJInXgCT0m+/cm3qX+UvH2hBt2BPqIYOv2uLETSVeo/woqZV7m3vEQeEjg7EMsReBRC
b6ot/hj9bgtx1dmoY3DYHHuvRyNCNqSICv1cl18zdTAHX3YsIgHW3tMOTn9XL7l11IGbUOOgLZvO
WwuaxZPd37X+BI/WG4IjRrhzkLYRq/JslxHpttXi+DonkoqLTec3iSsSJhh6Ddsg+pFk9GbQxdGI
hma9BNM7aqXXAt1fE0cXSIeAYwcUVQxE397cgJ2p+wvIBBmhXFUNP1oPMJMHIPTyFqliQ1nKqrjq
tN5cm3oC2cTnjue1FEqaiDjmGIj1qg3K+VLjsjKz2tvEeU1NFrly61YWIBgAKFPeM/EEF6YVyRtg
zBFSvoRP0DDUOPVX9kQqr+eizTcx1V9OUN0nD0IAdHJhgwfP3VMee8yB+njVDzZYCX7l8cqxjbcC
n20wiEcvokOATZlIYj25aGcD0jfEkmNShsUuA7bLcN1IRD4h07HJHMOgLimsbVQw0yqGROxaM75b
kr6kXG4B7QGIAXQaPmgTaluMrfgY7QrJWNNf2ddL/6FX2K3GpfS4y5H7ZUfGzsTauBmH4WHGVL7S
tLulIue7dSlJ6C44+iiR7kVfNnYkSgVcKpDeac990TqYUw/pq0sJ/LERsIqgeJqpwjVh+FD5cCsi
fA9pB27SHq3rgUHLN2pAKo5/o9fWgxGhIje9KD47DfT8OCQ9pxvsu6olM3yOLJYt6fDeROFD56AG
tdqQcSekrlpKplLb3nsZJuS+892Nu8nAprKYPIKcD9ceFaAV8alIOSjU02jm6vTAcKxajLArISL/
xipIIjKYrc1E4HacB5eNv8B+6MxD2hXMUTzvd5H4OeltMLwXo9gOtXOI6nLexsmvZtaqG7CiK6Ph
NOyKcNtncbsFnLSNyPeKff2JCW6zdiE9nUxqIsxAso++1NBKELCbuvUx9VmEgdgU1zpZS62dO5zX
hOkOMP/zrH7MA7fdCZuQGXvOWOSN1UbLg7eqX3BuGDjvB+EPVKWyvZnxsenAersenqj2A9Xsv5J2
Pk0i/xw7OBpmiVxfc14sp7hecBY5ZbWvB4EyDi5l0aYI9PzifiIe0ifQkWw7KSJjxjsyH3413fHe
Kyhh+AZxYZVNQSFEYQ4gpd6xqqizGmP95GysfuSnhgHKlAvShx7vEqvIDsbUHgyXRNRUA6DazQiY
A2Re9wElnXhi4HYTFnA6mb35GNxqgXvfigCXC9fuRIo7ZUycMInYuFzjfotvViwJzbCUggJ9iDuy
KBCtu9TSWz17i/hjvD+/8/nTnpuzS27sxqho+6EquTPjreEnTL6tfT4nV1XevDZjxxmbvdhMd51p
usQtRVYsdXcN54jtuMQLi+EmlWsDARtlzs5d/suZ6BziVmLOpddfWA5YpuSsUih3iX2q97fmNP6i
u7hFr7lpTPdE2tdvmOyrwba+oBUQAlfxKWN4yDn3YvEmgpZwkvwTGfUU+rd4R6a1IV0+/nhp6g7d
VzJ/MYjdNvYGVHS69kMytZzwXMfta+umW2yJT8zyrB0Ytat+cs+ag9cd/KK/0o3sYei758oOTvKz
GjuF/2VdMGMl6fO59huAHrLlNJ0M7q2xNe7RkV6E+XXtFs/QPG5GsFJ+T+5ksMfp82xi6udIIjLa
EBG/t5Ng00qcVMzoI7ZzYexNhsjVxMwE2gdQE7FrOrk+0ZeGAECWOtV8FhVDZZwb9968PMRt8TxR
6OjQ4ZM3dpk78OfG8jGzHvjVNlylx1hvtj39kGbyySrur+Xx6sm8S/Lkmn/yCsmhXjq3Qde+jhVV
rSUhrcLpWWtP4yqXiWIS+zmOB3xlycrMwFY3OXdGi9o6Amts0nN962Q9fEpUSU3LHcC8Mx0PDTLE
d2e5IVdl2wAJpZ39ktgCVnNS37b+bWE4V/UcHRu8+w6BkgROweuv7adYcrdtHSFwca6bHuxrqj1M
BQASH8VLQqVKc3ExlFGT7ImyfJq06ZOu4jrL206ZnkWf3iH0RrSVDYeJTBoro2/QatYmSsE7VIN1
XZvhLumjzzKj4RrVmJ+n+Inac8RI2Awr1yR73NHNa8KFrVcKWxfZPJgb1Ltb9KMH3Q/3xWgeSlbJ
EsTC8Gj1NyEG+I5zRDPmc2wRmw7Rs0+iBzNh4q2J3YLWneDIQxBoO5sERShQN16F4Lma6CoZxO4F
4Sqz+3tgMzvpd2DY3ZN5S9/GJ1yljLd5XNzLE7/Tkrcyo+rBPa0crgg5WA+AUxrhPuNuvGg0/ypL
bZwn3iON9ucxJb/Qni5YYTNc1fovY/SAB82/C+Ehes3b25lLfmU4WMbKYZQRIcUFU4/LerCOpt4Q
fwcW0goeTKoPIO6oJphXUxxfgWl9o3390kLDMJKO3riZQ//7KKxiU9D2tDTSUpi4aIyoXqe9L0b7
2efW42x6j21E3Z1ixGfROQ8z5jBNM49OVz/Rx3yFRWyD0dLJmyAE93da4wMgqSS101t6zscRMFc6
02hFX+EXyTX4Ya2sH5yo39Ck2sV+9m7q9IEdAckt3uLv+KAMcyAgG8rFW6Ppd03WvuRc9VpRXRJ5
/WxW48tIdss6xMgF9fhA3A7koQGXH73v0Gx2dcoNKMealwOPdHGUuujznPDRFMZNyTERnvfJ/5WU
pGgdtQ3+sEedTprD/bM28ptkeqC/9BXM3lUdmldtlr5mFc04NzlkUXgZL8DNHTQnWnFehAUnq/qK
Bwh46XBha/2z4KJyEPs7MzCemJ5pqt9mbfxS5OYpa0zqeSxwewYTLrBftmZf2nG80SVYyyUfKa6u
Itc/iIFmit6N12IhDtFsTt0irrTcoPzM/RJgYRukl70xPlBcum+4p4CoCe9Kg3ycedmS9XomsHJr
G/pqxh8V5OYNNoVjcFfYo7YiWwc1HeT07sIp5eqrabYZdhj32p5N0IE24hcAWdFaniyBmd8E4Y0R
NLsIVCtxGxVuAPKFKJw3RIMXFK0QsQW5gA4ZELrRNMUqvLaG7ABb+MEA6jQIDLKlDcGbAN6O2I5M
glfce5GMR3sWiBOo8Ifmsz0XYp9PlIDc+d51ZDVmxEBiN9fLYJ2TGXCtVr+LKTqEOHajfLkM6KK2
CyiftH3N+/gOe7sfkaUlXPfX7L0GMBQne/ootYpOimFedW16B0FMyvqM+g3IwdC0l2PbPkfW/OL2
xjZP/afI45Ijiiez2u5jxlcF6xIIu7+vMDmtNZPplGjK49SZmxj6UOq6cIU7OhvoYjDdX4w+tbic
ZjQUK2Ke9kHKHIkRY+sIDtOIbM+dgPqiuTHhXRW7mmkWcRT3hjaHm8E1HulunX3yoVEHnFjjHGIr
e7IGLnuoV3z6cqFTfqhEeyiMhtNPgqKtG+a8XzOvB4a39f15NxnXTo3bP2v2obidlvgXauV7x7Yx
WjNV13vK5dG6rKQFgsgfLaJATb6uY1i/5b+bzs6tLvyLqI7OkeETlSCZcvIfzC3jHrJqvIkj/3IK
+zvyIk4sOwBOx49mbu66oXxy17i6zrYBQzCYLNYhyAsz27vQIvrP8o+mvP7VuyHLvfjLbCOIVbnz
UJrVbR/t3GhNkhhE1XsPSQnkwk2a++9mizRUCPtOXwhyJ+l4YQEH3iGhMgzoEDj1k1j6fWK3u0pr
923srR2LoghQz5SufAWixqTA3KbaGfEy1i/srOM0Hhp3uMasRJnQOgZjez1r7nkG/Qg+YZ8s4mg9
Dz1F7PlhWOLNFM8Hz+uvrfgllKXMsfzC2/hOtfXoFPRAI8KYQlyn/iMtmkMYZF+B5Z2DKIBv79RH
TydlOXDuMN5vxz46egUVHPDh/APYB9tsMy8Mkbjy9pTw1v3svqIQ1Tc2HfIsI94xhViOhov8Z+5a
a7dwtY1LW3WddDnSBWQDdKAI2BZUAKbcfJFDZthOz05eF2u6P85aa68drxMyHKomMPfgkxMaoJo4
25g7sb8PJ2AfStP4v1yJh7mCDvFGnlGxidEvxR/d3/EQUsOJ5vI//gFt+BeuxLf8c/OWlt2/iD95
45/iT9/5w7I85HieL2zbcjxekqW9//w/qJmsP3TH8oQlG2OmYzs/XAn7D9+ydBpCnmm4riuAPfyp
/gQ5YXmSK+EI36CYzLv+8V/873AlhCvVnX9Tf+o+n2HqwPccCBdITiV34uPtDlep5FD8X19viy4I
au0i0WI0zFFQbQuukXVvUrub2vTYhgzJGqMsK1bpPg1OSBSel1y7yeaAoK1alw5h4jIGx92Zw4IH
5kCe7pxZ3MPD8SbsybaKl02AlD9oAK4sekDedkEzGlTMroxCEi0SytU+1ovex7ha5netw614afch
igIKS8VVNBX7upagMa4OvVzso2gMZnY9YUaG/6I37r3vl4/0L65Ga/pguscUz2KYzOcLq2BWBBHO
T4tLOzV6SrfuOfVnsdbN9K7s4ndAznjvuZVhRqz19i6l/wPOJna3VQ/6orPJz04yLOmTfYnhHmNM
vPFIYOY2UPyOsgx683QRl7uiGrZL29/0EwJXM2sBQXkN0US/x4g/jrMYroxlPfajxfo3fdJciouF
4DvbAUCIsUXYSG0Pp7fD+sn8WAyLdI0RxWpt3tVZevIc+x6WKIxMrOyYIP2N12ivnT08gH17gzY9
dDhXZuxJSdOsTYFlLC2XrTYBQNMdBDsjizNuIDaCyLUDdasPHZKtXRI6pic9Gc5DWfcws/KznfN1
U34F3FlQdorhBr1Lua5MlrgVRqSU5G6Kwh1lcW9BKGz06eXC3HdNXgjRHWb8xpJjWGkzKI3FS5n/
36ShfU239d7qw53DZ+zSHnARGvxmM9KENkWVoCIN8Qlo2hVBBQyK9vTe5OmlRqAdU9gs3vnLXRbf
Vc6HPjnnsSKbu+NHmKtyupsnFLDzkG79dy+NLzCV6RIR+2BPy03EsTZxeZKZhTtXJ6DAm2r3aFhY
ZFEoAa+GVRFl0WMvRuAWjbTMmRVZz8MDVu92G2UE1C12uhtcZvZ2CyOEg7kaWoID5sT4lWeQj0CH
yD5NeukQXbYzCOa2UOtE1BfsNroSg0E6iMutKhqK59yrnlOUJ6tCf7Lc9FeVVtgwB6jIqH6e0qL4
mIez7hdnM4ddmNL3qS1c5YbjIuqadlVX3pejc7fkhFpFFu6XCossnD9CcnpK1sGNY9OmKK5cLYw3
Bn1SDAvTui4P9oIRw4aMv9W5pYqSiKtpNNaiE+n5Z9PChQFkxlfMJcmJ6PWCC3qcn2lStivU04HX
fdFyQsvgwdBaMoSyc50/VhWHCOnqlnbf2lhgo8kCUBehOyuQtWwISSRXQ9ySIUgmsQ68PaZ0Xg9N
silm8kgaZrk2eZ6NXsAFiBGwjm6wfO/9PKfVLEppi0iXjNrATMfJKB+2ck8OxtvJ8p7/fFG6Z2pl
3eqtn31tqexN3jcsG9Rrf/u4XPI9K73bVKbVn6axw/I/4MKXj9KGn2lrxPTihQmpzpwCmiR17oLe
sDt/bTFZOnl9/OHqLFOJwaubQxsi7ZkpBeeEj+PL8g8kvzLbpxXYnSq/hDK24PZQe6OobuY5pUb+
11Pq+aQxr+Ipdnc/f89a5s93ztxLNosNmUcrpRNGOuQqsezzxTX3jXKyqed0+YL6E7UpYOUdQ7qo
8k0/71R/hWUM/xvG6ILBzaDRwzu/PwlYAq+oJ4Y4uSOvkQTQhrPbHsr7tqdXkBax9TDm2sWMnQqi
wxvLfpe+B8ONJ14omxD5Zaz8Ovb2denWN4acHI7dZF2g+9r3NZkz41A+jDP1sd6MzINjFFeONO8g
Eglp1xTxMWnXBdMu9E3LG5rUO1Ta1FEpE1IX22GmofZdg5LIA3Qa80Aau1Zui6F0VoG7aMjKMu/U
uGZ9MMOSNDvktq6MQasqJM846sgUSbZd1F30C3Ufyg4Y+dEpLM9M2Fn+EW8gIMYuGli0iRjNKyJG
j6mp48Bd2re6NVwgDkzx87l8tyZMvJ1dR4eoHbzHGCpq7rjpAcWbs600Lz9CMHip5/6riPr2ztGD
8sYEKyLovkp8zMNS9PGJIKKbPphguUEPp7yXbvM5usuTKNhprdNsq8hJtq2rPw8di5Y0rL1T6nPD
bY1+E3321dRcmdFtw9m1G3NS6Mu5bk/kXCYbWA3kxYQdVI54xWVcEf4XogoHPhPtHfTYlrywlNE6
ajAQHNRjDyKnGPzjNHogY5R8SW0Q118PA+1/ZhP5aVKWRGB94Ko8S1aYBhuIXdtyRbruYByzBMu2
L6sM0oK+9OA+7AkkfCPNe2oTSGtX4suT8efxLD16FWY9EmvMZW1Kz5XadAzAeEU5Q5uT0871aSJo
yNG04qhs5sph3tCQ+dNrLvd+HkLhfdIKJETK9q1c4HPB3R2cxbiNmSsQ0eIGlJgME2gTInNYuMTz
mtgn8y4WpJlBVgdHGh9/yAS2ITzUeJJU8O2uxnDpOIO3neO+PtnMCkziWY9GHXYnigBYvgzBgfnr
oRHRAcU5MaA7h6u5mjRcpd+7LOxwisrH2mgNRI5UH1ZITgHfN4HAJwrOSH6GLCgAW2WzOx+gKa07
Kb8qZ7wJfjLYa3VcYYhj0ogkMsGucgfrsr9TRzlKFpibZnUYpLnw5ygrV3sr3Y1qT72QzekXkgQE
MdQXTz/AB3Ui/DxUewvWjHUH/Ob7uCtDu9rE8jRQ50KlSARBQ0412ZiP6tiTwYlOQO0azBsol2jt
Mw1wG4y8Xh31+F0xGgI9QKBI1ossq/Czyp9IbTqMG9u+oFHz85z6vcOkNfb21B0UGOJno+n8xD8P
1Z56bnFe6jLpjl430jpSv6k63dQeulEHtRbGJHW+/Wx+zsGfE5GAmqPOhbUfND3nG2XeNYznBUgi
w53aIOLnuGgD7n31eIwrMNRx/aWgA9/H7vsaVUgEtQtmjqGNzKGfA+eGGqiKf3cMkXgyg3d7pCr4
ggd1zX5fud/7hIl8uJJWoQ7MzyFSR+yfnnMLn/zDTGZKyEtYXb3fLAJ17NRj9YoJO2db02gli+kf
F2/T8guox63yUsbIgY5M+2DgIKdaqUtGXUqRNAGrvZ/njNDYu61J1zssGypsgnk0KTBuO+1bY0Tg
Jd2+6rXvP5DPlWFHFqnduxvaJO0JRwT+zL/2/uk5ranDjcbcfWV5RDlyb+ziHZEgVHajpbnwY1DQ
ChUxSNOy3Cv8CAi937yqQ2goX4o8rOphbgWMaeqIkoPiHNpE+74E1SVZtlGkb8PQYKS0U9Dq6RAe
GsPDyP09zl75Y03CrLTxC8cVVJcSelbyknQgoK2MNou26uJ0qBb++SbUbbdI7pudOtDFt1NfXq3q
kg2UTbypA07ent68IoX4P/yQvz0mYYKmagYxEF0MNagf2oQiUHwTKfKh09BGJrtv5oQco21pzlUP
1Z7aqHFbPRcQ3xcUtX/4GS6zYEECqkbO710+/6XwQ6wZaUtMg7zJ5PKsdeYU4ZmnvsIkJoLTvl8z
w2bZqr+YDOZHB7WrXlL++J+HIUjGeW062vtQwYR5D7o034fS+D3guDupvZ/Nv3uu0LDagAzkLd+b
XP40avef/nxirbLNl+i3ej5T74Mxe2HbIt6HP2/7d+/9p+fSCMrE0gpOx7/+YT1z3+DajZiO+b+U
U7d22rJCV9N9GqO8HRWG9NCH3IDUZmi5O/08B9Sai83UtZ1OZ3A/jdkFEZn5XkAARA4k3xbOMbvq
LerN/+5j1At/ew/p4ls7EZeF/PJRI34ZkUl1Wf7b3x/3/bcDmTcccX4NQwzpXr2uNjDh6tP3q8NC
lHTOiQJBn9szpVGmu4auL9zd6vHYQgfYDn1ZNIfhL8t0HHlMC4piv8gr05CbSd3cK5Ew6nSlkZ6W
+1LOCLQEDk2tZglQMziEQf4Ma9neKioAHotg51UjTRuIKwEOOvp0cVBczlrQrBhk/u7CVw89NfIq
kzvdemByaA42sQIUqY0attXjCpAVX37ubjHrdjvUzZ+5VTVbhUBQvjZlYVcPLXVHSIpHzyXGB7lh
SdA7Iw9OjYKfLUDnx3dRT6kvpDZhYjj7Ic/2nW9P1aGVk4FIzhJieWv0iKYlZweii2I1aNwYpByW
eyCiuHTdT8W8jryYsS+SsxTcXu1J7bVdHp1ApixyALUz/cUGlL/ta5uBWG7UnkHiJJ7V/tDJoXeS
f6r2GoeQdCNYDhDf+I/IoT0dTU5BQ47Y6vFI/NoB8QdOBlsvD7GcTrkSVpObtsUoGTx3wzIua8UB
+CECLMSXn6TbKhcLvlX5Pb26bU5qD+MGArilPye1TS3flE0Mrlw5qVIbp6fLVQQgfGHb0fkvdL63
LicUJWt5jB8SXuT1Qb5JMMGcxkjbkeTn7JdsDFEjy0tv1sKb2ibDQp04xDsUJ2TbjMZqN0BAKrt9
l7UfLsdFYlh06lnzWu32cmQvqHnvC0SkQs7BFc1B7XGMuC/8PKkPkQberEYGI7/Ezyb3EncPipEi
+j+et+UdqAuRoHREhlGksJvdpGm36tMGyUlSez+bUJ6kndH+6vPQ26oPytS9S+06E6EIwNnTtWgG
+9BZLMYugiHsDxGdUlvOwdWmVqeaTYYcaZEHPdU4wOoFYjZYHHT1WyAPjTrbPD/HDqYeo5lmN8JN
w8EVb+ZggvEO0Wyqk09tYmqEOqHz4W+KffXWpMzJR+P/WtBwHesKopgfwhbTdQugz89jGrzjIa28
TdCkWCuTDvqkJx244B1pJqpn45iQUs8uPqDJDCc6UsMpDNioh//yXEJUA8Zu+CqXgH2guCOzvuoD
mStrbpnXUCga4hWetmC35MRWd452P3h4L2I9cHeR6RD56JfF3gVsiD6WSOyZ1uK20b3lxsjvZr1w
4VtUm6yq76t28S6Q9D8sVhAc2hhxYCecF9OYo0vpdG6AHN30PYmKWXioAu/MdDs597MuLiYCuozE
5YKQSiVjJovPwDnqoX2imvvkITA/pkNVbBBy3iXoX6jCdGI16O5pTClUko8VHBqgLWkwx4ca0OdF
NQ6Xg3CCw1hL2tho73DZTpvF0c69y/JjbpP6AGGL5PURWa0/tbRm2uwKXr22xdBb7K2ZM9qpnf6I
avrghwjqwtq2r0J3uUziXqMUPP8aia5cj+44rwt3FCtDgzxsYuU6duZ4TWWrvmgSpL5qD+zmVytA
vtt1W12KSE1yc4E1fSIPmzrneqmk3K1vBmmlgz8VQqfUAhSOdmbFV6D+KHyyGt/lgC8zjFW6sMpD
QheZgLrmahlcGkmYvyH6e4QbQAYEIIhRptDHfZgh1KdHtY5MUuJnCEIbIFJoe91pB3q9vzS9Ql8P
VT9shGUma9y26OM87yyKpti5NLJXJPQeSVLOKBXe2pX2kPmi23tgT/Cd2tckzX3YcXkhfHPcUmrd
9xk9cZUThi8q34jJ3xL2/FmS8VrOBN/SuiRTXTzYyD/OQRUnB8ueHycddGOdEPs9SQ9AFS0eqMb+
tYTKjn3JyNYNlfU50d8hXH2WxfCJYs1YVQC0tjPZm5CS12QYnYvWQjUiRogpUD0vlyy5qx2j2ePE
63aBNEMX9qTfthY3y7HINotemJt8buudx51indIJHroQsjoRHwNF8PVUYxWxNSgHGjpyF3DWqoR8
CZ2wXC7DOexXDlP/nZjz8VgthD3kU0h7FqVwduhIjBFMYS8XLfnSjTAivoEap24UspUJRtjNy7MQ
ZIf0Nf9wZQuNSFMjukJDPDOXdTGSCkC7XU8zI/bqr06G6iD3JWGZBSam4nLTQy9jJRpyN+90Uoem
fB+LrgOea+wDnOgbUWJ6Ccg0EGTubGg3jxBvvetAzy98zUkva6876FlFkm5av1eoT9alIbrN/3bv
/lvwFoGN5P/XvXuACv/Vtl9f/6Xn9/2uP1t3nvGHY1M3cE3DUr074O5/tu58/Q9h2MJ1TM9whcf2
r9adcP5wPHopYAsoi6r+3D9ad8L6w/eEA7zaZ8EiQM3/T1p3pv4v4BbP9H26dpZuCEf3Qcj819ad
OzdCi0a7OEaGq63VtEfRh0ZLdEBen9SsqxQoidYLDuy1Vpe4vv+aj6mXtXymqqTmYeqxmpapPbX5
maoVPSqZqYdkLttFanqjiFh6GLLKUY+/dz3RHInB6vaFg6qfmQK6UBZorpz9qD216VWVAX8MeTK1
uJblqhOp4NwD1O4YlOSUql01zU6thCKhISDYl1ITAJkDW+SoHWvLIfJ6Qi5DVsWTLXFrNVLPlY1h
rlvIBUq3U46FEkBPRjYa+rrVZBYG0sSCYFhuhHlb46rz6aYhbdulUfiG4hYY9lQ9QqkeEQABG74W
lv4CwyG6ms0EZNOkEcCzBIeIBQgeK0D7VZVdd/pwM1oRdr15LNezQfzdrDUbHNirrCfYJRqYGPaI
6XQzjA+2xWQ3nOKLrnN3/gjZRi+i56oRF/MUJvB0IFSRm3l2w4xuluih67b7mAnwmhJHvdBRGB/T
aCCCh/TufpxYEo3VzsTCB4j8oR2Rkztku1Mmw7ZeTC7S9PwWbzK53Khz1pZW2TvPv/dCY2AabHI7
NLzngiZTVTUTbjr0rLMOUWPQ9ZWRo6vX5xLSIvybdcm6YDc2CI20mjI5SotSXx616G7skpeM5V0R
L0RvZ4i0kNhtUubLdO76cUMAEyZzRGejpwFEdtGOhvZ97hrWQY8JEMH2Cy/a2sHX0Vg5A3IxsF+Z
HgV4oofOePSmg2UZv7VCczZFbPqnOqtuRNrUt2Z6sofGpU1F3hLxecTautaOJm2DqMq0CMExSGrR
ljvXbxFDtcj9Z2DAcebDxqWqOzXM+XpCvc0YdGRaxgYiHOD+ReC8j/JTnPmcJtMzsQDdoYrRbrKS
fo2x50F3ZuEp1zTLPeGV+WY2pxu9oG3KpAwpZDyKtRVZH2EnSevCTemHc9oESXUEZWDiFiQ2qUdE
3ZkO5B3Y/XmGY1Mf72Brog6tg3Y31h630HCWet3dFBHA5KReSleKfNyOhCEY1Tu8TccF41/VOKiE
aSxsglvfTI+2N2wKbxjWTmPfm/HwnhGbhValvO06cpKNBZ1nz42WYQ3AmjkfI4ziBvQlI6iwzdLL
pWfV3hXNiNNkitfllIJEtu0NxlAuxO5QOODGIfKS34MjLK1q4wL92kOjY2KkWH6hL4fasj5js8fN
leb2wSn1S2YxSuseraZ4mPGMle+cHYjPevCeeuwIVO+lJPbNQKvB5ojZxwzlEtjWPFOxC2lL7NVy
z4C6FxAccWHoMkh4HndGR3epLOEu27hECyl9YqW1bbVwHy9Ul+jHaCXKQdBFPtif6rYEMFTN83M7
+sxPLGFuZwuqZo0Ied0LUpyBRrRHsAa54bymLjo5Yxfb+mas81en9UExUKYHCD7Ap96NTC3cLySC
3cHxyG2rpDDTMi2o+2n7K+M0O7gCPEM44qdZWNxohY4yOxrxzdO98s+GpXN48pU/SI2SXewTHS18
5PvtBvlasvebMUNbZ3zWMxHIGMpC7MkGZQyMvRH+eS4NsAqAC4prR/4jJbFOC2rTfeQiAQj0szRz
rgUpuTe9bn1mULHKEKVEPN1MQ9xdodyYYT82Ieym+2Dyw6fWtbEpzPF0wGRwbDjH9H52dgt5GqvI
1GoqsyDrBzTyC/JB20993Br6x/9j7zyWG2e2LvsuPccf8AkMekID+pI3pQlCZZQJ7+3T9wLqxq2v
b/wd0T3vCUMkJUoigcTJc/Ze20y4l+nyU2rbOiKcGOo7my2IN1kKH0M9TjLUoGSxckI635YOBKk2
3cum5GhUFpT2MCJkzH21RiQPY4QIYJQy3Y4gjpCOL10iog+1XEj4Xliz5qFC2IoYAWIYPeMKWAWe
jT5HduUME+m3g/fbHlleegBUx4mwrW156pAMkFHGgCjkSuXV2btjf2kZKRmG5pBdkUYY1yK4A+WX
V+TmOQn7o1Yb3VEO6fOYEbk4Yt465Emf7tgbuPegxonwanZI1cLTbLBudr/KCuhIOFuvNMHIdk8M
jUpygOmU+yaoYtEHJstUaRt7mU4nwa7LYwenhd0WxEWzHTC5cQgT/5xPuNvIjO4RW/zABcPrWAS2
IlADo/LR99WHxQ6IFDPE8FWHclPHOMikJ/+B4fpznIISigDhZiNGpxI7qu6faXY1bCPudGFgKc6T
9CTM8Htd6MPJUwRJDQrIRqYOjmMuMUgkBKTWnB411D+kjBAq4Ng6apU5uyepkyxXx96EOmGomSia
k5oIOFUtNNTx0hickrRmw12t4oeJXeS2ea1hrAQaNQgRhW2PhYHoA38cMXtXGagetLQxar+i2iZQ
YO7yBTlSJOq5yrgWzeYAKknPyOjIWTSG5MuRPY3VgdS2qZnQJumdeWogj5RHv59uZUd57zGTduf0
DSyOsyX5apfaYqlf8q/cJ1vPd5DT5gq7Vc5FRTbTHdiv59pt2iBx4+naEwpI2VBtmRvZj9KI9rE2
OxfasBfW6W+RW8rAsarXGqzkYdLdb1oc0L4cD1pDMFdcK+xDFdF30DcI5sEK5truo6YR0OOwc84L
M1jKFwZ04c6V2YXgy28id544c971BXgAun08wKs++wuMcr1JKCSSJvb2wnwsSfbWbEyUjhooH3oH
J78qGjD3RP9UQ3HKADafi+XGUuYH8+l4p7PtHEHP7p2ERX0m5EoxBt9iaPygG5LtS5SGo3SsAy3q
kbXOrhZfhPOs9wDfVTh91z3wagOUbc1TGA0RrpvYCPNPNpkE9iwAiz7R6FC3WfaoJ3EPoT3eyhhk
cVQ6RzZCG5qXVRD6v0J2hOieQyg56FxxfQC1oZ44Dpr2gzW/CZAQ38m2d4IVXu1qtkXYg88Y0bW5
ZhGwtqkrD2vdBAMinRCxRdOiKcXZmuzCTEtP7abWnX7e6sv6HWPn/zNONPO+Cug/PVrLhGJgcEoU
J2oqPG3C2g0WDebEegSdxARombasQ2OIKET48DubRa6SkWeK/oIz7+AuriRCVwSxRcd1QEbv9tmi
94rPOrqtAA1hmf1hJLdZuopQw1HdjRbcjMlGbkxLptoqYNDHAgrCOlOkC1aBh/Ee86bFHxk9TeoV
Oy/a8w4z1/rnuD48pCRSJ+FnUZD2aCqMatypMUzOqEdIVQG0hDA82mL8pyb0zZQsx/L5z3B9opIO
ulG70TxxTlm3YmbszTopkgskXyd6Y2/Exu/K0dp9krmYOl08jaIC41gZITZlhMZt1Fc7PWqQU4Ud
oQjLlHud1mXhh92ECPQolmkDyB0niW55j+Qf1MeBOaBluk0AUqtXdCqHJoU6PHXZhuDN9ggkYD+j
bAja2n33ZENOMQ2gnfIRTNWpnM+Frrt74WUfWcQodU7REizNaUEdtQDXIYF/VP1TFnu/h4j1QukF
ngpDOxDYe/Yr62VkW59UyXNUaSZtmQWV0ixIgNj99CP6vLOjQojOfPIIIDFEDeQfFJxOhkxfZ7/D
RoJTTmb+O3WgQgJFokTuRkFS6AFwh9895Kc9E/RQJnDddPXVjunF6AAtl/pzCQT0JFsLbvCyicDE
HiiXkM50iX7tiqmnGtXFNvcLsszzZ2xncp/r1GB6CUk2H5MHrXIqTPD93vH0iuAkWthhWjRbij6C
GvNmOmX+Yz25CNKXm0H+TIU3nWbwRIFZ5a8WWNBso8+Gf4C7As/SApwjVQ0P0WkOFhs3G98Ys87y
OxWFT1Ygi40gaQOiHA1VfWYCMhNMNOYvFYtt4JJYWk79JYqqp37AclSQxn7RvHE7zZ5xmrqjmFON
rOn2k+rhFW42LEW3uTg+uL0utgNEbzokEwjMRHiiY6l2Hb31c0dPKKpoHzdON+4xmMabMkvNs5YU
4iSKNxQ14z5lLf9zUttD9mBWJp68RVISL4MFunHV2bWL5IBCk3hBWRBJ2H8IUISnsKQ7mOlavZVd
ek1HXESxq/ksKya0jmzk7PagdLEjxOpOP2fjT3hna1+iIsvg0UXJLQqH6DzdZ07abYeWlxOWfC4m
yMVt3KpLl83uqWWMgF0XX4cbZ4GvxKsU8NWUmBcSGweJU13cnKYwqm8UePzuroT926HqlCHj36Lx
X4GNUi8sM5j1MJ8UoBkWHrSP7ncRmR8qgasPq+kam8bFtawOvNx8SaVDIeRgkipn8qQW1EetU1IL
h2bfMtBK0h4E8UeW4y03i6zfVd7XShBZb3R9kWGGjvWALYhjdNm72sCU/9ykZffaF80YkM/6r4cq
FwuTpfpyv96ErqhBodL81HVzLdL3MwPpv4IXenYGOIXq07FmQAsRincsZz0HptPugF0DX8YTcCay
DT1k4hbHgZaEm9ltoFIAGqlW9UH7FrEYodTS7XMEpuLPV8ngosWoWK25DhFf5TSkyOSMr3MNrzWe
FA3+wdARvoQhfqjZVtrVPbQKddCJVT7OMIdERfxavzz392Z9LI0ZQUptLPdQV/nJIgvPbhw/YrsT
wTgVCfLFB3PB+ck8nH7a9FW209JsjQt0npvC9b9VmpQH5epcmRfaelsxU8SGR2pe7Xl7JI3vwzLH
xMUSb4ZCJVsj0n+XdPUhiHb0CrLEw0yR1lilITg9rOEof9RGy4wsXK6ShqLajat2Pq83aH2RO5Or
aqEYZdkoKGMXpeV6szA+Lc09rZe1vw+bmP4czqEpwzOoLzdzR+RCa/sIQ9CQTZH9GZLWR3KtOVxm
wUEVM8PYzxyjR8DzC6dvuORunxXEbMX5vhzTiq16irUMbBCe9ND0A9YAnauLwnKvMvt+vck0/Yfe
FU9OKxqyi42Xyrc6LpzhPqp9IIdxdClqByWH2ZaHujGRbDr2oYnTg9Cq+aY48ra2IfOdlRj2VY9F
s8HOmNCI/z7mj6il8q5FMZAXcqew6X7afQfZLnWaSziHDyqvxVNZUhro3rYEnXFoGAveh37EuqrS
X22tHUK/Z7xcdmhs7bnYwRqd9vD3CjiH2NY7ZV0cgdU7wdINdqQA1WN+zHoGJN7vvudN3OMH3BRl
bL01ZUwgMmb7DbrB4pLoFW+WJFs2bpBre/p4cmznd9ulz0rP/COkMNxCljioge1ZqBBCz5D05zz/
JKjR+JlXxZmmwNtkZhZmPBdybAzWz5SmOg9ejyxXjt/KqPql+x5RYjNby6KF40Vjp78MhX9yWlPc
er0l4jGb4KZ4g3+Nyh8GOWOX8m5MM/uRHYiJkTYDzhv50J5ZEYtpJq0GsfhOlsbCAOvwrcvC3kxu
zowAsdGB3e2urvLqmIT1EuE2hldpx4/O8DmNKvkw7RG2RQsYcbSeCeH89N5SaeC39KDf1q1jPIOa
IJwNVMeIHnRTqny6tgxBgplssIOYGv+qCkKn4qY1ttAtd74ErtWr8VyWjrHry2Q6COurJvbt5Drx
cJgpR9iAeNo+bcLnYp6oYnUKjFjY461qmmkPhBIAtjf8SLWouXPy5k0hD9+uQrxVG9b5UuzoWlIH
LhdhbZloTlFCph6E3NDqcCzgUCdil+UfN/x89uoOko8WP68PUQtN5/sq9Tv6WtxMC/g+HqwKZN1M
fNzSY+qX/m273GiMKHy0b4nn4yoEocYEgQMwNfQCW7t8STrYT2QHL5kJKljFWquEZzLre3b1SDTX
kIO16Vqa7ks7ViCRFmHEerOKID23CoCQQDxdrjiVum+WqKT1eWsRGzSreCJX1AoZUYZb12worlep
7ipyWm/MEeJJyOGr6wjBO1ehuV4ZWmvRw3QIMOjyn6dGnKIdNl7XnU7BtkZkykBga+THkQPFNYxf
RuWpA9S8E15z9B8uwXimXOKEehqGPm0VjIK0Wybg36Xkw+vH1KXK9VEdjOwoq+7ACZNvgDWwfmj3
o5FYWzhxpPDQL9jYo/u7n4A9TbZ38bzYoP23iF7IykqLRyWh5BnDQn0D2BGHCZmYVszmhe5xtGBz
rNBIdmVR3cUVv6uvbIMb516aMtz3oQvCbhrCG0crI9ypYIkszJ0CkcqI15vVndfuyyHvDwUjTOml
2GfQENA+WoCiy1Ij7ztL3Me9jYgxkeAkTPNETs9jIuMvmlrYzrRzMuIOUFjRAeARr1j2L0kMkMuu
5H7yugSYCT2Dmo9gU2u4dKIJWrTXGFNQxy9pZP3upjxnc4TJZpDqk338XSfHQ+IndHqasA3Ivtma
NBdZHvtgrLhEI7ALN3xKiWEd0SXAcNOg50KFGBlHwgz0DZO13JtQ/0e82WKusp1ooBe21jLAczb2
4F0T8H27bhY/8sSHzJJeyaAndpRzFeTFmzOIc5zsK3NM7io/pUcHGZ8IG0g3UH1Lmrw7fjPFTQKI
r+2WNWyeL91kJAfRzU+jgQ+G4pWgjojudWNhDaqs8grPgNamFht3TEh3malxgHoRo2KavYbNUu6a
Q8A4AwaOX91ceqUpA8VRp6c7+BWyctroVp19QAYkjDALp42eMtps529Gw9DX8qAbttoTjf6nfRUy
fymN976h7buUsfnwqbO73sQmfqNsjt6hUpuPTcm/3VSkU9ptRsOZcjBK5RMbgdi6tQw76YorEj1L
wulCrnhIRbZ5mT27prwJamL0G+o2Lh90NdnVVcTbsQABYrvmT1F5cyDa19xP3U0KMYvRz6tjN8Ze
dbZ9EG16GwStEN8FjUW7Gfu0B+Ef1iCXDFIRVShOjTLMIzP7WxpzNcu1JNx2OuL/8a2LI3HCkP/s
eWlguJO/K1mzuKrV6KQc0m86tBbW2NLMN0jZNPBugzc8po77aJoMBKLeD/e6HPaz4d5cWnFNA4Yv
zcr6nDWgRTLIxkmIfkHDQGbWBvYVEeghnN3JxQQ/aRWNgAEal5P0THrbrS0Z9WS+5TPL/a357S/L
VDhiSK6XWpFSGH+X6l51APMmiUXFxKCvUx5saJzQwMLg7S3Rl/zuq5FZ5taAOU6KSYR5eK54s3QW
FcCHWv3h1PbX+DNnSrhJZX7TJt25ZlK95fFPdqqK5l2b7FHXdzNgat012bLh8IjwEcw+XStbCwAD
lM+NzQEi5qfK0T32S9bOlnZ+6aKPoms50wY33M7ue2wMA+0BC+b1BEA9kfWugzNYJnCvy2IK+oGW
gK1AwUjdgnRAm2WhYDtZDOXjvYjjfhdDZbJb80dkQU2qBrQyai5e84xWOaLqZBMZgA26ugjaJRQ2
oZuYT8Yzk/CqngIZcs6Vnf0cRn59DBcSRpE8Jza5eX485zuXJAQ38wnJjXGgmwRnSIPRfumg64cE
vLWYnGxJeBc0Rgaqnqa1hsDNoXLCuU5sxkNReZzzot95QnsE4Nc+Kdt8Kyb/e56UI1035R9alvRG
ud9wdH3JGI3ENEhrg+Vv2aDFzIxyrkaKCiqWqOGbhSolUmoPQjDPyGJ3OSQT7dQN9I193Ft71ypg
xRQOFm3DlxsubPEmjbQfDUZkJ8QUaTRALBbVtRhx5Hk1hitB4LSj/eRk36la52PMxwWBabK5VtpW
mHdWdukNzrQqfkGegbEYNjwgbIYVjTReRdqSOE0s6uxh8s1RekTj0sADIGEX9TUhnPswpAE1zV2D
SrJOAc/rlmp4mRsp1ARxGslTVVpfZo2dmpEJxw5gBQHfPFR+d8qq9Kae8bmxGl5cJ2cCVLm8DT4v
0auyuoXasGm09AMvHMVK1L4xRHC2lWXexTQHoTtpl8rB62YT4kVABxVI2t6BFyRio58zSKGFCGZI
OxDUStvUIEkHda3cbStyvFcQ4bWqKqCf+z/bEFyymkv3JuP51C8nVEOPKNQAnPjEClQl2wGn5BTh
OtHgnWNiw+LiLNqKZmQPOnUNeyBd7D0XBHUegrd1mTmU+RaI6QfdzZ8VUs/Axlw5Didh+PpzVAjG
QXgwraVIlNbPaGovJJYuKXhETIzZydUXB5KQe++XOBh5hkMix8JFCCwtoyX1F6yo0vW71Iw/mbBV
QdSC3aB77+xsLX6qi8QFEpo89hOHmD4ysMs5pXFXwtRJyxzfZU4ghdtAoxDFOcvqOPAq4kWQij8K
VeoEJbY1Z5diURVeQbDrJoJCMDM3OstaBBhNsNROiyCOcr0asyPV7zsZ6hyaJvyiqjduEQPOIc0/
7Z+xk1rfzBI0bEfWW+0U9gnD0XYehLtHkuBuVN4Ue+DoZG16zRdrjNhWuvC2pBhfyEtlsMKacSC8
joTaudvD3vgB5/YiZkbBmHvp9oDTCGHzGEvrsOjtIvUOLVS/Q7iq9v59Ixb16Kqv/PvE+tjfuxqR
uIg7FwVilTcGLk/0hfmqfP0jil31sHQRKlhkYbmdVncKV7Z/KRP/8f11aDL/ztKXcv3x9Xv+8eWf
l1tevliaCa7J6bHmUUFlujNmY2aKx5Przfqzf+9G6x+xiiD/Pv3npf/eX7/68+A0gKCVhCQHYxgD
gPq3XnNVTw5rgtf6qw1XGcds1nEhS/NFn1F8C6CO8PXanzTFpmPXlgm2OK845lTX+zJ2fyJuP/b9
W1Shj80ssiMmVRBqgbenAvUDLfBDkXeeKyGuntkBszcJx2WzxNhlTVr7zy/XGLTKY4OD1u5jlVyu
qt/1Jl59RuuXfwTA65fK9Al2XL9sdBGfM4d+L9SaYpEz8ZH/4/n19cSq21yfStfIt+Wb1ruuicjw
zyut932bWBV01lTOXIP/PLR8898/689r/b3/333Pf/eYrbXeSTSHVXrqLErUYYnoE/Zk/RGmrsrn
VQO9PvtXDf337vrY+gLrV3+/+T9+9j/urt+XdYS/xBafRb0MR/5DVf5XlP0Pqfn6oFXW7Dn+Pl8s
Qu5olaKvD67316/cit1P552GZXRQdxzSzKv5MiwEmr/1y/Wp9QboBy0y7fT3x//jV6x3LR1h5f9X
of1fqdAcy4Xc8H9mSLxGtYzy6H/nR/z5oX+J0AQ5YLbLQ+jYCdz2DPPfIjTP+i+XJruwfeE4HsED
yL9youLU//wflv9fNrQJHA86i7tp6EjX/sWPQJ/Gq2FOJWbIM00kxf9PIrT1t/yTH2F7/H6APLwm
fwb7I/7hf/IjPGjvZJBL49jO1YPro6iykzzeiyvVQ0M+CvQyv0PSXFWHdBaXdtgmdm8c3MyxGbFZ
IW3NeElepKilr/CtwGdtmIBdViVbQeDfsU/MvU834pyV2ktTR3sCr15mY2ELdd3Oh56QWunIRoRQ
VPozoTE+CsoSzoszLIcn13yZvYZSE934RhS31HAXyvu35Gue67cyHN9DURJS5BuIyuX4MTT30Wvt
NAZK1csc0VcQZvkRN/LHuAyzMuVvZek+RqZ7xQxv7DzX2vfaafqKmnpnCzcMZMMUHZlcPx2F52+j
BL7eQFgZgEWoFGHu3hW5MM9NYVtHT4DSchYLuY2qbANw6TTbtruB6we0qpwnIu8hZeT5l8h0ByGX
e1fVPupX+khAtqrPeESS14OOr/XX1P8FovjZivpbHPkvo2H5mzVHMF0cCnx8j1GIWXuN0Fx9Fazi
mUaFrwMU3NfZEtTdIa21W83bFmrWcAHlkw5gG9KttrgqR5/piVA7MFH2e6wNMoB0eGhnRNNJxN9v
Eme3rznsX9govBfOrrPT/DKJ5mv0RXktI/eSVvzb60DBhO1BqRLdm11Tb50wLy49DK4NiFUZYPI6
WpOEyKq3v8qh7/D64kZVuOdfJ3syXqcZ9Dn7drNCqmMOGQYRchP3ySyzHWhZ4+jFD1YimHv7Q0DX
CLrnVIcnb0nqhH/APN+/nwbM+p0GK2+2ZpuIjBcGZC12AYJ8uE7zp9jy0kejaWyrJa5kZHpVjxo/
1zPUWnqdwLg5+D+6kDnC6hjIGvOVCZQK3MVHGI01Hmn3GC05RF6qMysicHmK09/O4D8jrTgMsvg1
e9oPhS0jGMxk2Ouwy7hiEAZM+4d+xUS09yH38mu99P9MIy+CxczkmTo5Qw0MA/4tVC6QTAwDgbTs
3Y2W0RKxaFfrgw3ralKXpCY8oa9TY1u42ROBDk1QGNOPcUQ+vpZrZKRdl2j1A4rY/uyM9rDLzRgh
9VLJrDd1Bi9x1jxmQ4uTUUNWt5MVopHVZLWGU9odLdkhRs2wqD3H9Dv9+e+2nl3Dmjq89Td21v5M
PA80a4Liss7bXWODLsjqEUJErc9700m/skU3sB6yUSOvLC/Llrb4lYrsrc70MAjRCHVVsx8rquG4
EPppgFu+BmOuN3B4T9E0D4e/l3FMCQCntuh1ip3QXHzPCkBk0ntQYRiiWssbg+jnhjmShhkD5xpM
sM6caB8vbdpwnddlstgPOboj9EDkQOjNQ925CSBHF6RczIwvcb5VTMcPLom3Whnfi6pOELEoFDxs
pWBiDOf1SmzaEexucm7bwmdyrLcnZDJ3KvarbWmSVdvjjN5MQ6bvU2rvutGKo+iYS+LsrLb9IqiI
ew9mZa/fVRUblciV8KQ6dfzzd0bOEySzIeiLDq+fbjPhKnoKdZztalCfnmq6AMPI02qCg6+CMZxa
e/6lJxA2zeUGqdLGG8inaNvt0Ok4LQhMqebmbLEPKKXgrWX0nxRxdhoh4jYj5vK1uq00I91lYQPJ
pyM3Z6glIxhzI7T8ExNWFtCTu5cDO7WOpWBb582PSaCgJDZt2jWdSeiUUT0gALF3muBTqkgsOONM
K7amGU+PqeddXUT5OyfT5kN7orVV39umZ30DQsAOVcwXI967HLyBN9biPJfyuV7IQSmN7w3aX8GK
4O3iYTKY8NkHVzXD2XSSXyYdhD0Z2vkOoVhxaZs0InRaDxSBTOuFaKztWyPjcjfJfLiOY/KUJ2F4
YNz1kMDM+zbSdH+sff8gjbp+neqCdatqvq/3pGriQFggkKz2bchN42Yajf1tdqIapzSiRKyHxrHr
QKbkoeRdDwl5k74OpWIZVxmV+bvt1Tmri/oh8a6DDdO699r502QXoGo6s1m2eGqGmqQCJmNvvLUY
09jxTno5XvMMWYiZtLdOkXKIwLfbIE4qyYexopFGuCGZNw0x+F9cC+wJyoNHi5nkwpajboRYndsa
aQ4pdFLsNO52LpAQcOAjxmno9ja4Ne6l+mGHyKCKyk4DYj7pKY7dfT3PHkt+FXHYTbBqOaduxSh/
lGFMrMSY0BE0vJPjFOJs4ok4uyq6Uil7B1GTTYWw4a1pbf3q4AsONDe3yMajZdRBl915no1koNDs
fUhkEi2VFjxtE78i7AOSbjXjbnDCjt5zWu2Y0cEgr9Sb62T5VXZauykjaLVJObhHYjHMc1sAaR57
v31ypp0dps1dmJd3yi+IfwDjgonZRIShqK5DA3lQlv7KLa4iLZbvXbVE50V2dzIy/zkaDP04UJGx
TnQ0+D3DOaZLO4GIxfSm81o0MHiCtzDfC2K3WJRAoUbJvYrMe8yI/VNu5e6haORjp4UtGQzt9M0l
zu5WgmWNyHZ4TDuwxWyGniWYO02zXnEqh8CZMZgAkStvtbHt+zh56q0Zm6sNjGacu50xGi0Bxigu
anK09UE7q7nJ9hY6m0OMdB5RELRdELNhoNfxha09mdp96Y6Pg9WgSNTuEUv5D/TqAUH2VX1pLr4l
423XN/jfBayTgmxG+hc1ZZzhHwevBZ3UZfs+ow/iTemn1vmPTJWxRbnIWpy+ukpPTNeFC+obJAjC
wyYOb7yJtkfAWvt2UEj7bhbNQG7JXTda8uQRS7qve75pdqnLStD23eyBt2zzQ25W/t6hhZIzH8wh
lz/xEZ1n5V6pTttHbSrnwDW09x64I5KOPHvJpE0fOz7IJK6v4ZCguBwb8Iz1E3Z+DefWkH6zQ6Wj
xTWKi9nYT47ughbPau1O6ZOCYMzS6n1A82Yyo1n6NkmgjHU0ReI4RlGcwPIqNdG99PYiuqxjGIBN
1L10XgLEfRzM7TwDl8aiC+ezqF4y433ujBplKR8P/UqSL8TNKBxCX72Jj8NkELlL0SQdY2d+ahnJ
XduEsU+rF+ZbZB7oargXMPJougWgsrLFN+CbXHy7NrvG8XwL8147lw3Y5l75c9DNCXvyij8BH0l5
KO3Iug69co6Ifq/6MuewnNZ6qTi+tj50tr1y5WfNZgQh45AvubnOMZYwkBpryAlOiIpTamfew9jX
d348PfSgD2gcm+O+ElZ3S4BRnVUQ11p6KeMpDkwSs19qkitZ+jZ0htuXaCQFVqJ9XlNNqcJIgxkl
Jg0VpVdRZSQHE2diafCEIMo77wl8X/lBfnF/pygR9xNRWNusttsdWaveHdkAj2S3OXsWfAJKiibe
lY4i8ykqWwRAYY0qU6BenqV9lqPTbjW7rY+GlAkySJr+Jrj7p6Lk5ZK8CR/Gon1rG1qguhTli26O
/GG0wH45qKyI1fBe6lm4myzZaqOoX9CX0YYeR1Z10ha+M/eBfWVo8oI6CDEe5qJd2CN6z2o8pZMF
C7rInSBvqhfgGV5pqB803u4c/ATR0u6xC9PdhVOZgvPqmKJ6aBrQrs/4z9joxG73qjKgbKGFu85x
yuKYzPDCWe1YpmoTSW4z36Lud5O5uDEHQfGkuJy3CQVx73J08L6CEfXJcaVIDuu3KTSgd0rJVq7T
+qDXXOvkZJN91IgjNmMFe92fk50kA50NnvDeVRZeotR1HqapR17u0cUuGm+D450IJFERJuLHn7xK
eKEVTbI0TNlPErbolKu+2Uf+IA/s+/ZEKxjvLXvDapaPcqSxP6MzPRaZavgn9OZkGLzvsbT3ZSum
+zTPB+RUjdz6JMAxBLH6IEXEcXDS9gtFpXpKljhNSwxved0Pu4z4zpNO/BASRBtFinUjj7MNsgr/
InLjxUIY3vcMmxCcOZw52leOsv7kMi8oi5OMO3+fZ0l9pBsJSd5u+23UIhnM5GAfvWnR5DTajbyC
a8zlE4l3dyfisMTUpKYdUfHpRRHjsGt4RyMdcyzV1x0sGHZGJlKF2mtOXCQgEHRFdMod54caZiNo
YoCzuk9PCAmsOBC9Rru/w8PIbPuBqN/nwSfEShONtx/70mcXLK9lhbG5Nc2CV545JaR/bGZeWVTW
F7DB7lCZer3DcBHfsdxQbzDkeKzjEcmmUsCG4tbfs0oSkhzG4Tm3RLkTMuvxx1Z4T0L5bcwIMgy/
04IgcgFLzTGjiUHDXkekmJEg3E7iIWq09sgUScD1Q5Qn3GVsCcfmaqa32akgsM8YT5quAPumxPtk
qUNWi/QlD/U7jaztNZRaAQvi80kONmknaEvsU1zG/G8Os4FiyBF3Jst4t2b2gtgF50nPqU5a7HmA
HOjPNrK7ZOZNxrisxUn3oAkOTKY+Ua6beziKv+fOri69CXa6yd3PWgIeHGwmFCJv9bMGYw230uCf
DJCJMg7RFgKnfCDE8zsAi2mblpGk6iOMwygWS0rMDLOfSFnLCJeIGZ8dJyRzO6/sxyOjPXJ3puw+
UhCgygK1twHQFWiY97Od/OLiMN7cdjmxY45BtEuVDFcRDnd23u4HMfsPfhp3t56Jm5Y9OlannlxP
Rjd0Bve6hgq27ItHrS58giRk4zLht28jVoEsptBTNtnCyvXvlEMPNCd/g5iXwwSO8qKJXzoh4xcz
kZB8Y4B1hDuc9eJpQASLToWnQpP4CJfgOzTU5ASaA9tuU14aqbmoua3wmYjiDejrYj/O5UeLxDaL
jXuEU+o7kDa6OBWuJWjcPaoAo6jzb2ahx8QG1iggQbTvvOWKK0IE0uBoxmMLR2qLUvBhFA1H7xDr
R+mhu7LRUChkhJhqOnh7tnnpCdu6xJG1M7DPXguveZ4w6ZORgU7fTbHMgEYA7qATS5knWRm0Vnps
hL+JWyf+4FJt7jMoaGcXc5quZHciMWYXsws8Gbb7IhVUYMZGUNfMPCMaXjPP7kuqbceRYJYcImUw
+kRUJDjqtn6iXt06paxJOZ9M3u+AS8Cm/DEkcnwYofNt577/ZYz9syo6+xAnztEaKhJvI/t3pfu/
nXQ0D3g7fjpuUpPA3QY+zf8bm2Hgly5Swap2zVfLxu7p+y+mn38mQ+gBU54pXg18B153Nme3urU5
mgU7axgfGzmRDk1XfpJ4/MQ78W43GKbRbFIKqod8PuKDokKEmPCu2m9oZae3UAJX5ZzD/lfZ2WNm
eSe/kNNJE/G177tXBDDp3rB9LgequHM4xS+aNpibumbqPLfoDwmD2zTosqQDgpsbotCTbVKV4okM
tB2+hUADdMxMqeaI7+ElkNm6GymX7qKogQfdT1EgaTu5zF8Tm3d0Gmgbhm793RUoJhTpGURQ2wvT
fX4kNvdp7Ck9J/wyh+59QkzH9p3UNJCEOx4Di1fYDTahMgBpk0I9DWTi0B9syadrW/gOyIePyuwJ
vaa5gk1gBi8wDwQJF9iLRpeGX298EilU7O9NMb71A1ElYiy4FHZmfexmfctHPn3rBs++Z+l37tOM
WasBJ33nduVD2BTexdVFtzU1GNqAV3ZVXUbfTfW/KDvT5TaOLVu/Sr9AnVuZNXd0nB+YQQAEAYqD
+KeClKia5zHr6e9XsOO2Jfva3eEIWrJIqwBUZe7ce61v9XsOVCkujGBtOrMhMoLXjWYholInQqNB
kLWcqhC7QU0nphm7hoQx+i9AX7GHhP53plfpcqrtbGnWxCYrLYv3fdxecncyHhrNMJaVi35jNGh7
6B7olSnmRduRppPPqhrKGhHuam45JksL/JLI38rPLODULyDtC7Nh/EqDlRiZbmAeXbfs/nhidS+y
TliTGYirzlm3rnxPUezCxzqlOV4XxYYOBxLKah7z6GTFvUz8Y5TqxSF2821jdNkXa+p5/tHId535
GA1ugVZGHmrCS3uPNKpqIvn9bsRybFfhtZ+/hDYifqfNLlbGDcqpzw7KTTqAN3J79N1dI84eRO3u
ronRgGCbVIsArWyvghP0cWI/E9y8NlD9pjBysK88pDbhOXVdOstC4w4ryuhD64el5VUvojPvgdS9
j6ip66Db1r7V4BHNz/VAjF85sWJ5LcjY3njiXSYSak78kOXX0Td3yUivO4suhFChd3IQJ+aucbIm
taCV8YG0hL3zqba8h9Il/Vcyb1kgC0REbDc/zMgmcr0I1y75iYzYMN/mSp5HWy4TaW27oTvQtq4X
Lnci8FjiZaPwKRjUCULaU5iaSC8j7SlPewbSVYcEA9UE+WXo/4buq4HiddVbJwf1EU0s1CypYVub
3kP2McbZyyAprAnqfUE9a2vUG9aQbSvVH7s8dEEE81NlMeGQfQhDKoUyfeWefDNR/tF/NIJNaTdf
W3C0Wyn8Z8+PvyVjYm4TTT+UCv0Pe/wSnSfEQwFQmug5uA3mgtSOK7o4UD4JtyZxvauEwb0z37x4
qS+JdnWIyONSDOdA8+05UKS4pWFe0iEwCXDJ5NZUpQf4MX4ysZzJFN8xDe3ZO0EsBiAlJgrauO6A
oy0LepZFzcen5/HXjv4gklwbR1dPrNPAi22z6UeqoUcjrhZ+HQX7uEahYbtrkZCixegM70KT1pgA
qo/OHT8craRtTPsgKVlqldJ3daZZBxC5jQhQjbeNt6zoJtdj9WlH/ttkN9OqHpHvFel9F7vOOgB7
Ss0gmdYiJNwJ0zqgFo+X5kRGRCDBvylQIZlwHoqELk1fm8wb2mHnDsB0pqJ58xP34giQtfrE6Z1c
uINiHELcMayYuwqN/LqgzcJhGjNlXMhlEx3qsvwWOBRyaIU3ddXnJ+EcvGH60NNMW9FN8TZkkh2s
IfoIzAG0KfQA+ncPsa4ErErXWVRRTJoSaxSemKPNHxm2CPB0EvWYlM2nX2GBmuoYr2LwbZBm/0ql
ErPE5CcrcraDPzw71Ny40EHQ6D6VXWHw1tYl+TFD2VVviY+rpNOc5NyqWUenTe7GnTPvPCxCrUXH
W3k8AXxw/UqW9X6cCmLqYoQqQ+AC9jblPRFWyTFn3sEY+9nFFGD3e6fqsjcd9Mcq035oscSfNnHH
gW8O9haSrEGbLVVI71ioRig90FgQfYD8tvruKcSYuK3K5sEjOn4RyfTYGpp7J1PM4EVPZZa23AiM
N6ovFiXtKDR2jpzTbMHPmD3xE0nTd8so5PSJIvOFI1n9NbZBzqqx13a+NTGXhrS+HH1IThktrwVV
Y7fTEnhnXtaeXMM6enl5obpjuvugTT7qNm2otsKhC9PoGSItzwVhQmZbA2sHdUd+n5fqCjSWyYBE
bc/ZcwWs5UK0E8tM9oXEI07bnhuxh5nM4THmr6VGh70qtAeivkTDwitLTChdcUYdfp30tkQSkiTL
+D6rMzi70kAQabvhoYnDc1AFGAf66c2X+kcnS3JoRw5JnGM+WG4EYiAyW8kKM5qPYBDppg9PUY/N
K0x6tXECQOtNM4C3bBCsgqupN54dOlti8ZZxGqTHXE9zTLARtU4Do3R4CRXy2JR4076b4r0xKKhK
ec3tnoPSrv0ffjT9UIlpXiydcY4Xj5ek4yQZJWwKc9fKtBWKgIg1QJ8Q2li19sWp3saSjcGagtfQ
Cui6IyyqxotQbrVupHwnk906ABR+yJNmji+N70A7tSsTb5AgEvzek+UHd0QGDbb3y/JEOg/KNF0k
p9yjomCwFCzyqX0aehCmqptaMuLL/YCpf2hdDbx6Na2yon6OvfZqV6in3IqhXNZiCrEMKnQ7JZ2P
bGA688+qsGkBTJVYdZGSJKIo++iUONZb56mpdAGHtGjXtl40uzqSB0OPt+x1+dbQvA8Pyf5rqr8V
Yd9vIPU0O1Xl3ZxoInbT1IcsTY2/q/Ydhu+0HIjLdV4MUkkces5r32vGl2FAYDox4vSj7ZTJt6Hw
MdVO4ZPoiQbHYEfUq0NGXBTJ4I0curU9ZtnZyYgVk8Sjh427UnW4y6PXnrLyFCMuVho92MlOD/Tg
Id/SRpgyfV+SEEDwOzmRqOjXuFMI/EWdGpPWo7FGcj4UX2LfZz8i5ynw7TsVVoKZ7lhvcJnwTPI3
lXjWl9AFP3OLYIDC/k6YC73z0gxXRaIVtEgp/avs3FW8Y4i9jEAyv1OUhcySdl0h59y1bqn3ABMy
v9SY3nTXVupviovb+D3aWdMZvmOMRJuf6epit86lb1i3qrHamDWYDsvu5mHIUN+nwiEn8qCHsrso
WdCqQvECa2tTJ2SOh9POzN09LfVpZQ9yGzB7Ww5BpvZWU27KuCfNeuhevDp28Yo8Nw0EhXZ0CDkp
nmTbPdrQvaKy2QWJjfNmyPZBrycPZa8lDzFl4Z2le49B2esHoMynJLT7e4tltTBs7czsyy5PWd0W
x75lk9WdaO+Es8dfcpRGj5C/5tjASohhZtK4D0TBPFBqVyscgntXC8S9lujJNirZq7LoObEMeczo
mtSWrz/wDFMAV+xbbDTLxiTij+zShWGP84FeofqrUQiXGfGAGDpXVnlPqt+Z3Ot8wcaqynFvp9Wl
BzG1HM3qtfsWZXq/yyf7zfKsaJvrGY73Ln1U0uJ9iwhH4py+1vreXXW0Id2CFoUghHCc1ljCZm2h
x+lnAvSVkTjqE6B0qQWhgHkUkE+dMKXI+q2r8fE0O2AqCF3H7uQxYgApo28GZMpOnZZ3bqKJdWew
J8QeElOHsX9M0GvJeKQKzaeAOE42NdaMxCBGmtJLV7CpmIhWccE0lVBuhpAwGQVLXWjNhw4vqU9q
k7GsA+mY1/YIqrc+VrhzZb0SSrI6MQVgfEANz40Zth9xKcQKyP6mGDHJT4IVuhDNcD94H30ZMMic
1Be74EYJjAHEN4dKM5GfqaKMTSbGk6FmP1vxjy42PoepPpaOba5HEivWLko9XgxNPTeqOcTGeMoH
4VycwEE7jYhjokPrkSJbc1u2RvvslKK/Gy3rHHEqZdZCfiSI77Ux+N8TR7YQ0izAPRrGamL93rss
KdaVdRWCdbQZ/Cd3cq+jD5JDBbo8klq1l/ZAHqIAEiDq4tvUQQ4wJlyYvePiR5ctkHm4Gz7lbuPp
4Trqxvde2CvRl9mqdN5Hp6Pfnr57Qu1Gt/IWQ4iE1SkA1PUdQaJdhAKN/ChjaRiRtcKOc99n4dKT
zcS04ezq/oV3kAwqH7iDrLZ9QrowvJ56mDCIByJfcv9CdVHtgxbMkyuLpL3eK5edl0jGYcNekP+l
VOFsHbf71JKXCjNe7rjlpraN+ykZo3U3u8Yc0rJJR6D3+yrIN/UdDpcNhBfQFytU+/yt1kPutuHr
ONXD2u7LbtGmxHjpnOq3AOWCZWaNm5YUsnicvmtFzGOjhu+8IFLojA4CSH0t9PzqXaYpGJ4YeG0s
2y1PdmvdW4wQVQLxwjU50CJ7viaZ49LsJPKYdYic1IqmT1JtuX1OdlWfmdai4m3Dq4iCk1tp5EIY
OIAMBKxtiBImi+O1JCFu30XNCzDsNXOOYRt1fEATNQmTVpTcPQ3sMAf4GQIMKnwSC2xU2S6oJkgZ
AQf/0SZxjdW1IPdb2JW7pgeEI8t26Y7Vw06Db6KUrM59Eb4y8rPXEYr5xNOQ2TjnlEjtSsgj+czX
rkooMs30ZAXIGISkFwTP8os3fkNeGi1LJdFlAOERKSdAW+/bleHZeFYEz1vOdqRBE2iNObVDWYdZ
20Ttimy9awZC0nswIJqqNx13xLbWdcgaVVdiJhwwxhABS0UG9sJxhjkMgwgCAlgJ7aLFwGkvOfoh
6Bm3PRX5kB6qjMSJAIFs2tpwhAXed45dJiYo2v3FQdhtA6qlHkjhMO+7jHgNm/nTcoy9YonK960L
OTyFM8cmZbji2/vRR5eUKHYWt2PXHOEYEnc+/2k0jCezds6V5h04eK1p7aEafY65cptoj9KmIzEQ
7WkizgmHy9g2zzqjzSnUvhRtPxzTUn7Rdw0C8i6sT8JgVIGvJyeLsVnGjX31omz84qfaWoQJWZ8y
jzdVFW6CWZAfBEW1KoOe/kAf0JlthbbCVdUtHFWeJnxDUAnRLjm3WV604miuzr0dMhQL3snrIMBP
dZD9kTR2lotVocflQ5EUeKa+NnXyXmG0pdu0saApJLG3Lk0kTZhT64XKmvlj0821GCJtTVNlegCh
c3KwXm38KIxWUj5ayD7W9MSrVeHnJIA1IfMiKfYRZVcm3AVqWOInEEgR+Qg5BeDNyPF+CNLpKP3x
kPCZLC0X91AQZkeyo98HxdjZMmnGNO5Y7HsXOyz228Rw14bhkQCvVYQKYHRr0oTnrN4Bawd25E3l
OvjqJxhs/DRZG7GJS9YlZgTmUxp2NrvcIcjdU6i8kdNV6G/np3ZpEhWP9U3P13Hsn9vcetcbPgYr
0hbTfGhQFc3s2toU2JEWSu/tfb1OEhKYbXHEzpDtI7d+xxunLzivp+vETOqD1INzR3o1Odfpp0nU
2cbUx+9hyXPNUc2Ie2+LwRyDTNl3F1vblYikdoVU/joW6S5mCNMXdbdsi3wZOakPh9PAUmPrqI4U
QYSgRiGybCMqrlXYRTHfXfawScCATFZ7RswY7TF8UHy7atWCgjHoi/HkP0pjbt2E+c5oiesw3G2T
MlTox5DnRJa3GBuMXwVX5kgtIU1xeiSUvdra1VM35WqlK2fBzhvT6G1OeqOevMx6iiXtQhW3WwQF
c6qfvkh7VUGOfPcKGe76j1bZr4rpwyIyke8MkbimWWyvLbhxCy+yP0I3FbCqqmLdFdUPxESjNg9v
c3KC8DxNRFVyqxNd2YxssvEJj0flCmZ1QaPvOm/ap5G9zhkvU2nlk/UOeUytNTaJu5iJ1zokK4X2
V34iUGZOCUXcgq/9NcEYUubx9xyUcD0EzsGwmTp5FIEj21VDH3TNmXhfUC4+q+rU1Kp/s0ILY2ai
I7PcU4t5/BoH52gVpwqQp0lPng7zI/CJi9HJ5ihR4RPKwNQ6KOaQX4PDJzRXDsmOuys6bifKrnph
qLIg/zOqFkUtMR6MYq9F3rYzfsRubB70bznn05XeadbeKhFu2pkMlxESBBYBtFwJidhBaNXHECjO
JMSPaPTnHKPuC0BW2ge289qRDhhltngQWice6M7htQxoDBuMhRntTYRmUDTQX6/XEMyRwPTWq07s
OMMPXQ84cmPrXpmD9TUT0YDN4zJ691Gbyxf2CV53bI+LCKOgAiFGT8XFC4yVEJFjMaxNsrdSwMwJ
FollCeZpJZqO0xLm3wW6swlzufHc9m8AUNCA6HW6VWN34S7KMD1HmB/9Y6rVFKfO3Kxl0NSUD1E/
YdWo235Rcb5bJHX0Qlq5gF7yVI/ZuaVPvMkHf5OzzaxDxnnLwIbbq+ITH0H1iDLqQfmqWnrgaRdZ
elW2e+pxB7SOmy5tEpQTi/ydNgHOZ1eUxNJmHKVQxLblDLDBukI0A/pSCBMrp/6Gd57ptFpSht9Z
DRheG8ceWRLapR9JrQpKj2F3mKzGwthYLZn3pp1GS1nMJwO4vuCwPAqsbFyT7AN5MMWsypSHUshb
lv50mrCm73QzhdEoKm5snXVPWTvlZBM+V6KmY4kjiDccYB6CQ1xFxUfPhn83zUAgjezmLqa9a8r8
JWFdpLftn1GjYFrVQ7Wja9DUGGZCwmpuVuTEpp9h40qLc6LRCrQvXnvWYe6tDMJ1FqqyGK352Qbl
1UcW9tU2kYYD06RnXebtNmraTZKD+nJytIaMPDtEQBw79x4FlDuR+pWgp1opt6TBEvIIKs88Edm7
LxzPWgW9zUpgaaemyj59HHgbTtKj/rUOJ6ZzEyb4+mpBITvUTt3uNYxxddFT32eTvWRtW0dGOqHN
cs1dijBmDhmNMdkVVi9WVj4te6BE92HbI2Kkj8aWygEuR5bHbQc6idsyA6nGCIjTWEvlMjE3A711
xSzHuQsgj2ze/5uzns5Et2mm9zQzxyc0KVYUsdxzui3aiVnzl0MXINKU/LBYfE4zEygwZqlyTBKD
ok9VKXvYa2ULQ6gO79G32RsE3OCUar2GYQxzKJ0tRLXO/XIbqPUICIOZUaQDK0pmahFDWfhFaRXu
LZBGN3cEyiiQNBXNuTF8NqNHR4iJibx/NWYu0s1tkYNKSv1G7ix3JCx75ijdxJbsBGeYDCSnusmd
PVOX6HePdzxhJ1rPNFdazJczyr9X5HyFYJssepcOWT5b36cBvmhI3LurMWhNM+/pdjkAJehJ8ttV
Ej8ONQEmzHDMVeYoAohu6u8bjTXq2yvN7mpzAxVqEseb3vs6MX0zrN6gp4cYYcJuq1ndpfNLtbUo
AmZ2FVGHxVKfeVZNxqdqz9QmWwC/Nmc+VZBL2J2gsEABoePVo28ldqFh4OGw8U0t0zCCxjyztDzv
e4/bbqN6JOPCxnMJHwrq1HKaOVwNQK7uNzTXLCotZt2t5uTv2BQlEW8zzKvHuTLNfC+w519nJQZj
GucL9iUX1SFqzqWoA8zDVrEj+zxbN5P2JuhAMF7JL63wLXIOIYvx2J7k2MaMReVbPtPHmBfxZSaS
RaDJSlx8GF6pYcjwEgt/JpgVoMxseU30EiQ1LAB3Bp7dvlTgz3jgxu00E9EG0Gg2iLQIVJrdJocB
77HdBeNdPCM8Lax4DpqTgP+0RvB4rt3waXLeSWHuUXU4zV3qmVvDigkxN619IuSPQOuh4pFDvkw8
XyxNvM4rNMuguEvwMBUSJ8pM8EvKT1pM9QB6TAvZNuSnZ0MKY1uxyHkOoU4xffc7nyCgO0wcK0ne
K5hLAYxiU85aWth4H6mUs4QxB/eluCXawB6XQEzeOeK+uKMAmJQ5JzZAjJh6p+6KmXUFrMXcVG11
RTpNLlXmXD2OAxYnkmxotzD6icTM6WoqlR7oPFfInXj6NI42j81YPE8hrOmh0F4xJ0rOvj564/T9
phx2qD5+0zormqhbM/YuHBwontS7lczmgHZKtoXZnTXPC+4mfZN3wT1q7RxRJsSymFo4COYsbD8f
lwyaTTj5EC/43JCdbnSLJ6Fji2a8JVYaOPNFaRE+UBvp4+2pEj7dkEGGzbrUw4Nm+g8G/+/17ba8
qZ5vX6a6YLLvn4MRG0SrXZwKnwkdceA5ZQXPylXPJIKCfR/pTzrm7PWHSaNmgJcGWQwqr74dmkzc
dT66O6UfWbYRJs9XWxeoV6r5TtF9PT6YKghXekxvfLSHeXdQX29pF1pFZh4cpV1b4iZY3CI5Br86
WxPHlarwX3NDO0F3inYGaxK8m2uKP2EjbuFcaajx+vrg08sH9rk6psZA4IxqNNv0JGGYsdR2bTXf
3bH5W5LDLfijDQNzR4jgUrcZ/hCIQcMs8LfVZKK8NLK9Rz1FY25c6n43wSJtV97u5k+su/E7DXL2
fQu66gwZuj2AgcGSoMmBSaZGszqa+WX9vMjJ5LEDtwYmIm2S+05Y3bJRI8KwKLj2ZFYuvT4NkH9s
AD+gOi6hm6ODRHvlJJxR/2CH+j2v9j/yLnsoCKSa82axN/3kLvJ0Y0ZlC4OunMD38gviOvCGjoP5
WKNQjz8ny/RXsUVoRm4zTFIgwRZEERAC6AIHQ3giaaEwNVNA22jjbf/+WvihP12MaQgXzKXhcBSR
1nyxf4jKTcNe2ZbeFDtdRz7twHXYpCpDcpToJ1lWj5xIoCTU00JDfUUrCI6EaA1iFAAEo1suguei
eEx4tI5ORBTtrISm1XwtwyS5t+mU5T2gRlOFdJ9Gfz2Ebr5yZKidTcrJ2Eloi0eRcdemWbvCWNAc
fdNBRNky6RRRWy9bNybnNqdwGoguiiAJX9sWZqc33cM2jX4wuf/Qe93dCVmG6HKRGrHldDzwzGP1
LPeXrdaZT8qCJ6WCJZpg/aKVEav70Fv7NGFqYBXU9iZsbTilbJsBfKrFEMOCNlPtKx5+yJd70JXp
cqi0ezkyLMzCkajcUo9eJo/S0k7zNdIRHCphsI9tt993Zrv39dImS6F8lfWQHTHQF4fI4GCjfOhM
Ze3e0YbAVlD34j53uc/LOmKZtMaGcPp5x5xc46zP88UciJAXa8EzTZQ0YGbOqdvYuFZ8D9qCLkzD
VALJrbFNUx9BWxG7e90qJqbaqbeVLKVrGj/tFvGDgMqjv6bWlF01y72aVTqdCprRq7Y05bqKyp57
Om62yLPmXnT9kfh5cBhR++KRAEQgZKod6Rx+Z6sQ5LFzmUlME3EApX0wfWMbOcN4xCzfEsXYjieU
gtoyM62zPlTFBwCkYOFe2CXyd4QGRM6G4Y6ppfXuIXpcubJ8jvyRYFymlKjaTO57PzmG5sRGT2ux
yKT8IjV8TukUf8V2snPK1F2jamtRCJrTS+YVNaSF9IdRSrnVM24m/CgK/XRSP3tO+yZSMdD7pBU2
qFQ/mXad7U0/e+jm38V2P9DsmH+Zc0OdDNmmG1g1+sJ3qxQ6Blo1OoJM+/WRgAvSC+W4uv3k7WdY
CugYkaz42zfqjubAjVBq59t0JZCfJXdmW1Li42UDKCwpSS1o72SVGvsQPNi1Get6ZwpkbmNDy8d9
NmP0AzmD6NB1zGUROJCsVPpYqKI6FZ6tr6CO6jyV9FInKilUIDjeeSbzx2Y4oB3KHvTMISXFJss9
dtXRwza9SG3EY2Fr721R1Rup1Z+VFkp29obAxYIuBqkxUHmL2rxSb6Kq9s9pxa3fEfgCfkKam6Dw
sUPxxp7bORTZGxL3pNc5rN7WBElMs/CK/hzWgOvFe99sGHj7uPb6HNxIGZfnxPpRBf3w5KKkseBl
r5uELh3KTOsQxYAlfYwvidsKtkMUvo4d0wtUzodLjNLOlb159IPuEep1eRp7KPm2GDdRCW+jLWts
ix2RSFNRp5A2WMh8EwiLRSNHQ1OBlWha+6O9YNRR3IW5cR/b+nBnFAWZ0EV3iI361mOCJt1nzQJO
NxnZ4zAcHIjlK4bT9QbBKMZ2e/qgxVsvEfuRka2KnZu60YowD/O3oItv438Gn8VfbRRzTPkfYsxN
DKCWTdS6y1KvY4v9ZaNIaiEBLJENhaJgSelbA3zL4zsdLNPRGqTPASX5rLmPccwAn4Y0D3ViGgmN
tfToKHvtLCoOSjkstmdmLT/oJv7DJcrZCfunS/RsExcv8H75617m1jZNPjRQu1HExroJMGoMLgM8
tF7yoKcNd3yWxZ8+SzlBRRXoaUl1Cq/poY+HldAvaU7rPaR9uOwnt9329eicbMRqUeFaS3RJgkY3
8yp6hkBGKOhpdRbyH3ZBgXX4l1fhwkEjeMI1deg5Fqn1f9wESw0pva7GAtlYXp3MwHrAgLeAveOu
LGHlpya7K4sepgmGLFCM22jMTSaaCPJYfQb07eWTWROf7o3vjJNQzRUVCUBDhifs7/dr0/iLKzWl
7nqSkA7vT+83NkTNL/waJXwMqEmS3LVqSt3eSXdY5UGFQ6YZvo1Bfalat35t7W/QN9ujY0OGb8kO
dV0/g52Z56vR7yHFZt5LXjmHjPy6o4uIe10nbPVWXcEsjKRcjH7GgSUvrbvexENmMQBdEGJqbPuh
lisvy7aSM8WLb4+f/XQmfGC8lGWABjolCjvybNyySP31lvZO4iCMoLMf0U3a1SBafiur/s9Pj0vz
7//i99+KUtW4/dpffvvvL4g7iuy/5p/5f9/z80/8+xR9q4um+NH+7XdtP4v79+yz+fWbfvo/87f/
fnWr9/b9p9+sb1b6S/dZq+tn06Xt7Sp47Ofv/J/+4X98/s8M+a5JVMv/35D/8t6EUR7Qg/4pF8a6
/djvlnwh7H9RkFq2bZEjjs2epej3XBghzX/NTvjZp0/x+Lsb3/T+pesSG6twpS34ytr0uxvftP5l
mRY2bENg3qHCFf8bN76Yn73/XmFM1+KpFB75AKgYMZn9ughOBbJdrensS4LeGYB5ovZNG+xxmA4w
bTPQ6AbpIa6k6+fBRrOH4pDr0AJvkOemdKuNV3skXHX6SUuTH394Jx9+u4w/1vLy5+fxdnWeJzxH
12H28wb9Uj4H1mimTtiiPcIzXE0F7itw3gskL9Y+SsWlMP2rJQobDmdM0gRmiSVdGJyRQWMuncyN
yJ5DUuNP9SKkpDsSIs4sSyHFMoAunzs/AgUDUHWyGQ8X/sc/XP68g/zy5nqegZ/BxVpj8/n/vPDV
WJaHuhDmZfLQ/tdTEd9XEyKHxClp+U0mZmjgVA+gnjpj+Mrsun1ohTww0AxByplsMkF6x1KT3zuI
dl0NKBh795OHeC0qNHjzGR3ISFb1vu+bq3Rkc2C2zFAUdpdR6s6RZtHlH17T/Jb//Joc/MSCNZIV
3RC/viZpREHuxalx4UbPtzVkF/SFDGD1Idh3ktaoEwoLu8QgNiUtkJ3PYn1niVAdR9NnmOtWTy6e
wYOTGRsvrsS96X6RUYTSOU7MK2UJMuuciCwvaNd/f+m3cKM/XTrPjskTxVNl/HI3Ea/id7Sh5UWU
2NxtLb4qzPRZNUPjIn/pBH14yBFP05FPTn2Xjm8lfWRGcpalIRCPhLcGphGRFjyNG6MrMkZ5Q7QF
CLCseAkHxIEnrWcyrJyG+JE6h8+oGeu2GPRDaGIsQNeklnGUeDNtJd1wb9BiM0NGYfC8uSWZ7LSZ
9DgrTISHDUhwK7uIttqAN8sxzlZQwJwyi2AHhju8cEIjnq3FGK15Yl+p4B7gi3e6fWF46vR2huc6
7Kg69ZMCvLhnmNduBOWX6esIt4NCvXmF3eLbjl56rehOsWama5aKcdtgeAKNJuaRXYugYf7VkPQP
ON2TNWrI5mrgFLrXK39fwAB3K/arYbAXg52AuDRrNHwJZGaBR0rBk6OBSJk3aOV3RXj7PouaV8AW
w2IaXfMSinJnZfiB/v7zln91q94YI6BQhE7e0s+PnzvgbhydUF402R17h/5j6pK74YPfSjoytF1H
3g8G+IxCNU8hJ1Egwi6agoAwuUn64hQSotJ5GuPgejqmnbgM2ipICNgxZsLGVHsnsla8l3+47Pmy
fr1NbY+F2XFZkvn3z5dta8CSRqsWl8nC+6Tb4RVN1pkQoAz1OcKGCsgCH3zAYcZx85OJKS/SksfG
e9c9XWIbiH7c6nm8Bca+yTzq8xDbbpVPK8WY9J+qu794l2lxGC5zV49l4dc1uve8HAz+KC4ZR7kH
XTHtVQmAy/QYdgWZEG5ereIc+ESOMX3Kk6MI4qeIQ8j+79834+died4sHANSG4U81SZRrr/U875y
WrYmPqUu7x+rBB98/ZKGMW7eyADMpnXPWf81KXK8A1NyCuToIeCW8nx7KxVpHZHCvgtgwlxNqlsG
5CnFcl9WiLTrBnhoFGtHPpwB9Um+68fM2ZOMRH/LJBigoqnsCw/YIdkrtVPpR03DI6TF6WtMnMo/
9LjkX9wihqGblBTCsYw/rWTS1ArYWr5+acYIPPgQHwZXl5x8DWeVxtZVNckPu3Av2hy2Ba8mfYtt
4yQUCgUZGRNywLbbKhxU+9CRB9kiiVtMGv1DL9dWlQZy5u8/G/vPG7lDIte8Z/CPQz/s53uas6lO
RECPVq5p3ZXMon7LIk2wcvetVK1z5ojGdCRlKtQ5ibXGQl8cAOCZ+8aQBCdaDwIr/dosxm9EU7lH
1CHJCgT5m6kL2J2zoRB0arIPZYz0jz6ktHukheaL3QbuTg8N4k6KkDgs/obd7FALOXStMnCwm1qH
ldwLJzsSBZsd9ZKHOygO9B+YI0gXu3Tvrd24FjssumRLYDFkuHFf0YdiV3DPyKZarAHyAUOphT6c
9KioFBetc+6MuAvu8A0+gog0nrJRo7knC5PpKHiNW6ambWjQgWqCtHhRssaI+vfvuzmvFb+sJY7k
kdDxABgeC8rP7zviSb9zlScuHl7QCZJuf1WwO+EI0w+xyT64ah4dm4j64qjUhCFvUBy9lLfutQxT
n07ubNeYDFHFFrHyfdcZ7dIy6V7EOtOQGF1m4BbqUAZP3UxS5hjIpOKmBuqiBedSb5cr8zHIbW/T
x/E50XL7i4tiOcWxOCEPOLlFqTMB9IcTdtbNNCQ7BlPpI4k3xtJryXUIuxxqMAaOIXbKdWZB+6WD
0v3DHSp+7tTeVg/HoBtg6jQDTEv/5Z3SRtn1tm+KC3LgF9jHETyM8DWZDUhNJUyYTRrhD0NdLf0o
y7BdtouQCQBmkLE80L9smEFiqTHotf39Z3g75P/xM7R1izWNgwPRkIhXfr2yjJDTWEdpchlKAzfU
kOAmsGjMe8mTX2E8qR3tiFQkp1sVIfSkXwq4BfmdO3tnb7dvaSQ9o/uarBWpGafaRSUSdb1+VL53
mhjBL9E/p1tTltrGhA+wSRp82m0XqnVu7ILO1K+D8TLY7Iuo58RiKm0sS077ruUpSsUZ6zvBJk2t
/0vYeTUpzmxZ9BcpQkr5V6zwlO3qflG0lfcuU79+lug7t+58ETPzQgAFVQWI1Mlz9l672VYWMiaZ
13vVYO+KGxxBVoc4sFsOfpNpsE5UCirfmi1yzDAm8eOd4dJaLC0IB3GErsnEHASLw9ww+FLXLPue
Zmo44/Kqc5Zmao+KWl28Z4Vh7GDatDAnajyh0dSuSXeJ1l2EbAFIFPLRBDw/Zqr8/1t/fet/9jQs
j+2SzhfKZFUTELr+yTCbofAzRVLRk5ZN1RW2zIgeK3fXNkhFrGFn225+0W/td+6svEOfJkffLOPX
ftbaA9lc+Tqm6ybb7GorUMoIemd8RzVCU0pv2BmMHAEAKcSWEUbElKlfR4qZy+iCDN1Jv1YdLrg+
y+668bXvG+MZjMQbFAz9MlR30nlu+qjR9M57fR+n7c9kcPbFSmK68mw7fp5G4bwUPehvcoVxU4kR
4RBt3kTuUCGzOaoS8nkVL2m0CMao0ghdakRPdBlxDSnDTZkDTFvI1TFV0oJVx6uzTr22Jg+YYYsD
u3uvtwuzlKk6qVXudDadTJ7/XhPDkyysoxtKcxslYXg2km6r4/y62c20BQ/MQF9rkb7mqCnhNmGz
R5eGrNdAni6e/XkKn9QSInwunWkJv0i/GJPbBinDOtniKJ4zBnXtrDjSwPvv46Wz1LjJLYo9HwV1
Pe7dFFs8v9Zk+J52G7qtbMZwdRP0Icm3qlBuSYpe1AgfqjWMw8Awaj13OswfKY5jg13frw0IaN22
g7VCtvUkn0KCBtZGOqRX4BzEY4S+szVlgfwYYFLZxrxO27piQTtrNv9Nvi6GqL2hhWiQUMGFG02M
fZKc0RUEM3zRhoc6d/ydghU56VN3LcYcQIMXIgAZFMh8bXiyJo4ePt58T+Pol5FiaG1jRSTT1KDI
1ccrIjvzPvbpt86cv4MEg6aRwQBQpVpxzjCQFTp3qw0/WkI270iVdlZVJBs6ddDEAE3TAa+CBjXM
zq66XxbD54N08V61o6e/ovhHGabPJz42+AIetFVfGYFpm9F6mQQmGqr5lFTylZ7l9SlXzr3mqxLg
lekv9Yb9T7j3y/jsVcNvz6g8egldCm1PzZzAzW6HrKe7EhjeXfMWTUExtAfP8IqT8NWWdkaDeIPz
LRkqzCC7qSCjursMCb1F3aJV5mK639Qg2seSl+Ukvbp5uQDA4cU19pJF9m4T5uVOBRRnhTCSuSCH
w3xw8d1cp/xPlfMFI/THDwy9WZQ7l5CSq4o6eVEmQo7BtpxNAiCcmAMqcBbklig10zn1zjjsp3bR
JmRte4vnqLtZOcrv2WR2n8Z6fsIDwFTbtlD8ok6Wni7fLZ5FOxZmfA0y7QuBsXFI5ArTUkKkZ0u/
4xXT72pW0z092CXhAUnPm/SghAwFNIHCB3AMdy+61mMIociyz4SifB9C0gJsdw6SXjo3xMpYTatu
ieXR7HXkzcybXbPeitb/qejK40/9JkNP249ph1EKVsgyr+70LQir+WjCyiOBqP/t9qm8+suFWxMl
1Hg0hdjbuacwDrM9GQq/kIpF97mfUCiJ8F6hMSBZxXqtyu6COiq6ENiJWthvx8CI23dwDeLFicQp
1tR8TfS9S+8BaTtuRo3D9gfxsL9UqLn7ai7IJOh98gxrkspnVkrDaOWptt/imr1QhsiMsRhRdv7s
3h+1TJQmt05qyTV022sUh3EQ1UUIxcclJDY3qe9GjIUsBM427sbqyOQPkn/o3odKfmug+5EVFL9Y
GboL21kmiPOHHSOPLhrXJ0SpAX4/utXrZN3A0xA22BjAIzCoD3UadMKGIUkQws7NSG53imLdOw5P
GxlRx6P2O+4N8zC0KBcQOaw6n3mqYQiicWd0nl6IKCOxEWYNjGgIBvn3VXbv3N5LATWP3WxzHBfU
JNsiYueWmwLhxmOf2xy9FISDl827hxLIxumtbx9io7+39Rh5edItZimnOjZ4WP9eAJfE8NaRSKTx
tg5LfsjnBaFGelLbh7+gXckqu0Vv++tB3LVM6iLGi7hEbFfBSubCjWZ1DGtk244YgwaJ7kO/AYJn
3AtRHNJII6lWjd//3g3WK3ZEtq/7cji2y8WD+zkkhaBjYkNsXwjBBcN9ly19kEip8MUt+W2Pi7+a
C52wqz6PfzrFRPxzTuYSDjS1FXhpdiTKv6H9fGudod17I8M9+E75liCW8pgrxOBmHJPIPhrJyS35
ssyQ88iwVy9oTZbghyKnFDqWg7ThkyNwfegmHhf/uDlPaQkCsbFXpAgvmYeYq8eufMeEWVIchNXx
cTG7hKh83myVZgUorbHfxrBdlgvOxeDx/n0tmsD24E7kJ6msdq2xzG5dzObSeEkxdR8gGUdrN3e1
/cRij4yKoEOQy5vByeZ95VSvBlROBLDEfo6ZuuskTW40yBgtNs6ta/xmwH7BrEdEiW7D3XNHvKie
M636Zm6ISmjCjbQcfduTB7DJiRjwprS65v5r37ewGBgubzWRf598svWmhKANC3nsMJI6EJI5DfNU
W8U1WRAxApJOga7CvFeuJvK3oC3HxRGJ3B/N174TR7xJNGa0UcwON+vzQ5syZ+6jQHaZhVQSRTgl
ztnLVHlYPLRew7k/R0IXECUA6mE3eeUAZb1bwkEjZGaMmgT09WWvvng3tBfHJuoxDhErtFENHNNw
x7UySTi1vKBcWJZ5MfmkHCxJa9lywenr4EekBj7uSrWGmPLlcY9rj/s+H/v3uf/rjz9/gx3THOxH
LSbC7X/+zaJjSV19/pm60ZO9r+TpP3539niMaMZ8b5RLaB9Ss7//8eN5ZKJUW/iqv9sOuA8iYF5F
xfKEPBnbSoh7K/j7Vz7/+8+/9/fFRLWg5scYHyltY7fE2SBN36Up3xCGiQjrNTZIXtX/wj+w1+SC
F0SyuBE+OnOYgYzjHxezQGU5pLq5ttOeBV8ZO6EAaZQkZ2NiQ+fp2RnbS9vVT7oDejHzR3YclqAZ
VoufcZo4h0SP7SPxm/YxA5MOI8v2l3CN+AU5I9/kx48fFwP7IASAfsYsr0bWUpoJcRHLszkL2mCE
01ML5Wz/eNzjrsfF42Zhl+A6iDftll/yuN/OvX9dq3NkX6OeQk5aftHjCVTyBMWxW14XtfICOySp
xdP6Q5ERoWa3nDwJfOrEOp814oxnQGgf0RS+gKbwoJAtIvnI7mdiaLlaFhoUm+4hFnvc8biYHB1k
fBpR5lbwWFdDQ1ZJuHBTHxePqKbPm/Gir0VyxKH7eaf370d/3vd43uPR//g1kjCMrd95rDGTDux2
cAVNBCJF+R5YZJkvNftr1E/JTjADoACCxHP8vADaRUTa521lYzL4X28+ftB3SfkfD4lU7Kn1//0U
ygFSKgzkn/FAr+Pvo4ui8v91dTYl/8Xn3yZ0sUc0Wxxsa2CVF2EQesl///OfD/v8o1rC+/h583Ht
H497TMM+7/uPF/74yT+eQhIQ0Z7mxTfrOwBQGo5/3yQ50OAE3ru8TUjeu/5FX66GBKAXweOdqbOx
LIJZd9H4unbw+Mw+P9HHTb8nuHxVELbAW/+4/rj786GPa48POoGcPdNkWZ4wjgZ2tRI1/d5EhTjq
grp/mv16C2tr07ARH5ZlrlWTDXF3OQLkLNLu4xE/6T8WH6dld2QscFnZdSu7RFKeLRDpEhnv34u2
80S++rwd2hEIuS628QY7iPdnmx3G8quX5SlechZsYUT0JcJTrpF0bmstDDSM/Y939fG5kNImdqKp
XlG/jORxUsGI5QOee7Kp+u3jDfzH2/+47z8+ovpxmP591z+vhlnNYZMQduAN0U9XS5hiEV1yUhVe
7nnw8Ow0bvk0yPAkSUbZ5LMtn6ssQ4VVs+PS8XBrGLmTtHb32EAHBKHMMK1syrYuYpltjUkXWflQ
YkRis5mKub0wgrjIRjRf7LvmhObZK59Cw44OmU9sOwRBQKpgD4fY+DEvONim0l9tiAAH0V+HTG9P
fmE9NV4rAhotP5Jd0tnqarlZvrVYgjnnMSXqmnZbiQZG1BC/QtByKRGs13RqUtxN3o+KxWo15Eif
kgk3v5ZwrpeJ/61pS+NaDZOLcM0MD7rSTsjhaI05+jc/9hDsi3QOes/4Cl1x3irADYMoNIRVPaKk
GSfhUMJj0kOJJYUNvWap78ksv5WQTlEm0YHSdTZPTJgEtYHv7NouY4eP95dMw0oefEP+RIUH7rrQ
fFKlu+iud9sY00FptU9ppN5th0BXVbq/yrBQO5waPnQMXMuu7j83ZZQ8gwVr9vWYvo2F1W8ZDmMN
VoA/TVWhFi8m+7sYaZiZxhztuyg5THwZblFFtyqB2bNrkurip/oXW2E5M8oQgkEhUXnr7bUkJm2d
tOVPrdTLy1hLAleWMLlmuLMgNSdrJvg4T/JrigzukDvZE9qk4nUYI5OyyPohhdLf2zxA2ArnVXNd
MqsJKfOE2g8OPvR+HhF7eRFMyoxTYdr4hOjRM+Dz+Dm75hXfMPIuDO8lAr8d06E/oCCYMuugd/Wu
NNZ2g+f6WDAHwlfvle8edE7NfJVd633PIxx+kRhEYFQR6Zfo0no5nDOHRcE2uuYuOjWs7M7AGWn4
56ZCfdRrkjo7nCF+jCDShyZwDamek7gNCJdcaS7eBESmtFBMQsmbwstO0WJ/dfOUjR4nOs1zr7O1
RGFDYGA6BIuayN+hf+qHlNir0fLO+Vi/w+UzDhZcw2YMc0DQ9BB1G0hhGwLc80a8KXLSvg1BnllP
Smb+OY+LAV1qTI6w8UPDLkswD+ME1UU4f2Y8kKHT2AcARnv/PqIUFJ7GclFffZrY2xAU3K/Cj5Jr
6hvvzG+oYNmh7wx0jXy7q6tsOLBgbK/Noi1PRgucrF5QBd9nRs7vvf9DwE1RSRk+GYn1zWwsecel
YpPMri6M8Iqr7aYsYr4+HtpKwtSsuvdWtvaLaLJLLtr03OnyJygSyERD7Fxgc02bYWKO5ENtmhmu
v3pavp30lCTjhShJQs876ZP1gf3pAVGEvk9MeX5oidxkPNTMTSCEtqRKzf72gcNWvMGrNrS0IFfz
W1rn7WsmySUU8p6Zu8iJuicPp2xbOUctsXNaxUxFDSjZ+wECKTwAkuSxL+4Z2hB2h6obBkCEHp6k
kX2VMz9oShWdcDOu4Y6AbeK82ma9vcHlYJ362f8iRxg46BZxIYkBptJMj1Dpc74xQ8s8UUfJdVmI
NDAaEwCCCz25HDA2pTgn+c/Z7Wvop/oPrZrclQC6ecF88ht99EdcuzseUu5MEXJ060N9auQwPCM9
eBGtoJ/AzQ3RjCbTFg0IlvvDz2fUwbV3HWKoLMrVvuqyra9A3hKU4mJdm05yzPK5gFbk/RR6hfW7
e+0j5e2i2g0qewb+Xn9UWnt17Fbu9ZBZqy+/6n1mgIzK1Db12xC6FjB087eeHibydb4bH2Sczhct
1rZte6iBCLwm6lvimuahGq1vkxicAC/Hcw9ZwYYzHGD2RNdJaGFexJuRvexrx4R6xaShPRTq2Usa
fTtKx8FQV84v00iHESD0ujQdtMbsWnMn1d4MoQdk/Yg8Fa+x6S0st/ZsN5C9mTy460LTMBV44D1U
pB+quN0h7P8yWyDzAUH0V3skoKOq4CX77gsJAS1qvZ5Gfyw3EmzuXoOUjnLajfYp/aiVI5GmJ9PC
3tEu9rCx+qF+EZ1HS8uEkj1MxcZLjOFczD+qSbVPHu26QUwvlHLOdmJ6IKHjfZhddjHN/EymUfzi
E3q/x3PbHAmOqkH/T/GbZobjkwsyIyFQfaNmB8uk+pkItNVa52AWb3CW9BkHLd3Ikm00zEHXlWrd
jgicozqrn1TPOc3LyUwYlkEfX4gFz/c09qRGP+4Jzag9mbL8jSU8DxxrgO1SOYA1yrNn2Vowd9RQ
guTMTRfyhamrFJAJf8dKx5r4MglV0J74XsCsoDWcpW+qB7OJ/nWtvCK99eFAwvVcMPHwWy5keZPQ
fo9tkhOhBdCsc8Rp6DgxgELFSNirX47dXxXBDatIJd81vXUPUbks2wW9aFUSRNdSVFJ6tf4u72EJ
DwrRw9AHREUVd9fp90dTr+yD9LRFu970nHot7SUnncyzrD8l2LX32k6PGaQ9hCJ58twh6QUnEu31
Kp3vsZ99N2NVXbqxBIzHnPrYQ0hlCOg01i5lod8zdmErb7mgWkqwrwCeNz1dUeEcxsqZ3mitcPhq
PRnwtrmuTFDKnuMstdL0nea8vs9TtvAepqgLfiLEQ7NY+TKT13Z6isAim+Z8mHgXdsqYP2KnxZOj
46HMNMwQ9Pyxhlu0TEPeGazN7lsPqmeta3aLHQCiK5STL1gRQiZ6YG7jSXQgNRStOVzMuzokFVsn
gnGmUv2wrPxtXCxJAhCzHzY9gdXEgiexfM1sUlCzyMp20xTdZLsE6Dr8E6lmuuvEy4PJVN6etjDN
FQTRuvOd4Z1x1cHo8kaahG18NUkyw2ET/Y5aJnMVc6YnSR6K3/Tx2fXvEhcoDjA06RGH8ph4I64Q
ln9KGI4KNZNGZqZHn73y1LvdbTZInnAi+Q4kOKODPCevoTNcIjTw68ZW835WPj58KzBT/1fSSMTV
I1/XHgHRlnRrEDx9S+amuU07y/2iW3+o6vLAF5O7KW3SBuUA5lFa+E6F/svUEhrJvvOFs1e9zZS7
MSx0VTWEiHgu5u9xBB1rIN2R4wMzr4SLcyJghch40Wh73zXilQbM49BB965N/V1vyh8uYYl+QrpC
mBgQOqxZo80WDuc5iv1zDQTecFzqetQj2yQfEiAS7DRARZEN39BGztwnrVsqrzAPiFbJ9gQFPM1N
2eKMol2izwlTNoPgQFyi9Q5IyAZ31EBb2IlXcTEhgEjJPgwR/n71o/ybhzVxZedOc56McTNNMjrp
vYrJOJj0AJKfD1vJvHtl4d3tctqHLh2MfEpOjAQDWtn0Vaz5a+Nj9WlYDDrGMRtjoA1XmYAB0LaF
R3CpzymamTXm/j5otI5q2cnyA8Mqni0Z2OUU+6S04c/yxRlRAv1iC/9U+la7oGp7HfF57+oIkXzv
XktfHTOhf5VFTlSwwQnFZagKzo00B2p68l/NoHblr8Y2blLt6slhrS7c8NQQaoMK9CYMmi1GUx6y
2c0IIe82SWG7d3hDX2sjOyVDre11Q3TEorhgtJi+7buJf4eyKkUT0Y+H2CieU6WNB5802Y3UvD8U
POZJa0FpAuefwdtNB4dz2w2K5qFtJqqKcXEsefK70zGAsbQhebP17FZY3VHKkLIJ9uEuaZtsmxHE
51WmzZfe6hG6O9cyJjTby77ZtXJ/A1v/blVfE1OXz05KCONgfq2Qlt5cv/4Cz8A49sIqtqLuFPXm
FDIFtEm9M4ZTlQGPi0FfwUIxCjg17IA5sSC3HIsrWqxjvPzOwu7ztVg7jW+8jnmNsyYsmLTNHuQa
m9GX7j1nrL+5gtmUV+jxUxBf7FaaYq/Xo9gbFmGdqG3/0Bt/juOSN6sCg+pCP3BqRwVzZHytSHqm
POqO5C/ucfnNVz1BbdDK+5idQWl/bazJuIvYr1dG09Qbu6rmm+STWNVmG249jT6+OawqHGT7UPV3
1XvDgaSoY2W9OJhQL0bf22sZGdUFkOxTjoE1q5zk4oe5Wteopna5gVPYx7fvemRmP+SZUZILEmdj
YrY1RLKx6BhyLIQECZwMDBzA3KUYzzR5/THCP2M+HK0e8pIiJr9I193rpLqfBuZk0OfOefSmACAt
VmxSwNa8C4oRMPkDJhSVxzGOTHaTRQV0u2T6gwxxHxsNz80spv0Ma1ZSMK5OJDWlbp2aIf+NSn/e
IMPBJM3o+OigHnXCwnjGYf4eexq50G51JaVLqxFqejQh7wiigcs0nO8fFxli10tTqC9T5g4BlV8B
QM4OCq9hfwYtA4MlSqTc69expQqo6fZrB3y2zz661kIq6QPnC506BHsDgnCa2IM8xk6VWKLYQ/OS
hs37v1oDuWYeokw7VdyJG4vHjTuF3HS2a/9csh9ZpWycNxknmyDzvV9M/IHDOsOp6bKnJsuMU5Q6
1i5MFWnRRAeEOpgACw7nOmyg/RtSe7Ym9Zv9dRfAFf4hJHD/VCvjYIorGKoaG3fb/mDA5x28jGTc
xNN/VTPQRXcutR0mxu40DDHIQB8yPdxwJmJwmpiqhBtd9Kh0LYyepUVfqKIHb7XgP6wJ5EYOHJxs
ESUO+IwzevvgRsxKgUN3MaNVFsSujpDeNV7VCS4754KCL9eatk1+KjH7bFUx352FJboIbcgE6Y4l
LJQVqBDESNsS9dW2G+F9uqP5xa5+QaHcuqqaAGqC3qYO/8Ix050687mnq/GUZf6VzIeaZVLHqhvr
8q4E7IiewFkOU6hF0UJ49LUT/QWsL2kJipOsm6gwA0eHzcSWMN7NtU+JEIJXE3RejyLFADnmHfU8
sq4dhpUljCr50tFTvNgtdkg76vulwUVYU+z6+1iBnUOHOe01HG7rGtXviV+myAhZu6pRgdM5qN1a
zEba0iDJ++4XccfhRdbRXUREVCzZZbI3kCiXunHivNuv0hqec8JuUUcYeCwtg5IUh3ngIxTcmm6O
Ts4etkx9m2uRV82+z8x0TZhJsdXMVG4qYJ9aL54tlf6uJmas0AeIaw/t4ewXmR/YDMrWZW/80Trd
vLhLnsbQNrdpmrqNkyTHmaN0LSFDBaXD+JzwtO4WhzkQvyLIuio+14y8GK4Qr8R8SB4hWkz3eE6P
Dv0ZLYbN1zlvda1dHBMop+WCwRyID0bcoS596lurvljQSlF+05oWoveyIYmI7boW8/BlHuKdCxzi
1zS60AR8UiqsQbyRZkCz00lexxZvmzW616YTzTe/GHetlf8Uwo/YjwuSsrUkAP+h7wXIbLIEh+Jp
cKhIeuLjQq0Ot5U/d1TmNSySvLwjvzRJtuDbkON/pRjrVmnvkG9B72GNWifdoKVctgwTfC1Gnp1A
QOeOgAsaRFGV2LqhEwZtTdadyZqG4rucOSIVu/WlKEkXgF1Us0dgfMmkvW6DJkZ8OSeIHbHdvZrg
BZnN9iYDg1BsZYoXowdItJCKROhtLDGQxYP3mgkGFoautxLmdzrYOmxGTct7nNUfY5Zpx8EW6bNh
MgyBzgf5e/2wJHgemxegKqT91iRZjVH0AzDByJjxOWK5uMZa+adYyIEmW3Ivw/zfwQkjTRHBZTeU
rPtzrpPJlcBsTVNtN+bJMUrhkLvllJ49hWcJajthj5D1Y2Pee92blpb+NvMS7cAI3kTNNLsERoge
RgEz+66w3GPWK8q0bBC7vkoMBk7Wjm80yQ7tw6O26UPtJrCtZyORd1GqDyc98/C7om7K71Ev40O9
LLOTsvAYkpy8r8bmBUK0hwj8YjLCD9B5Fwx8rd3f/prePac+FXVb++qmZrYLsA9SUL7hF1W34LSE
F62svO5u5nTnbJScCYH5eLRgcneyQJ0JI8i+mlVuMMNFEFSte75usyUZIo76pouyYY8bNGltqE7J
ZN1LsP52QfROHk7bLtVR6ueTvSaD58XuSm3dVDayiUZRHVT+0wiG8JDVwOsiU4Z0SWtCzPUns0ne
ijISG7IEfCh6ML7xklEcjXRR4PwD7wv1b71BwLkXZTqy274gzURy7MSEQopBPybK2kEGTPY1Im7Y
zuW80+KwCYRb0f4jV2RlmnX+LIz8zRuTZ1+SpRFFidxaIwUIzLtip/sVuUuFfZWdO0DtXpc6yTOh
Otq1+XtAYnE2CnuDgRG8gI96AtYTh5vvgOctNLmK4LegTPHICUygMzeDka3x6lBgjGgcu9q+wPkt
TmkW3qZS33lLBsxUX8Qce2ezoI9UpLhP7HT+lWktNEMdWk3fziBokwTK0lD9fojhQ+n9KIGNf1nR
qyIUxPbCvc6L3JJq1N2cCbigeIP/MP2ZzWoN3odq2rTGYDR+UHAlt34W9P1amV9Mr7qPTkKzscrN
XVohT834NoMCnaBpDO2lmryzDeLxmb4tttzEcTdUU299SngG42bUA4ntnREcfbXquj01ER6JwSXf
r81DsUq7HERI06F48CSjj9Y5O6GzVjiur0zYT+E46Ey2fWb7fhS/KkYSSHXRh5TAotPGsTehYw5B
pxvnOa+tS4gsWuJUsdSLyuOaBIY22tFWwv65tB7TiCwnrb+LTNKl11SGADT9aNgMn1NHex/Jett7
aD5PUVbfumQRL/qkzJkMPcvJiI6T/1y7qXt6XOSaxTHXAa9wQ3zGmfU7Zo+KcBj13Goi0E+lV6rk
6lziSv6SJS6603hLoAD2BvBPr7Xlv+R8EU5R52+dzl++1RnNOJnT4sri/oYSrrtBnN/7oZ6zxm91
wHY0es2t6+d/Gn/UiUibOZF19cXMCv3EkKU/qJlMxbiKyTNF829k2rnJh5zkqDR7an8IwG5lUmVv
nJ2Nc7mYvdtmb2kifdFR1m8LQzGyMSx18Uln0uas28su9xBxtAQKLr0Fo31mi6IF+lTDNE5QGMbM
P3SvTQL9l4y1+NSMrPaZqb2UPbfEYG8AB/kXVWQHrUpcJPdtc8QA9y1pBrjxxFHtKg+a4eTR5SVL
dDVR1LpWKQM8DvSwYgEzHTY3DZskUGlRsQQZYYBCZGG4ACJVheetRxJANmxGnA0RPC96Z8r9ZMS7
Pjbd59JVexN4kVl5xrUos2/E0KOgGevuuczISZmmCtnpkJ5qoDqHtKRRaCRVf8LQvq+k0G9xWb3z
FsDymynBlWnczZiXXzKhXCNuL8hPTZ01JB8iwaiI92h0AfLQYYkxI/uNI84q135o0+gQVErQmkvE
y65O3vuIMJc4hBbQl85IYzUhg4ygtSgf+3PukXAQyqG4ttkPvyo3iSeK7ymrKTRBImEmL7rUWT9t
S2GmOwJxWI2cpNrYEhOHNhnmhz3SHM76L6RghLBjtVez7utrF7FuuZYBHAWfeyz9+anFVH8P5Z+S
ofx2jNld0PJRdyI00puECwqX/qPV6+5YYRlDmgcEakxm8INhSW5iWcMTtNk/CEIQYGFcMB3ZF8fP
fhZRkx8qwtluDPtfcMsD9/H99ioneN/ECtAMeuGc44MYK9xTB1Spi0n2xqUZjP4zfe/sRdP+AI6t
9swMxzWIBeN5qrMz9nO0k4DS1wT8cLSBbTo7mXlLraq6+YZbXPPu7e8NMXJcIMleawmCPccq3ZNm
IljVysnaJpbFm8zm7DUREweJEY1ns7f71TiAVZgILAsehgsxUUGJjh0lo6Jq7+nIG8FznJuRkZWI
tOo8qfTLMNHJ0w39XjGw6sBPbnPZkNtTGy2dKBE8doq8BFS/qUZOQs/nC6v65Nk9AlvHBbExD2tX
hwkZJzTvZCrvdsSOMwqf2tiQN/4DKnToufkkwE6Gldyi+d1XfFhrahpjgzp08bw33+cCfpUckHA0
kQGjtM2+Rst64rphuW7AAkUdMAl9VDJAx6htKCPdAITjlk31XyM9cwMNVhNJq80ydgTgYARgHzrf
Iq6LuMYbSsUhQBKTruqBkwPNLm8J4vNXZZ9RlnbVSQduRv5IwUi9Q5NFpiNkyVNjg7vuamRz44jf
jNeEJrGHIz3QkIuk8T5WbMua6ScNzCwgyzjehVPhrY26dVdWssS1it4815NxqvU5vbFPrtkKJPYa
IheziLIGMVxENFx723iloT/S6abHGtjupF6t1EqfiFiloQw8T3fVy9TZPEJPPHRlZEPWS3mWGNtw
FmeaCxiNUrIFVaW8TdgCIamx0CiirV5BnKGTTi+FJbDXmLR5J6/+7ZiZddCoi6/lVK9pxG0yLXG+
mXgUXeBV7mD2LEyDdzKWxbNw9SHQ+dwWvGlLuDLFn5Ft2jRpA1G59O+K04iaDxdtbKORXuyTCS1C
hljHKmrS+0g/Y+1IWr1dn5KUhdyCmaZzrT1IijMbrnPrCEz132Tk9O98WFBtvYl5xYLEMgfUBQ4x
HoYeW7vYEm+jWf2wRDNdQ28vCqIycpsNUB361B9O8Qzaljlnuy/tof4qXG0Ll+ClEIQdaoPT3+cK
CkqTris7ztePyVyW81WvjckLegOOqCWSiBOOMK7CSk+ueh0sBOgLVpMFMle3KpYItJzp6wI9Oqd+
uBGVGWjslM659UNDjruPBjKiAZdw2hwIRvZh+6rciU99pbNyGFn4XsT91otxj5TkXq4IFwQC1iZ0
QyIUzPlMBEynzHpfFrRg++kEWnC6v0aIlU62Bb02fad0ajaImVNOyK2+HZw58EKTUcmS8UfQ1RtS
aXnyLTmdFJMi2dkmBJ6subQIVva+N/9wzag86cIsTo9rlV2Xpykz3qOmrXehWc3HyOLicU3ORPhJ
TdFLyrsLAMWtA5p939voBFojVGshkI15SYRyeqieJ+xDTJIffN0YWWLq66vKLReGy2y8qjYiNNfF
xt5GnrWSZSwvLeP7h72sZLz6Mqc/EWLdGit0vnbsV2Lf+FpDAH82YZmf3KnB/D6RXeNo4FGzxVSQ
0AzsqvlCAtT0ZKbfkCXaL71F4Bx0eARmA+krC0gNanQlwPj0f6qk+Iip/PeMH+jqol7npDy7O2rb
IyMz6q8iOSaR/LD0gmUOZMfG9/6LvTPrrRvJtvRfadQ7BTLIiCAf6uXM52ielX4hJNnJeZ756/uj
7LrpzHI1qq6BvkajBaTgtGxZh4eM2LH3WuuzOURm8euHPmIMJtrTUJcvZwcQB0pp1OVDTiPTdeHv
hiDCvJjcaugWW9pQrx0/SIxWb4Wa4nerlUS1SB7j2lSLXqU97x3nKYN7jzzP25CD+R5Hc7a3fGND
Er51krO8dHy32DQt7l2PhJc4mjgYuoROMi46J/vyouygXg4lNl6noOq22w67hlecmBk/BvjeT5RJ
atMy5aZ7yu7Q6nn1VSJbi6uonOxdtCiVc8MtGQcSuJp2ZAWX+Oi26LvdXZPRPYkG24BnHjJLLh+6
1K22YN1YUAl1XaMKiNZxDm8hIZh71Yw0zGvPoq04tD629ASQV9b1jPYKeRtFKkWfKo/xJRpI/9Fu
oAlKVvu1p1CkEDBMbzSfXpGGVwdTngLDUJe0sij7hbGNGlM8uqn+klXootg39xmTl6wjK4/cVDKl
Y3q6s4TfR47eAWEVgWtIEPKQxnPVQ20zzYORvWF0KfY9qOeQhuwKZ0lzaBq1bdSwT7pYvw+Hpqi3
wzx0d4Wor91wqDe1NFIyEel/Eiyh4JD0ZIYlnkWlLazrqm8vYwfbcla8ZLTUVtiJNOsLgS6i1C0Z
95zyNKKJyQN8ePDSFt+L0uNuJDsRRV+WXo559z7GFn1JPznak36sLEYklU6M1ejEuMVJa922paSh
yriSSprQNNezLjmg3NYwP0+lrH8LbBNCX5PdtFLs7GgILhvXuiFxG4a1mfpgh7LpFAYY6s3cZB7G
/Inz36J5HK4MR5vHem7uPvwErWM9INEsji0Y0ivHie9j4k0Pc66eCEFKOVrrCZeK8VkO7BRZmFRb
Y/I87DYDNj2mTmuVAvbL2/Y1qKv2POqnRUAqvxqf/38iysNUfvn7314/ZxH1M4939N7+KdpEEZDz
nYVxyVz5lqVyRajL3//2/KVp/9dTVAdRHr3+4G9+C0XR+kwLaVuuZ7rqI4Hkv0JRXHGmpO1Y2O4c
JfgD2Fr/kYxinimbelGj2lU2sRrY0b8lo9j6zPJc0gjpdpiO8JT3nySjsKiRyvKdeVaSuKSIXnEk
1mXGl+QJ/tk8G0zOgI4rCI+DIeOdK4ovWV81azHgJtFtfT4gTtimS4hZ1XWvbedmNDgvEkqZK5r6
+HqOQ0dafR6AMCDQIYf/vpFOZqyaYQGfaRZ2/7pbItepOHyI5EQ0J1XpM/9GrD8E/mWkaKjMRPjS
e7aZ3xLibKw7USdbJNvPwytWiJL2bKU3HRtyVw4QV8sDw0wqJ2woO1PRO2/tzVxVx9olRN5Z4uT7
JVhekDCvl6h5EkEZXePatEih75c4+oEMZWaAbAthdZ0tkfUWe2tKhn24IISWUHsvJN4+J+feKAi8
R+ugtpa4J8812thJ1zNH6DmL2PPNqHATZBNgkApnzVKR4QOdiHrm2OVtR5uYaRQ62d6BZk3ygmFu
0yjpmBOP90lHTD+hNDVxvKsprwiL7kCRpw4VL14udnmW3SXuvyTYsSP+X03lZT2MRJBElO+q4hwL
xS1eMe2vGPdUBGV32AGiLt6FYUmyLOF6IZKmB7t37zIyo5siLY5AnQlakA2UXzL5DlkpHsoFXWDC
MLBgGUxt86TC4VYSctHDOqhgHijQI3lNAG30PItoFeFPq0zjfCi9a0WZ0Hfeo6nLV4ftuic/cZWQ
N40uBcNF6x6Xr9opiokWDkMAj2FYwAxyQTS0C6zBtJyrdilOifFsaDcXyFGIzYwWyIMR0niE+jAs
+AeI0KegkOm5a9KC7s2XqGiSi3kSnMdGq0B7Q1BOxaQ7AtdFYwCuo8dYbR/3c7mxXXQ6voU8JHYI
CO5DRMQNk7aCG3zVEs+xNistz7sorV6wZuPJOW8ZMXPDBeiDOf1tSmseCELJ1hDzAmiGBKG44zvd
/Aci1cqd5dQweoLkUtRhzNzKvivhbDB3uBWpd10kwMeq4ZMTpHpbW7SgyrC+rlNzNUaglBjIwsuj
yJARc9RukboY0Lyi2qIEhMt4wYGF3LwoxNhj7THuz1zJ6tQssBAHagjoh2mDjZEUSpv5Uxf426zr
ngH/ATrC4LrtFv4IHBKxAElMQn5XZe1f+DXp5QJoiYZeEhKlBhhjbzVAoQvHRrMB6SRdkCdWBDS6
cZD0zZRdLcHyVamvWierACdCwm7b4TF8wF9No+jOzQTZYE4OYKWcP8ctAUSMCj5Lt7ry/WnnLVAW
y2kyJHeAWvAFkcq2wFvA1i7Akht/wbp4C+ClX1AvLcwXBps8Ni9xfFdJiBzdUG56LaIt+T1Xuo6r
HXFf63p6hk34hQE9yKBeXlVqPHZWjeAWcgxdnmk3J1ZB96O/maYw3XScode9C32HM94mHroDkg8g
CH5wW7fhzoNx0/TX/gfyxgv5DumVzgvmsgmhiKIUWCsddEk9wuhNUNjZ2uOUuwoj82A2r7Tb5dpq
XkeaORtt6g1jnlcToeyWOGAcfWQhar/bawC0jBaaALhF3jNeq9/RnxDsmTnOPq3nYyXQRqQDjCLT
9klV9PzHMCM0Kb3PQkgKLR4gahCQDhxGT01O2E1dhF9KbBSWN9jX0QApKbU1UfB+fxrD4Ul7dnYK
nSfCeCt0bMRZD+7C8HBhSI2ktsM0GntYQK5XA3xCH8ykj3PoULYXmSu/qPj3CCoSZk/GSxOgJAkx
iUDr1ZAxM5kUJ2xDmg9AaZvt0LwHkT1cIfsFvJTC7WSAjX6R8HcPdziJtWjN3HDj0csKmQHZGKwJ
RmVlqop5P1JkItV2gltFlgZ959aYsnUZoTcP6yjb+0DRVFsDlMNGtXKIJEk0p1x4UuMClqKpva5D
5zFbkFO07iCMx3RKGeD40EeJYIB0bbTIASwCKQnK3oVkgJm27piUB48VEBeXoWA/7MeSNCWmOgsm
NN75tS9uM89E/4JmqqKlcWrIydhYcisXL43ByK6HqxUMdIlkMpZbKmzCAGEv4Rm/r1NGU6kXxPs5
8T4pMrEP2e/UrC+x6zBVguTVLEgv6zAugC88X9cp04ZUoZQaWV7assNPyzS1btE4MmlIV2ZQ721V
woVbIGIRNLFqwYqlNFxiiXo3jZ7YC0h1SECQ6QVG1kMl62u2NdQbN/YCLCPCC4VkjvOQpt+4QM3U
cuqf4Zx1C/AMym1xEcFAaw6oLknfhYwG7r6/0rDS8JuZ5wQj3kcNGLViAaoZncmnFMiaEatDCHVN
Ql+z2u5+1tUjjp0HgqNBJiTPYZFDanaHZ+LlALgBe4MKNkEJqJDfKpvobnilg+0diZedMQySi2tz
IjGIBELS4xJNdYv0qhzcNTqs+sobmCcWM2NxGJyI8meP9FfQTrYx3fpdVZ+AtHzuSLNYRWPl7njU
PjF1uuvayUCrxf3vVYDeS25Mao7hQBB4u0ZxdwoJVC46+qQZeOcBHlaRlJsu98DkDRxEnPILQmow
gZD0qgWppypaR1YEcYh87l0kCQtjanJC85+f+ib8LRvth7pzkx2n1LuAAiRKSSrtPK/bhkAcvK4g
wAvGHyqXC7gNHNHYjqLamDZA62gRqP5S9y+RiA4+CVObrOIYDEFQjqAE8RnQSgQuWOkFM7gAB1FB
hlyW8LFfYIQTVMIQOiHuFzZ4LJgLtlAtAENRZQ9Wop9lNwJSG9fqRLSXf7BLK9xWNOYPymu73Rzw
hqLPpNkYvUpjHugTB+8EmOMvdJO9LexzVQ0c/FyumGlggraF99hjUtSRqy4EcaBLmoVFQq/HNibF
U7agGxUMx7ily5qShasXvKNcQI+G0d9lU/uUdv28KSqijgu0jZoB2BR47UUwYnvFXPpYeaBJ5piV
qxmM5LKIEU9pPZeXxeg0K2TAECjNBUVpw6SUyEQ3IwOS0zxhYIvC28jCY5CU8rXso3pr1fNtZJSc
5smIhXkJTJcVsfqkauOBhDBa/iGgOwejGt16A0ikDi8b2H/I2ebbNJLoYe1Ykpdg/Z5ldAmxvnNk
nV0OgYJladDxsWzCbeouegX/mfgtb1eLeKd5n49UK+mFS9C9zFnrosGvd9nC/mwbhFxuAA+UI/K0
qybGXnV9GfhErc36LU7KYQXXpYRKvUoTwdho7Nf9whs1hPlGasgnRxSQSNE2MoSKzq3Mo4k5l7hV
rnOTJTofQCsZU37nV9U1/NSCQN74Lp4x4oS3AAiyLRIESsqFipovfFRrhpRakqqp6dgUjUPqArme
ZlczYDRtPC7mXcGY4Yqg9rUOKdEXEitTpHAlxbK4x061JzHL3yBjNwdrPRb1LY2sCxewq78QXot+
xP2wUF8Jk49XzkKC9SRM2HHsjQMrUredF2Js5lTPlLzUdkho1nbPqDAvmxsEiUwGLZizpLEfy4VC
m7StS6p43F0SFNAj34RWGyLZdxd+bcnfoWvAWBK07aitnrIc2m30wb1tIeD2CwvXse1VstBx24WT
6y/E3NRgrApBVyGD/iQXpi6xInb3VJvNzohh7uLvvOoDKLz0ouHxLmReetvHqYfVO3rMhaFy+RhP
sNIvRN9yYfs2E5Tf1tDJdbyQf6mTqk9VOcpVbpdgyxdCsL2wgtVCDe7BBztghGedX04aV3NBU+PF
L+P33qUajZPxugn7L53d2OvYUYTyZ/LG5LBxIUEW16CLRzAJK9tX9EmWL3H/FQQwH2lMvjV2f266
3KNIXA0I3+ItTC8MDKRYOIpoFw7V8ySnL9g87pj1g4YFdbHqRnHRXDqG3OdVfplbCLeLpoEnGzOt
bBgcaDN8Qzgwr6hEPhGPd3TRCY7zDZ3wU9OVr5yibgnBfhpwxZkG6W6C6Mi0+tQaMB2YfNDTmr27
rA/20odpgKYrNMn9npmkrec7VXp3cgxekYBwhettLdEY4XHY1MGrb3RHj6xhSc8p4HijnSWdKUWK
YnUbj4AE3IUnM9XHKGNaKhjh0SbeoGU6KD9886zHcZ63M6e3ntjLEhe7pbxHR4/Rqtki53rwJ++d
6vM33bOGkEW4NmidW5eeQ5sfklHM1uKaKWeDnPwIlj/t38woC/OQDHODwYRBcKDb3DheABwv1XdM
/zdpOMPwJsAZ7CD5MWMMpYXzZgAAhG8Vp9lt6bSbXtkni6z6DXKabCWM8VoqFEtDfRPP4iUn+TfG
yCB7DIs+K7Thb1Ok9yYq9kI2IeMn8kNYF0auJrejquiiidvCtJ7sqj5gOofInsg3gh78orgkxQMf
XZU8eA4awLK+xmJyIwAlN+o3OE9bIykuFvSGbgzy6Z3tXJbRxUsdAb2zbPMhzOF6xazK1tEvhGLx
dhCaO5+qonygNX+JBR/b31YYBkXhAgVHCutJ6r1KvkH5A4QFuTsJRyaQDg2+Su1QoyH0CtcldKWk
GtkKKASw5VeUdiomZVR0W2zg754cb1MfILgPls8U+kbSxwXS9hBFYl1lNA2WtyaP8rX0sl1WH7yQ
wzvTK0NU93FBV9gaYKiMpGOQnLwujew0FuLUevYB/wcGb/HszgxaYtb2gR1pueagDR/qwtkvoga/
vOyH8lXjZ8oFqVu9UqtC6g0S9htsIvjCiE9t+i28eADqsDQd+UhZ8UT3IqWM4vSMiOUmUf2O5A+g
pb0j7+9KILvnOYrf7dgmhGZmyU1CJsjRJvGsoONyCZPBvIhkg81hBtLcs2iUEKyGmXMU8fgrl7cp
NRVgXG8Vq6bkoGxUa9vt9+z9hM3b7WUUmNdjRweAjStGvIKceDDuo0KgqmF8Zfgof1rYipwAEc/i
zkA775/nwXgxJ5p1F21VXVRfADRTyU3IbXmG5lGn102ln1Gz9YeCU0SoQFiOXbMMXAGazMZ8hWNi
BVXsIDqSZU0zfK0p66J+WPlpkW1Ni1lVUO7pXFHGBfaVDONup68AftUVZUEcCg7z4SW14xvySqby
x6amjIsHdguFvnvN3QONFHHxyBENPUZ0mMviDamie8ycsgcXZg1rKxt2odfclEEVrlujeFYqPh/p
Pa/8xnyrDUaNZnRduX6AmSIv1n4rH5zAvWTru+nt2Fgpk8ynyXhQZKt39vAkGlowRUO3yiy9nRGJ
ay2xnHXF/Am/96JNYkbXAvfzi+7AfbkTtbkYYTzmjnlyiVXYvYoC6zzxRQhtINzW+HRORkJUNvbe
dUF0xTblvsPn2O3DUnwigoUiunx3euYHY602cZHiFzQ1dDHbXBdJ8Vr4RJoNLVMzfZF4SwRqELUP
eZQcfS/ehmHdnqd0PDfSDE8BAN4hdFdRD/1ON0sOQgIX1y6Zw/neHjEV53YL/nOM/4ikDpjmBDHg
+jdXFq3ObZYQmzX01nZcUholR45ivI/DnilL5q+zHOiCK+JVS2EzpMSrOsZ0lHgc1mgWzsGKedu2
81+Y8a3QAgIUTsDveA0mmdq2DlY9XCGviziP0pyM5qLkRPF71vOAdrriJCn7F+BInBeG+xTr0Bpl
QreKCiyMjcepZEi1fe7Vs9oRG3eLPTDf8KcRVC1mGZwD+9Fuk4MQPqe7WR7YU/UqdRGt9MzBrynF
CS9hsx00kR6JlIdpVKc6TMlSgqnhOD7ZdQ3tDeQ3/d3YfS7sAXsU0xF27oFulX1ZdY57tAiq3nhO
g6m5oy7Ixou2pFGJVg+1VH2jx2Jv0YpdDWM/bitjl1jVu/RpBcYq/jyPSmO1AHhCJfquffkl01a+
G1LCSTpXx+d9ad7XXnMwicHaQM66ac3g1o4MZsE9d7Wn0YZj3i455VALjt3aItJ1lQTxTZk671GD
QNSN+wv8UJez5e8SUS+PqJ1tar3MhEvmmYjBj7l48Od8O6Nb9fGirVGDXqXmIsOJ29u0sB86o6A5
MBn4pYW9YUJ+antm7choEMaYkINID0a+ijmeUCwVUbeZdrKXWW+u9b7226eiCejHBmpbenG2dRJ0
I8JusFrSGUVBeOowUxNY9dlgyqUWuLWKA1KUZD/vaageYDYcsLhkKyOCL6brEWI6Pq+SuSEFGcH2
eKW32Ibdddh7ZOceK3iFBG8zO3yvDegnZBgMy5Hp1ksncdLLp4Ap3CmMU7mDm3ZjI3I+RLGFOCem
tiiUPg1h8+1XTHBndPUoYz3fME48KJwIOetspEvv8+NTFqYQ3B2hTmKquAE/frP1ImbFNo96w5p5
6oKo29k0rI6xLapT0FlXNGRAmlZkCZW5GQJVI2NGRWVxAi1DmlkQoL1BG1ycpnzklzZcbkI9ag4b
sXVwpmja006uTuXcH4YsQy2T5+XJXpJ6Pn41tBQ17nRMSzYwRvLHrrjNrCpiLgke1R88jiIf/3qI
M/RUEmek8sJLN/TkXWSc/LsfP8zHr2iJF7ztf/o9qlDG3QSzkGxDKh2zydXgaRSi9eyu0S2CCzcN
NOJKfPsU5hxbmaw820sOyLjES4QfURkfv9QfQRjVksHhLqEXUcv+AzjuoooA1iK+lefMLuM9T155
aomtw73V+wjDOmdt5VzEj08dT812EObrH78lpHuiyoXdLjpaan98gSHwt7/18XvxlFlI41ja//jC
UDDAsCuKObgFRzqAzZ6jZHH645NX2/jbP/4/IvOhqgXaNY+nwF2i0zIBxVp3xomA1nZDmGaycbPq
Hp5sdllA4Jt7g910oIFdZf55hm6A4NgIWmc/b60OQDoiV3tTY+lhPO0yeSXwmugVRr9rsoRJbvAM
g4UnwR0VRLdZzsZPmpx5l/o1Q25qpJi9FNfKLNhPh+hCY+wBgE6Tl4ArVE29+jILoz2UeX/kTCAv
uina162bbUu6UsZ4LwI8mhnVLV1I1PrkpTN/JrwAxwDZYNnjFDc4KiaiDrgpz2PHXhywPTxWOhDJ
FD9YflpeGGVCg16HW9bo0xSMyyaAC0KKQWwLv7txUpQt5hxurQIodZnnu5kgJfYbOz4w9GVX1eDb
4FuvWeaK9dx3eDI7c1xncGBzcwIF6Pe/VUb2aI6I1mL6QURxYPS95Zxor0NZ6mPqdxyXcGWySNrM
g/ak5fKpoIgTwRtn3/SmNKwIanrqMbRBPOgMmzovP1eiuG7Mq8ARh8rmqGJP+1TT98zkU2LBP01q
+0tmqPuaQzXuvnN0MymD7ILWp+MvND5sxOIR096ECGKVJe4RH2/N8IRcqqAfH5pJn+LkoReo8wN7
uPY7B0AeDiQvxoI14SMunmjGc96H5MFRMn+ciCu2sXOt+67/FGbezfLPli4JHxjn4Orgag8jqLoF
dHY6+AziphcfESuSd6yPZnbPKP/ZQW/Hl4dVGpovecfKWsz156G2X1peoYxpjCzhe6TkNr+FEz3s
QtzX7UXRRcCwAgvt0NQ8L69u7dBuuEyUmiG5tK+6D248g+K8IJaJ1i7hPQTm9Vdx4HJyg4dtyofS
p/6ZeTzScsmLLc3Hqh33vSCkMIy6z83QUl5xzqUDzl5JDPYi+mjaBxHDGZNmBoMqdY8CSXMk0GqH
DGpUtQQpRtmXBN8sExOQo4RMxhHhriEQbZ9TBXguACi2NT2UwntXgZzPm5IelIUMZ03EbYthgIgx
b6io+1riao2wpuOwlx1tevzKEhuF22OSiBRUe0poYFsrk1lGWoA4zmookvnMS8iZ7C2XjkGR/Vph
xO9t49NVVnBKxVLqrXQnXww1bIJW3VtdvGdK6VwKRnBx30LLFvS8fYuGr4+ASSFzXN6PGiDdrg5r
PP5FQ5a2+9zX5itrpb3JC/u3vgBs5vi85qruF/Tze1Kjl8SwG4gan+2QIpPx6wflJDQQJkVhY18H
eYkXdQAWRb+GtJlYEpFOz1vpAtRlG79NOSI/0dxGqvldJzRC55kso6yAhi5JtwD2jQ6OQYTJu7ix
x2CFKfLTjNJtVXguEXvexexVd35nfx6yHvsE2cUU1BB3W8LjnCUEki9FkSb3NGk+iwbhlOs8qYiH
1I96HsfiqdbWtYcgbIcxhOA1FN5p9cQhC8cBs3t0uQ7JA0MdHz2f7N2EI2WWyQcm6g43Kc1fjzTF
zUwmt9YVNHKks1HTUzoD9Kl+M7u52sjMZ1eNeEvc+lzq4hmz9pUD2nlDG4FY0uemr47CGa5bK9hF
7eJ1EK4DWLlDVQhTEcj7QxzKaueqeilTGd65hrMPAuwTrVGxcMZL7c5pyxP7qVE0RvDNrNwD3ewX
I7Sx/rhs5ucJ+u+6Vp8qSrBG5jZ7aQLj2L2rPPXmaiY33Da53X0RxXxbVjdaFNvJoQ2Im46OH1+I
ZcIguPJflhsed+i2i7ytQRif7RinsUFiG3YO3jS9Mab4FYTswVOwVAgI23SKXhzRvjeTTyeGYkFs
IIM/giDAS5oYd1mSXpT9mxH49crtW7RG5nGqYgese2CviLu78skRs5sO9jk0SkTy6Yp4yo1vG4dE
TVf0qW6VVjd22t4CjlvludpgYLj++HenNkXRnCCzVnDZal3chY1ZrASqBAvg18oxI+5OIh1XFEhU
RMkElTN91CilmboGDWoCPIdeuy9coNwjPZXVKGmySQEKtLtrNM8SwlL8oHV+6eX+nULRaU9Dvc+c
VxgK6I2lfAdxeTNMTG3r6jEmkKipw3NJ6Ljt9acoZFUcvRuXbpKN0o5HF7c9U9jXBqCrMelPrev+
7qZvZkHwHbOzByLHcdaQ5ZtrC58rU/faPLC4DjSF6bCO5mEe6k+0cReRaswxst3nLLRGXr3GAZDb
criuPQnB1SHYCKUZ7lK8PdQgF6EZnADWPEjTeS4JclAZL4Da8hhNOt0gN/40BagZkG8uiZGrkjHM
yqB9Sk2+Zfp6iiUhFxnjzo6WcZeWj3E/Et95Z8r23QyocQT+66EhtIKM077bpwA4TDYDK2Rk40zH
Evk47wt9SZcI4nWFRSOtye+IgR+uyljsa8yRpMsQrh5F28l0XqrZXKZX/nlBKGeOOqHTYEEDySzF
xHVUlb/FXf/cJK25BmRybYdgh8msvh3a/DPZHIzene7FTatt0zZv1eR8yqr8KU8pCzBsV6r/jZQp
MsRyIpDTMt9xftRsABAX0yF5DfFVekwnsOoxaMjrN8n76bu4GkIG+mNhbQHfJwd3ug9io72NC/Oi
HDfCrEBjl6N9nS45jew0+YZz27yWPEqFvYk072jZjUThDBF3AlQt5pS43US5QZhkMvBqmUtayWtb
oQjw2SgYi9k71VaXIM/IA+LCICeIycAcmN+K4LcGbbY5Ved5S+XjuOyUSEjO6bzeSMMMcV0c49F5
HfoEhuj04E7WK00zIiSHfm94aBrsLH9fnm8fGTJePLWmxVauM0Go3+ioB3Lnj33Ys/oopnCDPV1I
zaTNrVW2UkJPLKXdIdCtvG66hAOoMN6Liu8ijad8MRw0Fb5iMpAJwHGekQYcnFzVC61lOoa0jD/K
fd1+For+VBuQleQZ1rI1X+e9T6FSsWQSq2Yl7buBe4sWs/XW4JiaCS+bPeSTcHPhAUIQr6WHrMM6
4syaD8aJsNbHhPChXVAk5Hi6N6ARo/OOSYmdLWOzmYlMwYC08B+8SL2YIXOBwCcjGeFxa/bnqnGT
rVXBJupC/JN5+WWqcpYMMd/mZC8CNiWZM0vOC45DdBUYhbRuBYE5RtUEdbmJ5lWi5UYjUaSRFG/J
ET/kOAYcJvxrQqsULnJXAHW0h31hyGdCXwaCzgCfxHCl1zp6rsR83VFE7n1XkL4gkltKIDQKk35B
eHOoIbmQRhnWBJQR8VDYzLi7JWEawWTaXU00V/uuGlky0IzTrsDHz7rCm+vsciO8q6qg2gIi9iEU
7MjIR7LdvIg5trbDaM8bA2FS4y1OEOI2LJuYfqYnJyIg2hPTG2zA82eGQedlw6miaOSV5fd6b7vj
I7cChj4CuOQw4GgsCFmJHweTjEnkO8E6ytnI4P9s43EoNsjD8O8R8UbVzCtniTrmaIf8ib5P06Q8
KjwreEoSijxtIJhSHsk0cV4dyuA4k9C6CjgQmhXi/h49NfWiM9AnUDfehDCkwIWT0rfaM3M2972V
3GHueyuDBBOyPHrJVc0h+7az5vMxDOwjI7PWJLQlaDMqGzYsnBfYCcmaPjrljPrdlKu5jNFK0c0r
u4w6MjRX5GU/trSFBoF1DmN3RUo9Wur6qW2KbGPLF698VyQmbIwm8lemiO6yaL7Lbdp0NTNLQr6G
Oz+5dYvgfKYnog3aYiR8n6suHXaEbv5ezwBPlgQXlmWMYNjzj1J2vwsvQwTvT8CrzUfH+EQSzhfT
mddDLvJzO0c5Y/fRBcEj89YLhKR8t7fRkF+JOX1a7PJ+7pVMMNATzM2GWLl8Z6hQ7boyOAxNe9Vb
o7lxJkFzsG13fmhFW/rR7kokOO9m22RNnPJNaLOH8K5R28THhnR3mqLYuFKfzD9vr0aiaItc793x
ifYMPUK06DscIm+5YCyTlf79MOoXSxD/0lWPXY7VHS1MvTcydYW8l1709Nmq6cimJHP4NVObIFXR
Ouv8imXiOJdmt0/cbsCsFEji79lIjLS5IWqAdBScWRvCq3ctMTCVR68+cONXzIUr0WUvA5RYANmf
MAbv8rZmLl/6FQXVcMlAHOwUkwOzCtQts1lt519U3rtr+OYk/3b4HAaOn8GcHZoZBkxE5Fw2kzNM
jJ91ULO4hn5AoUWrU9q7sIn2/UAceDlab0QaI/pO8VIG8YG9L9gX1mPnOdmaMTHikzQjCMwIMQRn
NzEkXKqz/tbLxX2vPzdxhhOV2HCq9bey7V5UDNW4zi5TGVPb8N+MZGnl6TTd+/58YZsdx1xBpmUu
nBPj7kMSqW3rzfTSGxNciYUFEFQuB7F63Koie4wiVNKZDSTYqe2NZ87jpg3Xfpf/XuXkIHhdAEw1
Um/ONGKgz4gd7yPrLnTM9jgOOUvzpF66N7cQ4SGpmCbRYuw0uTFycYnHLUeuvCQcniNtMjy6sroM
hYr2rqtW7UzGjKweIx9Xo5fN90oYySni+aXgS+NtK+Codot9vE47sUUlsxdty2QtP1h2O6yZb93P
ATZUGVzLms665UevyhXRsRf9dWNIpvMLoDcds3gdRiOAaYTVXt5rmMcgCZR5QQLSQDIjd24D8bYr
arIRR1J3rfTAMAeH/TQAIzEOouy72yTgJxNxj0KvZ4Yb4Foyx88f6uP/Z4Ta31Eutx9Iyu/All8R
nN/Ilh/I84fiv/eHvkdk/vM3+jdhmD+Qfn98r4+f+P/0PdLXNmq7z6jDbfcMAYvUriW8jw9U15zO
GZJ8fJmR6JmySKrwEHl/fICSgr753UX655/+nyGg/70/86dX8I5zu60BjAZR8Se2p3CgV/0JCPov
rsFfvsN318A7k6aNfV4iKf/+xXveGbM4m3ao+fXi/E+9+H+p/udN+fozfQXHLuL/f/Hq//Itvnv1
4kwr7gEFju4f7/D3F8FVZ65j0pEzv90hsHf+R+6Av7yCLx8P5/Hz3/+GMQF81L9zC/zlW3x3EZwz
IkbEAnb+4WNgWdYZFwn6n1QfF+krhPb//mPwl1fw/UWQfwXj/sd3gnMGRNQ1kSF/vQj4Sr6/Ezxx
5tiehTDU/XqnfL3qv9JFcMDZ/eSt4IgzUztKasf54fPg2awWJuc489vXWTR+redB8vb95EXAvCOk
A/gEguPHB/fW97cC8272BS3AwX97YH61iwAy3P3Zq+DoMxY+CfH4x7eCZXIVHGkJtdAvf62bQGvv
r7aw/3Q9cKwzqaUluQQ/vAk0OwcoXEqHX24h0Mr++lj+xL7onrEYSrqG4oev3jIX9LfGlfbrVQWe
cH+6LDDPPJfyAnfwnx99z2KXoIMj/lEU/XK3vuvaP70VUvmZrlbC/rYVspR8v/5peeYoVzmLX/Lj
45d7AizLtDFj/lRVJNwzJIqsb/ZfXj6OUAdLgsNt9vXZ+OUeAQwYIEN/6tVzNGJ301rLHx+NcMya
FjM1V3+7R369e4CV6988HP2lrvyuMsb867DIu/rHV8G1zxzHsdkhvxWFv9ytYDlIGn7yXnCcM1i5
phaO9cPSmPkpHmkiHdktfrVKANCz+7Mrge2dUQp6lHtfX/5SYH6/HnJIpA5AKOJ9KxV+uU2Bq/BP
Pvn/uCAyz3A6Wg5FwQ/vAtc7459RyID/2DV+rarQ4ln+6XVRn0mhQWMuaOQ/3QSSm0DzCDjq6+X5
9W4CQtt+ujRw2fscVkNe6cfHX45GnstSQduIjtLXq/D1QPoLnZIFvNWfPSUvm+NyF8i/LARancFj
pZfifTsX/nLbgTCl89PbgTjj8GtLqdjzv38ENG0ikyWQI9N/rRC/1gogOLr/7NGI3dDFLA7A/se7
oSs5GJrsFsuesXz8ci0SYSvrpxcCzn82W77kpf5v5s5ut20jiMKv4icQRC5FkTcBigSt3cJN0b+g
l2uJsQjJJEDKcfT2/faHinalwqlHF8vkxpZ9SI53Z2fOnJ21V0SdL1kNKvZk0bTEOYrkIgNO+cmk
kUFRzlRBvxgFcXjRHRamDYwiGUnw9ZFHCQNDBQdCA57lccWP/CEhAZQxHjf3LEJ6UyEjwZNagTWv
XEILF75KBOCpWzTM8XIJU7Lw6XJ6VsgrGhTJEkbDl+XkGrRJPE74wAr1DEbF5FGp8ucKhyBmDQuq
BCVBMgzkJbfICJmxOwufUSYXH+bFopQuC4Wa1XTCIg3wUXDkETjaa0YFJcs8SZVSYKgy03VLxJoU
5EhUi+sFJ+fYK3IFSxJlvGU+96FBnd4gYLFyVI6APK5nalEWDHJPkEVJQpaVrAuED7Br06qZWJxI
yzZpmKyIkCpFOuhJgXlkhZpMcm4oxMlVOA+c1IwgjJXOCDUrK/xKPZVRMOvpskDOgK8scybNccYk
NxbEbCp+oaB0TKzo0+bIClDKnP1KgJBPjsGaPamxkIkZdcXimBMhZJy1Yq/ICjSanWVMCbYku3Uo
pfc3MhHpXCA/zqu8nuJAU6OM50JWwSMitbCXc0EpWUFl8hAhJ0Soc4pHccq4wDxw9hU15yl2SswV
sItIPAiWlAxQJlcECu4KB4GJEKEQyRiTdQWkdG5kvj1EwCFWNQoLnwvM48WR8lKlzGmvuEV7ucA8
oalgsgUxmUy0PIcshJa66BDRH1Y1tSUEWM4KyWWOnKjq9Q9vHwsEShXxFu11fX4cuUXKK6pAh0hf
ukRDBBbuQpw54RdIi3hLvzhG4aLLnKhgwDOkFhwoJoM4achwe6oqGOzurxy9P3JUhQ4Tj+BLsel5
BPpDuwkqmAu8Za6WuMVv9ZPTEMFKMZfoT/IyPV8AoSjl0iDX50gO+BfFhsitSsxbl4SH9kpOb6AW
ShwhojyEjyT+xevbK7YCgvWabIkV4zhJ0gqRFIdji0MkWBL+ythzKriHIRK0MhVY2IP6/wtwviOC
OO5zYNPIbm13OLTNeGkjxH/9wLS/4fxzr+o3wm0j3Q9+0PS6d/d2wmbz9btAmmJ3Hpx8OO1EsPfx
v+5f8PzWwb2mt5q+eds2gx5Wm4P94OAf0/XQ/2GnH/STPu2ez+hjZH57krMW/QxK5wRfAR63EW5B
TCXGHegQ1YXAViUvB97qbtTj9IhOf2+k51Lk93rXfmbvWnhIgdMyi7HpFD/odT89pXlqJxGVI3dd
s9q3q+d9AG7Vt1LwD81Ov+ihOUV24kYxsj9J4qb/fEMv6+enh9DsTj4nvcuPWL1dh6PQyRKlyD81
Pf1wQmQndpMi32Lxtj21eKao4E3fuHgax3dN9bu13gQD0OvSpA98t9u1NK4JZ6QTO4mhu3WrIy/i
xGRi5P4l/OO5jRtS2F/OfZNT/IiBAXhebQ/TMLBuz2mppNCmQdB4Zman4JZi3+u2C7wHpfhrLC/3
5mAP3a1PzeFVRfJHHkdNX4ax4TDQEN/qdsT47WrTPupwC6HTxMihWQs4Zz0Y2V5jIcfm1HL+03M2
MEpmJQzXQO+fhxja6ALE0H23j3yI35ojRf61eRh0FD2xK8GU8eXQX3S4blGxNkVBOfDLza1+olt6
Gy7r4JtC0zXwf26GsQk8FUyzqeteA/y++dqugmUMcFMWuQb4P/2wnZBsfuC4djF0zwEoN+/10LNS
hpPTycCuc4MPehvPfUeWS+E/btrQ4jQDvUKO8HG7IyIJsxrSalP1FT/x0DzGu7StskIK/FvTdeNh
90VHaULuCHkp/O+bft3c3I1na5srfUnh/+DQjcsD0VPp17nB+UD0uh4p/J9YvxnHJggpPP8tx/4a
ZpWeUZXi/rXXm2lAG5+iHEUphf27GZ5Y2QJkR/6JkS8d1eeINSn0J8260z3uw6npqXsxePPKOYN2
v/7b86dP7bjqOxo4BjZ3XJv42Q89xys+hsh1/uqaeYlpOjbHOOefpsYYl34tJNfMT6x2jR7e/QsA
AP//</cx:binary>
              </cx:geoCache>
            </cx:geography>
          </cx:layoutPr>
          <cx:valueColors>
            <cx:minColor>
              <a:schemeClr val="bg1">
                <a:lumMod val="95000"/>
              </a:schemeClr>
            </cx:minColor>
            <cx:maxColor>
              <a:srgbClr val="92D050"/>
            </cx:maxColor>
          </cx:valueColors>
        </cx:series>
      </cx:plotAreaRegion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_xlchart.v2.6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D509C040-9F44-42B5-8F04-5D5F333D4733}">
          <cx:spPr>
            <a:solidFill>
              <a:srgbClr val="C2D262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accent2">
                        <a:lumMod val="75000"/>
                      </a:schemeClr>
                    </a:solidFill>
                    <a:latin typeface="Bodoni MT Black" panose="02070A03080606020203" pitchFamily="18" charset="0"/>
                    <a:ea typeface="Bodoni MT Black" panose="02070A03080606020203" pitchFamily="18" charset="0"/>
                    <a:cs typeface="Bodoni MT Black" panose="02070A03080606020203" pitchFamily="18" charset="0"/>
                  </a:defRPr>
                </a:pPr>
                <a:endParaRPr lang="en-US" sz="1200" b="1" i="0" u="none" strike="noStrike" baseline="0">
                  <a:solidFill>
                    <a:schemeClr val="accent2">
                      <a:lumMod val="75000"/>
                    </a:schemeClr>
                  </a:solidFill>
                  <a:latin typeface="Bodoni MT Black" panose="02070A03080606020203" pitchFamily="18" charset="0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>
                <a:solidFill>
                  <a:schemeClr val="accent1">
                    <a:lumMod val="60000"/>
                    <a:lumOff val="40000"/>
                  </a:schemeClr>
                </a:solidFill>
              </a:defRPr>
            </a:pPr>
            <a:endParaRPr lang="en-US" sz="1100" b="1" i="0" u="none" strike="noStrike" baseline="0">
              <a:solidFill>
                <a:schemeClr val="accent1">
                  <a:lumMod val="60000"/>
                  <a:lumOff val="40000"/>
                </a:schemeClr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13.xml"/><Relationship Id="rId7" Type="http://schemas.openxmlformats.org/officeDocument/2006/relationships/chart" Target="../charts/chart16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8.xml"/><Relationship Id="rId4" Type="http://schemas.microsoft.com/office/2014/relationships/chartEx" Target="../charts/chartEx3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83820</xdr:rowOff>
    </xdr:from>
    <xdr:to>
      <xdr:col>18</xdr:col>
      <xdr:colOff>224790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01300-7227-334F-E380-7C319F3E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38100</xdr:rowOff>
    </xdr:from>
    <xdr:to>
      <xdr:col>18</xdr:col>
      <xdr:colOff>224790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234FC-9AF4-6DD3-F165-FB95E163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358140</xdr:colOff>
      <xdr:row>0</xdr:row>
      <xdr:rowOff>87630</xdr:rowOff>
    </xdr:from>
    <xdr:to>
      <xdr:col>11</xdr:col>
      <xdr:colOff>0</xdr:colOff>
      <xdr:row>13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87255-D286-900D-2627-B42F25AD0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10</xdr:col>
      <xdr:colOff>251460</xdr:colOff>
      <xdr:row>27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4F512-D756-4D7F-9DE8-DE9B2AD7C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194310</xdr:colOff>
      <xdr:row>0</xdr:row>
      <xdr:rowOff>15240</xdr:rowOff>
    </xdr:from>
    <xdr:to>
      <xdr:col>6</xdr:col>
      <xdr:colOff>434340</xdr:colOff>
      <xdr:row>11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AA041-E889-605B-6374-927C5B985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11</xdr:row>
      <xdr:rowOff>83820</xdr:rowOff>
    </xdr:from>
    <xdr:to>
      <xdr:col>7</xdr:col>
      <xdr:colOff>411480</xdr:colOff>
      <xdr:row>23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1895B-8DD2-D12E-AD3C-7E06C592B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213360</xdr:colOff>
      <xdr:row>21</xdr:row>
      <xdr:rowOff>64770</xdr:rowOff>
    </xdr:from>
    <xdr:to>
      <xdr:col>13</xdr:col>
      <xdr:colOff>381000</xdr:colOff>
      <xdr:row>34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05459-F45D-7B97-8007-043CF89D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312420</xdr:colOff>
      <xdr:row>3</xdr:row>
      <xdr:rowOff>106680</xdr:rowOff>
    </xdr:from>
    <xdr:to>
      <xdr:col>19</xdr:col>
      <xdr:colOff>30480</xdr:colOff>
      <xdr:row>14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35094-C39E-CD05-5342-F7264E092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175260</xdr:rowOff>
    </xdr:from>
    <xdr:to>
      <xdr:col>12</xdr:col>
      <xdr:colOff>304800</xdr:colOff>
      <xdr:row>26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16977-96A1-661B-27D2-E7A99DB1E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129540</xdr:rowOff>
    </xdr:from>
    <xdr:to>
      <xdr:col>11</xdr:col>
      <xdr:colOff>57150</xdr:colOff>
      <xdr:row>12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56BFE-AEB4-CD01-A0DB-DF608C665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24</xdr:row>
      <xdr:rowOff>15240</xdr:rowOff>
    </xdr:from>
    <xdr:to>
      <xdr:col>4</xdr:col>
      <xdr:colOff>350520</xdr:colOff>
      <xdr:row>34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5AC1FE-08A7-8698-0114-B97407C4F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350520</xdr:colOff>
      <xdr:row>11</xdr:row>
      <xdr:rowOff>26670</xdr:rowOff>
    </xdr:from>
    <xdr:to>
      <xdr:col>4</xdr:col>
      <xdr:colOff>0</xdr:colOff>
      <xdr:row>20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65DF5D-A57E-C7DE-4FD5-6A36C404D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541020</xdr:colOff>
      <xdr:row>3</xdr:row>
      <xdr:rowOff>76200</xdr:rowOff>
    </xdr:from>
    <xdr:to>
      <xdr:col>11</xdr:col>
      <xdr:colOff>563880</xdr:colOff>
      <xdr:row>13</xdr:row>
      <xdr:rowOff>15240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C1623F4-7E60-C620-5A92-B08652CD02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1140" y="624840"/>
              <a:ext cx="3680460" cy="1767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304800</xdr:colOff>
      <xdr:row>13</xdr:row>
      <xdr:rowOff>7620</xdr:rowOff>
    </xdr:from>
    <xdr:to>
      <xdr:col>11</xdr:col>
      <xdr:colOff>594360</xdr:colOff>
      <xdr:row>20</xdr:row>
      <xdr:rowOff>99060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Order Date">
              <a:extLst>
                <a:ext uri="{FF2B5EF4-FFF2-40B4-BE49-F238E27FC236}">
                  <a16:creationId xmlns:a16="http://schemas.microsoft.com/office/drawing/2014/main" id="{5962B349-72F6-4707-0A70-8954B191E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4520" y="23850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3</xdr:row>
      <xdr:rowOff>102870</xdr:rowOff>
    </xdr:from>
    <xdr:to>
      <xdr:col>11</xdr:col>
      <xdr:colOff>152400</xdr:colOff>
      <xdr:row>16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BCCA20-2D77-C45B-5228-47713D317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651510"/>
              <a:ext cx="3055620" cy="2388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397840</xdr:colOff>
      <xdr:row>0</xdr:row>
      <xdr:rowOff>0</xdr:rowOff>
    </xdr:from>
    <xdr:to>
      <xdr:col>21</xdr:col>
      <xdr:colOff>464820</xdr:colOff>
      <xdr:row>39</xdr:row>
      <xdr:rowOff>77205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122964-F26F-7A42-52DD-2FC0FA393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840" y="0"/>
          <a:ext cx="12801905" cy="7125705"/>
        </a:xfrm>
        <a:prstGeom prst="rect">
          <a:avLst/>
        </a:prstGeom>
      </xdr:spPr>
    </xdr:pic>
    <xdr:clientData fLocksWithSheet="0" fPrintsWithSheet="0"/>
  </xdr:twoCellAnchor>
  <xdr:twoCellAnchor>
    <xdr:from>
      <xdr:col>5</xdr:col>
      <xdr:colOff>3400</xdr:colOff>
      <xdr:row>1</xdr:row>
      <xdr:rowOff>0</xdr:rowOff>
    </xdr:from>
    <xdr:to>
      <xdr:col>7</xdr:col>
      <xdr:colOff>260200</xdr:colOff>
      <xdr:row>2</xdr:row>
      <xdr:rowOff>69120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58ECDC1-43F4-6B61-E0C3-E8DBC3EE9F9B}"/>
            </a:ext>
          </a:extLst>
        </xdr:cNvPr>
        <xdr:cNvSpPr txBox="1"/>
      </xdr:nvSpPr>
      <xdr:spPr>
        <a:xfrm>
          <a:off x="2984725" y="180975"/>
          <a:ext cx="1476000" cy="2500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n>
                <a:solidFill>
                  <a:schemeClr val="accent2"/>
                </a:solidFill>
              </a:ln>
              <a:solidFill>
                <a:srgbClr val="002060"/>
              </a:solidFill>
              <a:latin typeface="Arial Narrow" panose="020B0606020202030204" pitchFamily="34" charset="0"/>
            </a:rPr>
            <a:t>Total Sales</a:t>
          </a:r>
        </a:p>
      </xdr:txBody>
    </xdr:sp>
    <xdr:clientData/>
  </xdr:twoCellAnchor>
  <xdr:twoCellAnchor>
    <xdr:from>
      <xdr:col>7</xdr:col>
      <xdr:colOff>492380</xdr:colOff>
      <xdr:row>1</xdr:row>
      <xdr:rowOff>7619</xdr:rowOff>
    </xdr:from>
    <xdr:to>
      <xdr:col>10</xdr:col>
      <xdr:colOff>139580</xdr:colOff>
      <xdr:row>2</xdr:row>
      <xdr:rowOff>76739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9AB4318-1DF0-4584-A2E4-CE4CC0A74DD5}"/>
            </a:ext>
          </a:extLst>
        </xdr:cNvPr>
        <xdr:cNvSpPr txBox="1"/>
      </xdr:nvSpPr>
      <xdr:spPr>
        <a:xfrm>
          <a:off x="4692905" y="188594"/>
          <a:ext cx="1476000" cy="2500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n>
                <a:solidFill>
                  <a:schemeClr val="accent2"/>
                </a:solidFill>
              </a:ln>
              <a:solidFill>
                <a:srgbClr val="002060"/>
              </a:solidFill>
              <a:latin typeface="Arial Narrow" panose="020B0606020202030204" pitchFamily="34" charset="0"/>
            </a:rPr>
            <a:t>Total</a:t>
          </a:r>
          <a:r>
            <a:rPr lang="en-GB" sz="1200" b="1" baseline="0">
              <a:ln>
                <a:solidFill>
                  <a:schemeClr val="accent2"/>
                </a:solidFill>
              </a:ln>
              <a:solidFill>
                <a:srgbClr val="002060"/>
              </a:solidFill>
              <a:latin typeface="Arial Narrow" panose="020B0606020202030204" pitchFamily="34" charset="0"/>
            </a:rPr>
            <a:t> </a:t>
          </a:r>
          <a:r>
            <a:rPr lang="en-GB" sz="1200" b="1">
              <a:ln>
                <a:solidFill>
                  <a:schemeClr val="accent2"/>
                </a:solidFill>
              </a:ln>
              <a:solidFill>
                <a:srgbClr val="002060"/>
              </a:solidFill>
              <a:latin typeface="Arial Narrow" panose="020B0606020202030204" pitchFamily="34" charset="0"/>
              <a:ea typeface="+mn-ea"/>
              <a:cs typeface="+mn-cs"/>
            </a:rPr>
            <a:t>Orders</a:t>
          </a:r>
        </a:p>
      </xdr:txBody>
    </xdr:sp>
    <xdr:clientData/>
  </xdr:twoCellAnchor>
  <xdr:twoCellAnchor>
    <xdr:from>
      <xdr:col>10</xdr:col>
      <xdr:colOff>371760</xdr:colOff>
      <xdr:row>1</xdr:row>
      <xdr:rowOff>15239</xdr:rowOff>
    </xdr:from>
    <xdr:to>
      <xdr:col>13</xdr:col>
      <xdr:colOff>18960</xdr:colOff>
      <xdr:row>2</xdr:row>
      <xdr:rowOff>84359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458D5A5-1643-4A45-B22D-F388ECEEAD87}"/>
            </a:ext>
          </a:extLst>
        </xdr:cNvPr>
        <xdr:cNvSpPr txBox="1"/>
      </xdr:nvSpPr>
      <xdr:spPr>
        <a:xfrm>
          <a:off x="6401085" y="196214"/>
          <a:ext cx="1476000" cy="2500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n>
                <a:solidFill>
                  <a:schemeClr val="accent2"/>
                </a:solidFill>
              </a:ln>
              <a:solidFill>
                <a:srgbClr val="002060"/>
              </a:solidFill>
              <a:latin typeface="Arial Narrow" panose="020B0606020202030204" pitchFamily="34" charset="0"/>
            </a:rPr>
            <a:t>Total Profit</a:t>
          </a:r>
        </a:p>
      </xdr:txBody>
    </xdr:sp>
    <xdr:clientData/>
  </xdr:twoCellAnchor>
  <xdr:twoCellAnchor>
    <xdr:from>
      <xdr:col>13</xdr:col>
      <xdr:colOff>251140</xdr:colOff>
      <xdr:row>1</xdr:row>
      <xdr:rowOff>15239</xdr:rowOff>
    </xdr:from>
    <xdr:to>
      <xdr:col>15</xdr:col>
      <xdr:colOff>507940</xdr:colOff>
      <xdr:row>2</xdr:row>
      <xdr:rowOff>84359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6B07E9B-EE18-4DC0-8E5E-64433362683D}"/>
            </a:ext>
          </a:extLst>
        </xdr:cNvPr>
        <xdr:cNvSpPr txBox="1"/>
      </xdr:nvSpPr>
      <xdr:spPr>
        <a:xfrm>
          <a:off x="8109265" y="196214"/>
          <a:ext cx="1476000" cy="2500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n>
                <a:solidFill>
                  <a:schemeClr val="accent2"/>
                </a:solidFill>
              </a:ln>
              <a:solidFill>
                <a:srgbClr val="002060"/>
              </a:solidFill>
              <a:latin typeface="Arial Narrow" panose="020B0606020202030204" pitchFamily="34" charset="0"/>
            </a:rPr>
            <a:t>Number</a:t>
          </a:r>
          <a:r>
            <a:rPr lang="en-GB" sz="1200" b="1" baseline="0">
              <a:ln>
                <a:solidFill>
                  <a:schemeClr val="accent2"/>
                </a:solidFill>
              </a:ln>
              <a:solidFill>
                <a:srgbClr val="002060"/>
              </a:solidFill>
              <a:latin typeface="Arial Narrow" panose="020B0606020202030204" pitchFamily="34" charset="0"/>
            </a:rPr>
            <a:t> of customers</a:t>
          </a:r>
          <a:endParaRPr lang="en-GB" sz="1200" b="1">
            <a:ln>
              <a:solidFill>
                <a:schemeClr val="accent2"/>
              </a:solidFill>
            </a:ln>
            <a:solidFill>
              <a:srgbClr val="002060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16</xdr:col>
      <xdr:colOff>130520</xdr:colOff>
      <xdr:row>1</xdr:row>
      <xdr:rowOff>15239</xdr:rowOff>
    </xdr:from>
    <xdr:to>
      <xdr:col>18</xdr:col>
      <xdr:colOff>387320</xdr:colOff>
      <xdr:row>2</xdr:row>
      <xdr:rowOff>84359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B1CFB41-0230-4145-818C-B25D2DA3163B}"/>
            </a:ext>
          </a:extLst>
        </xdr:cNvPr>
        <xdr:cNvSpPr txBox="1"/>
      </xdr:nvSpPr>
      <xdr:spPr>
        <a:xfrm>
          <a:off x="9817445" y="196214"/>
          <a:ext cx="1476000" cy="2500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n>
                <a:solidFill>
                  <a:schemeClr val="accent2"/>
                </a:solidFill>
              </a:ln>
              <a:solidFill>
                <a:srgbClr val="002060"/>
              </a:solidFill>
              <a:latin typeface="Arial Narrow" panose="020B0606020202030204" pitchFamily="34" charset="0"/>
            </a:rPr>
            <a:t>Avg</a:t>
          </a:r>
          <a:r>
            <a:rPr lang="en-GB" sz="1200" b="1" baseline="0">
              <a:ln>
                <a:solidFill>
                  <a:schemeClr val="accent2"/>
                </a:solidFill>
              </a:ln>
              <a:solidFill>
                <a:srgbClr val="002060"/>
              </a:solidFill>
              <a:latin typeface="Arial Narrow" panose="020B0606020202030204" pitchFamily="34" charset="0"/>
            </a:rPr>
            <a:t> order value</a:t>
          </a:r>
          <a:endParaRPr lang="en-GB" sz="1200" b="1">
            <a:ln>
              <a:solidFill>
                <a:schemeClr val="accent2"/>
              </a:solidFill>
            </a:ln>
            <a:solidFill>
              <a:srgbClr val="002060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10</xdr:col>
      <xdr:colOff>550512</xdr:colOff>
      <xdr:row>3</xdr:row>
      <xdr:rowOff>5760</xdr:rowOff>
    </xdr:from>
    <xdr:to>
      <xdr:col>12</xdr:col>
      <xdr:colOff>591312</xdr:colOff>
      <xdr:row>5</xdr:row>
      <xdr:rowOff>0</xdr:rowOff>
    </xdr:to>
    <xdr:sp macro="" textlink="KPI!C6">
      <xdr:nvSpPr>
        <xdr:cNvPr id="10" name="TextBox 9">
          <a:extLst>
            <a:ext uri="{FF2B5EF4-FFF2-40B4-BE49-F238E27FC236}">
              <a16:creationId xmlns:a16="http://schemas.microsoft.com/office/drawing/2014/main" id="{D9AD7915-951F-CD6A-D07A-37CEEC86BC21}"/>
            </a:ext>
          </a:extLst>
        </xdr:cNvPr>
        <xdr:cNvSpPr txBox="1"/>
      </xdr:nvSpPr>
      <xdr:spPr>
        <a:xfrm>
          <a:off x="6579837" y="548685"/>
          <a:ext cx="1260000" cy="3561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D3E41D9-2D8C-4DEF-BB0C-EE3A7E0DCB24}" type="TxLink">
            <a:rPr lang="en-US" sz="1400" b="1" i="0" u="none" strike="noStrike">
              <a:ln>
                <a:solidFill>
                  <a:schemeClr val="accent2"/>
                </a:solidFill>
              </a:ln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£93,439.27</a:t>
          </a:fld>
          <a:endParaRPr lang="en-GB" sz="1400" b="1" i="0" u="none" strike="noStrike">
            <a:ln>
              <a:solidFill>
                <a:schemeClr val="accent2"/>
              </a:solidFill>
            </a:ln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442308</xdr:colOff>
      <xdr:row>3</xdr:row>
      <xdr:rowOff>0</xdr:rowOff>
    </xdr:from>
    <xdr:to>
      <xdr:col>15</xdr:col>
      <xdr:colOff>483108</xdr:colOff>
      <xdr:row>4</xdr:row>
      <xdr:rowOff>177120</xdr:rowOff>
    </xdr:to>
    <xdr:sp macro="" textlink="KPI!D6">
      <xdr:nvSpPr>
        <xdr:cNvPr id="12" name="TextBox 11">
          <a:extLst>
            <a:ext uri="{FF2B5EF4-FFF2-40B4-BE49-F238E27FC236}">
              <a16:creationId xmlns:a16="http://schemas.microsoft.com/office/drawing/2014/main" id="{12F2074A-8F89-EFDF-37E6-90D26F418AE2}"/>
            </a:ext>
          </a:extLst>
        </xdr:cNvPr>
        <xdr:cNvSpPr txBox="1"/>
      </xdr:nvSpPr>
      <xdr:spPr>
        <a:xfrm>
          <a:off x="8300433" y="542925"/>
          <a:ext cx="1260000" cy="3580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1B1C54A8-83C6-4AD5-BBEB-667ED28B1CE7}" type="TxLink">
            <a:rPr lang="en-US" sz="1400" b="1" i="0" u="none" strike="noStrike">
              <a:ln>
                <a:solidFill>
                  <a:schemeClr val="accent2"/>
                </a:solidFill>
              </a:ln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693</a:t>
          </a:fld>
          <a:endParaRPr lang="en-GB" sz="1400" b="1" i="0" u="none" strike="noStrike">
            <a:ln>
              <a:solidFill>
                <a:schemeClr val="accent2"/>
              </a:solidFill>
            </a:ln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334104</xdr:colOff>
      <xdr:row>3</xdr:row>
      <xdr:rowOff>0</xdr:rowOff>
    </xdr:from>
    <xdr:to>
      <xdr:col>18</xdr:col>
      <xdr:colOff>374904</xdr:colOff>
      <xdr:row>4</xdr:row>
      <xdr:rowOff>177120</xdr:rowOff>
    </xdr:to>
    <xdr:sp macro="" textlink="KPI!E4">
      <xdr:nvSpPr>
        <xdr:cNvPr id="13" name="TextBox 12">
          <a:extLst>
            <a:ext uri="{FF2B5EF4-FFF2-40B4-BE49-F238E27FC236}">
              <a16:creationId xmlns:a16="http://schemas.microsoft.com/office/drawing/2014/main" id="{F9F158F1-5E6A-E5C4-4F85-0A029B9C2829}"/>
            </a:ext>
          </a:extLst>
        </xdr:cNvPr>
        <xdr:cNvSpPr txBox="1"/>
      </xdr:nvSpPr>
      <xdr:spPr>
        <a:xfrm>
          <a:off x="10021029" y="542925"/>
          <a:ext cx="1260000" cy="3580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9F27B685-7AFA-4ACD-BED4-12E02BBF7CBD}" type="TxLink">
            <a:rPr lang="en-US" sz="1400" b="1" i="0" u="none" strike="noStrike">
              <a:ln>
                <a:solidFill>
                  <a:schemeClr val="accent2"/>
                </a:solidFill>
              </a:ln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£434.63</a:t>
          </a:fld>
          <a:endParaRPr lang="en-GB" sz="1400" b="1" i="0" u="none" strike="noStrike">
            <a:ln>
              <a:solidFill>
                <a:schemeClr val="accent2"/>
              </a:solidFill>
            </a:ln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225900</xdr:colOff>
      <xdr:row>3</xdr:row>
      <xdr:rowOff>5760</xdr:rowOff>
    </xdr:from>
    <xdr:to>
      <xdr:col>21</xdr:col>
      <xdr:colOff>266700</xdr:colOff>
      <xdr:row>5</xdr:row>
      <xdr:rowOff>0</xdr:rowOff>
    </xdr:to>
    <xdr:sp macro="" textlink="KPI!F4">
      <xdr:nvSpPr>
        <xdr:cNvPr id="14" name="TextBox 13">
          <a:extLst>
            <a:ext uri="{FF2B5EF4-FFF2-40B4-BE49-F238E27FC236}">
              <a16:creationId xmlns:a16="http://schemas.microsoft.com/office/drawing/2014/main" id="{4B4868EA-D118-8D05-B60D-BC2109BF77F2}"/>
            </a:ext>
          </a:extLst>
        </xdr:cNvPr>
        <xdr:cNvSpPr txBox="1"/>
      </xdr:nvSpPr>
      <xdr:spPr>
        <a:xfrm>
          <a:off x="11741625" y="548685"/>
          <a:ext cx="1260000" cy="3561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9570BA4F-DCFC-4630-B5DB-A7C0B7E4CA2D}" type="TxLink">
            <a:rPr lang="en-US" sz="1400" b="1" i="0" u="none" strike="noStrike">
              <a:ln>
                <a:solidFill>
                  <a:schemeClr val="accent2"/>
                </a:solidFill>
              </a:ln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£1,058.03</a:t>
          </a:fld>
          <a:endParaRPr lang="en-GB" sz="1400" b="1" i="0" u="none" strike="noStrike">
            <a:ln>
              <a:solidFill>
                <a:schemeClr val="accent2"/>
              </a:solidFill>
            </a:ln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157320</xdr:colOff>
      <xdr:row>3</xdr:row>
      <xdr:rowOff>5760</xdr:rowOff>
    </xdr:from>
    <xdr:to>
      <xdr:col>7</xdr:col>
      <xdr:colOff>198120</xdr:colOff>
      <xdr:row>5</xdr:row>
      <xdr:rowOff>0</xdr:rowOff>
    </xdr:to>
    <xdr:sp macro="" textlink="KPI!A6">
      <xdr:nvSpPr>
        <xdr:cNvPr id="24" name="TextBox 23">
          <a:extLst>
            <a:ext uri="{FF2B5EF4-FFF2-40B4-BE49-F238E27FC236}">
              <a16:creationId xmlns:a16="http://schemas.microsoft.com/office/drawing/2014/main" id="{B88415E3-C3B5-145E-678E-5AB0C4F7720E}"/>
            </a:ext>
          </a:extLst>
        </xdr:cNvPr>
        <xdr:cNvSpPr txBox="1"/>
      </xdr:nvSpPr>
      <xdr:spPr>
        <a:xfrm>
          <a:off x="3138645" y="548685"/>
          <a:ext cx="1260000" cy="3561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63C2E01-B905-4C4F-9DE7-41BD15697D8A}" type="TxLink">
            <a:rPr lang="en-US" sz="1400" b="1" i="0" u="none" strike="noStrike">
              <a:ln>
                <a:solidFill>
                  <a:schemeClr val="accent2"/>
                </a:solidFill>
              </a:ln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£733,215.26</a:t>
          </a:fld>
          <a:endParaRPr lang="en-GB" sz="1400" b="1" i="0" u="none" strike="noStrike">
            <a:ln>
              <a:solidFill>
                <a:schemeClr val="accent2"/>
              </a:solidFill>
            </a:ln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49116</xdr:colOff>
      <xdr:row>3</xdr:row>
      <xdr:rowOff>5760</xdr:rowOff>
    </xdr:from>
    <xdr:to>
      <xdr:col>10</xdr:col>
      <xdr:colOff>89916</xdr:colOff>
      <xdr:row>5</xdr:row>
      <xdr:rowOff>0</xdr:rowOff>
    </xdr:to>
    <xdr:sp macro="" textlink="KPI!B6">
      <xdr:nvSpPr>
        <xdr:cNvPr id="25" name="TextBox 24">
          <a:extLst>
            <a:ext uri="{FF2B5EF4-FFF2-40B4-BE49-F238E27FC236}">
              <a16:creationId xmlns:a16="http://schemas.microsoft.com/office/drawing/2014/main" id="{CA2CF611-55D3-480B-9A1B-1EE8AE3E1CC0}"/>
            </a:ext>
          </a:extLst>
        </xdr:cNvPr>
        <xdr:cNvSpPr txBox="1"/>
      </xdr:nvSpPr>
      <xdr:spPr>
        <a:xfrm>
          <a:off x="4859241" y="548685"/>
          <a:ext cx="1260000" cy="3561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BE46392-1CE1-4494-9AC0-77A50069C598}" type="TxLink">
            <a:rPr lang="en-US" sz="1400" b="1" i="0" u="none" strike="noStrike">
              <a:ln>
                <a:solidFill>
                  <a:schemeClr val="accent2"/>
                </a:solidFill>
              </a:ln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1687</a:t>
          </a:fld>
          <a:endParaRPr lang="en-GB" sz="1400" b="1" i="0" u="none" strike="noStrike">
            <a:ln>
              <a:solidFill>
                <a:schemeClr val="accent2"/>
              </a:solidFill>
            </a:ln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9900</xdr:colOff>
      <xdr:row>1</xdr:row>
      <xdr:rowOff>7619</xdr:rowOff>
    </xdr:from>
    <xdr:to>
      <xdr:col>21</xdr:col>
      <xdr:colOff>266700</xdr:colOff>
      <xdr:row>2</xdr:row>
      <xdr:rowOff>76739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F1DD15E-468F-4441-A492-71291970E427}"/>
            </a:ext>
          </a:extLst>
        </xdr:cNvPr>
        <xdr:cNvSpPr txBox="1"/>
      </xdr:nvSpPr>
      <xdr:spPr>
        <a:xfrm>
          <a:off x="11525625" y="188594"/>
          <a:ext cx="1476000" cy="2500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n>
                <a:solidFill>
                  <a:schemeClr val="accent2"/>
                </a:solidFill>
              </a:ln>
              <a:solidFill>
                <a:srgbClr val="002060"/>
              </a:solidFill>
              <a:latin typeface="Arial Narrow" panose="020B0606020202030204" pitchFamily="34" charset="0"/>
            </a:rPr>
            <a:t>Avg</a:t>
          </a:r>
          <a:r>
            <a:rPr lang="en-GB" sz="1200" b="1" baseline="0">
              <a:ln>
                <a:solidFill>
                  <a:schemeClr val="accent2"/>
                </a:solidFill>
              </a:ln>
              <a:solidFill>
                <a:srgbClr val="002060"/>
              </a:solidFill>
              <a:latin typeface="Arial Narrow" panose="020B0606020202030204" pitchFamily="34" charset="0"/>
            </a:rPr>
            <a:t> spend/customer</a:t>
          </a:r>
          <a:endParaRPr lang="en-GB" sz="1200" b="1">
            <a:ln>
              <a:solidFill>
                <a:schemeClr val="accent2"/>
              </a:solidFill>
            </a:ln>
            <a:solidFill>
              <a:srgbClr val="002060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0</xdr:col>
      <xdr:colOff>514350</xdr:colOff>
      <xdr:row>0</xdr:row>
      <xdr:rowOff>140970</xdr:rowOff>
    </xdr:from>
    <xdr:to>
      <xdr:col>4</xdr:col>
      <xdr:colOff>125730</xdr:colOff>
      <xdr:row>5</xdr:row>
      <xdr:rowOff>91080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A73F7DD-05E1-C59C-0881-B9EAE5000196}"/>
            </a:ext>
          </a:extLst>
        </xdr:cNvPr>
        <xdr:cNvGrpSpPr/>
      </xdr:nvGrpSpPr>
      <xdr:grpSpPr>
        <a:xfrm>
          <a:off x="514350" y="140970"/>
          <a:ext cx="1983105" cy="854985"/>
          <a:chOff x="514350" y="140970"/>
          <a:chExt cx="1983105" cy="854985"/>
        </a:xfrm>
      </xdr:grpSpPr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AA37F439-893F-0546-CFA4-644E9CB20D07}"/>
              </a:ext>
            </a:extLst>
          </xdr:cNvPr>
          <xdr:cNvSpPr txBox="1"/>
        </xdr:nvSpPr>
        <xdr:spPr>
          <a:xfrm rot="16200000">
            <a:off x="241935" y="421005"/>
            <a:ext cx="836295" cy="2914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400" b="0" cap="none" spc="0">
                <a:ln w="0"/>
                <a:solidFill>
                  <a:srgbClr val="C2D26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Arial Black" panose="020B0A04020102020204" pitchFamily="34" charset="0"/>
              </a:rPr>
              <a:t>2017</a:t>
            </a:r>
          </a:p>
        </xdr:txBody>
      </xdr: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0BF4E36D-CAD3-4A5E-BE06-A82001B2787F}"/>
              </a:ext>
            </a:extLst>
          </xdr:cNvPr>
          <xdr:cNvSpPr txBox="1"/>
        </xdr:nvSpPr>
        <xdr:spPr>
          <a:xfrm rot="16200000">
            <a:off x="1934527" y="414338"/>
            <a:ext cx="836295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400" b="1">
                <a:solidFill>
                  <a:srgbClr val="C2D262"/>
                </a:solidFill>
                <a:latin typeface="Arial Black" panose="020B0A04020102020204" pitchFamily="34" charset="0"/>
              </a:rPr>
              <a:t>DATA</a:t>
            </a: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34A760DB-1DF4-3F83-B97C-F1E3BD6C7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40105" y="152401"/>
            <a:ext cx="1368000" cy="843554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281940</xdr:colOff>
      <xdr:row>29</xdr:row>
      <xdr:rowOff>99060</xdr:rowOff>
    </xdr:from>
    <xdr:to>
      <xdr:col>9</xdr:col>
      <xdr:colOff>533400</xdr:colOff>
      <xdr:row>38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18FB0-9EBF-4462-96E4-4F5149A42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</xdr:colOff>
      <xdr:row>28</xdr:row>
      <xdr:rowOff>167640</xdr:rowOff>
    </xdr:from>
    <xdr:to>
      <xdr:col>16</xdr:col>
      <xdr:colOff>7620</xdr:colOff>
      <xdr:row>39</xdr:row>
      <xdr:rowOff>15240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1ECAF143-FCF5-4E7E-8E64-4067F11F08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0760" y="5280660"/>
              <a:ext cx="3611880" cy="1859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129540</xdr:colOff>
      <xdr:row>28</xdr:row>
      <xdr:rowOff>7620</xdr:rowOff>
    </xdr:from>
    <xdr:to>
      <xdr:col>15</xdr:col>
      <xdr:colOff>556260</xdr:colOff>
      <xdr:row>29</xdr:row>
      <xdr:rowOff>38100</xdr:rowOff>
    </xdr:to>
    <xdr:sp macro="" textlink="KPI!A6">
      <xdr:nvSpPr>
        <xdr:cNvPr id="36" name="TextBox 35">
          <a:extLst>
            <a:ext uri="{FF2B5EF4-FFF2-40B4-BE49-F238E27FC236}">
              <a16:creationId xmlns:a16="http://schemas.microsoft.com/office/drawing/2014/main" id="{90905C41-7E4A-45AB-9677-8C34A3A0DF40}"/>
            </a:ext>
          </a:extLst>
        </xdr:cNvPr>
        <xdr:cNvSpPr txBox="1"/>
      </xdr:nvSpPr>
      <xdr:spPr>
        <a:xfrm>
          <a:off x="6158865" y="5074920"/>
          <a:ext cx="3474720" cy="211455"/>
        </a:xfrm>
        <a:prstGeom prst="rect">
          <a:avLst/>
        </a:prstGeom>
        <a:noFill/>
        <a:ln w="9525" cmpd="sng">
          <a:noFill/>
        </a:ln>
        <a:effectLst>
          <a:outerShdw blurRad="107950" dist="12700" dir="5400000" algn="ctr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GB" sz="1050" b="1" i="0" u="none" strike="noStrike" baseline="0">
              <a:ln>
                <a:solidFill>
                  <a:schemeClr val="accent2"/>
                </a:solidFill>
              </a:ln>
              <a:solidFill>
                <a:schemeClr val="accent2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rPr>
            <a:t>Numbers of orders by state</a:t>
          </a:r>
        </a:p>
        <a:p>
          <a:pPr marL="0" indent="0" algn="ctr"/>
          <a:endParaRPr lang="en-GB" sz="1050" b="1" i="0" u="none" strike="noStrike" baseline="0">
            <a:ln>
              <a:solidFill>
                <a:schemeClr val="accent2"/>
              </a:solidFill>
            </a:ln>
            <a:solidFill>
              <a:schemeClr val="accent2"/>
            </a:solidFill>
            <a:latin typeface="Calibri Light" panose="020F0302020204030204" pitchFamily="34" charset="0"/>
            <a:ea typeface="+mn-ea"/>
            <a:cs typeface="Calibri Light" panose="020F0302020204030204" pitchFamily="34" charset="0"/>
          </a:endParaRPr>
        </a:p>
        <a:p>
          <a:pPr marL="0" indent="0" algn="ctr"/>
          <a:endParaRPr lang="en-GB" sz="1050" b="1" i="0" u="none" strike="noStrike">
            <a:ln>
              <a:solidFill>
                <a:schemeClr val="accent2"/>
              </a:solidFill>
            </a:ln>
            <a:solidFill>
              <a:schemeClr val="accent2"/>
            </a:solidFill>
            <a:latin typeface="Calibri Light" panose="020F0302020204030204" pitchFamily="34" charset="0"/>
            <a:ea typeface="+mn-ea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5</xdr:col>
      <xdr:colOff>138760</xdr:colOff>
      <xdr:row>28</xdr:row>
      <xdr:rowOff>0</xdr:rowOff>
    </xdr:from>
    <xdr:to>
      <xdr:col>8</xdr:col>
      <xdr:colOff>289960</xdr:colOff>
      <xdr:row>29</xdr:row>
      <xdr:rowOff>30481</xdr:rowOff>
    </xdr:to>
    <xdr:sp macro="" textlink="KPI!A6">
      <xdr:nvSpPr>
        <xdr:cNvPr id="41" name="TextBox 40">
          <a:extLst>
            <a:ext uri="{FF2B5EF4-FFF2-40B4-BE49-F238E27FC236}">
              <a16:creationId xmlns:a16="http://schemas.microsoft.com/office/drawing/2014/main" id="{12A1FAE3-6027-4BF5-9848-6227C429C8A8}"/>
            </a:ext>
          </a:extLst>
        </xdr:cNvPr>
        <xdr:cNvSpPr txBox="1"/>
      </xdr:nvSpPr>
      <xdr:spPr>
        <a:xfrm>
          <a:off x="3120085" y="5067300"/>
          <a:ext cx="1980000" cy="211456"/>
        </a:xfrm>
        <a:prstGeom prst="rect">
          <a:avLst/>
        </a:prstGeom>
        <a:noFill/>
        <a:ln w="9525" cmpd="sng">
          <a:noFill/>
        </a:ln>
        <a:effectLst>
          <a:outerShdw blurRad="107950" dist="12700" dir="5400000" algn="ctr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GB" sz="1050" b="1" i="0" u="none" strike="noStrike" baseline="0">
              <a:ln>
                <a:solidFill>
                  <a:schemeClr val="accent2"/>
                </a:solidFill>
              </a:ln>
              <a:solidFill>
                <a:schemeClr val="accent2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rPr>
            <a:t>Daily trend of orders</a:t>
          </a:r>
        </a:p>
        <a:p>
          <a:pPr marL="0" indent="0" algn="ctr"/>
          <a:endParaRPr lang="en-GB" sz="1050" b="1" i="0" u="none" strike="noStrike">
            <a:ln>
              <a:solidFill>
                <a:schemeClr val="accent2"/>
              </a:solidFill>
            </a:ln>
            <a:solidFill>
              <a:schemeClr val="accent2"/>
            </a:solidFill>
            <a:latin typeface="Calibri Light" panose="020F0302020204030204" pitchFamily="34" charset="0"/>
            <a:ea typeface="+mn-ea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0</xdr:col>
      <xdr:colOff>485776</xdr:colOff>
      <xdr:row>27</xdr:row>
      <xdr:rowOff>133350</xdr:rowOff>
    </xdr:from>
    <xdr:to>
      <xdr:col>4</xdr:col>
      <xdr:colOff>209551</xdr:colOff>
      <xdr:row>38</xdr:row>
      <xdr:rowOff>152400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5FFEB3C-79F2-2D16-E8D4-3CFE2C799317}"/>
            </a:ext>
          </a:extLst>
        </xdr:cNvPr>
        <xdr:cNvSpPr txBox="1"/>
      </xdr:nvSpPr>
      <xdr:spPr>
        <a:xfrm>
          <a:off x="485776" y="5010150"/>
          <a:ext cx="2095500" cy="2009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solidFill>
                <a:srgbClr val="C2D262"/>
              </a:solidFill>
            </a:rPr>
            <a:t>Trends</a:t>
          </a:r>
        </a:p>
        <a:p>
          <a:pPr algn="l"/>
          <a:r>
            <a:rPr lang="en-GB" sz="1100">
              <a:solidFill>
                <a:schemeClr val="accent4">
                  <a:lumMod val="75000"/>
                </a:schemeClr>
              </a:solidFill>
            </a:rPr>
            <a:t>Orders are highest</a:t>
          </a:r>
          <a:r>
            <a:rPr lang="en-GB" sz="1100" baseline="0">
              <a:solidFill>
                <a:schemeClr val="accent4">
                  <a:lumMod val="75000"/>
                </a:schemeClr>
              </a:solidFill>
            </a:rPr>
            <a:t> on </a:t>
          </a:r>
          <a:r>
            <a:rPr lang="en-GB" sz="1100" baseline="0">
              <a:solidFill>
                <a:srgbClr val="00B0F0"/>
              </a:solidFill>
            </a:rPr>
            <a:t>Thursday</a:t>
          </a:r>
          <a:r>
            <a:rPr lang="en-GB" sz="1100" baseline="0">
              <a:solidFill>
                <a:schemeClr val="accent4">
                  <a:lumMod val="75000"/>
                </a:schemeClr>
              </a:solidFill>
            </a:rPr>
            <a:t> </a:t>
          </a:r>
          <a:r>
            <a:rPr lang="en-GB" sz="1100" baseline="0">
              <a:solidFill>
                <a:srgbClr val="00B0F0"/>
              </a:solidFill>
            </a:rPr>
            <a:t>through to Monday</a:t>
          </a:r>
          <a:r>
            <a:rPr lang="en-GB" sz="1100" baseline="0">
              <a:solidFill>
                <a:schemeClr val="accent4">
                  <a:lumMod val="75000"/>
                </a:schemeClr>
              </a:solidFill>
            </a:rPr>
            <a:t>, and then dips to the lowest on </a:t>
          </a:r>
          <a:r>
            <a:rPr lang="en-GB" sz="1100" baseline="0">
              <a:solidFill>
                <a:srgbClr val="FF0000"/>
              </a:solidFill>
            </a:rPr>
            <a:t>Wednesday</a:t>
          </a:r>
          <a:r>
            <a:rPr lang="en-GB" sz="1100" baseline="0">
              <a:solidFill>
                <a:schemeClr val="accent4">
                  <a:lumMod val="75000"/>
                </a:schemeClr>
              </a:solidFill>
            </a:rPr>
            <a:t>.</a:t>
          </a:r>
        </a:p>
        <a:p>
          <a:pPr algn="ctr"/>
          <a:r>
            <a:rPr lang="en-GB" sz="1100" b="1" baseline="0">
              <a:solidFill>
                <a:srgbClr val="C2D262"/>
              </a:solidFill>
            </a:rPr>
            <a:t>Best</a:t>
          </a:r>
        </a:p>
        <a:p>
          <a:pPr algn="l"/>
          <a:r>
            <a:rPr lang="en-GB" sz="1100" baseline="0">
              <a:solidFill>
                <a:schemeClr val="accent4">
                  <a:lumMod val="75000"/>
                </a:schemeClr>
              </a:solidFill>
            </a:rPr>
            <a:t>Best selling state is </a:t>
          </a:r>
          <a:r>
            <a:rPr lang="en-GB" sz="1100" baseline="0">
              <a:solidFill>
                <a:srgbClr val="00B0F0"/>
              </a:solidFill>
            </a:rPr>
            <a:t>California</a:t>
          </a:r>
        </a:p>
        <a:p>
          <a:pPr algn="ctr"/>
          <a:r>
            <a:rPr lang="en-GB" sz="1100" b="1" baseline="0">
              <a:solidFill>
                <a:srgbClr val="C2D262"/>
              </a:solidFill>
            </a:rPr>
            <a:t>Worst</a:t>
          </a:r>
        </a:p>
        <a:p>
          <a:pPr algn="l"/>
          <a:r>
            <a:rPr lang="en-GB" sz="1100" baseline="0">
              <a:solidFill>
                <a:schemeClr val="accent4">
                  <a:lumMod val="75000"/>
                </a:schemeClr>
              </a:solidFill>
            </a:rPr>
            <a:t>Worst performing sta</a:t>
          </a:r>
          <a:r>
            <a:rPr lang="en-GB" sz="1100" baseline="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tes are </a:t>
          </a:r>
          <a:r>
            <a:rPr lang="en-GB" sz="1100" baseline="0">
              <a:solidFill>
                <a:srgbClr val="FF0000"/>
              </a:solidFill>
            </a:rPr>
            <a:t>Motana and North Nakota and South Nakota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/**Show daily trend of orders, that is, quatity of orders by day of week in 2017**/</a:t>
          </a:r>
          <a:endParaRPr lang="en-GB" sz="1100" baseline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16</xdr:col>
      <xdr:colOff>161620</xdr:colOff>
      <xdr:row>29</xdr:row>
      <xdr:rowOff>57150</xdr:rowOff>
    </xdr:from>
    <xdr:to>
      <xdr:col>21</xdr:col>
      <xdr:colOff>304800</xdr:colOff>
      <xdr:row>38</xdr:row>
      <xdr:rowOff>78105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4" name="Order Date 1">
              <a:extLst>
                <a:ext uri="{FF2B5EF4-FFF2-40B4-BE49-F238E27FC236}">
                  <a16:creationId xmlns:a16="http://schemas.microsoft.com/office/drawing/2014/main" id="{E9D05ED6-9873-474F-A957-A00D43458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8545" y="5295900"/>
              <a:ext cx="3191180" cy="1649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15</xdr:col>
      <xdr:colOff>445465</xdr:colOff>
      <xdr:row>28</xdr:row>
      <xdr:rowOff>19050</xdr:rowOff>
    </xdr:from>
    <xdr:to>
      <xdr:col>21</xdr:col>
      <xdr:colOff>262585</xdr:colOff>
      <xdr:row>29</xdr:row>
      <xdr:rowOff>49530</xdr:rowOff>
    </xdr:to>
    <xdr:sp macro="" textlink="KPI!A6">
      <xdr:nvSpPr>
        <xdr:cNvPr id="62" name="TextBox 61">
          <a:extLst>
            <a:ext uri="{FF2B5EF4-FFF2-40B4-BE49-F238E27FC236}">
              <a16:creationId xmlns:a16="http://schemas.microsoft.com/office/drawing/2014/main" id="{86A18654-5641-45A2-8320-C757D375249D}"/>
            </a:ext>
          </a:extLst>
        </xdr:cNvPr>
        <xdr:cNvSpPr txBox="1"/>
      </xdr:nvSpPr>
      <xdr:spPr>
        <a:xfrm>
          <a:off x="9522790" y="5086350"/>
          <a:ext cx="3474720" cy="211455"/>
        </a:xfrm>
        <a:prstGeom prst="rect">
          <a:avLst/>
        </a:prstGeom>
        <a:noFill/>
        <a:ln w="9525" cmpd="sng">
          <a:noFill/>
        </a:ln>
        <a:effectLst>
          <a:outerShdw blurRad="107950" dist="12700" dir="5400000" algn="ctr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GB" sz="1050" b="1" i="0" u="none" strike="noStrike" baseline="0">
              <a:ln>
                <a:solidFill>
                  <a:schemeClr val="accent2"/>
                </a:solidFill>
              </a:ln>
              <a:solidFill>
                <a:schemeClr val="accent2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rPr>
            <a:t>Dashboard slicer</a:t>
          </a:r>
        </a:p>
        <a:p>
          <a:pPr marL="0" indent="0" algn="ctr"/>
          <a:endParaRPr lang="en-GB" sz="1050" b="1" i="0" u="none" strike="noStrike" baseline="0">
            <a:ln>
              <a:solidFill>
                <a:schemeClr val="accent2"/>
              </a:solidFill>
            </a:ln>
            <a:solidFill>
              <a:schemeClr val="accent2"/>
            </a:solidFill>
            <a:latin typeface="Calibri Light" panose="020F0302020204030204" pitchFamily="34" charset="0"/>
            <a:ea typeface="+mn-ea"/>
            <a:cs typeface="Calibri Light" panose="020F0302020204030204" pitchFamily="34" charset="0"/>
          </a:endParaRPr>
        </a:p>
        <a:p>
          <a:pPr marL="0" indent="0" algn="ctr"/>
          <a:endParaRPr lang="en-GB" sz="1050" b="1" i="0" u="none" strike="noStrike" baseline="0">
            <a:ln>
              <a:solidFill>
                <a:schemeClr val="accent2"/>
              </a:solidFill>
            </a:ln>
            <a:solidFill>
              <a:schemeClr val="accent2"/>
            </a:solidFill>
            <a:latin typeface="Calibri Light" panose="020F0302020204030204" pitchFamily="34" charset="0"/>
            <a:ea typeface="+mn-ea"/>
            <a:cs typeface="Calibri Light" panose="020F0302020204030204" pitchFamily="34" charset="0"/>
          </a:endParaRPr>
        </a:p>
        <a:p>
          <a:pPr marL="0" indent="0" algn="ctr"/>
          <a:endParaRPr lang="en-GB" sz="1050" b="1" i="0" u="none" strike="noStrike">
            <a:ln>
              <a:solidFill>
                <a:schemeClr val="accent2"/>
              </a:solidFill>
            </a:ln>
            <a:solidFill>
              <a:schemeClr val="accent2"/>
            </a:solidFill>
            <a:latin typeface="Calibri Light" panose="020F0302020204030204" pitchFamily="34" charset="0"/>
            <a:ea typeface="+mn-ea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0</xdr:col>
      <xdr:colOff>542924</xdr:colOff>
      <xdr:row>6</xdr:row>
      <xdr:rowOff>22860</xdr:rowOff>
    </xdr:from>
    <xdr:to>
      <xdr:col>21</xdr:col>
      <xdr:colOff>190500</xdr:colOff>
      <xdr:row>16</xdr:row>
      <xdr:rowOff>121920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FBD53AFC-01FA-60AA-610F-1851735C02FA}"/>
            </a:ext>
          </a:extLst>
        </xdr:cNvPr>
        <xdr:cNvGrpSpPr/>
      </xdr:nvGrpSpPr>
      <xdr:grpSpPr>
        <a:xfrm>
          <a:off x="542924" y="1108710"/>
          <a:ext cx="12382501" cy="1899285"/>
          <a:chOff x="542924" y="1108710"/>
          <a:chExt cx="12382501" cy="190881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C378EF2B-F867-45D6-94A8-42FBA3BCF783}"/>
              </a:ext>
            </a:extLst>
          </xdr:cNvPr>
          <xdr:cNvGraphicFramePr>
            <a:graphicFrameLocks/>
          </xdr:cNvGraphicFramePr>
        </xdr:nvGraphicFramePr>
        <xdr:xfrm>
          <a:off x="2714625" y="1403985"/>
          <a:ext cx="2552700" cy="15373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KPI!A6">
        <xdr:nvSpPr>
          <xdr:cNvPr id="18" name="TextBox 17">
            <a:extLst>
              <a:ext uri="{FF2B5EF4-FFF2-40B4-BE49-F238E27FC236}">
                <a16:creationId xmlns:a16="http://schemas.microsoft.com/office/drawing/2014/main" id="{348AADEF-4276-419A-8D2C-3E71F47FBDE3}"/>
              </a:ext>
            </a:extLst>
          </xdr:cNvPr>
          <xdr:cNvSpPr txBox="1"/>
        </xdr:nvSpPr>
        <xdr:spPr>
          <a:xfrm>
            <a:off x="2563825" y="1162049"/>
            <a:ext cx="2063420" cy="250095"/>
          </a:xfrm>
          <a:prstGeom prst="rect">
            <a:avLst/>
          </a:prstGeom>
          <a:noFill/>
          <a:ln w="9525" cmpd="sng">
            <a:noFill/>
          </a:ln>
          <a:effectLst>
            <a:outerShdw blurRad="107950" dist="12700" dir="5400000" algn="ctr">
              <a:srgbClr val="000000"/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GB" sz="1050" b="1" i="0" u="none" strike="noStrike" baseline="0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rPr>
              <a:t>Percentage of sales by region</a:t>
            </a:r>
          </a:p>
          <a:p>
            <a:pPr marL="0" indent="0" algn="ctr"/>
            <a:endParaRPr lang="en-GB" sz="1050" b="1" i="0" u="none" strike="noStrike">
              <a:ln>
                <a:solidFill>
                  <a:schemeClr val="accent2"/>
                </a:solidFill>
              </a:ln>
              <a:solidFill>
                <a:schemeClr val="accent2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endParaRPr>
          </a:p>
        </xdr:txBody>
      </xdr:sp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6FC5C842-2BA4-4423-AE4E-FE1D44ECC618}"/>
              </a:ext>
            </a:extLst>
          </xdr:cNvPr>
          <xdr:cNvGraphicFramePr>
            <a:graphicFrameLocks/>
          </xdr:cNvGraphicFramePr>
        </xdr:nvGraphicFramePr>
        <xdr:xfrm>
          <a:off x="5335905" y="1434465"/>
          <a:ext cx="2400300" cy="15220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KPI!A6">
        <xdr:nvSpPr>
          <xdr:cNvPr id="22" name="TextBox 21">
            <a:extLst>
              <a:ext uri="{FF2B5EF4-FFF2-40B4-BE49-F238E27FC236}">
                <a16:creationId xmlns:a16="http://schemas.microsoft.com/office/drawing/2014/main" id="{B963F074-AD93-48D6-8651-D94F4056C0C5}"/>
              </a:ext>
            </a:extLst>
          </xdr:cNvPr>
          <xdr:cNvSpPr txBox="1"/>
        </xdr:nvSpPr>
        <xdr:spPr>
          <a:xfrm>
            <a:off x="5520385" y="1131570"/>
            <a:ext cx="2063420" cy="227235"/>
          </a:xfrm>
          <a:prstGeom prst="rect">
            <a:avLst/>
          </a:prstGeom>
          <a:noFill/>
          <a:ln w="9525" cmpd="sng">
            <a:noFill/>
          </a:ln>
          <a:effectLst>
            <a:outerShdw blurRad="107950" dist="12700" dir="5400000" algn="ctr">
              <a:srgbClr val="000000"/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GB" sz="1050" b="1" i="0" u="none" strike="noStrike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rPr>
              <a:t>Percentage</a:t>
            </a:r>
            <a:r>
              <a:rPr lang="en-GB" sz="1050" b="1" i="0" u="none" strike="noStrike" baseline="0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rPr>
              <a:t> of profit by region</a:t>
            </a:r>
            <a:endParaRPr lang="en-GB" sz="1050" b="1" i="0" u="none" strike="noStrike">
              <a:ln>
                <a:solidFill>
                  <a:schemeClr val="accent2"/>
                </a:solidFill>
              </a:ln>
              <a:solidFill>
                <a:schemeClr val="accent2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endParaRPr>
          </a:p>
        </xdr:txBody>
      </xdr:sp>
      <xdr:sp macro="" textlink="KPI!A6">
        <xdr:nvSpPr>
          <xdr:cNvPr id="31" name="TextBox 30">
            <a:extLst>
              <a:ext uri="{FF2B5EF4-FFF2-40B4-BE49-F238E27FC236}">
                <a16:creationId xmlns:a16="http://schemas.microsoft.com/office/drawing/2014/main" id="{A37C4C47-7CAB-4351-B587-71794248664D}"/>
              </a:ext>
            </a:extLst>
          </xdr:cNvPr>
          <xdr:cNvSpPr txBox="1"/>
        </xdr:nvSpPr>
        <xdr:spPr>
          <a:xfrm>
            <a:off x="9200845" y="1108710"/>
            <a:ext cx="2063420" cy="227235"/>
          </a:xfrm>
          <a:prstGeom prst="rect">
            <a:avLst/>
          </a:prstGeom>
          <a:noFill/>
          <a:ln w="9525" cmpd="sng">
            <a:noFill/>
          </a:ln>
          <a:effectLst>
            <a:outerShdw blurRad="107950" dist="12700" dir="5400000" algn="ctr">
              <a:srgbClr val="000000"/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GB" sz="1050" b="1" i="0" u="none" strike="noStrike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rPr>
              <a:t>Profit/loss</a:t>
            </a:r>
            <a:r>
              <a:rPr lang="en-GB" sz="1050" b="1" i="0" u="none" strike="noStrike" baseline="0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rPr>
              <a:t> by sub-category</a:t>
            </a:r>
          </a:p>
          <a:p>
            <a:pPr marL="0" indent="0" algn="ctr"/>
            <a:endParaRPr lang="en-GB" sz="1050" b="1" i="0" u="none" strike="noStrike">
              <a:ln>
                <a:solidFill>
                  <a:schemeClr val="accent2"/>
                </a:solidFill>
              </a:ln>
              <a:solidFill>
                <a:schemeClr val="accent2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endParaRPr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3A986E79-563C-4569-6CF1-F88B1831204E}"/>
              </a:ext>
            </a:extLst>
          </xdr:cNvPr>
          <xdr:cNvSpPr txBox="1"/>
        </xdr:nvSpPr>
        <xdr:spPr>
          <a:xfrm>
            <a:off x="542924" y="1200150"/>
            <a:ext cx="1933575" cy="17602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 b="1">
                <a:solidFill>
                  <a:srgbClr val="C2D262"/>
                </a:solidFill>
              </a:rPr>
              <a:t>Region</a:t>
            </a:r>
          </a:p>
          <a:p>
            <a:r>
              <a:rPr lang="en-GB" sz="1100">
                <a:solidFill>
                  <a:srgbClr val="00B0F0"/>
                </a:solidFill>
              </a:rPr>
              <a:t>West</a:t>
            </a:r>
            <a:r>
              <a:rPr lang="en-GB" sz="1100">
                <a:solidFill>
                  <a:schemeClr val="accent6">
                    <a:lumMod val="75000"/>
                  </a:schemeClr>
                </a:solidFill>
              </a:rPr>
              <a:t> </a:t>
            </a:r>
            <a:r>
              <a:rPr lang="en-GB" sz="1100">
                <a:solidFill>
                  <a:schemeClr val="accent4">
                    <a:lumMod val="75000"/>
                  </a:schemeClr>
                </a:solidFill>
              </a:rPr>
              <a:t>region made</a:t>
            </a:r>
            <a:r>
              <a:rPr lang="en-GB" sz="1100" baseline="0">
                <a:solidFill>
                  <a:schemeClr val="accent4">
                    <a:lumMod val="75000"/>
                  </a:schemeClr>
                </a:solidFill>
              </a:rPr>
              <a:t> the highest contribution to sales (34%) and profit (47%). </a:t>
            </a:r>
            <a:r>
              <a:rPr lang="en-GB" sz="1100" baseline="0">
                <a:solidFill>
                  <a:srgbClr val="FF0000"/>
                </a:solidFill>
              </a:rPr>
              <a:t>South</a:t>
            </a:r>
            <a:r>
              <a:rPr lang="en-GB" sz="1100" baseline="0">
                <a:solidFill>
                  <a:schemeClr val="accent4">
                    <a:lumMod val="75000"/>
                  </a:schemeClr>
                </a:solidFill>
              </a:rPr>
              <a:t> made least sales (17%), while </a:t>
            </a:r>
            <a:r>
              <a:rPr lang="en-GB" sz="1100" baseline="0">
                <a:solidFill>
                  <a:srgbClr val="FF0000"/>
                </a:solidFill>
              </a:rPr>
              <a:t>Central</a:t>
            </a:r>
            <a:r>
              <a:rPr lang="en-GB" sz="1100" baseline="0">
                <a:solidFill>
                  <a:schemeClr val="accent4">
                    <a:lumMod val="75000"/>
                  </a:schemeClr>
                </a:solidFill>
              </a:rPr>
              <a:t> had least profit (8%).</a:t>
            </a:r>
            <a:endParaRPr lang="en-GB" sz="1100">
              <a:solidFill>
                <a:schemeClr val="accent4">
                  <a:lumMod val="75000"/>
                </a:schemeClr>
              </a:solidFill>
            </a:endParaRPr>
          </a:p>
          <a:p>
            <a:pPr algn="ctr"/>
            <a:r>
              <a:rPr lang="en-GB" sz="1100" b="1" baseline="0">
                <a:solidFill>
                  <a:srgbClr val="C2D262"/>
                </a:solidFill>
              </a:rPr>
              <a:t>Sub-categories</a:t>
            </a:r>
          </a:p>
          <a:p>
            <a:pPr algn="l"/>
            <a:r>
              <a:rPr lang="en-GB" sz="1100" b="0" baseline="0">
                <a:solidFill>
                  <a:srgbClr val="FF0000"/>
                </a:solidFill>
              </a:rPr>
              <a:t>Bookcases, Supplies, Machines </a:t>
            </a:r>
            <a:r>
              <a:rPr lang="en-GB" sz="1100" b="0" baseline="0">
                <a:solidFill>
                  <a:schemeClr val="accent4">
                    <a:lumMod val="75000"/>
                  </a:schemeClr>
                </a:solidFill>
              </a:rPr>
              <a:t>and </a:t>
            </a:r>
            <a:r>
              <a:rPr lang="en-GB" sz="1100" b="0" baseline="0">
                <a:solidFill>
                  <a:srgbClr val="FF0000"/>
                </a:solidFill>
              </a:rPr>
              <a:t>Tables</a:t>
            </a:r>
            <a:r>
              <a:rPr lang="en-GB" sz="1100" b="0" baseline="0">
                <a:solidFill>
                  <a:schemeClr val="accent4">
                    <a:lumMod val="75000"/>
                  </a:schemeClr>
                </a:solidFill>
              </a:rPr>
              <a:t> are responsible for losses</a:t>
            </a:r>
          </a:p>
        </xdr:txBody>
      </xdr: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CC9D971D-F465-45B5-9F6C-80F7B0DAE487}"/>
              </a:ext>
            </a:extLst>
          </xdr:cNvPr>
          <xdr:cNvGraphicFramePr>
            <a:graphicFrameLocks/>
          </xdr:cNvGraphicFramePr>
        </xdr:nvGraphicFramePr>
        <xdr:xfrm>
          <a:off x="7995285" y="1373505"/>
          <a:ext cx="4930140" cy="16440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525780</xdr:colOff>
      <xdr:row>17</xdr:row>
      <xdr:rowOff>7619</xdr:rowOff>
    </xdr:from>
    <xdr:to>
      <xdr:col>21</xdr:col>
      <xdr:colOff>281940</xdr:colOff>
      <xdr:row>27</xdr:row>
      <xdr:rowOff>26670</xdr:rowOff>
    </xdr:to>
    <xdr:grpSp>
      <xdr:nvGrpSpPr>
        <xdr:cNvPr id="4096" name="Group 4095">
          <a:extLst>
            <a:ext uri="{FF2B5EF4-FFF2-40B4-BE49-F238E27FC236}">
              <a16:creationId xmlns:a16="http://schemas.microsoft.com/office/drawing/2014/main" id="{CB424E05-51BE-1A94-F3E1-6DB423B70789}"/>
            </a:ext>
          </a:extLst>
        </xdr:cNvPr>
        <xdr:cNvGrpSpPr/>
      </xdr:nvGrpSpPr>
      <xdr:grpSpPr>
        <a:xfrm>
          <a:off x="525780" y="3074669"/>
          <a:ext cx="12491085" cy="1828801"/>
          <a:chOff x="525780" y="3084194"/>
          <a:chExt cx="12491085" cy="1828801"/>
        </a:xfrm>
      </xdr:grpSpPr>
      <xdr:sp macro="" textlink="KPI!A6">
        <xdr:nvSpPr>
          <xdr:cNvPr id="11" name="TextBox 10">
            <a:extLst>
              <a:ext uri="{FF2B5EF4-FFF2-40B4-BE49-F238E27FC236}">
                <a16:creationId xmlns:a16="http://schemas.microsoft.com/office/drawing/2014/main" id="{02E00AF0-4B4C-40FF-AC26-4665A12697DB}"/>
              </a:ext>
            </a:extLst>
          </xdr:cNvPr>
          <xdr:cNvSpPr txBox="1"/>
        </xdr:nvSpPr>
        <xdr:spPr>
          <a:xfrm>
            <a:off x="3021025" y="3099434"/>
            <a:ext cx="1980000" cy="211456"/>
          </a:xfrm>
          <a:prstGeom prst="rect">
            <a:avLst/>
          </a:prstGeom>
          <a:noFill/>
          <a:ln w="9525" cmpd="sng">
            <a:noFill/>
          </a:ln>
          <a:effectLst>
            <a:outerShdw blurRad="107950" dist="12700" dir="5400000" algn="ctr">
              <a:srgbClr val="000000"/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GB" sz="1050" b="1" i="0" u="none" strike="noStrike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rPr>
              <a:t>Top</a:t>
            </a:r>
            <a:r>
              <a:rPr lang="en-GB" sz="1050" b="1" i="0" u="none" strike="noStrike" baseline="0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rPr>
              <a:t> 5 profitable products</a:t>
            </a:r>
          </a:p>
          <a:p>
            <a:pPr marL="0" indent="0" algn="ctr"/>
            <a:endParaRPr lang="en-GB" sz="1050" b="1" i="0" u="none" strike="noStrike">
              <a:ln>
                <a:solidFill>
                  <a:schemeClr val="accent2"/>
                </a:solidFill>
              </a:ln>
              <a:solidFill>
                <a:schemeClr val="accent2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endParaRPr>
          </a:p>
        </xdr:txBody>
      </xdr:sp>
      <xdr:sp macro="" textlink="KPI!A6">
        <xdr:nvSpPr>
          <xdr:cNvPr id="15" name="TextBox 14">
            <a:extLst>
              <a:ext uri="{FF2B5EF4-FFF2-40B4-BE49-F238E27FC236}">
                <a16:creationId xmlns:a16="http://schemas.microsoft.com/office/drawing/2014/main" id="{4D251693-CBED-40F3-A80B-B73DC7B5CF63}"/>
              </a:ext>
            </a:extLst>
          </xdr:cNvPr>
          <xdr:cNvSpPr txBox="1"/>
        </xdr:nvSpPr>
        <xdr:spPr>
          <a:xfrm>
            <a:off x="10183825" y="3145154"/>
            <a:ext cx="2063420" cy="250095"/>
          </a:xfrm>
          <a:prstGeom prst="rect">
            <a:avLst/>
          </a:prstGeom>
          <a:noFill/>
          <a:ln w="9525" cmpd="sng">
            <a:noFill/>
          </a:ln>
          <a:effectLst>
            <a:outerShdw blurRad="107950" dist="12700" dir="5400000" algn="ctr">
              <a:srgbClr val="000000"/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GB" sz="1050" b="1" i="0" u="none" strike="noStrike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rPr>
              <a:t>Top</a:t>
            </a:r>
            <a:r>
              <a:rPr lang="en-GB" sz="1050" b="1" i="0" u="none" strike="noStrike" baseline="0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rPr>
              <a:t> 5 selling products</a:t>
            </a:r>
            <a:endParaRPr lang="en-GB" sz="1050" b="1" i="0" u="none" strike="noStrike">
              <a:ln>
                <a:solidFill>
                  <a:schemeClr val="accent2"/>
                </a:solidFill>
              </a:ln>
              <a:solidFill>
                <a:schemeClr val="accent2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endParaRPr>
          </a:p>
        </xdr:txBody>
      </xdr:sp>
      <xdr:sp macro="" textlink="KPI!A6">
        <xdr:nvSpPr>
          <xdr:cNvPr id="16" name="TextBox 15">
            <a:extLst>
              <a:ext uri="{FF2B5EF4-FFF2-40B4-BE49-F238E27FC236}">
                <a16:creationId xmlns:a16="http://schemas.microsoft.com/office/drawing/2014/main" id="{284E6BE2-4C77-4B0B-AEC0-9F9670185D9C}"/>
              </a:ext>
            </a:extLst>
          </xdr:cNvPr>
          <xdr:cNvSpPr txBox="1"/>
        </xdr:nvSpPr>
        <xdr:spPr>
          <a:xfrm>
            <a:off x="6731965" y="3084194"/>
            <a:ext cx="2063420" cy="250095"/>
          </a:xfrm>
          <a:prstGeom prst="rect">
            <a:avLst/>
          </a:prstGeom>
          <a:noFill/>
          <a:ln w="9525" cmpd="sng">
            <a:noFill/>
          </a:ln>
          <a:effectLst>
            <a:outerShdw blurRad="107950" dist="12700" dir="5400000" algn="ctr">
              <a:srgbClr val="000000"/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GB" sz="1050" b="1" i="0" u="none" strike="noStrike" baseline="0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  <a:latin typeface="+mj-lt"/>
                <a:ea typeface="+mn-ea"/>
                <a:cs typeface="Calibri Light" panose="020F0302020204030204" pitchFamily="34" charset="0"/>
              </a:rPr>
              <a:t>Worst 5 products with losses</a:t>
            </a:r>
          </a:p>
          <a:p>
            <a:pPr marL="0" indent="0" algn="ctr"/>
            <a:endParaRPr lang="en-GB" sz="1050" b="1" i="0" u="none" strike="noStrike">
              <a:ln>
                <a:solidFill>
                  <a:schemeClr val="accent2"/>
                </a:solidFill>
              </a:ln>
              <a:solidFill>
                <a:schemeClr val="accent2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endParaRPr>
          </a:p>
        </xdr:txBody>
      </xdr: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26" name="Chart 25">
                <a:extLst>
                  <a:ext uri="{FF2B5EF4-FFF2-40B4-BE49-F238E27FC236}">
                    <a16:creationId xmlns:a16="http://schemas.microsoft.com/office/drawing/2014/main" id="{B026B3E6-EE73-4CFA-9C1A-DD40638B724D}"/>
                  </a:ext>
                </a:extLst>
              </xdr:cNvPr>
              <xdr:cNvGraphicFramePr/>
            </xdr:nvGraphicFramePr>
            <xdr:xfrm>
              <a:off x="9793605" y="3341370"/>
              <a:ext cx="3223260" cy="1544955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8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793605" y="3341370"/>
                <a:ext cx="3223260" cy="154495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GB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79090FFC-7520-4411-8B2A-C6F8B4800B95}"/>
              </a:ext>
            </a:extLst>
          </xdr:cNvPr>
          <xdr:cNvGraphicFramePr>
            <a:graphicFrameLocks/>
          </xdr:cNvGraphicFramePr>
        </xdr:nvGraphicFramePr>
        <xdr:xfrm>
          <a:off x="2707005" y="3318510"/>
          <a:ext cx="3291840" cy="15830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0ACCF137-55F6-40E0-BCE4-1723D9780E00}"/>
              </a:ext>
            </a:extLst>
          </xdr:cNvPr>
          <xdr:cNvGraphicFramePr>
            <a:graphicFrameLocks/>
          </xdr:cNvGraphicFramePr>
        </xdr:nvGraphicFramePr>
        <xdr:xfrm>
          <a:off x="6198565" y="3288030"/>
          <a:ext cx="3389300" cy="16135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8A320821-DDFB-E30E-DD77-BBF934DFE6AE}"/>
              </a:ext>
            </a:extLst>
          </xdr:cNvPr>
          <xdr:cNvSpPr txBox="1"/>
        </xdr:nvSpPr>
        <xdr:spPr>
          <a:xfrm>
            <a:off x="525780" y="3160395"/>
            <a:ext cx="1950720" cy="1752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100" b="1">
                <a:solidFill>
                  <a:srgbClr val="C2D262"/>
                </a:solidFill>
              </a:rPr>
              <a:t>Profit &amp;</a:t>
            </a:r>
            <a:r>
              <a:rPr lang="en-GB" sz="1100" b="1" baseline="0">
                <a:solidFill>
                  <a:srgbClr val="C2D262"/>
                </a:solidFill>
              </a:rPr>
              <a:t> Loss</a:t>
            </a:r>
            <a:endParaRPr lang="en-GB" sz="1100" b="1">
              <a:solidFill>
                <a:srgbClr val="C2D262"/>
              </a:solidFill>
            </a:endParaRPr>
          </a:p>
          <a:p>
            <a:r>
              <a:rPr lang="en-GB" sz="1100">
                <a:solidFill>
                  <a:srgbClr val="00B0F0"/>
                </a:solidFill>
              </a:rPr>
              <a:t>'Canon imageCLASS 2200 Advanced Copier</a:t>
            </a:r>
            <a:r>
              <a:rPr lang="en-GB" sz="1100">
                <a:solidFill>
                  <a:schemeClr val="accent4">
                    <a:lumMod val="75000"/>
                  </a:schemeClr>
                </a:solidFill>
              </a:rPr>
              <a:t>' generates highest profit.</a:t>
            </a:r>
          </a:p>
          <a:p>
            <a:r>
              <a:rPr lang="en-GB" sz="1100">
                <a:solidFill>
                  <a:schemeClr val="accent4">
                    <a:lumMod val="75000"/>
                  </a:schemeClr>
                </a:solidFill>
              </a:rPr>
              <a:t>Highest</a:t>
            </a:r>
            <a:r>
              <a:rPr lang="en-GB" sz="1100" baseline="0">
                <a:solidFill>
                  <a:schemeClr val="accent4">
                    <a:lumMod val="75000"/>
                  </a:schemeClr>
                </a:solidFill>
              </a:rPr>
              <a:t> loss was incurred on </a:t>
            </a:r>
            <a:r>
              <a:rPr lang="en-GB" sz="1100" baseline="0">
                <a:solidFill>
                  <a:srgbClr val="FF0000"/>
                </a:solidFill>
              </a:rPr>
              <a:t>'Cubify CubeX 3D Printer Triple Head Print'</a:t>
            </a:r>
          </a:p>
          <a:p>
            <a:pPr algn="ctr"/>
            <a:r>
              <a:rPr lang="en-GB" sz="1100" b="1" baseline="0">
                <a:solidFill>
                  <a:srgbClr val="C2D262"/>
                </a:solidFill>
              </a:rPr>
              <a:t>Most popular</a:t>
            </a:r>
          </a:p>
          <a:p>
            <a:r>
              <a:rPr lang="en-GB" sz="1100" baseline="0">
                <a:solidFill>
                  <a:schemeClr val="accent4">
                    <a:lumMod val="75000"/>
                  </a:schemeClr>
                </a:solidFill>
              </a:rPr>
              <a:t>Staples is the most popular products</a:t>
            </a:r>
            <a:endParaRPr lang="en-GB" sz="1100">
              <a:solidFill>
                <a:schemeClr val="accent4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cel%20Portfolio%20projects%20(2017%20store%20data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94.461458449077" createdVersion="8" refreshedVersion="8" minRefreshableVersion="3" recordCount="3312" xr:uid="{2726D3A5-275C-4807-A002-C3E0665C5AB9}">
  <cacheSource type="worksheet">
    <worksheetSource ref="A1:Y3313" sheet="Store Data - 2017" r:id="rId2"/>
  </cacheSource>
  <cacheFields count="25">
    <cacheField name="Row ID" numFmtId="0">
      <sharedItems containsSemiMixedTypes="0" containsString="0" containsNumber="1" containsInteger="1" minValue="13" maxValue="9994"/>
    </cacheField>
    <cacheField name="Order ID" numFmtId="0">
      <sharedItems/>
    </cacheField>
    <cacheField name="Total_orders" numFmtId="0">
      <sharedItems containsSemiMixedTypes="0" containsString="0" containsNumber="1" minValue="7.1428571428571425E-2" maxValue="1"/>
    </cacheField>
    <cacheField name="Order Date" numFmtId="14">
      <sharedItems containsSemiMixedTypes="0" containsNonDate="0" containsDate="1" containsString="0" minDate="2017-01-01T00:00:00" maxDate="2017-12-31T00:00:00" count="322">
        <d v="2017-04-15T00:00:00"/>
        <d v="2017-07-16T00:00:00"/>
        <d v="2017-10-19T00:00:00"/>
        <d v="2017-09-10T00:00:00"/>
        <d v="2017-09-19T00:00:00"/>
        <d v="2017-09-14T00:00:00"/>
        <d v="2017-12-09T00:00:00"/>
        <d v="2017-11-13T00:00:00"/>
        <d v="2017-05-28T00:00:00"/>
        <d v="2017-10-26T00:00:00"/>
        <d v="2017-11-06T00:00:00"/>
        <d v="2017-11-09T00:00:00"/>
        <d v="2017-06-17T00:00:00"/>
        <d v="2017-11-23T00:00:00"/>
        <d v="2017-12-25T00:00:00"/>
        <d v="2017-11-05T00:00:00"/>
        <d v="2017-02-02T00:00:00"/>
        <d v="2017-09-18T00:00:00"/>
        <d v="2017-12-22T00:00:00"/>
        <d v="2017-04-21T00:00:00"/>
        <d v="2017-07-06T00:00:00"/>
        <d v="2017-06-24T00:00:00"/>
        <d v="2017-12-17T00:00:00"/>
        <d v="2017-06-03T00:00:00"/>
        <d v="2017-12-01T00:00:00"/>
        <d v="2017-04-07T00:00:00"/>
        <d v="2017-11-12T00:00:00"/>
        <d v="2017-06-08T00:00:00"/>
        <d v="2017-06-16T00:00:00"/>
        <d v="2017-12-28T00:00:00"/>
        <d v="2017-09-16T00:00:00"/>
        <d v="2017-10-13T00:00:00"/>
        <d v="2017-11-19T00:00:00"/>
        <d v="2017-11-03T00:00:00"/>
        <d v="2017-06-15T00:00:00"/>
        <d v="2017-07-08T00:00:00"/>
        <d v="2017-03-08T00:00:00"/>
        <d v="2017-09-25T00:00:00"/>
        <d v="2017-05-29T00:00:00"/>
        <d v="2017-08-27T00:00:00"/>
        <d v="2017-12-11T00:00:00"/>
        <d v="2017-06-30T00:00:00"/>
        <d v="2017-10-17T00:00:00"/>
        <d v="2017-12-24T00:00:00"/>
        <d v="2017-12-08T00:00:00"/>
        <d v="2017-03-04T00:00:00"/>
        <d v="2017-08-21T00:00:00"/>
        <d v="2017-10-01T00:00:00"/>
        <d v="2017-09-15T00:00:00"/>
        <d v="2017-01-20T00:00:00"/>
        <d v="2017-03-20T00:00:00"/>
        <d v="2017-10-20T00:00:00"/>
        <d v="2017-03-31T00:00:00"/>
        <d v="2017-06-10T00:00:00"/>
        <d v="2017-11-26T00:00:00"/>
        <d v="2017-12-21T00:00:00"/>
        <d v="2017-01-22T00:00:00"/>
        <d v="2017-01-23T00:00:00"/>
        <d v="2017-10-21T00:00:00"/>
        <d v="2017-09-07T00:00:00"/>
        <d v="2017-09-03T00:00:00"/>
        <d v="2017-09-11T00:00:00"/>
        <d v="2017-11-24T00:00:00"/>
        <d v="2017-06-29T00:00:00"/>
        <d v="2017-11-20T00:00:00"/>
        <d v="2017-12-07T00:00:00"/>
        <d v="2017-07-20T00:00:00"/>
        <d v="2017-11-14T00:00:00"/>
        <d v="2017-08-18T00:00:00"/>
        <d v="2017-05-19T00:00:00"/>
        <d v="2017-09-24T00:00:00"/>
        <d v="2017-07-30T00:00:00"/>
        <d v="2017-07-21T00:00:00"/>
        <d v="2017-12-30T00:00:00"/>
        <d v="2017-06-19T00:00:00"/>
        <d v="2017-06-09T00:00:00"/>
        <d v="2017-12-05T00:00:00"/>
        <d v="2017-03-18T00:00:00"/>
        <d v="2017-11-04T00:00:00"/>
        <d v="2017-09-02T00:00:00"/>
        <d v="2017-01-21T00:00:00"/>
        <d v="2017-10-02T00:00:00"/>
        <d v="2017-07-23T00:00:00"/>
        <d v="2017-01-30T00:00:00"/>
        <d v="2017-03-17T00:00:00"/>
        <d v="2017-09-21T00:00:00"/>
        <d v="2017-02-20T00:00:00"/>
        <d v="2017-04-22T00:00:00"/>
        <d v="2017-05-14T00:00:00"/>
        <d v="2017-06-20T00:00:00"/>
        <d v="2017-01-01T00:00:00"/>
        <d v="2017-04-10T00:00:00"/>
        <d v="2017-08-25T00:00:00"/>
        <d v="2017-11-30T00:00:00"/>
        <d v="2017-12-23T00:00:00"/>
        <d v="2017-06-26T00:00:00"/>
        <d v="2017-10-14T00:00:00"/>
        <d v="2017-10-29T00:00:00"/>
        <d v="2017-11-11T00:00:00"/>
        <d v="2017-11-27T00:00:00"/>
        <d v="2017-04-14T00:00:00"/>
        <d v="2017-11-28T00:00:00"/>
        <d v="2017-04-03T00:00:00"/>
        <d v="2017-05-15T00:00:00"/>
        <d v="2017-04-09T00:00:00"/>
        <d v="2017-10-05T00:00:00"/>
        <d v="2017-07-09T00:00:00"/>
        <d v="2017-01-07T00:00:00"/>
        <d v="2017-09-29T00:00:00"/>
        <d v="2017-05-21T00:00:00"/>
        <d v="2017-12-26T00:00:00"/>
        <d v="2017-08-01T00:00:00"/>
        <d v="2017-10-12T00:00:00"/>
        <d v="2017-12-10T00:00:00"/>
        <d v="2017-09-28T00:00:00"/>
        <d v="2017-09-23T00:00:00"/>
        <d v="2017-06-04T00:00:00"/>
        <d v="2017-12-18T00:00:00"/>
        <d v="2017-01-14T00:00:00"/>
        <d v="2017-02-26T00:00:00"/>
        <d v="2017-09-09T00:00:00"/>
        <d v="2017-03-10T00:00:00"/>
        <d v="2017-10-23T00:00:00"/>
        <d v="2017-07-07T00:00:00"/>
        <d v="2017-07-03T00:00:00"/>
        <d v="2017-02-03T00:00:00"/>
        <d v="2017-03-03T00:00:00"/>
        <d v="2017-10-09T00:00:00"/>
        <d v="2017-10-15T00:00:00"/>
        <d v="2017-06-02T00:00:00"/>
        <d v="2017-04-02T00:00:00"/>
        <d v="2017-01-02T00:00:00"/>
        <d v="2017-05-04T00:00:00"/>
        <d v="2017-04-26T00:00:00"/>
        <d v="2017-11-10T00:00:00"/>
        <d v="2017-03-07T00:00:00"/>
        <d v="2017-01-28T00:00:00"/>
        <d v="2017-04-12T00:00:00"/>
        <d v="2017-12-19T00:00:00"/>
        <d v="2017-08-05T00:00:00"/>
        <d v="2017-06-13T00:00:00"/>
        <d v="2017-06-12T00:00:00"/>
        <d v="2017-07-11T00:00:00"/>
        <d v="2017-03-19T00:00:00"/>
        <d v="2017-04-30T00:00:00"/>
        <d v="2017-10-30T00:00:00"/>
        <d v="2017-09-04T00:00:00"/>
        <d v="2017-09-12T00:00:00"/>
        <d v="2017-02-11T00:00:00"/>
        <d v="2017-04-16T00:00:00"/>
        <d v="2017-08-31T00:00:00"/>
        <d v="2017-02-10T00:00:00"/>
        <d v="2017-10-16T00:00:00"/>
        <d v="2017-09-05T00:00:00"/>
        <d v="2017-06-11T00:00:00"/>
        <d v="2017-05-08T00:00:00"/>
        <d v="2017-06-21T00:00:00"/>
        <d v="2017-11-18T00:00:00"/>
        <d v="2017-04-24T00:00:00"/>
        <d v="2017-09-08T00:00:00"/>
        <d v="2017-10-07T00:00:00"/>
        <d v="2017-04-29T00:00:00"/>
        <d v="2017-07-29T00:00:00"/>
        <d v="2017-12-02T00:00:00"/>
        <d v="2017-03-02T00:00:00"/>
        <d v="2017-09-22T00:00:00"/>
        <d v="2017-02-19T00:00:00"/>
        <d v="2017-01-12T00:00:00"/>
        <d v="2017-05-12T00:00:00"/>
        <d v="2017-03-26T00:00:00"/>
        <d v="2017-11-21T00:00:00"/>
        <d v="2017-03-25T00:00:00"/>
        <d v="2017-12-29T00:00:00"/>
        <d v="2017-03-28T00:00:00"/>
        <d v="2017-01-19T00:00:00"/>
        <d v="2017-10-03T00:00:00"/>
        <d v="2017-08-17T00:00:00"/>
        <d v="2017-03-09T00:00:00"/>
        <d v="2017-03-16T00:00:00"/>
        <d v="2017-08-06T00:00:00"/>
        <d v="2017-08-29T00:00:00"/>
        <d v="2017-05-06T00:00:00"/>
        <d v="2017-02-24T00:00:00"/>
        <d v="2017-06-25T00:00:00"/>
        <d v="2017-04-11T00:00:00"/>
        <d v="2017-08-03T00:00:00"/>
        <d v="2017-08-20T00:00:00"/>
        <d v="2017-11-07T00:00:00"/>
        <d v="2017-02-23T00:00:00"/>
        <d v="2017-07-15T00:00:00"/>
        <d v="2017-03-24T00:00:00"/>
        <d v="2017-04-13T00:00:00"/>
        <d v="2017-11-16T00:00:00"/>
        <d v="2017-03-13T00:00:00"/>
        <d v="2017-01-27T00:00:00"/>
        <d v="2017-08-10T00:00:00"/>
        <d v="2017-07-28T00:00:00"/>
        <d v="2017-07-31T00:00:00"/>
        <d v="2017-04-20T00:00:00"/>
        <d v="2017-02-06T00:00:00"/>
        <d v="2017-09-17T00:00:00"/>
        <d v="2017-12-20T00:00:00"/>
        <d v="2017-11-17T00:00:00"/>
        <d v="2017-06-01T00:00:00"/>
        <d v="2017-01-08T00:00:00"/>
        <d v="2017-03-21T00:00:00"/>
        <d v="2017-01-24T00:00:00"/>
        <d v="2017-08-14T00:00:00"/>
        <d v="2017-04-01T00:00:00"/>
        <d v="2017-03-23T00:00:00"/>
        <d v="2017-05-13T00:00:00"/>
        <d v="2017-07-17T00:00:00"/>
        <d v="2017-08-15T00:00:00"/>
        <d v="2017-12-03T00:00:00"/>
        <d v="2017-08-28T00:00:00"/>
        <d v="2017-06-22T00:00:00"/>
        <d v="2017-05-02T00:00:00"/>
        <d v="2017-11-01T00:00:00"/>
        <d v="2017-12-27T00:00:00"/>
        <d v="2017-04-23T00:00:00"/>
        <d v="2017-10-22T00:00:00"/>
        <d v="2017-12-04T00:00:00"/>
        <d v="2017-08-26T00:00:00"/>
        <d v="2017-02-13T00:00:00"/>
        <d v="2017-08-07T00:00:00"/>
        <d v="2017-01-15T00:00:00"/>
        <d v="2017-01-26T00:00:00"/>
        <d v="2017-05-18T00:00:00"/>
        <d v="2017-04-08T00:00:00"/>
        <d v="2017-07-25T00:00:00"/>
        <d v="2017-08-12T00:00:00"/>
        <d v="2017-08-13T00:00:00"/>
        <d v="2017-11-02T00:00:00"/>
        <d v="2017-07-10T00:00:00"/>
        <d v="2017-12-14T00:00:00"/>
        <d v="2017-06-27T00:00:00"/>
        <d v="2017-12-16T00:00:00"/>
        <d v="2017-03-11T00:00:00"/>
        <d v="2017-04-17T00:00:00"/>
        <d v="2017-10-06T00:00:00"/>
        <d v="2017-05-27T00:00:00"/>
        <d v="2017-02-09T00:00:00"/>
        <d v="2017-04-27T00:00:00"/>
        <d v="2017-03-12T00:00:00"/>
        <d v="2017-07-22T00:00:00"/>
        <d v="2017-09-01T00:00:00"/>
        <d v="2017-10-27T00:00:00"/>
        <d v="2017-07-01T00:00:00"/>
        <d v="2017-05-03T00:00:00"/>
        <d v="2017-11-22T00:00:00"/>
        <d v="2017-03-06T00:00:00"/>
        <d v="2017-02-25T00:00:00"/>
        <d v="2017-02-16T00:00:00"/>
        <d v="2017-03-05T00:00:00"/>
        <d v="2017-05-07T00:00:00"/>
        <d v="2017-11-25T00:00:00"/>
        <d v="2017-06-06T00:00:00"/>
        <d v="2017-02-17T00:00:00"/>
        <d v="2017-01-29T00:00:00"/>
        <d v="2017-05-01T00:00:00"/>
        <d v="2017-06-05T00:00:00"/>
        <d v="2017-07-18T00:00:00"/>
        <d v="2017-12-15T00:00:00"/>
        <d v="2017-08-11T00:00:00"/>
        <d v="2017-11-15T00:00:00"/>
        <d v="2017-05-16T00:00:00"/>
        <d v="2017-05-11T00:00:00"/>
        <d v="2017-07-27T00:00:00"/>
        <d v="2017-07-05T00:00:00"/>
        <d v="2017-10-28T00:00:00"/>
        <d v="2017-08-23T00:00:00"/>
        <d v="2017-05-20T00:00:00"/>
        <d v="2017-08-19T00:00:00"/>
        <d v="2017-06-18T00:00:00"/>
        <d v="2017-05-23T00:00:00"/>
        <d v="2017-03-30T00:00:00"/>
        <d v="2017-09-26T00:00:00"/>
        <d v="2017-03-27T00:00:00"/>
        <d v="2017-07-13T00:00:00"/>
        <d v="2017-01-06T00:00:00"/>
        <d v="2017-04-25T00:00:00"/>
        <d v="2017-08-04T00:00:00"/>
        <d v="2017-05-05T00:00:00"/>
        <d v="2017-08-22T00:00:00"/>
        <d v="2017-01-03T00:00:00"/>
        <d v="2017-09-30T00:00:00"/>
        <d v="2017-01-16T00:00:00"/>
        <d v="2017-02-18T00:00:00"/>
        <d v="2017-08-24T00:00:00"/>
        <d v="2017-04-28T00:00:00"/>
        <d v="2017-10-08T00:00:00"/>
        <d v="2017-05-22T00:00:00"/>
        <d v="2017-10-04T00:00:00"/>
        <d v="2017-03-29T00:00:00"/>
        <d v="2017-09-20T00:00:00"/>
        <d v="2017-04-04T00:00:00"/>
        <d v="2017-12-13T00:00:00"/>
        <d v="2017-10-31T00:00:00"/>
        <d v="2017-05-30T00:00:00"/>
        <d v="2017-02-05T00:00:00"/>
        <d v="2017-01-13T00:00:00"/>
        <d v="2017-05-25T00:00:00"/>
        <d v="2017-07-24T00:00:00"/>
        <d v="2017-12-06T00:00:00"/>
        <d v="2017-05-26T00:00:00"/>
        <d v="2017-02-04T00:00:00"/>
        <d v="2017-01-09T00:00:00"/>
        <d v="2017-08-16T00:00:00"/>
        <d v="2017-11-29T00:00:00"/>
        <d v="2017-07-14T00:00:00"/>
        <d v="2017-09-13T00:00:00"/>
        <d v="2017-07-02T00:00:00"/>
        <d v="2017-11-08T00:00:00"/>
        <d v="2017-05-09T00:00:00"/>
        <d v="2017-07-26T00:00:00"/>
        <d v="2017-04-06T00:00:00"/>
        <d v="2017-03-14T00:00:00"/>
        <d v="2017-10-24T00:00:00"/>
        <d v="2017-10-10T00:00:00"/>
        <d v="2017-07-12T00:00:00"/>
        <d v="2017-02-21T00:00:00"/>
        <d v="2017-02-28T00:00:00"/>
      </sharedItems>
    </cacheField>
    <cacheField name="Ship Date" numFmtId="14">
      <sharedItems containsSemiMixedTypes="0" containsNonDate="0" containsDate="1" containsString="0" minDate="2017-01-02T00:00:00" maxDate="2018-01-06T00:00:00"/>
    </cacheField>
    <cacheField name="Order_month" numFmtId="14">
      <sharedItems count="12">
        <s v="April"/>
        <s v="July"/>
        <s v="October"/>
        <s v="September"/>
        <s v="December"/>
        <s v="November"/>
        <s v="May"/>
        <s v="June"/>
        <s v="February"/>
        <s v="March"/>
        <s v="August"/>
        <s v="January"/>
      </sharedItems>
    </cacheField>
    <cacheField name="Order_day" numFmtId="14">
      <sharedItems count="7">
        <s v="Saturday"/>
        <s v="Sunday"/>
        <s v="Thursday"/>
        <s v="Tuesday"/>
        <s v="Monday"/>
        <s v="Friday"/>
        <s v="Wednesday"/>
      </sharedItems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Total_customers" numFmtId="0">
      <sharedItems containsSemiMixedTypes="0" containsString="0" containsNumber="1" minValue="0.05" maxValue="1"/>
    </cacheField>
    <cacheField name="Segment" numFmtId="0">
      <sharedItems count="3">
        <s v="Consumer"/>
        <s v="Home Office"/>
        <s v="Corporate"/>
      </sharedItems>
    </cacheField>
    <cacheField name="Country" numFmtId="0">
      <sharedItems/>
    </cacheField>
    <cacheField name="City" numFmtId="0">
      <sharedItems/>
    </cacheField>
    <cacheField name="State" numFmtId="0">
      <sharedItems count="47">
        <s v="North Carolina"/>
        <s v="Pennsylvania"/>
        <s v="Texas"/>
        <s v="Illinois"/>
        <s v="Florida"/>
        <s v="Michigan"/>
        <s v="South Carolina"/>
        <s v="Minnesota"/>
        <s v="Oregon"/>
        <s v="New York"/>
        <s v="California"/>
        <s v="Arizona"/>
        <s v="Ohio"/>
        <s v="Missouri"/>
        <s v="New Jersey"/>
        <s v="Tennessee"/>
        <s v="Virginia"/>
        <s v="Massachusetts"/>
        <s v="Georgia"/>
        <s v="Nevada"/>
        <s v="Rhode Island"/>
        <s v="Washington"/>
        <s v="Kentucky"/>
        <s v="Mississippi"/>
        <s v="Indiana"/>
        <s v="Montana"/>
        <s v="Colorado"/>
        <s v="Wisconsin"/>
        <s v="Iowa"/>
        <s v="Maryland"/>
        <s v="New Mexico"/>
        <s v="Alabama"/>
        <s v="Nebraska"/>
        <s v="Delaware"/>
        <s v="Oklahoma"/>
        <s v="District of Columbia"/>
        <s v="Louisiana"/>
        <s v="Vermont"/>
        <s v="Connecticut"/>
        <s v="South Dakota"/>
        <s v="Utah"/>
        <s v="Arkansas"/>
        <s v="Idaho"/>
        <s v="Kansas"/>
        <s v="North Dakota"/>
        <s v="New Hampshire"/>
        <s v="West Virginia"/>
      </sharedItems>
    </cacheField>
    <cacheField name="Postal Code" numFmtId="0">
      <sharedItems containsSemiMixedTypes="0" containsString="0" containsNumber="1" containsInteger="1" minValue="1841" maxValue="99301"/>
    </cacheField>
    <cacheField name="Region" numFmtId="0">
      <sharedItems count="4">
        <s v="South"/>
        <s v="East"/>
        <s v="Central"/>
        <s v="West"/>
      </sharedItems>
    </cacheField>
    <cacheField name="Product ID" numFmtId="0">
      <sharedItems/>
    </cacheField>
    <cacheField name="Category" numFmtId="0">
      <sharedItems count="3">
        <s v="Office Supplies"/>
        <s v="Furniture"/>
        <s v="Technology"/>
      </sharedItems>
    </cacheField>
    <cacheField name="Sub-Category" numFmtId="0">
      <sharedItems count="17">
        <s v="Paper"/>
        <s v="Chairs"/>
        <s v="Phones"/>
        <s v="Storage"/>
        <s v="Binders"/>
        <s v="Furnishings"/>
        <s v="Accessories"/>
        <s v="Labels"/>
        <s v="Art"/>
        <s v="Fasteners"/>
        <s v="Envelopes"/>
        <s v="Appliances"/>
        <s v="Tables"/>
        <s v="Copiers"/>
        <s v="Bookcases"/>
        <s v="Supplies"/>
        <s v="Machines"/>
      </sharedItems>
    </cacheField>
    <cacheField name="Product Name" numFmtId="0">
      <sharedItems count="1511">
        <s v="Xerox 1967"/>
        <s v="Global Deluxe Stacking Chair, Gray"/>
        <s v="Easy-staple paper"/>
        <s v="Panasonic Kx-TS550"/>
        <s v="Advantus 10-Drawer Portable Organizer, Chrome Metal Frame, Smoke Drawers"/>
        <s v="Telephone Message Books with Fax/Mobile Section, 5 1/2&quot; x 3 3/16&quot;"/>
        <s v="Economy Binders"/>
        <s v="6&quot; Cubicle Wall Clock, Black"/>
        <s v="SimpliFile Personal File, Black Granite, 15w x 6-15/16d x 11-1/4h"/>
        <s v="Safco Industrial Wire Shelving"/>
        <s v="Novimex Swivel Fabric Task Chair"/>
        <s v="Logitech LS21 Speaker System - PC Multimedia - 2.1-CH - Wired"/>
        <s v="Avery 511"/>
        <s v="Flexible Leather- Look Classic Collection Ring Binder"/>
        <s v="9-3/4 Diameter Round Wall Clock"/>
        <s v="Trimflex Flexible Post Binders"/>
        <s v="Memorex Mini Travel Drive 8 GB USB 2.0 Flash Drive"/>
        <s v="Speck Products Candyshell Flip Case"/>
        <s v="Newell Chalk Holder"/>
        <s v="Magnifier Swing Arm Lamp"/>
        <s v="Avery Durable Slant Ring Binders, No Labels"/>
        <s v="Trav-L-File Heavy-Duty Shuttle II, Black"/>
        <s v="Anker 36W 4-Port USB Wall Charger Travel Power Adapter for iPhone 5s 5c 5"/>
        <s v="Xerox 1916"/>
        <s v="Staples"/>
        <s v="Newell 343"/>
        <s v="Convenience Packs of Business Envelopes"/>
        <s v="Xerox 1911"/>
        <s v="Sanyo 2.5 Cubic Foot Mid-Size Office Refrigerators"/>
        <s v="Acco 7-Outlet Masterpiece Power Center, Wihtout Fax/Phone Line Protection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Eureka Sanitaire  Commercial Upright"/>
        <s v="Eldon 200 Class Desk Accessories, Burgundy"/>
        <s v="Nortel Business Series Terminal T7208 Digital phone"/>
        <s v="Tennsco Lockers, Gray"/>
        <s v="Panasonic KX-TG6844B Expandable Digital Cordless Telephone"/>
        <s v="Advantus Push Pins, Aluminum Head"/>
        <s v="Gould Plastics 18-Pocket Panel Bin, 34w x 5-1/4d x 20-1/2h"/>
        <s v="Bush Advantage Collection Round Conference Table"/>
        <s v="Bretford Rectangular Conference Table Tops"/>
        <s v="GBC Instant Index System for Binding Systems"/>
        <s v="Tenex Contemporary Contur Chairmats for Low and Medium Pile Carpet, Computer, 39&quot; x 49&quot;"/>
        <s v="Logitech P710e Mobile Speakerphone"/>
        <s v="Xerox 4200 Series MultiUse Premium Copy Paper (20Lb. and 84 Bright)"/>
        <s v="Sabrent 4-Port USB 2.0 Hub"/>
        <s v="Safco Industrial Shelving"/>
        <s v="Acco 3-Hole Punch"/>
        <s v="Eureka Disposable Bags for Sanitaire Vibra Groomer I Upright Vac"/>
        <s v="Quartet Omega Colored Chalk, 12/Pack"/>
        <s v="Safco Commercial Shelving"/>
        <s v="Recycled Interoffice Envelopes with String and Button Closure, 10 x 13"/>
        <s v="Adjustable Depth Letter/Legal Cart"/>
        <s v="Ampad Gold Fibre Wirebound Steno Books, 6&quot; x 9&quot;, Gregg Ruled"/>
        <s v="Newell 330"/>
        <s v="Post-it “Important Message” Note Pad, Neon Colors, 50 Sheets/Pad"/>
        <s v="Adams Write n' Stick Phone Message Book, 11&quot; X 5 1/4&quot;, 200 Messages"/>
        <s v="Eldon Simplefile Box Office"/>
        <s v="Avery 489"/>
        <s v="BPI Conference Tables"/>
        <s v="Faber Castell Col-Erase Pencils"/>
        <s v="Telescoping Adjustable Floor Lamp"/>
        <s v="Binney &amp; Smith inkTank Erasable Desk Highlighter, Chisel Tip, Yellow, 12/Box"/>
        <s v="BIC Brite Liner Highlighters, Chisel Tip"/>
        <s v="Belkin 8 Outlet SurgeMaster II Gold Surge Protector with Phone Protection"/>
        <s v="Avery Address/Shipping Labels for Typewriters, 4&quot; x 2&quot;"/>
        <s v="Global Ergonomic Managers Chair"/>
        <s v="Newell 333"/>
        <s v="Eldon Wave Desk Accessories"/>
        <s v="Xerox 1930"/>
        <s v="File Shuttle I and Handi-File"/>
        <s v="Office Impressions End Table, 20-1/2&quot;H x 24&quot;W x 20&quot;D"/>
        <s v="Angle-D Binders with Locking Rings, Label Holders"/>
        <s v="Tuf-Vin Binders"/>
        <s v="2300 Heavy-Duty Transfer File Systems by Perma"/>
        <s v="Xerox 1958"/>
        <s v="Staple holder"/>
        <s v="Sony 64GB Class 10 Micro SDHC R40 Memory Card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Global Deluxe Office Fabric Chairs"/>
        <s v="Bulldog Vacuum Base Pencil Sharpener"/>
        <s v="Xerox 1987"/>
        <s v="American Pencil"/>
        <s v="White Envelopes, White Envelopes with Clear Poly Window"/>
        <s v="Westinghouse Mesh Shade Clip-On Gooseneck Lamp, Black"/>
        <s v="Crate-A-Files"/>
        <s v="Hon Multipurpose Stacking Arm Chairs"/>
        <s v="Coloredge Poster Frame"/>
        <s v="GBC VeloBinder Manual Binding System"/>
        <s v="Design Ebony Sketching Pencil"/>
        <s v="Xerox 1897"/>
        <s v="Global Deluxe Steno Chair"/>
        <s v="GE General Purpose, Extra Long Life, Showcase &amp; Floodlight Incandescent Bulbs"/>
        <s v="Chromcraft Rectangular Conference Tables"/>
        <s v="Deluxe Rollaway Locking File with Drawer"/>
        <s v="Bush Mission Pointe Library"/>
        <s v="Alphabetical Labels for Top Tab Filing"/>
        <s v="O'Sullivan Living Dimensions 2-Shelf Bookcases"/>
        <s v="iHome FM Clock Radio with Lightning Dock"/>
        <s v="Executive Impressions Supervisor Wall Clock"/>
        <s v="SanDisk Cruzer 32 GB USB Flash Drive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Balt Solid Wood Rectangular Table"/>
        <s v="Global Commerce Series High-Back Swivel/Tilt Chairs"/>
        <s v="Eldon Expressions Desk Accessory, Wood Photo Frame, Mahogany"/>
        <s v="Tenex Chairmats For Use With Carpeted Floors"/>
        <s v="Premier Elliptical Ring Binder, Black"/>
        <s v="Avery Printable Repositionable Plastic Tabs"/>
        <s v="Xerox 1898"/>
        <s v="Howard Miller 11-1/2&quot; Diameter Grantwood Wall Clock"/>
        <s v="Advantus T-Pin Paper Clips"/>
        <s v="Tennsco 16-Compartment Lockers with Coat Rack"/>
        <s v="GBC Prepunched Paper, 19-Hole, for Binding Systems, 24-lb"/>
        <s v="Cisco SPA301"/>
        <s v="Personal Creations Ink Jet Cards and Labels"/>
        <s v="GBC White Gloss Covers, Plain Front"/>
        <s v="Xerox 222"/>
        <s v="Hon Every-Day Series Multi-Task Chairs"/>
        <s v="Avery 473"/>
        <s v="OIC Bulk Pack Metal Binder Clips"/>
        <s v="Storex Dura Pro Binders"/>
        <s v="Cush Cases Heavy Duty Rugged Cover Case for Samsung Galaxy S5 - Purple"/>
        <s v="Contract Clock, 14&quot;, Brown"/>
        <s v="GE 30524EE4"/>
        <s v="AT&amp;T SB67148 SynJ"/>
        <s v="Fellowes Basic Home/Office Series Surge Protectors"/>
        <s v="Recycled Pressboard Report Cover with Reinforced Top Hinge"/>
        <s v="Jabra BIZ 2300 Duo QD Duo Corded Headset"/>
        <s v="PureGear Roll-On Screen Protector"/>
        <s v="Prestige Round Ring Binders"/>
        <s v="DAX Metal Frame, Desktop, Stepped-Edge"/>
        <s v="DAX Value U-Channel Document Frames, Easel Back"/>
        <s v="Recycled Easel Ring Binders"/>
        <s v="Grandstream GXP1160 VoIP phone"/>
        <s v="Seth Thomas 14&quot; Putty-Colored Wall Clock"/>
        <s v="Master Caster Door Stop, Brown"/>
        <s v="Belkin Premiere Surge Master II 8-outlet surge protector"/>
        <s v="Acco Pressboard Covers with Storage Hooks, 9 1/2&quot; x 11&quot;, Executive Red"/>
        <s v="Verbatim 25 GB 6x Blu-ray Single Layer Recordable Disc, 1/Pack"/>
        <s v="Dot Matrix Printer Tape Reel Labels, White, 5000/Box"/>
        <s v="Economy Rollaway Files"/>
        <s v="Avery 480"/>
        <s v="Imation 16GB Mini TravelDrive USB 2.0 Flash Drive"/>
        <s v="Xerox 1993"/>
        <s v="Eureka The Boss Plus 12-Amp Hard Box Upright Vacuum, Red"/>
        <s v="Xerox 1943"/>
        <s v="Sony 16GB Class 10 Micro SDHC R40 Memory Card"/>
        <s v="Acme Tagit Stainless Steel Antibacterial Scissors"/>
        <s v="ClearOne Communications CHAT 70 OC Speaker Phone"/>
        <s v="12-1/2 Diameter Round Wall Clock"/>
        <s v="Chromcraft Bull-Nose Wood Round Conference Table Top, Wood Base"/>
        <s v="Adams Telephone Message Book W/Dividers/Space For Phone Numbers, 5 1/4&quot;X8 1/2&quot;, 200/Messages"/>
        <s v="Newell 331"/>
        <s v="Kensington 6 Outlet Guardian Standard Surge Protector"/>
        <s v="Southworth 100% Résumé Paper, 24lb."/>
        <s v="Hoover Portapower Portable Vacuum"/>
        <s v="Verbatim 25 GB 6x Blu-ray Single Layer Recordable Disc, 10/Pack"/>
        <s v="Howard Miller 13-1/2&quot; Diameter Rosebrook Wall Clock"/>
        <s v="Ibico Hi-Tech Manual Binding System"/>
        <s v="Cubify CubeX 3D Printer Triple Head Print"/>
        <s v="Bush Andora Bookcase, Maple/Graphite Gray Finish"/>
        <s v="#10- 4 1/8&quot; x 9 1/2&quot; Security-Tint Envelopes"/>
        <s v="Bionaire Personal Warm Mist Humidifier/Vaporizer"/>
        <s v="Nortel Meridian M3904 Professional Digital phone"/>
        <s v="Logitech Wireless Performance Mouse MX for PC and Mac"/>
        <s v="Howard Miller 13&quot; Diameter Pewter Finish Round Wall Clock"/>
        <s v="Manila Recycled Extra-Heavyweight Clasp Envelopes, 6&quot; x 9&quot;"/>
        <s v="ClearSounds CSC500 Amplified Spirit Phone Corded phone"/>
        <s v="Carina Double Wide Media Storage Towers in Natural &amp; Black"/>
        <s v="Logitech Illuminated - Keyboard"/>
        <s v="Wilson Jones Century Plastic Molded Ring Binders"/>
        <s v="Wilson Jones Leather-Like Binders with DublLock Round Rings"/>
        <s v="O'Sullivan Cherrywood Estates Traditional Bookcase"/>
        <s v="Acco Translucent Poly Ring Binders"/>
        <s v="GBC Durable Plastic Covers"/>
        <s v="Nu-Dell Leatherette Frames"/>
        <s v="Avery Hi-Liter EverBold Pen Style Fluorescent Highlighters, 4/Pack"/>
        <s v="Avery Durable Binders"/>
        <s v="Angle-D Ring Binders"/>
        <s v="Avery 476"/>
        <s v="Cardinal EasyOpen D-Ring Binders"/>
        <s v="AT&amp;T 841000 Phone"/>
        <s v="GBC Instant Report Kit"/>
        <s v="DXL Angle-View Binders with Locking Rings by Samsill"/>
        <s v="Boston 19500 Mighty Mite Electric Pencil Sharpener"/>
        <s v="C-Line Magnetic Cubicle Keepers, Clear Polypropylene"/>
        <s v="Heavy-Duty E-Z-D Binders"/>
        <s v="Executive Impressions 14&quot; Contract Wall Clock"/>
        <s v="Logitech Mobile Speakerphone P710e - speaker phone"/>
        <s v="Eldon Stackable Tray, Side-Load, Legal, Smoke"/>
        <s v="Razer Tiamat Over Ear 7.1 Surround Sound PC Gaming Headset"/>
        <s v="Razer Kraken PRO Over Ear PC and Music Headset"/>
        <s v="Avery 508"/>
        <s v="Advantus Plastic Paper Clips"/>
        <s v="Acme Forged Steel Scissors with Black Enamel Handles"/>
        <s v="Security-Tint Envelopes"/>
        <s v="Global Airflow Leather Mesh Back Chair, Black"/>
        <s v="Fellowes Smart Surge Ten-Outlet Protector, Platinum"/>
        <s v="Pyle PMP37LED"/>
        <s v="Clarity 53712"/>
        <s v="Adams Telephone Message Books, 5 1/4” x 11”"/>
        <s v="Linden 10&quot; Round Wall Clock, Black"/>
        <s v="Wirebound Message Books, Two 4 1/4&quot; x 5&quot; Forms per Page"/>
        <s v="OIC Binder Clips"/>
        <s v="Xerox 1910"/>
        <s v="Lock-Up Easel 'Spel-Binder'"/>
        <s v="SAFCO Arco Folding Chair"/>
        <s v="Binney &amp; Smith Crayola Metallic Crayons, 16-Color Pack"/>
        <s v="Eldon Shelf Savers Cubes and Bins"/>
        <s v="Acco PRESSTEX Data Binder with Storage Hooks, Dark Blue, 14 7/8&quot; X 11&quot;"/>
        <s v="Anker Ultrathin Bluetooth Wireless Keyboard Aluminum Cover with Stand "/>
        <s v="Acco D-Ring Binder w/DublLock"/>
        <s v="Ampad Poly Cover Wirebound Steno Book, 6&quot; x 9&quot; Assorted Colors, Gregg Ruled"/>
        <s v="Fluorescent Highlighters by Dixon"/>
        <s v="Nortel Networks T7316 E Nt8 B27"/>
        <s v="Things To Do Today Pad"/>
        <s v="Permanent Self-Adhesive File Folder Labels for Typewriters by Universal"/>
        <s v="Deluxe Heavy-Duty Vinyl Round Ring Binder"/>
        <s v="Avaya 5420 Digital phone"/>
        <s v="Bush Westfield Collection Bookcases, Fully Assembled"/>
        <s v="Gear Head AU3700S Headset"/>
        <s v="Wilson Jones Legal Size Ring Binders"/>
        <s v="Polycom CX600 IP Phone VoIP phone"/>
        <s v="Maxell iVDR EX 500GB Cartridge"/>
        <s v="Fellowes High-Stak Drawer Files"/>
        <s v="Howard Miller 13&quot; Diameter Goldtone Round Wall Clock"/>
        <s v="Memorex Mini Travel Drive 16 GB USB 2.0 Flash Drive"/>
        <s v="Zebra Zazzle Fluorescent Highlighters"/>
        <s v="Sanford Prismacolor Professional Thick Lead Art Pencils, 36-Color Set"/>
        <s v="Xerox 196"/>
        <s v="RSVP Cards &amp; Envelopes, Blank White, 8-1/2&quot; X 11&quot;, 24 Cards/25 Envelopes/Set"/>
        <s v="NETGEAR AC1750 Dual Band Gigabit Smart WiFi Router"/>
        <s v="Deflect-o RollaMat Studded, Beveled Mat for Medium Pile Carpeting"/>
        <s v="Luxo Professional Fluorescent Magnifier Lamp with Clamp-Mount Base"/>
        <s v="Riverside Furniture Oval Coffee Table, Oval End Table, End Table with Drawer"/>
        <s v="Xerox 210"/>
        <s v="Staple-based wall hangings"/>
        <s v="Stanley Bostitch Contemporary Electric Pencil Sharpeners"/>
        <s v="Bush Westfield Collection Bookcases, Medium Cherry Finish"/>
        <s v="Home/Office Personal File Carts"/>
        <s v="Logitech B530 USB Headset - headset - Full size, Binaural"/>
        <s v="Avery Durable Slant Ring Binders"/>
        <s v="Universal Ultra Bright White Copier/Laser Paper, 8 1/2&quot; x 11&quot;, Ream"/>
        <s v="Global Leather Highback Executive Chair with Pneumatic Height Adjustment, Black"/>
        <s v="Color-Coded Legal Exhibit Labels"/>
        <s v="Xerox 212"/>
        <s v="Computer Printout Paper with Letter-Trim Fine Perforations"/>
        <s v="Avery File Folder Labels"/>
        <s v="Office Impressions Heavy Duty Welded Shelving &amp; Multimedia Storage Drawers"/>
        <s v="Motorola HK250 Universal Bluetooth Headset"/>
        <s v="Wilson Jones Easy Flow II Sheet Lifters"/>
        <s v="Lexmark MX611dhe Monochrome Laser Printer"/>
        <s v="Avery 499"/>
        <s v="#10- 4 1/8&quot; x 9 1/2&quot; Recycled Envelopes"/>
        <s v="Wasp CCD Handheld Bar Code Reader"/>
        <s v="Luxo Professional Magnifying Clamp-On Fluorescent Lamps"/>
        <s v="Bulldog Table or Wall-Mount Pencil Sharpener"/>
        <s v="Recycled Desk Saver Line &quot;While You Were Out&quot; Book, 5 1/2&quot; X 4&quot;"/>
        <s v="JBL Micro Wireless Portable Bluetooth Speaker"/>
        <s v="Howard Miller 13-3/4&quot; Diameter Brushed Chrome Round Wall Clock"/>
        <s v="Project Tote Personal File"/>
        <s v="GBC Plastic Binding Combs"/>
        <s v="Newell 336"/>
        <s v="Staples in misc. colors"/>
        <s v="Quartet Alpha White Chalk, 12/Pack"/>
        <s v="Belkin F9S820V06 8 Outlet Surge"/>
        <s v="Global Stack Chair without Arms, Black"/>
        <s v="Avery Hole Reinforcements"/>
        <s v="Wilson Jones Ledger-Size, Piano-Hinge Binder, 2&quot;, Blue"/>
        <s v="Staple remover"/>
        <s v="3M Organizer Strips"/>
        <s v="Belkin 8 Outlet SurgeMaster II Gold Surge Protector"/>
        <s v="Sterilite Officeware Hinged File Box"/>
        <s v="Innergie mMini Combo Duo USB Travel Charging Kit"/>
        <s v="Fellowes Mobile File Cart, Black"/>
        <s v="GBC Recycled VeloBinder Covers"/>
        <s v="Avery Non-Stick Binders"/>
        <s v="UniKeep View Case Binders"/>
        <s v="Binding Machine Supplies"/>
        <s v="Bush Saratoga Collection 5-Shelf Bookcase, Hanover Cherry, *Special Order"/>
        <s v="Belkin 325VA UPS Surge Protector, 6'"/>
        <s v="Avery Binding System Hidden Tab Executive Style Index Sets"/>
        <s v="C-Line Cubicle Keepers Polyproplyene Holder w/Velcro Back, 8-1/2x11, 25/Bx"/>
        <s v="Safco Industrial Wire Shelving System"/>
        <s v="Xerox 1996"/>
        <s v="Iris Project Case"/>
        <s v="Tyvek  Top-Opening Peel &amp; Seel Envelopes, Plain White"/>
        <s v="Sannysis Cute Owl Design Soft Skin Case Cover for Samsung Galaxy S4"/>
        <s v="Toshiba IPT2010-SD IP Telephone"/>
        <s v="GuestStacker Chair with Chrome Finish Legs"/>
        <s v="Xerox 1924"/>
        <s v="Global Low Back Tilter Chair"/>
        <s v="Wilson Jones Standard D-Ring Binders"/>
        <s v="Microsoft Sculpt Comfort Mouse"/>
        <s v="Eldon Expressions Punched Metal &amp; Wood Desk Accessories, Pewter &amp; Cherry"/>
        <s v="Plantronics S12 Corded Telephone Headset System"/>
        <s v="Samsung Galaxy Note 2"/>
        <s v="Dax Clear Box Frame"/>
        <s v="SANFORD Liquid Accent Tank-Style Highlighters"/>
        <s v="Fashion Color Clasp Envelopes"/>
        <s v="Office Star - Contemporary Swivel Chair with Padded Adjustable Arms and Flex Back"/>
        <s v="Kensington 7 Outlet MasterPiece HOMEOFFICE Power Control Center"/>
        <s v="Sanford Pocket Accent Highlighters"/>
        <s v="Newell 337"/>
        <s v="Cisco SPA525G2 IP Phone - Wireless"/>
        <s v="Westinghouse Clip-On Gooseneck Lamps"/>
        <s v="Howard Miller Distant Time Traveler Alarm Clock"/>
        <s v="Wilson SignalBoost 841262 DB PRO Amplifier Kit"/>
        <s v="Wilson Jones Active Use Binders"/>
        <s v="Pencil and Crayon Sharpener"/>
        <s v="Aluminum Document Frame"/>
        <s v="Ampad Phone Message Book, Recycled, 400 Message Capacity, 5 ¾” x 11”"/>
        <s v="Avery 48"/>
        <s v="Avery Arch Ring Binders"/>
        <s v="Xerox 1915"/>
        <s v="Cardinal Slant-D Ring Binder, Heavy Gauge Vinyl"/>
        <s v="GBC Binding covers"/>
        <s v="Westinghouse Floor Lamp with Metal Mesh Shade, Black"/>
        <s v="Memorex Froggy Flash Drive 8 GB"/>
        <s v="Fellowes Black Plastic Comb Bindings"/>
        <s v="Hot File 7-Pocket, Floor Stand"/>
        <s v="Acco 6 Outlet Guardian Premium Surge Suppressor"/>
        <s v="Avoid Verbal Orders Carbonless Minifold Book"/>
        <s v="Panasonic KP-310 Heavy-Duty Electric Pencil Sharpener"/>
        <s v="Tensor Computer Mounted Lamp"/>
        <s v="Polycom SoundPoint IP 450 VoIP phone"/>
        <s v="Rediform S.O.S. 1-Up Phone Message Bk, 4-1/4x3-1/16 Bk, 1 Form/Pg, 40 Messages/Bk, 3/Pk"/>
        <s v="Cisco CP-7937G Unified IP Conference Station Phone"/>
        <s v="Avery 3 1/2&quot; Diskette Storage Pages, 10/Pack"/>
        <s v="Avery Recycled Flexi-View Covers for Binding Systems"/>
        <s v="Motorola L804"/>
        <s v="Boston 16801 Nautilus Battery Pencil Sharpener"/>
        <s v="It's Hot Message Books with Stickers, 2 3/4&quot; x 5&quot;"/>
        <s v="Digium D40 VoIP phone"/>
        <s v="DYMO CardScan Personal V9 Business Card Scanner"/>
        <s v="Case Logic 2.4GHz Wireless Keyboard"/>
        <s v="Adtran 1202752G1"/>
        <s v="Hon 2090 “Pillow Soft” Series Mid Back Swivel/Tilt Chairs"/>
        <s v="Deflect-o SuperTray Unbreakable Stackable Tray, Letter, Black"/>
        <s v="Logitech Desktop MK120 Mouse and keyboard Combo"/>
        <s v="4009 Highlighters by Sanford"/>
        <s v="Bevis Oval Conference Table, Walnut"/>
        <s v="Hon 61000 Series Interactive Training Tables"/>
        <s v="Logitech G13 Programmable Gameboard with LCD Display"/>
        <s v="DAX Executive Solid Wood Document Frame, Desktop or Hang, Mahogany, 5 x 7"/>
        <s v="Xerox 203"/>
        <s v="Newell 35"/>
        <s v="Xerox 1948"/>
        <s v="Adams Phone Message Book, 200 Message Capacity, 8 1/16” x 11”"/>
        <s v="Belkin 19&quot; Vented Equipment Shelf, Black"/>
        <s v="Global Super Steno Chair"/>
        <s v="OtterBox Defender Series Case - Samsung Galaxy S4"/>
        <s v="Ibico Plastic Spiral Binding Combs"/>
        <s v="Iceberg OfficeWorks 42&quot; Round Tables"/>
        <s v="Global Executive Mid-Back Manager's Chair"/>
        <s v="Xerox 1946"/>
        <s v="Avery 482"/>
        <s v="Avery 506"/>
        <s v="Square Credit Card Reader"/>
        <s v="Xerox 199"/>
        <s v="#10-4 1/8&quot; x 9 1/2&quot; Premium Diagonal Seam Envelopes"/>
        <s v="Adams Telephone Message Book W/Dividers/Space For Phone Numbers, 5 1/4&quot;X8 1/2&quot;, 300/Messages"/>
        <s v="Magna Visual Magnetic Picture Hangers"/>
        <s v="Crayola Anti Dust Chalk, 12/Pack"/>
        <s v="Acco Perma 3000 Stacking Storage Drawers"/>
        <s v="Sanford Colorific Eraseable Coloring Pencils, 12 Count"/>
        <s v="Xerox 197"/>
        <s v="Tennsco Double-Tier Lockers"/>
        <s v="Acco Four Pocket Poly Ring Binder with Label Holder, Smoke, 1&quot;"/>
        <s v="Ibico Covers for Plastic or Wire Binding Elements"/>
        <s v="Eldon Image Series Desk Accessories, Burgundy"/>
        <s v="Boston Heavy-Duty Trimline Electric Pencil Sharpeners"/>
        <s v="Safco Steel Mobile File Cart"/>
        <s v="Ibico Plastic and Wire Spiral Binding Combs"/>
        <s v="Leather Task Chair, Black"/>
        <s v="Bretford “Just In Time” Height-Adjustable Multi-Task Work Tables"/>
        <s v="Acco Pressboard Covers with Storage Hooks, 14 7/8&quot; x 11&quot;, Dark Blue"/>
        <s v="Newell 325"/>
        <s v="Neat Ideas Personal Hanging Folder Files, Black"/>
        <s v="GE DSL Phone Line Filter"/>
        <s v="Atlantic Metals Mobile 3-Shelf Bookcases, Custom Colors"/>
        <s v="Wilson Jones Heavy-Duty Casebound Ring Binders with Metal Hinges"/>
        <s v="Hoover Commercial Soft Guard Upright Vacuum And Disposable Filtration Bags"/>
        <s v="Large Capacity Hanging Post Binders"/>
        <s v="Verbatim 25 GB 6x Blu-ray Single Layer Recordable Disc, 25/Pack"/>
        <s v="Bretford CR4500 Series Slim Rectangular Table"/>
        <s v="White Dual Perf Computer Printout Paper, 2700 Sheets, 1 Part, Heavyweight, 20 lbs., 14 7/8 x 11"/>
        <s v="Newell 347"/>
        <s v="Global Chrome Stack Chair"/>
        <s v="Xerox 1901"/>
        <s v="Acme Elite Stainless Steel Scissors"/>
        <s v="Boston School Pro Electric Pencil Sharpener, 1670"/>
        <s v="BOSTON Ranger #55 Pencil Sharpener, Black"/>
        <s v="Letter Size Cart"/>
        <s v="GE 48&quot; Fluorescent Tube, Cool White Energy Saver, 34 Watts, 30/Box"/>
        <s v="Micro Innovations USB RF Wireless Keyboard with Mouse"/>
        <s v="Stacking Tray, Side-Loading, Legal, Smoke"/>
        <s v="Eldon Portable Mobile Manager"/>
        <s v="Binder Clips by OIC"/>
        <s v="Wilson Jones 1&quot; Hanging DublLock Ring Binders"/>
        <s v="Fellowes Bankers Box Stor/Drawer Steel Plus"/>
        <s v="RCA Visys Integrated PBX 8-Line Router"/>
        <s v="GBC Velobind Prepunched Cover Sets, Regency Series"/>
        <s v="Cardinal Slant-D Ring Binders"/>
        <s v="GBC VeloBind Cover Sets"/>
        <s v="QVS USB Car Charger 2-Port 2.1Amp for iPod/iPhone/iPad/iPad 2/iPad 3"/>
        <s v="netTALK DUO VoIP Telephone Service"/>
        <s v="Acco Smartsocket Table Surge Protector, 6 Color-Coded Adapter Outlets"/>
        <s v="Avery Reinforcements for Hole-Punch Pages"/>
        <s v="GBC ProClick Spines for 32-Hole Punch"/>
        <s v="Electrix Halogen Magnifier Lamp"/>
        <s v="Wirebound Message Books, Four 2 3/4 x 5 White Forms per Page"/>
        <s v="Avery 500"/>
        <s v="Geemarc AmpliPOWER60"/>
        <s v="&quot;While you Were Out&quot; Message Book, One Form per Page"/>
        <s v="Global Leather Task Chair, Black"/>
        <s v="BoxOffice By Design Rectangular and Half-Moon Meeting Room Tables"/>
        <s v="O'Sullivan Manor Hill 2-Door Library in Brianna Oak"/>
        <s v="SAFCO PlanMaster Heigh-Adjustable Drafting Table Base, 43w x 30d x 30-37h, Black"/>
        <s v="Holmes HEPA Air Purifier"/>
        <s v="Samsung Replacement EH64AVFWE Premium Headset"/>
        <s v="Newell 322"/>
        <s v="Xerox 231"/>
        <s v="First Data FD10 PIN Pad"/>
        <s v="C-Line Cubicle Keepers Polyproplyene Holder With Velcro Backings"/>
        <s v="Xerox 1940"/>
        <s v="Xerox 1962"/>
        <s v="ACCOHIDE Binder by Acco"/>
        <s v="AT&amp;T CL82213"/>
        <s v="GE 30522EE2"/>
        <s v="Clear Mylar Reinforcing Strips"/>
        <s v="Martin Yale Chadless Opener Electric Letter Opener"/>
        <s v="Logitech Wireless Marathon Mouse M705"/>
        <s v="Floodlight Indoor Halogen Bulbs, 1 Bulb per Pack, 60 Watts"/>
        <s v="Polycom VVX 310 VoIP phone"/>
        <s v="Bevis Boat-Shaped Conference Table"/>
        <s v="Bady BDG101FRU Card Printer"/>
        <s v="Xerox 1998"/>
        <s v="Kensington 7 Outlet MasterPiece Power Center"/>
        <s v="Imation 8GB Mini TravelDrive USB 2.0 Flash Drive"/>
        <s v="Xerox 195"/>
        <s v="Flat Face Poster Frame"/>
        <s v="DMI Arturo Collection Mission-style Design Wood Chair"/>
        <s v="Wilson Jones Elliptical Ring 3 1/2&quot; Capacity Binders, 800 sheets"/>
        <s v="Sauder Forest Hills Library with Doors, Woodland Oak Finish"/>
        <s v="Nokia Lumia 521 (T-Mobile)"/>
        <s v="Jabra SPEAK 410 Multidevice Speakerphone"/>
        <s v="Howard Miller 12&quot; Round Wall Clock"/>
        <s v="Safco Drafting Table"/>
        <s v="Panasonic KX-TG9471B"/>
        <s v="Global High-Back Leather Tilter, Burgundy"/>
        <s v="Canvas Sectional Post Binders"/>
        <s v="Avery 510"/>
        <s v="Staple envelope"/>
        <s v="Newell 309"/>
        <s v="GBC DocuBind TL300 Electric Binding System"/>
        <s v="Xerox 218"/>
        <s v="Global Comet Stacking Armless Chair"/>
        <s v="SAFCO Boltless Steel Shelving"/>
        <s v="DAX Charcoal/Nickel-Tone Document Frame, 5 x 7"/>
        <s v="Xerox 1891"/>
        <s v="Hewlett-Packard Deskjet 5550 Printer"/>
        <s v="Avery 474"/>
        <s v="GBC DocuBind TL200 Manual Binding Machine"/>
        <s v="Global Commerce Series Low-Back Swivel/Tilt Chairs"/>
        <s v="Xerox 1960"/>
        <s v="Logitech Wireless Headset h800"/>
        <s v="Eaton Premium Continuous-Feed Paper, 25% Cotton, Letter Size, White, 1000 Shts/Box"/>
        <s v="Xerox 214"/>
        <s v="Mitel MiVoice 5330e IP Phone"/>
        <s v="O'Sullivan 2-Shelf Heavy-Duty Bookcases"/>
        <s v="Longer-Life Soft White Bulbs"/>
        <s v="Tops White Computer Printout Paper"/>
        <s v="Enermax Briskie RF Wireless Keyboard and Mouse Combo"/>
        <s v="Avery 505"/>
        <s v="Newell 324"/>
        <s v="DAX Cubicle Frames - 8x10"/>
        <s v="Bush Advantage Collection Racetrack Conference Table"/>
        <s v="ACCOHIDE 3-Ring Binder, Blue, 1&quot;"/>
        <s v="Cisco SPA508G"/>
        <s v="Avery 518"/>
        <s v="BIC Brite Liner Grip Highlighters"/>
        <s v="WD My Passport Ultra 2TB Portable External Hard Drive"/>
        <s v="Sony Micro Vault Click 16 GB USB 2.0 Flash Drive"/>
        <s v="Holmes Replacement Filter for HEPA Air Cleaner, Medium Room"/>
        <s v="Logitech G105 Gaming Keyboard"/>
        <s v="Imation Clip USB flash drive - 8 GB"/>
        <s v="Newell 3-Hole Punched Plastic Slotted Magazine Holders for Binders"/>
        <s v="Xerox 1970"/>
        <s v="Fellowes Stor/Drawer Steel Plus Storage Drawers"/>
        <s v="Acco 6 Outlet Guardian Standard Surge Suppressor"/>
        <s v="Jabra SPEAK 410"/>
        <s v="Acme Hot Forged Carbon Steel Scissors with Nickel-Plated Handles, 3 7/8&quot; Cut, 8&quot;L"/>
        <s v="Xerox 1913"/>
        <s v="Imation Secure+ Hardware Encrypted USB 2.0 Flash Drive; 16GB"/>
        <s v="Blackstonian Pencils"/>
        <s v="Eldon Spacemaker Box, Quick-Snap Lid, Clear"/>
        <s v="Plymouth Boxed Rubber Bands by Plymouth"/>
        <s v="3.6 Cubic Foot Counter Height Office Refrigerator"/>
        <s v="Advantus Panel Wall Acrylic Frame"/>
        <s v="SanDisk Ultra 64 GB MicroSDHC Class 10 Memory Card"/>
        <s v="Dixon Ticonderoga Erasable Colored Pencil Set, 12-Color"/>
        <s v="Global Value Mid-Back Manager's Chair, Gray"/>
        <s v="O'Sullivan Elevations Bookcase, Cherry Finish"/>
        <s v="GBC Recycled Regency Composition Covers"/>
        <s v="BIC Liqua Brite Liner"/>
        <s v="Microsoft Wireless Mobile Mouse 4000"/>
        <s v="Hon GuestStacker Chair"/>
        <s v="Logitech Gaming G510s - Keyboard"/>
        <s v="Bevis 44 x 96 Conference Tables"/>
        <s v="Anker Ultra-Slim Mini Bluetooth 3.0 Wireless Keyboard"/>
        <s v="Plantronics CS 50-USB - headset - Convertible, Monaural"/>
        <s v="Adams Telephone Message Book w/Frequently-Called Numbers Space, 400 Messages per Book"/>
        <s v="Xerox 1939"/>
        <s v="GBC Standard Plastic Binding Systems Combs"/>
        <s v="Hon 2111 Invitation Series Straight Table"/>
        <s v="Hanging Personal Folder File"/>
        <s v="Xerox 1888"/>
        <s v="Memorex Micro Travel Drive 8 GB"/>
        <s v="Zipper Ring Binder Pockets"/>
        <s v="Quality Park Security Envelopes"/>
        <s v="Belkin SportFit Armband For iPhone 5s/5c, Fuchsia"/>
        <s v="Tops Green Bar Computer Printout Paper"/>
        <s v="Spigen Samsung Galaxy S5 Case Wallet"/>
        <s v="Office Star Flex Back Scooter Chair with White Frame"/>
        <s v="Newell 33"/>
        <s v="Multicolor Computer Printout Paper"/>
        <s v="Newell 312"/>
        <s v="Lifetime Advantage Folding Chairs, 4/Carton"/>
        <s v="GBC Prestige Therm-A-Bind Covers"/>
        <s v="Tenex Traditional Chairmats for Medium Pile Carpet, Standard Lip, 36&quot; x 48&quot;"/>
        <s v="Aastra 57i VoIP phone"/>
        <s v="Metal Folding Chairs, Beige, 4/Carton"/>
        <s v="Super Decoflex Portable Personal File"/>
        <s v="Wilson Electronics DB Pro Signal Booster"/>
        <s v="Xerox 1991"/>
        <s v="Assorted Color Push Pins"/>
        <s v="Eldon Antistatic Chair Mats for Low to Medium Pile Carpets"/>
        <s v="Recycled Steel Personal File for Hanging File Folders"/>
        <s v="Logitech ClearChat Comfort/USB Headset H390"/>
        <s v="Eldon Cleatmat Chair Mats for Medium Pile Carpets"/>
        <s v="Newell 344"/>
        <s v="Acco Six-Outlet Power Strip, 4' Cord Length"/>
        <s v="Wirebound Message Books, Four 2 3/4&quot; x 5&quot; Forms per Page, 600 Sets per Book"/>
        <s v="Xerox 1989"/>
        <s v="Xerox 1984"/>
        <s v="Xerox 227"/>
        <s v="Novimex Fabric Task Chair"/>
        <s v="Bestar Classic Bookcase"/>
        <s v="Bionaire 99.97% HEPA Air Cleaner"/>
        <s v="Eureka Sanitaire  Multi-Pro Heavy-Duty Upright, Disposable Bags"/>
        <s v="Newell 351"/>
        <s v="Balt Solid Wood Round Tables"/>
        <s v="Enermax Aurora Lite Keyboard"/>
        <s v="Global Leather Executive Chair"/>
        <s v="Sortfiler Multipurpose Personal File Organizer, Black"/>
        <s v="Newell 319"/>
        <s v="Fellowes Officeware Wire Shelving"/>
        <s v="Avery 486"/>
        <s v="1.7 Cubic Foot Compact &quot;Cube&quot; Office Refrigerators"/>
        <s v="Logitech G35 7.1-Channel Surround Sound Headset"/>
        <s v="Imation Secure Drive + Hardware Encrypted USB flash drive - 16 GB"/>
        <s v="Wausau Papers Astrobrights Colored Envelopes"/>
        <s v="Tripp Lite Isotel 6 Outlet Surge Protector with Fax/Modem Protection"/>
        <s v="3-ring staple pack"/>
        <s v="Satellite Sectional Post Binders"/>
        <s v="Fellowes Advanced Computer Series Surge Protectors"/>
        <s v="Prang Dustless Chalk Sticks"/>
        <s v="SpineVue Locking Slant-D Ring Binders by Cardinal"/>
        <s v="HP Office Recycled Paper (20Lb. and 87 Bright)"/>
        <s v="Hypercom P1300 Pinpad"/>
        <s v="Revere Boxed Rubber Bands by Revere"/>
        <s v="Acco Smartsocket Color-Coded Six-Outlet AC Adapter Model Surge Protectors"/>
        <s v="Clearsounds A400"/>
        <s v="Hewlett Packard 310 Color Digital Copier"/>
        <s v="Newell 318"/>
        <s v="X-Rack File for Hanging Folders"/>
        <s v="Logitech G19 Programmable Gaming Keyboard"/>
        <s v="Square Credit Card Reader, 4 1/2&quot; x 4 1/2&quot; x 1&quot;, White"/>
        <s v="Panasonic KX-TG9541B DECT 6.0 Digital 2-Line Expandable Cordless Phone With Digital Answering System"/>
        <s v="DAX Natural Wood-Tone Poster Frame"/>
        <s v="GBC Twin Loop Wire Binding Elements"/>
        <s v="Safco Wire Cube Shelving System, For Use as 4 or 5 14&quot; Cubes, Black"/>
        <s v="Razer Kraken 7.1 Surround Sound Over Ear USB Gaming Headset"/>
        <s v="Maxell 4.7GB DVD-R"/>
        <s v="Hon Rectangular Conference Tables"/>
        <s v="Self-Adhesive Address Labels for Typewriters by Universal"/>
        <s v="3M Hangers With Command Adhesive"/>
        <s v="Avery 496"/>
        <s v="Kingston Digital DataTraveler 16GB USB 2.0"/>
        <s v="Lumber Crayons"/>
        <s v="Tenex File Box, Personal Filing Tote with Lid, Black"/>
        <s v="Fellowes Premier Superior Surge Suppressor, 10-Outlet, With Phone and Remote"/>
        <s v="GBC Premium Transparent Covers with Diagonal Lined Pattern"/>
        <s v="AT&amp;T 1080 Corded phone"/>
        <s v="Avery 520"/>
        <s v="Black Print Carbonless Snap-Off Rapid Letter, 8 1/2&quot; x 7&quot;"/>
        <s v="Xerox 23"/>
        <s v="Tenex Personal Self-Stacking Standard File Box, Black/Gray"/>
        <s v="Chromcraft Bull-Nose Wood Oval Conference Tables &amp; Bases"/>
        <s v="Fiskars Spring-Action Scissors"/>
        <s v="Anker 24W Portable Micro USB Car Charger"/>
        <s v="Hon Practical Foundations 30 x 60 Training Table, Light Gray/Charcoal"/>
        <s v="GBC Standard Therm-A-Bind Covers"/>
        <s v="#10 White Business Envelopes,4 1/8 x 9 1/2"/>
        <s v="Rediform Wirebound &quot;Phone Memo&quot; Message Book, 11 x 5-3/4"/>
        <s v="Fellowes Binding Cases"/>
        <s v="Panasonic KX TS3282B Corded phone"/>
        <s v="Eldon Advantage Chair Mats for Low to Medium Pile Carpets"/>
        <s v="3M Polarizing Task Lamp with Clamp Arm, Light Gray"/>
        <s v="GBC Imprintable Covers"/>
        <s v="GBC Standard Plastic Binding Systems' Combs"/>
        <s v="Hon 94000 Series Round Tables"/>
        <s v="BIC Brite Liner Highlighters"/>
        <s v="Steel Personal Filing/Posting Tote"/>
        <s v="Executive Impressions 14&quot;"/>
        <s v="Motorla HX550 Universal Bluetooth Headset"/>
        <s v="Tyvek Side-Opening Peel &amp; Seel Expanding Envelopes"/>
        <s v="Plantronics Calisto P620-M USB Wireless Speakerphone System"/>
        <s v="Tennsco 6- and 18-Compartment Lockers"/>
        <s v="Hammermill CopyPlus Copy Paper (20Lb. and 84 Bright)"/>
        <s v="Acme 10&quot; Easy Grip Assistive Scissors"/>
        <s v="Avery 498"/>
        <s v="iKross Bluetooth Portable Keyboard + Cell Phone Stand Holder + Brush for Apple iPhone 5S 5C 5, 4S 4"/>
        <s v="Avery 517"/>
        <s v="Canon imageCLASS 2200 Advanced Copier"/>
        <s v="Globe Weis Peel &amp; Seel First Class Envelopes"/>
        <s v="i.Sound Portable Power - 8000 mAh"/>
        <s v="Epson TM-T88V Direct Thermal Printer - Monochrome - Desktop"/>
        <s v="Accohide Poly Flexible Ring Binders"/>
        <s v="24-Hour Round Wall Clock"/>
        <s v="SAFCO Optional Arm Kit for Workspace Cribbage Stacking Chair"/>
        <s v="TOPS Voice Message Log Book, Flash Format"/>
        <s v="Boston 1730 StandUp Electric Pencil Sharpener"/>
        <s v="Safco Contoured Stacking Chairs"/>
        <s v="Acco Pressboard Covers with Storage Hooks, 14 7/8&quot; x 11&quot;, Light Blue"/>
        <s v="Green Bar Computer Printout Paper"/>
        <s v="Global Adaptabilites Bookcase, Cherry/Storm Gray Finish"/>
        <s v="GBC Pre-Punched Binding Paper, Plastic, White, 8-1/2&quot; x 11&quot;"/>
        <s v="Mini 13-1/2 Capacity Data Binder Rack, Pearl"/>
        <s v="Avery 514"/>
        <s v="Google Nexus 5"/>
        <s v="Blue String-Tie &amp; Button Interoffice Envelopes, 10 x 13"/>
        <s v="Belkin 5 Outlet SurgeMaster Power Centers"/>
        <s v="Avery Flip-Chart Easel Binder, Black"/>
        <s v="I.R.I.S IRISCard Anywhere 5 Card Scanner"/>
        <s v="Ativa D5772 2-Line 5.8GHz Digital Expandable Corded/Cordless Phone System with Answering &amp; Caller ID/Call Waiting, Black/Silver"/>
        <s v="SanDisk Ultra 32 GB MicroSDHC Class 10 Memory Card"/>
        <s v="Xerox 215"/>
        <s v="Xerox 1885"/>
        <s v="Sanford Liquid Accent Highlighters"/>
        <s v="Jabra Supreme Plus Driver Edition Headset"/>
        <s v="Bevis Rectangular Conference Tables"/>
        <s v="Newell 311"/>
        <s v="Compact Automatic Electric Letter Opener"/>
        <s v="SanDisk Ultra 16 GB MicroSDHC Class 10 Memory Card"/>
        <s v="Logitech G700s Rechargeable Gaming Mouse"/>
        <s v="Maxell 4.7GB DVD-R 5/Pack"/>
        <s v="GBC Plasticlear Binding Covers"/>
        <s v="Plastic Stacking Crates &amp; Casters"/>
        <s v="Belkin F9M820V08 8 Outlet Surge"/>
        <s v="Honeywell Enviracaire Portable HEPA Air Cleaner for 17' x 22' Room"/>
        <s v="Maxell 4.7GB DVD+R 5/Pack"/>
        <s v="Sanford Uni-Blazer View Highlighters, Chisel Tip, Yellow"/>
        <s v="Xerox 1884"/>
        <s v="Newell 314"/>
        <s v="Acco Perma 2700 Stacking Storage Drawers"/>
        <s v="Avery Poly Binder Pockets"/>
        <s v="Belkin 6 Outlet Metallic Surge Strip"/>
        <s v="Xerox 201"/>
        <s v="Xerox 1945"/>
        <s v="KeyTronic KT800P2 - Keyboard - Black"/>
        <s v="Fellowes PB500 Electric Punch Plastic Comb Binding Machine with Manual Bind"/>
        <s v="Eldon Expressions Punched Metal &amp; Wood Desk Accessories, Black &amp; Cherry"/>
        <s v="Wirebound Message Books, 2 7/8&quot; x 5&quot;, 3 Forms per Page"/>
        <s v="Kingston Digital DataTraveler 32GB USB 2.0"/>
        <s v="Nokia Lumia 925"/>
        <s v="O'Sullivan 2-Door Barrister Bookcase in Odessa Pine"/>
        <s v="Xerox 2000"/>
        <s v="Newell 345"/>
        <s v="Dana Swing-Arm Lamps"/>
        <s v="Dixon Prang Watercolor Pencils, 10-Color Set with Brush"/>
        <s v="Tennsco Regal Shelving Units"/>
        <s v="Ideal Clamps"/>
        <s v="Xerox 213"/>
        <s v="Wirebound Message Books, Four 2 3/4 x 5 Forms per Page, 200 Sets per Book"/>
        <s v="Xerox 1969"/>
        <s v="Eldon 200 Class Desk Accessories, Smoke"/>
        <s v="I Need's 3d Hello Kitty Hybrid Silicone Case Cover for HTC One X 4g with 3d Hello Kitty Stylus Pen Green/pink"/>
        <s v="Xerox 1935"/>
        <s v="Xerox 1971"/>
        <s v="Avery 513"/>
        <s v="Rubber Band Ball"/>
        <s v="Eberhard Faber 3 1/2&quot; Golf Pencils"/>
        <s v="Space Solutions Commercial Steel Shelving"/>
        <s v="Newell 346"/>
        <s v="GBC DocuBind P400 Electric Binding System"/>
        <s v="Global Highback Leather Tilter in Burgundy"/>
        <s v="File Shuttle II and Handi-File, Black"/>
        <s v="Executive Impressions 13-1/2&quot; Indoor/Outdoor Wall Clock"/>
        <s v="Eldon 400 Class Desk Accessories, Black Carbon"/>
        <s v="Wilson Jones Clip &amp; Carry Folder Binder Tool for Ring Binders, Clear"/>
        <s v="Xerox 1978"/>
        <s v="Harbour Creations 67200 Series Stacking Chairs"/>
        <s v="Tenex V2T-RE Standard Weight Series Chair Mat, 45&quot; x 53&quot;, Lip 25&quot; x 12&quot;"/>
        <s v="Samsung Galaxy Mega 6.3"/>
        <s v="Situations Contoured Folding Chairs, 4/Set"/>
        <s v="Strathmore Photo Mount Cards"/>
        <s v="Avery 478"/>
        <s v="Global Value Steno Chair, Gray"/>
        <s v="DAX Two-Tone Rosewood/Black Document Frame, Desktop, 5 x 7"/>
        <s v="Xerox 220"/>
        <s v="Avery Durable Poly Binders"/>
        <s v="Executive Impressions 12&quot; Wall Clock"/>
        <s v="Peel &amp; Stick Add-On Corner Pockets"/>
        <s v="Safco Chair Connectors, 6/Carton"/>
        <s v="Acco Data Flex Cable Posts For Top &amp; Bottom Load Binders, 6&quot; Capacity"/>
        <s v="Avanti 4.4 Cu. Ft. Refrigerator"/>
        <s v="Insertable Tab Post Binder Dividers"/>
        <s v="Cardinal Holdit Business Card Pockets"/>
        <s v="Xerox 225"/>
        <s v="Atlantic Metals Mobile 2-Shelf Bookcases, Custom Colors"/>
        <s v="Tenex 46&quot; x 60&quot; Computer Anti-Static Chairmat, Rectangular Shaped"/>
        <s v="Hon Valutask Swivel Chairs"/>
        <s v="Lesro Sheffield Collection Coffee Table, End Table, Center Table, Corner Table"/>
        <s v="#10 Self-Seal White Envelopes"/>
        <s v="Hon Pagoda Stacking Chairs"/>
        <s v="Newell 339"/>
        <s v="NETGEAR N750 Dual Band Wi-Fi Gigabit Router"/>
        <s v="36X48 HARDFLOOR CHAIRMAT"/>
        <s v="Conquest 14 Commercial Heavy-Duty Upright Vacuum, Collection System, Accessory Kit"/>
        <s v="Computer Printout Paper with Letter-Trim Perforations"/>
        <s v="Ampad #10 Peel &amp; Seel Holiday Envelopes"/>
        <s v="Anderson Hickey Conga Table Tops &amp; Accessories"/>
        <s v="Important Message Pads, 50 4-1/4 x 5-1/2 Forms per Pad"/>
        <s v="OtterBox Commuter Series Case - iPhone 5 &amp; 5s"/>
        <s v="Logitech Wireless Headset H600 Over-The-Head Design"/>
        <s v="Xerox 230"/>
        <s v="Kensington 7 Outlet MasterPiece Power Center with Fax/Phone Line Protection"/>
        <s v="invisibleSHIELD by ZAGG Smudge-Free Screen Protector"/>
        <s v="GBC ProClick 150 Presentation Binding System"/>
        <s v="Stacking Trays by OIC"/>
        <s v="Advantus Panel Wall Certificate Holder - 8.5x11"/>
        <s v="Vtech CS6719"/>
        <s v="Sauder Barrister Bookcases"/>
        <s v="Premier Electric Letter Opener"/>
        <s v="Bush Cubix Collection Bookcases, Fully Assembled"/>
        <s v="Xerox 1980"/>
        <s v="Aastra 6757i CT Wireless VoIP phone"/>
        <s v="Xerox 1907"/>
        <s v="Surelock Post Binders"/>
        <s v="Fellowes Neat Ideas Storage Cubes"/>
        <s v="Panasonic KX TS3282W Corded phone"/>
        <s v="Maxell LTO Ultrium - 800 GB"/>
        <s v="Logitech 910-002974 M325 Wireless Mouse for Web Scrolling"/>
        <s v="Global Leather and Oak Executive Chair, Black"/>
        <s v="Ibico Ibimaster 300 Manual Binding System"/>
        <s v="Ibico Presentation Index for Binding Systems"/>
        <s v="Boston 1799 Powerhouse Electric Pencil Sharpener"/>
        <s v="Atlantic Metals Mobile 5-Shelf Bookcases, Custom Colors"/>
        <s v="Belkin F8E887 USB Wired Ergonomic Keyboard"/>
        <s v="Eldon Expressions Wood and Plastic Desk Accessories, Cherry Wood"/>
        <s v="Eureka The Boss Cordless Rechargeable Stick Vac"/>
        <s v="Wilson Jones Turn Tabs Binder Tool for Ring Binders"/>
        <s v="PowerGen Dual USB Car Charger"/>
        <s v="Wilson Jones Four-Pocket Poly Binders"/>
        <s v="Plantronics 81402"/>
        <s v="Presstex Flexible Ring Binders"/>
        <s v="Avery Fluorescent Highlighter Four-Color Set"/>
        <s v="Avery 485"/>
        <s v="Fellowes PB300 Plastic Comb Binding Machine"/>
        <s v="Seth Thomas 12&quot; Clock w/ Goldtone Case"/>
        <s v="Tennsco Commercial Shelving"/>
        <s v="SlimView Poly Binder, 3/8&quot;"/>
        <s v="Cisco SPA112 2 Port Phone Adapter"/>
        <s v="Fellowes Bankers Box Staxonsteel Drawer File/Stacking System"/>
        <s v="Col-Erase Pencils with Erasers"/>
        <s v="Eldon Executive Woodline II Desk Accessories, Mahogany"/>
        <s v="Prang Colored Pencils"/>
        <s v="Canon Imageclass D680 Copier / Fax"/>
        <s v="Binney &amp; Smith Crayola Metallic Colored Pencils, 8-Color Set"/>
        <s v="Disposable Triple-Filter Dust Bags"/>
        <s v="Fellowes Powershred HS-440 4-Sheet High Security Shredder"/>
        <s v="DXL Angle-View Binders with Locking Rings, Black"/>
        <s v="Tenex Antistatic Computer Chair Mats"/>
        <s v="Kensington Expert Mouse Optical USB Trackball for PC or Mac"/>
        <s v="Samsung HM1900 Bluetooth Headset"/>
        <s v="Master Caster Door Stop, Gray"/>
        <s v="Cisco 8x8 Inc. 6753i IP Business Phone System"/>
        <s v="Tenex Chairmats For Use with Hard Floors"/>
        <s v="Acco Flexible ACCOHIDE Square Ring Data Binder, Dark Blue, 11 1/2&quot; X 14&quot; 7/8&quot;"/>
        <s v="Fellowes Command Center 5-outlet power strip"/>
        <s v="Acco PRESSTEX Data Binder with Storage Hooks, Light Blue, 9 1/2&quot; X 11&quot;"/>
        <s v="APC 7 Outlet Network SurgeArrest Surge Protector"/>
        <s v="Xerox 1900"/>
        <s v="OIC Stacking Trays"/>
        <s v="Performers Binder/Pad Holder, Black"/>
        <s v="KI Adjustable-Height Table"/>
        <s v="Xerox 1953"/>
        <s v="REDIFORM Incoming/Outgoing Call Register, 11&quot; X 8 1/2&quot;, 100 Messages"/>
        <s v="Carina Mini System Audio Rack, Model AR050B"/>
        <s v="Fellowes PB200 Plastic Comb Binding Machine"/>
        <s v="Xerox 226"/>
        <s v="Eldon Executive Woodline II Cherry Finish Desk Accessories"/>
        <s v="Message Book, Wirebound, Four 5 1/2&quot; X 4&quot; Forms/Pg., 200 Dupl. Sets/Book"/>
        <s v="Wirebound Four 2-3/4 x 5 Forms per Page, 400 Sets per Book"/>
        <s v="Akro-Mils 12-Gallon Tote"/>
        <s v="Tenex Traditional Chairmats for Hard Floors, Average Lip, 36&quot; x 48&quot;"/>
        <s v="Xerox 1968"/>
        <s v="GBC Wire Binding Combs"/>
        <s v="Hoover Shoulder Vac Commercial Portable Vacuum"/>
        <s v="OIC #2 Pencils, Medium Soft"/>
        <s v="Logitech Trackman Marble Mouse"/>
        <s v="Binder Posts"/>
        <s v="Kensington Orbit Wireless Mobile Trackball for PC and Mac"/>
        <s v="KeyTronic E03601U1 - Keyboard - Beige"/>
        <s v="Imation Bio 2GB USB Flash Drive Imation Corp"/>
        <s v="Xerox 1894"/>
        <s v="Logitech MX Performance Wireless Mouse"/>
        <s v="Bush Birmingham Collection Bookcase, Dark Cherry"/>
        <s v="Sanford Colorific Colored Pencils, 12/Box"/>
        <s v="Cyber Acoustics AC-202b Speech Recognition Stereo Headset"/>
        <s v="Avery Metallic Poly Binders"/>
        <s v="Spiral Phone Message Books with Labels by Adams"/>
        <s v="Acco 6 Outlet Guardian Premium Plus Surge Suppressor"/>
        <s v="Eldon Gobal File Keepers"/>
        <s v="Smead Alpha-Z Color-Coded Name Labels First Letter Starter Set"/>
        <s v="Xerox 1905"/>
        <s v="Cardinal HOLDit! Binder Insert Strips,Extra Strips"/>
        <s v="Avery Self-Adhesive Photo Pockets for Polaroid Photos"/>
        <s v="Plantronics Audio 995 Wireless Stereo Headset"/>
        <s v="DIXON Oriole Pencils"/>
        <s v="Telephone Message Books with Fax/Mobile Section, 4 1/4&quot; x 6&quot;"/>
        <s v="GBC DocuBind 300 Electric Binding Machine"/>
        <s v="Okidata MB491 Multifunction Printer"/>
        <s v="Plantronics Savi W720 Multi-Device Wireless Headset System"/>
        <s v="Premium Writing Pencils, Soft, #2 by Central Association for the Blind"/>
        <s v="Apple iPhone 5"/>
        <s v="Iceberg Mobile Mega Data/Printer Cart "/>
        <s v="Crayola Colored Pencils"/>
        <s v="Bush Andora Conference Table, Maple/Graphite Gray Finish"/>
        <s v="Peel-Off China Markers"/>
        <s v="Newell 310"/>
        <s v="SanDisk Cruzer 64 GB USB Flash Drive"/>
        <s v="Fellowes Superior 10 Outlet Split Surge Protector"/>
        <s v="Multi-Use Personal File Cart and Caster Set, Three Stacking Bins"/>
        <s v="Maxell Pro 80 Minute CD-R, 10/Pack"/>
        <s v="Tripp Lite Isotel 8 Ultra 8 Outlet Metal Surge"/>
        <s v="Sensible Storage WireTech Storage Systems"/>
        <s v="Imation Swivel Flash Drive USB flash drive - 8 GB"/>
        <s v="TRENDnet 56K USB 2.0 Phone, Internet and Fax Modem"/>
        <s v="Xerox 1881"/>
        <s v="Global Wood Trimmed Manager's Task Chair, Khaki"/>
        <s v="KeyTronic 6101 Series - Keyboard - Black"/>
        <s v="Eldon Delta Triangular Chair Mat, 52&quot; x 58&quot;, Clear"/>
        <s v="Xerox 1919"/>
        <s v="Verbatim Slim CD and DVD Storage Cases, 50/Pack"/>
        <s v="Eldon Advantage Foldable Chair Mats for Low Pile Carpets"/>
        <s v="Xerox 1883"/>
        <s v="Sharp 1540cs Digital Laser Copier"/>
        <s v="Acme Preferred Stainless Steel Scissors"/>
        <s v="Bevis Steel Folding Chairs"/>
        <s v="White Computer Printout Paper by Universal"/>
        <s v="TOPS Carbonless Receipt Book, Four 2-3/4 x 7-1/4 Money Receipts per Page"/>
        <s v="Avery Hidden Tab Dividers for Binding Systems"/>
        <s v="Xerox 1912"/>
        <s v="Acco Economy Flexible Poly Round Ring Binder"/>
        <s v="Xerox 1941"/>
        <s v="Hon 5100 Series Wood Tables"/>
        <s v="Motorola Moto X"/>
        <s v="Avery 515"/>
        <s v="Pressboard Data Binders by Wilson Jones"/>
        <s v="TOPS 4 x 6 Fluorescent Color Memo Sheets, 500 Sheets per Pack"/>
        <s v="Durable Pressboard Binders"/>
        <s v="Hon 4070 Series Pagoda Armless Upholstered Stacking Chairs"/>
        <s v="Ibico EB-19 Dual Function Manual Binding System"/>
        <s v="Verbatim 25 GB 6x Blu-ray Single Layer Recordable Disc, 3/Pack"/>
        <s v="Eldon 300 Class Desk Accessories, Black"/>
        <s v="Sterilite Show Offs Storage Containers"/>
        <s v="Newell 320"/>
        <s v="Chromcraft 48&quot; x 96&quot; Racetrack Double Pedestal Table"/>
        <s v="LG Exalt"/>
        <s v="Economy #2 Pencils"/>
        <s v="GBC Clear Cover, 8-1/2 x 11, unpunched, 25 covers per pack"/>
        <s v="Maxell 74 Minute CDR, 10/Pack"/>
        <s v="Xerox 1995"/>
        <s v="Logitech G602 Wireless Gaming Mouse"/>
        <s v="LG G3"/>
        <s v="Ultra Door Push Plate"/>
        <s v="Global Fabric Manager's Chair, Dark Gray"/>
        <s v="Riverleaf Stik-Withit Designer Note Cubes"/>
        <s v="Acco Expandable Hanging Binders"/>
        <s v="High-Back Leather Manager's Chair"/>
        <s v="HP Office Paper (20Lb. and 87 Bright)"/>
        <s v="Ooma Telo VoIP Home Phone System"/>
        <s v="Master Caster Door Stop, Large Neon Orange"/>
        <s v="Xerox 2"/>
        <s v="Xerox 194"/>
        <s v="Master Giant Foot Doorstop, Safety Yellow"/>
        <s v="Black &amp; Decker Filter for Double Action Dustbuster Cordless Vac BLDV7210"/>
        <s v="Howard Miller 11-1/2&quot; Diameter Brentwood Wall Clock"/>
        <s v="Xerox 1972"/>
        <s v="Recycled Eldon Regeneration Jumbo File"/>
        <s v="Jackery Bar Premium Fast-charging Portable Charger"/>
        <s v="Fellowes Twister Kit, Gray/Clear, 3/pkg"/>
        <s v="Iceberg Nesting Folding Chair, 19w x 6d x 43h"/>
        <s v="SAFCO Commercial Wire Shelving, Black"/>
        <s v="Holmes Visible Mist Ultrasonic Humidifier with 2.3-Gallon Output per Day, Replacement Filter"/>
        <s v="Hoover Replacement Belt for Commercial Guardsman Heavy-Duty Upright Vacuum"/>
        <s v="Xerox 1982"/>
        <s v="Kingston Digital DataTraveler 8GB USB 2.0"/>
        <s v="Avery 50"/>
        <s v="Dixon Ticonderoga Core-Lock Colored Pencils"/>
        <s v="Personal File Boxes with Fold-Down Carry Handle"/>
        <s v="Ultra Door Kickplate, 8&quot;H x 34&quot;W"/>
        <s v="Newell 338"/>
        <s v="WD My Passport Ultra 1TB Portable External Hard Drive"/>
        <s v="Carina 42&quot;Hx23 3/4&quot;W Media Storage Unit"/>
        <s v="Avery 519"/>
        <s v="Eureka Recycled Copy Paper 8 1/2&quot; x 11&quot;, Ream"/>
        <s v="Poly String Tie Envelopes"/>
        <s v="Mobile Personal File Cube"/>
        <s v="Storex DuraTech Recycled Plastic Frosted Binders"/>
        <s v="Logitech G430 Surround Sound Gaming Headset with Dolby 7.1 Technology"/>
        <s v="Space Solutions HD Industrial Steel Shelving."/>
        <s v="Avery Framed View Binder, EZD Ring (Locking), Navy, 1 1/2&quot;"/>
        <s v="Xerox 1921"/>
        <s v="Safco Value Mate Steel Bookcase, Baked Enamel Finish on Steel, Black"/>
        <s v="Cubify CubeX 3D Printer Double Head Print"/>
        <s v="Cisco Desktop Collaboration Experience DX650 IP Video Phone"/>
        <s v="O'Sullivan 3-Shelf Heavy-Duty Bookcases"/>
        <s v="Vinyl Coated Wire Paper Clips in Organizer Box, 800/Box"/>
        <s v="Xerox 1975"/>
        <s v="Xerox 1966"/>
        <s v="Newell 323"/>
        <s v="Boston 1827 Commercial Additional Cutter, Drive Gear &amp; Gear Rack for 1606"/>
        <s v="GBC VeloBinder Electric Binding Machine"/>
        <s v="Memorex Micro Travel Drive 16 GB"/>
        <s v="Mead 1st Gear 2&quot; Zipper Binder, Asst. Colors"/>
        <s v="PayAnywhere Card Reader"/>
        <s v="Fellowes Super Stor/Drawer Files"/>
        <s v="Bevis 36 x 72 Conference Tables"/>
        <s v="Harmony Air Purifier"/>
        <s v="KI Conference Tables"/>
        <s v="Rogers Jumbo File, Granite"/>
        <s v="IBM Multi-Purpose Copy Paper, 8 1/2 x 11&quot;, Case"/>
        <s v="Fellowes 8 Outlet Superior Workstation Surge Protector w/o Phone/Fax/Modem Protection"/>
        <s v="Eldon Regeneration Recycled Desk Accessories, Smoke"/>
        <s v="Ampad Evidence Wirebond Steno Books, 6&quot; x 9&quot;"/>
        <s v="DAX Wood Document Frame."/>
        <s v="Xerox 208"/>
        <s v="Xerox 217"/>
        <s v="Jawbone MINI JAMBOX Wireless Bluetooth Speaker"/>
        <s v="Logitech K350 2.4Ghz Wireless Keyboard"/>
        <s v="GBC Recycled Grain Textured Covers"/>
        <s v="Xerox 21"/>
        <s v="KLD Oscar II Style Snap-on Ultra Thin Side Flip Synthetic Leather Cover Case for HTC One HTC M7"/>
        <s v="Boston 1645 Deluxe Heavier-Duty Electric Pencil Sharpener"/>
        <s v="Binney &amp; Smith inkTank Desk Highlighter, Chisel Tip, Yellow, 12/Box"/>
        <s v="Acco Hot Clips Clips to Go"/>
        <s v="Xerox 1927"/>
        <s v="Memorex 25GB 6X Branded Blu-Ray Recordable Disc, 30/Pack"/>
        <s v="Sauder Camden County Collection Libraries, Planked Cherry Finish"/>
        <s v="Boston KS Multi-Size Manual Pencil Sharpener"/>
        <s v="Hon 4-Shelf Metal Bookcases"/>
        <s v="Poly Designer Cover &amp; Back"/>
        <s v="Apple EarPods with Remote and Mic"/>
        <s v="Boston Home &amp; Office Model 2000 Electric Pencil Sharpeners"/>
        <s v="Dana Halogen Swing-Arm Architect Lamp"/>
        <s v="Lenovo 17-Key USB Numeric Keypad"/>
        <s v="GBC DocuBind P50 Personal Binding Machine"/>
        <s v="Xerox 1992"/>
        <s v="Ames Color-File Green Diamond Border X-ray Mailers"/>
        <s v="O'Sullivan Plantations 2-Door Library in Landvery Oak"/>
        <s v="Global Armless Task Chair, Royal Blue"/>
        <s v="Riverside Furniture Stanwyck Manor Table Series"/>
        <s v="G.E. Longer-Life Indoor Recessed Floodlight Bulbs"/>
        <s v="Xerox 1928"/>
        <s v="Fellowes Recycled Storage Drawers"/>
        <s v="Chromcraft Round Conference Tables"/>
        <s v="24 Capacity Maxi Data Binder Racks, Pearl"/>
        <s v="Southworth 25% Cotton Premium Laser Paper and Envelopes"/>
        <s v="DAX Solid Wood Frames"/>
        <s v="Memorex Micro Travel Drive 32 GB"/>
        <s v="Master Big Foot Doorstop, Beige"/>
        <s v="Multimedia Mailers"/>
        <s v="Avery 5"/>
        <s v="Office Star - Contemporary Task Swivel chair with Loop Arms, Charcoal"/>
        <s v="Belkin F9H710-06 7 Outlet SurgeMaster Surge Protector"/>
        <s v="Brother DCP1000 Digital 3 in 1 Multifunction Machine"/>
        <s v="White Business Envelopes with Contemporary Seam, Recycled White Business Envelopes"/>
        <s v="Nontoxic Chalk"/>
        <s v="GBC Therma-A-Bind 250T Electric Binding System"/>
        <s v="Super Bands, 12/Pack"/>
        <s v="Document Clip Frames"/>
        <s v="Acme Stainless Steel Office Snips"/>
        <s v="Hewlett Packard LaserJet 3310 Copier"/>
        <s v="Vinyl Sectional Post Binders"/>
        <s v="Deflect-o EconoMat Studded, No Bevel Mat for Low Pile Carpeting"/>
        <s v="Storex Flexible Poly Binders with Double Pockets"/>
        <s v="Office Star - Ergonomic Mid Back Chair with 2-Way Adjustable Arms"/>
        <s v="Xerox 1917"/>
        <s v="Martin-Yale Premier Letter Opener"/>
        <s v="Xerox 1942"/>
        <s v="Fellowes Bases and Tops For Staxonsteel/High-Stak Systems"/>
        <s v="Acco Banker's Clasps, 5 3/4&quot;-Long"/>
        <s v="Sauder Mission Library with Doors, Fruitwood Finish"/>
        <s v="Fellowes Staxonsteel Drawer Files"/>
        <s v="Acco Pressboard Covers with Storage Hooks, 14 7/8&quot; x 11&quot;, Executive Red"/>
        <s v="Newell 348"/>
        <s v="Newell 328"/>
        <s v="Avery 483"/>
        <s v="Dixon Ticonderoga Maple Cedar Pencil, #2"/>
        <s v="Advantus Map Pennant Flags and Round Head Tacks"/>
        <s v="Recycled Steel Personal File for Standard File Folders"/>
        <s v="GBC ProClick Punch Binding System"/>
        <s v="Office Star - Mesh Screen back chair with Vinyl seat"/>
        <s v="14-7/8 x 11 Blue Bar Computer Printout Paper"/>
        <s v="Insertable Tab Indexes For Data Binders"/>
        <s v="GBC Linen Binding Covers"/>
        <s v="Things To Do Today Spiral Book"/>
        <s v="Contemporary Wood/Metal Frame"/>
        <s v="Holmes Odor Grabber"/>
        <s v="Xerox 1934"/>
        <s v="Nu-Dell Executive Frame"/>
        <s v="Wilson Jones Impact Binders"/>
        <s v="Xerox 1951"/>
        <s v="Carina Media Storage Towers in Natural &amp; Black"/>
        <s v="Newell 307"/>
        <s v="Mophie Juice Pack Helium for iPhone"/>
        <s v="Global Troy Executive Leather Low-Back Tilter"/>
        <s v="Blue Parrot B250XT Professional Grade Wireless Bluetooth Headset with"/>
        <s v="OIC Thumb-Tacks"/>
        <s v="Letter or Legal Size Expandable Poly String Tie Envelopes"/>
        <s v="Hon Deluxe Fabric Upholstered Stacking Chairs, Rounded Back"/>
        <s v="Logitech diNovo Edge Keyboard"/>
        <s v="Green Canvas Binder for 8-1/2&quot; x 14&quot; Sheets"/>
        <s v="Avery 4027 File Folder Labels for Dot Matrix Printers, 5000 Labels per Box, White"/>
        <s v="Xerox 1931"/>
        <s v="Avery Durable Slant Ring Binders With Label Holder"/>
        <s v="Hon Every-Day Chair Series Swivel Task Chairs"/>
        <s v="AT&amp;T 17929 Lendline Telephone"/>
        <s v="Lesro Round Back Collection Coffee Table, End Table"/>
        <s v="Premium Transparent Presentation Covers by GBC"/>
        <s v="Eldon 200 Class Desk Accessories"/>
        <s v="Belkin 8-Outlet Premiere SurgeMaster II Surge Protectors"/>
        <s v="Acco Suede Grain Vinyl Round Ring Binder"/>
        <s v="Ibico EPK-21 Electric Binding System"/>
        <s v="Euro Pro Shark Stick Mini Vacuum"/>
        <s v="Logitech G600 MMO Gaming Mouse"/>
        <s v="Letter Size File"/>
        <s v="Dexim XPower Skin Super-Thin Power Case for iPhone 5 - Black"/>
        <s v="GBC Poly Designer Binding Covers"/>
        <s v="Holmes Replacement Filter for HEPA Air Cleaner, Very Large Room, HEPA Filter"/>
        <s v="Office Star Flex Back Scooter Chair with Aluminum Finish Frame"/>
        <s v="Acme Office Executive Series Stainless Steel Trimmers"/>
        <s v="Logitech Wireless Gaming Headset G930"/>
        <s v="Sauder Forest Hills Library, Woodland Oak Finish"/>
        <s v="Bagged Rubber Bands"/>
        <s v="Avery 491"/>
        <s v="Belkin OmniView SE Rackmount Kit"/>
        <s v="Speediset Carbonless Redi-Letter 7&quot; x 8 1/2&quot;"/>
        <s v="Harmony HEPA Quiet Air Purifiers"/>
        <s v="Acrylic Self-Standing Desk Frames"/>
        <s v="Samsung Galaxy S4"/>
        <s v="Global Enterprise Series Seating High-Back Swivel/Tilt Chairs"/>
        <s v="Seth Thomas 13 1/2&quot; Wall Clock"/>
        <s v="Rush Hierlooms Collection Rich Wood Bookcases"/>
        <s v="Xerox 209"/>
        <s v="Aluminum Screw Posts"/>
        <s v="Fellowes Desktop Hanging File Manager"/>
        <s v="V7 USB Numeric Keypad"/>
        <s v="Boston Electric Pencil Sharpener, Model 1818, Charcoal Black"/>
        <s v="Peel &amp; Seel Recycled Catalog Envelopes, Brown"/>
        <s v="Avanti 1.7 Cu. Ft. Refrigerator"/>
        <s v="Universal Recycled Hanging Pressboard Report Binders, Letter Size"/>
        <s v="Advantus Employee of the Month Certificate Frame, 11 x 13-1/2"/>
        <s v="Hon Racetrack Conference Tables"/>
        <s v="HP Standard 104 key PS/2 Keyboard"/>
        <s v="Xerox 1887"/>
        <s v="Xerox 1882"/>
        <s v="Commercial WindTunnel Clean Air Upright Vacuum, Replacement Belts, Filtration Bags"/>
        <s v="Hewlett-Packard 300S Scientific Calculator"/>
        <s v="Kensington 4 Outlet MasterPiece Compact Power Control Center"/>
        <s v="Rosewill 107 Normal Keys USB Wired Standard Keyboard"/>
        <s v="SAFCO Mobile Desk Side File, Wire Frame"/>
        <s v="Redi-Strip #10 Envelopes, 4 1/8 x 9 1/2"/>
        <s v="Avery 495"/>
        <s v="Avery Hi-Liter GlideStik Fluorescent Highlighter, Yellow Ink"/>
        <s v="Seth Thomas 16&quot; Steel Case Clock"/>
        <s v="Eldon Expressions Wood Desk Accessories, Oak"/>
        <s v="Eldon 500 Class Desk Accessories"/>
        <s v="Eldon Image Series Desk Accessories, Ebony"/>
        <s v="Avery Durable Plastic 1&quot; Binders"/>
        <s v="Sauder Cornerstone Collection Library"/>
        <s v="Standard Rollaway File with Lock"/>
        <s v="Avery 512"/>
        <s v="Xerox 1906"/>
        <s v="Luxo Professional Combination Clamp-On Lamps"/>
        <s v="Bose SoundLink Bluetooth Speaker"/>
        <s v="Plantronics Voyager Pro HD - Bluetooth Headset"/>
        <s v="Avery 493"/>
        <s v="Logitech M510 Wireless Mouse"/>
        <s v="Standard Line “While You Were Out” Hardbound Telephone Message Book"/>
        <s v="Kingston Digital DataTraveler 64GB USB 2.0"/>
        <s v="OtterBox Commuter Series Case - Samsung Galaxy S4"/>
        <s v="Xerox 1963"/>
        <s v="Newell 326"/>
        <s v="Unpadded Memo Slips"/>
        <s v="Newell 341"/>
        <s v="Acco Glide Clips"/>
        <s v="Hand-Finished Solid Wood Document Frame"/>
        <s v="Bush Cubix Conference Tables, Fully Assembled"/>
        <s v="Tennsco Industrial Shelving"/>
        <s v="Avery 490"/>
        <s v="Office Star - Contemporary Task Swivel chair with 2-way adjustable arms, Plum"/>
        <s v="Mediabridge Sport Armband iPhone 5s"/>
        <s v="Avery 494"/>
        <s v="Newell 349"/>
        <s v="Avery 509"/>
        <s v="Sony 32GB Class 10 Micro SDHC R40 Memory Card"/>
        <s v="Hon Mobius Operator's Chair"/>
        <s v="Eldon Image Series Black Desk Accessories"/>
        <s v="Colored Envelopes"/>
        <s v="Xerox 1880"/>
        <s v="DIXON Ticonderoga Erasable Checking Pencils"/>
        <s v="Xerox 1956"/>
        <s v="Colored Push Pins"/>
        <s v="ClearOne CHATAttach 160 - speaker phone"/>
        <s v="Tenex Personal Project File with Scoop Front Design, Black"/>
        <s v="DAX Copper Panel Document Frame, 5 x 7 Size"/>
        <s v="Ibico Recycled Grain-Textured Covers"/>
        <s v="HP Officejet Pro 8600 e-All-In-One Printer, Copier, Scanner, Fax"/>
        <s v="SAFCO Folding Chair Trolley"/>
        <s v="Plantronics MX500i Earset"/>
        <s v="Astroparche Fine Business Paper"/>
        <s v="Iris 3-Drawer Stacking Bin, Black"/>
        <s v="Panasonic Business Telephones KX-T7736"/>
        <s v="Wi-Ex zBoost YX540 Cellular Phone Signal Booster"/>
        <s v="Barrel Sharpener"/>
        <s v="Plantronics CS510 - Over-the-Head monaural Wireless Headset System"/>
        <s v="Imation Bio 8GB USB Flash Drive Imation Corp"/>
        <s v="Hon Comfortask Task/Swivel Chairs"/>
        <s v="Square Ring Data Binders, Rigid 75 Pt. Covers, 11&quot; x 14-7/8&quot;"/>
        <s v="Career Cubicle Clock, 8 1/4&quot;, Black"/>
        <s v="Xerox 221"/>
        <s v="Atlantic Metals Mobile 4-Shelf Bookcases, Custom Colors"/>
        <s v="Xerox 1893"/>
        <s v="#6 3/4 Gummed Flap White Envelopes"/>
        <s v="GBC Twin Loop Wire Binding Elements, 9/16&quot; Spine, Black"/>
        <s v="Catalog Binders with Expanding Posts"/>
        <s v="Adjustable Personal File Tote"/>
        <s v="Hoover WindTunnel Plus Canister Vacuum"/>
        <s v="Hon Metal Bookcases, Putty"/>
        <s v="Acme Box Cutter Scissors"/>
        <s v="DAX Black Cherry Wood-Tone Poster Frame"/>
        <s v="StarTech.com 10/100 VDSL2 Ethernet Extender Kit"/>
        <s v="Xerox 1977"/>
        <s v="Stackable Trays"/>
        <s v="DAX Wood Document Frame"/>
        <s v="Acme Softgrip Scissors"/>
        <s v="GBC Standard Recycled Report Covers, Clear Plastic Sheets"/>
        <s v="Berol Giant Pencil Sharpener"/>
        <s v="Eldon ProFile File 'N Store Portable File Tub Letter/Legal Size Black"/>
        <s v="Xerox 189"/>
        <s v="Prang Drawing Pencil Set"/>
        <s v="Griffin GC17055 Auxiliary Audio Cable"/>
        <s v="Bush Heritage Pine Collection 5-Shelf Bookcase, Albany Pine Finish, *Special Order"/>
        <s v="Wilson Jones Suede Grain Vinyl Binders"/>
        <s v="Avery 503"/>
        <s v="Xerox 216"/>
        <s v="Apple iPhone 5S"/>
        <s v="AmazonBasics 3-Button USB Wired Mouse"/>
        <s v="Laser &amp; Ink Jet Business Envelopes"/>
        <s v="Ibico Recycled Linen-Style Covers"/>
        <s v="Xerox 207"/>
        <s v="Acme Kleencut Forged Steel Scissors"/>
        <s v="Companion Letter/Legal File, Black"/>
        <s v="Plantronics Encore H101 Dual Earpieces Headset"/>
        <s v="GBC DocuBind 200 Manual Binding Machine"/>
        <s v="Avery Trapezoid Ring Binder, 3&quot; Capacity, Black, 1040 sheets"/>
        <s v="Deflect-o DuraMat Lighweight, Studded, Beveled Mat for Low Pile Carpeting"/>
        <s v="Alliance Rubber Bands"/>
        <s v="Fiskars Softgrip Scissors"/>
        <s v="Socket Bluetooth Cordless Hand Scanner (CHS)"/>
        <s v="Xerox 1949"/>
        <s v="Global Geo Office Task Chair, Gray"/>
        <s v="G.E. Halogen Desk Lamp Bulbs"/>
        <s v="Okidata B400 Printer"/>
        <s v="Tennsco Stur-D-Stor Boltless Shelving, 5 Shelves, 24&quot; Deep, Sand"/>
        <s v="Tennsco Lockers, Sand"/>
        <s v="Logitech Wireless Boombox Speaker - portable - wireless, wired"/>
        <s v="TOPS &quot;Important Message&quot; Pads, Canary, 4-1/4 x 5-1/2, 50 Sheets per Pad"/>
        <s v="Advantus Push Pins"/>
        <s v="Plantronics Cordless Phone Headset with In-line Volume - M214C"/>
        <s v="Howard Miller 14-1/2&quot; Diameter Chrome Round Wall Clock"/>
        <s v="Advantus Rolling Drawer Organizers"/>
        <s v="Xerox 1947"/>
        <s v="Xerox 1914"/>
        <s v="Prismacolor Color Pencil Set"/>
        <s v="Newell 332"/>
        <s v="Novimex Turbo Task Chair"/>
        <s v="Rogers Deluxe File Chest"/>
        <s v="Computer Room Manger, 14&quot;"/>
        <s v="Cisco SPA 502G IP Phone"/>
        <s v="Executive Impressions 14&quot; Two-Color Numerals Wall Clock"/>
        <s v="Office Star - Contemporary Task Swivel Chair"/>
        <s v="iOttie XL Car Mount"/>
        <s v="Hoover Commercial Lightweight Upright Vacuum with E-Z Empty Dirt Cup"/>
        <s v="Premier Automatic Letter Opener"/>
        <s v="Anker Astro 15000mAh USB Portable Charger"/>
        <s v="Office Star - Mid Back Dual function Ergonomic High Back Chair with 2-Way Adjustable Arms"/>
        <s v="Panasonic KP-380BK Classic Electric Pencil Sharpener"/>
        <s v="Avery 501"/>
        <s v="Office Star - Professional Matrix Back Chair with 2-to-1 Synchro Tilt and Mesh Fabric Seat"/>
        <s v="Contemporary Borderless Frame"/>
        <s v="Panasonic KX TS208W Corded phone"/>
        <s v="Xerox 1925"/>
        <s v="Xerox 1923"/>
        <s v="3D Systems Cube Printer, 2nd Generation, Magenta"/>
        <s v="Pressboard Hanging Data Binders for Unburst Sheets"/>
        <s v="Xerox 192"/>
        <s v="3D Systems Cube Printer, 2nd Generation, White"/>
        <s v="Panasonic KX - TS880B Telephone"/>
        <s v="LG Electronics Tone+ HBS-730 Bluetooth Headset"/>
        <s v="Newell 350"/>
        <s v="Avery 481"/>
        <s v="Hunt PowerHouse Electric Pencil Sharpener, Blue"/>
        <s v="Sauder Camden County Barrister Bookcase, Planked Cherry Finish"/>
        <s v="Avery Binder Labels"/>
        <s v="Hon 4700 Series Mobuis Mid-Back Task Chairs with Adjustable Arms"/>
        <s v="Xerox 1936"/>
        <s v="Xerox 1937"/>
        <s v="GBC VeloBinder Strips"/>
        <s v="Xerox 200"/>
        <s v="Avery 497"/>
        <s v="Bravo II Megaboss 12-Amp Hard Body Upright, Replacement Belts, 2 Belts per Pack"/>
        <s v="Xerox 206"/>
        <s v="VTech DS6151"/>
        <s v="Xerox 188"/>
        <s v="Xerox 228"/>
        <s v="Imation 8gb Micro Traveldrive Usb 2.0 Flash Drive"/>
        <s v="Avery 49"/>
        <s v="Cardinal Poly Pocket Divider Pockets for Ring Binders"/>
        <s v="TOPS Money Receipt Book, Consecutively Numbered in Red,"/>
        <s v="First Data TMFD35 PIN Pad"/>
        <s v="Xerox 1933"/>
        <s v="Tenex &quot;The Solids&quot; Textured Chair Mats"/>
        <s v="Premium Transparent Presentation Covers, No Pattern/Clear, 8 1/2&quot; x 11&quot;"/>
        <s v="Avery 502"/>
        <s v="Xerox 19"/>
        <s v="Regeneration Desk Collection"/>
        <s v="XtraLife ClearVue Slant-D Ring Binders by Cardinal"/>
        <s v="Hunt Boston Vacuum Mount KS Pencil Sharpener"/>
        <s v="Hon Metal Bookcases, Black"/>
        <s v="Avery 475"/>
        <s v="Canon PC-428 Personal Copier"/>
        <s v="Xerox 205"/>
        <s v="Tyvek  Top-Opening Peel &amp; Seel  Envelopes, Gray"/>
        <s v="DAX Cubicle Frames, 8-1/2 x 11"/>
        <s v="Smead Alpha-Z Color-Coded Second Alphabetical Labels and Starter Set"/>
        <s v="Acme Titanium Bonded Scissors"/>
        <s v="Xerox 1890"/>
        <s v="Manco Dry-Lighter Erasable Highlighter"/>
        <s v="3M Office Air Cleaner"/>
        <s v="Wirebound Message Forms, Four 2 3/4 x 5 Forms per Page, Pink Paper"/>
        <s v="Hon Olson Stacker Stools"/>
        <s v="Rubbermaid ClusterMat Chairmats, Mat Size- 66&quot; x 60&quot;, Lip 20&quot; x 11&quot; -90 Degree Angle"/>
        <s v="Microsoft Natural Ergonomic Keyboard 4000"/>
        <s v="Boston 16765 Mini Stand Up Battery Pencil Sharpener"/>
        <s v="Global Task Chair, Black"/>
        <s v="Xerox 1895"/>
        <s v="Contico 72&quot;H Heavy-Duty Storage System"/>
        <s v="Sanford 52201 APSCO Electric Pencil Sharpener"/>
        <s v="SANFORD Major Accent Highlighters"/>
        <s v="Acco Recycled 2&quot; Capacity Laser Printer Hanging Data Binders"/>
        <s v="Plantronics Audio 478 Stereo USB Headset"/>
        <s v="Acme Galleria Hot Forged Steel Scissors with Colored Handles"/>
        <s v="Tuff Stuff Recycled Round Ring Binders"/>
        <s v="Ricoh - Ink Collector Unit for GX3000 Series Printers"/>
        <s v="Office Star - Ergonomically Designed Knee Chair"/>
        <s v="Tensor Track Tree Floor Lamp"/>
        <s v="Lexmark MarkNet N8150 Wireless Print Server"/>
        <s v="Computer Printout Index Tabs"/>
        <s v="Padded Folding Chairs, Black, 4/Carton"/>
        <s v="Sanyo Counter Height Refrigerator with Crisper, 3.6 Cubic Foot, Stainless Steel/Black"/>
        <s v="Personal Filing Tote with Lid, Black/Gray"/>
        <s v="Ink Jet Note and Greeting Cards, 8-1/2&quot; x 5-1/2&quot; Card Size"/>
        <s v="Tyvek Interoffice Envelopes, 9 1/2&quot; x 12 1/2&quot;, 100/Box"/>
        <s v="Stockwell Push Pins"/>
        <s v="Logitech Wireless Touch Keyboard K400"/>
        <s v="Cisco IP Phone 7961G-GE VoIP phone"/>
        <s v="Xerox 1997"/>
        <s v="AT&amp;T CL83451 4-Handset Telephone"/>
        <s v="Fiskars 8&quot; Scissors, 2/Pack"/>
        <s v="GBC Personal VeloBind Strips"/>
        <s v="Belkin 7-Outlet SurgeMaster Home Series"/>
        <s v="Belkin 19&quot; Center-Weighted Shelf, Gray"/>
        <s v="Staple magnet"/>
        <s v="Tripp Lite TLP810NET Broadband Surge for Modem/Fax"/>
        <s v="Brown Kraft Recycled Envelopes"/>
        <s v="12 Colored Short Pencils"/>
        <s v="Akro Stacking Bins"/>
        <s v="Polycom VoiceStation 500 Conference phone"/>
        <s v="Plastic Binding Combs"/>
        <s v="Hoover Upright Vacuum With Dirt Cup"/>
        <s v="Hoover Commercial Lightweight Upright Vacuum"/>
        <s v="Wilson Jones International Size A4 Ring Binders"/>
        <s v="Xerox 219"/>
        <s v="Stride Job 150 Highlighters, Chisel Tip, Assorted Colors"/>
        <s v="Deflect-o Glass Clear Studded Chair Mats"/>
        <s v="Acme Kleen Earth Office Shears"/>
        <s v="Panasonic KX T7736-B Digital phone"/>
        <s v="Memorex 25GB 6X Branded Blu-Ray Recordable Disc, 15/Pack"/>
        <s v="Xerox 1903"/>
        <s v="Samsung Galaxy S4 Mini"/>
        <s v="DataProducts Ampli Magnifier Task Lamp, Black,"/>
        <s v="Nortel Meridian M5316 Digital phone"/>
        <s v="Desktop 3-Pocket Hot File"/>
        <s v="Canon PC1080F Personal Copier"/>
        <s v="Black Avery Memo-Size 3-Ring Binder, 5 1/2&quot; x 8 1/2&quot;"/>
        <s v="Acco Side-Punched Conventional Columnar Pads"/>
        <s v="Jensen SMPS-640 - speaker phone"/>
        <s v="Xerox 1988"/>
        <s v="HON 5400 Series Task Chairs for Big and Tall"/>
        <s v="Sanford EarthWrite Recycled Pencils, Medium Soft, #2"/>
        <s v="LF Elite 3D Dazzle Designer Hard Case Cover, Lf Stylus Pen and Wiper For Apple Iphone 5c Mini Lite"/>
        <s v="Swingline SM12-08 MicroCut Jam Free Shredder"/>
        <s v="Okidata C610n Printer"/>
        <s v="Panasonic KP-4ABK Battery-Operated Pencil Sharpener"/>
        <s v="Eureka The Boss Lite 10-Amp Upright Vacuum, Blue"/>
        <s v="Cisco Small Business SPA 502G VoIP phone"/>
        <s v="Tenex Personal Filing Tote With Secure Closure Lid, Black/Frost"/>
        <s v="VariCap6 Expandable Binder"/>
        <s v="Eldon Fold 'N Roll Cart System"/>
        <s v="Executive Impressions 13&quot; Chairman Wall Clock"/>
        <s v="Adams &quot;While You Were Out&quot; Message Pads"/>
        <s v="Newell 34"/>
        <s v="Tensor Brushed Steel Torchiere Floor Lamp"/>
        <s v="Wilson Jones “Snap” Scratch Pad Binder Tool for Ring Binders"/>
        <s v="iOttie HLCRIO102 Car Mount"/>
        <s v="Bevis Round Conference Table Top &amp; Single Column Base"/>
        <s v="OIC Binder Clips, Mini, 1/4&quot; Capacity, Black"/>
        <s v="BOSTON Model 1800 Electric Pencil Sharpeners, Putty/Woodgrain"/>
        <s v="Sony Micro Vault Click 8 GB USB 2.0 Flash Drive"/>
        <s v="Xerox 1950"/>
        <s v="Samsung Galaxy S III - 16GB - pebble blue (T-Mobile)"/>
        <s v="XtraLife ClearVue Slant-D Ring Binder, White, 3&quot;"/>
        <s v="Avery 492"/>
        <s v="Wilson Jones Hanging View Binder, White, 1&quot;"/>
        <s v="Seidio BD2-HK3IPH5-BK DILEX Case and Holster Combo for Apple iPhone 5/5s - Black"/>
        <s v="Macally Suction Cup Mount"/>
        <s v="Xerox 1909"/>
        <s v="GBC DocuBind P100 Manual Binding Machine"/>
        <s v="Panasonic KP-350BK Electric Pencil Sharpener with Auto Stop"/>
        <s v="Harbour Creations Steel Folding Chair"/>
        <s v="Newell 334"/>
        <s v="Xerox 1999"/>
        <s v="Avery Hi-Liter Smear-Safe Highlighters"/>
        <s v="Hoover Commercial SteamVac"/>
        <s v="Jet-Pak Recycled Peel 'N' Seal Padded Mailers"/>
        <s v="Xerox 1938"/>
        <s v="Deflect-o EconoMat Nonstudded, No Bevel Mat"/>
        <s v="Acco PRESSTEX Data Binder with Storage Hooks, Dark Blue, 9 1/2&quot; X 11&quot;"/>
        <s v="Riverside Palais Royal Lawyers Bookcase, Royale Cherry Finish"/>
        <s v="Shocksock Galaxy S4 Armband"/>
        <s v="Recycled Data-Pak for Archival Bound Computer Printouts, 12-1/2 x 12-1/2 x 16"/>
        <s v="#10 Gummed Flap White Envelopes, 100/Box"/>
        <s v="Elite 5&quot; Scissors"/>
        <s v="DAX Two-Tone Silver Metal Document Frame"/>
        <s v="Ibico Standard Transparent Covers"/>
        <s v="Eldon Radial Chair Mat for Low to Medium Pile Carpets"/>
        <s v="Hon Olson Stacker Chairs"/>
        <s v="Letter/Legal File Tote with Clear Snap-On Lid, Black Granite"/>
        <s v="Hewlett-Packard Desktjet 6988DT Refurbished Printer"/>
        <s v="Micro Innovations Wireless Classic Keyboard with Mouse"/>
        <s v="Global Deluxe High-Back Office Chair in Storm"/>
        <s v="Hoover Replacement Belts For Soft Guard &amp; Commercial Ltweight Upright Vacs, 2/Pk"/>
        <s v="DAX Clear Channel Poster Frame"/>
        <s v="Xerox 211"/>
        <s v="Sauder Facets Collection Library, Sky Alder Finish"/>
        <s v="Kensington K72356US Mouse-in-a-Box USB Desktop Mouse"/>
        <s v="Executive Impressions 16-1/2&quot; Circular Wall Clock"/>
        <s v="Tenex Carpeted, Granite-Look or Clear Contemporary Contour Shape Chair Mats"/>
        <s v="Message Book, Phone, Wirebound Standard Line Memo, 2 3/4&quot; X 5&quot;"/>
        <s v="Eldon Mobile Mega Data Cart  Mega Stackable  Add-On Trays"/>
        <s v="Dixon Ticonderoga Core-Lock Colored Pencils, 48-Color Set"/>
        <s v="Colorific Watercolor Pencils"/>
        <s v="Electrix Fluorescent Magnifier Lamps &amp; Weighted Base"/>
        <s v="Acco Perma 4000 Stacking Storage Drawers"/>
        <s v="Xerox 1959"/>
        <s v="Model L Table or Wall-Mount Pencil Sharpener"/>
        <s v="Kleencut Forged Office Shears by Acme United Corporation"/>
        <s v="Woodgrain Magazine Files by Perma"/>
        <s v="Perixx PERIBOARD-512B, Ergonomic Split Keyboard"/>
        <s v="Avery Legal 4-Ring Binder"/>
        <s v="Balt Split Level Computer Training Table"/>
        <s v="Dual Level, Single-Width Filing Carts"/>
        <s v="Logitech Z-906 Speaker sys - home theater - 5.1-CH"/>
        <s v="SAFCO PlanMaster Boards, 60w x 37-1/2d, White Melamine"/>
        <s v="Artistic Insta-Plaque"/>
        <s v="Newell 321"/>
        <s v="Personal Folder Holder, Ebony"/>
        <s v="Decoflex Hanging Personal Folder File, Blue"/>
        <s v="Samsung Rugby III"/>
        <s v="Xerox 1886"/>
        <s v="Maxell CD-R Discs"/>
        <s v="Mitel 5320 IP Phone VoIP phone"/>
        <s v="Bevis Traditional Conference Table Top, Plinth Base"/>
        <s v="Rogers Profile Extra Capacity Storage Tub"/>
        <s v="OIC Colored Binder Clips, Assorted Sizes"/>
        <s v="Deflect-o DuraMat Antistatic Studded Beveled Mat for Medium Pile Carpeting"/>
        <s v="Newell 335"/>
        <s v="Brites Rubber Bands, 1 1/2 oz. Box"/>
        <s v="Tensor &quot;Hersey Kiss&quot; Styled Floor Lamp"/>
        <s v="OtterBox Defender Series Case - iPhone 5c"/>
        <s v="Nu-Dell Oak Frame"/>
        <s v="Global Leather &amp; Oak Executive Chair, Burgundy"/>
        <s v="Tenex B1-RE Series Chair Mats for Low Pile Carpets"/>
        <s v="Eldon Imàge Series Desk Accessories, Clear"/>
        <s v="Motorola L703CM"/>
        <s v="Bush Somerset Collection Bookcase"/>
        <s v="Luxo Economy Swing Arm Lamp"/>
        <s v="GBC Ibimaster 500 Manual ProClick Binding System"/>
        <s v="Global Deluxe High-Back Manager's Chair"/>
        <s v="Executive Impressions 13&quot; Clairmont Wall Clock"/>
        <s v="HTC One"/>
        <s v="Barricks 18&quot; x 48&quot; Non-Folding Utility Table with Bottom Storage Shelf"/>
        <s v="Xerox 1955"/>
        <s v="Belkin iPhone and iPad Lightning Cable"/>
        <s v="Deluxe Chalkboard Eraser Cleaner"/>
        <s v="BIC Brite Liner Grip Highlighters, Assorted, 5/Pack"/>
        <s v="Xerox Color Copier Paper, 11&quot; x 17&quot;, Ream"/>
        <s v="Logitech Media Keyboard K200"/>
        <s v="Anker Astro Mini 3000mAh Ultra-Compact Portable Charger"/>
        <s v="Lexmark 20R1285 X6650 Wireless All-in-One Printer"/>
        <s v="Xerox 1981"/>
        <s v="Avery Triangle Shaped Sheet Lifters, Black, 2/Pack"/>
        <s v="Bevis Round Bullnose 29&quot; High Table Top"/>
        <s v="Holmes Replacement Filter for HEPA Air Cleaner, Large Room"/>
        <s v="Hon Deluxe Fabric Upholstered Stacking Chairs"/>
        <s v="Rogers Handheld Barrel Pencil Sharpener"/>
        <s v="AT&amp;T CL2909"/>
        <s v="Xerox 22"/>
        <s v="Avery 487"/>
        <s v="Peel &amp; Seel Envelopes"/>
        <s v="Honeywell Quietcare HEPA Air Cleaner"/>
        <s v="Global Comet Stacking Arm Chair"/>
        <s v="Avery Trapezoid Extra Heavy Duty 4&quot; Binders"/>
        <s v="Fellowes 8 Outlet Superior Workstation Surge Protector"/>
        <s v="Sony Micro Vault Click 4 GB USB 2.0 Flash Drive"/>
        <s v="Global Enterprise Series Seating Low-Back Swivel/Tilt Chairs"/>
        <s v="Pastel Pink Envelopes"/>
        <s v="Self-Adhesive Address Labels for Typewriters with Dispenser Box"/>
        <s v="Avery 52"/>
        <s v="Self-Adhesive Ring Binder Labels"/>
        <s v="Weyerhaeuser First Choice Laser/Copy Paper (20Lb. and 88 Bright)"/>
        <s v="Microsoft Natural Keyboard Elite"/>
        <s v="Office Star - Task Chair with Contemporary Loop Arms"/>
        <s v="Konftel 250 Conference phone - Charcoal black"/>
        <s v="Acco Clips to Go Binder Clips, 24 Clips in Two Sizes"/>
        <s v="Wirebound Voice Message Log Book"/>
        <s v="C-Line Peel &amp; Stick Add-On Filing Pockets, 8-3/4 x 5-1/8, 10/Pack"/>
        <s v="Memorex Micro Travel Drive 4 GB"/>
        <s v="Translucent Push Pins by OIC"/>
        <s v="Polycom SoundPoint Pro SE-225 Corded phone"/>
        <s v="50 Colored Long Pencils"/>
        <s v="Electrix Architect's Clamp-On Swing Arm Lamp, Black"/>
        <s v="Sony 8GB Class 10 Micro SDHC R40 Memory Card"/>
        <s v="Xerox 202"/>
        <s v="Avery Premier Heavy-Duty Binder with Round Locking Rings"/>
        <s v="Fellowes Mighty 8 Compact Surge Protector"/>
        <s v="DMI Eclipse Executive Suite Bookcases"/>
        <s v="Hewlett Packard 610 Color Digital Copier / Printer"/>
        <s v="Belkin F9G930V10-GRY 9 Outlet Surge"/>
        <s v="Xerox 1899"/>
        <s v="Logitech Wireless Anywhere Mouse MX for PC and Mac"/>
        <s v="Wilson Jones data.warehouse D-Ring Binders with DublLock"/>
        <s v="Dixon My First Ticonderoga Pencil, #2"/>
        <s v="BlackBerry Q10"/>
        <s v="Array Memo Cubes"/>
        <s v="Acme Value Line Scissors"/>
        <s v="Avery Personal Creations Heavyweight Cards"/>
        <s v="JM Magazine Binder"/>
        <s v="Belkin 8 Outlet Surge Protector"/>
        <s v="Round Specialty Laser Printer Labels"/>
        <s v="Airmail Envelopes"/>
        <s v="Avery 05222 Permanent Self-Adhesive File Folder Labels for Typewriters, on Rolls, White, 250/Roll"/>
        <s v="Kensington SlimBlade Notebook Wireless Mouse with Nano Receiver "/>
        <s v="ARKON Windshield Dashboard Air Vent Car Mount Holder"/>
        <s v="Imation USB 2.0 Swivel Flash Drive USB flash drive - 4 GB - Pink"/>
        <s v="Avaya 5410 Digital phone"/>
        <s v="Xerox 1952"/>
        <s v="Dixon Ticonderoga Pencils"/>
        <s v="Southworth 25% Cotton Antique Laid Paper &amp; Envelopes"/>
        <s v="Hon 4070 Series Pagoda Round Back Stacking Chairs"/>
      </sharedItems>
    </cacheField>
    <cacheField name="Sales" numFmtId="44">
      <sharedItems containsSemiMixedTypes="0" containsString="0" containsNumber="1" minValue="0.44400000000000001" maxValue="13999.96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44">
      <sharedItems containsSemiMixedTypes="0" containsString="0" containsNumber="1" minValue="-3839.9904000000001" maxValue="6719.9808000000003"/>
    </cacheField>
  </cacheFields>
  <extLst>
    <ext xmlns:x14="http://schemas.microsoft.com/office/spreadsheetml/2009/9/main" uri="{725AE2AE-9491-48be-B2B4-4EB974FC3084}">
      <x14:pivotCacheDefinition pivotCacheId="14637443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2">
  <r>
    <n v="13"/>
    <s v="CA-2017-114412"/>
    <n v="1"/>
    <x v="0"/>
    <d v="2017-04-20T00:00:00"/>
    <x v="0"/>
    <x v="0"/>
    <s v="Standard Class"/>
    <s v="AA-10480"/>
    <s v="Andrew Allen"/>
    <n v="1"/>
    <x v="0"/>
    <s v="United States"/>
    <s v="Concord"/>
    <x v="0"/>
    <n v="28027"/>
    <x v="0"/>
    <s v="OFF-PA-10002365"/>
    <x v="0"/>
    <x v="0"/>
    <x v="0"/>
    <n v="15.552"/>
    <n v="3"/>
    <n v="0.2"/>
    <n v="5.4432"/>
  </r>
  <r>
    <n v="24"/>
    <s v="US-2017-156909"/>
    <n v="1"/>
    <x v="1"/>
    <d v="2017-07-18T00:00:00"/>
    <x v="1"/>
    <x v="1"/>
    <s v="Second Class"/>
    <s v="SF-20065"/>
    <s v="Sandra Flanagan"/>
    <n v="0.33333333333333331"/>
    <x v="0"/>
    <s v="United States"/>
    <s v="Philadelphia"/>
    <x v="1"/>
    <n v="19140"/>
    <x v="1"/>
    <s v="FUR-CH-10002774"/>
    <x v="1"/>
    <x v="1"/>
    <x v="1"/>
    <n v="71.372"/>
    <n v="2"/>
    <n v="0.3"/>
    <n v="-1.0196000000000001"/>
  </r>
  <r>
    <n v="35"/>
    <s v="CA-2017-107727"/>
    <n v="1"/>
    <x v="2"/>
    <d v="2017-10-23T00:00:00"/>
    <x v="2"/>
    <x v="2"/>
    <s v="Second Class"/>
    <s v="MA-17560"/>
    <s v="Matt Abelman"/>
    <n v="0.25"/>
    <x v="1"/>
    <s v="United States"/>
    <s v="Houston"/>
    <x v="2"/>
    <n v="77095"/>
    <x v="2"/>
    <s v="OFF-PA-10000249"/>
    <x v="0"/>
    <x v="0"/>
    <x v="2"/>
    <n v="29.472000000000001"/>
    <n v="3"/>
    <n v="0.2"/>
    <n v="9.9467999999999996"/>
  </r>
  <r>
    <n v="42"/>
    <s v="CA-2017-120999"/>
    <n v="1"/>
    <x v="3"/>
    <d v="2017-09-15T00:00:00"/>
    <x v="3"/>
    <x v="1"/>
    <s v="Standard Class"/>
    <s v="LC-16930"/>
    <s v="Linda Cazamias"/>
    <n v="0.33333333333333331"/>
    <x v="2"/>
    <s v="United States"/>
    <s v="Naperville"/>
    <x v="3"/>
    <n v="60540"/>
    <x v="2"/>
    <s v="TEC-PH-10004093"/>
    <x v="2"/>
    <x v="2"/>
    <x v="3"/>
    <n v="147.16800000000001"/>
    <n v="4"/>
    <n v="0.2"/>
    <n v="16.5564"/>
  </r>
  <r>
    <n v="44"/>
    <s v="CA-2017-139619"/>
    <n v="1"/>
    <x v="4"/>
    <d v="2017-09-23T00:00:00"/>
    <x v="3"/>
    <x v="3"/>
    <s v="Standard Class"/>
    <s v="ES-14080"/>
    <s v="Erin Smith"/>
    <n v="0.2"/>
    <x v="2"/>
    <s v="United States"/>
    <s v="Melbourne"/>
    <x v="4"/>
    <n v="32935"/>
    <x v="0"/>
    <s v="OFF-ST-10003282"/>
    <x v="0"/>
    <x v="3"/>
    <x v="4"/>
    <n v="95.616"/>
    <n v="2"/>
    <n v="0.2"/>
    <n v="9.5616000000000003"/>
  </r>
  <r>
    <n v="72"/>
    <s v="CA-2017-114440"/>
    <n v="1"/>
    <x v="5"/>
    <d v="2017-09-17T00:00:00"/>
    <x v="3"/>
    <x v="2"/>
    <s v="Second Class"/>
    <s v="TB-21520"/>
    <s v="Tracy Blumstein"/>
    <n v="0.33333333333333331"/>
    <x v="0"/>
    <s v="United States"/>
    <s v="Jackson"/>
    <x v="5"/>
    <n v="49201"/>
    <x v="2"/>
    <s v="OFF-PA-10004675"/>
    <x v="0"/>
    <x v="0"/>
    <x v="5"/>
    <n v="19.05"/>
    <n v="3"/>
    <n v="0"/>
    <n v="8.7629999999999999"/>
  </r>
  <r>
    <n v="76"/>
    <s v="US-2017-118038"/>
    <n v="0.33333333333333331"/>
    <x v="6"/>
    <d v="2017-12-11T00:00:00"/>
    <x v="4"/>
    <x v="0"/>
    <s v="First Class"/>
    <s v="KB-16600"/>
    <s v="Ken Brennan"/>
    <n v="0.2"/>
    <x v="2"/>
    <s v="United States"/>
    <s v="Houston"/>
    <x v="2"/>
    <n v="77041"/>
    <x v="2"/>
    <s v="OFF-BI-10004182"/>
    <x v="0"/>
    <x v="4"/>
    <x v="6"/>
    <n v="1.248"/>
    <n v="3"/>
    <n v="0.8"/>
    <n v="-1.9343999999999999"/>
  </r>
  <r>
    <n v="77"/>
    <s v="US-2017-118038"/>
    <n v="0.33333333333333331"/>
    <x v="6"/>
    <d v="2017-12-11T00:00:00"/>
    <x v="4"/>
    <x v="0"/>
    <s v="First Class"/>
    <s v="KB-16600"/>
    <s v="Ken Brennan"/>
    <n v="0.2"/>
    <x v="2"/>
    <s v="United States"/>
    <s v="Houston"/>
    <x v="2"/>
    <n v="77041"/>
    <x v="2"/>
    <s v="FUR-FU-10000260"/>
    <x v="1"/>
    <x v="5"/>
    <x v="7"/>
    <n v="9.7080000000000002"/>
    <n v="3"/>
    <n v="0.6"/>
    <n v="-5.8247999999999998"/>
  </r>
  <r>
    <n v="78"/>
    <s v="US-2017-118038"/>
    <n v="0.33333333333333331"/>
    <x v="6"/>
    <d v="2017-12-11T00:00:00"/>
    <x v="4"/>
    <x v="0"/>
    <s v="First Class"/>
    <s v="KB-16600"/>
    <s v="Ken Brennan"/>
    <n v="0.2"/>
    <x v="2"/>
    <s v="United States"/>
    <s v="Houston"/>
    <x v="2"/>
    <n v="77041"/>
    <x v="2"/>
    <s v="OFF-ST-10000615"/>
    <x v="0"/>
    <x v="3"/>
    <x v="8"/>
    <n v="27.24"/>
    <n v="3"/>
    <n v="0.2"/>
    <n v="2.7240000000000002"/>
  </r>
  <r>
    <n v="85"/>
    <s v="US-2017-119662"/>
    <n v="1"/>
    <x v="7"/>
    <d v="2017-11-16T00:00:00"/>
    <x v="5"/>
    <x v="4"/>
    <s v="First Class"/>
    <s v="CS-12400"/>
    <s v="Christopher Schild"/>
    <n v="0.1"/>
    <x v="1"/>
    <s v="United States"/>
    <s v="Chicago"/>
    <x v="3"/>
    <n v="60623"/>
    <x v="2"/>
    <s v="OFF-ST-10003656"/>
    <x v="0"/>
    <x v="3"/>
    <x v="9"/>
    <n v="230.376"/>
    <n v="3"/>
    <n v="0.2"/>
    <n v="-48.954900000000002"/>
  </r>
  <r>
    <n v="86"/>
    <s v="CA-2017-140088"/>
    <n v="1"/>
    <x v="8"/>
    <d v="2017-05-30T00:00:00"/>
    <x v="6"/>
    <x v="1"/>
    <s v="Second Class"/>
    <s v="PO-18865"/>
    <s v="Patrick O'Donnell"/>
    <n v="0.125"/>
    <x v="0"/>
    <s v="United States"/>
    <s v="Columbia"/>
    <x v="6"/>
    <n v="29203"/>
    <x v="0"/>
    <s v="FUR-CH-10000863"/>
    <x v="1"/>
    <x v="1"/>
    <x v="10"/>
    <n v="301.95999999999998"/>
    <n v="2"/>
    <n v="0"/>
    <n v="33.215600000000002"/>
  </r>
  <r>
    <n v="87"/>
    <s v="CA-2017-155558"/>
    <n v="0.5"/>
    <x v="9"/>
    <d v="2017-11-02T00:00:00"/>
    <x v="2"/>
    <x v="2"/>
    <s v="Standard Class"/>
    <s v="PG-18895"/>
    <s v="Paul Gonzalez"/>
    <n v="0.16666666666666666"/>
    <x v="0"/>
    <s v="United States"/>
    <s v="Rochester"/>
    <x v="7"/>
    <n v="55901"/>
    <x v="2"/>
    <s v="TEC-AC-10001998"/>
    <x v="2"/>
    <x v="6"/>
    <x v="11"/>
    <n v="19.989999999999998"/>
    <n v="1"/>
    <n v="0"/>
    <n v="6.7965999999999998"/>
  </r>
  <r>
    <n v="88"/>
    <s v="CA-2017-155558"/>
    <n v="0.5"/>
    <x v="9"/>
    <d v="2017-11-02T00:00:00"/>
    <x v="2"/>
    <x v="2"/>
    <s v="Standard Class"/>
    <s v="PG-18895"/>
    <s v="Paul Gonzalez"/>
    <n v="0.16666666666666666"/>
    <x v="0"/>
    <s v="United States"/>
    <s v="Rochester"/>
    <x v="7"/>
    <n v="55901"/>
    <x v="2"/>
    <s v="OFF-LA-10000134"/>
    <x v="0"/>
    <x v="7"/>
    <x v="12"/>
    <n v="6.16"/>
    <n v="2"/>
    <n v="0"/>
    <n v="2.9567999999999999"/>
  </r>
  <r>
    <n v="96"/>
    <s v="US-2017-109484"/>
    <n v="1"/>
    <x v="10"/>
    <d v="2017-11-12T00:00:00"/>
    <x v="5"/>
    <x v="4"/>
    <s v="Standard Class"/>
    <s v="RB-19705"/>
    <s v="Roger Barcio"/>
    <n v="0.2"/>
    <x v="1"/>
    <s v="United States"/>
    <s v="Portland"/>
    <x v="8"/>
    <n v="97206"/>
    <x v="3"/>
    <s v="OFF-BI-10004738"/>
    <x v="0"/>
    <x v="4"/>
    <x v="13"/>
    <n v="5.6820000000000004"/>
    <n v="1"/>
    <n v="0.7"/>
    <n v="-3.7879999999999998"/>
  </r>
  <r>
    <n v="97"/>
    <s v="CA-2017-161018"/>
    <n v="1"/>
    <x v="11"/>
    <d v="2017-11-11T00:00:00"/>
    <x v="5"/>
    <x v="2"/>
    <s v="Second Class"/>
    <s v="PN-18775"/>
    <s v="Parhena Norris"/>
    <n v="0.125"/>
    <x v="1"/>
    <s v="United States"/>
    <s v="New York City"/>
    <x v="9"/>
    <n v="10009"/>
    <x v="1"/>
    <s v="FUR-FU-10000629"/>
    <x v="1"/>
    <x v="5"/>
    <x v="14"/>
    <n v="96.53"/>
    <n v="7"/>
    <n v="0"/>
    <n v="40.5426"/>
  </r>
  <r>
    <n v="98"/>
    <s v="CA-2017-157833"/>
    <n v="1"/>
    <x v="12"/>
    <d v="2017-06-20T00:00:00"/>
    <x v="7"/>
    <x v="0"/>
    <s v="First Class"/>
    <s v="KD-16345"/>
    <s v="Katherine Ducich"/>
    <n v="0.5"/>
    <x v="0"/>
    <s v="United States"/>
    <s v="San Francisco"/>
    <x v="10"/>
    <n v="94122"/>
    <x v="3"/>
    <s v="OFF-BI-10001721"/>
    <x v="0"/>
    <x v="4"/>
    <x v="15"/>
    <n v="51.311999999999998"/>
    <n v="3"/>
    <n v="0.2"/>
    <n v="17.959199999999999"/>
  </r>
  <r>
    <n v="107"/>
    <s v="CA-2017-119004"/>
    <n v="0.33333333333333331"/>
    <x v="13"/>
    <d v="2017-11-28T00:00:00"/>
    <x v="5"/>
    <x v="2"/>
    <s v="Standard Class"/>
    <s v="JM-15250"/>
    <s v="Janet Martin"/>
    <n v="6.6666666666666666E-2"/>
    <x v="0"/>
    <s v="United States"/>
    <s v="Charlotte"/>
    <x v="0"/>
    <n v="28205"/>
    <x v="0"/>
    <s v="TEC-AC-10003499"/>
    <x v="2"/>
    <x v="6"/>
    <x v="16"/>
    <n v="74.111999999999995"/>
    <n v="8"/>
    <n v="0.2"/>
    <n v="17.601600000000001"/>
  </r>
  <r>
    <n v="108"/>
    <s v="CA-2017-119004"/>
    <n v="0.33333333333333331"/>
    <x v="13"/>
    <d v="2017-11-28T00:00:00"/>
    <x v="5"/>
    <x v="2"/>
    <s v="Standard Class"/>
    <s v="JM-15250"/>
    <s v="Janet Martin"/>
    <n v="6.6666666666666666E-2"/>
    <x v="0"/>
    <s v="United States"/>
    <s v="Charlotte"/>
    <x v="0"/>
    <n v="28205"/>
    <x v="0"/>
    <s v="TEC-PH-10002844"/>
    <x v="2"/>
    <x v="2"/>
    <x v="17"/>
    <n v="27.992000000000001"/>
    <n v="1"/>
    <n v="0.2"/>
    <n v="2.0994000000000002"/>
  </r>
  <r>
    <n v="109"/>
    <s v="CA-2017-119004"/>
    <n v="0.33333333333333331"/>
    <x v="13"/>
    <d v="2017-11-28T00:00:00"/>
    <x v="5"/>
    <x v="2"/>
    <s v="Standard Class"/>
    <s v="JM-15250"/>
    <s v="Janet Martin"/>
    <n v="6.6666666666666666E-2"/>
    <x v="0"/>
    <s v="United States"/>
    <s v="Charlotte"/>
    <x v="0"/>
    <n v="28205"/>
    <x v="0"/>
    <s v="OFF-AR-10000390"/>
    <x v="0"/>
    <x v="8"/>
    <x v="18"/>
    <n v="3.3039999999999998"/>
    <n v="1"/>
    <n v="0.2"/>
    <n v="1.0738000000000001"/>
  </r>
  <r>
    <n v="111"/>
    <s v="CA-2017-146780"/>
    <n v="1"/>
    <x v="14"/>
    <d v="2017-12-30T00:00:00"/>
    <x v="4"/>
    <x v="4"/>
    <s v="Standard Class"/>
    <s v="CV-12805"/>
    <s v="Cynthia Voltz"/>
    <n v="7.6923076923076927E-2"/>
    <x v="2"/>
    <s v="United States"/>
    <s v="New York City"/>
    <x v="9"/>
    <n v="10035"/>
    <x v="1"/>
    <s v="FUR-FU-10001934"/>
    <x v="1"/>
    <x v="5"/>
    <x v="19"/>
    <n v="41.96"/>
    <n v="2"/>
    <n v="0"/>
    <n v="10.909599999999999"/>
  </r>
  <r>
    <n v="127"/>
    <s v="US-2017-107272"/>
    <n v="0.5"/>
    <x v="15"/>
    <d v="2017-11-12T00:00:00"/>
    <x v="5"/>
    <x v="1"/>
    <s v="Standard Class"/>
    <s v="TS-21610"/>
    <s v="Troy Staebel"/>
    <n v="0.125"/>
    <x v="0"/>
    <s v="United States"/>
    <s v="Phoenix"/>
    <x v="11"/>
    <n v="85023"/>
    <x v="3"/>
    <s v="OFF-BI-10003274"/>
    <x v="0"/>
    <x v="4"/>
    <x v="20"/>
    <n v="2.3879999999999999"/>
    <n v="2"/>
    <n v="0.7"/>
    <n v="-1.8308"/>
  </r>
  <r>
    <n v="128"/>
    <s v="US-2017-107272"/>
    <n v="0.5"/>
    <x v="15"/>
    <d v="2017-11-12T00:00:00"/>
    <x v="5"/>
    <x v="1"/>
    <s v="Standard Class"/>
    <s v="TS-21610"/>
    <s v="Troy Staebel"/>
    <n v="0.125"/>
    <x v="0"/>
    <s v="United States"/>
    <s v="Phoenix"/>
    <x v="11"/>
    <n v="85023"/>
    <x v="3"/>
    <s v="OFF-ST-10002974"/>
    <x v="0"/>
    <x v="3"/>
    <x v="21"/>
    <n v="243.99199999999999"/>
    <n v="7"/>
    <n v="0.2"/>
    <n v="30.498999999999999"/>
  </r>
  <r>
    <n v="131"/>
    <s v="US-2017-164147"/>
    <n v="0.33333333333333331"/>
    <x v="16"/>
    <d v="2017-02-05T00:00:00"/>
    <x v="8"/>
    <x v="2"/>
    <s v="First Class"/>
    <s v="DW-13585"/>
    <s v="Dorothy Wardle"/>
    <n v="0.2"/>
    <x v="2"/>
    <s v="United States"/>
    <s v="Columbus"/>
    <x v="12"/>
    <n v="43229"/>
    <x v="1"/>
    <s v="TEC-PH-10002293"/>
    <x v="2"/>
    <x v="2"/>
    <x v="22"/>
    <n v="59.97"/>
    <n v="5"/>
    <n v="0.4"/>
    <n v="-11.994"/>
  </r>
  <r>
    <n v="132"/>
    <s v="US-2017-164147"/>
    <n v="0.33333333333333331"/>
    <x v="16"/>
    <d v="2017-02-05T00:00:00"/>
    <x v="8"/>
    <x v="2"/>
    <s v="First Class"/>
    <s v="DW-13585"/>
    <s v="Dorothy Wardle"/>
    <n v="0.2"/>
    <x v="2"/>
    <s v="United States"/>
    <s v="Columbus"/>
    <x v="12"/>
    <n v="43229"/>
    <x v="1"/>
    <s v="OFF-PA-10002377"/>
    <x v="0"/>
    <x v="0"/>
    <x v="23"/>
    <n v="78.304000000000002"/>
    <n v="2"/>
    <n v="0.2"/>
    <n v="29.364000000000001"/>
  </r>
  <r>
    <n v="133"/>
    <s v="US-2017-164147"/>
    <n v="0.33333333333333331"/>
    <x v="16"/>
    <d v="2017-02-05T00:00:00"/>
    <x v="8"/>
    <x v="2"/>
    <s v="First Class"/>
    <s v="DW-13585"/>
    <s v="Dorothy Wardle"/>
    <n v="0.2"/>
    <x v="2"/>
    <s v="United States"/>
    <s v="Columbus"/>
    <x v="12"/>
    <n v="43229"/>
    <x v="1"/>
    <s v="OFF-FA-10002780"/>
    <x v="0"/>
    <x v="9"/>
    <x v="24"/>
    <n v="21.456"/>
    <n v="9"/>
    <n v="0.2"/>
    <n v="6.9732000000000003"/>
  </r>
  <r>
    <n v="142"/>
    <s v="CA-2017-106180"/>
    <n v="0.33333333333333331"/>
    <x v="17"/>
    <d v="2017-09-23T00:00:00"/>
    <x v="3"/>
    <x v="4"/>
    <s v="Standard Class"/>
    <s v="SH-19975"/>
    <s v="Sally Hughsby"/>
    <n v="9.0909090909090912E-2"/>
    <x v="2"/>
    <s v="United States"/>
    <s v="San Francisco"/>
    <x v="10"/>
    <n v="94122"/>
    <x v="3"/>
    <s v="OFF-AR-10000940"/>
    <x v="0"/>
    <x v="8"/>
    <x v="25"/>
    <n v="8.82"/>
    <n v="3"/>
    <n v="0"/>
    <n v="2.3814000000000002"/>
  </r>
  <r>
    <n v="143"/>
    <s v="CA-2017-106180"/>
    <n v="0.33333333333333331"/>
    <x v="17"/>
    <d v="2017-09-23T00:00:00"/>
    <x v="3"/>
    <x v="4"/>
    <s v="Standard Class"/>
    <s v="SH-19975"/>
    <s v="Sally Hughsby"/>
    <n v="9.0909090909090912E-2"/>
    <x v="2"/>
    <s v="United States"/>
    <s v="San Francisco"/>
    <x v="10"/>
    <n v="94122"/>
    <x v="3"/>
    <s v="OFF-EN-10004030"/>
    <x v="0"/>
    <x v="10"/>
    <x v="26"/>
    <n v="10.86"/>
    <n v="3"/>
    <n v="0"/>
    <n v="5.1041999999999996"/>
  </r>
  <r>
    <n v="144"/>
    <s v="CA-2017-106180"/>
    <n v="0.33333333333333331"/>
    <x v="17"/>
    <d v="2017-09-23T00:00:00"/>
    <x v="3"/>
    <x v="4"/>
    <s v="Standard Class"/>
    <s v="SH-19975"/>
    <s v="Sally Hughsby"/>
    <n v="9.0909090909090912E-2"/>
    <x v="2"/>
    <s v="United States"/>
    <s v="San Francisco"/>
    <x v="10"/>
    <n v="94122"/>
    <x v="3"/>
    <s v="OFF-PA-10004327"/>
    <x v="0"/>
    <x v="0"/>
    <x v="27"/>
    <n v="143.69999999999999"/>
    <n v="3"/>
    <n v="0"/>
    <n v="68.975999999999999"/>
  </r>
  <r>
    <n v="145"/>
    <s v="CA-2017-155376"/>
    <n v="1"/>
    <x v="18"/>
    <d v="2017-12-27T00:00:00"/>
    <x v="4"/>
    <x v="5"/>
    <s v="Standard Class"/>
    <s v="SG-20080"/>
    <s v="Sandra Glassco"/>
    <n v="1"/>
    <x v="0"/>
    <s v="United States"/>
    <s v="Independence"/>
    <x v="13"/>
    <n v="64055"/>
    <x v="2"/>
    <s v="OFF-AP-10001058"/>
    <x v="0"/>
    <x v="11"/>
    <x v="28"/>
    <n v="839.43"/>
    <n v="3"/>
    <n v="0"/>
    <n v="218.2518"/>
  </r>
  <r>
    <n v="177"/>
    <s v="US-2017-152366"/>
    <n v="1"/>
    <x v="19"/>
    <d v="2017-04-25T00:00:00"/>
    <x v="0"/>
    <x v="5"/>
    <s v="Second Class"/>
    <s v="SJ-20500"/>
    <s v="Shirley Jackson"/>
    <n v="1"/>
    <x v="0"/>
    <s v="United States"/>
    <s v="Houston"/>
    <x v="2"/>
    <n v="77036"/>
    <x v="2"/>
    <s v="OFF-AP-10002684"/>
    <x v="0"/>
    <x v="11"/>
    <x v="29"/>
    <n v="97.263999999999996"/>
    <n v="4"/>
    <n v="0.8"/>
    <n v="-243.16"/>
  </r>
  <r>
    <n v="198"/>
    <s v="CA-2017-107720"/>
    <n v="1"/>
    <x v="10"/>
    <d v="2017-11-13T00:00:00"/>
    <x v="5"/>
    <x v="4"/>
    <s v="Standard Class"/>
    <s v="VM-21685"/>
    <s v="Valerie Mitchum"/>
    <n v="0.2"/>
    <x v="1"/>
    <s v="United States"/>
    <s v="Westfield"/>
    <x v="14"/>
    <n v="7090"/>
    <x v="1"/>
    <s v="OFF-ST-10001414"/>
    <x v="0"/>
    <x v="3"/>
    <x v="30"/>
    <n v="46.26"/>
    <n v="3"/>
    <n v="0"/>
    <n v="12.0276"/>
  </r>
  <r>
    <n v="199"/>
    <s v="US-2017-124303"/>
    <n v="0.5"/>
    <x v="20"/>
    <d v="2017-07-13T00:00:00"/>
    <x v="1"/>
    <x v="2"/>
    <s v="Standard Class"/>
    <s v="FH-14365"/>
    <s v="Fred Hopkins"/>
    <n v="0.16666666666666666"/>
    <x v="2"/>
    <s v="United States"/>
    <s v="Philadelphia"/>
    <x v="1"/>
    <n v="19120"/>
    <x v="1"/>
    <s v="OFF-BI-10000343"/>
    <x v="0"/>
    <x v="4"/>
    <x v="31"/>
    <n v="2.9460000000000002"/>
    <n v="2"/>
    <n v="0.7"/>
    <n v="-2.2585999999999999"/>
  </r>
  <r>
    <n v="200"/>
    <s v="US-2017-124303"/>
    <n v="0.5"/>
    <x v="20"/>
    <d v="2017-07-13T00:00:00"/>
    <x v="1"/>
    <x v="2"/>
    <s v="Standard Class"/>
    <s v="FH-14365"/>
    <s v="Fred Hopkins"/>
    <n v="0.16666666666666666"/>
    <x v="2"/>
    <s v="United States"/>
    <s v="Philadelphia"/>
    <x v="1"/>
    <n v="19120"/>
    <x v="1"/>
    <s v="OFF-PA-10002749"/>
    <x v="0"/>
    <x v="0"/>
    <x v="32"/>
    <n v="16.056000000000001"/>
    <n v="3"/>
    <n v="0.2"/>
    <n v="5.8202999999999996"/>
  </r>
  <r>
    <n v="201"/>
    <s v="CA-2017-105074"/>
    <n v="1"/>
    <x v="21"/>
    <d v="2017-06-29T00:00:00"/>
    <x v="7"/>
    <x v="0"/>
    <s v="Standard Class"/>
    <s v="MB-17305"/>
    <s v="Maria Bertelson"/>
    <n v="0.16666666666666666"/>
    <x v="0"/>
    <s v="United States"/>
    <s v="Akron"/>
    <x v="12"/>
    <n v="44312"/>
    <x v="1"/>
    <s v="OFF-PA-10002666"/>
    <x v="0"/>
    <x v="0"/>
    <x v="33"/>
    <n v="21.744"/>
    <n v="3"/>
    <n v="0.2"/>
    <n v="6.7949999999999999"/>
  </r>
  <r>
    <n v="204"/>
    <s v="US-2017-116701"/>
    <n v="1"/>
    <x v="22"/>
    <d v="2017-12-21T00:00:00"/>
    <x v="4"/>
    <x v="1"/>
    <s v="Second Class"/>
    <s v="LC-17140"/>
    <s v="Logan Currie"/>
    <n v="0.14285714285714285"/>
    <x v="0"/>
    <s v="United States"/>
    <s v="Dallas"/>
    <x v="2"/>
    <n v="75220"/>
    <x v="2"/>
    <s v="OFF-AP-10003217"/>
    <x v="0"/>
    <x v="11"/>
    <x v="34"/>
    <n v="66.284000000000006"/>
    <n v="2"/>
    <n v="0.8"/>
    <n v="-178.96680000000001"/>
  </r>
  <r>
    <n v="205"/>
    <s v="CA-2017-126382"/>
    <n v="1"/>
    <x v="23"/>
    <d v="2017-06-07T00:00:00"/>
    <x v="7"/>
    <x v="0"/>
    <s v="Standard Class"/>
    <s v="HK-14890"/>
    <s v="Heather Kirkland"/>
    <n v="0.14285714285714285"/>
    <x v="2"/>
    <s v="United States"/>
    <s v="Franklin"/>
    <x v="15"/>
    <n v="37064"/>
    <x v="0"/>
    <s v="FUR-FU-10002960"/>
    <x v="1"/>
    <x v="5"/>
    <x v="35"/>
    <n v="35.167999999999999"/>
    <n v="7"/>
    <n v="0.2"/>
    <n v="9.6712000000000007"/>
  </r>
  <r>
    <n v="206"/>
    <s v="CA-2017-108329"/>
    <n v="1"/>
    <x v="6"/>
    <d v="2017-12-14T00:00:00"/>
    <x v="4"/>
    <x v="0"/>
    <s v="Standard Class"/>
    <s v="LE-16810"/>
    <s v="Laurel Elliston"/>
    <n v="0.25"/>
    <x v="0"/>
    <s v="United States"/>
    <s v="Whittier"/>
    <x v="10"/>
    <n v="90604"/>
    <x v="3"/>
    <s v="TEC-PH-10001918"/>
    <x v="2"/>
    <x v="2"/>
    <x v="36"/>
    <n v="444.76799999999997"/>
    <n v="4"/>
    <n v="0.2"/>
    <n v="44.476799999999997"/>
  </r>
  <r>
    <n v="207"/>
    <s v="CA-2017-135860"/>
    <n v="0.2"/>
    <x v="24"/>
    <d v="2017-12-07T00:00:00"/>
    <x v="4"/>
    <x v="5"/>
    <s v="Standard Class"/>
    <s v="JH-15985"/>
    <s v="Joseph Holt"/>
    <n v="0.2"/>
    <x v="0"/>
    <s v="United States"/>
    <s v="Saginaw"/>
    <x v="5"/>
    <n v="48601"/>
    <x v="2"/>
    <s v="OFF-ST-10000642"/>
    <x v="0"/>
    <x v="3"/>
    <x v="37"/>
    <n v="83.92"/>
    <n v="4"/>
    <n v="0"/>
    <n v="5.8743999999999996"/>
  </r>
  <r>
    <n v="208"/>
    <s v="CA-2017-135860"/>
    <n v="0.2"/>
    <x v="24"/>
    <d v="2017-12-07T00:00:00"/>
    <x v="4"/>
    <x v="5"/>
    <s v="Standard Class"/>
    <s v="JH-15985"/>
    <s v="Joseph Holt"/>
    <n v="0.2"/>
    <x v="0"/>
    <s v="United States"/>
    <s v="Saginaw"/>
    <x v="5"/>
    <n v="48601"/>
    <x v="2"/>
    <s v="TEC-PH-10001700"/>
    <x v="2"/>
    <x v="2"/>
    <x v="38"/>
    <n v="131.97999999999999"/>
    <n v="2"/>
    <n v="0"/>
    <n v="35.634599999999999"/>
  </r>
  <r>
    <n v="209"/>
    <s v="CA-2017-135860"/>
    <n v="0.2"/>
    <x v="24"/>
    <d v="2017-12-07T00:00:00"/>
    <x v="4"/>
    <x v="5"/>
    <s v="Standard Class"/>
    <s v="JH-15985"/>
    <s v="Joseph Holt"/>
    <n v="0.2"/>
    <x v="0"/>
    <s v="United States"/>
    <s v="Saginaw"/>
    <x v="5"/>
    <n v="48601"/>
    <x v="2"/>
    <s v="OFF-BI-10003274"/>
    <x v="0"/>
    <x v="4"/>
    <x v="20"/>
    <n v="15.92"/>
    <n v="4"/>
    <n v="0"/>
    <n v="7.4824000000000002"/>
  </r>
  <r>
    <n v="210"/>
    <s v="CA-2017-135860"/>
    <n v="0.2"/>
    <x v="24"/>
    <d v="2017-12-07T00:00:00"/>
    <x v="4"/>
    <x v="5"/>
    <s v="Standard Class"/>
    <s v="JH-15985"/>
    <s v="Joseph Holt"/>
    <n v="0.2"/>
    <x v="0"/>
    <s v="United States"/>
    <s v="Saginaw"/>
    <x v="5"/>
    <n v="48601"/>
    <x v="2"/>
    <s v="OFF-FA-10000134"/>
    <x v="0"/>
    <x v="9"/>
    <x v="39"/>
    <n v="52.29"/>
    <n v="9"/>
    <n v="0"/>
    <n v="16.209900000000001"/>
  </r>
  <r>
    <n v="211"/>
    <s v="CA-2017-135860"/>
    <n v="0.2"/>
    <x v="24"/>
    <d v="2017-12-07T00:00:00"/>
    <x v="4"/>
    <x v="5"/>
    <s v="Standard Class"/>
    <s v="JH-15985"/>
    <s v="Joseph Holt"/>
    <n v="0.2"/>
    <x v="0"/>
    <s v="United States"/>
    <s v="Saginaw"/>
    <x v="5"/>
    <n v="48601"/>
    <x v="2"/>
    <s v="OFF-ST-10001522"/>
    <x v="0"/>
    <x v="3"/>
    <x v="40"/>
    <n v="91.99"/>
    <n v="1"/>
    <n v="0"/>
    <n v="3.6796000000000002"/>
  </r>
  <r>
    <n v="232"/>
    <s v="US-2017-100930"/>
    <n v="0.2"/>
    <x v="25"/>
    <d v="2017-04-12T00:00:00"/>
    <x v="0"/>
    <x v="5"/>
    <s v="Standard Class"/>
    <s v="CS-12400"/>
    <s v="Christopher Schild"/>
    <n v="0.1"/>
    <x v="1"/>
    <s v="United States"/>
    <s v="Tampa"/>
    <x v="4"/>
    <n v="33614"/>
    <x v="0"/>
    <s v="FUR-TA-10001705"/>
    <x v="1"/>
    <x v="12"/>
    <x v="41"/>
    <n v="233.86"/>
    <n v="2"/>
    <n v="0.45"/>
    <n v="-102.048"/>
  </r>
  <r>
    <n v="233"/>
    <s v="US-2017-100930"/>
    <n v="0.2"/>
    <x v="25"/>
    <d v="2017-04-12T00:00:00"/>
    <x v="0"/>
    <x v="5"/>
    <s v="Standard Class"/>
    <s v="CS-12400"/>
    <s v="Christopher Schild"/>
    <n v="0.1"/>
    <x v="1"/>
    <s v="United States"/>
    <s v="Tampa"/>
    <x v="4"/>
    <n v="33614"/>
    <x v="0"/>
    <s v="FUR-TA-10003473"/>
    <x v="1"/>
    <x v="12"/>
    <x v="42"/>
    <n v="620.61450000000002"/>
    <n v="3"/>
    <n v="0.45"/>
    <n v="-248.2458"/>
  </r>
  <r>
    <n v="234"/>
    <s v="US-2017-100930"/>
    <n v="0.2"/>
    <x v="25"/>
    <d v="2017-04-12T00:00:00"/>
    <x v="0"/>
    <x v="5"/>
    <s v="Standard Class"/>
    <s v="CS-12400"/>
    <s v="Christopher Schild"/>
    <n v="0.1"/>
    <x v="1"/>
    <s v="United States"/>
    <s v="Tampa"/>
    <x v="4"/>
    <n v="33614"/>
    <x v="0"/>
    <s v="OFF-BI-10001679"/>
    <x v="0"/>
    <x v="4"/>
    <x v="43"/>
    <n v="5.3280000000000003"/>
    <n v="2"/>
    <n v="0.7"/>
    <n v="-3.552"/>
  </r>
  <r>
    <n v="235"/>
    <s v="US-2017-100930"/>
    <n v="0.2"/>
    <x v="25"/>
    <d v="2017-04-12T00:00:00"/>
    <x v="0"/>
    <x v="5"/>
    <s v="Standard Class"/>
    <s v="CS-12400"/>
    <s v="Christopher Schild"/>
    <n v="0.1"/>
    <x v="1"/>
    <s v="United States"/>
    <s v="Tampa"/>
    <x v="4"/>
    <n v="33614"/>
    <x v="0"/>
    <s v="FUR-FU-10004017"/>
    <x v="1"/>
    <x v="5"/>
    <x v="44"/>
    <n v="258.072"/>
    <n v="3"/>
    <n v="0.2"/>
    <n v="0"/>
  </r>
  <r>
    <n v="236"/>
    <s v="US-2017-100930"/>
    <n v="0.2"/>
    <x v="25"/>
    <d v="2017-04-12T00:00:00"/>
    <x v="0"/>
    <x v="5"/>
    <s v="Standard Class"/>
    <s v="CS-12400"/>
    <s v="Christopher Schild"/>
    <n v="0.1"/>
    <x v="1"/>
    <s v="United States"/>
    <s v="Tampa"/>
    <x v="4"/>
    <n v="33614"/>
    <x v="0"/>
    <s v="TEC-AC-10003832"/>
    <x v="2"/>
    <x v="6"/>
    <x v="45"/>
    <n v="617.976"/>
    <n v="3"/>
    <n v="0.2"/>
    <n v="-7.7247000000000003"/>
  </r>
  <r>
    <n v="237"/>
    <s v="CA-2017-160514"/>
    <n v="1"/>
    <x v="26"/>
    <d v="2017-11-16T00:00:00"/>
    <x v="5"/>
    <x v="1"/>
    <s v="Standard Class"/>
    <s v="DB-13120"/>
    <s v="David Bremer"/>
    <n v="0.5"/>
    <x v="2"/>
    <s v="United States"/>
    <s v="Santa Clara"/>
    <x v="10"/>
    <n v="95051"/>
    <x v="3"/>
    <s v="OFF-PA-10002479"/>
    <x v="0"/>
    <x v="0"/>
    <x v="46"/>
    <n v="10.56"/>
    <n v="2"/>
    <n v="0"/>
    <n v="4.7519999999999998"/>
  </r>
  <r>
    <n v="259"/>
    <s v="CA-2017-163139"/>
    <n v="0.33333333333333331"/>
    <x v="24"/>
    <d v="2017-12-03T00:00:00"/>
    <x v="4"/>
    <x v="5"/>
    <s v="Second Class"/>
    <s v="CC-12670"/>
    <s v="Craig Carreira"/>
    <n v="0.2"/>
    <x v="0"/>
    <s v="United States"/>
    <s v="New York City"/>
    <x v="9"/>
    <n v="10009"/>
    <x v="1"/>
    <s v="TEC-AC-10000290"/>
    <x v="2"/>
    <x v="6"/>
    <x v="47"/>
    <n v="20.37"/>
    <n v="3"/>
    <n v="0"/>
    <n v="6.9257999999999997"/>
  </r>
  <r>
    <n v="260"/>
    <s v="CA-2017-163139"/>
    <n v="0.33333333333333331"/>
    <x v="24"/>
    <d v="2017-12-03T00:00:00"/>
    <x v="4"/>
    <x v="5"/>
    <s v="Second Class"/>
    <s v="CC-12670"/>
    <s v="Craig Carreira"/>
    <n v="0.2"/>
    <x v="0"/>
    <s v="United States"/>
    <s v="New York City"/>
    <x v="9"/>
    <n v="10009"/>
    <x v="1"/>
    <s v="OFF-ST-10002790"/>
    <x v="0"/>
    <x v="3"/>
    <x v="48"/>
    <n v="221.55"/>
    <n v="3"/>
    <n v="0"/>
    <n v="6.6464999999999996"/>
  </r>
  <r>
    <n v="261"/>
    <s v="CA-2017-163139"/>
    <n v="0.33333333333333331"/>
    <x v="24"/>
    <d v="2017-12-03T00:00:00"/>
    <x v="4"/>
    <x v="5"/>
    <s v="Second Class"/>
    <s v="CC-12670"/>
    <s v="Craig Carreira"/>
    <n v="0.2"/>
    <x v="0"/>
    <s v="United States"/>
    <s v="New York City"/>
    <x v="9"/>
    <n v="10009"/>
    <x v="1"/>
    <s v="OFF-BI-10003460"/>
    <x v="0"/>
    <x v="4"/>
    <x v="49"/>
    <n v="17.52"/>
    <n v="5"/>
    <n v="0.2"/>
    <n v="6.1319999999999997"/>
  </r>
  <r>
    <n v="262"/>
    <s v="US-2017-155299"/>
    <n v="1"/>
    <x v="27"/>
    <d v="2017-06-12T00:00:00"/>
    <x v="7"/>
    <x v="2"/>
    <s v="Standard Class"/>
    <s v="Dl-13600"/>
    <s v="Dorris liebe"/>
    <n v="0.5"/>
    <x v="2"/>
    <s v="United States"/>
    <s v="Pasadena"/>
    <x v="2"/>
    <n v="77506"/>
    <x v="2"/>
    <s v="OFF-AP-10002203"/>
    <x v="0"/>
    <x v="11"/>
    <x v="50"/>
    <n v="1.6240000000000001"/>
    <n v="2"/>
    <n v="0.8"/>
    <n v="-4.4660000000000002"/>
  </r>
  <r>
    <n v="267"/>
    <s v="CA-2017-136826"/>
    <n v="1"/>
    <x v="28"/>
    <d v="2017-06-20T00:00:00"/>
    <x v="7"/>
    <x v="5"/>
    <s v="Standard Class"/>
    <s v="CB-12535"/>
    <s v="Claudia Bergmann"/>
    <n v="0.2"/>
    <x v="2"/>
    <s v="United States"/>
    <s v="Chapel Hill"/>
    <x v="0"/>
    <n v="27514"/>
    <x v="0"/>
    <s v="OFF-AR-10003602"/>
    <x v="0"/>
    <x v="8"/>
    <x v="51"/>
    <n v="14.016"/>
    <n v="3"/>
    <n v="0.2"/>
    <n v="4.7304000000000004"/>
  </r>
  <r>
    <n v="269"/>
    <s v="US-2017-145366"/>
    <n v="0.5"/>
    <x v="6"/>
    <d v="2017-12-13T00:00:00"/>
    <x v="4"/>
    <x v="0"/>
    <s v="Standard Class"/>
    <s v="CA-12310"/>
    <s v="Christine Abelman"/>
    <n v="0.25"/>
    <x v="2"/>
    <s v="United States"/>
    <s v="Cincinnati"/>
    <x v="12"/>
    <n v="45231"/>
    <x v="1"/>
    <s v="OFF-ST-10004180"/>
    <x v="0"/>
    <x v="3"/>
    <x v="52"/>
    <n v="37.207999999999998"/>
    <n v="1"/>
    <n v="0.2"/>
    <n v="-7.4416000000000002"/>
  </r>
  <r>
    <n v="270"/>
    <s v="US-2017-145366"/>
    <n v="0.5"/>
    <x v="6"/>
    <d v="2017-12-13T00:00:00"/>
    <x v="4"/>
    <x v="0"/>
    <s v="Standard Class"/>
    <s v="CA-12310"/>
    <s v="Christine Abelman"/>
    <n v="0.25"/>
    <x v="2"/>
    <s v="United States"/>
    <s v="Cincinnati"/>
    <x v="12"/>
    <n v="45231"/>
    <x v="1"/>
    <s v="OFF-EN-10004386"/>
    <x v="0"/>
    <x v="10"/>
    <x v="53"/>
    <n v="57.576000000000001"/>
    <n v="3"/>
    <n v="0.2"/>
    <n v="21.591000000000001"/>
  </r>
  <r>
    <n v="271"/>
    <s v="CA-2017-163979"/>
    <n v="1"/>
    <x v="29"/>
    <d v="2018-01-02T00:00:00"/>
    <x v="4"/>
    <x v="2"/>
    <s v="Second Class"/>
    <s v="KH-16690"/>
    <s v="Kristen Hastings"/>
    <n v="0.5"/>
    <x v="2"/>
    <s v="United States"/>
    <s v="San Francisco"/>
    <x v="10"/>
    <n v="94110"/>
    <x v="3"/>
    <s v="OFF-ST-10003208"/>
    <x v="0"/>
    <x v="3"/>
    <x v="54"/>
    <n v="725.84"/>
    <n v="4"/>
    <n v="0"/>
    <n v="210.49359999999999"/>
  </r>
  <r>
    <n v="275"/>
    <s v="CA-2017-118136"/>
    <n v="0.5"/>
    <x v="30"/>
    <d v="2017-09-17T00:00:00"/>
    <x v="3"/>
    <x v="0"/>
    <s v="First Class"/>
    <s v="BB-10990"/>
    <s v="Barry Blumstein"/>
    <n v="0.33333333333333331"/>
    <x v="2"/>
    <s v="United States"/>
    <s v="Inglewood"/>
    <x v="10"/>
    <n v="90301"/>
    <x v="3"/>
    <s v="OFF-PA-10002615"/>
    <x v="0"/>
    <x v="0"/>
    <x v="55"/>
    <n v="8.82"/>
    <n v="2"/>
    <n v="0"/>
    <n v="4.0571999999999999"/>
  </r>
  <r>
    <n v="276"/>
    <s v="CA-2017-118136"/>
    <n v="0.5"/>
    <x v="30"/>
    <d v="2017-09-17T00:00:00"/>
    <x v="3"/>
    <x v="0"/>
    <s v="First Class"/>
    <s v="BB-10990"/>
    <s v="Barry Blumstein"/>
    <n v="0.33333333333333331"/>
    <x v="2"/>
    <s v="United States"/>
    <s v="Inglewood"/>
    <x v="10"/>
    <n v="90301"/>
    <x v="3"/>
    <s v="OFF-AR-10001427"/>
    <x v="0"/>
    <x v="8"/>
    <x v="56"/>
    <n v="5.98"/>
    <n v="1"/>
    <n v="0"/>
    <n v="1.5548"/>
  </r>
  <r>
    <n v="277"/>
    <s v="CA-2017-132976"/>
    <n v="0.25"/>
    <x v="31"/>
    <d v="2017-10-17T00:00:00"/>
    <x v="2"/>
    <x v="5"/>
    <s v="Standard Class"/>
    <s v="AG-10495"/>
    <s v="Andrew Gjertsen"/>
    <n v="0.25"/>
    <x v="2"/>
    <s v="United States"/>
    <s v="Philadelphia"/>
    <x v="1"/>
    <n v="19140"/>
    <x v="1"/>
    <s v="OFF-PA-10000673"/>
    <x v="0"/>
    <x v="0"/>
    <x v="57"/>
    <n v="11.648"/>
    <n v="2"/>
    <n v="0.2"/>
    <n v="4.0768000000000004"/>
  </r>
  <r>
    <n v="278"/>
    <s v="CA-2017-132976"/>
    <n v="0.25"/>
    <x v="31"/>
    <d v="2017-10-17T00:00:00"/>
    <x v="2"/>
    <x v="5"/>
    <s v="Standard Class"/>
    <s v="AG-10495"/>
    <s v="Andrew Gjertsen"/>
    <n v="0.25"/>
    <x v="2"/>
    <s v="United States"/>
    <s v="Philadelphia"/>
    <x v="1"/>
    <n v="19140"/>
    <x v="1"/>
    <s v="OFF-PA-10004470"/>
    <x v="0"/>
    <x v="0"/>
    <x v="58"/>
    <n v="18.175999999999998"/>
    <n v="4"/>
    <n v="0.2"/>
    <n v="5.9071999999999996"/>
  </r>
  <r>
    <n v="279"/>
    <s v="CA-2017-132976"/>
    <n v="0.25"/>
    <x v="31"/>
    <d v="2017-10-17T00:00:00"/>
    <x v="2"/>
    <x v="5"/>
    <s v="Standard Class"/>
    <s v="AG-10495"/>
    <s v="Andrew Gjertsen"/>
    <n v="0.25"/>
    <x v="2"/>
    <s v="United States"/>
    <s v="Philadelphia"/>
    <x v="1"/>
    <n v="19140"/>
    <x v="1"/>
    <s v="OFF-ST-10000876"/>
    <x v="0"/>
    <x v="3"/>
    <x v="59"/>
    <n v="59.712000000000003"/>
    <n v="6"/>
    <n v="0.2"/>
    <n v="5.9711999999999996"/>
  </r>
  <r>
    <n v="280"/>
    <s v="CA-2017-132976"/>
    <n v="0.25"/>
    <x v="31"/>
    <d v="2017-10-17T00:00:00"/>
    <x v="2"/>
    <x v="5"/>
    <s v="Standard Class"/>
    <s v="AG-10495"/>
    <s v="Andrew Gjertsen"/>
    <n v="0.25"/>
    <x v="2"/>
    <s v="United States"/>
    <s v="Philadelphia"/>
    <x v="1"/>
    <n v="19140"/>
    <x v="1"/>
    <s v="OFF-LA-10002043"/>
    <x v="0"/>
    <x v="7"/>
    <x v="60"/>
    <n v="24.84"/>
    <n v="3"/>
    <n v="0.2"/>
    <n v="8.6940000000000008"/>
  </r>
  <r>
    <n v="304"/>
    <s v="US-2017-152380"/>
    <n v="1"/>
    <x v="32"/>
    <d v="2017-11-23T00:00:00"/>
    <x v="5"/>
    <x v="1"/>
    <s v="Standard Class"/>
    <s v="JH-15910"/>
    <s v="Jonathan Howell"/>
    <n v="0.33333333333333331"/>
    <x v="0"/>
    <s v="United States"/>
    <s v="Chicago"/>
    <x v="3"/>
    <n v="60623"/>
    <x v="2"/>
    <s v="FUR-TA-10002533"/>
    <x v="1"/>
    <x v="12"/>
    <x v="61"/>
    <n v="219.07499999999999"/>
    <n v="3"/>
    <n v="0.5"/>
    <n v="-131.44499999999999"/>
  </r>
  <r>
    <n v="309"/>
    <s v="CA-2017-126774"/>
    <n v="1"/>
    <x v="0"/>
    <d v="2017-04-17T00:00:00"/>
    <x v="0"/>
    <x v="0"/>
    <s v="First Class"/>
    <s v="SH-20395"/>
    <s v="Shahid Hopkins"/>
    <n v="0.14285714285714285"/>
    <x v="0"/>
    <s v="United States"/>
    <s v="Arlington"/>
    <x v="16"/>
    <n v="22204"/>
    <x v="0"/>
    <s v="OFF-AR-10002804"/>
    <x v="0"/>
    <x v="8"/>
    <x v="62"/>
    <n v="4.8899999999999997"/>
    <n v="1"/>
    <n v="0"/>
    <n v="2.0049000000000001"/>
  </r>
  <r>
    <n v="326"/>
    <s v="CA-2017-153339"/>
    <n v="1"/>
    <x v="33"/>
    <d v="2017-11-05T00:00:00"/>
    <x v="5"/>
    <x v="5"/>
    <s v="Second Class"/>
    <s v="DJ-13510"/>
    <s v="Don Jones"/>
    <n v="0.125"/>
    <x v="2"/>
    <s v="United States"/>
    <s v="Murfreesboro"/>
    <x v="15"/>
    <n v="37130"/>
    <x v="0"/>
    <s v="FUR-FU-10001967"/>
    <x v="1"/>
    <x v="5"/>
    <x v="63"/>
    <n v="15.992000000000001"/>
    <n v="1"/>
    <n v="0.2"/>
    <n v="0.99950000000000006"/>
  </r>
  <r>
    <n v="346"/>
    <s v="CA-2017-169901"/>
    <n v="1"/>
    <x v="34"/>
    <d v="2017-06-19T00:00:00"/>
    <x v="7"/>
    <x v="2"/>
    <s v="Standard Class"/>
    <s v="CC-12550"/>
    <s v="Clay Cheatham"/>
    <n v="0.25"/>
    <x v="0"/>
    <s v="United States"/>
    <s v="San Francisco"/>
    <x v="10"/>
    <n v="94122"/>
    <x v="3"/>
    <s v="TEC-PH-10002293"/>
    <x v="2"/>
    <x v="2"/>
    <x v="22"/>
    <n v="47.975999999999999"/>
    <n v="3"/>
    <n v="0.2"/>
    <n v="4.7976000000000001"/>
  </r>
  <r>
    <n v="347"/>
    <s v="CA-2017-134306"/>
    <n v="0.33333333333333331"/>
    <x v="35"/>
    <d v="2017-07-12T00:00:00"/>
    <x v="1"/>
    <x v="0"/>
    <s v="Standard Class"/>
    <s v="TD-20995"/>
    <s v="Tamara Dahlen"/>
    <n v="0.1111111111111111"/>
    <x v="0"/>
    <s v="United States"/>
    <s v="Lowell"/>
    <x v="17"/>
    <n v="1852"/>
    <x v="1"/>
    <s v="OFF-AR-10004027"/>
    <x v="0"/>
    <x v="8"/>
    <x v="64"/>
    <n v="7.56"/>
    <n v="3"/>
    <n v="0"/>
    <n v="3.0996000000000001"/>
  </r>
  <r>
    <n v="348"/>
    <s v="CA-2017-134306"/>
    <n v="0.33333333333333331"/>
    <x v="35"/>
    <d v="2017-07-12T00:00:00"/>
    <x v="1"/>
    <x v="0"/>
    <s v="Standard Class"/>
    <s v="TD-20995"/>
    <s v="Tamara Dahlen"/>
    <n v="0.1111111111111111"/>
    <x v="0"/>
    <s v="United States"/>
    <s v="Lowell"/>
    <x v="17"/>
    <n v="1852"/>
    <x v="1"/>
    <s v="OFF-PA-10000249"/>
    <x v="0"/>
    <x v="0"/>
    <x v="2"/>
    <n v="24.56"/>
    <n v="2"/>
    <n v="0"/>
    <n v="11.543200000000001"/>
  </r>
  <r>
    <n v="349"/>
    <s v="CA-2017-134306"/>
    <n v="0.33333333333333331"/>
    <x v="35"/>
    <d v="2017-07-12T00:00:00"/>
    <x v="1"/>
    <x v="0"/>
    <s v="Standard Class"/>
    <s v="TD-20995"/>
    <s v="Tamara Dahlen"/>
    <n v="0.1111111111111111"/>
    <x v="0"/>
    <s v="United States"/>
    <s v="Lowell"/>
    <x v="17"/>
    <n v="1852"/>
    <x v="1"/>
    <s v="OFF-AR-10001374"/>
    <x v="0"/>
    <x v="8"/>
    <x v="65"/>
    <n v="12.96"/>
    <n v="2"/>
    <n v="0"/>
    <n v="4.1471999999999998"/>
  </r>
  <r>
    <n v="360"/>
    <s v="CA-2017-155698"/>
    <n v="0.5"/>
    <x v="36"/>
    <d v="2017-03-11T00:00:00"/>
    <x v="9"/>
    <x v="6"/>
    <s v="First Class"/>
    <s v="VB-21745"/>
    <s v="Victoria Brennan"/>
    <n v="0.33333333333333331"/>
    <x v="2"/>
    <s v="United States"/>
    <s v="Columbus"/>
    <x v="18"/>
    <n v="31907"/>
    <x v="0"/>
    <s v="OFF-AP-10001124"/>
    <x v="0"/>
    <x v="11"/>
    <x v="66"/>
    <n v="647.84"/>
    <n v="8"/>
    <n v="0"/>
    <n v="168.4384"/>
  </r>
  <r>
    <n v="361"/>
    <s v="CA-2017-155698"/>
    <n v="0.5"/>
    <x v="36"/>
    <d v="2017-03-11T00:00:00"/>
    <x v="9"/>
    <x v="6"/>
    <s v="First Class"/>
    <s v="VB-21745"/>
    <s v="Victoria Brennan"/>
    <n v="0.33333333333333331"/>
    <x v="2"/>
    <s v="United States"/>
    <s v="Columbus"/>
    <x v="18"/>
    <n v="31907"/>
    <x v="0"/>
    <s v="OFF-LA-10001158"/>
    <x v="0"/>
    <x v="7"/>
    <x v="67"/>
    <n v="20.7"/>
    <n v="2"/>
    <n v="0"/>
    <n v="9.9359999999999999"/>
  </r>
  <r>
    <n v="362"/>
    <s v="CA-2017-144904"/>
    <n v="0.25"/>
    <x v="37"/>
    <d v="2017-10-01T00:00:00"/>
    <x v="3"/>
    <x v="4"/>
    <s v="Standard Class"/>
    <s v="KW-16435"/>
    <s v="Katrina Willman"/>
    <n v="0.2"/>
    <x v="0"/>
    <s v="United States"/>
    <s v="New York City"/>
    <x v="9"/>
    <n v="10009"/>
    <x v="1"/>
    <s v="OFF-LA-10001158"/>
    <x v="0"/>
    <x v="7"/>
    <x v="67"/>
    <n v="20.7"/>
    <n v="2"/>
    <n v="0"/>
    <n v="9.9359999999999999"/>
  </r>
  <r>
    <n v="363"/>
    <s v="CA-2017-144904"/>
    <n v="0.25"/>
    <x v="37"/>
    <d v="2017-10-01T00:00:00"/>
    <x v="3"/>
    <x v="4"/>
    <s v="Standard Class"/>
    <s v="KW-16435"/>
    <s v="Katrina Willman"/>
    <n v="0.2"/>
    <x v="0"/>
    <s v="United States"/>
    <s v="New York City"/>
    <x v="9"/>
    <n v="10009"/>
    <x v="1"/>
    <s v="FUR-CH-10000785"/>
    <x v="1"/>
    <x v="1"/>
    <x v="68"/>
    <n v="488.64600000000002"/>
    <n v="3"/>
    <n v="0.1"/>
    <n v="86.870400000000004"/>
  </r>
  <r>
    <n v="364"/>
    <s v="CA-2017-144904"/>
    <n v="0.25"/>
    <x v="37"/>
    <d v="2017-10-01T00:00:00"/>
    <x v="3"/>
    <x v="4"/>
    <s v="Standard Class"/>
    <s v="KW-16435"/>
    <s v="Katrina Willman"/>
    <n v="0.2"/>
    <x v="0"/>
    <s v="United States"/>
    <s v="New York City"/>
    <x v="9"/>
    <n v="10009"/>
    <x v="1"/>
    <s v="OFF-AR-10003732"/>
    <x v="0"/>
    <x v="8"/>
    <x v="69"/>
    <n v="5.56"/>
    <n v="2"/>
    <n v="0"/>
    <n v="1.4456"/>
  </r>
  <r>
    <n v="365"/>
    <s v="CA-2017-144904"/>
    <n v="0.25"/>
    <x v="37"/>
    <d v="2017-10-01T00:00:00"/>
    <x v="3"/>
    <x v="4"/>
    <s v="Standard Class"/>
    <s v="KW-16435"/>
    <s v="Katrina Willman"/>
    <n v="0.2"/>
    <x v="0"/>
    <s v="United States"/>
    <s v="New York City"/>
    <x v="9"/>
    <n v="10009"/>
    <x v="1"/>
    <s v="FUR-FU-10000023"/>
    <x v="1"/>
    <x v="5"/>
    <x v="70"/>
    <n v="47.12"/>
    <n v="8"/>
    <n v="0"/>
    <n v="20.732800000000001"/>
  </r>
  <r>
    <n v="371"/>
    <s v="CA-2017-104745"/>
    <n v="0.5"/>
    <x v="38"/>
    <d v="2017-06-04T00:00:00"/>
    <x v="6"/>
    <x v="4"/>
    <s v="Standard Class"/>
    <s v="GT-14755"/>
    <s v="Guy Thornton"/>
    <n v="0.33333333333333331"/>
    <x v="0"/>
    <s v="United States"/>
    <s v="Harlingen"/>
    <x v="2"/>
    <n v="78550"/>
    <x v="2"/>
    <s v="OFF-PA-10002036"/>
    <x v="0"/>
    <x v="0"/>
    <x v="71"/>
    <n v="25.92"/>
    <n v="5"/>
    <n v="0.2"/>
    <n v="9.3960000000000008"/>
  </r>
  <r>
    <n v="372"/>
    <s v="CA-2017-104745"/>
    <n v="0.5"/>
    <x v="38"/>
    <d v="2017-06-04T00:00:00"/>
    <x v="6"/>
    <x v="4"/>
    <s v="Standard Class"/>
    <s v="GT-14755"/>
    <s v="Guy Thornton"/>
    <n v="0.33333333333333331"/>
    <x v="0"/>
    <s v="United States"/>
    <s v="Harlingen"/>
    <x v="2"/>
    <n v="78550"/>
    <x v="2"/>
    <s v="OFF-ST-10002205"/>
    <x v="0"/>
    <x v="3"/>
    <x v="72"/>
    <n v="53.423999999999999"/>
    <n v="3"/>
    <n v="0.2"/>
    <n v="4.6745999999999999"/>
  </r>
  <r>
    <n v="378"/>
    <s v="US-2017-134481"/>
    <n v="1"/>
    <x v="39"/>
    <d v="2017-09-01T00:00:00"/>
    <x v="10"/>
    <x v="1"/>
    <s v="Standard Class"/>
    <s v="AR-10405"/>
    <s v="Allen Rosenblatt"/>
    <n v="0.25"/>
    <x v="2"/>
    <s v="United States"/>
    <s v="Franklin"/>
    <x v="17"/>
    <n v="2038"/>
    <x v="1"/>
    <s v="FUR-TA-10004915"/>
    <x v="1"/>
    <x v="12"/>
    <x v="73"/>
    <n v="1488.424"/>
    <n v="7"/>
    <n v="0.3"/>
    <n v="-297.6848"/>
  </r>
  <r>
    <n v="390"/>
    <s v="CA-2017-101798"/>
    <n v="0.5"/>
    <x v="40"/>
    <d v="2017-12-15T00:00:00"/>
    <x v="4"/>
    <x v="4"/>
    <s v="Standard Class"/>
    <s v="MV-18190"/>
    <s v="Mike Vittorini"/>
    <n v="0.5"/>
    <x v="0"/>
    <s v="United States"/>
    <s v="New York City"/>
    <x v="9"/>
    <n v="10009"/>
    <x v="1"/>
    <s v="OFF-BI-10000050"/>
    <x v="0"/>
    <x v="4"/>
    <x v="74"/>
    <n v="23.36"/>
    <n v="4"/>
    <n v="0.2"/>
    <n v="7.8840000000000003"/>
  </r>
  <r>
    <n v="391"/>
    <s v="CA-2017-101798"/>
    <n v="0.5"/>
    <x v="40"/>
    <d v="2017-12-15T00:00:00"/>
    <x v="4"/>
    <x v="4"/>
    <s v="Standard Class"/>
    <s v="MV-18190"/>
    <s v="Mike Vittorini"/>
    <n v="0.5"/>
    <x v="0"/>
    <s v="United States"/>
    <s v="New York City"/>
    <x v="9"/>
    <n v="10009"/>
    <x v="1"/>
    <s v="TEC-AC-10001998"/>
    <x v="2"/>
    <x v="6"/>
    <x v="11"/>
    <n v="39.979999999999997"/>
    <n v="2"/>
    <n v="0"/>
    <n v="13.5932"/>
  </r>
  <r>
    <n v="395"/>
    <s v="CA-2017-102946"/>
    <n v="1"/>
    <x v="41"/>
    <d v="2017-07-05T00:00:00"/>
    <x v="7"/>
    <x v="5"/>
    <s v="Standard Class"/>
    <s v="VP-21730"/>
    <s v="Victor Preis"/>
    <n v="0.25"/>
    <x v="1"/>
    <s v="United States"/>
    <s v="Las Vegas"/>
    <x v="19"/>
    <n v="89115"/>
    <x v="3"/>
    <s v="OFF-BI-10004492"/>
    <x v="0"/>
    <x v="4"/>
    <x v="75"/>
    <n v="75.792000000000002"/>
    <n v="3"/>
    <n v="0.2"/>
    <n v="25.579799999999999"/>
  </r>
  <r>
    <n v="396"/>
    <s v="CA-2017-165603"/>
    <n v="0.5"/>
    <x v="42"/>
    <d v="2017-10-19T00:00:00"/>
    <x v="2"/>
    <x v="3"/>
    <s v="Second Class"/>
    <s v="SS-20140"/>
    <s v="Saphhira Shifley"/>
    <n v="6.25E-2"/>
    <x v="2"/>
    <s v="United States"/>
    <s v="Warwick"/>
    <x v="20"/>
    <n v="2886"/>
    <x v="1"/>
    <s v="OFF-ST-10000798"/>
    <x v="0"/>
    <x v="3"/>
    <x v="76"/>
    <n v="49.96"/>
    <n v="2"/>
    <n v="0"/>
    <n v="9.4923999999999999"/>
  </r>
  <r>
    <n v="397"/>
    <s v="CA-2017-165603"/>
    <n v="0.5"/>
    <x v="42"/>
    <d v="2017-10-19T00:00:00"/>
    <x v="2"/>
    <x v="3"/>
    <s v="Second Class"/>
    <s v="SS-20140"/>
    <s v="Saphhira Shifley"/>
    <n v="6.25E-2"/>
    <x v="2"/>
    <s v="United States"/>
    <s v="Warwick"/>
    <x v="20"/>
    <n v="2886"/>
    <x v="1"/>
    <s v="OFF-PA-10002552"/>
    <x v="0"/>
    <x v="0"/>
    <x v="77"/>
    <n v="12.96"/>
    <n v="2"/>
    <n v="0"/>
    <n v="6.2207999999999997"/>
  </r>
  <r>
    <n v="405"/>
    <s v="CA-2017-117933"/>
    <n v="1"/>
    <x v="43"/>
    <d v="2017-12-29T00:00:00"/>
    <x v="4"/>
    <x v="1"/>
    <s v="Standard Class"/>
    <s v="RF-19840"/>
    <s v="Roy Französisch"/>
    <n v="0.5"/>
    <x v="0"/>
    <s v="United States"/>
    <s v="New York City"/>
    <x v="9"/>
    <n v="10024"/>
    <x v="1"/>
    <s v="OFF-AP-10004249"/>
    <x v="0"/>
    <x v="11"/>
    <x v="78"/>
    <n v="35.909999999999997"/>
    <n v="3"/>
    <n v="0"/>
    <n v="9.6957000000000004"/>
  </r>
  <r>
    <n v="406"/>
    <s v="CA-2017-117457"/>
    <n v="0.1111111111111111"/>
    <x v="44"/>
    <d v="2017-12-12T00:00:00"/>
    <x v="4"/>
    <x v="5"/>
    <s v="Standard Class"/>
    <s v="KH-16510"/>
    <s v="Keith Herrera"/>
    <n v="8.3333333333333329E-2"/>
    <x v="0"/>
    <s v="United States"/>
    <s v="San Francisco"/>
    <x v="10"/>
    <n v="94110"/>
    <x v="3"/>
    <s v="TEC-AC-10000158"/>
    <x v="2"/>
    <x v="6"/>
    <x v="79"/>
    <n v="179.95"/>
    <n v="5"/>
    <n v="0"/>
    <n v="37.789499999999997"/>
  </r>
  <r>
    <n v="407"/>
    <s v="CA-2017-117457"/>
    <n v="0.1111111111111111"/>
    <x v="44"/>
    <d v="2017-12-12T00:00:00"/>
    <x v="4"/>
    <x v="5"/>
    <s v="Standard Class"/>
    <s v="KH-16510"/>
    <s v="Keith Herrera"/>
    <n v="8.3333333333333329E-2"/>
    <x v="0"/>
    <s v="United States"/>
    <s v="San Francisco"/>
    <x v="10"/>
    <n v="94110"/>
    <x v="3"/>
    <s v="TEC-CO-10004115"/>
    <x v="2"/>
    <x v="13"/>
    <x v="80"/>
    <n v="1199.9760000000001"/>
    <n v="3"/>
    <n v="0.2"/>
    <n v="434.99130000000002"/>
  </r>
  <r>
    <n v="408"/>
    <s v="CA-2017-117457"/>
    <n v="0.1111111111111111"/>
    <x v="44"/>
    <d v="2017-12-12T00:00:00"/>
    <x v="4"/>
    <x v="5"/>
    <s v="Standard Class"/>
    <s v="KH-16510"/>
    <s v="Keith Herrera"/>
    <n v="8.3333333333333329E-2"/>
    <x v="0"/>
    <s v="United States"/>
    <s v="San Francisco"/>
    <x v="10"/>
    <n v="94110"/>
    <x v="3"/>
    <s v="OFF-PA-10003724"/>
    <x v="0"/>
    <x v="0"/>
    <x v="81"/>
    <n v="27.15"/>
    <n v="5"/>
    <n v="0"/>
    <n v="13.3035"/>
  </r>
  <r>
    <n v="409"/>
    <s v="CA-2017-117457"/>
    <n v="0.1111111111111111"/>
    <x v="44"/>
    <d v="2017-12-12T00:00:00"/>
    <x v="4"/>
    <x v="5"/>
    <s v="Standard Class"/>
    <s v="KH-16510"/>
    <s v="Keith Herrera"/>
    <n v="8.3333333333333329E-2"/>
    <x v="0"/>
    <s v="United States"/>
    <s v="San Francisco"/>
    <x v="10"/>
    <n v="94110"/>
    <x v="3"/>
    <s v="FUR-TA-10002041"/>
    <x v="1"/>
    <x v="12"/>
    <x v="82"/>
    <n v="1004.024"/>
    <n v="7"/>
    <n v="0.2"/>
    <n v="-112.95269999999999"/>
  </r>
  <r>
    <n v="410"/>
    <s v="CA-2017-117457"/>
    <n v="0.1111111111111111"/>
    <x v="44"/>
    <d v="2017-12-12T00:00:00"/>
    <x v="4"/>
    <x v="5"/>
    <s v="Standard Class"/>
    <s v="KH-16510"/>
    <s v="Keith Herrera"/>
    <n v="8.3333333333333329E-2"/>
    <x v="0"/>
    <s v="United States"/>
    <s v="San Francisco"/>
    <x v="10"/>
    <n v="94110"/>
    <x v="3"/>
    <s v="OFF-PA-10002893"/>
    <x v="0"/>
    <x v="0"/>
    <x v="83"/>
    <n v="9.68"/>
    <n v="1"/>
    <n v="0"/>
    <n v="4.6463999999999999"/>
  </r>
  <r>
    <n v="411"/>
    <s v="CA-2017-117457"/>
    <n v="0.1111111111111111"/>
    <x v="44"/>
    <d v="2017-12-12T00:00:00"/>
    <x v="4"/>
    <x v="5"/>
    <s v="Standard Class"/>
    <s v="KH-16510"/>
    <s v="Keith Herrera"/>
    <n v="8.3333333333333329E-2"/>
    <x v="0"/>
    <s v="United States"/>
    <s v="San Francisco"/>
    <x v="10"/>
    <n v="94110"/>
    <x v="3"/>
    <s v="OFF-LA-10003766"/>
    <x v="0"/>
    <x v="7"/>
    <x v="84"/>
    <n v="28.35"/>
    <n v="9"/>
    <n v="0"/>
    <n v="13.608000000000001"/>
  </r>
  <r>
    <n v="412"/>
    <s v="CA-2017-117457"/>
    <n v="0.1111111111111111"/>
    <x v="44"/>
    <d v="2017-12-12T00:00:00"/>
    <x v="4"/>
    <x v="5"/>
    <s v="Standard Class"/>
    <s v="KH-16510"/>
    <s v="Keith Herrera"/>
    <n v="8.3333333333333329E-2"/>
    <x v="0"/>
    <s v="United States"/>
    <s v="San Francisco"/>
    <x v="10"/>
    <n v="94110"/>
    <x v="3"/>
    <s v="OFF-PA-10001970"/>
    <x v="0"/>
    <x v="0"/>
    <x v="85"/>
    <n v="55.98"/>
    <n v="1"/>
    <n v="0"/>
    <n v="27.430199999999999"/>
  </r>
  <r>
    <n v="413"/>
    <s v="CA-2017-117457"/>
    <n v="0.1111111111111111"/>
    <x v="44"/>
    <d v="2017-12-12T00:00:00"/>
    <x v="4"/>
    <x v="5"/>
    <s v="Standard Class"/>
    <s v="KH-16510"/>
    <s v="Keith Herrera"/>
    <n v="8.3333333333333329E-2"/>
    <x v="0"/>
    <s v="United States"/>
    <s v="San Francisco"/>
    <x v="10"/>
    <n v="94110"/>
    <x v="3"/>
    <s v="FUR-BO-10001972"/>
    <x v="1"/>
    <x v="14"/>
    <x v="86"/>
    <n v="1336.829"/>
    <n v="13"/>
    <n v="0.15"/>
    <n v="31.454799999999999"/>
  </r>
  <r>
    <n v="414"/>
    <s v="CA-2017-117457"/>
    <n v="0.1111111111111111"/>
    <x v="44"/>
    <d v="2017-12-12T00:00:00"/>
    <x v="4"/>
    <x v="5"/>
    <s v="Standard Class"/>
    <s v="KH-16510"/>
    <s v="Keith Herrera"/>
    <n v="8.3333333333333329E-2"/>
    <x v="0"/>
    <s v="United States"/>
    <s v="San Francisco"/>
    <x v="10"/>
    <n v="94110"/>
    <x v="3"/>
    <s v="FUR-CH-10003956"/>
    <x v="1"/>
    <x v="1"/>
    <x v="87"/>
    <n v="113.568"/>
    <n v="2"/>
    <n v="0.2"/>
    <n v="-18.454799999999999"/>
  </r>
  <r>
    <n v="415"/>
    <s v="CA-2017-142636"/>
    <n v="0.5"/>
    <x v="33"/>
    <d v="2017-11-07T00:00:00"/>
    <x v="5"/>
    <x v="5"/>
    <s v="Standard Class"/>
    <s v="KC-16675"/>
    <s v="Kimberly Carter"/>
    <n v="0.25"/>
    <x v="2"/>
    <s v="United States"/>
    <s v="Seattle"/>
    <x v="21"/>
    <n v="98105"/>
    <x v="3"/>
    <s v="OFF-PA-10000157"/>
    <x v="0"/>
    <x v="0"/>
    <x v="88"/>
    <n v="139.86000000000001"/>
    <n v="7"/>
    <n v="0"/>
    <n v="65.734200000000001"/>
  </r>
  <r>
    <n v="416"/>
    <s v="CA-2017-142636"/>
    <n v="0.5"/>
    <x v="33"/>
    <d v="2017-11-07T00:00:00"/>
    <x v="5"/>
    <x v="5"/>
    <s v="Standard Class"/>
    <s v="KC-16675"/>
    <s v="Kimberly Carter"/>
    <n v="0.25"/>
    <x v="2"/>
    <s v="United States"/>
    <s v="Seattle"/>
    <x v="21"/>
    <n v="98105"/>
    <x v="3"/>
    <s v="FUR-CH-10001891"/>
    <x v="1"/>
    <x v="1"/>
    <x v="89"/>
    <n v="307.13600000000002"/>
    <n v="4"/>
    <n v="0.2"/>
    <n v="26.874400000000001"/>
  </r>
  <r>
    <n v="417"/>
    <s v="CA-2017-122105"/>
    <n v="1"/>
    <x v="21"/>
    <d v="2017-06-28T00:00:00"/>
    <x v="7"/>
    <x v="0"/>
    <s v="Standard Class"/>
    <s v="CJ-12010"/>
    <s v="Caroline Jumper"/>
    <n v="0.1111111111111111"/>
    <x v="0"/>
    <s v="United States"/>
    <s v="Huntington Beach"/>
    <x v="10"/>
    <n v="92646"/>
    <x v="3"/>
    <s v="OFF-AR-10004344"/>
    <x v="0"/>
    <x v="8"/>
    <x v="90"/>
    <n v="95.92"/>
    <n v="8"/>
    <n v="0"/>
    <n v="25.898399999999999"/>
  </r>
  <r>
    <n v="419"/>
    <s v="CA-2017-154816"/>
    <n v="1"/>
    <x v="10"/>
    <d v="2017-11-10T00:00:00"/>
    <x v="5"/>
    <x v="4"/>
    <s v="Standard Class"/>
    <s v="VB-21745"/>
    <s v="Victoria Brennan"/>
    <n v="0.33333333333333331"/>
    <x v="2"/>
    <s v="United States"/>
    <s v="Richmond"/>
    <x v="22"/>
    <n v="40475"/>
    <x v="0"/>
    <s v="OFF-PA-10003845"/>
    <x v="0"/>
    <x v="0"/>
    <x v="91"/>
    <n v="5.78"/>
    <n v="1"/>
    <n v="0"/>
    <n v="2.8321999999999998"/>
  </r>
  <r>
    <n v="420"/>
    <s v="CA-2017-110478"/>
    <n v="0.5"/>
    <x v="45"/>
    <d v="2017-03-09T00:00:00"/>
    <x v="9"/>
    <x v="0"/>
    <s v="Standard Class"/>
    <s v="SP-20860"/>
    <s v="Sung Pak"/>
    <n v="0.25"/>
    <x v="2"/>
    <s v="United States"/>
    <s v="Los Angeles"/>
    <x v="10"/>
    <n v="90045"/>
    <x v="3"/>
    <s v="OFF-AR-10001573"/>
    <x v="0"/>
    <x v="8"/>
    <x v="92"/>
    <n v="9.32"/>
    <n v="4"/>
    <n v="0"/>
    <n v="2.7027999999999999"/>
  </r>
  <r>
    <n v="421"/>
    <s v="CA-2017-110478"/>
    <n v="0.5"/>
    <x v="45"/>
    <d v="2017-03-09T00:00:00"/>
    <x v="9"/>
    <x v="0"/>
    <s v="Standard Class"/>
    <s v="SP-20860"/>
    <s v="Sung Pak"/>
    <n v="0.25"/>
    <x v="2"/>
    <s v="United States"/>
    <s v="Los Angeles"/>
    <x v="10"/>
    <n v="90045"/>
    <x v="3"/>
    <s v="OFF-EN-10000483"/>
    <x v="0"/>
    <x v="10"/>
    <x v="93"/>
    <n v="15.25"/>
    <n v="1"/>
    <n v="0"/>
    <n v="7.0149999999999997"/>
  </r>
  <r>
    <n v="423"/>
    <s v="CA-2017-125388"/>
    <n v="0.5"/>
    <x v="2"/>
    <d v="2017-10-23T00:00:00"/>
    <x v="2"/>
    <x v="2"/>
    <s v="Standard Class"/>
    <s v="MP-17965"/>
    <s v="Michael Paige"/>
    <n v="0.33333333333333331"/>
    <x v="2"/>
    <s v="United States"/>
    <s v="Lawrence"/>
    <x v="17"/>
    <n v="1841"/>
    <x v="1"/>
    <s v="FUR-FU-10004712"/>
    <x v="1"/>
    <x v="5"/>
    <x v="94"/>
    <n v="56.56"/>
    <n v="4"/>
    <n v="0"/>
    <n v="14.7056"/>
  </r>
  <r>
    <n v="424"/>
    <s v="CA-2017-125388"/>
    <n v="0.5"/>
    <x v="2"/>
    <d v="2017-10-23T00:00:00"/>
    <x v="2"/>
    <x v="2"/>
    <s v="Standard Class"/>
    <s v="MP-17965"/>
    <s v="Michael Paige"/>
    <n v="0.33333333333333331"/>
    <x v="2"/>
    <s v="United States"/>
    <s v="Lawrence"/>
    <x v="17"/>
    <n v="1841"/>
    <x v="1"/>
    <s v="OFF-ST-10000918"/>
    <x v="0"/>
    <x v="3"/>
    <x v="95"/>
    <n v="32.700000000000003"/>
    <n v="3"/>
    <n v="0"/>
    <n v="8.5020000000000007"/>
  </r>
  <r>
    <n v="425"/>
    <s v="CA-2017-155705"/>
    <n v="1"/>
    <x v="46"/>
    <d v="2017-08-23T00:00:00"/>
    <x v="10"/>
    <x v="4"/>
    <s v="Second Class"/>
    <s v="NF-18385"/>
    <s v="Natalie Fritzler"/>
    <n v="0.33333333333333331"/>
    <x v="0"/>
    <s v="United States"/>
    <s v="Jackson"/>
    <x v="23"/>
    <n v="39212"/>
    <x v="0"/>
    <s v="FUR-CH-10000015"/>
    <x v="1"/>
    <x v="1"/>
    <x v="96"/>
    <n v="866.4"/>
    <n v="4"/>
    <n v="0"/>
    <n v="225.26400000000001"/>
  </r>
  <r>
    <n v="426"/>
    <s v="CA-2017-149160"/>
    <n v="0.5"/>
    <x v="13"/>
    <d v="2017-11-26T00:00:00"/>
    <x v="5"/>
    <x v="2"/>
    <s v="Second Class"/>
    <s v="JM-15265"/>
    <s v="Janet Molinari"/>
    <n v="0.5"/>
    <x v="2"/>
    <s v="United States"/>
    <s v="Canton"/>
    <x v="5"/>
    <n v="48187"/>
    <x v="2"/>
    <s v="FUR-FU-10003347"/>
    <x v="1"/>
    <x v="5"/>
    <x v="97"/>
    <n v="28.4"/>
    <n v="2"/>
    <n v="0"/>
    <n v="11.076000000000001"/>
  </r>
  <r>
    <n v="427"/>
    <s v="CA-2017-149160"/>
    <n v="0.5"/>
    <x v="13"/>
    <d v="2017-11-26T00:00:00"/>
    <x v="5"/>
    <x v="2"/>
    <s v="Second Class"/>
    <s v="JM-15265"/>
    <s v="Janet Molinari"/>
    <n v="0.5"/>
    <x v="2"/>
    <s v="United States"/>
    <s v="Canton"/>
    <x v="5"/>
    <n v="48187"/>
    <x v="2"/>
    <s v="OFF-BI-10001543"/>
    <x v="0"/>
    <x v="4"/>
    <x v="98"/>
    <n v="287.92"/>
    <n v="8"/>
    <n v="0"/>
    <n v="138.20160000000001"/>
  </r>
  <r>
    <n v="429"/>
    <s v="CA-2017-152275"/>
    <n v="1"/>
    <x v="47"/>
    <d v="2017-10-08T00:00:00"/>
    <x v="2"/>
    <x v="1"/>
    <s v="Standard Class"/>
    <s v="KH-16630"/>
    <s v="Ken Heidel"/>
    <n v="0.2"/>
    <x v="2"/>
    <s v="United States"/>
    <s v="San Antonio"/>
    <x v="2"/>
    <n v="78207"/>
    <x v="2"/>
    <s v="OFF-AR-10000369"/>
    <x v="0"/>
    <x v="8"/>
    <x v="99"/>
    <n v="6.6719999999999997"/>
    <n v="6"/>
    <n v="0.2"/>
    <n v="0.50039999999999996"/>
  </r>
  <r>
    <n v="439"/>
    <s v="CA-2017-130043"/>
    <n v="1"/>
    <x v="48"/>
    <d v="2017-09-19T00:00:00"/>
    <x v="3"/>
    <x v="5"/>
    <s v="Standard Class"/>
    <s v="BB-11545"/>
    <s v="Brenda Bowman"/>
    <n v="0.125"/>
    <x v="2"/>
    <s v="United States"/>
    <s v="Houston"/>
    <x v="2"/>
    <n v="77070"/>
    <x v="2"/>
    <s v="OFF-PA-10002230"/>
    <x v="0"/>
    <x v="0"/>
    <x v="100"/>
    <n v="31.872"/>
    <n v="8"/>
    <n v="0.2"/>
    <n v="11.553599999999999"/>
  </r>
  <r>
    <n v="440"/>
    <s v="CA-2017-157252"/>
    <n v="1"/>
    <x v="49"/>
    <d v="2017-01-23T00:00:00"/>
    <x v="11"/>
    <x v="5"/>
    <s v="Second Class"/>
    <s v="CV-12805"/>
    <s v="Cynthia Voltz"/>
    <n v="7.6923076923076927E-2"/>
    <x v="2"/>
    <s v="United States"/>
    <s v="New York City"/>
    <x v="9"/>
    <n v="10024"/>
    <x v="1"/>
    <s v="FUR-CH-10003396"/>
    <x v="1"/>
    <x v="1"/>
    <x v="101"/>
    <n v="207.846"/>
    <n v="3"/>
    <n v="0.1"/>
    <n v="2.3094000000000001"/>
  </r>
  <r>
    <n v="447"/>
    <s v="CA-2017-154214"/>
    <n v="1"/>
    <x v="50"/>
    <d v="2017-03-25T00:00:00"/>
    <x v="9"/>
    <x v="4"/>
    <s v="Second Class"/>
    <s v="TB-21595"/>
    <s v="Troy Blackwell"/>
    <n v="1"/>
    <x v="0"/>
    <s v="United States"/>
    <s v="Columbus"/>
    <x v="24"/>
    <n v="47201"/>
    <x v="2"/>
    <s v="FUR-FU-10000206"/>
    <x v="1"/>
    <x v="5"/>
    <x v="102"/>
    <n v="2.91"/>
    <n v="1"/>
    <n v="0"/>
    <n v="1.3676999999999999"/>
  </r>
  <r>
    <n v="454"/>
    <s v="CA-2017-147277"/>
    <n v="0.5"/>
    <x v="51"/>
    <d v="2017-10-24T00:00:00"/>
    <x v="2"/>
    <x v="5"/>
    <s v="Standard Class"/>
    <s v="EB-13705"/>
    <s v="Ed Braxton"/>
    <n v="0.25"/>
    <x v="2"/>
    <s v="United States"/>
    <s v="Akron"/>
    <x v="12"/>
    <n v="44312"/>
    <x v="1"/>
    <s v="FUR-TA-10001539"/>
    <x v="1"/>
    <x v="12"/>
    <x v="103"/>
    <n v="284.36399999999998"/>
    <n v="2"/>
    <n v="0.4"/>
    <n v="-75.830399999999997"/>
  </r>
  <r>
    <n v="455"/>
    <s v="CA-2017-147277"/>
    <n v="0.5"/>
    <x v="51"/>
    <d v="2017-10-24T00:00:00"/>
    <x v="2"/>
    <x v="5"/>
    <s v="Standard Class"/>
    <s v="EB-13705"/>
    <s v="Ed Braxton"/>
    <n v="0.25"/>
    <x v="2"/>
    <s v="United States"/>
    <s v="Akron"/>
    <x v="12"/>
    <n v="44312"/>
    <x v="1"/>
    <s v="OFF-ST-10000142"/>
    <x v="0"/>
    <x v="3"/>
    <x v="104"/>
    <n v="665.40800000000002"/>
    <n v="2"/>
    <n v="0.2"/>
    <n v="66.540800000000004"/>
  </r>
  <r>
    <n v="469"/>
    <s v="CA-2017-154907"/>
    <n v="1"/>
    <x v="52"/>
    <d v="2017-04-04T00:00:00"/>
    <x v="9"/>
    <x v="5"/>
    <s v="Standard Class"/>
    <s v="DS-13180"/>
    <s v="David Smith"/>
    <n v="0.33333333333333331"/>
    <x v="2"/>
    <s v="United States"/>
    <s v="Amarillo"/>
    <x v="2"/>
    <n v="79109"/>
    <x v="2"/>
    <s v="FUR-BO-10002824"/>
    <x v="1"/>
    <x v="14"/>
    <x v="105"/>
    <n v="205.33279999999999"/>
    <n v="2"/>
    <n v="0.32"/>
    <n v="-36.235199999999999"/>
  </r>
  <r>
    <n v="485"/>
    <s v="CA-2017-140963"/>
    <n v="0.33333333333333331"/>
    <x v="53"/>
    <d v="2017-06-13T00:00:00"/>
    <x v="7"/>
    <x v="0"/>
    <s v="First Class"/>
    <s v="MT-18070"/>
    <s v="Michelle Tran"/>
    <n v="0.33333333333333331"/>
    <x v="1"/>
    <s v="United States"/>
    <s v="Los Angeles"/>
    <x v="10"/>
    <n v="90045"/>
    <x v="3"/>
    <s v="OFF-LA-10003923"/>
    <x v="0"/>
    <x v="7"/>
    <x v="106"/>
    <n v="29.6"/>
    <n v="2"/>
    <n v="0"/>
    <n v="14.8"/>
  </r>
  <r>
    <n v="486"/>
    <s v="CA-2017-140963"/>
    <n v="0.33333333333333331"/>
    <x v="53"/>
    <d v="2017-06-13T00:00:00"/>
    <x v="7"/>
    <x v="0"/>
    <s v="First Class"/>
    <s v="MT-18070"/>
    <s v="Michelle Tran"/>
    <n v="0.33333333333333331"/>
    <x v="1"/>
    <s v="United States"/>
    <s v="Los Angeles"/>
    <x v="10"/>
    <n v="90045"/>
    <x v="3"/>
    <s v="FUR-BO-10001337"/>
    <x v="1"/>
    <x v="14"/>
    <x v="107"/>
    <n v="514.16499999999996"/>
    <n v="5"/>
    <n v="0.15"/>
    <n v="-30.245000000000001"/>
  </r>
  <r>
    <n v="487"/>
    <s v="CA-2017-140963"/>
    <n v="0.33333333333333331"/>
    <x v="53"/>
    <d v="2017-06-13T00:00:00"/>
    <x v="7"/>
    <x v="0"/>
    <s v="First Class"/>
    <s v="MT-18070"/>
    <s v="Michelle Tran"/>
    <n v="0.33333333333333331"/>
    <x v="1"/>
    <s v="United States"/>
    <s v="Los Angeles"/>
    <x v="10"/>
    <n v="90045"/>
    <x v="3"/>
    <s v="TEC-PH-10001924"/>
    <x v="2"/>
    <x v="2"/>
    <x v="108"/>
    <n v="279.95999999999998"/>
    <n v="5"/>
    <n v="0.2"/>
    <n v="17.497499999999999"/>
  </r>
  <r>
    <n v="506"/>
    <s v="CA-2017-134978"/>
    <n v="1"/>
    <x v="26"/>
    <d v="2017-11-15T00:00:00"/>
    <x v="5"/>
    <x v="1"/>
    <s v="Second Class"/>
    <s v="EB-13705"/>
    <s v="Ed Braxton"/>
    <n v="0.25"/>
    <x v="2"/>
    <s v="United States"/>
    <s v="New York City"/>
    <x v="9"/>
    <n v="10024"/>
    <x v="1"/>
    <s v="OFF-BI-10003274"/>
    <x v="0"/>
    <x v="4"/>
    <x v="20"/>
    <n v="15.92"/>
    <n v="5"/>
    <n v="0.2"/>
    <n v="5.3730000000000002"/>
  </r>
  <r>
    <n v="511"/>
    <s v="CA-2017-135307"/>
    <n v="0.5"/>
    <x v="54"/>
    <d v="2017-11-27T00:00:00"/>
    <x v="5"/>
    <x v="1"/>
    <s v="First Class"/>
    <s v="LS-17245"/>
    <s v="Lynn Smith"/>
    <n v="0.5"/>
    <x v="0"/>
    <s v="United States"/>
    <s v="Gladstone"/>
    <x v="13"/>
    <n v="64118"/>
    <x v="2"/>
    <s v="FUR-FU-10001290"/>
    <x v="1"/>
    <x v="5"/>
    <x v="109"/>
    <n v="126.3"/>
    <n v="3"/>
    <n v="0"/>
    <n v="40.415999999999997"/>
  </r>
  <r>
    <n v="512"/>
    <s v="CA-2017-135307"/>
    <n v="0.5"/>
    <x v="54"/>
    <d v="2017-11-27T00:00:00"/>
    <x v="5"/>
    <x v="1"/>
    <s v="First Class"/>
    <s v="LS-17245"/>
    <s v="Lynn Smith"/>
    <n v="0.5"/>
    <x v="0"/>
    <s v="United States"/>
    <s v="Gladstone"/>
    <x v="13"/>
    <n v="64118"/>
    <x v="2"/>
    <s v="TEC-AC-10002399"/>
    <x v="2"/>
    <x v="6"/>
    <x v="110"/>
    <n v="38.04"/>
    <n v="2"/>
    <n v="0"/>
    <n v="12.172800000000001"/>
  </r>
  <r>
    <n v="514"/>
    <s v="CA-2017-163405"/>
    <n v="0.5"/>
    <x v="55"/>
    <d v="2017-12-25T00:00:00"/>
    <x v="4"/>
    <x v="2"/>
    <s v="Standard Class"/>
    <s v="BN-11515"/>
    <s v="Bradley Nguyen"/>
    <n v="0.33333333333333331"/>
    <x v="0"/>
    <s v="United States"/>
    <s v="Los Angeles"/>
    <x v="10"/>
    <n v="90049"/>
    <x v="3"/>
    <s v="OFF-AR-10003811"/>
    <x v="0"/>
    <x v="8"/>
    <x v="111"/>
    <n v="6.63"/>
    <n v="3"/>
    <n v="0"/>
    <n v="1.7901"/>
  </r>
  <r>
    <n v="515"/>
    <s v="CA-2017-163405"/>
    <n v="0.5"/>
    <x v="55"/>
    <d v="2017-12-25T00:00:00"/>
    <x v="4"/>
    <x v="2"/>
    <s v="Standard Class"/>
    <s v="BN-11515"/>
    <s v="Bradley Nguyen"/>
    <n v="0.33333333333333331"/>
    <x v="0"/>
    <s v="United States"/>
    <s v="Los Angeles"/>
    <x v="10"/>
    <n v="90049"/>
    <x v="3"/>
    <s v="OFF-AR-10001246"/>
    <x v="0"/>
    <x v="8"/>
    <x v="112"/>
    <n v="5.88"/>
    <n v="2"/>
    <n v="0"/>
    <n v="1.7052"/>
  </r>
  <r>
    <n v="516"/>
    <s v="CA-2017-127432"/>
    <n v="0.25"/>
    <x v="56"/>
    <d v="2017-01-27T00:00:00"/>
    <x v="11"/>
    <x v="1"/>
    <s v="Standard Class"/>
    <s v="AD-10180"/>
    <s v="Alan Dominguez"/>
    <n v="0.125"/>
    <x v="1"/>
    <s v="United States"/>
    <s v="Great Falls"/>
    <x v="25"/>
    <n v="59405"/>
    <x v="3"/>
    <s v="TEC-CO-10003236"/>
    <x v="2"/>
    <x v="13"/>
    <x v="113"/>
    <n v="2999.95"/>
    <n v="5"/>
    <n v="0"/>
    <n v="1379.9770000000001"/>
  </r>
  <r>
    <n v="517"/>
    <s v="CA-2017-127432"/>
    <n v="0.25"/>
    <x v="56"/>
    <d v="2017-01-27T00:00:00"/>
    <x v="11"/>
    <x v="1"/>
    <s v="Standard Class"/>
    <s v="AD-10180"/>
    <s v="Alan Dominguez"/>
    <n v="0.125"/>
    <x v="1"/>
    <s v="United States"/>
    <s v="Great Falls"/>
    <x v="25"/>
    <n v="59405"/>
    <x v="3"/>
    <s v="OFF-ST-10004507"/>
    <x v="0"/>
    <x v="3"/>
    <x v="114"/>
    <n v="51.45"/>
    <n v="3"/>
    <n v="0"/>
    <n v="13.891500000000001"/>
  </r>
  <r>
    <n v="518"/>
    <s v="CA-2017-127432"/>
    <n v="0.25"/>
    <x v="56"/>
    <d v="2017-01-27T00:00:00"/>
    <x v="11"/>
    <x v="1"/>
    <s v="Standard Class"/>
    <s v="AD-10180"/>
    <s v="Alan Dominguez"/>
    <n v="0.125"/>
    <x v="1"/>
    <s v="United States"/>
    <s v="Great Falls"/>
    <x v="25"/>
    <n v="59405"/>
    <x v="3"/>
    <s v="OFF-PA-10001667"/>
    <x v="0"/>
    <x v="0"/>
    <x v="115"/>
    <n v="11.96"/>
    <n v="2"/>
    <n v="0"/>
    <n v="5.3819999999999997"/>
  </r>
  <r>
    <n v="519"/>
    <s v="CA-2017-127432"/>
    <n v="0.25"/>
    <x v="56"/>
    <d v="2017-01-27T00:00:00"/>
    <x v="11"/>
    <x v="1"/>
    <s v="Standard Class"/>
    <s v="AD-10180"/>
    <s v="Alan Dominguez"/>
    <n v="0.125"/>
    <x v="1"/>
    <s v="United States"/>
    <s v="Great Falls"/>
    <x v="25"/>
    <n v="59405"/>
    <x v="3"/>
    <s v="OFF-ST-10004459"/>
    <x v="0"/>
    <x v="3"/>
    <x v="116"/>
    <n v="1126.02"/>
    <n v="3"/>
    <n v="0"/>
    <n v="56.301000000000002"/>
  </r>
  <r>
    <n v="523"/>
    <s v="CA-2017-145142"/>
    <n v="1"/>
    <x v="57"/>
    <d v="2017-01-25T00:00:00"/>
    <x v="11"/>
    <x v="4"/>
    <s v="First Class"/>
    <s v="MC-17605"/>
    <s v="Matt Connell"/>
    <n v="0.16666666666666666"/>
    <x v="2"/>
    <s v="United States"/>
    <s v="Detroit"/>
    <x v="5"/>
    <n v="48234"/>
    <x v="2"/>
    <s v="FUR-TA-10001857"/>
    <x v="1"/>
    <x v="12"/>
    <x v="117"/>
    <n v="210.98"/>
    <n v="2"/>
    <n v="0"/>
    <n v="21.097999999999999"/>
  </r>
  <r>
    <n v="527"/>
    <s v="CA-2017-113558"/>
    <n v="0.5"/>
    <x v="58"/>
    <d v="2017-10-26T00:00:00"/>
    <x v="2"/>
    <x v="0"/>
    <s v="Standard Class"/>
    <s v="PH-18790"/>
    <s v="Patricia Hirasaki"/>
    <n v="0.5"/>
    <x v="1"/>
    <s v="United States"/>
    <s v="Lakeland"/>
    <x v="4"/>
    <n v="33801"/>
    <x v="0"/>
    <s v="FUR-CH-10003379"/>
    <x v="1"/>
    <x v="1"/>
    <x v="118"/>
    <n v="683.952"/>
    <n v="3"/>
    <n v="0.2"/>
    <n v="42.747"/>
  </r>
  <r>
    <n v="528"/>
    <s v="CA-2017-113558"/>
    <n v="0.5"/>
    <x v="58"/>
    <d v="2017-10-26T00:00:00"/>
    <x v="2"/>
    <x v="0"/>
    <s v="Standard Class"/>
    <s v="PH-18790"/>
    <s v="Patricia Hirasaki"/>
    <n v="0.5"/>
    <x v="1"/>
    <s v="United States"/>
    <s v="Lakeland"/>
    <x v="4"/>
    <n v="33801"/>
    <x v="0"/>
    <s v="FUR-FU-10001756"/>
    <x v="1"/>
    <x v="5"/>
    <x v="119"/>
    <n v="45.695999999999998"/>
    <n v="3"/>
    <n v="0.2"/>
    <n v="5.1407999999999996"/>
  </r>
  <r>
    <n v="533"/>
    <s v="US-2017-129441"/>
    <n v="1"/>
    <x v="59"/>
    <d v="2017-09-11T00:00:00"/>
    <x v="3"/>
    <x v="2"/>
    <s v="Standard Class"/>
    <s v="JC-15340"/>
    <s v="Jasper Cacioppo"/>
    <n v="1"/>
    <x v="0"/>
    <s v="United States"/>
    <s v="Los Angeles"/>
    <x v="10"/>
    <n v="90032"/>
    <x v="3"/>
    <s v="FUR-FU-10000448"/>
    <x v="1"/>
    <x v="5"/>
    <x v="120"/>
    <n v="47.94"/>
    <n v="3"/>
    <n v="0"/>
    <n v="2.3969999999999998"/>
  </r>
  <r>
    <n v="537"/>
    <s v="US-2017-122637"/>
    <n v="1"/>
    <x v="60"/>
    <d v="2017-09-08T00:00:00"/>
    <x v="3"/>
    <x v="1"/>
    <s v="Second Class"/>
    <s v="EP-13915"/>
    <s v="Emily Phan"/>
    <n v="6.6666666666666666E-2"/>
    <x v="0"/>
    <s v="United States"/>
    <s v="Chicago"/>
    <x v="3"/>
    <n v="60653"/>
    <x v="2"/>
    <s v="OFF-BI-10002429"/>
    <x v="0"/>
    <x v="4"/>
    <x v="121"/>
    <n v="42.616"/>
    <n v="7"/>
    <n v="0.8"/>
    <n v="-68.185599999999994"/>
  </r>
  <r>
    <n v="547"/>
    <s v="CA-2017-162929"/>
    <n v="0.5"/>
    <x v="32"/>
    <d v="2017-11-22T00:00:00"/>
    <x v="5"/>
    <x v="1"/>
    <s v="First Class"/>
    <s v="AS-10135"/>
    <s v="Adrian Shami"/>
    <n v="0.5"/>
    <x v="1"/>
    <s v="United States"/>
    <s v="New York City"/>
    <x v="9"/>
    <n v="10035"/>
    <x v="1"/>
    <s v="OFF-BI-10000404"/>
    <x v="0"/>
    <x v="4"/>
    <x v="122"/>
    <n v="41.28"/>
    <n v="6"/>
    <n v="0.2"/>
    <n v="13.932"/>
  </r>
  <r>
    <n v="548"/>
    <s v="CA-2017-162929"/>
    <n v="0.5"/>
    <x v="32"/>
    <d v="2017-11-22T00:00:00"/>
    <x v="5"/>
    <x v="1"/>
    <s v="First Class"/>
    <s v="AS-10135"/>
    <s v="Adrian Shami"/>
    <n v="0.5"/>
    <x v="1"/>
    <s v="United States"/>
    <s v="New York City"/>
    <x v="9"/>
    <n v="10035"/>
    <x v="1"/>
    <s v="OFF-PA-10002986"/>
    <x v="0"/>
    <x v="0"/>
    <x v="123"/>
    <n v="13.36"/>
    <n v="2"/>
    <n v="0"/>
    <n v="6.4127999999999998"/>
  </r>
  <r>
    <n v="553"/>
    <s v="CA-2017-112774"/>
    <n v="1"/>
    <x v="61"/>
    <d v="2017-09-12T00:00:00"/>
    <x v="3"/>
    <x v="4"/>
    <s v="First Class"/>
    <s v="RC-19960"/>
    <s v="Ryan Crowe"/>
    <n v="1"/>
    <x v="0"/>
    <s v="United States"/>
    <s v="Jacksonville"/>
    <x v="4"/>
    <n v="32216"/>
    <x v="0"/>
    <s v="FUR-FU-10003039"/>
    <x v="1"/>
    <x v="5"/>
    <x v="124"/>
    <n v="34.503999999999998"/>
    <n v="1"/>
    <n v="0.2"/>
    <n v="6.0381999999999998"/>
  </r>
  <r>
    <n v="554"/>
    <s v="CA-2017-101945"/>
    <n v="1"/>
    <x v="62"/>
    <d v="2017-11-28T00:00:00"/>
    <x v="5"/>
    <x v="5"/>
    <s v="Standard Class"/>
    <s v="GT-14710"/>
    <s v="Greg Tran"/>
    <n v="0.1"/>
    <x v="0"/>
    <s v="United States"/>
    <s v="Houston"/>
    <x v="2"/>
    <n v="77070"/>
    <x v="2"/>
    <s v="OFF-FA-10004248"/>
    <x v="0"/>
    <x v="9"/>
    <x v="125"/>
    <n v="10.824"/>
    <n v="3"/>
    <n v="0.2"/>
    <n v="2.5707"/>
  </r>
  <r>
    <n v="555"/>
    <s v="CA-2017-100650"/>
    <n v="1"/>
    <x v="63"/>
    <d v="2017-07-03T00:00:00"/>
    <x v="7"/>
    <x v="2"/>
    <s v="Second Class"/>
    <s v="DK-13225"/>
    <s v="Dean Katz"/>
    <n v="0.33333333333333331"/>
    <x v="2"/>
    <s v="United States"/>
    <s v="Anaheim"/>
    <x v="10"/>
    <n v="92804"/>
    <x v="3"/>
    <s v="OFF-ST-10001780"/>
    <x v="0"/>
    <x v="3"/>
    <x v="126"/>
    <n v="1295.78"/>
    <n v="2"/>
    <n v="0"/>
    <n v="310.98719999999997"/>
  </r>
  <r>
    <n v="560"/>
    <s v="CA-2017-118731"/>
    <n v="0.5"/>
    <x v="64"/>
    <d v="2017-11-22T00:00:00"/>
    <x v="5"/>
    <x v="4"/>
    <s v="Second Class"/>
    <s v="LP-17080"/>
    <s v="Liz Pelletier"/>
    <n v="0.2"/>
    <x v="0"/>
    <s v="United States"/>
    <s v="San Francisco"/>
    <x v="10"/>
    <n v="94110"/>
    <x v="3"/>
    <s v="FUR-FU-10003347"/>
    <x v="1"/>
    <x v="5"/>
    <x v="97"/>
    <n v="42.6"/>
    <n v="3"/>
    <n v="0"/>
    <n v="16.614000000000001"/>
  </r>
  <r>
    <n v="561"/>
    <s v="CA-2017-118731"/>
    <n v="0.5"/>
    <x v="64"/>
    <d v="2017-11-22T00:00:00"/>
    <x v="5"/>
    <x v="4"/>
    <s v="Second Class"/>
    <s v="LP-17080"/>
    <s v="Liz Pelletier"/>
    <n v="0.2"/>
    <x v="0"/>
    <s v="United States"/>
    <s v="San Francisco"/>
    <x v="10"/>
    <n v="94110"/>
    <x v="3"/>
    <s v="OFF-BI-10000069"/>
    <x v="0"/>
    <x v="4"/>
    <x v="127"/>
    <n v="84.055999999999997"/>
    <n v="7"/>
    <n v="0.2"/>
    <n v="27.318200000000001"/>
  </r>
  <r>
    <n v="566"/>
    <s v="CA-2017-137099"/>
    <n v="1"/>
    <x v="65"/>
    <d v="2017-12-10T00:00:00"/>
    <x v="4"/>
    <x v="2"/>
    <s v="First Class"/>
    <s v="FP-14320"/>
    <s v="Frank Preis"/>
    <n v="0.5"/>
    <x v="0"/>
    <s v="United States"/>
    <s v="Los Angeles"/>
    <x v="10"/>
    <n v="90008"/>
    <x v="3"/>
    <s v="TEC-PH-10002496"/>
    <x v="2"/>
    <x v="2"/>
    <x v="128"/>
    <n v="374.37599999999998"/>
    <n v="3"/>
    <n v="0.2"/>
    <n v="46.796999999999997"/>
  </r>
  <r>
    <n v="567"/>
    <s v="CA-2017-156951"/>
    <n v="0.25"/>
    <x v="47"/>
    <d v="2017-10-08T00:00:00"/>
    <x v="2"/>
    <x v="1"/>
    <s v="Standard Class"/>
    <s v="EB-13840"/>
    <s v="Ellis Ballard"/>
    <n v="0.25"/>
    <x v="2"/>
    <s v="United States"/>
    <s v="Seattle"/>
    <x v="21"/>
    <n v="98105"/>
    <x v="3"/>
    <s v="OFF-PA-10004530"/>
    <x v="0"/>
    <x v="0"/>
    <x v="129"/>
    <n v="91.84"/>
    <n v="8"/>
    <n v="0"/>
    <n v="45.001600000000003"/>
  </r>
  <r>
    <n v="568"/>
    <s v="CA-2017-156951"/>
    <n v="0.25"/>
    <x v="47"/>
    <d v="2017-10-08T00:00:00"/>
    <x v="2"/>
    <x v="1"/>
    <s v="Standard Class"/>
    <s v="EB-13840"/>
    <s v="Ellis Ballard"/>
    <n v="0.25"/>
    <x v="2"/>
    <s v="United States"/>
    <s v="Seattle"/>
    <x v="21"/>
    <n v="98105"/>
    <x v="3"/>
    <s v="OFF-BI-10001107"/>
    <x v="0"/>
    <x v="4"/>
    <x v="130"/>
    <n v="81.087999999999994"/>
    <n v="7"/>
    <n v="0.2"/>
    <n v="27.3672"/>
  </r>
  <r>
    <n v="569"/>
    <s v="CA-2017-156951"/>
    <n v="0.25"/>
    <x v="47"/>
    <d v="2017-10-08T00:00:00"/>
    <x v="2"/>
    <x v="1"/>
    <s v="Standard Class"/>
    <s v="EB-13840"/>
    <s v="Ellis Ballard"/>
    <n v="0.25"/>
    <x v="2"/>
    <s v="United States"/>
    <s v="Seattle"/>
    <x v="21"/>
    <n v="98105"/>
    <x v="3"/>
    <s v="OFF-PA-10004451"/>
    <x v="0"/>
    <x v="0"/>
    <x v="131"/>
    <n v="19.440000000000001"/>
    <n v="3"/>
    <n v="0"/>
    <n v="9.3312000000000008"/>
  </r>
  <r>
    <n v="570"/>
    <s v="CA-2017-156951"/>
    <n v="0.25"/>
    <x v="47"/>
    <d v="2017-10-08T00:00:00"/>
    <x v="2"/>
    <x v="1"/>
    <s v="Standard Class"/>
    <s v="EB-13840"/>
    <s v="Ellis Ballard"/>
    <n v="0.25"/>
    <x v="2"/>
    <s v="United States"/>
    <s v="Seattle"/>
    <x v="21"/>
    <n v="98105"/>
    <x v="3"/>
    <s v="FUR-CH-10004997"/>
    <x v="1"/>
    <x v="1"/>
    <x v="132"/>
    <n v="451.15199999999999"/>
    <n v="3"/>
    <n v="0.2"/>
    <n v="0"/>
  </r>
  <r>
    <n v="571"/>
    <s v="CA-2017-164826"/>
    <n v="0.25"/>
    <x v="29"/>
    <d v="2018-01-04T00:00:00"/>
    <x v="4"/>
    <x v="2"/>
    <s v="Standard Class"/>
    <s v="JF-15415"/>
    <s v="Jennifer Ferguson"/>
    <n v="0.1111111111111111"/>
    <x v="0"/>
    <s v="United States"/>
    <s v="New York City"/>
    <x v="9"/>
    <n v="10024"/>
    <x v="1"/>
    <s v="OFF-LA-10001297"/>
    <x v="0"/>
    <x v="7"/>
    <x v="133"/>
    <n v="72.45"/>
    <n v="7"/>
    <n v="0"/>
    <n v="34.776000000000003"/>
  </r>
  <r>
    <n v="572"/>
    <s v="CA-2017-164826"/>
    <n v="0.25"/>
    <x v="29"/>
    <d v="2018-01-04T00:00:00"/>
    <x v="4"/>
    <x v="2"/>
    <s v="Standard Class"/>
    <s v="JF-15415"/>
    <s v="Jennifer Ferguson"/>
    <n v="0.1111111111111111"/>
    <x v="0"/>
    <s v="United States"/>
    <s v="New York City"/>
    <x v="9"/>
    <n v="10024"/>
    <x v="1"/>
    <s v="OFF-FA-10000585"/>
    <x v="0"/>
    <x v="9"/>
    <x v="134"/>
    <n v="13.96"/>
    <n v="4"/>
    <n v="0"/>
    <n v="6.4215999999999998"/>
  </r>
  <r>
    <n v="573"/>
    <s v="CA-2017-164826"/>
    <n v="0.25"/>
    <x v="29"/>
    <d v="2018-01-04T00:00:00"/>
    <x v="4"/>
    <x v="2"/>
    <s v="Standard Class"/>
    <s v="JF-15415"/>
    <s v="Jennifer Ferguson"/>
    <n v="0.1111111111111111"/>
    <x v="0"/>
    <s v="United States"/>
    <s v="New York City"/>
    <x v="9"/>
    <n v="10024"/>
    <x v="1"/>
    <s v="OFF-BI-10001922"/>
    <x v="0"/>
    <x v="4"/>
    <x v="135"/>
    <n v="33.264000000000003"/>
    <n v="7"/>
    <n v="0.2"/>
    <n v="11.226599999999999"/>
  </r>
  <r>
    <n v="574"/>
    <s v="CA-2017-164826"/>
    <n v="0.25"/>
    <x v="29"/>
    <d v="2018-01-04T00:00:00"/>
    <x v="4"/>
    <x v="2"/>
    <s v="Standard Class"/>
    <s v="JF-15415"/>
    <s v="Jennifer Ferguson"/>
    <n v="0.1111111111111111"/>
    <x v="0"/>
    <s v="United States"/>
    <s v="New York City"/>
    <x v="9"/>
    <n v="10024"/>
    <x v="1"/>
    <s v="TEC-PH-10000347"/>
    <x v="2"/>
    <x v="2"/>
    <x v="136"/>
    <n v="14.85"/>
    <n v="3"/>
    <n v="0"/>
    <n v="4.0095000000000001"/>
  </r>
  <r>
    <n v="579"/>
    <s v="CA-2017-118640"/>
    <n v="0.5"/>
    <x v="66"/>
    <d v="2017-07-26T00:00:00"/>
    <x v="1"/>
    <x v="2"/>
    <s v="Standard Class"/>
    <s v="CS-11950"/>
    <s v="Carlos Soltero"/>
    <n v="0.16666666666666666"/>
    <x v="0"/>
    <s v="United States"/>
    <s v="Chicago"/>
    <x v="3"/>
    <n v="60610"/>
    <x v="2"/>
    <s v="OFF-ST-10002974"/>
    <x v="0"/>
    <x v="3"/>
    <x v="21"/>
    <n v="69.712000000000003"/>
    <n v="2"/>
    <n v="0.2"/>
    <n v="8.7140000000000004"/>
  </r>
  <r>
    <n v="580"/>
    <s v="CA-2017-118640"/>
    <n v="0.5"/>
    <x v="66"/>
    <d v="2017-07-26T00:00:00"/>
    <x v="1"/>
    <x v="2"/>
    <s v="Standard Class"/>
    <s v="CS-11950"/>
    <s v="Carlos Soltero"/>
    <n v="0.16666666666666666"/>
    <x v="0"/>
    <s v="United States"/>
    <s v="Chicago"/>
    <x v="3"/>
    <n v="60610"/>
    <x v="2"/>
    <s v="FUR-FU-10001475"/>
    <x v="1"/>
    <x v="5"/>
    <x v="137"/>
    <n v="8.7919999999999998"/>
    <n v="1"/>
    <n v="0.6"/>
    <n v="-5.7148000000000003"/>
  </r>
  <r>
    <n v="582"/>
    <s v="CA-2017-145233"/>
    <n v="0.2"/>
    <x v="24"/>
    <d v="2017-12-05T00:00:00"/>
    <x v="4"/>
    <x v="5"/>
    <s v="Standard Class"/>
    <s v="DV-13465"/>
    <s v="Dianna Vittorini"/>
    <n v="0.16666666666666666"/>
    <x v="0"/>
    <s v="United States"/>
    <s v="Denver"/>
    <x v="26"/>
    <n v="80219"/>
    <x v="3"/>
    <s v="TEC-PH-10004977"/>
    <x v="2"/>
    <x v="2"/>
    <x v="138"/>
    <n v="470.37599999999998"/>
    <n v="3"/>
    <n v="0.2"/>
    <n v="52.917299999999997"/>
  </r>
  <r>
    <n v="583"/>
    <s v="CA-2017-145233"/>
    <n v="0.2"/>
    <x v="24"/>
    <d v="2017-12-05T00:00:00"/>
    <x v="4"/>
    <x v="5"/>
    <s v="Standard Class"/>
    <s v="DV-13465"/>
    <s v="Dianna Vittorini"/>
    <n v="0.16666666666666666"/>
    <x v="0"/>
    <s v="United States"/>
    <s v="Denver"/>
    <x v="26"/>
    <n v="80219"/>
    <x v="3"/>
    <s v="TEC-PH-10000586"/>
    <x v="2"/>
    <x v="2"/>
    <x v="139"/>
    <n v="105.584"/>
    <n v="2"/>
    <n v="0.2"/>
    <n v="9.2385999999999999"/>
  </r>
  <r>
    <n v="584"/>
    <s v="CA-2017-145233"/>
    <n v="0.2"/>
    <x v="24"/>
    <d v="2017-12-05T00:00:00"/>
    <x v="4"/>
    <x v="5"/>
    <s v="Standard Class"/>
    <s v="DV-13465"/>
    <s v="Dianna Vittorini"/>
    <n v="0.16666666666666666"/>
    <x v="0"/>
    <s v="United States"/>
    <s v="Denver"/>
    <x v="26"/>
    <n v="80219"/>
    <x v="3"/>
    <s v="OFF-AP-10000358"/>
    <x v="0"/>
    <x v="11"/>
    <x v="140"/>
    <n v="31.152000000000001"/>
    <n v="3"/>
    <n v="0.2"/>
    <n v="3.5045999999999999"/>
  </r>
  <r>
    <n v="585"/>
    <s v="CA-2017-145233"/>
    <n v="0.2"/>
    <x v="24"/>
    <d v="2017-12-05T00:00:00"/>
    <x v="4"/>
    <x v="5"/>
    <s v="Standard Class"/>
    <s v="DV-13465"/>
    <s v="Dianna Vittorini"/>
    <n v="0.16666666666666666"/>
    <x v="0"/>
    <s v="United States"/>
    <s v="Denver"/>
    <x v="26"/>
    <n v="80219"/>
    <x v="3"/>
    <s v="OFF-BI-10002764"/>
    <x v="0"/>
    <x v="4"/>
    <x v="141"/>
    <n v="6.7830000000000004"/>
    <n v="7"/>
    <n v="0.7"/>
    <n v="-4.7481"/>
  </r>
  <r>
    <n v="586"/>
    <s v="CA-2017-145233"/>
    <n v="0.2"/>
    <x v="24"/>
    <d v="2017-12-05T00:00:00"/>
    <x v="4"/>
    <x v="5"/>
    <s v="Standard Class"/>
    <s v="DV-13465"/>
    <s v="Dianna Vittorini"/>
    <n v="0.16666666666666666"/>
    <x v="0"/>
    <s v="United States"/>
    <s v="Denver"/>
    <x v="26"/>
    <n v="80219"/>
    <x v="3"/>
    <s v="TEC-PH-10001254"/>
    <x v="2"/>
    <x v="2"/>
    <x v="142"/>
    <n v="406.36799999999999"/>
    <n v="4"/>
    <n v="0.2"/>
    <n v="30.477599999999999"/>
  </r>
  <r>
    <n v="615"/>
    <s v="CA-2017-138611"/>
    <n v="0.5"/>
    <x v="67"/>
    <d v="2017-11-17T00:00:00"/>
    <x v="5"/>
    <x v="3"/>
    <s v="Second Class"/>
    <s v="CK-12595"/>
    <s v="Clytie Kelty"/>
    <n v="0.16666666666666666"/>
    <x v="0"/>
    <s v="United States"/>
    <s v="Grove City"/>
    <x v="12"/>
    <n v="43123"/>
    <x v="1"/>
    <s v="TEC-PH-10000011"/>
    <x v="2"/>
    <x v="2"/>
    <x v="143"/>
    <n v="119.94"/>
    <n v="10"/>
    <n v="0.4"/>
    <n v="15.992000000000001"/>
  </r>
  <r>
    <n v="616"/>
    <s v="CA-2017-138611"/>
    <n v="0.5"/>
    <x v="67"/>
    <d v="2017-11-17T00:00:00"/>
    <x v="5"/>
    <x v="3"/>
    <s v="Second Class"/>
    <s v="CK-12595"/>
    <s v="Clytie Kelty"/>
    <n v="0.16666666666666666"/>
    <x v="0"/>
    <s v="United States"/>
    <s v="Grove City"/>
    <x v="12"/>
    <n v="43123"/>
    <x v="1"/>
    <s v="OFF-BI-10002949"/>
    <x v="0"/>
    <x v="4"/>
    <x v="144"/>
    <n v="3.6480000000000001"/>
    <n v="2"/>
    <n v="0.7"/>
    <n v="-2.7968000000000002"/>
  </r>
  <r>
    <n v="617"/>
    <s v="CA-2017-117947"/>
    <n v="0.2"/>
    <x v="68"/>
    <d v="2017-08-23T00:00:00"/>
    <x v="10"/>
    <x v="5"/>
    <s v="Second Class"/>
    <s v="NG-18355"/>
    <s v="Nat Gilpin"/>
    <n v="0.125"/>
    <x v="2"/>
    <s v="United States"/>
    <s v="New York City"/>
    <x v="9"/>
    <n v="10011"/>
    <x v="1"/>
    <s v="FUR-FU-10003849"/>
    <x v="1"/>
    <x v="5"/>
    <x v="145"/>
    <n v="40.479999999999997"/>
    <n v="2"/>
    <n v="0"/>
    <n v="15.7872"/>
  </r>
  <r>
    <n v="618"/>
    <s v="CA-2017-117947"/>
    <n v="0.2"/>
    <x v="68"/>
    <d v="2017-08-23T00:00:00"/>
    <x v="10"/>
    <x v="5"/>
    <s v="Second Class"/>
    <s v="NG-18355"/>
    <s v="Nat Gilpin"/>
    <n v="0.125"/>
    <x v="2"/>
    <s v="United States"/>
    <s v="New York City"/>
    <x v="9"/>
    <n v="10011"/>
    <x v="1"/>
    <s v="FUR-FU-10000010"/>
    <x v="1"/>
    <x v="5"/>
    <x v="146"/>
    <n v="9.94"/>
    <n v="2"/>
    <n v="0"/>
    <n v="3.0813999999999999"/>
  </r>
  <r>
    <n v="619"/>
    <s v="CA-2017-117947"/>
    <n v="0.2"/>
    <x v="68"/>
    <d v="2017-08-23T00:00:00"/>
    <x v="10"/>
    <x v="5"/>
    <s v="Second Class"/>
    <s v="NG-18355"/>
    <s v="Nat Gilpin"/>
    <n v="0.125"/>
    <x v="2"/>
    <s v="United States"/>
    <s v="New York City"/>
    <x v="9"/>
    <n v="10011"/>
    <x v="1"/>
    <s v="OFF-BI-10002824"/>
    <x v="0"/>
    <x v="4"/>
    <x v="147"/>
    <n v="107.42400000000001"/>
    <n v="9"/>
    <n v="0.2"/>
    <n v="33.57"/>
  </r>
  <r>
    <n v="620"/>
    <s v="CA-2017-117947"/>
    <n v="0.2"/>
    <x v="68"/>
    <d v="2017-08-23T00:00:00"/>
    <x v="10"/>
    <x v="5"/>
    <s v="Second Class"/>
    <s v="NG-18355"/>
    <s v="Nat Gilpin"/>
    <n v="0.125"/>
    <x v="2"/>
    <s v="United States"/>
    <s v="New York City"/>
    <x v="9"/>
    <n v="10011"/>
    <x v="1"/>
    <s v="TEC-PH-10002538"/>
    <x v="2"/>
    <x v="2"/>
    <x v="148"/>
    <n v="37.909999999999997"/>
    <n v="1"/>
    <n v="0"/>
    <n v="10.9939"/>
  </r>
  <r>
    <n v="621"/>
    <s v="CA-2017-117947"/>
    <n v="0.2"/>
    <x v="68"/>
    <d v="2017-08-23T00:00:00"/>
    <x v="10"/>
    <x v="5"/>
    <s v="Second Class"/>
    <s v="NG-18355"/>
    <s v="Nat Gilpin"/>
    <n v="0.125"/>
    <x v="2"/>
    <s v="United States"/>
    <s v="New York City"/>
    <x v="9"/>
    <n v="10011"/>
    <x v="1"/>
    <s v="FUR-FU-10000521"/>
    <x v="1"/>
    <x v="5"/>
    <x v="149"/>
    <n v="88.02"/>
    <n v="3"/>
    <n v="0"/>
    <n v="27.286200000000001"/>
  </r>
  <r>
    <n v="627"/>
    <s v="CA-2017-163020"/>
    <n v="1"/>
    <x v="48"/>
    <d v="2017-09-19T00:00:00"/>
    <x v="3"/>
    <x v="5"/>
    <s v="Standard Class"/>
    <s v="MO-17800"/>
    <s v="Meg O'Connel"/>
    <n v="0.125"/>
    <x v="1"/>
    <s v="United States"/>
    <s v="New York City"/>
    <x v="9"/>
    <n v="10009"/>
    <x v="1"/>
    <s v="FUR-FU-10000221"/>
    <x v="1"/>
    <x v="5"/>
    <x v="150"/>
    <n v="35.56"/>
    <n v="7"/>
    <n v="0"/>
    <n v="12.090400000000001"/>
  </r>
  <r>
    <n v="628"/>
    <s v="CA-2017-153787"/>
    <n v="1"/>
    <x v="69"/>
    <d v="2017-05-23T00:00:00"/>
    <x v="6"/>
    <x v="5"/>
    <s v="Standard Class"/>
    <s v="AT-10735"/>
    <s v="Annie Thurman"/>
    <n v="0.16666666666666666"/>
    <x v="0"/>
    <s v="United States"/>
    <s v="Seattle"/>
    <x v="21"/>
    <n v="98115"/>
    <x v="3"/>
    <s v="OFF-AP-10001563"/>
    <x v="0"/>
    <x v="11"/>
    <x v="151"/>
    <n v="97.16"/>
    <n v="2"/>
    <n v="0"/>
    <n v="28.176400000000001"/>
  </r>
  <r>
    <n v="629"/>
    <s v="CA-2017-133431"/>
    <n v="0.5"/>
    <x v="22"/>
    <d v="2017-12-21T00:00:00"/>
    <x v="4"/>
    <x v="1"/>
    <s v="Standard Class"/>
    <s v="LC-17140"/>
    <s v="Logan Currie"/>
    <n v="0.14285714285714285"/>
    <x v="0"/>
    <s v="United States"/>
    <s v="San Francisco"/>
    <x v="10"/>
    <n v="94122"/>
    <x v="3"/>
    <s v="OFF-BI-10000605"/>
    <x v="0"/>
    <x v="4"/>
    <x v="152"/>
    <n v="15.24"/>
    <n v="5"/>
    <n v="0.2"/>
    <n v="5.1435000000000004"/>
  </r>
  <r>
    <n v="630"/>
    <s v="CA-2017-133431"/>
    <n v="0.5"/>
    <x v="22"/>
    <d v="2017-12-21T00:00:00"/>
    <x v="4"/>
    <x v="1"/>
    <s v="Standard Class"/>
    <s v="LC-17140"/>
    <s v="Logan Currie"/>
    <n v="0.14285714285714285"/>
    <x v="0"/>
    <s v="United States"/>
    <s v="San Francisco"/>
    <x v="10"/>
    <n v="94122"/>
    <x v="3"/>
    <s v="OFF-PA-10002615"/>
    <x v="0"/>
    <x v="0"/>
    <x v="55"/>
    <n v="13.23"/>
    <n v="3"/>
    <n v="0"/>
    <n v="6.0857999999999999"/>
  </r>
  <r>
    <n v="634"/>
    <s v="CA-2017-144694"/>
    <n v="0.5"/>
    <x v="70"/>
    <d v="2017-09-26T00:00:00"/>
    <x v="3"/>
    <x v="1"/>
    <s v="Second Class"/>
    <s v="BD-11605"/>
    <s v="Brian Dahlen"/>
    <n v="0.5"/>
    <x v="0"/>
    <s v="United States"/>
    <s v="Miami"/>
    <x v="4"/>
    <n v="33180"/>
    <x v="0"/>
    <s v="TEC-AC-10002857"/>
    <x v="2"/>
    <x v="6"/>
    <x v="153"/>
    <n v="17.88"/>
    <n v="3"/>
    <n v="0.2"/>
    <n v="2.4584999999999999"/>
  </r>
  <r>
    <n v="635"/>
    <s v="CA-2017-144694"/>
    <n v="0.5"/>
    <x v="70"/>
    <d v="2017-09-26T00:00:00"/>
    <x v="3"/>
    <x v="1"/>
    <s v="Second Class"/>
    <s v="BD-11605"/>
    <s v="Brian Dahlen"/>
    <n v="0.5"/>
    <x v="0"/>
    <s v="United States"/>
    <s v="Miami"/>
    <x v="4"/>
    <n v="33180"/>
    <x v="0"/>
    <s v="OFF-LA-10003930"/>
    <x v="0"/>
    <x v="7"/>
    <x v="154"/>
    <n v="235.94399999999999"/>
    <n v="3"/>
    <n v="0.2"/>
    <n v="85.529700000000005"/>
  </r>
  <r>
    <n v="642"/>
    <s v="CA-2017-167913"/>
    <n v="0.5"/>
    <x v="71"/>
    <d v="2017-08-03T00:00:00"/>
    <x v="1"/>
    <x v="1"/>
    <s v="Second Class"/>
    <s v="JL-15835"/>
    <s v="John Lee"/>
    <n v="0.05"/>
    <x v="0"/>
    <s v="United States"/>
    <s v="Mission Viejo"/>
    <x v="10"/>
    <n v="92691"/>
    <x v="3"/>
    <s v="OFF-ST-10000585"/>
    <x v="0"/>
    <x v="3"/>
    <x v="155"/>
    <n v="330.4"/>
    <n v="2"/>
    <n v="0"/>
    <n v="85.903999999999996"/>
  </r>
  <r>
    <n v="643"/>
    <s v="CA-2017-167913"/>
    <n v="0.5"/>
    <x v="71"/>
    <d v="2017-08-03T00:00:00"/>
    <x v="1"/>
    <x v="1"/>
    <s v="Second Class"/>
    <s v="JL-15835"/>
    <s v="John Lee"/>
    <n v="0.05"/>
    <x v="0"/>
    <s v="United States"/>
    <s v="Mission Viejo"/>
    <x v="10"/>
    <n v="92691"/>
    <x v="3"/>
    <s v="OFF-LA-10002787"/>
    <x v="0"/>
    <x v="7"/>
    <x v="156"/>
    <n v="26.25"/>
    <n v="7"/>
    <n v="0"/>
    <n v="12.6"/>
  </r>
  <r>
    <n v="644"/>
    <s v="CA-2017-106103"/>
    <n v="1"/>
    <x v="53"/>
    <d v="2017-06-15T00:00:00"/>
    <x v="7"/>
    <x v="0"/>
    <s v="Standard Class"/>
    <s v="SC-20305"/>
    <s v="Sean Christensen"/>
    <n v="0.14285714285714285"/>
    <x v="0"/>
    <s v="United States"/>
    <s v="Rochester Hills"/>
    <x v="5"/>
    <n v="48307"/>
    <x v="2"/>
    <s v="TEC-AC-10003832"/>
    <x v="2"/>
    <x v="6"/>
    <x v="157"/>
    <n v="132.52000000000001"/>
    <n v="4"/>
    <n v="0"/>
    <n v="54.333199999999998"/>
  </r>
  <r>
    <n v="645"/>
    <s v="US-2017-127719"/>
    <n v="1"/>
    <x v="72"/>
    <d v="2017-07-25T00:00:00"/>
    <x v="1"/>
    <x v="5"/>
    <s v="Standard Class"/>
    <s v="TW-21025"/>
    <s v="Tamara Willingham"/>
    <n v="0.33333333333333331"/>
    <x v="1"/>
    <s v="United States"/>
    <s v="Plainfield"/>
    <x v="14"/>
    <n v="7060"/>
    <x v="1"/>
    <s v="OFF-PA-10001934"/>
    <x v="0"/>
    <x v="0"/>
    <x v="158"/>
    <n v="6.48"/>
    <n v="1"/>
    <n v="0"/>
    <n v="3.1751999999999998"/>
  </r>
  <r>
    <n v="646"/>
    <s v="CA-2017-126221"/>
    <n v="1"/>
    <x v="73"/>
    <d v="2018-01-05T00:00:00"/>
    <x v="4"/>
    <x v="0"/>
    <s v="Standard Class"/>
    <s v="CC-12430"/>
    <s v="Chuck Clark"/>
    <n v="0.1111111111111111"/>
    <x v="1"/>
    <s v="United States"/>
    <s v="Columbus"/>
    <x v="24"/>
    <n v="47201"/>
    <x v="2"/>
    <s v="OFF-AP-10002457"/>
    <x v="0"/>
    <x v="11"/>
    <x v="159"/>
    <n v="209.3"/>
    <n v="2"/>
    <n v="0"/>
    <n v="56.511000000000003"/>
  </r>
  <r>
    <n v="653"/>
    <s v="CA-2017-140844"/>
    <n v="0.5"/>
    <x v="74"/>
    <d v="2017-06-23T00:00:00"/>
    <x v="7"/>
    <x v="4"/>
    <s v="Standard Class"/>
    <s v="AR-10405"/>
    <s v="Allen Rosenblatt"/>
    <n v="0.25"/>
    <x v="2"/>
    <s v="United States"/>
    <s v="New York City"/>
    <x v="9"/>
    <n v="10035"/>
    <x v="1"/>
    <s v="OFF-PA-10003892"/>
    <x v="0"/>
    <x v="0"/>
    <x v="160"/>
    <n v="97.82"/>
    <n v="2"/>
    <n v="0"/>
    <n v="45.9754"/>
  </r>
  <r>
    <n v="654"/>
    <s v="CA-2017-140844"/>
    <n v="0.5"/>
    <x v="74"/>
    <d v="2017-06-23T00:00:00"/>
    <x v="7"/>
    <x v="4"/>
    <s v="Standard Class"/>
    <s v="AR-10405"/>
    <s v="Allen Rosenblatt"/>
    <n v="0.25"/>
    <x v="2"/>
    <s v="United States"/>
    <s v="New York City"/>
    <x v="9"/>
    <n v="10035"/>
    <x v="1"/>
    <s v="TEC-AC-10001101"/>
    <x v="2"/>
    <x v="6"/>
    <x v="161"/>
    <n v="103.12"/>
    <n v="8"/>
    <n v="0"/>
    <n v="10.311999999999999"/>
  </r>
  <r>
    <n v="666"/>
    <s v="CA-2017-132682"/>
    <n v="0.33333333333333331"/>
    <x v="27"/>
    <d v="2017-06-10T00:00:00"/>
    <x v="7"/>
    <x v="2"/>
    <s v="Second Class"/>
    <s v="TH-21235"/>
    <s v="Tiffany House"/>
    <n v="0.16666666666666666"/>
    <x v="2"/>
    <s v="United States"/>
    <s v="Dallas"/>
    <x v="2"/>
    <n v="75081"/>
    <x v="2"/>
    <s v="OFF-SU-10004231"/>
    <x v="0"/>
    <x v="15"/>
    <x v="162"/>
    <n v="23.76"/>
    <n v="3"/>
    <n v="0.2"/>
    <n v="2.0790000000000002"/>
  </r>
  <r>
    <n v="667"/>
    <s v="CA-2017-132682"/>
    <n v="0.33333333333333331"/>
    <x v="27"/>
    <d v="2017-06-10T00:00:00"/>
    <x v="7"/>
    <x v="2"/>
    <s v="Second Class"/>
    <s v="TH-21235"/>
    <s v="Tiffany House"/>
    <n v="0.16666666666666666"/>
    <x v="2"/>
    <s v="United States"/>
    <s v="Dallas"/>
    <x v="2"/>
    <n v="75081"/>
    <x v="2"/>
    <s v="OFF-PA-10000474"/>
    <x v="0"/>
    <x v="0"/>
    <x v="2"/>
    <n v="85.055999999999997"/>
    <n v="3"/>
    <n v="0.2"/>
    <n v="28.706399999999999"/>
  </r>
  <r>
    <n v="668"/>
    <s v="CA-2017-132682"/>
    <n v="0.33333333333333331"/>
    <x v="27"/>
    <d v="2017-06-10T00:00:00"/>
    <x v="7"/>
    <x v="2"/>
    <s v="Second Class"/>
    <s v="TH-21235"/>
    <s v="Tiffany House"/>
    <n v="0.16666666666666666"/>
    <x v="2"/>
    <s v="United States"/>
    <s v="Dallas"/>
    <x v="2"/>
    <n v="75081"/>
    <x v="2"/>
    <s v="TEC-PH-10004042"/>
    <x v="2"/>
    <x v="2"/>
    <x v="163"/>
    <n v="381.57600000000002"/>
    <n v="3"/>
    <n v="0.2"/>
    <n v="28.618200000000002"/>
  </r>
  <r>
    <n v="670"/>
    <s v="US-2017-106663"/>
    <n v="0.33333333333333331"/>
    <x v="75"/>
    <d v="2017-06-13T00:00:00"/>
    <x v="7"/>
    <x v="5"/>
    <s v="Standard Class"/>
    <s v="MO-17800"/>
    <s v="Meg O'Connel"/>
    <n v="0.125"/>
    <x v="1"/>
    <s v="United States"/>
    <s v="Chicago"/>
    <x v="3"/>
    <n v="60653"/>
    <x v="2"/>
    <s v="FUR-FU-10002759"/>
    <x v="1"/>
    <x v="5"/>
    <x v="164"/>
    <n v="23.975999999999999"/>
    <n v="3"/>
    <n v="0.6"/>
    <n v="-14.3856"/>
  </r>
  <r>
    <n v="671"/>
    <s v="US-2017-106663"/>
    <n v="0.33333333333333331"/>
    <x v="75"/>
    <d v="2017-06-13T00:00:00"/>
    <x v="7"/>
    <x v="5"/>
    <s v="Standard Class"/>
    <s v="MO-17800"/>
    <s v="Meg O'Connel"/>
    <n v="0.125"/>
    <x v="1"/>
    <s v="United States"/>
    <s v="Chicago"/>
    <x v="3"/>
    <n v="60653"/>
    <x v="2"/>
    <s v="FUR-TA-10000688"/>
    <x v="1"/>
    <x v="12"/>
    <x v="165"/>
    <n v="108.925"/>
    <n v="1"/>
    <n v="0.5"/>
    <n v="-71.890500000000003"/>
  </r>
  <r>
    <n v="672"/>
    <s v="US-2017-106663"/>
    <n v="0.33333333333333331"/>
    <x v="75"/>
    <d v="2017-06-13T00:00:00"/>
    <x v="7"/>
    <x v="5"/>
    <s v="Standard Class"/>
    <s v="MO-17800"/>
    <s v="Meg O'Connel"/>
    <n v="0.125"/>
    <x v="1"/>
    <s v="United States"/>
    <s v="Chicago"/>
    <x v="3"/>
    <n v="60653"/>
    <x v="2"/>
    <s v="OFF-PA-10002377"/>
    <x v="0"/>
    <x v="0"/>
    <x v="166"/>
    <n v="36.351999999999997"/>
    <n v="8"/>
    <n v="0.2"/>
    <n v="11.36"/>
  </r>
  <r>
    <n v="673"/>
    <s v="CA-2017-111178"/>
    <n v="1"/>
    <x v="34"/>
    <d v="2017-06-22T00:00:00"/>
    <x v="7"/>
    <x v="2"/>
    <s v="Standard Class"/>
    <s v="TD-20995"/>
    <s v="Tamara Dahlen"/>
    <n v="0.1111111111111111"/>
    <x v="0"/>
    <s v="United States"/>
    <s v="Quincy"/>
    <x v="3"/>
    <n v="62301"/>
    <x v="2"/>
    <s v="OFF-AR-10001954"/>
    <x v="0"/>
    <x v="8"/>
    <x v="167"/>
    <n v="19.559999999999999"/>
    <n v="5"/>
    <n v="0.2"/>
    <n v="1.7115"/>
  </r>
  <r>
    <n v="674"/>
    <s v="CA-2017-130351"/>
    <n v="0.33333333333333331"/>
    <x v="76"/>
    <d v="2017-12-08T00:00:00"/>
    <x v="4"/>
    <x v="3"/>
    <s v="First Class"/>
    <s v="RB-19570"/>
    <s v="Rob Beeghly"/>
    <n v="0.2"/>
    <x v="0"/>
    <s v="United States"/>
    <s v="Columbus"/>
    <x v="24"/>
    <n v="47201"/>
    <x v="2"/>
    <s v="OFF-AP-10004532"/>
    <x v="0"/>
    <x v="11"/>
    <x v="168"/>
    <n v="61.44"/>
    <n v="3"/>
    <n v="0"/>
    <n v="16.588799999999999"/>
  </r>
  <r>
    <n v="675"/>
    <s v="CA-2017-130351"/>
    <n v="0.33333333333333331"/>
    <x v="76"/>
    <d v="2017-12-08T00:00:00"/>
    <x v="4"/>
    <x v="3"/>
    <s v="First Class"/>
    <s v="RB-19570"/>
    <s v="Rob Beeghly"/>
    <n v="0.2"/>
    <x v="0"/>
    <s v="United States"/>
    <s v="Columbus"/>
    <x v="24"/>
    <n v="47201"/>
    <x v="2"/>
    <s v="OFF-PA-10002137"/>
    <x v="0"/>
    <x v="0"/>
    <x v="169"/>
    <n v="38.9"/>
    <n v="5"/>
    <n v="0"/>
    <n v="17.504999999999999"/>
  </r>
  <r>
    <n v="676"/>
    <s v="CA-2017-130351"/>
    <n v="0.33333333333333331"/>
    <x v="76"/>
    <d v="2017-12-08T00:00:00"/>
    <x v="4"/>
    <x v="3"/>
    <s v="First Class"/>
    <s v="RB-19570"/>
    <s v="Rob Beeghly"/>
    <n v="0.2"/>
    <x v="0"/>
    <s v="United States"/>
    <s v="Columbus"/>
    <x v="24"/>
    <n v="47201"/>
    <x v="2"/>
    <s v="TEC-AC-10003832"/>
    <x v="2"/>
    <x v="6"/>
    <x v="157"/>
    <n v="99.39"/>
    <n v="3"/>
    <n v="0"/>
    <n v="40.749899999999997"/>
  </r>
  <r>
    <n v="677"/>
    <s v="US-2017-119438"/>
    <n v="0.25"/>
    <x v="77"/>
    <d v="2017-03-23T00:00:00"/>
    <x v="9"/>
    <x v="0"/>
    <s v="Standard Class"/>
    <s v="CD-11980"/>
    <s v="Carol Darley"/>
    <n v="0.2"/>
    <x v="0"/>
    <s v="United States"/>
    <s v="Tyler"/>
    <x v="2"/>
    <n v="75701"/>
    <x v="2"/>
    <s v="OFF-AP-10000804"/>
    <x v="0"/>
    <x v="11"/>
    <x v="170"/>
    <n v="2.6880000000000002"/>
    <n v="3"/>
    <n v="0.8"/>
    <n v="-7.3920000000000003"/>
  </r>
  <r>
    <n v="678"/>
    <s v="US-2017-119438"/>
    <n v="0.25"/>
    <x v="77"/>
    <d v="2017-03-23T00:00:00"/>
    <x v="9"/>
    <x v="0"/>
    <s v="Standard Class"/>
    <s v="CD-11980"/>
    <s v="Carol Darley"/>
    <n v="0.2"/>
    <x v="0"/>
    <s v="United States"/>
    <s v="Tyler"/>
    <x v="2"/>
    <n v="75701"/>
    <x v="2"/>
    <s v="TEC-AC-10003614"/>
    <x v="2"/>
    <x v="6"/>
    <x v="171"/>
    <n v="27.815999999999999"/>
    <n v="3"/>
    <n v="0.2"/>
    <n v="4.5201000000000002"/>
  </r>
  <r>
    <n v="679"/>
    <s v="US-2017-119438"/>
    <n v="0.25"/>
    <x v="77"/>
    <d v="2017-03-23T00:00:00"/>
    <x v="9"/>
    <x v="0"/>
    <s v="Standard Class"/>
    <s v="CD-11980"/>
    <s v="Carol Darley"/>
    <n v="0.2"/>
    <x v="0"/>
    <s v="United States"/>
    <s v="Tyler"/>
    <x v="2"/>
    <n v="75701"/>
    <x v="2"/>
    <s v="FUR-FU-10003553"/>
    <x v="1"/>
    <x v="5"/>
    <x v="172"/>
    <n v="82.524000000000001"/>
    <n v="3"/>
    <n v="0.6"/>
    <n v="-41.262"/>
  </r>
  <r>
    <n v="680"/>
    <s v="US-2017-119438"/>
    <n v="0.25"/>
    <x v="77"/>
    <d v="2017-03-23T00:00:00"/>
    <x v="9"/>
    <x v="0"/>
    <s v="Standard Class"/>
    <s v="CD-11980"/>
    <s v="Carol Darley"/>
    <n v="0.2"/>
    <x v="0"/>
    <s v="United States"/>
    <s v="Tyler"/>
    <x v="2"/>
    <n v="75701"/>
    <x v="2"/>
    <s v="OFF-BI-10004632"/>
    <x v="0"/>
    <x v="4"/>
    <x v="173"/>
    <n v="182.994"/>
    <n v="3"/>
    <n v="0.8"/>
    <n v="-320.23950000000002"/>
  </r>
  <r>
    <n v="684"/>
    <s v="US-2017-168116"/>
    <n v="0.5"/>
    <x v="78"/>
    <d v="2017-11-04T00:00:00"/>
    <x v="5"/>
    <x v="0"/>
    <s v="Same Day"/>
    <s v="GT-14635"/>
    <s v="Grant Thornton"/>
    <n v="0.5"/>
    <x v="2"/>
    <s v="United States"/>
    <s v="Burlington"/>
    <x v="0"/>
    <n v="27217"/>
    <x v="0"/>
    <s v="TEC-MA-10004125"/>
    <x v="2"/>
    <x v="16"/>
    <x v="174"/>
    <n v="7999.98"/>
    <n v="4"/>
    <n v="0.5"/>
    <n v="-3839.9904000000001"/>
  </r>
  <r>
    <n v="685"/>
    <s v="US-2017-168116"/>
    <n v="0.5"/>
    <x v="78"/>
    <d v="2017-11-04T00:00:00"/>
    <x v="5"/>
    <x v="0"/>
    <s v="Same Day"/>
    <s v="GT-14635"/>
    <s v="Grant Thornton"/>
    <n v="0.5"/>
    <x v="2"/>
    <s v="United States"/>
    <s v="Burlington"/>
    <x v="0"/>
    <n v="27217"/>
    <x v="0"/>
    <s v="OFF-AP-10002457"/>
    <x v="0"/>
    <x v="11"/>
    <x v="159"/>
    <n v="167.44"/>
    <n v="2"/>
    <n v="0.2"/>
    <n v="14.651"/>
  </r>
  <r>
    <n v="689"/>
    <s v="CA-2017-161480"/>
    <n v="1"/>
    <x v="14"/>
    <d v="2017-12-29T00:00:00"/>
    <x v="4"/>
    <x v="4"/>
    <s v="Standard Class"/>
    <s v="RA-19285"/>
    <s v="Ralph Arnett"/>
    <n v="0.125"/>
    <x v="0"/>
    <s v="United States"/>
    <s v="New York City"/>
    <x v="9"/>
    <n v="10035"/>
    <x v="1"/>
    <s v="FUR-BO-10004015"/>
    <x v="1"/>
    <x v="14"/>
    <x v="175"/>
    <n v="191.98400000000001"/>
    <n v="2"/>
    <n v="0.2"/>
    <n v="4.7995999999999999"/>
  </r>
  <r>
    <n v="702"/>
    <s v="CA-2017-114552"/>
    <n v="1"/>
    <x v="79"/>
    <d v="2017-09-08T00:00:00"/>
    <x v="3"/>
    <x v="0"/>
    <s v="Standard Class"/>
    <s v="Dl-13600"/>
    <s v="Dorris liebe"/>
    <n v="0.5"/>
    <x v="2"/>
    <s v="United States"/>
    <s v="Cleveland"/>
    <x v="12"/>
    <n v="44105"/>
    <x v="1"/>
    <s v="FUR-FU-10002960"/>
    <x v="1"/>
    <x v="5"/>
    <x v="35"/>
    <n v="15.071999999999999"/>
    <n v="3"/>
    <n v="0.2"/>
    <n v="4.1448"/>
  </r>
  <r>
    <n v="712"/>
    <s v="CA-2017-146136"/>
    <n v="1"/>
    <x v="60"/>
    <d v="2017-09-07T00:00:00"/>
    <x v="3"/>
    <x v="1"/>
    <s v="Standard Class"/>
    <s v="AP-10915"/>
    <s v="Arthur Prichep"/>
    <n v="0.16666666666666666"/>
    <x v="0"/>
    <s v="United States"/>
    <s v="Palm Coast"/>
    <x v="4"/>
    <n v="32137"/>
    <x v="0"/>
    <s v="OFF-EN-10001219"/>
    <x v="0"/>
    <x v="10"/>
    <x v="176"/>
    <n v="24.448"/>
    <n v="4"/>
    <n v="0.2"/>
    <n v="8.8623999999999992"/>
  </r>
  <r>
    <n v="713"/>
    <s v="US-2017-100048"/>
    <n v="0.33333333333333331"/>
    <x v="69"/>
    <d v="2017-05-24T00:00:00"/>
    <x v="6"/>
    <x v="5"/>
    <s v="Standard Class"/>
    <s v="RS-19765"/>
    <s v="Roland Schwarz"/>
    <n v="0.1111111111111111"/>
    <x v="2"/>
    <s v="United States"/>
    <s v="Mount Vernon"/>
    <x v="9"/>
    <n v="10550"/>
    <x v="1"/>
    <s v="OFF-AP-10001154"/>
    <x v="0"/>
    <x v="11"/>
    <x v="177"/>
    <n v="281.33999999999997"/>
    <n v="6"/>
    <n v="0"/>
    <n v="109.7226"/>
  </r>
  <r>
    <n v="714"/>
    <s v="US-2017-100048"/>
    <n v="0.33333333333333331"/>
    <x v="69"/>
    <d v="2017-05-24T00:00:00"/>
    <x v="6"/>
    <x v="5"/>
    <s v="Standard Class"/>
    <s v="RS-19765"/>
    <s v="Roland Schwarz"/>
    <n v="0.1111111111111111"/>
    <x v="2"/>
    <s v="United States"/>
    <s v="Mount Vernon"/>
    <x v="9"/>
    <n v="10550"/>
    <x v="1"/>
    <s v="TEC-PH-10003012"/>
    <x v="2"/>
    <x v="2"/>
    <x v="178"/>
    <n v="307.98"/>
    <n v="2"/>
    <n v="0"/>
    <n v="89.3142"/>
  </r>
  <r>
    <n v="715"/>
    <s v="US-2017-100048"/>
    <n v="0.33333333333333331"/>
    <x v="69"/>
    <d v="2017-05-24T00:00:00"/>
    <x v="6"/>
    <x v="5"/>
    <s v="Standard Class"/>
    <s v="RS-19765"/>
    <s v="Roland Schwarz"/>
    <n v="0.1111111111111111"/>
    <x v="2"/>
    <s v="United States"/>
    <s v="Mount Vernon"/>
    <x v="9"/>
    <n v="10550"/>
    <x v="1"/>
    <s v="TEC-AC-10001606"/>
    <x v="2"/>
    <x v="6"/>
    <x v="179"/>
    <n v="299.97000000000003"/>
    <n v="3"/>
    <n v="0"/>
    <n v="113.98860000000001"/>
  </r>
  <r>
    <n v="718"/>
    <s v="CA-2017-108910"/>
    <n v="1"/>
    <x v="70"/>
    <d v="2017-09-29T00:00:00"/>
    <x v="3"/>
    <x v="1"/>
    <s v="Standard Class"/>
    <s v="KC-16540"/>
    <s v="Kelly Collister"/>
    <n v="1"/>
    <x v="0"/>
    <s v="United States"/>
    <s v="Newark"/>
    <x v="12"/>
    <n v="43055"/>
    <x v="1"/>
    <s v="FUR-FU-10002253"/>
    <x v="1"/>
    <x v="5"/>
    <x v="180"/>
    <n v="103.056"/>
    <n v="3"/>
    <n v="0.2"/>
    <n v="24.4758"/>
  </r>
  <r>
    <n v="726"/>
    <s v="CA-2017-144113"/>
    <n v="0.5"/>
    <x v="30"/>
    <d v="2017-09-20T00:00:00"/>
    <x v="3"/>
    <x v="0"/>
    <s v="Standard Class"/>
    <s v="JF-15355"/>
    <s v="Jay Fein"/>
    <n v="0.14285714285714285"/>
    <x v="0"/>
    <s v="United States"/>
    <s v="Austin"/>
    <x v="2"/>
    <n v="78745"/>
    <x v="2"/>
    <s v="OFF-EN-10001141"/>
    <x v="0"/>
    <x v="10"/>
    <x v="181"/>
    <n v="17.568000000000001"/>
    <n v="2"/>
    <n v="0.2"/>
    <n v="6.3684000000000003"/>
  </r>
  <r>
    <n v="727"/>
    <s v="CA-2017-144113"/>
    <n v="0.5"/>
    <x v="30"/>
    <d v="2017-09-20T00:00:00"/>
    <x v="3"/>
    <x v="0"/>
    <s v="Standard Class"/>
    <s v="JF-15355"/>
    <s v="Jay Fein"/>
    <n v="0.14285714285714285"/>
    <x v="0"/>
    <s v="United States"/>
    <s v="Austin"/>
    <x v="2"/>
    <n v="78745"/>
    <x v="2"/>
    <s v="TEC-PH-10002170"/>
    <x v="2"/>
    <x v="2"/>
    <x v="182"/>
    <n v="55.991999999999997"/>
    <n v="1"/>
    <n v="0.2"/>
    <n v="5.5991999999999997"/>
  </r>
  <r>
    <n v="733"/>
    <s v="CA-2017-131954"/>
    <n v="0.16666666666666666"/>
    <x v="80"/>
    <d v="2017-01-25T00:00:00"/>
    <x v="11"/>
    <x v="0"/>
    <s v="Standard Class"/>
    <s v="DS-13030"/>
    <s v="Darrin Sayre"/>
    <n v="6.6666666666666666E-2"/>
    <x v="1"/>
    <s v="United States"/>
    <s v="Seattle"/>
    <x v="21"/>
    <n v="98115"/>
    <x v="3"/>
    <s v="OFF-ST-10000736"/>
    <x v="0"/>
    <x v="3"/>
    <x v="183"/>
    <n v="242.94"/>
    <n v="3"/>
    <n v="0"/>
    <n v="9.7175999999999991"/>
  </r>
  <r>
    <n v="734"/>
    <s v="CA-2017-131954"/>
    <n v="0.16666666666666666"/>
    <x v="80"/>
    <d v="2017-01-25T00:00:00"/>
    <x v="11"/>
    <x v="0"/>
    <s v="Standard Class"/>
    <s v="DS-13030"/>
    <s v="Darrin Sayre"/>
    <n v="6.6666666666666666E-2"/>
    <x v="1"/>
    <s v="United States"/>
    <s v="Seattle"/>
    <x v="21"/>
    <n v="98115"/>
    <x v="3"/>
    <s v="TEC-AC-10003610"/>
    <x v="2"/>
    <x v="6"/>
    <x v="184"/>
    <n v="179.97"/>
    <n v="3"/>
    <n v="0"/>
    <n v="86.385599999999997"/>
  </r>
  <r>
    <n v="735"/>
    <s v="CA-2017-131954"/>
    <n v="0.16666666666666666"/>
    <x v="80"/>
    <d v="2017-01-25T00:00:00"/>
    <x v="11"/>
    <x v="0"/>
    <s v="Standard Class"/>
    <s v="DS-13030"/>
    <s v="Darrin Sayre"/>
    <n v="6.6666666666666666E-2"/>
    <x v="1"/>
    <s v="United States"/>
    <s v="Seattle"/>
    <x v="21"/>
    <n v="98115"/>
    <x v="3"/>
    <s v="OFF-BI-10003982"/>
    <x v="0"/>
    <x v="4"/>
    <x v="185"/>
    <n v="99.695999999999998"/>
    <n v="6"/>
    <n v="0.2"/>
    <n v="33.647399999999998"/>
  </r>
  <r>
    <n v="736"/>
    <s v="CA-2017-131954"/>
    <n v="0.16666666666666666"/>
    <x v="80"/>
    <d v="2017-01-25T00:00:00"/>
    <x v="11"/>
    <x v="0"/>
    <s v="Standard Class"/>
    <s v="DS-13030"/>
    <s v="Darrin Sayre"/>
    <n v="6.6666666666666666E-2"/>
    <x v="1"/>
    <s v="United States"/>
    <s v="Seattle"/>
    <x v="21"/>
    <n v="98115"/>
    <x v="3"/>
    <s v="OFF-BI-10003291"/>
    <x v="0"/>
    <x v="4"/>
    <x v="186"/>
    <n v="27.936"/>
    <n v="4"/>
    <n v="0.2"/>
    <n v="9.4283999999999999"/>
  </r>
  <r>
    <n v="737"/>
    <s v="CA-2017-131954"/>
    <n v="0.16666666666666666"/>
    <x v="80"/>
    <d v="2017-01-25T00:00:00"/>
    <x v="11"/>
    <x v="0"/>
    <s v="Standard Class"/>
    <s v="DS-13030"/>
    <s v="Darrin Sayre"/>
    <n v="6.6666666666666666E-2"/>
    <x v="1"/>
    <s v="United States"/>
    <s v="Seattle"/>
    <x v="21"/>
    <n v="98115"/>
    <x v="3"/>
    <s v="FUR-BO-10001619"/>
    <x v="1"/>
    <x v="14"/>
    <x v="187"/>
    <n v="84.98"/>
    <n v="1"/>
    <n v="0"/>
    <n v="18.695599999999999"/>
  </r>
  <r>
    <n v="738"/>
    <s v="CA-2017-131954"/>
    <n v="0.16666666666666666"/>
    <x v="80"/>
    <d v="2017-01-25T00:00:00"/>
    <x v="11"/>
    <x v="0"/>
    <s v="Standard Class"/>
    <s v="DS-13030"/>
    <s v="Darrin Sayre"/>
    <n v="6.6666666666666666E-2"/>
    <x v="1"/>
    <s v="United States"/>
    <s v="Seattle"/>
    <x v="21"/>
    <n v="98115"/>
    <x v="3"/>
    <s v="OFF-BI-10000138"/>
    <x v="0"/>
    <x v="4"/>
    <x v="188"/>
    <n v="18.72"/>
    <n v="5"/>
    <n v="0.2"/>
    <n v="6.5519999999999996"/>
  </r>
  <r>
    <n v="750"/>
    <s v="CA-2017-126074"/>
    <n v="0.25"/>
    <x v="81"/>
    <d v="2017-10-06T00:00:00"/>
    <x v="2"/>
    <x v="4"/>
    <s v="Standard Class"/>
    <s v="RF-19735"/>
    <s v="Roland Fjeld"/>
    <n v="0.125"/>
    <x v="0"/>
    <s v="United States"/>
    <s v="Trenton"/>
    <x v="5"/>
    <n v="48183"/>
    <x v="2"/>
    <s v="OFF-BI-10003638"/>
    <x v="0"/>
    <x v="4"/>
    <x v="189"/>
    <n v="58.05"/>
    <n v="3"/>
    <n v="0"/>
    <n v="26.702999999999999"/>
  </r>
  <r>
    <n v="751"/>
    <s v="CA-2017-126074"/>
    <n v="0.25"/>
    <x v="81"/>
    <d v="2017-10-06T00:00:00"/>
    <x v="2"/>
    <x v="4"/>
    <s v="Standard Class"/>
    <s v="RF-19735"/>
    <s v="Roland Fjeld"/>
    <n v="0.125"/>
    <x v="0"/>
    <s v="United States"/>
    <s v="Trenton"/>
    <x v="5"/>
    <n v="48183"/>
    <x v="2"/>
    <s v="FUR-FU-10003577"/>
    <x v="1"/>
    <x v="5"/>
    <x v="190"/>
    <n v="157.74"/>
    <n v="11"/>
    <n v="0"/>
    <n v="56.7864"/>
  </r>
  <r>
    <n v="752"/>
    <s v="CA-2017-126074"/>
    <n v="0.25"/>
    <x v="81"/>
    <d v="2017-10-06T00:00:00"/>
    <x v="2"/>
    <x v="4"/>
    <s v="Standard Class"/>
    <s v="RF-19735"/>
    <s v="Roland Fjeld"/>
    <n v="0.125"/>
    <x v="0"/>
    <s v="United States"/>
    <s v="Trenton"/>
    <x v="5"/>
    <n v="48183"/>
    <x v="2"/>
    <s v="OFF-AR-10003478"/>
    <x v="0"/>
    <x v="8"/>
    <x v="191"/>
    <n v="56.98"/>
    <n v="7"/>
    <n v="0"/>
    <n v="22.792000000000002"/>
  </r>
  <r>
    <n v="753"/>
    <s v="CA-2017-126074"/>
    <n v="0.25"/>
    <x v="81"/>
    <d v="2017-10-06T00:00:00"/>
    <x v="2"/>
    <x v="4"/>
    <s v="Standard Class"/>
    <s v="RF-19735"/>
    <s v="Roland Fjeld"/>
    <n v="0.125"/>
    <x v="0"/>
    <s v="United States"/>
    <s v="Trenton"/>
    <x v="5"/>
    <n v="48183"/>
    <x v="2"/>
    <s v="OFF-BI-10000546"/>
    <x v="0"/>
    <x v="4"/>
    <x v="192"/>
    <n v="2.88"/>
    <n v="1"/>
    <n v="0"/>
    <n v="1.4112"/>
  </r>
  <r>
    <n v="759"/>
    <s v="CA-2017-117240"/>
    <n v="1"/>
    <x v="82"/>
    <d v="2017-07-28T00:00:00"/>
    <x v="1"/>
    <x v="1"/>
    <s v="Standard Class"/>
    <s v="CP-12340"/>
    <s v="Christine Phan"/>
    <n v="0.5"/>
    <x v="2"/>
    <s v="United States"/>
    <s v="New York City"/>
    <x v="9"/>
    <n v="10009"/>
    <x v="1"/>
    <s v="OFF-BI-10000848"/>
    <x v="0"/>
    <x v="4"/>
    <x v="193"/>
    <n v="13.128"/>
    <n v="3"/>
    <n v="0.2"/>
    <n v="4.2666000000000004"/>
  </r>
  <r>
    <n v="760"/>
    <s v="CA-2017-133333"/>
    <n v="1"/>
    <x v="17"/>
    <d v="2017-09-22T00:00:00"/>
    <x v="3"/>
    <x v="4"/>
    <s v="Standard Class"/>
    <s v="BF-11020"/>
    <s v="Barry Französisch"/>
    <n v="8.3333333333333329E-2"/>
    <x v="2"/>
    <s v="United States"/>
    <s v="Green Bay"/>
    <x v="27"/>
    <n v="54302"/>
    <x v="2"/>
    <s v="OFF-PA-10002377"/>
    <x v="0"/>
    <x v="0"/>
    <x v="166"/>
    <n v="22.72"/>
    <n v="4"/>
    <n v="0"/>
    <n v="10.224"/>
  </r>
  <r>
    <n v="762"/>
    <s v="CA-2017-126046"/>
    <n v="1"/>
    <x v="33"/>
    <d v="2017-11-07T00:00:00"/>
    <x v="5"/>
    <x v="5"/>
    <s v="Standard Class"/>
    <s v="JC-16105"/>
    <s v="Julie Creighton"/>
    <n v="0.2"/>
    <x v="2"/>
    <s v="United States"/>
    <s v="Atlanta"/>
    <x v="18"/>
    <n v="30318"/>
    <x v="0"/>
    <s v="OFF-LA-10004484"/>
    <x v="0"/>
    <x v="7"/>
    <x v="194"/>
    <n v="12.39"/>
    <n v="3"/>
    <n v="0"/>
    <n v="5.6993999999999998"/>
  </r>
  <r>
    <n v="771"/>
    <s v="CA-2017-104220"/>
    <n v="0.16666666666666666"/>
    <x v="83"/>
    <d v="2017-02-05T00:00:00"/>
    <x v="11"/>
    <x v="4"/>
    <s v="Standard Class"/>
    <s v="BV-11245"/>
    <s v="Benjamin Venier"/>
    <n v="0.16666666666666666"/>
    <x v="2"/>
    <s v="United States"/>
    <s v="Des Moines"/>
    <x v="28"/>
    <n v="50315"/>
    <x v="2"/>
    <s v="OFF-BI-10001036"/>
    <x v="0"/>
    <x v="4"/>
    <x v="195"/>
    <n v="18.28"/>
    <n v="2"/>
    <n v="0"/>
    <n v="9.14"/>
  </r>
  <r>
    <n v="772"/>
    <s v="CA-2017-104220"/>
    <n v="0.16666666666666666"/>
    <x v="83"/>
    <d v="2017-02-05T00:00:00"/>
    <x v="11"/>
    <x v="4"/>
    <s v="Standard Class"/>
    <s v="BV-11245"/>
    <s v="Benjamin Venier"/>
    <n v="0.16666666666666666"/>
    <x v="2"/>
    <s v="United States"/>
    <s v="Des Moines"/>
    <x v="28"/>
    <n v="50315"/>
    <x v="2"/>
    <s v="TEC-PH-10004614"/>
    <x v="2"/>
    <x v="2"/>
    <x v="196"/>
    <n v="207"/>
    <n v="3"/>
    <n v="0"/>
    <n v="51.75"/>
  </r>
  <r>
    <n v="773"/>
    <s v="CA-2017-104220"/>
    <n v="0.16666666666666666"/>
    <x v="83"/>
    <d v="2017-02-05T00:00:00"/>
    <x v="11"/>
    <x v="4"/>
    <s v="Standard Class"/>
    <s v="BV-11245"/>
    <s v="Benjamin Venier"/>
    <n v="0.16666666666666666"/>
    <x v="2"/>
    <s v="United States"/>
    <s v="Des Moines"/>
    <x v="28"/>
    <n v="50315"/>
    <x v="2"/>
    <s v="OFF-BI-10000301"/>
    <x v="0"/>
    <x v="4"/>
    <x v="197"/>
    <n v="32.35"/>
    <n v="5"/>
    <n v="0"/>
    <n v="16.175000000000001"/>
  </r>
  <r>
    <n v="774"/>
    <s v="CA-2017-104220"/>
    <n v="0.16666666666666666"/>
    <x v="83"/>
    <d v="2017-02-05T00:00:00"/>
    <x v="11"/>
    <x v="4"/>
    <s v="Standard Class"/>
    <s v="BV-11245"/>
    <s v="Benjamin Venier"/>
    <n v="0.16666666666666666"/>
    <x v="2"/>
    <s v="United States"/>
    <s v="Des Moines"/>
    <x v="28"/>
    <n v="50315"/>
    <x v="2"/>
    <s v="OFF-BI-10003910"/>
    <x v="0"/>
    <x v="4"/>
    <x v="198"/>
    <n v="7.71"/>
    <n v="1"/>
    <n v="0"/>
    <n v="3.4695"/>
  </r>
  <r>
    <n v="775"/>
    <s v="CA-2017-104220"/>
    <n v="0.16666666666666666"/>
    <x v="83"/>
    <d v="2017-02-05T00:00:00"/>
    <x v="11"/>
    <x v="4"/>
    <s v="Standard Class"/>
    <s v="BV-11245"/>
    <s v="Benjamin Venier"/>
    <n v="0.16666666666666666"/>
    <x v="2"/>
    <s v="United States"/>
    <s v="Des Moines"/>
    <x v="28"/>
    <n v="50315"/>
    <x v="2"/>
    <s v="OFF-AR-10004648"/>
    <x v="0"/>
    <x v="8"/>
    <x v="199"/>
    <n v="40.299999999999997"/>
    <n v="2"/>
    <n v="0"/>
    <n v="10.881"/>
  </r>
  <r>
    <n v="776"/>
    <s v="CA-2017-104220"/>
    <n v="0.16666666666666666"/>
    <x v="83"/>
    <d v="2017-02-05T00:00:00"/>
    <x v="11"/>
    <x v="4"/>
    <s v="Standard Class"/>
    <s v="BV-11245"/>
    <s v="Benjamin Venier"/>
    <n v="0.16666666666666666"/>
    <x v="2"/>
    <s v="United States"/>
    <s v="Des Moines"/>
    <x v="28"/>
    <n v="50315"/>
    <x v="2"/>
    <s v="FUR-FU-10002597"/>
    <x v="1"/>
    <x v="5"/>
    <x v="200"/>
    <n v="34.58"/>
    <n v="7"/>
    <n v="0"/>
    <n v="14.5236"/>
  </r>
  <r>
    <n v="787"/>
    <s v="CA-2017-129567"/>
    <n v="1"/>
    <x v="84"/>
    <d v="2017-03-21T00:00:00"/>
    <x v="9"/>
    <x v="5"/>
    <s v="Second Class"/>
    <s v="CL-12565"/>
    <s v="Clay Ludtke"/>
    <n v="0.5"/>
    <x v="0"/>
    <s v="United States"/>
    <s v="Lancaster"/>
    <x v="10"/>
    <n v="93534"/>
    <x v="3"/>
    <s v="OFF-BI-10000014"/>
    <x v="0"/>
    <x v="4"/>
    <x v="201"/>
    <n v="17.456"/>
    <n v="2"/>
    <n v="0.2"/>
    <n v="5.8914"/>
  </r>
  <r>
    <n v="796"/>
    <s v="CA-2017-151428"/>
    <n v="1"/>
    <x v="85"/>
    <d v="2017-09-26T00:00:00"/>
    <x v="3"/>
    <x v="2"/>
    <s v="Standard Class"/>
    <s v="RH-19495"/>
    <s v="Rick Hansen"/>
    <n v="0.33333333333333331"/>
    <x v="0"/>
    <s v="United States"/>
    <s v="Rochester"/>
    <x v="7"/>
    <n v="55901"/>
    <x v="2"/>
    <s v="OFF-BI-10000546"/>
    <x v="0"/>
    <x v="4"/>
    <x v="192"/>
    <n v="20.16"/>
    <n v="7"/>
    <n v="0"/>
    <n v="9.8783999999999992"/>
  </r>
  <r>
    <n v="801"/>
    <s v="CA-2017-105809"/>
    <n v="0.5"/>
    <x v="86"/>
    <d v="2017-02-23T00:00:00"/>
    <x v="8"/>
    <x v="4"/>
    <s v="First Class"/>
    <s v="HW-14935"/>
    <s v="Helen Wasserman"/>
    <n v="7.6923076923076927E-2"/>
    <x v="2"/>
    <s v="United States"/>
    <s v="San Diego"/>
    <x v="10"/>
    <n v="92105"/>
    <x v="3"/>
    <s v="FUR-FU-10004090"/>
    <x v="1"/>
    <x v="5"/>
    <x v="202"/>
    <n v="22.23"/>
    <n v="1"/>
    <n v="0"/>
    <n v="7.3358999999999996"/>
  </r>
  <r>
    <n v="802"/>
    <s v="CA-2017-105809"/>
    <n v="0.5"/>
    <x v="86"/>
    <d v="2017-02-23T00:00:00"/>
    <x v="8"/>
    <x v="4"/>
    <s v="First Class"/>
    <s v="HW-14935"/>
    <s v="Helen Wasserman"/>
    <n v="7.6923076923076927E-2"/>
    <x v="2"/>
    <s v="United States"/>
    <s v="San Diego"/>
    <x v="10"/>
    <n v="92105"/>
    <x v="3"/>
    <s v="TEC-PH-10001580"/>
    <x v="2"/>
    <x v="2"/>
    <x v="203"/>
    <n v="215.96799999999999"/>
    <n v="2"/>
    <n v="0.2"/>
    <n v="18.897200000000002"/>
  </r>
  <r>
    <n v="805"/>
    <s v="CA-2017-135783"/>
    <n v="1"/>
    <x v="87"/>
    <d v="2017-04-24T00:00:00"/>
    <x v="0"/>
    <x v="0"/>
    <s v="First Class"/>
    <s v="GM-14440"/>
    <s v="Gary McGarr"/>
    <n v="0.2"/>
    <x v="0"/>
    <s v="United States"/>
    <s v="San Francisco"/>
    <x v="10"/>
    <n v="94122"/>
    <x v="3"/>
    <s v="FUR-FU-10000794"/>
    <x v="1"/>
    <x v="5"/>
    <x v="204"/>
    <n v="18.28"/>
    <n v="2"/>
    <n v="0"/>
    <n v="6.2152000000000003"/>
  </r>
  <r>
    <n v="814"/>
    <s v="CA-2017-143686"/>
    <n v="0.5"/>
    <x v="88"/>
    <d v="2017-05-14T00:00:00"/>
    <x v="6"/>
    <x v="1"/>
    <s v="Same Day"/>
    <s v="PJ-19015"/>
    <s v="Pauline Johnson"/>
    <n v="0.25"/>
    <x v="0"/>
    <s v="United States"/>
    <s v="Santa Ana"/>
    <x v="10"/>
    <n v="92704"/>
    <x v="3"/>
    <s v="FUR-FU-10000794"/>
    <x v="1"/>
    <x v="5"/>
    <x v="204"/>
    <n v="18.28"/>
    <n v="2"/>
    <n v="0"/>
    <n v="6.2152000000000003"/>
  </r>
  <r>
    <n v="815"/>
    <s v="CA-2017-143686"/>
    <n v="0.5"/>
    <x v="88"/>
    <d v="2017-05-14T00:00:00"/>
    <x v="6"/>
    <x v="1"/>
    <s v="Same Day"/>
    <s v="PJ-19015"/>
    <s v="Pauline Johnson"/>
    <n v="0.25"/>
    <x v="0"/>
    <s v="United States"/>
    <s v="Santa Ana"/>
    <x v="10"/>
    <n v="92704"/>
    <x v="3"/>
    <s v="TEC-AC-10001838"/>
    <x v="2"/>
    <x v="6"/>
    <x v="205"/>
    <n v="1399.93"/>
    <n v="7"/>
    <n v="0"/>
    <n v="601.96990000000005"/>
  </r>
  <r>
    <n v="823"/>
    <s v="CA-2017-101434"/>
    <n v="0.5"/>
    <x v="89"/>
    <d v="2017-06-27T00:00:00"/>
    <x v="7"/>
    <x v="3"/>
    <s v="Standard Class"/>
    <s v="TR-21325"/>
    <s v="Toby Ritter"/>
    <n v="0.5"/>
    <x v="0"/>
    <s v="United States"/>
    <s v="Belleville"/>
    <x v="14"/>
    <n v="7109"/>
    <x v="1"/>
    <s v="TEC-AC-10002402"/>
    <x v="2"/>
    <x v="6"/>
    <x v="206"/>
    <n v="239.97"/>
    <n v="3"/>
    <n v="0"/>
    <n v="71.991"/>
  </r>
  <r>
    <n v="824"/>
    <s v="CA-2017-101434"/>
    <n v="0.5"/>
    <x v="89"/>
    <d v="2017-06-27T00:00:00"/>
    <x v="7"/>
    <x v="3"/>
    <s v="Standard Class"/>
    <s v="TR-21325"/>
    <s v="Toby Ritter"/>
    <n v="0.5"/>
    <x v="0"/>
    <s v="United States"/>
    <s v="Belleville"/>
    <x v="14"/>
    <n v="7109"/>
    <x v="1"/>
    <s v="OFF-LA-10003223"/>
    <x v="0"/>
    <x v="7"/>
    <x v="207"/>
    <n v="9.82"/>
    <n v="2"/>
    <n v="0"/>
    <n v="4.8117999999999999"/>
  </r>
  <r>
    <n v="827"/>
    <s v="CA-2017-126956"/>
    <n v="0.33333333333333331"/>
    <x v="46"/>
    <d v="2017-08-28T00:00:00"/>
    <x v="10"/>
    <x v="4"/>
    <s v="Standard Class"/>
    <s v="GT-14710"/>
    <s v="Greg Tran"/>
    <n v="0.1"/>
    <x v="0"/>
    <s v="United States"/>
    <s v="Lakeville"/>
    <x v="7"/>
    <n v="55044"/>
    <x v="2"/>
    <s v="OFF-FA-10002280"/>
    <x v="0"/>
    <x v="9"/>
    <x v="208"/>
    <n v="35"/>
    <n v="7"/>
    <n v="0"/>
    <n v="16.8"/>
  </r>
  <r>
    <n v="828"/>
    <s v="CA-2017-126956"/>
    <n v="0.33333333333333331"/>
    <x v="46"/>
    <d v="2017-08-28T00:00:00"/>
    <x v="10"/>
    <x v="4"/>
    <s v="Standard Class"/>
    <s v="GT-14710"/>
    <s v="Greg Tran"/>
    <n v="0.1"/>
    <x v="0"/>
    <s v="United States"/>
    <s v="Lakeville"/>
    <x v="7"/>
    <n v="55044"/>
    <x v="2"/>
    <s v="OFF-SU-10000381"/>
    <x v="0"/>
    <x v="15"/>
    <x v="209"/>
    <n v="37.24"/>
    <n v="4"/>
    <n v="0"/>
    <n v="10.7996"/>
  </r>
  <r>
    <n v="829"/>
    <s v="CA-2017-126956"/>
    <n v="0.33333333333333331"/>
    <x v="46"/>
    <d v="2017-08-28T00:00:00"/>
    <x v="10"/>
    <x v="4"/>
    <s v="Standard Class"/>
    <s v="GT-14710"/>
    <s v="Greg Tran"/>
    <n v="0.1"/>
    <x v="0"/>
    <s v="United States"/>
    <s v="Lakeville"/>
    <x v="7"/>
    <n v="55044"/>
    <x v="2"/>
    <s v="OFF-EN-10004459"/>
    <x v="0"/>
    <x v="10"/>
    <x v="210"/>
    <n v="15.28"/>
    <n v="2"/>
    <n v="0"/>
    <n v="7.4871999999999996"/>
  </r>
  <r>
    <n v="830"/>
    <s v="CA-2017-129462"/>
    <n v="0.25"/>
    <x v="28"/>
    <d v="2017-06-21T00:00:00"/>
    <x v="7"/>
    <x v="5"/>
    <s v="Second Class"/>
    <s v="JE-15745"/>
    <s v="Joel Eaton"/>
    <n v="0.1111111111111111"/>
    <x v="0"/>
    <s v="United States"/>
    <s v="Florence"/>
    <x v="22"/>
    <n v="41042"/>
    <x v="0"/>
    <s v="FUR-CH-10000665"/>
    <x v="1"/>
    <x v="1"/>
    <x v="211"/>
    <n v="301.95999999999998"/>
    <n v="2"/>
    <n v="0"/>
    <n v="90.587999999999994"/>
  </r>
  <r>
    <n v="831"/>
    <s v="CA-2017-129462"/>
    <n v="0.25"/>
    <x v="28"/>
    <d v="2017-06-21T00:00:00"/>
    <x v="7"/>
    <x v="5"/>
    <s v="Second Class"/>
    <s v="JE-15745"/>
    <s v="Joel Eaton"/>
    <n v="0.1111111111111111"/>
    <x v="0"/>
    <s v="United States"/>
    <s v="Florence"/>
    <x v="22"/>
    <n v="41042"/>
    <x v="0"/>
    <s v="OFF-AP-10003884"/>
    <x v="0"/>
    <x v="11"/>
    <x v="212"/>
    <n v="180.66"/>
    <n v="3"/>
    <n v="0"/>
    <n v="50.584800000000001"/>
  </r>
  <r>
    <n v="832"/>
    <s v="CA-2017-129462"/>
    <n v="0.25"/>
    <x v="28"/>
    <d v="2017-06-21T00:00:00"/>
    <x v="7"/>
    <x v="5"/>
    <s v="Second Class"/>
    <s v="JE-15745"/>
    <s v="Joel Eaton"/>
    <n v="0.1111111111111111"/>
    <x v="0"/>
    <s v="United States"/>
    <s v="Florence"/>
    <x v="22"/>
    <n v="41042"/>
    <x v="0"/>
    <s v="TEC-PH-10001557"/>
    <x v="2"/>
    <x v="2"/>
    <x v="213"/>
    <n v="191.98"/>
    <n v="2"/>
    <n v="0"/>
    <n v="51.834600000000002"/>
  </r>
  <r>
    <n v="833"/>
    <s v="CA-2017-129462"/>
    <n v="0.25"/>
    <x v="28"/>
    <d v="2017-06-21T00:00:00"/>
    <x v="7"/>
    <x v="5"/>
    <s v="Second Class"/>
    <s v="JE-15745"/>
    <s v="Joel Eaton"/>
    <n v="0.1111111111111111"/>
    <x v="0"/>
    <s v="United States"/>
    <s v="Florence"/>
    <x v="22"/>
    <n v="41042"/>
    <x v="0"/>
    <s v="TEC-PH-10002085"/>
    <x v="2"/>
    <x v="2"/>
    <x v="214"/>
    <n v="65.989999999999995"/>
    <n v="1"/>
    <n v="0"/>
    <n v="17.157399999999999"/>
  </r>
  <r>
    <n v="838"/>
    <s v="US-2017-156083"/>
    <n v="1"/>
    <x v="78"/>
    <d v="2017-11-11T00:00:00"/>
    <x v="5"/>
    <x v="0"/>
    <s v="Standard Class"/>
    <s v="JL-15175"/>
    <s v="James Lanier"/>
    <n v="0.33333333333333331"/>
    <x v="1"/>
    <s v="United States"/>
    <s v="Columbia"/>
    <x v="15"/>
    <n v="38401"/>
    <x v="0"/>
    <s v="OFF-PA-10001560"/>
    <x v="0"/>
    <x v="0"/>
    <x v="215"/>
    <n v="9.6639999999999997"/>
    <n v="2"/>
    <n v="0.2"/>
    <n v="3.2616000000000001"/>
  </r>
  <r>
    <n v="849"/>
    <s v="CA-2017-107503"/>
    <n v="1"/>
    <x v="90"/>
    <d v="2017-01-06T00:00:00"/>
    <x v="11"/>
    <x v="1"/>
    <s v="Standard Class"/>
    <s v="GA-14725"/>
    <s v="Guy Armstrong"/>
    <n v="9.0909090909090912E-2"/>
    <x v="0"/>
    <s v="United States"/>
    <s v="Lorain"/>
    <x v="12"/>
    <n v="44052"/>
    <x v="1"/>
    <s v="FUR-FU-10003878"/>
    <x v="1"/>
    <x v="5"/>
    <x v="216"/>
    <n v="48.896000000000001"/>
    <n v="4"/>
    <n v="0.2"/>
    <n v="8.5568000000000008"/>
  </r>
  <r>
    <n v="859"/>
    <s v="CA-2017-161984"/>
    <n v="0.5"/>
    <x v="91"/>
    <d v="2017-04-15T00:00:00"/>
    <x v="0"/>
    <x v="4"/>
    <s v="Standard Class"/>
    <s v="SJ-20125"/>
    <s v="Sanjit Jacobs"/>
    <n v="9.0909090909090912E-2"/>
    <x v="1"/>
    <s v="United States"/>
    <s v="New Brunswick"/>
    <x v="14"/>
    <n v="8901"/>
    <x v="1"/>
    <s v="OFF-PA-10004569"/>
    <x v="0"/>
    <x v="0"/>
    <x v="217"/>
    <n v="7.61"/>
    <n v="1"/>
    <n v="0"/>
    <n v="3.5767000000000002"/>
  </r>
  <r>
    <n v="860"/>
    <s v="CA-2017-161984"/>
    <n v="0.5"/>
    <x v="91"/>
    <d v="2017-04-15T00:00:00"/>
    <x v="0"/>
    <x v="4"/>
    <s v="Standard Class"/>
    <s v="SJ-20125"/>
    <s v="Sanjit Jacobs"/>
    <n v="9.0909090909090912E-2"/>
    <x v="1"/>
    <s v="United States"/>
    <s v="New Brunswick"/>
    <x v="14"/>
    <n v="8901"/>
    <x v="1"/>
    <s v="OFF-FA-10000624"/>
    <x v="0"/>
    <x v="9"/>
    <x v="218"/>
    <n v="7.16"/>
    <n v="2"/>
    <n v="0"/>
    <n v="3.58"/>
  </r>
  <r>
    <n v="875"/>
    <s v="CA-2017-114636"/>
    <n v="1"/>
    <x v="92"/>
    <d v="2017-08-29T00:00:00"/>
    <x v="10"/>
    <x v="5"/>
    <s v="Standard Class"/>
    <s v="GA-14725"/>
    <s v="Guy Armstrong"/>
    <n v="9.0909090909090912E-2"/>
    <x v="0"/>
    <s v="United States"/>
    <s v="Charlotte"/>
    <x v="0"/>
    <n v="28205"/>
    <x v="0"/>
    <s v="OFF-PA-10001790"/>
    <x v="0"/>
    <x v="0"/>
    <x v="219"/>
    <n v="192.16"/>
    <n v="5"/>
    <n v="0.2"/>
    <n v="67.256"/>
  </r>
  <r>
    <n v="880"/>
    <s v="CA-2017-111689"/>
    <n v="0.5"/>
    <x v="93"/>
    <d v="2017-12-02T00:00:00"/>
    <x v="5"/>
    <x v="2"/>
    <s v="Second Class"/>
    <s v="HP-14815"/>
    <s v="Harold Pawlan"/>
    <n v="0.25"/>
    <x v="1"/>
    <s v="United States"/>
    <s v="New York City"/>
    <x v="9"/>
    <n v="10024"/>
    <x v="1"/>
    <s v="OFF-BI-10003984"/>
    <x v="0"/>
    <x v="4"/>
    <x v="220"/>
    <n v="68.471999999999994"/>
    <n v="3"/>
    <n v="0.2"/>
    <n v="23.109300000000001"/>
  </r>
  <r>
    <n v="881"/>
    <s v="CA-2017-111689"/>
    <n v="0.5"/>
    <x v="93"/>
    <d v="2017-12-02T00:00:00"/>
    <x v="5"/>
    <x v="2"/>
    <s v="Second Class"/>
    <s v="HP-14815"/>
    <s v="Harold Pawlan"/>
    <n v="0.25"/>
    <x v="1"/>
    <s v="United States"/>
    <s v="New York City"/>
    <x v="9"/>
    <n v="10024"/>
    <x v="1"/>
    <s v="FUR-CH-10004287"/>
    <x v="1"/>
    <x v="1"/>
    <x v="221"/>
    <n v="1242.9000000000001"/>
    <n v="5"/>
    <n v="0.1"/>
    <n v="262.39"/>
  </r>
  <r>
    <n v="883"/>
    <s v="US-2017-123463"/>
    <n v="1"/>
    <x v="94"/>
    <d v="2017-12-23T00:00:00"/>
    <x v="4"/>
    <x v="0"/>
    <s v="Same Day"/>
    <s v="GZ-14470"/>
    <s v="Gary Zandusky"/>
    <n v="0.25"/>
    <x v="0"/>
    <s v="United States"/>
    <s v="San Francisco"/>
    <x v="10"/>
    <n v="94109"/>
    <x v="3"/>
    <s v="OFF-AR-10001118"/>
    <x v="0"/>
    <x v="8"/>
    <x v="222"/>
    <n v="13.48"/>
    <n v="4"/>
    <n v="0"/>
    <n v="5.9311999999999996"/>
  </r>
  <r>
    <n v="887"/>
    <s v="CA-2017-115364"/>
    <n v="1"/>
    <x v="95"/>
    <d v="2017-07-02T00:00:00"/>
    <x v="7"/>
    <x v="4"/>
    <s v="Standard Class"/>
    <s v="OT-18730"/>
    <s v="Olvera Toch"/>
    <n v="0.33333333333333331"/>
    <x v="0"/>
    <s v="United States"/>
    <s v="San Diego"/>
    <x v="10"/>
    <n v="92105"/>
    <x v="3"/>
    <s v="OFF-ST-10002486"/>
    <x v="0"/>
    <x v="3"/>
    <x v="223"/>
    <n v="83.76"/>
    <n v="12"/>
    <n v="0"/>
    <n v="1.6752"/>
  </r>
  <r>
    <n v="888"/>
    <s v="CA-2017-150707"/>
    <n v="1"/>
    <x v="96"/>
    <d v="2017-10-19T00:00:00"/>
    <x v="2"/>
    <x v="0"/>
    <s v="Standard Class"/>
    <s v="EL-13735"/>
    <s v="Ed Ludwig"/>
    <n v="1"/>
    <x v="1"/>
    <s v="United States"/>
    <s v="Columbia"/>
    <x v="29"/>
    <n v="21044"/>
    <x v="1"/>
    <s v="OFF-BI-10001078"/>
    <x v="0"/>
    <x v="4"/>
    <x v="224"/>
    <n v="37.659999999999997"/>
    <n v="7"/>
    <n v="0"/>
    <n v="18.453399999999998"/>
  </r>
  <r>
    <n v="890"/>
    <s v="CA-2017-132934"/>
    <n v="0.5"/>
    <x v="89"/>
    <d v="2017-06-26T00:00:00"/>
    <x v="7"/>
    <x v="3"/>
    <s v="Standard Class"/>
    <s v="JE-15475"/>
    <s v="Jeremy Ellison"/>
    <n v="0.5"/>
    <x v="0"/>
    <s v="United States"/>
    <s v="New Rochelle"/>
    <x v="9"/>
    <n v="10801"/>
    <x v="1"/>
    <s v="TEC-AC-10000927"/>
    <x v="2"/>
    <x v="6"/>
    <x v="225"/>
    <n v="149.94999999999999"/>
    <n v="5"/>
    <n v="0"/>
    <n v="14.994999999999999"/>
  </r>
  <r>
    <n v="891"/>
    <s v="CA-2017-132934"/>
    <n v="0.5"/>
    <x v="89"/>
    <d v="2017-06-26T00:00:00"/>
    <x v="7"/>
    <x v="3"/>
    <s v="Standard Class"/>
    <s v="JE-15475"/>
    <s v="Jeremy Ellison"/>
    <n v="0.5"/>
    <x v="0"/>
    <s v="United States"/>
    <s v="New Rochelle"/>
    <x v="9"/>
    <n v="10801"/>
    <x v="1"/>
    <s v="OFF-BI-10001098"/>
    <x v="0"/>
    <x v="4"/>
    <x v="226"/>
    <n v="51.311999999999998"/>
    <n v="3"/>
    <n v="0.2"/>
    <n v="18.6006"/>
  </r>
  <r>
    <n v="892"/>
    <s v="CA-2017-133256"/>
    <n v="0.33333333333333331"/>
    <x v="95"/>
    <d v="2017-06-27T00:00:00"/>
    <x v="7"/>
    <x v="4"/>
    <s v="First Class"/>
    <s v="TH-21550"/>
    <s v="Tracy Hopkins"/>
    <n v="0.14285714285714285"/>
    <x v="1"/>
    <s v="United States"/>
    <s v="Detroit"/>
    <x v="5"/>
    <n v="48227"/>
    <x v="2"/>
    <s v="OFF-PA-10001622"/>
    <x v="0"/>
    <x v="0"/>
    <x v="227"/>
    <n v="4.54"/>
    <n v="1"/>
    <n v="0"/>
    <n v="2.0430000000000001"/>
  </r>
  <r>
    <n v="893"/>
    <s v="CA-2017-133256"/>
    <n v="0.33333333333333331"/>
    <x v="95"/>
    <d v="2017-06-27T00:00:00"/>
    <x v="7"/>
    <x v="4"/>
    <s v="First Class"/>
    <s v="TH-21550"/>
    <s v="Tracy Hopkins"/>
    <n v="0.14285714285714285"/>
    <x v="1"/>
    <s v="United States"/>
    <s v="Detroit"/>
    <x v="5"/>
    <n v="48227"/>
    <x v="2"/>
    <s v="OFF-AR-10003158"/>
    <x v="0"/>
    <x v="8"/>
    <x v="228"/>
    <n v="15.92"/>
    <n v="4"/>
    <n v="0"/>
    <n v="5.4127999999999998"/>
  </r>
  <r>
    <n v="894"/>
    <s v="CA-2017-133256"/>
    <n v="0.33333333333333331"/>
    <x v="95"/>
    <d v="2017-06-27T00:00:00"/>
    <x v="7"/>
    <x v="4"/>
    <s v="First Class"/>
    <s v="TH-21550"/>
    <s v="Tracy Hopkins"/>
    <n v="0.14285714285714285"/>
    <x v="1"/>
    <s v="United States"/>
    <s v="Detroit"/>
    <x v="5"/>
    <n v="48227"/>
    <x v="2"/>
    <s v="TEC-PH-10002660"/>
    <x v="2"/>
    <x v="2"/>
    <x v="229"/>
    <n v="543.91999999999996"/>
    <n v="8"/>
    <n v="0"/>
    <n v="135.97999999999999"/>
  </r>
  <r>
    <n v="899"/>
    <s v="CA-2017-160983"/>
    <n v="1"/>
    <x v="97"/>
    <d v="2017-10-31T00:00:00"/>
    <x v="2"/>
    <x v="1"/>
    <s v="Second Class"/>
    <s v="GB-14530"/>
    <s v="George Bell"/>
    <n v="0.5"/>
    <x v="2"/>
    <s v="United States"/>
    <s v="Auburn"/>
    <x v="9"/>
    <n v="13021"/>
    <x v="1"/>
    <s v="OFF-PA-10002250"/>
    <x v="0"/>
    <x v="0"/>
    <x v="230"/>
    <n v="46.96"/>
    <n v="8"/>
    <n v="0"/>
    <n v="22.540800000000001"/>
  </r>
  <r>
    <n v="901"/>
    <s v="CA-2017-150959"/>
    <n v="0.5"/>
    <x v="98"/>
    <d v="2017-11-13T00:00:00"/>
    <x v="5"/>
    <x v="0"/>
    <s v="First Class"/>
    <s v="TD-20995"/>
    <s v="Tamara Dahlen"/>
    <n v="0.1111111111111111"/>
    <x v="0"/>
    <s v="United States"/>
    <s v="Garland"/>
    <x v="2"/>
    <n v="75043"/>
    <x v="2"/>
    <s v="OFF-LA-10001045"/>
    <x v="0"/>
    <x v="7"/>
    <x v="231"/>
    <n v="10.44"/>
    <n v="5"/>
    <n v="0.2"/>
    <n v="3.3929999999999998"/>
  </r>
  <r>
    <n v="902"/>
    <s v="CA-2017-150959"/>
    <n v="0.5"/>
    <x v="98"/>
    <d v="2017-11-13T00:00:00"/>
    <x v="5"/>
    <x v="0"/>
    <s v="First Class"/>
    <s v="TD-20995"/>
    <s v="Tamara Dahlen"/>
    <n v="0.1111111111111111"/>
    <x v="0"/>
    <s v="United States"/>
    <s v="Garland"/>
    <x v="2"/>
    <n v="75043"/>
    <x v="2"/>
    <s v="OFF-BI-10001510"/>
    <x v="0"/>
    <x v="4"/>
    <x v="232"/>
    <n v="18.335999999999999"/>
    <n v="4"/>
    <n v="0.8"/>
    <n v="-32.088000000000001"/>
  </r>
  <r>
    <n v="903"/>
    <s v="CA-2017-132353"/>
    <n v="1"/>
    <x v="48"/>
    <d v="2017-09-17T00:00:00"/>
    <x v="3"/>
    <x v="5"/>
    <s v="First Class"/>
    <s v="DB-13060"/>
    <s v="Dave Brooks"/>
    <n v="0.125"/>
    <x v="0"/>
    <s v="United States"/>
    <s v="Chicago"/>
    <x v="3"/>
    <n v="60653"/>
    <x v="2"/>
    <s v="TEC-PH-10004536"/>
    <x v="2"/>
    <x v="2"/>
    <x v="233"/>
    <n v="323.976"/>
    <n v="3"/>
    <n v="0.2"/>
    <n v="20.2485"/>
  </r>
  <r>
    <n v="907"/>
    <s v="CA-2017-143259"/>
    <n v="0.33333333333333331"/>
    <x v="73"/>
    <d v="2018-01-03T00:00:00"/>
    <x v="4"/>
    <x v="0"/>
    <s v="Standard Class"/>
    <s v="PO-18865"/>
    <s v="Patrick O'Donnell"/>
    <n v="0.125"/>
    <x v="0"/>
    <s v="United States"/>
    <s v="New York City"/>
    <x v="9"/>
    <n v="10009"/>
    <x v="1"/>
    <s v="FUR-BO-10003441"/>
    <x v="1"/>
    <x v="14"/>
    <x v="234"/>
    <n v="323.13600000000002"/>
    <n v="4"/>
    <n v="0.2"/>
    <n v="12.117599999999999"/>
  </r>
  <r>
    <n v="908"/>
    <s v="CA-2017-143259"/>
    <n v="0.33333333333333331"/>
    <x v="73"/>
    <d v="2018-01-03T00:00:00"/>
    <x v="4"/>
    <x v="0"/>
    <s v="Standard Class"/>
    <s v="PO-18865"/>
    <s v="Patrick O'Donnell"/>
    <n v="0.125"/>
    <x v="0"/>
    <s v="United States"/>
    <s v="New York City"/>
    <x v="9"/>
    <n v="10009"/>
    <x v="1"/>
    <s v="TEC-PH-10004774"/>
    <x v="2"/>
    <x v="2"/>
    <x v="235"/>
    <n v="90.93"/>
    <n v="7"/>
    <n v="0"/>
    <n v="2.7279"/>
  </r>
  <r>
    <n v="909"/>
    <s v="CA-2017-143259"/>
    <n v="0.33333333333333331"/>
    <x v="73"/>
    <d v="2018-01-03T00:00:00"/>
    <x v="4"/>
    <x v="0"/>
    <s v="Standard Class"/>
    <s v="PO-18865"/>
    <s v="Patrick O'Donnell"/>
    <n v="0.125"/>
    <x v="0"/>
    <s v="United States"/>
    <s v="New York City"/>
    <x v="9"/>
    <n v="10009"/>
    <x v="1"/>
    <s v="OFF-BI-10003684"/>
    <x v="0"/>
    <x v="4"/>
    <x v="236"/>
    <n v="52.776000000000003"/>
    <n v="3"/>
    <n v="0.2"/>
    <n v="19.791"/>
  </r>
  <r>
    <n v="910"/>
    <s v="CA-2017-137596"/>
    <n v="0.33333333333333331"/>
    <x v="79"/>
    <d v="2017-09-07T00:00:00"/>
    <x v="3"/>
    <x v="0"/>
    <s v="Standard Class"/>
    <s v="BE-11335"/>
    <s v="Bill Eplett"/>
    <n v="0.14285714285714285"/>
    <x v="1"/>
    <s v="United States"/>
    <s v="Jackson"/>
    <x v="5"/>
    <n v="49201"/>
    <x v="2"/>
    <s v="TEC-PH-10001494"/>
    <x v="2"/>
    <x v="2"/>
    <x v="237"/>
    <n v="1199.8"/>
    <n v="4"/>
    <n v="0"/>
    <n v="323.94600000000003"/>
  </r>
  <r>
    <n v="911"/>
    <s v="CA-2017-137596"/>
    <n v="0.33333333333333331"/>
    <x v="79"/>
    <d v="2017-09-07T00:00:00"/>
    <x v="3"/>
    <x v="0"/>
    <s v="Standard Class"/>
    <s v="BE-11335"/>
    <s v="Bill Eplett"/>
    <n v="0.14285714285714285"/>
    <x v="1"/>
    <s v="United States"/>
    <s v="Jackson"/>
    <x v="5"/>
    <n v="49201"/>
    <x v="2"/>
    <s v="TEC-AC-10004666"/>
    <x v="2"/>
    <x v="6"/>
    <x v="238"/>
    <n v="1928.78"/>
    <n v="7"/>
    <n v="0"/>
    <n v="829.37540000000001"/>
  </r>
  <r>
    <n v="912"/>
    <s v="CA-2017-137596"/>
    <n v="0.33333333333333331"/>
    <x v="79"/>
    <d v="2017-09-07T00:00:00"/>
    <x v="3"/>
    <x v="0"/>
    <s v="Standard Class"/>
    <s v="BE-11335"/>
    <s v="Bill Eplett"/>
    <n v="0.14285714285714285"/>
    <x v="1"/>
    <s v="United States"/>
    <s v="Jackson"/>
    <x v="5"/>
    <n v="49201"/>
    <x v="2"/>
    <s v="OFF-ST-10003816"/>
    <x v="0"/>
    <x v="3"/>
    <x v="239"/>
    <n v="352.38"/>
    <n v="2"/>
    <n v="0"/>
    <n v="81.047399999999996"/>
  </r>
  <r>
    <n v="914"/>
    <s v="CA-2017-102519"/>
    <n v="0.5"/>
    <x v="99"/>
    <d v="2017-11-29T00:00:00"/>
    <x v="5"/>
    <x v="4"/>
    <s v="First Class"/>
    <s v="BM-11650"/>
    <s v="Brian Moss"/>
    <n v="7.1428571428571425E-2"/>
    <x v="2"/>
    <s v="United States"/>
    <s v="Milwaukee"/>
    <x v="27"/>
    <n v="53209"/>
    <x v="2"/>
    <s v="FUR-FU-10004091"/>
    <x v="1"/>
    <x v="5"/>
    <x v="240"/>
    <n v="46.94"/>
    <n v="1"/>
    <n v="0"/>
    <n v="19.2454"/>
  </r>
  <r>
    <n v="915"/>
    <s v="CA-2017-102519"/>
    <n v="0.5"/>
    <x v="99"/>
    <d v="2017-11-29T00:00:00"/>
    <x v="5"/>
    <x v="4"/>
    <s v="First Class"/>
    <s v="BM-11650"/>
    <s v="Brian Moss"/>
    <n v="7.1428571428571425E-2"/>
    <x v="2"/>
    <s v="United States"/>
    <s v="Milwaukee"/>
    <x v="27"/>
    <n v="53209"/>
    <x v="2"/>
    <s v="TEC-AC-10001772"/>
    <x v="2"/>
    <x v="6"/>
    <x v="241"/>
    <n v="143.72999999999999"/>
    <n v="9"/>
    <n v="0"/>
    <n v="56.054699999999997"/>
  </r>
  <r>
    <n v="930"/>
    <s v="CA-2017-144932"/>
    <n v="0.33333333333333331"/>
    <x v="100"/>
    <d v="2017-04-17T00:00:00"/>
    <x v="0"/>
    <x v="5"/>
    <s v="First Class"/>
    <s v="AB-10165"/>
    <s v="Alan Barnes"/>
    <n v="0.14285714285714285"/>
    <x v="0"/>
    <s v="United States"/>
    <s v="Toledo"/>
    <x v="12"/>
    <n v="43615"/>
    <x v="1"/>
    <s v="OFF-AR-10003560"/>
    <x v="0"/>
    <x v="8"/>
    <x v="242"/>
    <n v="14.592000000000001"/>
    <n v="3"/>
    <n v="0.2"/>
    <n v="2.5535999999999999"/>
  </r>
  <r>
    <n v="931"/>
    <s v="CA-2017-144932"/>
    <n v="0.33333333333333331"/>
    <x v="100"/>
    <d v="2017-04-17T00:00:00"/>
    <x v="0"/>
    <x v="5"/>
    <s v="First Class"/>
    <s v="AB-10165"/>
    <s v="Alan Barnes"/>
    <n v="0.14285714285714285"/>
    <x v="0"/>
    <s v="United States"/>
    <s v="Toledo"/>
    <x v="12"/>
    <n v="43615"/>
    <x v="1"/>
    <s v="OFF-AR-10001468"/>
    <x v="0"/>
    <x v="8"/>
    <x v="243"/>
    <n v="89.855999999999995"/>
    <n v="3"/>
    <n v="0.2"/>
    <n v="21.340800000000002"/>
  </r>
  <r>
    <n v="932"/>
    <s v="CA-2017-144932"/>
    <n v="0.33333333333333331"/>
    <x v="100"/>
    <d v="2017-04-17T00:00:00"/>
    <x v="0"/>
    <x v="5"/>
    <s v="First Class"/>
    <s v="AB-10165"/>
    <s v="Alan Barnes"/>
    <n v="0.14285714285714285"/>
    <x v="0"/>
    <s v="United States"/>
    <s v="Toledo"/>
    <x v="12"/>
    <n v="43615"/>
    <x v="1"/>
    <s v="OFF-PA-10004971"/>
    <x v="0"/>
    <x v="0"/>
    <x v="244"/>
    <n v="13.872"/>
    <n v="3"/>
    <n v="0.2"/>
    <n v="5.0286"/>
  </r>
  <r>
    <n v="933"/>
    <s v="CA-2017-114216"/>
    <n v="1"/>
    <x v="79"/>
    <d v="2017-09-06T00:00:00"/>
    <x v="3"/>
    <x v="0"/>
    <s v="Standard Class"/>
    <s v="RK-19300"/>
    <s v="Ralph Kennedy"/>
    <n v="1"/>
    <x v="0"/>
    <s v="United States"/>
    <s v="Philadelphia"/>
    <x v="1"/>
    <n v="19140"/>
    <x v="1"/>
    <s v="OFF-PA-10002195"/>
    <x v="0"/>
    <x v="0"/>
    <x v="245"/>
    <n v="12.192"/>
    <n v="3"/>
    <n v="0.2"/>
    <n v="4.1147999999999998"/>
  </r>
  <r>
    <n v="938"/>
    <s v="US-2017-111745"/>
    <n v="1"/>
    <x v="15"/>
    <d v="2017-11-06T00:00:00"/>
    <x v="5"/>
    <x v="1"/>
    <s v="First Class"/>
    <s v="RA-19885"/>
    <s v="Ruben Ausman"/>
    <n v="0.125"/>
    <x v="2"/>
    <s v="United States"/>
    <s v="Farmington"/>
    <x v="30"/>
    <n v="87401"/>
    <x v="3"/>
    <s v="TEC-AC-10003911"/>
    <x v="2"/>
    <x v="6"/>
    <x v="246"/>
    <n v="159.99"/>
    <n v="1"/>
    <n v="0"/>
    <n v="54.396599999999999"/>
  </r>
  <r>
    <n v="948"/>
    <s v="US-2017-110576"/>
    <n v="0.2"/>
    <x v="101"/>
    <d v="2017-12-02T00:00:00"/>
    <x v="5"/>
    <x v="3"/>
    <s v="Standard Class"/>
    <s v="RB-19795"/>
    <s v="Ross Baird"/>
    <n v="0.14285714285714285"/>
    <x v="1"/>
    <s v="United States"/>
    <s v="Philadelphia"/>
    <x v="1"/>
    <n v="19120"/>
    <x v="1"/>
    <s v="FUR-FU-10003601"/>
    <x v="1"/>
    <x v="5"/>
    <x v="247"/>
    <n v="516.48800000000006"/>
    <n v="7"/>
    <n v="0.2"/>
    <n v="-12.9122"/>
  </r>
  <r>
    <n v="949"/>
    <s v="US-2017-110576"/>
    <n v="0.2"/>
    <x v="101"/>
    <d v="2017-12-02T00:00:00"/>
    <x v="5"/>
    <x v="3"/>
    <s v="Standard Class"/>
    <s v="RB-19795"/>
    <s v="Ross Baird"/>
    <n v="0.14285714285714285"/>
    <x v="1"/>
    <s v="United States"/>
    <s v="Philadelphia"/>
    <x v="1"/>
    <n v="19120"/>
    <x v="1"/>
    <s v="FUR-FU-10000576"/>
    <x v="1"/>
    <x v="5"/>
    <x v="248"/>
    <n v="1007.232"/>
    <n v="6"/>
    <n v="0.2"/>
    <n v="75.542400000000001"/>
  </r>
  <r>
    <n v="950"/>
    <s v="US-2017-110576"/>
    <n v="0.2"/>
    <x v="101"/>
    <d v="2017-12-02T00:00:00"/>
    <x v="5"/>
    <x v="3"/>
    <s v="Standard Class"/>
    <s v="RB-19795"/>
    <s v="Ross Baird"/>
    <n v="0.14285714285714285"/>
    <x v="1"/>
    <s v="United States"/>
    <s v="Philadelphia"/>
    <x v="1"/>
    <n v="19120"/>
    <x v="1"/>
    <s v="FUR-TA-10004154"/>
    <x v="1"/>
    <x v="12"/>
    <x v="249"/>
    <n v="2065.3200000000002"/>
    <n v="12"/>
    <n v="0.4"/>
    <n v="-619.596"/>
  </r>
  <r>
    <n v="951"/>
    <s v="US-2017-110576"/>
    <n v="0.2"/>
    <x v="101"/>
    <d v="2017-12-02T00:00:00"/>
    <x v="5"/>
    <x v="3"/>
    <s v="Standard Class"/>
    <s v="RB-19795"/>
    <s v="Ross Baird"/>
    <n v="0.14285714285714285"/>
    <x v="1"/>
    <s v="United States"/>
    <s v="Philadelphia"/>
    <x v="1"/>
    <n v="19120"/>
    <x v="1"/>
    <s v="OFF-PA-10000788"/>
    <x v="0"/>
    <x v="0"/>
    <x v="250"/>
    <n v="15.552"/>
    <n v="3"/>
    <n v="0.2"/>
    <n v="5.4432"/>
  </r>
  <r>
    <n v="952"/>
    <s v="US-2017-110576"/>
    <n v="0.2"/>
    <x v="101"/>
    <d v="2017-12-02T00:00:00"/>
    <x v="5"/>
    <x v="3"/>
    <s v="Standard Class"/>
    <s v="RB-19795"/>
    <s v="Ross Baird"/>
    <n v="0.14285714285714285"/>
    <x v="1"/>
    <s v="United States"/>
    <s v="Philadelphia"/>
    <x v="1"/>
    <n v="19120"/>
    <x v="1"/>
    <s v="OFF-PA-10002479"/>
    <x v="0"/>
    <x v="0"/>
    <x v="46"/>
    <n v="25.344000000000001"/>
    <n v="6"/>
    <n v="0.2"/>
    <n v="7.92"/>
  </r>
  <r>
    <n v="953"/>
    <s v="CA-2017-131156"/>
    <n v="1"/>
    <x v="102"/>
    <d v="2017-04-07T00:00:00"/>
    <x v="0"/>
    <x v="4"/>
    <s v="Standard Class"/>
    <s v="KH-16360"/>
    <s v="Katherine Hughes"/>
    <n v="0.16666666666666666"/>
    <x v="0"/>
    <s v="United States"/>
    <s v="Philadelphia"/>
    <x v="1"/>
    <n v="19143"/>
    <x v="1"/>
    <s v="FUR-FU-10001940"/>
    <x v="1"/>
    <x v="5"/>
    <x v="251"/>
    <n v="25.472000000000001"/>
    <n v="4"/>
    <n v="0.2"/>
    <n v="7.6416000000000004"/>
  </r>
  <r>
    <n v="954"/>
    <s v="CA-2017-136539"/>
    <n v="0.5"/>
    <x v="29"/>
    <d v="2018-01-01T00:00:00"/>
    <x v="4"/>
    <x v="2"/>
    <s v="Standard Class"/>
    <s v="GH-14665"/>
    <s v="Greg Hansen"/>
    <n v="0.5"/>
    <x v="0"/>
    <s v="United States"/>
    <s v="Round Rock"/>
    <x v="2"/>
    <n v="78664"/>
    <x v="2"/>
    <s v="OFF-AR-10001958"/>
    <x v="0"/>
    <x v="8"/>
    <x v="252"/>
    <n v="27.167999999999999"/>
    <n v="2"/>
    <n v="0.2"/>
    <n v="2.7168000000000001"/>
  </r>
  <r>
    <n v="955"/>
    <s v="CA-2017-136539"/>
    <n v="0.5"/>
    <x v="29"/>
    <d v="2018-01-01T00:00:00"/>
    <x v="4"/>
    <x v="2"/>
    <s v="Standard Class"/>
    <s v="GH-14665"/>
    <s v="Greg Hansen"/>
    <n v="0.5"/>
    <x v="0"/>
    <s v="United States"/>
    <s v="Round Rock"/>
    <x v="2"/>
    <n v="78664"/>
    <x v="2"/>
    <s v="FUR-BO-10004709"/>
    <x v="1"/>
    <x v="14"/>
    <x v="253"/>
    <n v="78.852800000000002"/>
    <n v="2"/>
    <n v="0.32"/>
    <n v="-11.596"/>
  </r>
  <r>
    <n v="956"/>
    <s v="CA-2017-119305"/>
    <n v="1"/>
    <x v="93"/>
    <d v="2017-12-04T00:00:00"/>
    <x v="5"/>
    <x v="2"/>
    <s v="Standard Class"/>
    <s v="SW-20275"/>
    <s v="Scott Williamson"/>
    <n v="0.25"/>
    <x v="0"/>
    <s v="United States"/>
    <s v="Jackson"/>
    <x v="23"/>
    <n v="39212"/>
    <x v="0"/>
    <s v="OFF-ST-10000604"/>
    <x v="0"/>
    <x v="3"/>
    <x v="254"/>
    <n v="173.8"/>
    <n v="5"/>
    <n v="0"/>
    <n v="43.45"/>
  </r>
  <r>
    <n v="957"/>
    <s v="CA-2017-102414"/>
    <n v="0.33333333333333331"/>
    <x v="103"/>
    <d v="2017-05-18T00:00:00"/>
    <x v="6"/>
    <x v="4"/>
    <s v="Second Class"/>
    <s v="JA-15970"/>
    <s v="Joseph Airdo"/>
    <n v="0.1"/>
    <x v="0"/>
    <s v="United States"/>
    <s v="Phoenix"/>
    <x v="11"/>
    <n v="85023"/>
    <x v="3"/>
    <s v="TEC-PH-10002923"/>
    <x v="2"/>
    <x v="2"/>
    <x v="255"/>
    <n v="29.591999999999999"/>
    <n v="1"/>
    <n v="0.2"/>
    <n v="2.5893000000000002"/>
  </r>
  <r>
    <n v="958"/>
    <s v="CA-2017-102414"/>
    <n v="0.33333333333333331"/>
    <x v="103"/>
    <d v="2017-05-18T00:00:00"/>
    <x v="6"/>
    <x v="4"/>
    <s v="Second Class"/>
    <s v="JA-15970"/>
    <s v="Joseph Airdo"/>
    <n v="0.1"/>
    <x v="0"/>
    <s v="United States"/>
    <s v="Phoenix"/>
    <x v="11"/>
    <n v="85023"/>
    <x v="3"/>
    <s v="OFF-BI-10004465"/>
    <x v="0"/>
    <x v="4"/>
    <x v="256"/>
    <n v="4.7519999999999998"/>
    <n v="2"/>
    <n v="0.7"/>
    <n v="-3.1680000000000001"/>
  </r>
  <r>
    <n v="959"/>
    <s v="CA-2017-102414"/>
    <n v="0.33333333333333331"/>
    <x v="103"/>
    <d v="2017-05-18T00:00:00"/>
    <x v="6"/>
    <x v="4"/>
    <s v="Second Class"/>
    <s v="JA-15970"/>
    <s v="Joseph Airdo"/>
    <n v="0.1"/>
    <x v="0"/>
    <s v="United States"/>
    <s v="Phoenix"/>
    <x v="11"/>
    <n v="85023"/>
    <x v="3"/>
    <s v="OFF-PA-10002333"/>
    <x v="0"/>
    <x v="0"/>
    <x v="257"/>
    <n v="15.552"/>
    <n v="3"/>
    <n v="0.2"/>
    <n v="5.6375999999999999"/>
  </r>
  <r>
    <n v="961"/>
    <s v="CA-2017-152142"/>
    <n v="1"/>
    <x v="67"/>
    <d v="2017-11-19T00:00:00"/>
    <x v="5"/>
    <x v="3"/>
    <s v="Standard Class"/>
    <s v="LW-16990"/>
    <s v="Lindsay Williams"/>
    <n v="0.1111111111111111"/>
    <x v="2"/>
    <s v="United States"/>
    <s v="San Francisco"/>
    <x v="10"/>
    <n v="94110"/>
    <x v="3"/>
    <s v="FUR-CH-10002965"/>
    <x v="1"/>
    <x v="1"/>
    <x v="258"/>
    <n v="321.56799999999998"/>
    <n v="2"/>
    <n v="0.2"/>
    <n v="28.1372"/>
  </r>
  <r>
    <n v="965"/>
    <s v="CA-2017-135279"/>
    <n v="0.16666666666666666"/>
    <x v="104"/>
    <d v="2017-04-11T00:00:00"/>
    <x v="0"/>
    <x v="1"/>
    <s v="First Class"/>
    <s v="BS-11800"/>
    <s v="Bryan Spruell"/>
    <n v="0.16666666666666666"/>
    <x v="1"/>
    <s v="United States"/>
    <s v="New York City"/>
    <x v="9"/>
    <n v="10011"/>
    <x v="1"/>
    <s v="OFF-LA-10004055"/>
    <x v="0"/>
    <x v="7"/>
    <x v="259"/>
    <n v="9.82"/>
    <n v="2"/>
    <n v="0"/>
    <n v="4.8117999999999999"/>
  </r>
  <r>
    <n v="966"/>
    <s v="CA-2017-135279"/>
    <n v="0.16666666666666666"/>
    <x v="104"/>
    <d v="2017-04-11T00:00:00"/>
    <x v="0"/>
    <x v="1"/>
    <s v="First Class"/>
    <s v="BS-11800"/>
    <s v="Bryan Spruell"/>
    <n v="0.16666666666666666"/>
    <x v="1"/>
    <s v="United States"/>
    <s v="New York City"/>
    <x v="9"/>
    <n v="10011"/>
    <x v="1"/>
    <s v="OFF-AR-10004344"/>
    <x v="0"/>
    <x v="8"/>
    <x v="90"/>
    <n v="35.97"/>
    <n v="3"/>
    <n v="0"/>
    <n v="9.7119"/>
  </r>
  <r>
    <n v="967"/>
    <s v="CA-2017-135279"/>
    <n v="0.16666666666666666"/>
    <x v="104"/>
    <d v="2017-04-11T00:00:00"/>
    <x v="0"/>
    <x v="1"/>
    <s v="First Class"/>
    <s v="BS-11800"/>
    <s v="Bryan Spruell"/>
    <n v="0.16666666666666666"/>
    <x v="1"/>
    <s v="United States"/>
    <s v="New York City"/>
    <x v="9"/>
    <n v="10011"/>
    <x v="1"/>
    <s v="OFF-PA-10004621"/>
    <x v="0"/>
    <x v="0"/>
    <x v="260"/>
    <n v="12.96"/>
    <n v="2"/>
    <n v="0"/>
    <n v="6.2207999999999997"/>
  </r>
  <r>
    <n v="968"/>
    <s v="CA-2017-135279"/>
    <n v="0.16666666666666666"/>
    <x v="104"/>
    <d v="2017-04-11T00:00:00"/>
    <x v="0"/>
    <x v="1"/>
    <s v="First Class"/>
    <s v="BS-11800"/>
    <s v="Bryan Spruell"/>
    <n v="0.16666666666666666"/>
    <x v="1"/>
    <s v="United States"/>
    <s v="New York City"/>
    <x v="9"/>
    <n v="10011"/>
    <x v="1"/>
    <s v="OFF-PA-10001281"/>
    <x v="0"/>
    <x v="0"/>
    <x v="261"/>
    <n v="191.6"/>
    <n v="4"/>
    <n v="0"/>
    <n v="91.968000000000004"/>
  </r>
  <r>
    <n v="969"/>
    <s v="CA-2017-135279"/>
    <n v="0.16666666666666666"/>
    <x v="104"/>
    <d v="2017-04-11T00:00:00"/>
    <x v="0"/>
    <x v="1"/>
    <s v="First Class"/>
    <s v="BS-11800"/>
    <s v="Bryan Spruell"/>
    <n v="0.16666666666666666"/>
    <x v="1"/>
    <s v="United States"/>
    <s v="New York City"/>
    <x v="9"/>
    <n v="10011"/>
    <x v="1"/>
    <s v="OFF-LA-10001613"/>
    <x v="0"/>
    <x v="7"/>
    <x v="262"/>
    <n v="8.64"/>
    <n v="3"/>
    <n v="0"/>
    <n v="4.2336"/>
  </r>
  <r>
    <n v="970"/>
    <s v="CA-2017-135279"/>
    <n v="0.16666666666666666"/>
    <x v="104"/>
    <d v="2017-04-11T00:00:00"/>
    <x v="0"/>
    <x v="1"/>
    <s v="First Class"/>
    <s v="BS-11800"/>
    <s v="Bryan Spruell"/>
    <n v="0.16666666666666666"/>
    <x v="1"/>
    <s v="United States"/>
    <s v="New York City"/>
    <x v="9"/>
    <n v="10011"/>
    <x v="1"/>
    <s v="OFF-ST-10001097"/>
    <x v="0"/>
    <x v="3"/>
    <x v="263"/>
    <n v="501.81"/>
    <n v="3"/>
    <n v="0"/>
    <n v="0"/>
  </r>
  <r>
    <n v="975"/>
    <s v="US-2017-103247"/>
    <n v="0.5"/>
    <x v="105"/>
    <d v="2017-10-08T00:00:00"/>
    <x v="2"/>
    <x v="2"/>
    <s v="Second Class"/>
    <s v="PO-19195"/>
    <s v="Phillina Ober"/>
    <n v="0.5"/>
    <x v="1"/>
    <s v="United States"/>
    <s v="New York City"/>
    <x v="9"/>
    <n v="10011"/>
    <x v="1"/>
    <s v="TEC-PH-10003555"/>
    <x v="2"/>
    <x v="2"/>
    <x v="264"/>
    <n v="160.93"/>
    <n v="7"/>
    <n v="0"/>
    <n v="3.2185999999999999"/>
  </r>
  <r>
    <n v="976"/>
    <s v="US-2017-103247"/>
    <n v="0.5"/>
    <x v="105"/>
    <d v="2017-10-08T00:00:00"/>
    <x v="2"/>
    <x v="2"/>
    <s v="Second Class"/>
    <s v="PO-19195"/>
    <s v="Phillina Ober"/>
    <n v="0.5"/>
    <x v="1"/>
    <s v="United States"/>
    <s v="New York City"/>
    <x v="9"/>
    <n v="10011"/>
    <x v="1"/>
    <s v="OFF-BI-10004492"/>
    <x v="0"/>
    <x v="4"/>
    <x v="75"/>
    <n v="75.792000000000002"/>
    <n v="3"/>
    <n v="0.2"/>
    <n v="25.579799999999999"/>
  </r>
  <r>
    <n v="977"/>
    <s v="US-2017-100209"/>
    <n v="1"/>
    <x v="106"/>
    <d v="2017-07-15T00:00:00"/>
    <x v="1"/>
    <x v="1"/>
    <s v="Standard Class"/>
    <s v="TD-20995"/>
    <s v="Tamara Dahlen"/>
    <n v="0.1111111111111111"/>
    <x v="0"/>
    <s v="United States"/>
    <s v="Portland"/>
    <x v="8"/>
    <n v="97206"/>
    <x v="3"/>
    <s v="OFF-BI-10002012"/>
    <x v="0"/>
    <x v="4"/>
    <x v="265"/>
    <n v="1.08"/>
    <n v="2"/>
    <n v="0.7"/>
    <n v="-0.79200000000000004"/>
  </r>
  <r>
    <n v="978"/>
    <s v="CA-2017-159366"/>
    <n v="1"/>
    <x v="107"/>
    <d v="2017-01-10T00:00:00"/>
    <x v="11"/>
    <x v="0"/>
    <s v="First Class"/>
    <s v="BW-11110"/>
    <s v="Bart Watters"/>
    <n v="0.2"/>
    <x v="2"/>
    <s v="United States"/>
    <s v="Detroit"/>
    <x v="5"/>
    <n v="48205"/>
    <x v="2"/>
    <s v="TEC-MA-10000822"/>
    <x v="2"/>
    <x v="16"/>
    <x v="266"/>
    <n v="3059.982"/>
    <n v="2"/>
    <n v="0.1"/>
    <n v="679.99599999999998"/>
  </r>
  <r>
    <n v="985"/>
    <s v="CA-2017-100314"/>
    <n v="0.33333333333333331"/>
    <x v="108"/>
    <d v="2017-10-05T00:00:00"/>
    <x v="3"/>
    <x v="5"/>
    <s v="Standard Class"/>
    <s v="AS-10630"/>
    <s v="Ann Steele"/>
    <n v="0.14285714285714285"/>
    <x v="1"/>
    <s v="United States"/>
    <s v="Pasadena"/>
    <x v="2"/>
    <n v="77506"/>
    <x v="2"/>
    <s v="OFF-LA-10001569"/>
    <x v="0"/>
    <x v="7"/>
    <x v="267"/>
    <n v="7.968"/>
    <n v="2"/>
    <n v="0.2"/>
    <n v="2.5895999999999999"/>
  </r>
  <r>
    <n v="986"/>
    <s v="CA-2017-100314"/>
    <n v="0.33333333333333331"/>
    <x v="108"/>
    <d v="2017-10-05T00:00:00"/>
    <x v="3"/>
    <x v="5"/>
    <s v="Standard Class"/>
    <s v="AS-10630"/>
    <s v="Ann Steele"/>
    <n v="0.14285714285714285"/>
    <x v="1"/>
    <s v="United States"/>
    <s v="Pasadena"/>
    <x v="2"/>
    <n v="77506"/>
    <x v="2"/>
    <s v="OFF-EN-10000461"/>
    <x v="0"/>
    <x v="10"/>
    <x v="268"/>
    <n v="27.968"/>
    <n v="4"/>
    <n v="0.2"/>
    <n v="9.4391999999999996"/>
  </r>
  <r>
    <n v="987"/>
    <s v="CA-2017-100314"/>
    <n v="0.33333333333333331"/>
    <x v="108"/>
    <d v="2017-10-05T00:00:00"/>
    <x v="3"/>
    <x v="5"/>
    <s v="Standard Class"/>
    <s v="AS-10630"/>
    <s v="Ann Steele"/>
    <n v="0.14285714285714285"/>
    <x v="1"/>
    <s v="United States"/>
    <s v="Pasadena"/>
    <x v="2"/>
    <n v="77506"/>
    <x v="2"/>
    <s v="TEC-MA-10003066"/>
    <x v="2"/>
    <x v="16"/>
    <x v="269"/>
    <n v="336.51"/>
    <n v="3"/>
    <n v="0.4"/>
    <n v="44.868000000000002"/>
  </r>
  <r>
    <n v="989"/>
    <s v="CA-2017-167899"/>
    <n v="0.5"/>
    <x v="109"/>
    <d v="2017-05-26T00:00:00"/>
    <x v="6"/>
    <x v="1"/>
    <s v="Standard Class"/>
    <s v="JG-15805"/>
    <s v="John Grady"/>
    <n v="0.5"/>
    <x v="2"/>
    <s v="United States"/>
    <s v="Auburn"/>
    <x v="9"/>
    <n v="13021"/>
    <x v="1"/>
    <s v="FUR-FU-10004071"/>
    <x v="1"/>
    <x v="5"/>
    <x v="270"/>
    <n v="520.04999999999995"/>
    <n v="5"/>
    <n v="0"/>
    <n v="72.807000000000002"/>
  </r>
  <r>
    <n v="990"/>
    <s v="CA-2017-167899"/>
    <n v="0.5"/>
    <x v="109"/>
    <d v="2017-05-26T00:00:00"/>
    <x v="6"/>
    <x v="1"/>
    <s v="Standard Class"/>
    <s v="JG-15805"/>
    <s v="John Grady"/>
    <n v="0.5"/>
    <x v="2"/>
    <s v="United States"/>
    <s v="Auburn"/>
    <x v="9"/>
    <n v="13021"/>
    <x v="1"/>
    <s v="OFF-AR-10001988"/>
    <x v="0"/>
    <x v="8"/>
    <x v="271"/>
    <n v="17.97"/>
    <n v="3"/>
    <n v="0"/>
    <n v="5.2112999999999996"/>
  </r>
  <r>
    <n v="1009"/>
    <s v="US-2017-106705"/>
    <n v="1"/>
    <x v="110"/>
    <d v="2018-01-01T00:00:00"/>
    <x v="4"/>
    <x v="3"/>
    <s v="Standard Class"/>
    <s v="PO-18850"/>
    <s v="Patrick O'Brill"/>
    <n v="0.1"/>
    <x v="0"/>
    <s v="United States"/>
    <s v="Burlington"/>
    <x v="28"/>
    <n v="52601"/>
    <x v="2"/>
    <s v="OFF-PA-10001509"/>
    <x v="0"/>
    <x v="0"/>
    <x v="272"/>
    <n v="44.75"/>
    <n v="5"/>
    <n v="0"/>
    <n v="20.585000000000001"/>
  </r>
  <r>
    <n v="1010"/>
    <s v="CA-2017-135034"/>
    <n v="1"/>
    <x v="111"/>
    <d v="2017-08-03T00:00:00"/>
    <x v="10"/>
    <x v="3"/>
    <s v="First Class"/>
    <s v="AT-10735"/>
    <s v="Annie Thurman"/>
    <n v="0.16666666666666666"/>
    <x v="0"/>
    <s v="United States"/>
    <s v="Chicago"/>
    <x v="3"/>
    <n v="60653"/>
    <x v="2"/>
    <s v="TEC-PH-10003931"/>
    <x v="2"/>
    <x v="2"/>
    <x v="273"/>
    <n v="95.983999999999995"/>
    <n v="2"/>
    <n v="0.2"/>
    <n v="5.9989999999999997"/>
  </r>
  <r>
    <n v="1012"/>
    <s v="CA-2017-118437"/>
    <n v="0.5"/>
    <x v="12"/>
    <d v="2017-06-21T00:00:00"/>
    <x v="7"/>
    <x v="0"/>
    <s v="Second Class"/>
    <s v="PF-19165"/>
    <s v="Philip Fox"/>
    <n v="0.5"/>
    <x v="0"/>
    <s v="United States"/>
    <s v="Olympia"/>
    <x v="21"/>
    <n v="98502"/>
    <x v="3"/>
    <s v="FUR-FU-10004848"/>
    <x v="1"/>
    <x v="5"/>
    <x v="274"/>
    <n v="155.25"/>
    <n v="3"/>
    <n v="0"/>
    <n v="46.575000000000003"/>
  </r>
  <r>
    <n v="1013"/>
    <s v="CA-2017-118437"/>
    <n v="0.5"/>
    <x v="12"/>
    <d v="2017-06-21T00:00:00"/>
    <x v="7"/>
    <x v="0"/>
    <s v="Second Class"/>
    <s v="PF-19165"/>
    <s v="Philip Fox"/>
    <n v="0.5"/>
    <x v="0"/>
    <s v="United States"/>
    <s v="Olympia"/>
    <x v="21"/>
    <n v="98502"/>
    <x v="3"/>
    <s v="OFF-ST-10003722"/>
    <x v="0"/>
    <x v="3"/>
    <x v="275"/>
    <n v="14.03"/>
    <n v="1"/>
    <n v="0"/>
    <n v="4.0686999999999998"/>
  </r>
  <r>
    <n v="1025"/>
    <s v="CA-2017-106964"/>
    <n v="1"/>
    <x v="22"/>
    <d v="2017-12-20T00:00:00"/>
    <x v="4"/>
    <x v="1"/>
    <s v="First Class"/>
    <s v="HR-14770"/>
    <s v="Hallie Redmond"/>
    <n v="9.0909090909090912E-2"/>
    <x v="1"/>
    <s v="United States"/>
    <s v="Los Angeles"/>
    <x v="10"/>
    <n v="90045"/>
    <x v="3"/>
    <s v="OFF-BI-10000320"/>
    <x v="0"/>
    <x v="4"/>
    <x v="276"/>
    <n v="11.808"/>
    <n v="2"/>
    <n v="0.2"/>
    <n v="4.2804000000000002"/>
  </r>
  <r>
    <n v="1039"/>
    <s v="CA-2017-121818"/>
    <n v="0.5"/>
    <x v="64"/>
    <d v="2017-11-21T00:00:00"/>
    <x v="5"/>
    <x v="4"/>
    <s v="First Class"/>
    <s v="JH-15430"/>
    <s v="Jennifer Halladay"/>
    <n v="0.2"/>
    <x v="0"/>
    <s v="United States"/>
    <s v="Burlington"/>
    <x v="0"/>
    <n v="27217"/>
    <x v="0"/>
    <s v="OFF-AR-10000203"/>
    <x v="0"/>
    <x v="8"/>
    <x v="277"/>
    <n v="23.968"/>
    <n v="7"/>
    <n v="0.2"/>
    <n v="2.6964000000000001"/>
  </r>
  <r>
    <n v="1040"/>
    <s v="CA-2017-121818"/>
    <n v="0.5"/>
    <x v="64"/>
    <d v="2017-11-21T00:00:00"/>
    <x v="5"/>
    <x v="4"/>
    <s v="First Class"/>
    <s v="JH-15430"/>
    <s v="Jennifer Halladay"/>
    <n v="0.2"/>
    <x v="0"/>
    <s v="United States"/>
    <s v="Burlington"/>
    <x v="0"/>
    <n v="27217"/>
    <x v="0"/>
    <s v="OFF-AR-10004790"/>
    <x v="0"/>
    <x v="8"/>
    <x v="278"/>
    <n v="28.728000000000002"/>
    <n v="3"/>
    <n v="0.2"/>
    <n v="1.7955000000000001"/>
  </r>
  <r>
    <n v="1044"/>
    <s v="CA-2017-115651"/>
    <n v="0.5"/>
    <x v="106"/>
    <d v="2017-07-12T00:00:00"/>
    <x v="1"/>
    <x v="1"/>
    <s v="First Class"/>
    <s v="NS-18640"/>
    <s v="Noel Staavos"/>
    <n v="0.25"/>
    <x v="2"/>
    <s v="United States"/>
    <s v="Chicago"/>
    <x v="3"/>
    <n v="60610"/>
    <x v="2"/>
    <s v="OFF-AR-10001130"/>
    <x v="0"/>
    <x v="8"/>
    <x v="279"/>
    <n v="8.84"/>
    <n v="5"/>
    <n v="0.2"/>
    <n v="2.9834999999999998"/>
  </r>
  <r>
    <n v="1045"/>
    <s v="CA-2017-115651"/>
    <n v="0.5"/>
    <x v="106"/>
    <d v="2017-07-12T00:00:00"/>
    <x v="1"/>
    <x v="1"/>
    <s v="First Class"/>
    <s v="NS-18640"/>
    <s v="Noel Staavos"/>
    <n v="0.25"/>
    <x v="2"/>
    <s v="United States"/>
    <s v="Chicago"/>
    <x v="3"/>
    <n v="60610"/>
    <x v="2"/>
    <s v="OFF-AP-10000055"/>
    <x v="0"/>
    <x v="11"/>
    <x v="280"/>
    <n v="58.463999999999999"/>
    <n v="9"/>
    <n v="0.8"/>
    <n v="-146.16"/>
  </r>
  <r>
    <n v="1046"/>
    <s v="CA-2017-152702"/>
    <n v="1"/>
    <x v="112"/>
    <d v="2017-10-16T00:00:00"/>
    <x v="2"/>
    <x v="2"/>
    <s v="Standard Class"/>
    <s v="SN-20710"/>
    <s v="Steve Nguyen"/>
    <n v="1"/>
    <x v="1"/>
    <s v="United States"/>
    <s v="Rockford"/>
    <x v="3"/>
    <n v="61107"/>
    <x v="2"/>
    <s v="FUR-CH-10002304"/>
    <x v="1"/>
    <x v="1"/>
    <x v="281"/>
    <n v="254.60400000000001"/>
    <n v="14"/>
    <n v="0.3"/>
    <n v="-18.186"/>
  </r>
  <r>
    <n v="1058"/>
    <s v="CA-2017-167150"/>
    <n v="0.5"/>
    <x v="113"/>
    <d v="2017-12-17T00:00:00"/>
    <x v="4"/>
    <x v="1"/>
    <s v="Standard Class"/>
    <s v="BP-11185"/>
    <s v="Ben Peterman"/>
    <n v="0.125"/>
    <x v="2"/>
    <s v="United States"/>
    <s v="San Diego"/>
    <x v="10"/>
    <n v="92037"/>
    <x v="3"/>
    <s v="OFF-BI-10001097"/>
    <x v="0"/>
    <x v="4"/>
    <x v="282"/>
    <n v="19.936"/>
    <n v="4"/>
    <n v="0.2"/>
    <n v="7.2267999999999999"/>
  </r>
  <r>
    <n v="1059"/>
    <s v="CA-2017-167150"/>
    <n v="0.5"/>
    <x v="113"/>
    <d v="2017-12-17T00:00:00"/>
    <x v="4"/>
    <x v="1"/>
    <s v="Standard Class"/>
    <s v="BP-11185"/>
    <s v="Ben Peterman"/>
    <n v="0.125"/>
    <x v="2"/>
    <s v="United States"/>
    <s v="San Diego"/>
    <x v="10"/>
    <n v="92037"/>
    <x v="3"/>
    <s v="OFF-BI-10001597"/>
    <x v="0"/>
    <x v="4"/>
    <x v="283"/>
    <n v="65.567999999999998"/>
    <n v="2"/>
    <n v="0.2"/>
    <n v="22.948799999999999"/>
  </r>
  <r>
    <n v="1069"/>
    <s v="US-2017-139955"/>
    <n v="1"/>
    <x v="114"/>
    <d v="2017-09-30T00:00:00"/>
    <x v="3"/>
    <x v="2"/>
    <s v="Second Class"/>
    <s v="CM-12160"/>
    <s v="Charles McCrossin"/>
    <n v="0.2"/>
    <x v="0"/>
    <s v="United States"/>
    <s v="Brownsville"/>
    <x v="2"/>
    <n v="78521"/>
    <x v="2"/>
    <s v="OFF-SU-10001935"/>
    <x v="0"/>
    <x v="15"/>
    <x v="284"/>
    <n v="1.744"/>
    <n v="1"/>
    <n v="0.2"/>
    <n v="-0.3488"/>
  </r>
  <r>
    <n v="1073"/>
    <s v="CA-2017-106943"/>
    <n v="1"/>
    <x v="67"/>
    <d v="2017-11-19T00:00:00"/>
    <x v="5"/>
    <x v="3"/>
    <s v="Standard Class"/>
    <s v="FO-14305"/>
    <s v="Frank Olsen"/>
    <n v="0.14285714285714285"/>
    <x v="0"/>
    <s v="United States"/>
    <s v="New York City"/>
    <x v="9"/>
    <n v="10035"/>
    <x v="1"/>
    <s v="OFF-BI-10003669"/>
    <x v="0"/>
    <x v="4"/>
    <x v="285"/>
    <n v="8.64"/>
    <n v="2"/>
    <n v="0.2"/>
    <n v="3.024"/>
  </r>
  <r>
    <n v="1078"/>
    <s v="CA-2017-132521"/>
    <n v="0.33333333333333331"/>
    <x v="115"/>
    <d v="2017-09-25T00:00:00"/>
    <x v="3"/>
    <x v="0"/>
    <s v="Second Class"/>
    <s v="DW-13540"/>
    <s v="Don Weiss"/>
    <n v="0.14285714285714285"/>
    <x v="0"/>
    <s v="United States"/>
    <s v="Seattle"/>
    <x v="21"/>
    <n v="98105"/>
    <x v="3"/>
    <s v="OFF-AP-10002191"/>
    <x v="0"/>
    <x v="11"/>
    <x v="286"/>
    <n v="119.96"/>
    <n v="2"/>
    <n v="0"/>
    <n v="33.588799999999999"/>
  </r>
  <r>
    <n v="1079"/>
    <s v="CA-2017-132521"/>
    <n v="0.33333333333333331"/>
    <x v="115"/>
    <d v="2017-09-25T00:00:00"/>
    <x v="3"/>
    <x v="0"/>
    <s v="Second Class"/>
    <s v="DW-13540"/>
    <s v="Don Weiss"/>
    <n v="0.14285714285714285"/>
    <x v="0"/>
    <s v="United States"/>
    <s v="Seattle"/>
    <x v="21"/>
    <n v="98105"/>
    <x v="3"/>
    <s v="OFF-ST-10001325"/>
    <x v="0"/>
    <x v="3"/>
    <x v="287"/>
    <n v="31.44"/>
    <n v="3"/>
    <n v="0"/>
    <n v="8.4887999999999995"/>
  </r>
  <r>
    <n v="1080"/>
    <s v="CA-2017-132521"/>
    <n v="0.33333333333333331"/>
    <x v="115"/>
    <d v="2017-09-25T00:00:00"/>
    <x v="3"/>
    <x v="0"/>
    <s v="Second Class"/>
    <s v="DW-13540"/>
    <s v="Don Weiss"/>
    <n v="0.14285714285714285"/>
    <x v="0"/>
    <s v="United States"/>
    <s v="Seattle"/>
    <x v="21"/>
    <n v="98105"/>
    <x v="3"/>
    <s v="OFF-BI-10000404"/>
    <x v="0"/>
    <x v="4"/>
    <x v="122"/>
    <n v="6.88"/>
    <n v="1"/>
    <n v="0.2"/>
    <n v="2.3220000000000001"/>
  </r>
  <r>
    <n v="1090"/>
    <s v="CA-2017-158407"/>
    <n v="0.5"/>
    <x v="116"/>
    <d v="2017-06-10T00:00:00"/>
    <x v="7"/>
    <x v="1"/>
    <s v="Standard Class"/>
    <s v="LW-16990"/>
    <s v="Lindsay Williams"/>
    <n v="0.1111111111111111"/>
    <x v="2"/>
    <s v="United States"/>
    <s v="Monroe"/>
    <x v="0"/>
    <n v="28110"/>
    <x v="0"/>
    <s v="FUR-FU-10001967"/>
    <x v="1"/>
    <x v="5"/>
    <x v="63"/>
    <n v="31.984000000000002"/>
    <n v="2"/>
    <n v="0.2"/>
    <n v="1.9990000000000001"/>
  </r>
  <r>
    <n v="1091"/>
    <s v="CA-2017-158407"/>
    <n v="0.5"/>
    <x v="116"/>
    <d v="2017-06-10T00:00:00"/>
    <x v="7"/>
    <x v="1"/>
    <s v="Standard Class"/>
    <s v="LW-16990"/>
    <s v="Lindsay Williams"/>
    <n v="0.1111111111111111"/>
    <x v="2"/>
    <s v="United States"/>
    <s v="Monroe"/>
    <x v="0"/>
    <n v="28110"/>
    <x v="0"/>
    <s v="TEC-PH-10001819"/>
    <x v="2"/>
    <x v="2"/>
    <x v="288"/>
    <n v="71.983999999999995"/>
    <n v="2"/>
    <n v="0.2"/>
    <n v="25.194400000000002"/>
  </r>
  <r>
    <n v="1096"/>
    <s v="CA-2017-160423"/>
    <n v="0.5"/>
    <x v="80"/>
    <d v="2017-01-26T00:00:00"/>
    <x v="11"/>
    <x v="0"/>
    <s v="Standard Class"/>
    <s v="PS-19045"/>
    <s v="Penelope Sewall"/>
    <n v="0.25"/>
    <x v="1"/>
    <s v="United States"/>
    <s v="Charlotte"/>
    <x v="0"/>
    <n v="28205"/>
    <x v="0"/>
    <s v="OFF-ST-10004340"/>
    <x v="0"/>
    <x v="3"/>
    <x v="289"/>
    <n v="348.20800000000003"/>
    <n v="7"/>
    <n v="0.2"/>
    <n v="30.4682"/>
  </r>
  <r>
    <n v="1097"/>
    <s v="CA-2017-160423"/>
    <n v="0.5"/>
    <x v="80"/>
    <d v="2017-01-26T00:00:00"/>
    <x v="11"/>
    <x v="0"/>
    <s v="Standard Class"/>
    <s v="PS-19045"/>
    <s v="Penelope Sewall"/>
    <n v="0.25"/>
    <x v="1"/>
    <s v="United States"/>
    <s v="Charlotte"/>
    <x v="0"/>
    <n v="28205"/>
    <x v="0"/>
    <s v="OFF-BI-10004001"/>
    <x v="0"/>
    <x v="4"/>
    <x v="290"/>
    <n v="35.783999999999999"/>
    <n v="7"/>
    <n v="0.7"/>
    <n v="-28.627199999999998"/>
  </r>
  <r>
    <n v="1103"/>
    <s v="US-2017-145863"/>
    <n v="0.5"/>
    <x v="19"/>
    <d v="2017-04-27T00:00:00"/>
    <x v="0"/>
    <x v="5"/>
    <s v="Standard Class"/>
    <s v="RP-19390"/>
    <s v="Resi Pölking"/>
    <n v="0.25"/>
    <x v="0"/>
    <s v="United States"/>
    <s v="Houston"/>
    <x v="2"/>
    <n v="77041"/>
    <x v="2"/>
    <s v="OFF-BI-10004140"/>
    <x v="0"/>
    <x v="4"/>
    <x v="291"/>
    <n v="2.694"/>
    <n v="3"/>
    <n v="0.8"/>
    <n v="-4.7145000000000001"/>
  </r>
  <r>
    <n v="1104"/>
    <s v="US-2017-145863"/>
    <n v="0.5"/>
    <x v="19"/>
    <d v="2017-04-27T00:00:00"/>
    <x v="0"/>
    <x v="5"/>
    <s v="Standard Class"/>
    <s v="RP-19390"/>
    <s v="Resi Pölking"/>
    <n v="0.25"/>
    <x v="0"/>
    <s v="United States"/>
    <s v="Houston"/>
    <x v="2"/>
    <n v="77041"/>
    <x v="2"/>
    <s v="OFF-BI-10002049"/>
    <x v="0"/>
    <x v="4"/>
    <x v="292"/>
    <n v="2.9340000000000002"/>
    <n v="3"/>
    <n v="0.8"/>
    <n v="-4.9878"/>
  </r>
  <r>
    <n v="1114"/>
    <s v="CA-2017-140585"/>
    <n v="0.33333333333333331"/>
    <x v="117"/>
    <d v="2017-12-23T00:00:00"/>
    <x v="4"/>
    <x v="4"/>
    <s v="Second Class"/>
    <s v="RA-19915"/>
    <s v="Russell Applegate"/>
    <n v="0.16666666666666666"/>
    <x v="0"/>
    <s v="United States"/>
    <s v="Encinitas"/>
    <x v="10"/>
    <n v="92024"/>
    <x v="3"/>
    <s v="OFF-BI-10003364"/>
    <x v="0"/>
    <x v="4"/>
    <x v="293"/>
    <n v="46.671999999999997"/>
    <n v="2"/>
    <n v="0.2"/>
    <n v="16.3352"/>
  </r>
  <r>
    <n v="1115"/>
    <s v="CA-2017-140585"/>
    <n v="0.33333333333333331"/>
    <x v="117"/>
    <d v="2017-12-23T00:00:00"/>
    <x v="4"/>
    <x v="4"/>
    <s v="Second Class"/>
    <s v="RA-19915"/>
    <s v="Russell Applegate"/>
    <n v="0.16666666666666666"/>
    <x v="0"/>
    <s v="United States"/>
    <s v="Encinitas"/>
    <x v="10"/>
    <n v="92024"/>
    <x v="3"/>
    <s v="FUR-BO-10002206"/>
    <x v="1"/>
    <x v="14"/>
    <x v="294"/>
    <n v="119.833"/>
    <n v="1"/>
    <n v="0.15"/>
    <n v="-12.6882"/>
  </r>
  <r>
    <n v="1116"/>
    <s v="CA-2017-140585"/>
    <n v="0.33333333333333331"/>
    <x v="117"/>
    <d v="2017-12-23T00:00:00"/>
    <x v="4"/>
    <x v="4"/>
    <s v="Second Class"/>
    <s v="RA-19915"/>
    <s v="Russell Applegate"/>
    <n v="0.16666666666666666"/>
    <x v="0"/>
    <s v="United States"/>
    <s v="Encinitas"/>
    <x v="10"/>
    <n v="92024"/>
    <x v="3"/>
    <s v="TEC-AC-10003610"/>
    <x v="2"/>
    <x v="6"/>
    <x v="184"/>
    <n v="119.98"/>
    <n v="2"/>
    <n v="0"/>
    <n v="57.590400000000002"/>
  </r>
  <r>
    <n v="1160"/>
    <s v="CA-2017-147039"/>
    <n v="0.5"/>
    <x v="63"/>
    <d v="2017-07-04T00:00:00"/>
    <x v="7"/>
    <x v="2"/>
    <s v="Standard Class"/>
    <s v="AA-10315"/>
    <s v="Alex Avila"/>
    <n v="0.5"/>
    <x v="0"/>
    <s v="United States"/>
    <s v="Minneapolis"/>
    <x v="7"/>
    <n v="55407"/>
    <x v="2"/>
    <s v="OFF-AP-10000576"/>
    <x v="0"/>
    <x v="11"/>
    <x v="295"/>
    <n v="362.94"/>
    <n v="3"/>
    <n v="0"/>
    <n v="90.734999999999999"/>
  </r>
  <r>
    <n v="1161"/>
    <s v="CA-2017-147039"/>
    <n v="0.5"/>
    <x v="63"/>
    <d v="2017-07-04T00:00:00"/>
    <x v="7"/>
    <x v="2"/>
    <s v="Standard Class"/>
    <s v="AA-10315"/>
    <s v="Alex Avila"/>
    <n v="0.5"/>
    <x v="0"/>
    <s v="United States"/>
    <s v="Minneapolis"/>
    <x v="7"/>
    <n v="55407"/>
    <x v="2"/>
    <s v="OFF-BI-10004654"/>
    <x v="0"/>
    <x v="4"/>
    <x v="296"/>
    <n v="11.54"/>
    <n v="2"/>
    <n v="0"/>
    <n v="5.77"/>
  </r>
  <r>
    <n v="1168"/>
    <s v="CA-2017-145226"/>
    <n v="0.25"/>
    <x v="44"/>
    <d v="2017-12-10T00:00:00"/>
    <x v="4"/>
    <x v="5"/>
    <s v="Second Class"/>
    <s v="DL-13315"/>
    <s v="Delfina Latchford"/>
    <n v="0.16666666666666666"/>
    <x v="0"/>
    <s v="United States"/>
    <s v="New York City"/>
    <x v="9"/>
    <n v="10035"/>
    <x v="1"/>
    <s v="FUR-FU-10004952"/>
    <x v="1"/>
    <x v="5"/>
    <x v="297"/>
    <n v="109.48"/>
    <n v="2"/>
    <n v="0"/>
    <n v="33.938800000000001"/>
  </r>
  <r>
    <n v="1169"/>
    <s v="CA-2017-145226"/>
    <n v="0.25"/>
    <x v="44"/>
    <d v="2017-12-10T00:00:00"/>
    <x v="4"/>
    <x v="5"/>
    <s v="Second Class"/>
    <s v="DL-13315"/>
    <s v="Delfina Latchford"/>
    <n v="0.16666666666666666"/>
    <x v="0"/>
    <s v="United States"/>
    <s v="New York City"/>
    <x v="9"/>
    <n v="10035"/>
    <x v="1"/>
    <s v="OFF-ST-10004123"/>
    <x v="0"/>
    <x v="3"/>
    <x v="298"/>
    <n v="272.94"/>
    <n v="3"/>
    <n v="0"/>
    <n v="0"/>
  </r>
  <r>
    <n v="1170"/>
    <s v="CA-2017-145226"/>
    <n v="0.25"/>
    <x v="44"/>
    <d v="2017-12-10T00:00:00"/>
    <x v="4"/>
    <x v="5"/>
    <s v="Second Class"/>
    <s v="DL-13315"/>
    <s v="Delfina Latchford"/>
    <n v="0.16666666666666666"/>
    <x v="0"/>
    <s v="United States"/>
    <s v="New York City"/>
    <x v="9"/>
    <n v="10035"/>
    <x v="1"/>
    <s v="OFF-PA-10003172"/>
    <x v="0"/>
    <x v="0"/>
    <x v="299"/>
    <n v="19.440000000000001"/>
    <n v="3"/>
    <n v="0"/>
    <n v="9.3312000000000008"/>
  </r>
  <r>
    <n v="1171"/>
    <s v="CA-2017-145226"/>
    <n v="0.25"/>
    <x v="44"/>
    <d v="2017-12-10T00:00:00"/>
    <x v="4"/>
    <x v="5"/>
    <s v="Second Class"/>
    <s v="DL-13315"/>
    <s v="Delfina Latchford"/>
    <n v="0.16666666666666666"/>
    <x v="0"/>
    <s v="United States"/>
    <s v="New York City"/>
    <x v="9"/>
    <n v="10035"/>
    <x v="1"/>
    <s v="OFF-ST-10002352"/>
    <x v="0"/>
    <x v="3"/>
    <x v="300"/>
    <n v="31.92"/>
    <n v="4"/>
    <n v="0"/>
    <n v="8.2992000000000008"/>
  </r>
  <r>
    <n v="1183"/>
    <s v="CA-2017-138779"/>
    <n v="0.5"/>
    <x v="118"/>
    <d v="2017-01-15T00:00:00"/>
    <x v="11"/>
    <x v="0"/>
    <s v="First Class"/>
    <s v="RB-19570"/>
    <s v="Rob Beeghly"/>
    <n v="0.2"/>
    <x v="0"/>
    <s v="United States"/>
    <s v="Jacksonville"/>
    <x v="0"/>
    <n v="28540"/>
    <x v="0"/>
    <s v="OFF-EN-10002504"/>
    <x v="0"/>
    <x v="10"/>
    <x v="301"/>
    <n v="21.744"/>
    <n v="1"/>
    <n v="0.2"/>
    <n v="7.3385999999999996"/>
  </r>
  <r>
    <n v="1184"/>
    <s v="CA-2017-138779"/>
    <n v="0.5"/>
    <x v="118"/>
    <d v="2017-01-15T00:00:00"/>
    <x v="11"/>
    <x v="0"/>
    <s v="First Class"/>
    <s v="RB-19570"/>
    <s v="Rob Beeghly"/>
    <n v="0.2"/>
    <x v="0"/>
    <s v="United States"/>
    <s v="Jacksonville"/>
    <x v="0"/>
    <n v="28540"/>
    <x v="0"/>
    <s v="TEC-PH-10003655"/>
    <x v="2"/>
    <x v="2"/>
    <x v="302"/>
    <n v="7.92"/>
    <n v="5"/>
    <n v="0.2"/>
    <n v="0.69299999999999995"/>
  </r>
  <r>
    <n v="1189"/>
    <s v="CA-2017-117212"/>
    <n v="0.2"/>
    <x v="119"/>
    <d v="2017-02-28T00:00:00"/>
    <x v="8"/>
    <x v="1"/>
    <s v="Second Class"/>
    <s v="BT-11530"/>
    <s v="Bradley Talbott"/>
    <n v="0.16666666666666666"/>
    <x v="1"/>
    <s v="United States"/>
    <s v="Los Angeles"/>
    <x v="10"/>
    <n v="90036"/>
    <x v="3"/>
    <s v="OFF-AP-10004532"/>
    <x v="0"/>
    <x v="11"/>
    <x v="168"/>
    <n v="81.92"/>
    <n v="4"/>
    <n v="0"/>
    <n v="22.118400000000001"/>
  </r>
  <r>
    <n v="1190"/>
    <s v="CA-2017-117212"/>
    <n v="0.2"/>
    <x v="119"/>
    <d v="2017-02-28T00:00:00"/>
    <x v="8"/>
    <x v="1"/>
    <s v="Second Class"/>
    <s v="BT-11530"/>
    <s v="Bradley Talbott"/>
    <n v="0.16666666666666666"/>
    <x v="1"/>
    <s v="United States"/>
    <s v="Los Angeles"/>
    <x v="10"/>
    <n v="90036"/>
    <x v="3"/>
    <s v="TEC-PH-10004447"/>
    <x v="2"/>
    <x v="2"/>
    <x v="303"/>
    <n v="889.53599999999994"/>
    <n v="8"/>
    <n v="0.2"/>
    <n v="66.715199999999996"/>
  </r>
  <r>
    <n v="1191"/>
    <s v="CA-2017-117212"/>
    <n v="0.2"/>
    <x v="119"/>
    <d v="2017-02-28T00:00:00"/>
    <x v="8"/>
    <x v="1"/>
    <s v="Second Class"/>
    <s v="BT-11530"/>
    <s v="Bradley Talbott"/>
    <n v="0.16666666666666666"/>
    <x v="1"/>
    <s v="United States"/>
    <s v="Los Angeles"/>
    <x v="10"/>
    <n v="90036"/>
    <x v="3"/>
    <s v="FUR-CH-10003973"/>
    <x v="1"/>
    <x v="1"/>
    <x v="304"/>
    <n v="892.22400000000005"/>
    <n v="3"/>
    <n v="0.2"/>
    <n v="89.222399999999993"/>
  </r>
  <r>
    <n v="1192"/>
    <s v="CA-2017-117212"/>
    <n v="0.2"/>
    <x v="119"/>
    <d v="2017-02-28T00:00:00"/>
    <x v="8"/>
    <x v="1"/>
    <s v="Second Class"/>
    <s v="BT-11530"/>
    <s v="Bradley Talbott"/>
    <n v="0.16666666666666666"/>
    <x v="1"/>
    <s v="United States"/>
    <s v="Los Angeles"/>
    <x v="10"/>
    <n v="90036"/>
    <x v="3"/>
    <s v="OFF-PA-10001970"/>
    <x v="0"/>
    <x v="0"/>
    <x v="85"/>
    <n v="223.92"/>
    <n v="4"/>
    <n v="0"/>
    <n v="109.7208"/>
  </r>
  <r>
    <n v="1193"/>
    <s v="CA-2017-117212"/>
    <n v="0.2"/>
    <x v="119"/>
    <d v="2017-02-28T00:00:00"/>
    <x v="8"/>
    <x v="1"/>
    <s v="Second Class"/>
    <s v="BT-11530"/>
    <s v="Bradley Talbott"/>
    <n v="0.16666666666666666"/>
    <x v="1"/>
    <s v="United States"/>
    <s v="Los Angeles"/>
    <x v="10"/>
    <n v="90036"/>
    <x v="3"/>
    <s v="OFF-PA-10000682"/>
    <x v="0"/>
    <x v="0"/>
    <x v="305"/>
    <n v="23.12"/>
    <n v="4"/>
    <n v="0"/>
    <n v="11.328799999999999"/>
  </r>
  <r>
    <n v="1206"/>
    <s v="CA-2017-133235"/>
    <n v="1"/>
    <x v="111"/>
    <d v="2017-08-04T00:00:00"/>
    <x v="10"/>
    <x v="3"/>
    <s v="First Class"/>
    <s v="LH-16750"/>
    <s v="Larry Hughes"/>
    <n v="0.5"/>
    <x v="0"/>
    <s v="United States"/>
    <s v="Charlotte"/>
    <x v="0"/>
    <n v="28205"/>
    <x v="0"/>
    <s v="TEC-PH-10002660"/>
    <x v="2"/>
    <x v="2"/>
    <x v="229"/>
    <n v="271.95999999999998"/>
    <n v="5"/>
    <n v="0.2"/>
    <n v="16.997499999999999"/>
  </r>
  <r>
    <n v="1213"/>
    <s v="US-2017-118087"/>
    <n v="0.125"/>
    <x v="120"/>
    <d v="2017-09-13T00:00:00"/>
    <x v="3"/>
    <x v="0"/>
    <s v="Standard Class"/>
    <s v="SP-20620"/>
    <s v="Stefania Perrino"/>
    <n v="8.3333333333333329E-2"/>
    <x v="2"/>
    <s v="United States"/>
    <s v="Philadelphia"/>
    <x v="1"/>
    <n v="19134"/>
    <x v="1"/>
    <s v="FUR-CH-10004860"/>
    <x v="1"/>
    <x v="1"/>
    <x v="306"/>
    <n v="141.37200000000001"/>
    <n v="2"/>
    <n v="0.3"/>
    <n v="-48.470399999999998"/>
  </r>
  <r>
    <n v="1214"/>
    <s v="US-2017-118087"/>
    <n v="0.125"/>
    <x v="120"/>
    <d v="2017-09-13T00:00:00"/>
    <x v="3"/>
    <x v="0"/>
    <s v="Standard Class"/>
    <s v="SP-20620"/>
    <s v="Stefania Perrino"/>
    <n v="8.3333333333333329E-2"/>
    <x v="2"/>
    <s v="United States"/>
    <s v="Philadelphia"/>
    <x v="1"/>
    <n v="19134"/>
    <x v="1"/>
    <s v="OFF-BI-10002432"/>
    <x v="0"/>
    <x v="4"/>
    <x v="307"/>
    <n v="3.036"/>
    <n v="2"/>
    <n v="0.7"/>
    <n v="-2.3275999999999999"/>
  </r>
  <r>
    <n v="1215"/>
    <s v="US-2017-118087"/>
    <n v="0.125"/>
    <x v="120"/>
    <d v="2017-09-13T00:00:00"/>
    <x v="3"/>
    <x v="0"/>
    <s v="Standard Class"/>
    <s v="SP-20620"/>
    <s v="Stefania Perrino"/>
    <n v="8.3333333333333329E-2"/>
    <x v="2"/>
    <s v="United States"/>
    <s v="Philadelphia"/>
    <x v="1"/>
    <n v="19134"/>
    <x v="1"/>
    <s v="OFF-BI-10000069"/>
    <x v="0"/>
    <x v="4"/>
    <x v="127"/>
    <n v="4.5030000000000001"/>
    <n v="1"/>
    <n v="0.7"/>
    <n v="-3.6023999999999998"/>
  </r>
  <r>
    <n v="1216"/>
    <s v="US-2017-118087"/>
    <n v="0.125"/>
    <x v="120"/>
    <d v="2017-09-13T00:00:00"/>
    <x v="3"/>
    <x v="0"/>
    <s v="Standard Class"/>
    <s v="SP-20620"/>
    <s v="Stefania Perrino"/>
    <n v="8.3333333333333329E-2"/>
    <x v="2"/>
    <s v="United States"/>
    <s v="Philadelphia"/>
    <x v="1"/>
    <n v="19134"/>
    <x v="1"/>
    <s v="OFF-AR-10003602"/>
    <x v="0"/>
    <x v="8"/>
    <x v="51"/>
    <n v="4.6719999999999997"/>
    <n v="1"/>
    <n v="0.2"/>
    <n v="1.5768"/>
  </r>
  <r>
    <n v="1217"/>
    <s v="US-2017-118087"/>
    <n v="0.125"/>
    <x v="120"/>
    <d v="2017-09-13T00:00:00"/>
    <x v="3"/>
    <x v="0"/>
    <s v="Standard Class"/>
    <s v="SP-20620"/>
    <s v="Stefania Perrino"/>
    <n v="8.3333333333333329E-2"/>
    <x v="2"/>
    <s v="United States"/>
    <s v="Philadelphia"/>
    <x v="1"/>
    <n v="19134"/>
    <x v="1"/>
    <s v="TEC-AC-10004469"/>
    <x v="2"/>
    <x v="6"/>
    <x v="308"/>
    <n v="95.88"/>
    <n v="3"/>
    <n v="0.2"/>
    <n v="28.763999999999999"/>
  </r>
  <r>
    <n v="1218"/>
    <s v="US-2017-118087"/>
    <n v="0.125"/>
    <x v="120"/>
    <d v="2017-09-13T00:00:00"/>
    <x v="3"/>
    <x v="0"/>
    <s v="Standard Class"/>
    <s v="SP-20620"/>
    <s v="Stefania Perrino"/>
    <n v="8.3333333333333329E-2"/>
    <x v="2"/>
    <s v="United States"/>
    <s v="Philadelphia"/>
    <x v="1"/>
    <n v="19134"/>
    <x v="1"/>
    <s v="FUR-FU-10001867"/>
    <x v="1"/>
    <x v="5"/>
    <x v="309"/>
    <n v="17.024000000000001"/>
    <n v="2"/>
    <n v="0.2"/>
    <n v="1.7023999999999999"/>
  </r>
  <r>
    <n v="1219"/>
    <s v="US-2017-118087"/>
    <n v="0.125"/>
    <x v="120"/>
    <d v="2017-09-13T00:00:00"/>
    <x v="3"/>
    <x v="0"/>
    <s v="Standard Class"/>
    <s v="SP-20620"/>
    <s v="Stefania Perrino"/>
    <n v="8.3333333333333329E-2"/>
    <x v="2"/>
    <s v="United States"/>
    <s v="Philadelphia"/>
    <x v="1"/>
    <n v="19134"/>
    <x v="1"/>
    <s v="TEC-AC-10003174"/>
    <x v="2"/>
    <x v="6"/>
    <x v="310"/>
    <n v="258.69600000000003"/>
    <n v="3"/>
    <n v="0.2"/>
    <n v="64.674000000000007"/>
  </r>
  <r>
    <n v="1220"/>
    <s v="US-2017-118087"/>
    <n v="0.125"/>
    <x v="120"/>
    <d v="2017-09-13T00:00:00"/>
    <x v="3"/>
    <x v="0"/>
    <s v="Standard Class"/>
    <s v="SP-20620"/>
    <s v="Stefania Perrino"/>
    <n v="8.3333333333333329E-2"/>
    <x v="2"/>
    <s v="United States"/>
    <s v="Philadelphia"/>
    <x v="1"/>
    <n v="19134"/>
    <x v="1"/>
    <s v="TEC-PH-10002200"/>
    <x v="2"/>
    <x v="2"/>
    <x v="311"/>
    <n v="1931.9580000000001"/>
    <n v="7"/>
    <n v="0.4"/>
    <n v="-386.39159999999998"/>
  </r>
  <r>
    <n v="1229"/>
    <s v="CA-2017-100013"/>
    <n v="0.33333333333333331"/>
    <x v="10"/>
    <d v="2017-11-11T00:00:00"/>
    <x v="5"/>
    <x v="4"/>
    <s v="Standard Class"/>
    <s v="ZC-21910"/>
    <s v="Zuschuss Carroll"/>
    <n v="0.125"/>
    <x v="0"/>
    <s v="United States"/>
    <s v="Los Angeles"/>
    <x v="10"/>
    <n v="90045"/>
    <x v="3"/>
    <s v="OFF-EN-10001219"/>
    <x v="0"/>
    <x v="10"/>
    <x v="176"/>
    <n v="15.28"/>
    <n v="2"/>
    <n v="0"/>
    <n v="7.4871999999999996"/>
  </r>
  <r>
    <n v="1230"/>
    <s v="CA-2017-100013"/>
    <n v="0.33333333333333331"/>
    <x v="10"/>
    <d v="2017-11-11T00:00:00"/>
    <x v="5"/>
    <x v="4"/>
    <s v="Standard Class"/>
    <s v="ZC-21910"/>
    <s v="Zuschuss Carroll"/>
    <n v="0.125"/>
    <x v="0"/>
    <s v="United States"/>
    <s v="Los Angeles"/>
    <x v="10"/>
    <n v="90045"/>
    <x v="3"/>
    <s v="FUR-FU-10001424"/>
    <x v="1"/>
    <x v="5"/>
    <x v="312"/>
    <n v="8.73"/>
    <n v="1"/>
    <n v="0"/>
    <n v="2.9681999999999999"/>
  </r>
  <r>
    <n v="1231"/>
    <s v="CA-2017-100013"/>
    <n v="0.33333333333333331"/>
    <x v="10"/>
    <d v="2017-11-11T00:00:00"/>
    <x v="5"/>
    <x v="4"/>
    <s v="Standard Class"/>
    <s v="ZC-21910"/>
    <s v="Zuschuss Carroll"/>
    <n v="0.125"/>
    <x v="0"/>
    <s v="United States"/>
    <s v="Los Angeles"/>
    <x v="10"/>
    <n v="90045"/>
    <x v="3"/>
    <s v="OFF-AR-10001022"/>
    <x v="0"/>
    <x v="8"/>
    <x v="313"/>
    <n v="5.68"/>
    <n v="2"/>
    <n v="0"/>
    <n v="1.7607999999999999"/>
  </r>
  <r>
    <n v="1245"/>
    <s v="CA-2017-133641"/>
    <n v="1"/>
    <x v="88"/>
    <d v="2017-05-21T00:00:00"/>
    <x v="6"/>
    <x v="1"/>
    <s v="Standard Class"/>
    <s v="EJ-14155"/>
    <s v="Eva Jacobs"/>
    <n v="0.33333333333333331"/>
    <x v="0"/>
    <s v="United States"/>
    <s v="Gulfport"/>
    <x v="23"/>
    <n v="39503"/>
    <x v="0"/>
    <s v="OFF-EN-10004955"/>
    <x v="0"/>
    <x v="10"/>
    <x v="314"/>
    <n v="48.69"/>
    <n v="9"/>
    <n v="0"/>
    <n v="23.8581"/>
  </r>
  <r>
    <n v="1249"/>
    <s v="CA-2017-115602"/>
    <n v="0.25"/>
    <x v="117"/>
    <d v="2017-12-24T00:00:00"/>
    <x v="4"/>
    <x v="4"/>
    <s v="Standard Class"/>
    <s v="DJ-13630"/>
    <s v="Doug Jacobs"/>
    <n v="0.25"/>
    <x v="0"/>
    <s v="United States"/>
    <s v="New York City"/>
    <x v="9"/>
    <n v="10009"/>
    <x v="1"/>
    <s v="OFF-AR-10002280"/>
    <x v="0"/>
    <x v="8"/>
    <x v="278"/>
    <n v="38.82"/>
    <n v="6"/>
    <n v="0"/>
    <n v="17.469000000000001"/>
  </r>
  <r>
    <n v="1250"/>
    <s v="CA-2017-115602"/>
    <n v="0.25"/>
    <x v="117"/>
    <d v="2017-12-24T00:00:00"/>
    <x v="4"/>
    <x v="4"/>
    <s v="Standard Class"/>
    <s v="DJ-13630"/>
    <s v="Doug Jacobs"/>
    <n v="0.25"/>
    <x v="0"/>
    <s v="United States"/>
    <s v="New York City"/>
    <x v="9"/>
    <n v="10009"/>
    <x v="1"/>
    <s v="FUR-CH-10001708"/>
    <x v="1"/>
    <x v="1"/>
    <x v="315"/>
    <n v="1141.9380000000001"/>
    <n v="9"/>
    <n v="0.1"/>
    <n v="139.5702"/>
  </r>
  <r>
    <n v="1251"/>
    <s v="CA-2017-115602"/>
    <n v="0.25"/>
    <x v="117"/>
    <d v="2017-12-24T00:00:00"/>
    <x v="4"/>
    <x v="4"/>
    <s v="Standard Class"/>
    <s v="DJ-13630"/>
    <s v="Doug Jacobs"/>
    <n v="0.25"/>
    <x v="0"/>
    <s v="United States"/>
    <s v="New York City"/>
    <x v="9"/>
    <n v="10009"/>
    <x v="1"/>
    <s v="OFF-AP-10000891"/>
    <x v="0"/>
    <x v="11"/>
    <x v="316"/>
    <n v="1704.56"/>
    <n v="13"/>
    <n v="0"/>
    <n v="511.36799999999999"/>
  </r>
  <r>
    <n v="1252"/>
    <s v="CA-2017-115602"/>
    <n v="0.25"/>
    <x v="117"/>
    <d v="2017-12-24T00:00:00"/>
    <x v="4"/>
    <x v="4"/>
    <s v="Standard Class"/>
    <s v="DJ-13630"/>
    <s v="Doug Jacobs"/>
    <n v="0.25"/>
    <x v="0"/>
    <s v="United States"/>
    <s v="New York City"/>
    <x v="9"/>
    <n v="10009"/>
    <x v="1"/>
    <s v="OFF-AR-10000462"/>
    <x v="0"/>
    <x v="8"/>
    <x v="317"/>
    <n v="3.2"/>
    <n v="2"/>
    <n v="0"/>
    <n v="1.3759999999999999"/>
  </r>
  <r>
    <n v="1254"/>
    <s v="CA-2017-144638"/>
    <n v="0.25"/>
    <x v="121"/>
    <d v="2017-03-14T00:00:00"/>
    <x v="9"/>
    <x v="5"/>
    <s v="Standard Class"/>
    <s v="MH-18115"/>
    <s v="Mick Hernandez"/>
    <n v="5.2631578947368418E-2"/>
    <x v="1"/>
    <s v="United States"/>
    <s v="Chester"/>
    <x v="1"/>
    <n v="19013"/>
    <x v="1"/>
    <s v="OFF-AR-10003958"/>
    <x v="0"/>
    <x v="8"/>
    <x v="318"/>
    <n v="5.2480000000000002"/>
    <n v="2"/>
    <n v="0.2"/>
    <n v="0.59040000000000004"/>
  </r>
  <r>
    <n v="1255"/>
    <s v="CA-2017-144638"/>
    <n v="0.25"/>
    <x v="121"/>
    <d v="2017-03-14T00:00:00"/>
    <x v="9"/>
    <x v="5"/>
    <s v="Standard Class"/>
    <s v="MH-18115"/>
    <s v="Mick Hernandez"/>
    <n v="5.2631578947368418E-2"/>
    <x v="1"/>
    <s v="United States"/>
    <s v="Chester"/>
    <x v="1"/>
    <n v="19013"/>
    <x v="1"/>
    <s v="TEC-PH-10000149"/>
    <x v="2"/>
    <x v="2"/>
    <x v="319"/>
    <n v="35.909999999999997"/>
    <n v="3"/>
    <n v="0.4"/>
    <n v="-8.3789999999999996"/>
  </r>
  <r>
    <n v="1256"/>
    <s v="CA-2017-144638"/>
    <n v="0.25"/>
    <x v="121"/>
    <d v="2017-03-14T00:00:00"/>
    <x v="9"/>
    <x v="5"/>
    <s v="Standard Class"/>
    <s v="MH-18115"/>
    <s v="Mick Hernandez"/>
    <n v="5.2631578947368418E-2"/>
    <x v="1"/>
    <s v="United States"/>
    <s v="Chester"/>
    <x v="1"/>
    <n v="19013"/>
    <x v="1"/>
    <s v="FUR-FU-10003724"/>
    <x v="1"/>
    <x v="5"/>
    <x v="320"/>
    <n v="6.6959999999999997"/>
    <n v="1"/>
    <n v="0.2"/>
    <n v="0.50219999999999998"/>
  </r>
  <r>
    <n v="1257"/>
    <s v="CA-2017-144638"/>
    <n v="0.25"/>
    <x v="121"/>
    <d v="2017-03-14T00:00:00"/>
    <x v="9"/>
    <x v="5"/>
    <s v="Standard Class"/>
    <s v="MH-18115"/>
    <s v="Mick Hernandez"/>
    <n v="5.2631578947368418E-2"/>
    <x v="1"/>
    <s v="United States"/>
    <s v="Chester"/>
    <x v="1"/>
    <n v="19013"/>
    <x v="1"/>
    <s v="FUR-FU-10003535"/>
    <x v="1"/>
    <x v="5"/>
    <x v="321"/>
    <n v="43.872"/>
    <n v="2"/>
    <n v="0.2"/>
    <n v="11.516400000000001"/>
  </r>
  <r>
    <n v="1261"/>
    <s v="CA-2017-117079"/>
    <n v="1"/>
    <x v="122"/>
    <d v="2017-10-27T00:00:00"/>
    <x v="2"/>
    <x v="4"/>
    <s v="Standard Class"/>
    <s v="JR-15700"/>
    <s v="Jocasta Rupert"/>
    <n v="1"/>
    <x v="0"/>
    <s v="United States"/>
    <s v="Jacksonville"/>
    <x v="4"/>
    <n v="32216"/>
    <x v="0"/>
    <s v="TEC-PH-10004586"/>
    <x v="2"/>
    <x v="2"/>
    <x v="322"/>
    <n v="863.88"/>
    <n v="3"/>
    <n v="0.2"/>
    <n v="107.985"/>
  </r>
  <r>
    <n v="1263"/>
    <s v="CA-2017-105053"/>
    <n v="1"/>
    <x v="123"/>
    <d v="2017-07-09T00:00:00"/>
    <x v="1"/>
    <x v="5"/>
    <s v="Second Class"/>
    <s v="CS-12355"/>
    <s v="Christine Sundaresam"/>
    <n v="9.0909090909090912E-2"/>
    <x v="0"/>
    <s v="United States"/>
    <s v="Long Beach"/>
    <x v="9"/>
    <n v="11561"/>
    <x v="1"/>
    <s v="OFF-BI-10001634"/>
    <x v="0"/>
    <x v="4"/>
    <x v="323"/>
    <n v="17.472000000000001"/>
    <n v="3"/>
    <n v="0.2"/>
    <n v="6.3335999999999997"/>
  </r>
  <r>
    <n v="1266"/>
    <s v="CA-2017-110380"/>
    <n v="1"/>
    <x v="79"/>
    <d v="2017-09-07T00:00:00"/>
    <x v="3"/>
    <x v="0"/>
    <s v="Standard Class"/>
    <s v="PF-19225"/>
    <s v="Phillip Flathmann"/>
    <n v="0.25"/>
    <x v="0"/>
    <s v="United States"/>
    <s v="San Francisco"/>
    <x v="10"/>
    <n v="94122"/>
    <x v="3"/>
    <s v="OFF-AR-10000422"/>
    <x v="0"/>
    <x v="8"/>
    <x v="324"/>
    <n v="6.57"/>
    <n v="3"/>
    <n v="0"/>
    <n v="1.7739"/>
  </r>
  <r>
    <n v="1269"/>
    <s v="CA-2017-121412"/>
    <n v="1"/>
    <x v="115"/>
    <d v="2017-09-27T00:00:00"/>
    <x v="3"/>
    <x v="0"/>
    <s v="Standard Class"/>
    <s v="BG-11695"/>
    <s v="Brooke Gillingham"/>
    <n v="0.5"/>
    <x v="2"/>
    <s v="United States"/>
    <s v="Louisville"/>
    <x v="26"/>
    <n v="80027"/>
    <x v="3"/>
    <s v="FUR-FU-10000246"/>
    <x v="1"/>
    <x v="5"/>
    <x v="325"/>
    <n v="29.327999999999999"/>
    <n v="3"/>
    <n v="0.2"/>
    <n v="3.6659999999999999"/>
  </r>
  <r>
    <n v="1270"/>
    <s v="CA-2017-100426"/>
    <n v="1"/>
    <x v="116"/>
    <d v="2017-06-08T00:00:00"/>
    <x v="7"/>
    <x v="1"/>
    <s v="Standard Class"/>
    <s v="DC-12850"/>
    <s v="Dan Campbell"/>
    <n v="8.3333333333333329E-2"/>
    <x v="0"/>
    <s v="United States"/>
    <s v="Florence"/>
    <x v="31"/>
    <n v="35630"/>
    <x v="0"/>
    <s v="OFF-PA-10002870"/>
    <x v="0"/>
    <x v="0"/>
    <x v="326"/>
    <n v="12.48"/>
    <n v="2"/>
    <n v="0"/>
    <n v="5.6159999999999997"/>
  </r>
  <r>
    <n v="1282"/>
    <s v="CA-2017-122154"/>
    <n v="0.33333333333333331"/>
    <x v="104"/>
    <d v="2017-04-11T00:00:00"/>
    <x v="0"/>
    <x v="1"/>
    <s v="First Class"/>
    <s v="SA-20830"/>
    <s v="Sue Ann Reed"/>
    <n v="0.1"/>
    <x v="0"/>
    <s v="United States"/>
    <s v="Jacksonville"/>
    <x v="4"/>
    <n v="32216"/>
    <x v="0"/>
    <s v="OFF-LA-10000121"/>
    <x v="0"/>
    <x v="7"/>
    <x v="327"/>
    <n v="15.12"/>
    <n v="3"/>
    <n v="0.2"/>
    <n v="4.9139999999999997"/>
  </r>
  <r>
    <n v="1283"/>
    <s v="CA-2017-122154"/>
    <n v="0.33333333333333331"/>
    <x v="104"/>
    <d v="2017-04-11T00:00:00"/>
    <x v="0"/>
    <x v="1"/>
    <s v="First Class"/>
    <s v="SA-20830"/>
    <s v="Sue Ann Reed"/>
    <n v="0.1"/>
    <x v="0"/>
    <s v="United States"/>
    <s v="Jacksonville"/>
    <x v="4"/>
    <n v="32216"/>
    <x v="0"/>
    <s v="OFF-BI-10002026"/>
    <x v="0"/>
    <x v="4"/>
    <x v="328"/>
    <n v="17.43"/>
    <n v="1"/>
    <n v="0.7"/>
    <n v="-13.363"/>
  </r>
  <r>
    <n v="1284"/>
    <s v="CA-2017-122154"/>
    <n v="0.33333333333333331"/>
    <x v="104"/>
    <d v="2017-04-11T00:00:00"/>
    <x v="0"/>
    <x v="1"/>
    <s v="First Class"/>
    <s v="SA-20830"/>
    <s v="Sue Ann Reed"/>
    <n v="0.1"/>
    <x v="0"/>
    <s v="United States"/>
    <s v="Jacksonville"/>
    <x v="4"/>
    <n v="32216"/>
    <x v="0"/>
    <s v="OFF-PA-10000994"/>
    <x v="0"/>
    <x v="0"/>
    <x v="329"/>
    <n v="251.64"/>
    <n v="3"/>
    <n v="0.2"/>
    <n v="88.073999999999998"/>
  </r>
  <r>
    <n v="1297"/>
    <s v="CA-2017-115427"/>
    <n v="0.5"/>
    <x v="73"/>
    <d v="2018-01-03T00:00:00"/>
    <x v="4"/>
    <x v="0"/>
    <s v="Standard Class"/>
    <s v="EB-13975"/>
    <s v="Erica Bern"/>
    <n v="0.5"/>
    <x v="2"/>
    <s v="United States"/>
    <s v="Fairfield"/>
    <x v="10"/>
    <n v="94533"/>
    <x v="3"/>
    <s v="OFF-BI-10002103"/>
    <x v="0"/>
    <x v="4"/>
    <x v="330"/>
    <n v="13.904"/>
    <n v="2"/>
    <n v="0.2"/>
    <n v="4.5187999999999997"/>
  </r>
  <r>
    <n v="1298"/>
    <s v="CA-2017-115427"/>
    <n v="0.5"/>
    <x v="73"/>
    <d v="2018-01-03T00:00:00"/>
    <x v="4"/>
    <x v="0"/>
    <s v="Standard Class"/>
    <s v="EB-13975"/>
    <s v="Erica Bern"/>
    <n v="0.5"/>
    <x v="2"/>
    <s v="United States"/>
    <s v="Fairfield"/>
    <x v="10"/>
    <n v="94533"/>
    <x v="3"/>
    <s v="OFF-BI-10004632"/>
    <x v="0"/>
    <x v="4"/>
    <x v="331"/>
    <n v="20.72"/>
    <n v="2"/>
    <n v="0.2"/>
    <n v="6.4749999999999996"/>
  </r>
  <r>
    <n v="1304"/>
    <s v="US-2017-126179"/>
    <n v="0.5"/>
    <x v="124"/>
    <d v="2017-07-07T00:00:00"/>
    <x v="1"/>
    <x v="4"/>
    <s v="Standard Class"/>
    <s v="CS-12460"/>
    <s v="Chuck Sachs"/>
    <n v="0.16666666666666666"/>
    <x v="0"/>
    <s v="United States"/>
    <s v="Columbus"/>
    <x v="18"/>
    <n v="31907"/>
    <x v="0"/>
    <s v="FUR-FU-10002554"/>
    <x v="1"/>
    <x v="5"/>
    <x v="332"/>
    <n v="23.99"/>
    <n v="1"/>
    <n v="0"/>
    <n v="5.5176999999999996"/>
  </r>
  <r>
    <n v="1305"/>
    <s v="US-2017-126179"/>
    <n v="0.5"/>
    <x v="124"/>
    <d v="2017-07-07T00:00:00"/>
    <x v="1"/>
    <x v="4"/>
    <s v="Standard Class"/>
    <s v="CS-12460"/>
    <s v="Chuck Sachs"/>
    <n v="0.16666666666666666"/>
    <x v="0"/>
    <s v="United States"/>
    <s v="Columbus"/>
    <x v="18"/>
    <n v="31907"/>
    <x v="0"/>
    <s v="TEC-PH-10001557"/>
    <x v="2"/>
    <x v="2"/>
    <x v="213"/>
    <n v="287.97000000000003"/>
    <n v="3"/>
    <n v="0"/>
    <n v="77.751900000000006"/>
  </r>
  <r>
    <n v="1318"/>
    <s v="CA-2017-157651"/>
    <n v="1"/>
    <x v="113"/>
    <d v="2017-12-14T00:00:00"/>
    <x v="4"/>
    <x v="1"/>
    <s v="Standard Class"/>
    <s v="HA-14920"/>
    <s v="Helen Andreada"/>
    <n v="0.33333333333333331"/>
    <x v="0"/>
    <s v="United States"/>
    <s v="Philadelphia"/>
    <x v="1"/>
    <n v="19120"/>
    <x v="1"/>
    <s v="TEC-AC-10003116"/>
    <x v="2"/>
    <x v="6"/>
    <x v="333"/>
    <n v="14.2"/>
    <n v="1"/>
    <n v="0.2"/>
    <n v="3.3725000000000001"/>
  </r>
  <r>
    <n v="1321"/>
    <s v="CA-2017-167703"/>
    <n v="0.5"/>
    <x v="125"/>
    <d v="2017-02-08T00:00:00"/>
    <x v="8"/>
    <x v="5"/>
    <s v="Standard Class"/>
    <s v="MC-17575"/>
    <s v="Matt Collins"/>
    <n v="0.16666666666666666"/>
    <x v="0"/>
    <s v="United States"/>
    <s v="Cincinnati"/>
    <x v="12"/>
    <n v="45231"/>
    <x v="1"/>
    <s v="OFF-BI-10002071"/>
    <x v="0"/>
    <x v="4"/>
    <x v="334"/>
    <n v="5.2290000000000001"/>
    <n v="3"/>
    <n v="0.7"/>
    <n v="-4.1832000000000003"/>
  </r>
  <r>
    <n v="1322"/>
    <s v="CA-2017-167703"/>
    <n v="0.5"/>
    <x v="125"/>
    <d v="2017-02-08T00:00:00"/>
    <x v="8"/>
    <x v="5"/>
    <s v="Standard Class"/>
    <s v="MC-17575"/>
    <s v="Matt Collins"/>
    <n v="0.16666666666666666"/>
    <x v="0"/>
    <s v="United States"/>
    <s v="Cincinnati"/>
    <x v="12"/>
    <n v="45231"/>
    <x v="1"/>
    <s v="OFF-ST-10001490"/>
    <x v="0"/>
    <x v="3"/>
    <x v="335"/>
    <n v="285.55200000000002"/>
    <n v="2"/>
    <n v="0.2"/>
    <n v="35.694000000000003"/>
  </r>
  <r>
    <n v="1323"/>
    <s v="CA-2017-121804"/>
    <n v="1"/>
    <x v="126"/>
    <d v="2017-03-08T00:00:00"/>
    <x v="9"/>
    <x v="5"/>
    <s v="Standard Class"/>
    <s v="LP-17095"/>
    <s v="Liz Preis"/>
    <n v="0.1111111111111111"/>
    <x v="0"/>
    <s v="United States"/>
    <s v="Murray"/>
    <x v="22"/>
    <n v="42071"/>
    <x v="0"/>
    <s v="OFF-AP-10004859"/>
    <x v="0"/>
    <x v="11"/>
    <x v="336"/>
    <n v="72.8"/>
    <n v="5"/>
    <n v="0"/>
    <n v="19.655999999999999"/>
  </r>
  <r>
    <n v="1324"/>
    <s v="CA-2017-162635"/>
    <n v="1"/>
    <x v="127"/>
    <d v="2017-10-10T00:00:00"/>
    <x v="2"/>
    <x v="4"/>
    <s v="First Class"/>
    <s v="EB-14170"/>
    <s v="Evan Bailliet"/>
    <n v="1"/>
    <x v="0"/>
    <s v="United States"/>
    <s v="Wilmington"/>
    <x v="0"/>
    <n v="28403"/>
    <x v="0"/>
    <s v="OFF-PA-10002659"/>
    <x v="0"/>
    <x v="0"/>
    <x v="337"/>
    <n v="10.816000000000001"/>
    <n v="4"/>
    <n v="0.2"/>
    <n v="3.5152000000000001"/>
  </r>
  <r>
    <n v="1329"/>
    <s v="CA-2017-106033"/>
    <n v="1"/>
    <x v="128"/>
    <d v="2017-10-18T00:00:00"/>
    <x v="2"/>
    <x v="1"/>
    <s v="Second Class"/>
    <s v="FG-14260"/>
    <s v="Frank Gastineau"/>
    <n v="0.14285714285714285"/>
    <x v="1"/>
    <s v="United States"/>
    <s v="San Francisco"/>
    <x v="10"/>
    <n v="94110"/>
    <x v="3"/>
    <s v="OFF-AR-10002818"/>
    <x v="0"/>
    <x v="8"/>
    <x v="338"/>
    <n v="87.92"/>
    <n v="4"/>
    <n v="0"/>
    <n v="26.376000000000001"/>
  </r>
  <r>
    <n v="1331"/>
    <s v="CA-2017-127705"/>
    <n v="0.5"/>
    <x v="129"/>
    <d v="2017-06-06T00:00:00"/>
    <x v="7"/>
    <x v="5"/>
    <s v="Standard Class"/>
    <s v="AB-10255"/>
    <s v="Alejandro Ballentine"/>
    <n v="0.16666666666666666"/>
    <x v="1"/>
    <s v="United States"/>
    <s v="Lorain"/>
    <x v="12"/>
    <n v="44052"/>
    <x v="1"/>
    <s v="TEC-PH-10000347"/>
    <x v="2"/>
    <x v="2"/>
    <x v="136"/>
    <n v="2.97"/>
    <n v="1"/>
    <n v="0.4"/>
    <n v="-0.64349999999999996"/>
  </r>
  <r>
    <n v="1332"/>
    <s v="CA-2017-127705"/>
    <n v="0.5"/>
    <x v="129"/>
    <d v="2017-06-06T00:00:00"/>
    <x v="7"/>
    <x v="5"/>
    <s v="Standard Class"/>
    <s v="AB-10255"/>
    <s v="Alejandro Ballentine"/>
    <n v="0.16666666666666666"/>
    <x v="1"/>
    <s v="United States"/>
    <s v="Lorain"/>
    <x v="12"/>
    <n v="44052"/>
    <x v="1"/>
    <s v="OFF-ST-10004507"/>
    <x v="0"/>
    <x v="3"/>
    <x v="114"/>
    <n v="27.44"/>
    <n v="2"/>
    <n v="0.2"/>
    <n v="2.4009999999999998"/>
  </r>
  <r>
    <n v="1337"/>
    <s v="US-2017-123281"/>
    <n v="1"/>
    <x v="130"/>
    <d v="2017-04-07T00:00:00"/>
    <x v="0"/>
    <x v="1"/>
    <s v="Standard Class"/>
    <s v="JF-15190"/>
    <s v="Jamie Frazer"/>
    <n v="8.3333333333333329E-2"/>
    <x v="0"/>
    <s v="United States"/>
    <s v="Los Angeles"/>
    <x v="10"/>
    <n v="90008"/>
    <x v="3"/>
    <s v="FUR-FU-10003724"/>
    <x v="1"/>
    <x v="5"/>
    <x v="320"/>
    <n v="25.11"/>
    <n v="3"/>
    <n v="0"/>
    <n v="6.5286"/>
  </r>
  <r>
    <n v="1338"/>
    <s v="CA-2017-100524"/>
    <n v="0.33333333333333331"/>
    <x v="52"/>
    <d v="2017-04-02T00:00:00"/>
    <x v="9"/>
    <x v="5"/>
    <s v="Second Class"/>
    <s v="CM-12115"/>
    <s v="Chad McGuire"/>
    <n v="0.16666666666666666"/>
    <x v="0"/>
    <s v="United States"/>
    <s v="New York City"/>
    <x v="9"/>
    <n v="10011"/>
    <x v="1"/>
    <s v="FUR-FU-10004018"/>
    <x v="1"/>
    <x v="5"/>
    <x v="339"/>
    <n v="29.78"/>
    <n v="2"/>
    <n v="0"/>
    <n v="8.0405999999999995"/>
  </r>
  <r>
    <n v="1339"/>
    <s v="CA-2017-100524"/>
    <n v="0.33333333333333331"/>
    <x v="52"/>
    <d v="2017-04-02T00:00:00"/>
    <x v="9"/>
    <x v="5"/>
    <s v="Second Class"/>
    <s v="CM-12115"/>
    <s v="Chad McGuire"/>
    <n v="0.16666666666666666"/>
    <x v="0"/>
    <s v="United States"/>
    <s v="New York City"/>
    <x v="9"/>
    <n v="10011"/>
    <x v="1"/>
    <s v="TEC-PH-10002549"/>
    <x v="2"/>
    <x v="2"/>
    <x v="340"/>
    <n v="677.58"/>
    <n v="3"/>
    <n v="0"/>
    <n v="176.17080000000001"/>
  </r>
  <r>
    <n v="1340"/>
    <s v="CA-2017-100524"/>
    <n v="0.33333333333333331"/>
    <x v="52"/>
    <d v="2017-04-02T00:00:00"/>
    <x v="9"/>
    <x v="5"/>
    <s v="Second Class"/>
    <s v="CM-12115"/>
    <s v="Chad McGuire"/>
    <n v="0.16666666666666666"/>
    <x v="0"/>
    <s v="United States"/>
    <s v="New York City"/>
    <x v="9"/>
    <n v="10011"/>
    <x v="1"/>
    <s v="OFF-PA-10004911"/>
    <x v="0"/>
    <x v="0"/>
    <x v="341"/>
    <n v="75.040000000000006"/>
    <n v="8"/>
    <n v="0"/>
    <n v="36.019199999999998"/>
  </r>
  <r>
    <n v="1341"/>
    <s v="CA-2017-113481"/>
    <n v="0.33333333333333331"/>
    <x v="131"/>
    <d v="2017-01-04T00:00:00"/>
    <x v="11"/>
    <x v="4"/>
    <s v="First Class"/>
    <s v="AS-10045"/>
    <s v="Aaron Smayling"/>
    <n v="0.14285714285714285"/>
    <x v="2"/>
    <s v="United States"/>
    <s v="Jacksonville"/>
    <x v="0"/>
    <n v="28540"/>
    <x v="0"/>
    <s v="TEC-MA-10002178"/>
    <x v="2"/>
    <x v="16"/>
    <x v="342"/>
    <n v="695.7"/>
    <n v="2"/>
    <n v="0.5"/>
    <n v="-27.827999999999999"/>
  </r>
  <r>
    <n v="1342"/>
    <s v="CA-2017-113481"/>
    <n v="0.33333333333333331"/>
    <x v="131"/>
    <d v="2017-01-04T00:00:00"/>
    <x v="11"/>
    <x v="4"/>
    <s v="First Class"/>
    <s v="AS-10045"/>
    <s v="Aaron Smayling"/>
    <n v="0.14285714285714285"/>
    <x v="2"/>
    <s v="United States"/>
    <s v="Jacksonville"/>
    <x v="0"/>
    <n v="28540"/>
    <x v="0"/>
    <s v="OFF-BI-10003694"/>
    <x v="0"/>
    <x v="4"/>
    <x v="343"/>
    <n v="15.66"/>
    <n v="5"/>
    <n v="0.7"/>
    <n v="-12.528"/>
  </r>
  <r>
    <n v="1343"/>
    <s v="CA-2017-113481"/>
    <n v="0.33333333333333331"/>
    <x v="131"/>
    <d v="2017-01-04T00:00:00"/>
    <x v="11"/>
    <x v="4"/>
    <s v="First Class"/>
    <s v="AS-10045"/>
    <s v="Aaron Smayling"/>
    <n v="0.14285714285714285"/>
    <x v="2"/>
    <s v="United States"/>
    <s v="Jacksonville"/>
    <x v="0"/>
    <n v="28540"/>
    <x v="0"/>
    <s v="OFF-BI-10000474"/>
    <x v="0"/>
    <x v="4"/>
    <x v="344"/>
    <n v="28.853999999999999"/>
    <n v="6"/>
    <n v="0.7"/>
    <n v="-21.159600000000001"/>
  </r>
  <r>
    <n v="1353"/>
    <s v="CA-2017-162978"/>
    <n v="0.33333333333333331"/>
    <x v="132"/>
    <d v="2017-05-09T00:00:00"/>
    <x v="6"/>
    <x v="2"/>
    <s v="Standard Class"/>
    <s v="LW-16990"/>
    <s v="Lindsay Williams"/>
    <n v="0.1111111111111111"/>
    <x v="2"/>
    <s v="United States"/>
    <s v="San Francisco"/>
    <x v="10"/>
    <n v="94109"/>
    <x v="3"/>
    <s v="TEC-PH-10003092"/>
    <x v="2"/>
    <x v="2"/>
    <x v="345"/>
    <n v="183.96"/>
    <n v="5"/>
    <n v="0.2"/>
    <n v="20.695499999999999"/>
  </r>
  <r>
    <n v="1354"/>
    <s v="CA-2017-162978"/>
    <n v="0.33333333333333331"/>
    <x v="132"/>
    <d v="2017-05-09T00:00:00"/>
    <x v="6"/>
    <x v="2"/>
    <s v="Standard Class"/>
    <s v="LW-16990"/>
    <s v="Lindsay Williams"/>
    <n v="0.1111111111111111"/>
    <x v="2"/>
    <s v="United States"/>
    <s v="San Francisco"/>
    <x v="10"/>
    <n v="94109"/>
    <x v="3"/>
    <s v="OFF-PA-10002250"/>
    <x v="0"/>
    <x v="0"/>
    <x v="230"/>
    <n v="17.61"/>
    <n v="3"/>
    <n v="0"/>
    <n v="8.4527999999999999"/>
  </r>
  <r>
    <n v="1355"/>
    <s v="CA-2017-162978"/>
    <n v="0.33333333333333331"/>
    <x v="132"/>
    <d v="2017-05-09T00:00:00"/>
    <x v="6"/>
    <x v="2"/>
    <s v="Standard Class"/>
    <s v="LW-16990"/>
    <s v="Lindsay Williams"/>
    <n v="0.1111111111111111"/>
    <x v="2"/>
    <s v="United States"/>
    <s v="San Francisco"/>
    <x v="10"/>
    <n v="94109"/>
    <x v="3"/>
    <s v="FUR-TA-10003473"/>
    <x v="1"/>
    <x v="12"/>
    <x v="42"/>
    <n v="300.904"/>
    <n v="1"/>
    <n v="0.2"/>
    <n v="11.283899999999999"/>
  </r>
  <r>
    <n v="1359"/>
    <s v="CA-2017-160045"/>
    <n v="1"/>
    <x v="133"/>
    <d v="2017-04-27T00:00:00"/>
    <x v="0"/>
    <x v="6"/>
    <s v="First Class"/>
    <s v="LB-16735"/>
    <s v="Larry Blacks"/>
    <n v="0.5"/>
    <x v="0"/>
    <s v="United States"/>
    <s v="Fort Worth"/>
    <x v="2"/>
    <n v="76106"/>
    <x v="2"/>
    <s v="FUR-FU-10000010"/>
    <x v="1"/>
    <x v="5"/>
    <x v="146"/>
    <n v="1.988"/>
    <n v="1"/>
    <n v="0.6"/>
    <n v="-1.4413"/>
  </r>
  <r>
    <n v="1361"/>
    <s v="CA-2017-125199"/>
    <n v="0.33333333333333331"/>
    <x v="2"/>
    <d v="2017-10-25T00:00:00"/>
    <x v="2"/>
    <x v="2"/>
    <s v="Standard Class"/>
    <s v="HM-14860"/>
    <s v="Harry Marie"/>
    <n v="0.125"/>
    <x v="2"/>
    <s v="United States"/>
    <s v="Philadelphia"/>
    <x v="1"/>
    <n v="19120"/>
    <x v="1"/>
    <s v="OFF-AR-10002956"/>
    <x v="0"/>
    <x v="8"/>
    <x v="346"/>
    <n v="123.256"/>
    <n v="7"/>
    <n v="0.2"/>
    <n v="9.2441999999999993"/>
  </r>
  <r>
    <n v="1362"/>
    <s v="CA-2017-125199"/>
    <n v="0.33333333333333331"/>
    <x v="2"/>
    <d v="2017-10-25T00:00:00"/>
    <x v="2"/>
    <x v="2"/>
    <s v="Standard Class"/>
    <s v="HM-14860"/>
    <s v="Harry Marie"/>
    <n v="0.125"/>
    <x v="2"/>
    <s v="United States"/>
    <s v="Philadelphia"/>
    <x v="1"/>
    <n v="19120"/>
    <x v="1"/>
    <s v="OFF-PA-10004041"/>
    <x v="0"/>
    <x v="0"/>
    <x v="347"/>
    <n v="23.68"/>
    <n v="4"/>
    <n v="0.2"/>
    <n v="7.4"/>
  </r>
  <r>
    <n v="1363"/>
    <s v="CA-2017-125199"/>
    <n v="0.33333333333333331"/>
    <x v="2"/>
    <d v="2017-10-25T00:00:00"/>
    <x v="2"/>
    <x v="2"/>
    <s v="Standard Class"/>
    <s v="HM-14860"/>
    <s v="Harry Marie"/>
    <n v="0.125"/>
    <x v="2"/>
    <s v="United States"/>
    <s v="Philadelphia"/>
    <x v="1"/>
    <n v="19120"/>
    <x v="1"/>
    <s v="TEC-PH-10001336"/>
    <x v="2"/>
    <x v="2"/>
    <x v="348"/>
    <n v="309.57600000000002"/>
    <n v="4"/>
    <n v="0.4"/>
    <n v="-56.755600000000001"/>
  </r>
  <r>
    <n v="1364"/>
    <s v="US-2017-155425"/>
    <n v="0.2"/>
    <x v="134"/>
    <d v="2017-11-11T00:00:00"/>
    <x v="5"/>
    <x v="5"/>
    <s v="First Class"/>
    <s v="AB-10600"/>
    <s v="Ann Blume"/>
    <n v="0.2"/>
    <x v="2"/>
    <s v="United States"/>
    <s v="Tucson"/>
    <x v="11"/>
    <n v="85705"/>
    <x v="3"/>
    <s v="OFF-BI-10001036"/>
    <x v="0"/>
    <x v="4"/>
    <x v="195"/>
    <n v="38.387999999999998"/>
    <n v="14"/>
    <n v="0.7"/>
    <n v="-25.591999999999999"/>
  </r>
  <r>
    <n v="1365"/>
    <s v="US-2017-155425"/>
    <n v="0.2"/>
    <x v="134"/>
    <d v="2017-11-11T00:00:00"/>
    <x v="5"/>
    <x v="5"/>
    <s v="First Class"/>
    <s v="AB-10600"/>
    <s v="Ann Blume"/>
    <n v="0.2"/>
    <x v="2"/>
    <s v="United States"/>
    <s v="Tucson"/>
    <x v="11"/>
    <n v="85705"/>
    <x v="3"/>
    <s v="TEC-MA-10003183"/>
    <x v="2"/>
    <x v="16"/>
    <x v="349"/>
    <n v="95.994"/>
    <n v="2"/>
    <n v="0.7"/>
    <n v="-63.996000000000002"/>
  </r>
  <r>
    <n v="1366"/>
    <s v="US-2017-155425"/>
    <n v="0.2"/>
    <x v="134"/>
    <d v="2017-11-11T00:00:00"/>
    <x v="5"/>
    <x v="5"/>
    <s v="First Class"/>
    <s v="AB-10600"/>
    <s v="Ann Blume"/>
    <n v="0.2"/>
    <x v="2"/>
    <s v="United States"/>
    <s v="Tucson"/>
    <x v="11"/>
    <n v="85705"/>
    <x v="3"/>
    <s v="TEC-AC-10001314"/>
    <x v="2"/>
    <x v="6"/>
    <x v="350"/>
    <n v="239.952"/>
    <n v="6"/>
    <n v="0.2"/>
    <n v="-35.992800000000003"/>
  </r>
  <r>
    <n v="1367"/>
    <s v="US-2017-155425"/>
    <n v="0.2"/>
    <x v="134"/>
    <d v="2017-11-11T00:00:00"/>
    <x v="5"/>
    <x v="5"/>
    <s v="First Class"/>
    <s v="AB-10600"/>
    <s v="Ann Blume"/>
    <n v="0.2"/>
    <x v="2"/>
    <s v="United States"/>
    <s v="Tucson"/>
    <x v="11"/>
    <n v="85705"/>
    <x v="3"/>
    <s v="TEC-PH-10002563"/>
    <x v="2"/>
    <x v="2"/>
    <x v="351"/>
    <n v="201.584"/>
    <n v="2"/>
    <n v="0.2"/>
    <n v="15.1188"/>
  </r>
  <r>
    <n v="1368"/>
    <s v="US-2017-155425"/>
    <n v="0.2"/>
    <x v="134"/>
    <d v="2017-11-11T00:00:00"/>
    <x v="5"/>
    <x v="5"/>
    <s v="First Class"/>
    <s v="AB-10600"/>
    <s v="Ann Blume"/>
    <n v="0.2"/>
    <x v="2"/>
    <s v="United States"/>
    <s v="Tucson"/>
    <x v="11"/>
    <n v="85705"/>
    <x v="3"/>
    <s v="FUR-CH-10003312"/>
    <x v="1"/>
    <x v="1"/>
    <x v="352"/>
    <n v="899.13599999999997"/>
    <n v="4"/>
    <n v="0.2"/>
    <n v="-146.1096"/>
  </r>
  <r>
    <n v="1369"/>
    <s v="CA-2017-133249"/>
    <n v="1"/>
    <x v="35"/>
    <d v="2017-07-11T00:00:00"/>
    <x v="1"/>
    <x v="0"/>
    <s v="First Class"/>
    <s v="SZ-20035"/>
    <s v="Sam Zeldin"/>
    <n v="0.14285714285714285"/>
    <x v="1"/>
    <s v="United States"/>
    <s v="Pico Rivera"/>
    <x v="10"/>
    <n v="90660"/>
    <x v="3"/>
    <s v="FUR-FU-10001588"/>
    <x v="1"/>
    <x v="5"/>
    <x v="353"/>
    <n v="145.9"/>
    <n v="5"/>
    <n v="0"/>
    <n v="62.737000000000002"/>
  </r>
  <r>
    <n v="1372"/>
    <s v="CA-2017-136672"/>
    <n v="1"/>
    <x v="135"/>
    <d v="2017-03-12T00:00:00"/>
    <x v="9"/>
    <x v="3"/>
    <s v="Standard Class"/>
    <s v="MG-17890"/>
    <s v="Michael Granlund"/>
    <n v="0.14285714285714285"/>
    <x v="1"/>
    <s v="United States"/>
    <s v="Clinton"/>
    <x v="29"/>
    <n v="20735"/>
    <x v="1"/>
    <s v="TEC-AC-10004510"/>
    <x v="2"/>
    <x v="6"/>
    <x v="354"/>
    <n v="49.08"/>
    <n v="3"/>
    <n v="0"/>
    <n v="4.9080000000000004"/>
  </r>
  <r>
    <n v="1394"/>
    <s v="CA-2017-124828"/>
    <n v="1"/>
    <x v="124"/>
    <d v="2017-07-04T00:00:00"/>
    <x v="1"/>
    <x v="4"/>
    <s v="First Class"/>
    <s v="YS-21880"/>
    <s v="Yana Sorensen"/>
    <n v="0.14285714285714285"/>
    <x v="2"/>
    <s v="United States"/>
    <s v="Burlington"/>
    <x v="0"/>
    <n v="27217"/>
    <x v="0"/>
    <s v="OFF-AR-10003514"/>
    <x v="0"/>
    <x v="8"/>
    <x v="355"/>
    <n v="9.5519999999999996"/>
    <n v="3"/>
    <n v="0.2"/>
    <n v="1.5522"/>
  </r>
  <r>
    <n v="1395"/>
    <s v="US-2017-117247"/>
    <n v="0.5"/>
    <x v="127"/>
    <d v="2017-10-14T00:00:00"/>
    <x v="2"/>
    <x v="4"/>
    <s v="Standard Class"/>
    <s v="CK-12760"/>
    <s v="Cyma Kinney"/>
    <n v="0.33333333333333331"/>
    <x v="2"/>
    <s v="United States"/>
    <s v="Aurora"/>
    <x v="3"/>
    <n v="60505"/>
    <x v="2"/>
    <s v="FUR-TA-10002958"/>
    <x v="1"/>
    <x v="12"/>
    <x v="356"/>
    <n v="652.45000000000005"/>
    <n v="5"/>
    <n v="0.5"/>
    <n v="-430.61700000000002"/>
  </r>
  <r>
    <n v="1396"/>
    <s v="US-2017-117247"/>
    <n v="0.5"/>
    <x v="127"/>
    <d v="2017-10-14T00:00:00"/>
    <x v="2"/>
    <x v="4"/>
    <s v="Standard Class"/>
    <s v="CK-12760"/>
    <s v="Cyma Kinney"/>
    <n v="0.33333333333333331"/>
    <x v="2"/>
    <s v="United States"/>
    <s v="Aurora"/>
    <x v="3"/>
    <n v="60505"/>
    <x v="2"/>
    <s v="FUR-TA-10001676"/>
    <x v="1"/>
    <x v="12"/>
    <x v="357"/>
    <n v="66.644999999999996"/>
    <n v="3"/>
    <n v="0.5"/>
    <n v="-42.652799999999999"/>
  </r>
  <r>
    <n v="1411"/>
    <s v="CA-2017-105144"/>
    <n v="1"/>
    <x v="78"/>
    <d v="2017-11-11T00:00:00"/>
    <x v="5"/>
    <x v="0"/>
    <s v="Standard Class"/>
    <s v="SZ-20035"/>
    <s v="Sam Zeldin"/>
    <n v="0.14285714285714285"/>
    <x v="1"/>
    <s v="United States"/>
    <s v="Grand Prairie"/>
    <x v="2"/>
    <n v="75051"/>
    <x v="2"/>
    <s v="OFF-LA-10003923"/>
    <x v="0"/>
    <x v="7"/>
    <x v="106"/>
    <n v="23.68"/>
    <n v="2"/>
    <n v="0.2"/>
    <n v="8.8800000000000008"/>
  </r>
  <r>
    <n v="1415"/>
    <s v="CA-2017-115994"/>
    <n v="0.5"/>
    <x v="136"/>
    <d v="2017-01-31T00:00:00"/>
    <x v="11"/>
    <x v="0"/>
    <s v="Second Class"/>
    <s v="BT-11305"/>
    <s v="Beth Thompson"/>
    <n v="0.5"/>
    <x v="1"/>
    <s v="United States"/>
    <s v="Costa Mesa"/>
    <x v="10"/>
    <n v="92627"/>
    <x v="3"/>
    <s v="TEC-AC-10000580"/>
    <x v="2"/>
    <x v="6"/>
    <x v="358"/>
    <n v="239.97"/>
    <n v="3"/>
    <n v="0"/>
    <n v="26.396699999999999"/>
  </r>
  <r>
    <n v="1416"/>
    <s v="CA-2017-115994"/>
    <n v="0.5"/>
    <x v="136"/>
    <d v="2017-01-31T00:00:00"/>
    <x v="11"/>
    <x v="0"/>
    <s v="Second Class"/>
    <s v="BT-11305"/>
    <s v="Beth Thompson"/>
    <n v="0.5"/>
    <x v="1"/>
    <s v="United States"/>
    <s v="Costa Mesa"/>
    <x v="10"/>
    <n v="92627"/>
    <x v="3"/>
    <s v="FUR-FU-10003976"/>
    <x v="1"/>
    <x v="5"/>
    <x v="359"/>
    <n v="37.74"/>
    <n v="3"/>
    <n v="0"/>
    <n v="12.8316"/>
  </r>
  <r>
    <n v="1431"/>
    <s v="CA-2017-122700"/>
    <n v="1"/>
    <x v="54"/>
    <d v="2017-11-30T00:00:00"/>
    <x v="5"/>
    <x v="1"/>
    <s v="Standard Class"/>
    <s v="LT-17110"/>
    <s v="Liz Thompson"/>
    <n v="0.5"/>
    <x v="0"/>
    <s v="United States"/>
    <s v="Columbus"/>
    <x v="12"/>
    <n v="43229"/>
    <x v="1"/>
    <s v="TEC-PH-10003092"/>
    <x v="2"/>
    <x v="2"/>
    <x v="345"/>
    <n v="220.75200000000001"/>
    <n v="8"/>
    <n v="0.4"/>
    <n v="-40.471200000000003"/>
  </r>
  <r>
    <n v="1436"/>
    <s v="CA-2017-106852"/>
    <n v="0.5"/>
    <x v="89"/>
    <d v="2017-06-27T00:00:00"/>
    <x v="7"/>
    <x v="3"/>
    <s v="Standard Class"/>
    <s v="ST-20530"/>
    <s v="Shui Tom"/>
    <n v="0.33333333333333331"/>
    <x v="0"/>
    <s v="United States"/>
    <s v="Parma"/>
    <x v="12"/>
    <n v="44134"/>
    <x v="1"/>
    <s v="OFF-PA-10001639"/>
    <x v="0"/>
    <x v="0"/>
    <x v="360"/>
    <n v="31.103999999999999"/>
    <n v="6"/>
    <n v="0.2"/>
    <n v="10.8864"/>
  </r>
  <r>
    <n v="1437"/>
    <s v="CA-2017-106852"/>
    <n v="0.5"/>
    <x v="89"/>
    <d v="2017-06-27T00:00:00"/>
    <x v="7"/>
    <x v="3"/>
    <s v="Standard Class"/>
    <s v="ST-20530"/>
    <s v="Shui Tom"/>
    <n v="0.33333333333333331"/>
    <x v="0"/>
    <s v="United States"/>
    <s v="Parma"/>
    <x v="12"/>
    <n v="44134"/>
    <x v="1"/>
    <s v="OFF-AR-10003829"/>
    <x v="0"/>
    <x v="8"/>
    <x v="361"/>
    <n v="5.2480000000000002"/>
    <n v="2"/>
    <n v="0.2"/>
    <n v="0.59040000000000004"/>
  </r>
  <r>
    <n v="1440"/>
    <s v="CA-2017-122735"/>
    <n v="0.5"/>
    <x v="137"/>
    <d v="2017-04-15T00:00:00"/>
    <x v="0"/>
    <x v="6"/>
    <s v="Second Class"/>
    <s v="BD-11320"/>
    <s v="Bill Donatelli"/>
    <n v="0.125"/>
    <x v="0"/>
    <s v="United States"/>
    <s v="Providence"/>
    <x v="20"/>
    <n v="2908"/>
    <x v="1"/>
    <s v="OFF-BI-10004364"/>
    <x v="0"/>
    <x v="4"/>
    <x v="135"/>
    <n v="29.7"/>
    <n v="5"/>
    <n v="0"/>
    <n v="13.365"/>
  </r>
  <r>
    <n v="1441"/>
    <s v="CA-2017-122735"/>
    <n v="0.5"/>
    <x v="137"/>
    <d v="2017-04-15T00:00:00"/>
    <x v="0"/>
    <x v="6"/>
    <s v="Second Class"/>
    <s v="BD-11320"/>
    <s v="Bill Donatelli"/>
    <n v="0.125"/>
    <x v="0"/>
    <s v="United States"/>
    <s v="Providence"/>
    <x v="20"/>
    <n v="2908"/>
    <x v="1"/>
    <s v="OFF-PA-10001712"/>
    <x v="0"/>
    <x v="0"/>
    <x v="362"/>
    <n v="39.96"/>
    <n v="4"/>
    <n v="0"/>
    <n v="17.981999999999999"/>
  </r>
  <r>
    <n v="1442"/>
    <s v="CA-2017-128160"/>
    <n v="1"/>
    <x v="138"/>
    <d v="2017-12-24T00:00:00"/>
    <x v="4"/>
    <x v="3"/>
    <s v="Second Class"/>
    <s v="MM-17920"/>
    <s v="Michael Moore"/>
    <n v="0.2"/>
    <x v="0"/>
    <s v="United States"/>
    <s v="San Francisco"/>
    <x v="10"/>
    <n v="94110"/>
    <x v="3"/>
    <s v="OFF-BI-10001510"/>
    <x v="0"/>
    <x v="4"/>
    <x v="232"/>
    <n v="36.671999999999997"/>
    <n v="2"/>
    <n v="0.2"/>
    <n v="11.46"/>
  </r>
  <r>
    <n v="1443"/>
    <s v="CA-2017-117695"/>
    <n v="1"/>
    <x v="139"/>
    <d v="2017-08-08T00:00:00"/>
    <x v="10"/>
    <x v="0"/>
    <s v="First Class"/>
    <s v="PW-19030"/>
    <s v="Pauline Webber"/>
    <n v="0.16666666666666666"/>
    <x v="2"/>
    <s v="United States"/>
    <s v="Richmond"/>
    <x v="22"/>
    <n v="40475"/>
    <x v="0"/>
    <s v="OFF-PA-10002713"/>
    <x v="0"/>
    <x v="0"/>
    <x v="363"/>
    <n v="13.76"/>
    <n v="2"/>
    <n v="0"/>
    <n v="6.3296000000000001"/>
  </r>
  <r>
    <n v="1446"/>
    <s v="CA-2017-102337"/>
    <n v="0.33333333333333331"/>
    <x v="140"/>
    <d v="2017-06-16T00:00:00"/>
    <x v="7"/>
    <x v="3"/>
    <s v="First Class"/>
    <s v="SD-20485"/>
    <s v="Shirley Daniels"/>
    <n v="0.25"/>
    <x v="1"/>
    <s v="United States"/>
    <s v="Chicago"/>
    <x v="3"/>
    <n v="60653"/>
    <x v="2"/>
    <s v="OFF-ST-10004804"/>
    <x v="0"/>
    <x v="3"/>
    <x v="364"/>
    <n v="164.73599999999999"/>
    <n v="4"/>
    <n v="0.2"/>
    <n v="-39.1248"/>
  </r>
  <r>
    <n v="1447"/>
    <s v="CA-2017-102337"/>
    <n v="0.33333333333333331"/>
    <x v="140"/>
    <d v="2017-06-16T00:00:00"/>
    <x v="7"/>
    <x v="3"/>
    <s v="First Class"/>
    <s v="SD-20485"/>
    <s v="Shirley Daniels"/>
    <n v="0.25"/>
    <x v="1"/>
    <s v="United States"/>
    <s v="Chicago"/>
    <x v="3"/>
    <n v="60653"/>
    <x v="2"/>
    <s v="FUR-CH-10004289"/>
    <x v="1"/>
    <x v="1"/>
    <x v="365"/>
    <n v="470.30200000000002"/>
    <n v="7"/>
    <n v="0.3"/>
    <n v="-87.341800000000006"/>
  </r>
  <r>
    <n v="1448"/>
    <s v="CA-2017-102337"/>
    <n v="0.33333333333333331"/>
    <x v="140"/>
    <d v="2017-06-16T00:00:00"/>
    <x v="7"/>
    <x v="3"/>
    <s v="First Class"/>
    <s v="SD-20485"/>
    <s v="Shirley Daniels"/>
    <n v="0.25"/>
    <x v="1"/>
    <s v="United States"/>
    <s v="Chicago"/>
    <x v="3"/>
    <n v="60653"/>
    <x v="2"/>
    <s v="TEC-PH-10002564"/>
    <x v="2"/>
    <x v="2"/>
    <x v="366"/>
    <n v="47.984000000000002"/>
    <n v="2"/>
    <n v="0.2"/>
    <n v="5.9980000000000002"/>
  </r>
  <r>
    <n v="1456"/>
    <s v="CA-2017-148474"/>
    <n v="0.5"/>
    <x v="141"/>
    <d v="2017-06-19T00:00:00"/>
    <x v="7"/>
    <x v="4"/>
    <s v="Standard Class"/>
    <s v="ME-17320"/>
    <s v="Maria Etezadi"/>
    <n v="0.16666666666666666"/>
    <x v="1"/>
    <s v="United States"/>
    <s v="Columbus"/>
    <x v="18"/>
    <n v="31907"/>
    <x v="0"/>
    <s v="OFF-BI-10000977"/>
    <x v="0"/>
    <x v="4"/>
    <x v="367"/>
    <n v="91.2"/>
    <n v="3"/>
    <n v="0"/>
    <n v="41.951999999999998"/>
  </r>
  <r>
    <n v="1457"/>
    <s v="CA-2017-148474"/>
    <n v="0.5"/>
    <x v="141"/>
    <d v="2017-06-19T00:00:00"/>
    <x v="7"/>
    <x v="4"/>
    <s v="Standard Class"/>
    <s v="ME-17320"/>
    <s v="Maria Etezadi"/>
    <n v="0.16666666666666666"/>
    <x v="1"/>
    <s v="United States"/>
    <s v="Columbus"/>
    <x v="18"/>
    <n v="31907"/>
    <x v="0"/>
    <s v="FUR-TA-10002530"/>
    <x v="1"/>
    <x v="12"/>
    <x v="368"/>
    <n v="452.94"/>
    <n v="3"/>
    <n v="0"/>
    <n v="67.941000000000003"/>
  </r>
  <r>
    <n v="1469"/>
    <s v="CA-2017-139199"/>
    <n v="0.33333333333333331"/>
    <x v="6"/>
    <d v="2017-12-13T00:00:00"/>
    <x v="4"/>
    <x v="0"/>
    <s v="Standard Class"/>
    <s v="DK-12835"/>
    <s v="Damala Kotsonis"/>
    <n v="8.3333333333333329E-2"/>
    <x v="2"/>
    <s v="United States"/>
    <s v="Detroit"/>
    <x v="5"/>
    <n v="48234"/>
    <x v="2"/>
    <s v="FUR-CH-10000847"/>
    <x v="1"/>
    <x v="1"/>
    <x v="369"/>
    <n v="872.94"/>
    <n v="3"/>
    <n v="0"/>
    <n v="226.96440000000001"/>
  </r>
  <r>
    <n v="1470"/>
    <s v="CA-2017-139199"/>
    <n v="0.33333333333333331"/>
    <x v="6"/>
    <d v="2017-12-13T00:00:00"/>
    <x v="4"/>
    <x v="0"/>
    <s v="Standard Class"/>
    <s v="DK-12835"/>
    <s v="Damala Kotsonis"/>
    <n v="8.3333333333333329E-2"/>
    <x v="2"/>
    <s v="United States"/>
    <s v="Detroit"/>
    <x v="5"/>
    <n v="48234"/>
    <x v="2"/>
    <s v="OFF-BI-10003982"/>
    <x v="0"/>
    <x v="4"/>
    <x v="185"/>
    <n v="41.54"/>
    <n v="2"/>
    <n v="0"/>
    <n v="19.523800000000001"/>
  </r>
  <r>
    <n v="1471"/>
    <s v="CA-2017-139199"/>
    <n v="0.33333333333333331"/>
    <x v="6"/>
    <d v="2017-12-13T00:00:00"/>
    <x v="4"/>
    <x v="0"/>
    <s v="Standard Class"/>
    <s v="DK-12835"/>
    <s v="Damala Kotsonis"/>
    <n v="8.3333333333333329E-2"/>
    <x v="2"/>
    <s v="United States"/>
    <s v="Detroit"/>
    <x v="5"/>
    <n v="48234"/>
    <x v="2"/>
    <s v="OFF-PA-10001293"/>
    <x v="0"/>
    <x v="0"/>
    <x v="370"/>
    <n v="12.96"/>
    <n v="2"/>
    <n v="0"/>
    <n v="6.2207999999999997"/>
  </r>
  <r>
    <n v="1473"/>
    <s v="CA-2017-164959"/>
    <n v="1"/>
    <x v="142"/>
    <d v="2017-07-15T00:00:00"/>
    <x v="1"/>
    <x v="3"/>
    <s v="Standard Class"/>
    <s v="KN-16390"/>
    <s v="Katherine Nockton"/>
    <n v="0.125"/>
    <x v="2"/>
    <s v="United States"/>
    <s v="Los Angeles"/>
    <x v="10"/>
    <n v="90004"/>
    <x v="3"/>
    <s v="OFF-LA-10004272"/>
    <x v="0"/>
    <x v="7"/>
    <x v="371"/>
    <n v="8.67"/>
    <n v="3"/>
    <n v="0"/>
    <n v="4.0749000000000004"/>
  </r>
  <r>
    <n v="1477"/>
    <s v="US-2017-104955"/>
    <n v="1"/>
    <x v="143"/>
    <d v="2017-03-24T00:00:00"/>
    <x v="9"/>
    <x v="1"/>
    <s v="Standard Class"/>
    <s v="CG-12040"/>
    <s v="Catherine Glotzbach"/>
    <n v="0.5"/>
    <x v="1"/>
    <s v="United States"/>
    <s v="New York City"/>
    <x v="9"/>
    <n v="10024"/>
    <x v="1"/>
    <s v="OFF-LA-10003121"/>
    <x v="0"/>
    <x v="7"/>
    <x v="372"/>
    <n v="28.91"/>
    <n v="7"/>
    <n v="0"/>
    <n v="13.2986"/>
  </r>
  <r>
    <n v="1479"/>
    <s v="CA-2017-121468"/>
    <n v="1"/>
    <x v="32"/>
    <d v="2017-11-20T00:00:00"/>
    <x v="5"/>
    <x v="1"/>
    <s v="First Class"/>
    <s v="KD-16345"/>
    <s v="Katherine Ducich"/>
    <n v="0.5"/>
    <x v="0"/>
    <s v="United States"/>
    <s v="Westminster"/>
    <x v="10"/>
    <n v="92683"/>
    <x v="3"/>
    <s v="TEC-PH-10000376"/>
    <x v="2"/>
    <x v="2"/>
    <x v="373"/>
    <n v="31.968"/>
    <n v="4"/>
    <n v="0.2"/>
    <n v="2.3976000000000002"/>
  </r>
  <r>
    <n v="1483"/>
    <s v="CA-2017-101210"/>
    <n v="0.5"/>
    <x v="92"/>
    <d v="2017-08-28T00:00:00"/>
    <x v="10"/>
    <x v="5"/>
    <s v="Second Class"/>
    <s v="DW-13540"/>
    <s v="Don Weiss"/>
    <n v="0.14285714285714285"/>
    <x v="0"/>
    <s v="United States"/>
    <s v="Jackson"/>
    <x v="15"/>
    <n v="38301"/>
    <x v="0"/>
    <s v="OFF-AR-10003560"/>
    <x v="0"/>
    <x v="8"/>
    <x v="242"/>
    <n v="9.7279999999999998"/>
    <n v="2"/>
    <n v="0.2"/>
    <n v="1.7023999999999999"/>
  </r>
  <r>
    <n v="1484"/>
    <s v="CA-2017-101210"/>
    <n v="0.5"/>
    <x v="92"/>
    <d v="2017-08-28T00:00:00"/>
    <x v="10"/>
    <x v="5"/>
    <s v="Second Class"/>
    <s v="DW-13540"/>
    <s v="Don Weiss"/>
    <n v="0.14285714285714285"/>
    <x v="0"/>
    <s v="United States"/>
    <s v="Jackson"/>
    <x v="15"/>
    <n v="38301"/>
    <x v="0"/>
    <s v="OFF-PA-10000130"/>
    <x v="0"/>
    <x v="0"/>
    <x v="374"/>
    <n v="3.4239999999999999"/>
    <n v="1"/>
    <n v="0.2"/>
    <n v="1.07"/>
  </r>
  <r>
    <n v="1491"/>
    <s v="CA-2017-151911"/>
    <n v="1"/>
    <x v="144"/>
    <d v="2017-05-05T00:00:00"/>
    <x v="0"/>
    <x v="1"/>
    <s v="Second Class"/>
    <s v="DL-13495"/>
    <s v="Dionis Lloyd"/>
    <n v="0.2"/>
    <x v="2"/>
    <s v="United States"/>
    <s v="New York City"/>
    <x v="9"/>
    <n v="10024"/>
    <x v="1"/>
    <s v="OFF-EN-10002986"/>
    <x v="0"/>
    <x v="10"/>
    <x v="375"/>
    <n v="62.96"/>
    <n v="4"/>
    <n v="0"/>
    <n v="28.332000000000001"/>
  </r>
  <r>
    <n v="1492"/>
    <s v="CA-2017-166436"/>
    <n v="0.5"/>
    <x v="62"/>
    <d v="2017-11-28T00:00:00"/>
    <x v="5"/>
    <x v="5"/>
    <s v="Standard Class"/>
    <s v="TS-21370"/>
    <s v="Todd Sumrall"/>
    <n v="0.16666666666666666"/>
    <x v="2"/>
    <s v="United States"/>
    <s v="New York City"/>
    <x v="9"/>
    <n v="10035"/>
    <x v="1"/>
    <s v="OFF-PA-10001838"/>
    <x v="0"/>
    <x v="0"/>
    <x v="376"/>
    <n v="5.88"/>
    <n v="1"/>
    <n v="0"/>
    <n v="2.8812000000000002"/>
  </r>
  <r>
    <n v="1493"/>
    <s v="CA-2017-166436"/>
    <n v="0.5"/>
    <x v="62"/>
    <d v="2017-11-28T00:00:00"/>
    <x v="5"/>
    <x v="5"/>
    <s v="Standard Class"/>
    <s v="TS-21370"/>
    <s v="Todd Sumrall"/>
    <n v="0.16666666666666666"/>
    <x v="2"/>
    <s v="United States"/>
    <s v="New York City"/>
    <x v="9"/>
    <n v="10035"/>
    <x v="1"/>
    <s v="FUR-CH-10000785"/>
    <x v="1"/>
    <x v="1"/>
    <x v="68"/>
    <n v="977.29200000000003"/>
    <n v="6"/>
    <n v="0.1"/>
    <n v="173.74080000000001"/>
  </r>
  <r>
    <n v="1494"/>
    <s v="CA-2017-139661"/>
    <n v="1"/>
    <x v="145"/>
    <d v="2017-11-03T00:00:00"/>
    <x v="2"/>
    <x v="4"/>
    <s v="Standard Class"/>
    <s v="JW-15220"/>
    <s v="Jane Waco"/>
    <n v="0.16666666666666666"/>
    <x v="2"/>
    <s v="United States"/>
    <s v="Vancouver"/>
    <x v="21"/>
    <n v="98661"/>
    <x v="3"/>
    <s v="FUR-FU-10002885"/>
    <x v="1"/>
    <x v="5"/>
    <x v="377"/>
    <n v="9.64"/>
    <n v="2"/>
    <n v="0"/>
    <n v="3.6631999999999998"/>
  </r>
  <r>
    <n v="1496"/>
    <s v="CA-2017-152485"/>
    <n v="0.33333333333333331"/>
    <x v="146"/>
    <d v="2017-09-08T00:00:00"/>
    <x v="3"/>
    <x v="4"/>
    <s v="Standard Class"/>
    <s v="JD-15790"/>
    <s v="John Dryer"/>
    <n v="0.25"/>
    <x v="0"/>
    <s v="United States"/>
    <s v="Coppell"/>
    <x v="2"/>
    <n v="75019"/>
    <x v="2"/>
    <s v="OFF-AR-10003759"/>
    <x v="0"/>
    <x v="8"/>
    <x v="378"/>
    <n v="10.192"/>
    <n v="7"/>
    <n v="0.2"/>
    <n v="3.1850000000000001"/>
  </r>
  <r>
    <n v="1497"/>
    <s v="CA-2017-152485"/>
    <n v="0.33333333333333331"/>
    <x v="146"/>
    <d v="2017-09-08T00:00:00"/>
    <x v="3"/>
    <x v="4"/>
    <s v="Standard Class"/>
    <s v="JD-15790"/>
    <s v="John Dryer"/>
    <n v="0.25"/>
    <x v="0"/>
    <s v="United States"/>
    <s v="Coppell"/>
    <x v="2"/>
    <n v="75019"/>
    <x v="2"/>
    <s v="OFF-ST-10004950"/>
    <x v="0"/>
    <x v="3"/>
    <x v="379"/>
    <n v="16.783999999999999"/>
    <n v="1"/>
    <n v="0.2"/>
    <n v="-0.20979999999999999"/>
  </r>
  <r>
    <n v="1498"/>
    <s v="CA-2017-152485"/>
    <n v="0.33333333333333331"/>
    <x v="146"/>
    <d v="2017-09-08T00:00:00"/>
    <x v="3"/>
    <x v="4"/>
    <s v="Standard Class"/>
    <s v="JD-15790"/>
    <s v="John Dryer"/>
    <n v="0.25"/>
    <x v="0"/>
    <s v="United States"/>
    <s v="Coppell"/>
    <x v="2"/>
    <n v="75019"/>
    <x v="2"/>
    <s v="OFF-AR-10001940"/>
    <x v="0"/>
    <x v="8"/>
    <x v="380"/>
    <n v="13.12"/>
    <n v="5"/>
    <n v="0.2"/>
    <n v="3.7719999999999998"/>
  </r>
  <r>
    <n v="1500"/>
    <s v="CA-2017-130386"/>
    <n v="0.33333333333333331"/>
    <x v="26"/>
    <d v="2017-11-18T00:00:00"/>
    <x v="5"/>
    <x v="1"/>
    <s v="Standard Class"/>
    <s v="NG-18430"/>
    <s v="Nathan Gelder"/>
    <n v="0.33333333333333331"/>
    <x v="0"/>
    <s v="United States"/>
    <s v="Austin"/>
    <x v="2"/>
    <n v="78745"/>
    <x v="2"/>
    <s v="OFF-PA-10002749"/>
    <x v="0"/>
    <x v="0"/>
    <x v="32"/>
    <n v="16.056000000000001"/>
    <n v="3"/>
    <n v="0.2"/>
    <n v="5.8202999999999996"/>
  </r>
  <r>
    <n v="1501"/>
    <s v="CA-2017-130386"/>
    <n v="0.33333333333333331"/>
    <x v="26"/>
    <d v="2017-11-18T00:00:00"/>
    <x v="5"/>
    <x v="1"/>
    <s v="Standard Class"/>
    <s v="NG-18430"/>
    <s v="Nathan Gelder"/>
    <n v="0.33333333333333331"/>
    <x v="0"/>
    <s v="United States"/>
    <s v="Austin"/>
    <x v="2"/>
    <n v="78745"/>
    <x v="2"/>
    <s v="OFF-PA-10003823"/>
    <x v="0"/>
    <x v="0"/>
    <x v="381"/>
    <n v="223.05600000000001"/>
    <n v="9"/>
    <n v="0.2"/>
    <n v="69.704999999999998"/>
  </r>
  <r>
    <n v="1502"/>
    <s v="CA-2017-130386"/>
    <n v="0.33333333333333331"/>
    <x v="26"/>
    <d v="2017-11-18T00:00:00"/>
    <x v="5"/>
    <x v="1"/>
    <s v="Standard Class"/>
    <s v="NG-18430"/>
    <s v="Nathan Gelder"/>
    <n v="0.33333333333333331"/>
    <x v="0"/>
    <s v="United States"/>
    <s v="Austin"/>
    <x v="2"/>
    <n v="78745"/>
    <x v="2"/>
    <s v="OFF-ST-10003716"/>
    <x v="0"/>
    <x v="3"/>
    <x v="382"/>
    <n v="540.048"/>
    <n v="3"/>
    <n v="0.2"/>
    <n v="-47.254199999999997"/>
  </r>
  <r>
    <n v="1507"/>
    <s v="CA-2017-154935"/>
    <n v="1"/>
    <x v="43"/>
    <d v="2017-12-29T00:00:00"/>
    <x v="4"/>
    <x v="1"/>
    <s v="Standard Class"/>
    <s v="AR-10540"/>
    <s v="Andy Reiter"/>
    <n v="0.25"/>
    <x v="0"/>
    <s v="United States"/>
    <s v="New York City"/>
    <x v="9"/>
    <n v="10024"/>
    <x v="1"/>
    <s v="OFF-BI-10003708"/>
    <x v="0"/>
    <x v="4"/>
    <x v="383"/>
    <n v="17.88"/>
    <n v="3"/>
    <n v="0.2"/>
    <n v="5.5875000000000004"/>
  </r>
  <r>
    <n v="1509"/>
    <s v="CA-2017-108294"/>
    <n v="1"/>
    <x v="113"/>
    <d v="2017-12-10T00:00:00"/>
    <x v="4"/>
    <x v="1"/>
    <s v="Same Day"/>
    <s v="LS-16975"/>
    <s v="Lindsay Shagiari"/>
    <n v="0.1"/>
    <x v="1"/>
    <s v="United States"/>
    <s v="Omaha"/>
    <x v="32"/>
    <n v="68104"/>
    <x v="2"/>
    <s v="OFF-BI-10004965"/>
    <x v="0"/>
    <x v="4"/>
    <x v="384"/>
    <n v="34.5"/>
    <n v="3"/>
    <n v="0"/>
    <n v="15.525"/>
  </r>
  <r>
    <n v="1510"/>
    <s v="CA-2017-103611"/>
    <n v="1"/>
    <x v="147"/>
    <d v="2017-09-15T00:00:00"/>
    <x v="3"/>
    <x v="3"/>
    <s v="First Class"/>
    <s v="JM-15535"/>
    <s v="Jessica Myrick"/>
    <n v="0.5"/>
    <x v="0"/>
    <s v="United States"/>
    <s v="Los Angeles"/>
    <x v="10"/>
    <n v="90036"/>
    <x v="3"/>
    <s v="FUR-FU-10004270"/>
    <x v="1"/>
    <x v="5"/>
    <x v="385"/>
    <n v="8.36"/>
    <n v="2"/>
    <n v="0"/>
    <n v="3.0095999999999998"/>
  </r>
  <r>
    <n v="1511"/>
    <s v="CA-2017-100384"/>
    <n v="0.5"/>
    <x v="21"/>
    <d v="2017-07-01T00:00:00"/>
    <x v="7"/>
    <x v="0"/>
    <s v="Standard Class"/>
    <s v="NH-18610"/>
    <s v="Nicole Hansen"/>
    <n v="0.2"/>
    <x v="2"/>
    <s v="United States"/>
    <s v="Pomona"/>
    <x v="10"/>
    <n v="91767"/>
    <x v="3"/>
    <s v="OFF-AR-10002135"/>
    <x v="0"/>
    <x v="8"/>
    <x v="386"/>
    <n v="385.6"/>
    <n v="8"/>
    <n v="0"/>
    <n v="111.824"/>
  </r>
  <r>
    <n v="1512"/>
    <s v="CA-2017-100384"/>
    <n v="0.5"/>
    <x v="21"/>
    <d v="2017-07-01T00:00:00"/>
    <x v="7"/>
    <x v="0"/>
    <s v="Standard Class"/>
    <s v="NH-18610"/>
    <s v="Nicole Hansen"/>
    <n v="0.2"/>
    <x v="2"/>
    <s v="United States"/>
    <s v="Pomona"/>
    <x v="10"/>
    <n v="91767"/>
    <x v="3"/>
    <s v="OFF-AR-10003514"/>
    <x v="0"/>
    <x v="8"/>
    <x v="355"/>
    <n v="35.82"/>
    <n v="9"/>
    <n v="0"/>
    <n v="11.820600000000001"/>
  </r>
  <r>
    <n v="1513"/>
    <s v="CA-2017-112809"/>
    <n v="0.33333333333333331"/>
    <x v="68"/>
    <d v="2017-08-22T00:00:00"/>
    <x v="10"/>
    <x v="5"/>
    <s v="Standard Class"/>
    <s v="RA-19915"/>
    <s v="Russell Applegate"/>
    <n v="0.16666666666666666"/>
    <x v="0"/>
    <s v="United States"/>
    <s v="Dallas"/>
    <x v="2"/>
    <n v="75220"/>
    <x v="2"/>
    <s v="OFF-ST-10002276"/>
    <x v="0"/>
    <x v="3"/>
    <x v="387"/>
    <n v="200.06399999999999"/>
    <n v="3"/>
    <n v="0.2"/>
    <n v="12.504"/>
  </r>
  <r>
    <n v="1514"/>
    <s v="CA-2017-112809"/>
    <n v="0.33333333333333331"/>
    <x v="68"/>
    <d v="2017-08-22T00:00:00"/>
    <x v="10"/>
    <x v="5"/>
    <s v="Standard Class"/>
    <s v="RA-19915"/>
    <s v="Russell Applegate"/>
    <n v="0.16666666666666666"/>
    <x v="0"/>
    <s v="United States"/>
    <s v="Dallas"/>
    <x v="2"/>
    <n v="75220"/>
    <x v="2"/>
    <s v="OFF-BI-10001098"/>
    <x v="0"/>
    <x v="4"/>
    <x v="226"/>
    <n v="21.38"/>
    <n v="5"/>
    <n v="0.8"/>
    <n v="-33.139000000000003"/>
  </r>
  <r>
    <n v="1515"/>
    <s v="CA-2017-112809"/>
    <n v="0.33333333333333331"/>
    <x v="68"/>
    <d v="2017-08-22T00:00:00"/>
    <x v="10"/>
    <x v="5"/>
    <s v="Standard Class"/>
    <s v="RA-19915"/>
    <s v="Russell Applegate"/>
    <n v="0.16666666666666666"/>
    <x v="0"/>
    <s v="United States"/>
    <s v="Dallas"/>
    <x v="2"/>
    <n v="75220"/>
    <x v="2"/>
    <s v="OFF-BI-10001636"/>
    <x v="0"/>
    <x v="4"/>
    <x v="388"/>
    <n v="6.7439999999999998"/>
    <n v="4"/>
    <n v="0.8"/>
    <n v="-11.4648"/>
  </r>
  <r>
    <n v="1516"/>
    <s v="US-2017-160759"/>
    <n v="1"/>
    <x v="40"/>
    <d v="2017-12-17T00:00:00"/>
    <x v="4"/>
    <x v="4"/>
    <s v="Standard Class"/>
    <s v="AI-10855"/>
    <s v="Arianne Irving"/>
    <n v="0.25"/>
    <x v="0"/>
    <s v="United States"/>
    <s v="Philadelphia"/>
    <x v="1"/>
    <n v="19120"/>
    <x v="1"/>
    <s v="FUR-CH-10002961"/>
    <x v="1"/>
    <x v="1"/>
    <x v="389"/>
    <n v="63.686"/>
    <n v="1"/>
    <n v="0.3"/>
    <n v="-9.0980000000000008"/>
  </r>
  <r>
    <n v="1517"/>
    <s v="CA-2017-148446"/>
    <n v="1"/>
    <x v="113"/>
    <d v="2017-12-14T00:00:00"/>
    <x v="4"/>
    <x v="1"/>
    <s v="Second Class"/>
    <s v="MC-17845"/>
    <s v="Michael Chen"/>
    <n v="0.25"/>
    <x v="0"/>
    <s v="United States"/>
    <s v="North Las Vegas"/>
    <x v="19"/>
    <n v="89031"/>
    <x v="3"/>
    <s v="FUR-TA-10004256"/>
    <x v="1"/>
    <x v="12"/>
    <x v="390"/>
    <n v="1669.6"/>
    <n v="4"/>
    <n v="0"/>
    <n v="116.872"/>
  </r>
  <r>
    <n v="1520"/>
    <s v="CA-2017-116204"/>
    <n v="1"/>
    <x v="148"/>
    <d v="2017-02-14T00:00:00"/>
    <x v="8"/>
    <x v="0"/>
    <s v="Second Class"/>
    <s v="VW-21775"/>
    <s v="Victoria Wilson"/>
    <n v="0.2"/>
    <x v="2"/>
    <s v="United States"/>
    <s v="San Francisco"/>
    <x v="10"/>
    <n v="94110"/>
    <x v="3"/>
    <s v="OFF-BI-10001759"/>
    <x v="0"/>
    <x v="4"/>
    <x v="391"/>
    <n v="21.335999999999999"/>
    <n v="7"/>
    <n v="0.2"/>
    <n v="7.7343000000000002"/>
  </r>
  <r>
    <n v="1521"/>
    <s v="CA-2017-109946"/>
    <n v="1"/>
    <x v="149"/>
    <d v="2017-04-21T00:00:00"/>
    <x v="0"/>
    <x v="1"/>
    <s v="Standard Class"/>
    <s v="PL-18925"/>
    <s v="Paul Lucas"/>
    <n v="0.2"/>
    <x v="1"/>
    <s v="United States"/>
    <s v="Chicago"/>
    <x v="3"/>
    <n v="60610"/>
    <x v="2"/>
    <s v="OFF-AR-10001419"/>
    <x v="0"/>
    <x v="8"/>
    <x v="392"/>
    <n v="16.52"/>
    <n v="5"/>
    <n v="0.2"/>
    <n v="2.0649999999999999"/>
  </r>
  <r>
    <n v="1532"/>
    <s v="CA-2017-159884"/>
    <n v="0.5"/>
    <x v="150"/>
    <d v="2017-09-05T00:00:00"/>
    <x v="10"/>
    <x v="2"/>
    <s v="Standard Class"/>
    <s v="JF-15490"/>
    <s v="Jeremy Farry"/>
    <n v="0.2"/>
    <x v="0"/>
    <s v="United States"/>
    <s v="Tempe"/>
    <x v="11"/>
    <n v="85281"/>
    <x v="3"/>
    <s v="OFF-ST-10000344"/>
    <x v="0"/>
    <x v="3"/>
    <x v="393"/>
    <n v="10.744"/>
    <n v="1"/>
    <n v="0.2"/>
    <n v="0.80579999999999996"/>
  </r>
  <r>
    <n v="1533"/>
    <s v="CA-2017-159884"/>
    <n v="0.5"/>
    <x v="150"/>
    <d v="2017-09-05T00:00:00"/>
    <x v="10"/>
    <x v="2"/>
    <s v="Standard Class"/>
    <s v="JF-15490"/>
    <s v="Jeremy Farry"/>
    <n v="0.2"/>
    <x v="0"/>
    <s v="United States"/>
    <s v="Tempe"/>
    <x v="11"/>
    <n v="85281"/>
    <x v="3"/>
    <s v="OFF-FA-10000585"/>
    <x v="0"/>
    <x v="9"/>
    <x v="134"/>
    <n v="8.3759999999999994"/>
    <n v="3"/>
    <n v="0.2"/>
    <n v="2.7222"/>
  </r>
  <r>
    <n v="1535"/>
    <s v="CA-2017-124086"/>
    <n v="1"/>
    <x v="151"/>
    <d v="2017-02-14T00:00:00"/>
    <x v="8"/>
    <x v="5"/>
    <s v="Standard Class"/>
    <s v="MP-18175"/>
    <s v="Mike Pelletier"/>
    <n v="0.14285714285714285"/>
    <x v="1"/>
    <s v="United States"/>
    <s v="Laguna Niguel"/>
    <x v="10"/>
    <n v="92677"/>
    <x v="3"/>
    <s v="FUR-BO-10004015"/>
    <x v="1"/>
    <x v="14"/>
    <x v="175"/>
    <n v="203.983"/>
    <n v="2"/>
    <n v="0.15"/>
    <n v="16.7986"/>
  </r>
  <r>
    <n v="1538"/>
    <s v="CA-2017-121888"/>
    <n v="0.25"/>
    <x v="48"/>
    <d v="2017-09-17T00:00:00"/>
    <x v="3"/>
    <x v="5"/>
    <s v="Second Class"/>
    <s v="CL-11890"/>
    <s v="Carl Ludwig"/>
    <n v="0.2"/>
    <x v="0"/>
    <s v="United States"/>
    <s v="Everett"/>
    <x v="17"/>
    <n v="2149"/>
    <x v="1"/>
    <s v="TEC-PH-10000439"/>
    <x v="2"/>
    <x v="2"/>
    <x v="394"/>
    <n v="39.99"/>
    <n v="1"/>
    <n v="0"/>
    <n v="11.597099999999999"/>
  </r>
  <r>
    <n v="1539"/>
    <s v="CA-2017-121888"/>
    <n v="0.25"/>
    <x v="48"/>
    <d v="2017-09-17T00:00:00"/>
    <x v="3"/>
    <x v="5"/>
    <s v="Second Class"/>
    <s v="CL-11890"/>
    <s v="Carl Ludwig"/>
    <n v="0.2"/>
    <x v="0"/>
    <s v="United States"/>
    <s v="Everett"/>
    <x v="17"/>
    <n v="2149"/>
    <x v="1"/>
    <s v="OFF-AR-10003478"/>
    <x v="0"/>
    <x v="8"/>
    <x v="191"/>
    <n v="16.28"/>
    <n v="2"/>
    <n v="0"/>
    <n v="6.5119999999999996"/>
  </r>
  <r>
    <n v="1540"/>
    <s v="CA-2017-121888"/>
    <n v="0.25"/>
    <x v="48"/>
    <d v="2017-09-17T00:00:00"/>
    <x v="3"/>
    <x v="5"/>
    <s v="Second Class"/>
    <s v="CL-11890"/>
    <s v="Carl Ludwig"/>
    <n v="0.2"/>
    <x v="0"/>
    <s v="United States"/>
    <s v="Everett"/>
    <x v="17"/>
    <n v="2149"/>
    <x v="1"/>
    <s v="FUR-BO-10002545"/>
    <x v="1"/>
    <x v="14"/>
    <x v="395"/>
    <n v="782.94"/>
    <n v="3"/>
    <n v="0"/>
    <n v="203.56440000000001"/>
  </r>
  <r>
    <n v="1541"/>
    <s v="CA-2017-121888"/>
    <n v="0.25"/>
    <x v="48"/>
    <d v="2017-09-17T00:00:00"/>
    <x v="3"/>
    <x v="5"/>
    <s v="Second Class"/>
    <s v="CL-11890"/>
    <s v="Carl Ludwig"/>
    <n v="0.2"/>
    <x v="0"/>
    <s v="United States"/>
    <s v="Everett"/>
    <x v="17"/>
    <n v="2149"/>
    <x v="1"/>
    <s v="OFF-BI-10001765"/>
    <x v="0"/>
    <x v="4"/>
    <x v="396"/>
    <n v="242.48"/>
    <n v="7"/>
    <n v="0"/>
    <n v="116.3904"/>
  </r>
  <r>
    <n v="1551"/>
    <s v="US-2017-124926"/>
    <n v="1"/>
    <x v="7"/>
    <d v="2017-11-18T00:00:00"/>
    <x v="5"/>
    <x v="4"/>
    <s v="Second Class"/>
    <s v="ME-17320"/>
    <s v="Maria Etezadi"/>
    <n v="0.16666666666666666"/>
    <x v="1"/>
    <s v="United States"/>
    <s v="Houston"/>
    <x v="2"/>
    <n v="77095"/>
    <x v="2"/>
    <s v="OFF-AP-10004868"/>
    <x v="0"/>
    <x v="11"/>
    <x v="397"/>
    <n v="9.3239999999999998"/>
    <n v="6"/>
    <n v="0.8"/>
    <n v="-24.708600000000001"/>
  </r>
  <r>
    <n v="1554"/>
    <s v="CA-2017-158386"/>
    <n v="1"/>
    <x v="152"/>
    <d v="2017-10-21T00:00:00"/>
    <x v="2"/>
    <x v="4"/>
    <s v="Standard Class"/>
    <s v="BO-11425"/>
    <s v="Bobby Odegard"/>
    <n v="1"/>
    <x v="0"/>
    <s v="United States"/>
    <s v="Richmond"/>
    <x v="22"/>
    <n v="40475"/>
    <x v="0"/>
    <s v="OFF-BI-10003719"/>
    <x v="0"/>
    <x v="4"/>
    <x v="398"/>
    <n v="124.75"/>
    <n v="5"/>
    <n v="0"/>
    <n v="57.384999999999998"/>
  </r>
  <r>
    <n v="1556"/>
    <s v="CA-2017-120761"/>
    <n v="1"/>
    <x v="146"/>
    <d v="2017-09-08T00:00:00"/>
    <x v="3"/>
    <x v="4"/>
    <s v="Standard Class"/>
    <s v="AB-10150"/>
    <s v="Aimee Bixby"/>
    <n v="0.2"/>
    <x v="0"/>
    <s v="United States"/>
    <s v="Long Beach"/>
    <x v="9"/>
    <n v="11561"/>
    <x v="1"/>
    <s v="TEC-AC-10000171"/>
    <x v="2"/>
    <x v="6"/>
    <x v="399"/>
    <n v="91.96"/>
    <n v="4"/>
    <n v="0"/>
    <n v="39.5428"/>
  </r>
  <r>
    <n v="1562"/>
    <s v="CA-2017-107293"/>
    <n v="1"/>
    <x v="153"/>
    <d v="2017-09-06T00:00:00"/>
    <x v="3"/>
    <x v="3"/>
    <s v="First Class"/>
    <s v="CS-12400"/>
    <s v="Christopher Schild"/>
    <n v="0.1"/>
    <x v="1"/>
    <s v="United States"/>
    <s v="Seattle"/>
    <x v="21"/>
    <n v="98115"/>
    <x v="3"/>
    <s v="OFF-AR-10003732"/>
    <x v="0"/>
    <x v="8"/>
    <x v="69"/>
    <n v="2.78"/>
    <n v="1"/>
    <n v="0"/>
    <n v="0.7228"/>
  </r>
  <r>
    <n v="1563"/>
    <s v="US-2017-102890"/>
    <n v="1"/>
    <x v="41"/>
    <d v="2017-06-30T00:00:00"/>
    <x v="7"/>
    <x v="5"/>
    <s v="Same Day"/>
    <s v="SG-20470"/>
    <s v="Sheri Gordon"/>
    <n v="1"/>
    <x v="0"/>
    <s v="United States"/>
    <s v="New York City"/>
    <x v="9"/>
    <n v="10011"/>
    <x v="1"/>
    <s v="FUR-TA-10000577"/>
    <x v="1"/>
    <x v="12"/>
    <x v="400"/>
    <n v="1044.6300000000001"/>
    <n v="5"/>
    <n v="0.4"/>
    <n v="-295.9785"/>
  </r>
  <r>
    <n v="1569"/>
    <s v="US-2017-152002"/>
    <n v="1"/>
    <x v="154"/>
    <d v="2017-06-11T00:00:00"/>
    <x v="7"/>
    <x v="1"/>
    <s v="Same Day"/>
    <s v="DV-13465"/>
    <s v="Dianna Vittorini"/>
    <n v="0.16666666666666666"/>
    <x v="0"/>
    <s v="United States"/>
    <s v="Los Angeles"/>
    <x v="10"/>
    <n v="90004"/>
    <x v="3"/>
    <s v="OFF-PA-10000357"/>
    <x v="0"/>
    <x v="0"/>
    <x v="401"/>
    <n v="122.97"/>
    <n v="3"/>
    <n v="0"/>
    <n v="60.255299999999998"/>
  </r>
  <r>
    <n v="1570"/>
    <s v="CA-2017-165029"/>
    <n v="1"/>
    <x v="54"/>
    <d v="2017-11-30T00:00:00"/>
    <x v="5"/>
    <x v="1"/>
    <s v="Standard Class"/>
    <s v="AH-10075"/>
    <s v="Adam Hart"/>
    <n v="8.3333333333333329E-2"/>
    <x v="2"/>
    <s v="United States"/>
    <s v="Atlanta"/>
    <x v="18"/>
    <n v="30318"/>
    <x v="0"/>
    <s v="OFF-AR-10003504"/>
    <x v="0"/>
    <x v="8"/>
    <x v="402"/>
    <n v="12.84"/>
    <n v="3"/>
    <n v="0"/>
    <n v="3.7235999999999998"/>
  </r>
  <r>
    <n v="1596"/>
    <s v="CA-2017-149181"/>
    <n v="1"/>
    <x v="155"/>
    <d v="2017-05-12T00:00:00"/>
    <x v="6"/>
    <x v="4"/>
    <s v="Standard Class"/>
    <s v="MD-17350"/>
    <s v="Maribeth Dona"/>
    <n v="0.16666666666666666"/>
    <x v="0"/>
    <s v="United States"/>
    <s v="Columbus"/>
    <x v="12"/>
    <n v="43229"/>
    <x v="1"/>
    <s v="FUR-CH-10004540"/>
    <x v="1"/>
    <x v="1"/>
    <x v="403"/>
    <n v="47.991999999999997"/>
    <n v="2"/>
    <n v="0.3"/>
    <n v="-2.0568"/>
  </r>
  <r>
    <n v="1597"/>
    <s v="CA-2017-132234"/>
    <n v="1"/>
    <x v="152"/>
    <d v="2017-10-18T00:00:00"/>
    <x v="2"/>
    <x v="4"/>
    <s v="First Class"/>
    <s v="MY-17380"/>
    <s v="Maribeth Yedwab"/>
    <n v="0.14285714285714285"/>
    <x v="2"/>
    <s v="United States"/>
    <s v="New York City"/>
    <x v="9"/>
    <n v="10011"/>
    <x v="1"/>
    <s v="FUR-FU-10001290"/>
    <x v="1"/>
    <x v="5"/>
    <x v="109"/>
    <n v="547.29999999999995"/>
    <n v="13"/>
    <n v="0"/>
    <n v="175.136"/>
  </r>
  <r>
    <n v="1598"/>
    <s v="CA-2017-158876"/>
    <n v="0.25"/>
    <x v="32"/>
    <d v="2017-11-21T00:00:00"/>
    <x v="5"/>
    <x v="1"/>
    <s v="Second Class"/>
    <s v="AB-10150"/>
    <s v="Aimee Bixby"/>
    <n v="0.2"/>
    <x v="0"/>
    <s v="United States"/>
    <s v="Carrollton"/>
    <x v="2"/>
    <n v="75007"/>
    <x v="2"/>
    <s v="OFF-PA-10000308"/>
    <x v="0"/>
    <x v="0"/>
    <x v="404"/>
    <n v="16.896000000000001"/>
    <n v="4"/>
    <n v="0.2"/>
    <n v="5.28"/>
  </r>
  <r>
    <n v="1599"/>
    <s v="CA-2017-158876"/>
    <n v="0.25"/>
    <x v="32"/>
    <d v="2017-11-21T00:00:00"/>
    <x v="5"/>
    <x v="1"/>
    <s v="Second Class"/>
    <s v="AB-10150"/>
    <s v="Aimee Bixby"/>
    <n v="0.2"/>
    <x v="0"/>
    <s v="United States"/>
    <s v="Carrollton"/>
    <x v="2"/>
    <n v="75007"/>
    <x v="2"/>
    <s v="OFF-SU-10001165"/>
    <x v="0"/>
    <x v="15"/>
    <x v="405"/>
    <n v="6.6719999999999997"/>
    <n v="1"/>
    <n v="0.2"/>
    <n v="0.50039999999999996"/>
  </r>
  <r>
    <n v="1600"/>
    <s v="CA-2017-158876"/>
    <n v="0.25"/>
    <x v="32"/>
    <d v="2017-11-21T00:00:00"/>
    <x v="5"/>
    <x v="1"/>
    <s v="Second Class"/>
    <s v="AB-10150"/>
    <s v="Aimee Bixby"/>
    <n v="0.2"/>
    <x v="0"/>
    <s v="United States"/>
    <s v="Carrollton"/>
    <x v="2"/>
    <n v="75007"/>
    <x v="2"/>
    <s v="OFF-AR-10003373"/>
    <x v="0"/>
    <x v="8"/>
    <x v="406"/>
    <n v="99.135999999999996"/>
    <n v="4"/>
    <n v="0.2"/>
    <n v="8.6744000000000003"/>
  </r>
  <r>
    <n v="1601"/>
    <s v="CA-2017-158876"/>
    <n v="0.25"/>
    <x v="32"/>
    <d v="2017-11-21T00:00:00"/>
    <x v="5"/>
    <x v="1"/>
    <s v="Second Class"/>
    <s v="AB-10150"/>
    <s v="Aimee Bixby"/>
    <n v="0.2"/>
    <x v="0"/>
    <s v="United States"/>
    <s v="Carrollton"/>
    <x v="2"/>
    <n v="75007"/>
    <x v="2"/>
    <s v="FUR-FU-10001967"/>
    <x v="1"/>
    <x v="5"/>
    <x v="63"/>
    <n v="15.992000000000001"/>
    <n v="2"/>
    <n v="0.6"/>
    <n v="-13.993"/>
  </r>
  <r>
    <n v="1604"/>
    <s v="CA-2017-116645"/>
    <n v="1"/>
    <x v="93"/>
    <d v="2017-12-04T00:00:00"/>
    <x v="5"/>
    <x v="2"/>
    <s v="Standard Class"/>
    <s v="ME-17725"/>
    <s v="Max Engle"/>
    <n v="0.16666666666666666"/>
    <x v="0"/>
    <s v="United States"/>
    <s v="Newark"/>
    <x v="33"/>
    <n v="19711"/>
    <x v="1"/>
    <s v="OFF-AR-10001044"/>
    <x v="0"/>
    <x v="8"/>
    <x v="407"/>
    <n v="155.94"/>
    <n v="6"/>
    <n v="0"/>
    <n v="45.2226"/>
  </r>
  <r>
    <n v="1614"/>
    <s v="CA-2017-138380"/>
    <n v="1"/>
    <x v="55"/>
    <d v="2017-12-25T00:00:00"/>
    <x v="4"/>
    <x v="2"/>
    <s v="Standard Class"/>
    <s v="YS-21880"/>
    <s v="Yana Sorensen"/>
    <n v="0.14285714285714285"/>
    <x v="2"/>
    <s v="United States"/>
    <s v="Oakland"/>
    <x v="10"/>
    <n v="94601"/>
    <x v="3"/>
    <s v="OFF-ST-10003306"/>
    <x v="0"/>
    <x v="3"/>
    <x v="408"/>
    <n v="1000.02"/>
    <n v="7"/>
    <n v="0"/>
    <n v="290.00580000000002"/>
  </r>
  <r>
    <n v="1621"/>
    <s v="CA-2017-108560"/>
    <n v="0.25"/>
    <x v="35"/>
    <d v="2017-07-15T00:00:00"/>
    <x v="1"/>
    <x v="0"/>
    <s v="Standard Class"/>
    <s v="JC-15385"/>
    <s v="Jenna Caffey"/>
    <n v="0.25"/>
    <x v="0"/>
    <s v="United States"/>
    <s v="Kent"/>
    <x v="21"/>
    <n v="98031"/>
    <x v="3"/>
    <s v="FUR-FU-10002937"/>
    <x v="1"/>
    <x v="5"/>
    <x v="409"/>
    <n v="198.46"/>
    <n v="2"/>
    <n v="0"/>
    <n v="99.23"/>
  </r>
  <r>
    <n v="1622"/>
    <s v="CA-2017-108560"/>
    <n v="0.25"/>
    <x v="35"/>
    <d v="2017-07-15T00:00:00"/>
    <x v="1"/>
    <x v="0"/>
    <s v="Standard Class"/>
    <s v="JC-15385"/>
    <s v="Jenna Caffey"/>
    <n v="0.25"/>
    <x v="0"/>
    <s v="United States"/>
    <s v="Kent"/>
    <x v="21"/>
    <n v="98031"/>
    <x v="3"/>
    <s v="OFF-LA-10003930"/>
    <x v="0"/>
    <x v="7"/>
    <x v="154"/>
    <n v="786.48"/>
    <n v="8"/>
    <n v="0"/>
    <n v="385.37520000000001"/>
  </r>
  <r>
    <n v="1623"/>
    <s v="CA-2017-108560"/>
    <n v="0.25"/>
    <x v="35"/>
    <d v="2017-07-15T00:00:00"/>
    <x v="1"/>
    <x v="0"/>
    <s v="Standard Class"/>
    <s v="JC-15385"/>
    <s v="Jenna Caffey"/>
    <n v="0.25"/>
    <x v="0"/>
    <s v="United States"/>
    <s v="Kent"/>
    <x v="21"/>
    <n v="98031"/>
    <x v="3"/>
    <s v="OFF-BI-10001107"/>
    <x v="0"/>
    <x v="4"/>
    <x v="130"/>
    <n v="23.167999999999999"/>
    <n v="2"/>
    <n v="0.2"/>
    <n v="7.8192000000000004"/>
  </r>
  <r>
    <n v="1624"/>
    <s v="CA-2017-108560"/>
    <n v="0.25"/>
    <x v="35"/>
    <d v="2017-07-15T00:00:00"/>
    <x v="1"/>
    <x v="0"/>
    <s v="Standard Class"/>
    <s v="JC-15385"/>
    <s v="Jenna Caffey"/>
    <n v="0.25"/>
    <x v="0"/>
    <s v="United States"/>
    <s v="Kent"/>
    <x v="21"/>
    <n v="98031"/>
    <x v="3"/>
    <s v="TEC-AC-10003063"/>
    <x v="2"/>
    <x v="6"/>
    <x v="410"/>
    <n v="50"/>
    <n v="2"/>
    <n v="0"/>
    <n v="10.5"/>
  </r>
  <r>
    <n v="1629"/>
    <s v="CA-2017-101049"/>
    <n v="0.5"/>
    <x v="156"/>
    <d v="2017-06-25T00:00:00"/>
    <x v="7"/>
    <x v="6"/>
    <s v="Second Class"/>
    <s v="AS-10240"/>
    <s v="Alan Shonely"/>
    <n v="0.5"/>
    <x v="0"/>
    <s v="United States"/>
    <s v="Cleveland"/>
    <x v="12"/>
    <n v="44105"/>
    <x v="1"/>
    <s v="FUR-FU-10004415"/>
    <x v="1"/>
    <x v="5"/>
    <x v="411"/>
    <n v="17.920000000000002"/>
    <n v="5"/>
    <n v="0.2"/>
    <n v="2.464"/>
  </r>
  <r>
    <n v="1630"/>
    <s v="CA-2017-101049"/>
    <n v="0.5"/>
    <x v="156"/>
    <d v="2017-06-25T00:00:00"/>
    <x v="7"/>
    <x v="6"/>
    <s v="Second Class"/>
    <s v="AS-10240"/>
    <s v="Alan Shonely"/>
    <n v="0.5"/>
    <x v="0"/>
    <s v="United States"/>
    <s v="Cleveland"/>
    <x v="12"/>
    <n v="44105"/>
    <x v="1"/>
    <s v="OFF-BI-10001510"/>
    <x v="0"/>
    <x v="4"/>
    <x v="232"/>
    <n v="41.256"/>
    <n v="6"/>
    <n v="0.7"/>
    <n v="-34.380000000000003"/>
  </r>
  <r>
    <n v="1653"/>
    <s v="US-2017-132444"/>
    <n v="0.2"/>
    <x v="157"/>
    <d v="2017-11-21T00:00:00"/>
    <x v="5"/>
    <x v="0"/>
    <s v="First Class"/>
    <s v="CD-12280"/>
    <s v="Christina DeMoss"/>
    <n v="7.6923076923076927E-2"/>
    <x v="0"/>
    <s v="United States"/>
    <s v="Seattle"/>
    <x v="21"/>
    <n v="98105"/>
    <x v="3"/>
    <s v="OFF-ST-10003442"/>
    <x v="0"/>
    <x v="3"/>
    <x v="412"/>
    <n v="169.68"/>
    <n v="6"/>
    <n v="0"/>
    <n v="45.813600000000001"/>
  </r>
  <r>
    <n v="1654"/>
    <s v="US-2017-132444"/>
    <n v="0.2"/>
    <x v="157"/>
    <d v="2017-11-21T00:00:00"/>
    <x v="5"/>
    <x v="0"/>
    <s v="First Class"/>
    <s v="CD-12280"/>
    <s v="Christina DeMoss"/>
    <n v="7.6923076923076927E-2"/>
    <x v="0"/>
    <s v="United States"/>
    <s v="Seattle"/>
    <x v="21"/>
    <n v="98105"/>
    <x v="3"/>
    <s v="TEC-AC-10003832"/>
    <x v="2"/>
    <x v="6"/>
    <x v="157"/>
    <n v="132.52000000000001"/>
    <n v="4"/>
    <n v="0"/>
    <n v="54.333199999999998"/>
  </r>
  <r>
    <n v="1655"/>
    <s v="US-2017-132444"/>
    <n v="0.2"/>
    <x v="157"/>
    <d v="2017-11-21T00:00:00"/>
    <x v="5"/>
    <x v="0"/>
    <s v="First Class"/>
    <s v="CD-12280"/>
    <s v="Christina DeMoss"/>
    <n v="7.6923076923076927E-2"/>
    <x v="0"/>
    <s v="United States"/>
    <s v="Seattle"/>
    <x v="21"/>
    <n v="98105"/>
    <x v="3"/>
    <s v="OFF-FA-10000611"/>
    <x v="0"/>
    <x v="9"/>
    <x v="413"/>
    <n v="2.96"/>
    <n v="2"/>
    <n v="0"/>
    <n v="1.4208000000000001"/>
  </r>
  <r>
    <n v="1656"/>
    <s v="US-2017-132444"/>
    <n v="0.2"/>
    <x v="157"/>
    <d v="2017-11-21T00:00:00"/>
    <x v="5"/>
    <x v="0"/>
    <s v="First Class"/>
    <s v="CD-12280"/>
    <s v="Christina DeMoss"/>
    <n v="7.6923076923076927E-2"/>
    <x v="0"/>
    <s v="United States"/>
    <s v="Seattle"/>
    <x v="21"/>
    <n v="98105"/>
    <x v="3"/>
    <s v="OFF-BI-10001116"/>
    <x v="0"/>
    <x v="4"/>
    <x v="414"/>
    <n v="8.4480000000000004"/>
    <n v="2"/>
    <n v="0.2"/>
    <n v="2.9567999999999999"/>
  </r>
  <r>
    <n v="1657"/>
    <s v="US-2017-132444"/>
    <n v="0.2"/>
    <x v="157"/>
    <d v="2017-11-21T00:00:00"/>
    <x v="5"/>
    <x v="0"/>
    <s v="First Class"/>
    <s v="CD-12280"/>
    <s v="Christina DeMoss"/>
    <n v="7.6923076923076927E-2"/>
    <x v="0"/>
    <s v="United States"/>
    <s v="Seattle"/>
    <x v="21"/>
    <n v="98105"/>
    <x v="3"/>
    <s v="OFF-ST-10000563"/>
    <x v="0"/>
    <x v="3"/>
    <x v="415"/>
    <n v="95.94"/>
    <n v="3"/>
    <n v="0"/>
    <n v="9.5939999999999994"/>
  </r>
  <r>
    <n v="1659"/>
    <s v="CA-2017-161809"/>
    <n v="1"/>
    <x v="49"/>
    <d v="2017-01-26T00:00:00"/>
    <x v="11"/>
    <x v="5"/>
    <s v="Standard Class"/>
    <s v="TH-21100"/>
    <s v="Thea Hendricks"/>
    <n v="1"/>
    <x v="0"/>
    <s v="United States"/>
    <s v="Los Angeles"/>
    <x v="10"/>
    <n v="90045"/>
    <x v="3"/>
    <s v="TEC-PH-10004922"/>
    <x v="2"/>
    <x v="2"/>
    <x v="416"/>
    <n v="160.77600000000001"/>
    <n v="3"/>
    <n v="0.2"/>
    <n v="10.048500000000001"/>
  </r>
  <r>
    <n v="1660"/>
    <s v="CA-2017-127285"/>
    <n v="0.5"/>
    <x v="145"/>
    <d v="2017-11-06T00:00:00"/>
    <x v="2"/>
    <x v="4"/>
    <s v="Standard Class"/>
    <s v="MM-18055"/>
    <s v="Michelle Moray"/>
    <n v="0.1111111111111111"/>
    <x v="0"/>
    <s v="United States"/>
    <s v="Seattle"/>
    <x v="21"/>
    <n v="98115"/>
    <x v="3"/>
    <s v="OFF-BI-10004330"/>
    <x v="0"/>
    <x v="4"/>
    <x v="417"/>
    <n v="88.751999999999995"/>
    <n v="3"/>
    <n v="0.2"/>
    <n v="27.734999999999999"/>
  </r>
  <r>
    <n v="1661"/>
    <s v="CA-2017-127285"/>
    <n v="0.5"/>
    <x v="145"/>
    <d v="2017-11-06T00:00:00"/>
    <x v="2"/>
    <x v="4"/>
    <s v="Standard Class"/>
    <s v="MM-18055"/>
    <s v="Michelle Moray"/>
    <n v="0.1111111111111111"/>
    <x v="0"/>
    <s v="United States"/>
    <s v="Seattle"/>
    <x v="21"/>
    <n v="98115"/>
    <x v="3"/>
    <s v="OFF-BI-10002072"/>
    <x v="0"/>
    <x v="4"/>
    <x v="418"/>
    <n v="13.904"/>
    <n v="2"/>
    <n v="0.2"/>
    <n v="5.2140000000000004"/>
  </r>
  <r>
    <n v="1662"/>
    <s v="CA-2017-144526"/>
    <n v="0.5"/>
    <x v="144"/>
    <d v="2017-05-06T00:00:00"/>
    <x v="0"/>
    <x v="1"/>
    <s v="Standard Class"/>
    <s v="QJ-19255"/>
    <s v="Quincy Jones"/>
    <n v="0.33333333333333331"/>
    <x v="2"/>
    <s v="United States"/>
    <s v="Philadelphia"/>
    <x v="1"/>
    <n v="19143"/>
    <x v="1"/>
    <s v="TEC-PH-10002549"/>
    <x v="2"/>
    <x v="2"/>
    <x v="340"/>
    <n v="677.58"/>
    <n v="5"/>
    <n v="0.4"/>
    <n v="-158.102"/>
  </r>
  <r>
    <n v="1663"/>
    <s v="CA-2017-144526"/>
    <n v="0.5"/>
    <x v="144"/>
    <d v="2017-05-06T00:00:00"/>
    <x v="0"/>
    <x v="1"/>
    <s v="Standard Class"/>
    <s v="QJ-19255"/>
    <s v="Quincy Jones"/>
    <n v="0.33333333333333331"/>
    <x v="2"/>
    <s v="United States"/>
    <s v="Philadelphia"/>
    <x v="1"/>
    <n v="19143"/>
    <x v="1"/>
    <s v="OFF-BI-10002353"/>
    <x v="0"/>
    <x v="4"/>
    <x v="419"/>
    <n v="13.896000000000001"/>
    <n v="3"/>
    <n v="0.7"/>
    <n v="-9.2639999999999993"/>
  </r>
  <r>
    <n v="1671"/>
    <s v="CA-2017-159457"/>
    <n v="1"/>
    <x v="2"/>
    <d v="2017-10-26T00:00:00"/>
    <x v="2"/>
    <x v="2"/>
    <s v="Standard Class"/>
    <s v="RD-19480"/>
    <s v="Rick Duston"/>
    <n v="0.1111111111111111"/>
    <x v="0"/>
    <s v="United States"/>
    <s v="Houston"/>
    <x v="2"/>
    <n v="77095"/>
    <x v="2"/>
    <s v="TEC-PH-10002185"/>
    <x v="2"/>
    <x v="2"/>
    <x v="420"/>
    <n v="16.68"/>
    <n v="3"/>
    <n v="0.2"/>
    <n v="5.2125000000000004"/>
  </r>
  <r>
    <n v="1673"/>
    <s v="CA-2017-111647"/>
    <n v="1"/>
    <x v="124"/>
    <d v="2017-07-07T00:00:00"/>
    <x v="1"/>
    <x v="4"/>
    <s v="Standard Class"/>
    <s v="RD-19585"/>
    <s v="Rob Dowd"/>
    <n v="0.33333333333333331"/>
    <x v="0"/>
    <s v="United States"/>
    <s v="Plano"/>
    <x v="2"/>
    <n v="75023"/>
    <x v="2"/>
    <s v="TEC-PH-10002726"/>
    <x v="2"/>
    <x v="2"/>
    <x v="421"/>
    <n v="167.96799999999999"/>
    <n v="4"/>
    <n v="0.2"/>
    <n v="62.988"/>
  </r>
  <r>
    <n v="1685"/>
    <s v="CA-2017-149489"/>
    <n v="0.33333333333333331"/>
    <x v="158"/>
    <d v="2017-04-27T00:00:00"/>
    <x v="0"/>
    <x v="4"/>
    <s v="First Class"/>
    <s v="DK-12835"/>
    <s v="Damala Kotsonis"/>
    <n v="8.3333333333333329E-2"/>
    <x v="2"/>
    <s v="United States"/>
    <s v="Philadelphia"/>
    <x v="1"/>
    <n v="19143"/>
    <x v="1"/>
    <s v="OFF-AP-10002495"/>
    <x v="0"/>
    <x v="11"/>
    <x v="422"/>
    <n v="99.28"/>
    <n v="2"/>
    <n v="0.2"/>
    <n v="12.41"/>
  </r>
  <r>
    <n v="1686"/>
    <s v="CA-2017-149489"/>
    <n v="0.33333333333333331"/>
    <x v="158"/>
    <d v="2017-04-27T00:00:00"/>
    <x v="0"/>
    <x v="4"/>
    <s v="First Class"/>
    <s v="DK-12835"/>
    <s v="Damala Kotsonis"/>
    <n v="8.3333333333333329E-2"/>
    <x v="2"/>
    <s v="United States"/>
    <s v="Philadelphia"/>
    <x v="1"/>
    <n v="19143"/>
    <x v="1"/>
    <s v="OFF-BI-10002813"/>
    <x v="0"/>
    <x v="4"/>
    <x v="423"/>
    <n v="1.1879999999999999"/>
    <n v="2"/>
    <n v="0.7"/>
    <n v="-0.99"/>
  </r>
  <r>
    <n v="1687"/>
    <s v="CA-2017-149489"/>
    <n v="0.33333333333333331"/>
    <x v="158"/>
    <d v="2017-04-27T00:00:00"/>
    <x v="0"/>
    <x v="4"/>
    <s v="First Class"/>
    <s v="DK-12835"/>
    <s v="Damala Kotsonis"/>
    <n v="8.3333333333333329E-2"/>
    <x v="2"/>
    <s v="United States"/>
    <s v="Philadelphia"/>
    <x v="1"/>
    <n v="19143"/>
    <x v="1"/>
    <s v="OFF-BI-10002414"/>
    <x v="0"/>
    <x v="4"/>
    <x v="424"/>
    <n v="7.5179999999999998"/>
    <n v="2"/>
    <n v="0.7"/>
    <n v="-5.7637999999999998"/>
  </r>
  <r>
    <n v="1688"/>
    <s v="CA-2017-143798"/>
    <n v="0.5"/>
    <x v="113"/>
    <d v="2017-12-12T00:00:00"/>
    <x v="4"/>
    <x v="1"/>
    <s v="First Class"/>
    <s v="AW-10840"/>
    <s v="Anthony Witt"/>
    <n v="0.2"/>
    <x v="0"/>
    <s v="United States"/>
    <s v="Philadelphia"/>
    <x v="1"/>
    <n v="19140"/>
    <x v="1"/>
    <s v="OFF-PA-10000788"/>
    <x v="0"/>
    <x v="0"/>
    <x v="250"/>
    <n v="10.368"/>
    <n v="2"/>
    <n v="0.2"/>
    <n v="3.6288"/>
  </r>
  <r>
    <n v="1689"/>
    <s v="CA-2017-143798"/>
    <n v="0.5"/>
    <x v="113"/>
    <d v="2017-12-12T00:00:00"/>
    <x v="4"/>
    <x v="1"/>
    <s v="First Class"/>
    <s v="AW-10840"/>
    <s v="Anthony Witt"/>
    <n v="0.2"/>
    <x v="0"/>
    <s v="United States"/>
    <s v="Philadelphia"/>
    <x v="1"/>
    <n v="19140"/>
    <x v="1"/>
    <s v="FUR-FU-10004306"/>
    <x v="1"/>
    <x v="5"/>
    <x v="425"/>
    <n v="310.88"/>
    <n v="2"/>
    <n v="0.2"/>
    <n v="23.315999999999999"/>
  </r>
  <r>
    <n v="1691"/>
    <s v="CA-2017-129833"/>
    <n v="0.5"/>
    <x v="6"/>
    <d v="2017-12-15T00:00:00"/>
    <x v="4"/>
    <x v="0"/>
    <s v="Standard Class"/>
    <s v="HF-14995"/>
    <s v="Herbert Flentye"/>
    <n v="0.5"/>
    <x v="0"/>
    <s v="United States"/>
    <s v="Indianapolis"/>
    <x v="24"/>
    <n v="46203"/>
    <x v="2"/>
    <s v="OFF-PA-10000575"/>
    <x v="0"/>
    <x v="0"/>
    <x v="426"/>
    <n v="33.450000000000003"/>
    <n v="5"/>
    <n v="0"/>
    <n v="15.387"/>
  </r>
  <r>
    <n v="1692"/>
    <s v="CA-2017-129833"/>
    <n v="0.5"/>
    <x v="6"/>
    <d v="2017-12-15T00:00:00"/>
    <x v="4"/>
    <x v="0"/>
    <s v="Standard Class"/>
    <s v="HF-14995"/>
    <s v="Herbert Flentye"/>
    <n v="0.5"/>
    <x v="0"/>
    <s v="United States"/>
    <s v="Indianapolis"/>
    <x v="24"/>
    <n v="46203"/>
    <x v="2"/>
    <s v="OFF-BI-10004182"/>
    <x v="0"/>
    <x v="4"/>
    <x v="6"/>
    <n v="10.4"/>
    <n v="5"/>
    <n v="0"/>
    <n v="5.0960000000000001"/>
  </r>
  <r>
    <n v="1707"/>
    <s v="CA-2017-123491"/>
    <n v="0.16666666666666666"/>
    <x v="145"/>
    <d v="2017-11-05T00:00:00"/>
    <x v="2"/>
    <x v="4"/>
    <s v="Standard Class"/>
    <s v="JK-15205"/>
    <s v="Jamie Kunitz"/>
    <n v="0.16666666666666666"/>
    <x v="0"/>
    <s v="United States"/>
    <s v="San Francisco"/>
    <x v="10"/>
    <n v="94122"/>
    <x v="3"/>
    <s v="OFF-LA-10003077"/>
    <x v="0"/>
    <x v="7"/>
    <x v="427"/>
    <n v="43.86"/>
    <n v="6"/>
    <n v="0"/>
    <n v="20.6142"/>
  </r>
  <r>
    <n v="1708"/>
    <s v="CA-2017-123491"/>
    <n v="0.16666666666666666"/>
    <x v="145"/>
    <d v="2017-11-05T00:00:00"/>
    <x v="2"/>
    <x v="4"/>
    <s v="Standard Class"/>
    <s v="JK-15205"/>
    <s v="Jamie Kunitz"/>
    <n v="0.16666666666666666"/>
    <x v="0"/>
    <s v="United States"/>
    <s v="San Francisco"/>
    <x v="10"/>
    <n v="94122"/>
    <x v="3"/>
    <s v="TEC-PH-10003505"/>
    <x v="2"/>
    <x v="2"/>
    <x v="428"/>
    <n v="148.47999999999999"/>
    <n v="2"/>
    <n v="0.2"/>
    <n v="16.704000000000001"/>
  </r>
  <r>
    <n v="1709"/>
    <s v="CA-2017-123491"/>
    <n v="0.16666666666666666"/>
    <x v="145"/>
    <d v="2017-11-05T00:00:00"/>
    <x v="2"/>
    <x v="4"/>
    <s v="Standard Class"/>
    <s v="JK-15205"/>
    <s v="Jamie Kunitz"/>
    <n v="0.16666666666666666"/>
    <x v="0"/>
    <s v="United States"/>
    <s v="San Francisco"/>
    <x v="10"/>
    <n v="94122"/>
    <x v="3"/>
    <s v="OFF-PA-10003424"/>
    <x v="0"/>
    <x v="0"/>
    <x v="429"/>
    <n v="7.42"/>
    <n v="2"/>
    <n v="0"/>
    <n v="3.71"/>
  </r>
  <r>
    <n v="1710"/>
    <s v="CA-2017-123491"/>
    <n v="0.16666666666666666"/>
    <x v="145"/>
    <d v="2017-11-05T00:00:00"/>
    <x v="2"/>
    <x v="4"/>
    <s v="Standard Class"/>
    <s v="JK-15205"/>
    <s v="Jamie Kunitz"/>
    <n v="0.16666666666666666"/>
    <x v="0"/>
    <s v="United States"/>
    <s v="San Francisco"/>
    <x v="10"/>
    <n v="94122"/>
    <x v="3"/>
    <s v="FUR-CH-10003061"/>
    <x v="1"/>
    <x v="1"/>
    <x v="430"/>
    <n v="71.992000000000004"/>
    <n v="1"/>
    <n v="0.2"/>
    <n v="-0.89990000000000003"/>
  </r>
  <r>
    <n v="1711"/>
    <s v="CA-2017-123491"/>
    <n v="0.16666666666666666"/>
    <x v="145"/>
    <d v="2017-11-05T00:00:00"/>
    <x v="2"/>
    <x v="4"/>
    <s v="Standard Class"/>
    <s v="JK-15205"/>
    <s v="Jamie Kunitz"/>
    <n v="0.16666666666666666"/>
    <x v="0"/>
    <s v="United States"/>
    <s v="San Francisco"/>
    <x v="10"/>
    <n v="94122"/>
    <x v="3"/>
    <s v="OFF-AR-10003514"/>
    <x v="0"/>
    <x v="8"/>
    <x v="355"/>
    <n v="19.899999999999999"/>
    <n v="5"/>
    <n v="0"/>
    <n v="6.5670000000000002"/>
  </r>
  <r>
    <n v="1712"/>
    <s v="CA-2017-123491"/>
    <n v="0.16666666666666666"/>
    <x v="145"/>
    <d v="2017-11-05T00:00:00"/>
    <x v="2"/>
    <x v="4"/>
    <s v="Standard Class"/>
    <s v="JK-15205"/>
    <s v="Jamie Kunitz"/>
    <n v="0.16666666666666666"/>
    <x v="0"/>
    <s v="United States"/>
    <s v="San Francisco"/>
    <x v="10"/>
    <n v="94122"/>
    <x v="3"/>
    <s v="OFF-AP-10002684"/>
    <x v="0"/>
    <x v="11"/>
    <x v="29"/>
    <n v="1702.12"/>
    <n v="14"/>
    <n v="0"/>
    <n v="510.63600000000002"/>
  </r>
  <r>
    <n v="1714"/>
    <s v="US-2017-124968"/>
    <n v="1"/>
    <x v="159"/>
    <d v="2017-09-13T00:00:00"/>
    <x v="3"/>
    <x v="5"/>
    <s v="Second Class"/>
    <s v="MM-18055"/>
    <s v="Michelle Moray"/>
    <n v="0.1111111111111111"/>
    <x v="0"/>
    <s v="United States"/>
    <s v="Chicago"/>
    <x v="3"/>
    <n v="60610"/>
    <x v="2"/>
    <s v="FUR-TA-10004289"/>
    <x v="1"/>
    <x v="12"/>
    <x v="431"/>
    <n v="765.625"/>
    <n v="7"/>
    <n v="0.5"/>
    <n v="-566.5625"/>
  </r>
  <r>
    <n v="1715"/>
    <s v="CA-2017-104003"/>
    <n v="1"/>
    <x v="160"/>
    <d v="2017-10-13T00:00:00"/>
    <x v="2"/>
    <x v="0"/>
    <s v="Standard Class"/>
    <s v="DC-13285"/>
    <s v="Debra Catini"/>
    <n v="0.5"/>
    <x v="0"/>
    <s v="United States"/>
    <s v="San Francisco"/>
    <x v="10"/>
    <n v="94110"/>
    <x v="3"/>
    <s v="FUR-BO-10003965"/>
    <x v="1"/>
    <x v="14"/>
    <x v="432"/>
    <n v="307.666"/>
    <n v="2"/>
    <n v="0.15"/>
    <n v="-14.478400000000001"/>
  </r>
  <r>
    <n v="1728"/>
    <s v="US-2017-164056"/>
    <n v="1"/>
    <x v="161"/>
    <d v="2017-05-04T00:00:00"/>
    <x v="0"/>
    <x v="0"/>
    <s v="Second Class"/>
    <s v="FM-14215"/>
    <s v="Filia McAdams"/>
    <n v="0.33333333333333331"/>
    <x v="2"/>
    <s v="United States"/>
    <s v="Dublin"/>
    <x v="12"/>
    <n v="43017"/>
    <x v="1"/>
    <s v="FUR-TA-10001307"/>
    <x v="1"/>
    <x v="12"/>
    <x v="433"/>
    <n v="1048.3499999999999"/>
    <n v="5"/>
    <n v="0.4"/>
    <n v="-69.89"/>
  </r>
  <r>
    <n v="1735"/>
    <s v="CA-2017-101483"/>
    <n v="0.33333333333333331"/>
    <x v="162"/>
    <d v="2017-08-01T00:00:00"/>
    <x v="1"/>
    <x v="0"/>
    <s v="Second Class"/>
    <s v="AG-10675"/>
    <s v="Anna Gayman"/>
    <n v="0.14285714285714285"/>
    <x v="0"/>
    <s v="United States"/>
    <s v="Jacksonville"/>
    <x v="0"/>
    <n v="28540"/>
    <x v="0"/>
    <s v="OFF-AP-10002082"/>
    <x v="0"/>
    <x v="11"/>
    <x v="434"/>
    <n v="34.847999999999999"/>
    <n v="2"/>
    <n v="0.2"/>
    <n v="6.5339999999999998"/>
  </r>
  <r>
    <n v="1736"/>
    <s v="CA-2017-101483"/>
    <n v="0.33333333333333331"/>
    <x v="162"/>
    <d v="2017-08-01T00:00:00"/>
    <x v="1"/>
    <x v="0"/>
    <s v="Second Class"/>
    <s v="AG-10675"/>
    <s v="Anna Gayman"/>
    <n v="0.14285714285714285"/>
    <x v="0"/>
    <s v="United States"/>
    <s v="Jacksonville"/>
    <x v="0"/>
    <n v="28540"/>
    <x v="0"/>
    <s v="TEC-PH-10003442"/>
    <x v="2"/>
    <x v="2"/>
    <x v="435"/>
    <n v="22"/>
    <n v="5"/>
    <n v="0.2"/>
    <n v="1.375"/>
  </r>
  <r>
    <n v="1737"/>
    <s v="CA-2017-101483"/>
    <n v="0.33333333333333331"/>
    <x v="162"/>
    <d v="2017-08-01T00:00:00"/>
    <x v="1"/>
    <x v="0"/>
    <s v="Second Class"/>
    <s v="AG-10675"/>
    <s v="Anna Gayman"/>
    <n v="0.14285714285714285"/>
    <x v="0"/>
    <s v="United States"/>
    <s v="Jacksonville"/>
    <x v="0"/>
    <n v="28540"/>
    <x v="0"/>
    <s v="OFF-AR-10002833"/>
    <x v="0"/>
    <x v="8"/>
    <x v="436"/>
    <n v="4.3680000000000003"/>
    <n v="3"/>
    <n v="0.2"/>
    <n v="0.38219999999999998"/>
  </r>
  <r>
    <n v="1742"/>
    <s v="CA-2017-152807"/>
    <n v="0.25"/>
    <x v="145"/>
    <d v="2017-11-03T00:00:00"/>
    <x v="2"/>
    <x v="4"/>
    <s v="Standard Class"/>
    <s v="MC-18100"/>
    <s v="Mick Crebagga"/>
    <n v="0.14285714285714285"/>
    <x v="0"/>
    <s v="United States"/>
    <s v="Philadelphia"/>
    <x v="1"/>
    <n v="19140"/>
    <x v="1"/>
    <s v="OFF-PA-10004355"/>
    <x v="0"/>
    <x v="0"/>
    <x v="437"/>
    <n v="20.736000000000001"/>
    <n v="4"/>
    <n v="0.2"/>
    <n v="7.2576000000000001"/>
  </r>
  <r>
    <n v="1743"/>
    <s v="CA-2017-152807"/>
    <n v="0.25"/>
    <x v="145"/>
    <d v="2017-11-03T00:00:00"/>
    <x v="2"/>
    <x v="4"/>
    <s v="Standard Class"/>
    <s v="MC-18100"/>
    <s v="Mick Crebagga"/>
    <n v="0.14285714285714285"/>
    <x v="0"/>
    <s v="United States"/>
    <s v="Philadelphia"/>
    <x v="1"/>
    <n v="19140"/>
    <x v="1"/>
    <s v="FUR-FU-10004415"/>
    <x v="1"/>
    <x v="5"/>
    <x v="411"/>
    <n v="7.1680000000000001"/>
    <n v="2"/>
    <n v="0.2"/>
    <n v="0.98560000000000003"/>
  </r>
  <r>
    <n v="1744"/>
    <s v="CA-2017-152807"/>
    <n v="0.25"/>
    <x v="145"/>
    <d v="2017-11-03T00:00:00"/>
    <x v="2"/>
    <x v="4"/>
    <s v="Standard Class"/>
    <s v="MC-18100"/>
    <s v="Mick Crebagga"/>
    <n v="0.14285714285714285"/>
    <x v="0"/>
    <s v="United States"/>
    <s v="Philadelphia"/>
    <x v="1"/>
    <n v="19140"/>
    <x v="1"/>
    <s v="OFF-ST-10002486"/>
    <x v="0"/>
    <x v="3"/>
    <x v="223"/>
    <n v="11.167999999999999"/>
    <n v="2"/>
    <n v="0.2"/>
    <n v="-2.5127999999999999"/>
  </r>
  <r>
    <n v="1745"/>
    <s v="CA-2017-152807"/>
    <n v="0.25"/>
    <x v="145"/>
    <d v="2017-11-03T00:00:00"/>
    <x v="2"/>
    <x v="4"/>
    <s v="Standard Class"/>
    <s v="MC-18100"/>
    <s v="Mick Crebagga"/>
    <n v="0.14285714285714285"/>
    <x v="0"/>
    <s v="United States"/>
    <s v="Philadelphia"/>
    <x v="1"/>
    <n v="19140"/>
    <x v="1"/>
    <s v="TEC-AC-10001142"/>
    <x v="2"/>
    <x v="6"/>
    <x v="438"/>
    <n v="442.4"/>
    <n v="7"/>
    <n v="0.2"/>
    <n v="-55.3"/>
  </r>
  <r>
    <n v="1752"/>
    <s v="CA-2017-168837"/>
    <n v="1"/>
    <x v="96"/>
    <d v="2017-10-17T00:00:00"/>
    <x v="2"/>
    <x v="0"/>
    <s v="First Class"/>
    <s v="JW-15955"/>
    <s v="Joni Wasserman"/>
    <n v="0.125"/>
    <x v="0"/>
    <s v="United States"/>
    <s v="Oakland"/>
    <x v="10"/>
    <n v="94601"/>
    <x v="3"/>
    <s v="FUR-FU-10001918"/>
    <x v="1"/>
    <x v="5"/>
    <x v="439"/>
    <n v="9.4600000000000009"/>
    <n v="2"/>
    <n v="0"/>
    <n v="3.6894"/>
  </r>
  <r>
    <n v="1753"/>
    <s v="CA-2017-116715"/>
    <n v="0.33333333333333331"/>
    <x v="163"/>
    <d v="2017-12-05T00:00:00"/>
    <x v="4"/>
    <x v="0"/>
    <s v="First Class"/>
    <s v="VW-21775"/>
    <s v="Victoria Wilson"/>
    <n v="0.2"/>
    <x v="2"/>
    <s v="United States"/>
    <s v="San Francisco"/>
    <x v="10"/>
    <n v="94122"/>
    <x v="3"/>
    <s v="OFF-ST-10004340"/>
    <x v="0"/>
    <x v="3"/>
    <x v="289"/>
    <n v="559.62"/>
    <n v="9"/>
    <n v="0"/>
    <n v="151.09739999999999"/>
  </r>
  <r>
    <n v="1754"/>
    <s v="CA-2017-116715"/>
    <n v="0.33333333333333331"/>
    <x v="163"/>
    <d v="2017-12-05T00:00:00"/>
    <x v="4"/>
    <x v="0"/>
    <s v="First Class"/>
    <s v="VW-21775"/>
    <s v="Victoria Wilson"/>
    <n v="0.2"/>
    <x v="2"/>
    <s v="United States"/>
    <s v="San Francisco"/>
    <x v="10"/>
    <n v="94122"/>
    <x v="3"/>
    <s v="OFF-PA-10004475"/>
    <x v="0"/>
    <x v="0"/>
    <x v="440"/>
    <n v="109.92"/>
    <n v="2"/>
    <n v="0"/>
    <n v="53.860799999999998"/>
  </r>
  <r>
    <n v="1755"/>
    <s v="CA-2017-116715"/>
    <n v="0.33333333333333331"/>
    <x v="163"/>
    <d v="2017-12-05T00:00:00"/>
    <x v="4"/>
    <x v="0"/>
    <s v="First Class"/>
    <s v="VW-21775"/>
    <s v="Victoria Wilson"/>
    <n v="0.2"/>
    <x v="2"/>
    <s v="United States"/>
    <s v="San Francisco"/>
    <x v="10"/>
    <n v="94122"/>
    <x v="3"/>
    <s v="OFF-PA-10003893"/>
    <x v="0"/>
    <x v="0"/>
    <x v="441"/>
    <n v="8.56"/>
    <n v="2"/>
    <n v="0"/>
    <n v="3.8519999999999999"/>
  </r>
  <r>
    <n v="1770"/>
    <s v="CA-2017-146024"/>
    <n v="0.5"/>
    <x v="164"/>
    <d v="2017-03-08T00:00:00"/>
    <x v="9"/>
    <x v="2"/>
    <s v="Standard Class"/>
    <s v="SC-20770"/>
    <s v="Stewart Carmichael"/>
    <n v="0.25"/>
    <x v="2"/>
    <s v="United States"/>
    <s v="Dallas"/>
    <x v="2"/>
    <n v="75081"/>
    <x v="2"/>
    <s v="OFF-SU-10001935"/>
    <x v="0"/>
    <x v="15"/>
    <x v="284"/>
    <n v="6.976"/>
    <n v="4"/>
    <n v="0.2"/>
    <n v="-1.3952"/>
  </r>
  <r>
    <n v="1771"/>
    <s v="CA-2017-146024"/>
    <n v="0.5"/>
    <x v="164"/>
    <d v="2017-03-08T00:00:00"/>
    <x v="9"/>
    <x v="2"/>
    <s v="Standard Class"/>
    <s v="SC-20770"/>
    <s v="Stewart Carmichael"/>
    <n v="0.25"/>
    <x v="2"/>
    <s v="United States"/>
    <s v="Dallas"/>
    <x v="2"/>
    <n v="75081"/>
    <x v="2"/>
    <s v="OFF-BI-10003291"/>
    <x v="0"/>
    <x v="4"/>
    <x v="186"/>
    <n v="12.222"/>
    <n v="7"/>
    <n v="0.8"/>
    <n v="-20.1663"/>
  </r>
  <r>
    <n v="1784"/>
    <s v="CA-2017-166317"/>
    <n v="0.25"/>
    <x v="165"/>
    <d v="2017-09-26T00:00:00"/>
    <x v="3"/>
    <x v="5"/>
    <s v="Standard Class"/>
    <s v="JE-15610"/>
    <s v="Jim Epp"/>
    <n v="0.1111111111111111"/>
    <x v="2"/>
    <s v="United States"/>
    <s v="Milwaukee"/>
    <x v="27"/>
    <n v="53209"/>
    <x v="2"/>
    <s v="OFF-PA-10004475"/>
    <x v="0"/>
    <x v="0"/>
    <x v="440"/>
    <n v="219.84"/>
    <n v="4"/>
    <n v="0"/>
    <n v="107.7216"/>
  </r>
  <r>
    <n v="1785"/>
    <s v="CA-2017-166317"/>
    <n v="0.25"/>
    <x v="165"/>
    <d v="2017-09-26T00:00:00"/>
    <x v="3"/>
    <x v="5"/>
    <s v="Standard Class"/>
    <s v="JE-15610"/>
    <s v="Jim Epp"/>
    <n v="0.1111111111111111"/>
    <x v="2"/>
    <s v="United States"/>
    <s v="Milwaukee"/>
    <x v="27"/>
    <n v="53209"/>
    <x v="2"/>
    <s v="TEC-AC-10004510"/>
    <x v="2"/>
    <x v="6"/>
    <x v="354"/>
    <n v="98.16"/>
    <n v="6"/>
    <n v="0"/>
    <n v="9.8160000000000007"/>
  </r>
  <r>
    <n v="1786"/>
    <s v="CA-2017-166317"/>
    <n v="0.25"/>
    <x v="165"/>
    <d v="2017-09-26T00:00:00"/>
    <x v="3"/>
    <x v="5"/>
    <s v="Standard Class"/>
    <s v="JE-15610"/>
    <s v="Jim Epp"/>
    <n v="0.1111111111111111"/>
    <x v="2"/>
    <s v="United States"/>
    <s v="Milwaukee"/>
    <x v="27"/>
    <n v="53209"/>
    <x v="2"/>
    <s v="OFF-BI-10002976"/>
    <x v="0"/>
    <x v="4"/>
    <x v="442"/>
    <n v="33.04"/>
    <n v="8"/>
    <n v="0"/>
    <n v="15.5288"/>
  </r>
  <r>
    <n v="1787"/>
    <s v="CA-2017-166317"/>
    <n v="0.25"/>
    <x v="165"/>
    <d v="2017-09-26T00:00:00"/>
    <x v="3"/>
    <x v="5"/>
    <s v="Standard Class"/>
    <s v="JE-15610"/>
    <s v="Jim Epp"/>
    <n v="0.1111111111111111"/>
    <x v="2"/>
    <s v="United States"/>
    <s v="Milwaukee"/>
    <x v="27"/>
    <n v="53209"/>
    <x v="2"/>
    <s v="TEC-PH-10001615"/>
    <x v="2"/>
    <x v="2"/>
    <x v="443"/>
    <n v="86.97"/>
    <n v="3"/>
    <n v="0"/>
    <n v="25.221299999999999"/>
  </r>
  <r>
    <n v="1796"/>
    <s v="US-2017-139465"/>
    <n v="0.33333333333333331"/>
    <x v="39"/>
    <d v="2017-08-30T00:00:00"/>
    <x v="10"/>
    <x v="1"/>
    <s v="First Class"/>
    <s v="MR-17545"/>
    <s v="Mathew Reese"/>
    <n v="0.25"/>
    <x v="1"/>
    <s v="United States"/>
    <s v="New York City"/>
    <x v="9"/>
    <n v="10024"/>
    <x v="1"/>
    <s v="OFF-ST-10002352"/>
    <x v="0"/>
    <x v="3"/>
    <x v="300"/>
    <n v="63.84"/>
    <n v="8"/>
    <n v="0"/>
    <n v="16.598400000000002"/>
  </r>
  <r>
    <n v="1797"/>
    <s v="US-2017-139465"/>
    <n v="0.33333333333333331"/>
    <x v="39"/>
    <d v="2017-08-30T00:00:00"/>
    <x v="10"/>
    <x v="1"/>
    <s v="First Class"/>
    <s v="MR-17545"/>
    <s v="Mathew Reese"/>
    <n v="0.25"/>
    <x v="1"/>
    <s v="United States"/>
    <s v="New York City"/>
    <x v="9"/>
    <n v="10024"/>
    <x v="1"/>
    <s v="TEC-PH-10000455"/>
    <x v="2"/>
    <x v="2"/>
    <x v="444"/>
    <n v="347.97"/>
    <n v="3"/>
    <n v="0"/>
    <n v="100.9113"/>
  </r>
  <r>
    <n v="1798"/>
    <s v="US-2017-139465"/>
    <n v="0.33333333333333331"/>
    <x v="39"/>
    <d v="2017-08-30T00:00:00"/>
    <x v="10"/>
    <x v="1"/>
    <s v="First Class"/>
    <s v="MR-17545"/>
    <s v="Mathew Reese"/>
    <n v="0.25"/>
    <x v="1"/>
    <s v="United States"/>
    <s v="New York City"/>
    <x v="9"/>
    <n v="10024"/>
    <x v="1"/>
    <s v="OFF-BI-10003910"/>
    <x v="0"/>
    <x v="4"/>
    <x v="198"/>
    <n v="37.008000000000003"/>
    <n v="6"/>
    <n v="0.2"/>
    <n v="11.565"/>
  </r>
  <r>
    <n v="1803"/>
    <s v="CA-2017-158379"/>
    <n v="0.33333333333333331"/>
    <x v="165"/>
    <d v="2017-09-26T00:00:00"/>
    <x v="3"/>
    <x v="5"/>
    <s v="Second Class"/>
    <s v="JA-15970"/>
    <s v="Joseph Airdo"/>
    <n v="0.1"/>
    <x v="0"/>
    <s v="United States"/>
    <s v="Philadelphia"/>
    <x v="1"/>
    <n v="19134"/>
    <x v="1"/>
    <s v="OFF-BI-10002498"/>
    <x v="0"/>
    <x v="4"/>
    <x v="445"/>
    <n v="5.6070000000000002"/>
    <n v="1"/>
    <n v="0.7"/>
    <n v="-4.2987000000000002"/>
  </r>
  <r>
    <n v="1804"/>
    <s v="CA-2017-158379"/>
    <n v="0.33333333333333331"/>
    <x v="165"/>
    <d v="2017-09-26T00:00:00"/>
    <x v="3"/>
    <x v="5"/>
    <s v="Second Class"/>
    <s v="JA-15970"/>
    <s v="Joseph Airdo"/>
    <n v="0.1"/>
    <x v="0"/>
    <s v="United States"/>
    <s v="Philadelphia"/>
    <x v="1"/>
    <n v="19134"/>
    <x v="1"/>
    <s v="OFF-SU-10002881"/>
    <x v="0"/>
    <x v="15"/>
    <x v="446"/>
    <n v="4663.7359999999999"/>
    <n v="7"/>
    <n v="0.2"/>
    <n v="-1049.3406"/>
  </r>
  <r>
    <n v="1805"/>
    <s v="CA-2017-158379"/>
    <n v="0.33333333333333331"/>
    <x v="165"/>
    <d v="2017-09-26T00:00:00"/>
    <x v="3"/>
    <x v="5"/>
    <s v="Second Class"/>
    <s v="JA-15970"/>
    <s v="Joseph Airdo"/>
    <n v="0.1"/>
    <x v="0"/>
    <s v="United States"/>
    <s v="Philadelphia"/>
    <x v="1"/>
    <n v="19134"/>
    <x v="1"/>
    <s v="TEC-AC-10002926"/>
    <x v="2"/>
    <x v="6"/>
    <x v="447"/>
    <n v="79.983999999999995"/>
    <n v="2"/>
    <n v="0.2"/>
    <n v="22.9954"/>
  </r>
  <r>
    <n v="1813"/>
    <s v="US-2017-161193"/>
    <n v="0.5"/>
    <x v="64"/>
    <d v="2017-11-26T00:00:00"/>
    <x v="5"/>
    <x v="4"/>
    <s v="Standard Class"/>
    <s v="BT-11680"/>
    <s v="Brian Thompson"/>
    <n v="0.33333333333333331"/>
    <x v="0"/>
    <s v="United States"/>
    <s v="Newark"/>
    <x v="12"/>
    <n v="43055"/>
    <x v="1"/>
    <s v="FUR-FU-10001861"/>
    <x v="1"/>
    <x v="5"/>
    <x v="448"/>
    <n v="77.599999999999994"/>
    <n v="5"/>
    <n v="0.2"/>
    <n v="28.13"/>
  </r>
  <r>
    <n v="1814"/>
    <s v="US-2017-161193"/>
    <n v="0.5"/>
    <x v="64"/>
    <d v="2017-11-26T00:00:00"/>
    <x v="5"/>
    <x v="4"/>
    <s v="Standard Class"/>
    <s v="BT-11680"/>
    <s v="Brian Thompson"/>
    <n v="0.33333333333333331"/>
    <x v="0"/>
    <s v="United States"/>
    <s v="Newark"/>
    <x v="12"/>
    <n v="43055"/>
    <x v="1"/>
    <s v="FUR-FU-10000206"/>
    <x v="1"/>
    <x v="5"/>
    <x v="102"/>
    <n v="4.6559999999999997"/>
    <n v="2"/>
    <n v="0.2"/>
    <n v="1.5713999999999999"/>
  </r>
  <r>
    <n v="1831"/>
    <s v="CA-2017-145884"/>
    <n v="0.5"/>
    <x v="58"/>
    <d v="2017-10-21T00:00:00"/>
    <x v="2"/>
    <x v="0"/>
    <s v="Same Day"/>
    <s v="SL-20155"/>
    <s v="Sara Luxemburg"/>
    <n v="0.33333333333333331"/>
    <x v="1"/>
    <s v="United States"/>
    <s v="Muskogee"/>
    <x v="34"/>
    <n v="74403"/>
    <x v="2"/>
    <s v="TEC-PH-10000895"/>
    <x v="2"/>
    <x v="2"/>
    <x v="449"/>
    <n v="1439.92"/>
    <n v="8"/>
    <n v="0"/>
    <n v="374.37920000000003"/>
  </r>
  <r>
    <n v="1832"/>
    <s v="CA-2017-145884"/>
    <n v="0.5"/>
    <x v="58"/>
    <d v="2017-10-21T00:00:00"/>
    <x v="2"/>
    <x v="0"/>
    <s v="Same Day"/>
    <s v="SL-20155"/>
    <s v="Sara Luxemburg"/>
    <n v="0.33333333333333331"/>
    <x v="1"/>
    <s v="United States"/>
    <s v="Muskogee"/>
    <x v="34"/>
    <n v="74403"/>
    <x v="2"/>
    <s v="FUR-TA-10002356"/>
    <x v="1"/>
    <x v="12"/>
    <x v="450"/>
    <n v="262.11"/>
    <n v="1"/>
    <n v="0"/>
    <n v="62.906399999999998"/>
  </r>
  <r>
    <n v="1834"/>
    <s v="CA-2017-162691"/>
    <n v="0.5"/>
    <x v="111"/>
    <d v="2017-08-07T00:00:00"/>
    <x v="10"/>
    <x v="3"/>
    <s v="Standard Class"/>
    <s v="AS-10045"/>
    <s v="Aaron Smayling"/>
    <n v="0.14285714285714285"/>
    <x v="2"/>
    <s v="United States"/>
    <s v="Austin"/>
    <x v="2"/>
    <n v="78745"/>
    <x v="2"/>
    <s v="TEC-MA-10000488"/>
    <x v="2"/>
    <x v="16"/>
    <x v="451"/>
    <n v="1439.982"/>
    <n v="3"/>
    <n v="0.4"/>
    <n v="-263.99669999999998"/>
  </r>
  <r>
    <n v="1835"/>
    <s v="CA-2017-162691"/>
    <n v="0.5"/>
    <x v="111"/>
    <d v="2017-08-07T00:00:00"/>
    <x v="10"/>
    <x v="3"/>
    <s v="Standard Class"/>
    <s v="AS-10045"/>
    <s v="Aaron Smayling"/>
    <n v="0.14285714285714285"/>
    <x v="2"/>
    <s v="United States"/>
    <s v="Austin"/>
    <x v="2"/>
    <n v="78745"/>
    <x v="2"/>
    <s v="OFF-PA-10003729"/>
    <x v="0"/>
    <x v="0"/>
    <x v="452"/>
    <n v="36.287999999999997"/>
    <n v="7"/>
    <n v="0.2"/>
    <n v="12.700799999999999"/>
  </r>
  <r>
    <n v="1837"/>
    <s v="CA-2017-122693"/>
    <n v="1"/>
    <x v="166"/>
    <d v="2017-02-21T00:00:00"/>
    <x v="8"/>
    <x v="1"/>
    <s v="Second Class"/>
    <s v="NH-18610"/>
    <s v="Nicole Hansen"/>
    <n v="0.2"/>
    <x v="2"/>
    <s v="United States"/>
    <s v="Roswell"/>
    <x v="18"/>
    <n v="30076"/>
    <x v="0"/>
    <s v="OFF-AP-10002518"/>
    <x v="0"/>
    <x v="11"/>
    <x v="453"/>
    <n v="1245.8599999999999"/>
    <n v="7"/>
    <n v="0"/>
    <n v="361.29939999999999"/>
  </r>
  <r>
    <n v="1845"/>
    <s v="US-2017-113852"/>
    <n v="1"/>
    <x v="162"/>
    <d v="2017-08-02T00:00:00"/>
    <x v="1"/>
    <x v="0"/>
    <s v="Standard Class"/>
    <s v="GW-14605"/>
    <s v="Giulietta Weimer"/>
    <n v="0.5"/>
    <x v="0"/>
    <s v="United States"/>
    <s v="Seattle"/>
    <x v="21"/>
    <n v="98115"/>
    <x v="3"/>
    <s v="TEC-AC-10003027"/>
    <x v="2"/>
    <x v="6"/>
    <x v="454"/>
    <n v="90.57"/>
    <n v="3"/>
    <n v="0"/>
    <n v="11.774100000000001"/>
  </r>
  <r>
    <n v="1846"/>
    <s v="US-2017-158512"/>
    <n v="0.5"/>
    <x v="167"/>
    <d v="2017-01-17T00:00:00"/>
    <x v="11"/>
    <x v="2"/>
    <s v="Second Class"/>
    <s v="DA-13450"/>
    <s v="Dianna Arnett"/>
    <n v="0.5"/>
    <x v="1"/>
    <s v="United States"/>
    <s v="Washington"/>
    <x v="35"/>
    <n v="20016"/>
    <x v="1"/>
    <s v="OFF-PA-10001804"/>
    <x v="0"/>
    <x v="0"/>
    <x v="455"/>
    <n v="40.08"/>
    <n v="6"/>
    <n v="0"/>
    <n v="19.238399999999999"/>
  </r>
  <r>
    <n v="1847"/>
    <s v="US-2017-158512"/>
    <n v="0.5"/>
    <x v="167"/>
    <d v="2017-01-17T00:00:00"/>
    <x v="11"/>
    <x v="2"/>
    <s v="Second Class"/>
    <s v="DA-13450"/>
    <s v="Dianna Arnett"/>
    <n v="0.5"/>
    <x v="1"/>
    <s v="United States"/>
    <s v="Washington"/>
    <x v="35"/>
    <n v="20016"/>
    <x v="1"/>
    <s v="FUR-FU-10004973"/>
    <x v="1"/>
    <x v="5"/>
    <x v="456"/>
    <n v="37.68"/>
    <n v="2"/>
    <n v="0"/>
    <n v="15.8256"/>
  </r>
  <r>
    <n v="1848"/>
    <s v="CA-2017-128370"/>
    <n v="0.5"/>
    <x v="3"/>
    <d v="2017-09-10T00:00:00"/>
    <x v="3"/>
    <x v="1"/>
    <s v="Same Day"/>
    <s v="FH-14275"/>
    <s v="Frank Hawley"/>
    <n v="0.1111111111111111"/>
    <x v="2"/>
    <s v="United States"/>
    <s v="Los Angeles"/>
    <x v="10"/>
    <n v="90004"/>
    <x v="3"/>
    <s v="FUR-CH-10002602"/>
    <x v="1"/>
    <x v="1"/>
    <x v="457"/>
    <n v="362.35199999999998"/>
    <n v="3"/>
    <n v="0.2"/>
    <n v="27.176400000000001"/>
  </r>
  <r>
    <n v="1849"/>
    <s v="CA-2017-128370"/>
    <n v="0.5"/>
    <x v="3"/>
    <d v="2017-09-10T00:00:00"/>
    <x v="3"/>
    <x v="1"/>
    <s v="Same Day"/>
    <s v="FH-14275"/>
    <s v="Frank Hawley"/>
    <n v="0.1111111111111111"/>
    <x v="2"/>
    <s v="United States"/>
    <s v="Los Angeles"/>
    <x v="10"/>
    <n v="90004"/>
    <x v="3"/>
    <s v="OFF-BI-10004140"/>
    <x v="0"/>
    <x v="4"/>
    <x v="291"/>
    <n v="7.1840000000000002"/>
    <n v="2"/>
    <n v="0.2"/>
    <n v="2.2450000000000001"/>
  </r>
  <r>
    <n v="1857"/>
    <s v="US-2017-158218"/>
    <n v="0.5"/>
    <x v="168"/>
    <d v="2017-05-15T00:00:00"/>
    <x v="6"/>
    <x v="5"/>
    <s v="Second Class"/>
    <s v="AC-10420"/>
    <s v="Alyssa Crouse"/>
    <n v="0.5"/>
    <x v="2"/>
    <s v="United States"/>
    <s v="Houston"/>
    <x v="2"/>
    <n v="77041"/>
    <x v="2"/>
    <s v="OFF-ST-10000563"/>
    <x v="0"/>
    <x v="3"/>
    <x v="415"/>
    <n v="127.92"/>
    <n v="5"/>
    <n v="0.2"/>
    <n v="-15.99"/>
  </r>
  <r>
    <n v="1858"/>
    <s v="US-2017-158218"/>
    <n v="0.5"/>
    <x v="168"/>
    <d v="2017-05-15T00:00:00"/>
    <x v="6"/>
    <x v="5"/>
    <s v="Second Class"/>
    <s v="AC-10420"/>
    <s v="Alyssa Crouse"/>
    <n v="0.5"/>
    <x v="2"/>
    <s v="United States"/>
    <s v="Houston"/>
    <x v="2"/>
    <n v="77041"/>
    <x v="2"/>
    <s v="OFF-BI-10002133"/>
    <x v="0"/>
    <x v="4"/>
    <x v="458"/>
    <n v="34.24"/>
    <n v="4"/>
    <n v="0.8"/>
    <n v="-53.072000000000003"/>
  </r>
  <r>
    <n v="1861"/>
    <s v="US-2017-121251"/>
    <n v="0.5"/>
    <x v="169"/>
    <d v="2017-03-27T00:00:00"/>
    <x v="9"/>
    <x v="1"/>
    <s v="First Class"/>
    <s v="GM-14440"/>
    <s v="Gary McGarr"/>
    <n v="0.2"/>
    <x v="0"/>
    <s v="United States"/>
    <s v="New York City"/>
    <x v="9"/>
    <n v="10009"/>
    <x v="1"/>
    <s v="FUR-BO-10001918"/>
    <x v="1"/>
    <x v="14"/>
    <x v="459"/>
    <n v="257.56799999999998"/>
    <n v="2"/>
    <n v="0.2"/>
    <n v="-28.976400000000002"/>
  </r>
  <r>
    <n v="1862"/>
    <s v="US-2017-121251"/>
    <n v="0.5"/>
    <x v="169"/>
    <d v="2017-03-27T00:00:00"/>
    <x v="9"/>
    <x v="1"/>
    <s v="First Class"/>
    <s v="GM-14440"/>
    <s v="Gary McGarr"/>
    <n v="0.2"/>
    <x v="0"/>
    <s v="United States"/>
    <s v="New York City"/>
    <x v="9"/>
    <n v="10009"/>
    <x v="1"/>
    <s v="TEC-PH-10004896"/>
    <x v="2"/>
    <x v="2"/>
    <x v="460"/>
    <n v="119.96"/>
    <n v="4"/>
    <n v="0"/>
    <n v="33.588799999999999"/>
  </r>
  <r>
    <n v="1866"/>
    <s v="US-2017-116659"/>
    <n v="1"/>
    <x v="26"/>
    <d v="2017-11-12T00:00:00"/>
    <x v="5"/>
    <x v="1"/>
    <s v="Same Day"/>
    <s v="NG-18355"/>
    <s v="Nat Gilpin"/>
    <n v="0.125"/>
    <x v="2"/>
    <s v="United States"/>
    <s v="Newark"/>
    <x v="12"/>
    <n v="43055"/>
    <x v="1"/>
    <s v="TEC-PH-10002824"/>
    <x v="2"/>
    <x v="2"/>
    <x v="461"/>
    <n v="370.78199999999998"/>
    <n v="3"/>
    <n v="0.4"/>
    <n v="-92.695499999999996"/>
  </r>
  <r>
    <n v="1867"/>
    <s v="CA-2017-118857"/>
    <n v="1"/>
    <x v="0"/>
    <d v="2017-04-18T00:00:00"/>
    <x v="0"/>
    <x v="0"/>
    <s v="First Class"/>
    <s v="AH-10075"/>
    <s v="Adam Hart"/>
    <n v="8.3333333333333329E-2"/>
    <x v="2"/>
    <s v="United States"/>
    <s v="Henderson"/>
    <x v="19"/>
    <n v="89015"/>
    <x v="3"/>
    <s v="FUR-FU-10004460"/>
    <x v="1"/>
    <x v="5"/>
    <x v="462"/>
    <n v="196.45"/>
    <n v="5"/>
    <n v="0"/>
    <n v="70.721999999999994"/>
  </r>
  <r>
    <n v="1874"/>
    <s v="CA-2017-142888"/>
    <n v="1"/>
    <x v="170"/>
    <d v="2017-11-25T00:00:00"/>
    <x v="5"/>
    <x v="3"/>
    <s v="Standard Class"/>
    <s v="BP-11230"/>
    <s v="Benjamin Patterson"/>
    <n v="1"/>
    <x v="0"/>
    <s v="United States"/>
    <s v="Spokane"/>
    <x v="21"/>
    <n v="99207"/>
    <x v="3"/>
    <s v="FUR-TA-10004767"/>
    <x v="1"/>
    <x v="12"/>
    <x v="463"/>
    <n v="70.98"/>
    <n v="1"/>
    <n v="0"/>
    <n v="20.584199999999999"/>
  </r>
  <r>
    <n v="1877"/>
    <s v="CA-2017-112039"/>
    <n v="1"/>
    <x v="171"/>
    <d v="2017-03-29T00:00:00"/>
    <x v="9"/>
    <x v="0"/>
    <s v="Standard Class"/>
    <s v="JC-15775"/>
    <s v="John Castell"/>
    <n v="0.1111111111111111"/>
    <x v="0"/>
    <s v="United States"/>
    <s v="San Antonio"/>
    <x v="2"/>
    <n v="78207"/>
    <x v="2"/>
    <s v="TEC-PH-10000984"/>
    <x v="2"/>
    <x v="2"/>
    <x v="464"/>
    <n v="470.37599999999998"/>
    <n v="3"/>
    <n v="0.2"/>
    <n v="47.037599999999998"/>
  </r>
  <r>
    <n v="1878"/>
    <s v="CA-2017-118885"/>
    <n v="0.5"/>
    <x v="172"/>
    <d v="2018-01-02T00:00:00"/>
    <x v="4"/>
    <x v="5"/>
    <s v="Standard Class"/>
    <s v="JG-15160"/>
    <s v="James Galang"/>
    <n v="0.16666666666666666"/>
    <x v="0"/>
    <s v="United States"/>
    <s v="Los Angeles"/>
    <x v="10"/>
    <n v="90049"/>
    <x v="3"/>
    <s v="FUR-CH-10002880"/>
    <x v="1"/>
    <x v="1"/>
    <x v="465"/>
    <n v="393.56799999999998"/>
    <n v="4"/>
    <n v="0.2"/>
    <n v="-44.276400000000002"/>
  </r>
  <r>
    <n v="1879"/>
    <s v="CA-2017-118885"/>
    <n v="0.5"/>
    <x v="172"/>
    <d v="2018-01-02T00:00:00"/>
    <x v="4"/>
    <x v="5"/>
    <s v="Standard Class"/>
    <s v="JG-15160"/>
    <s v="James Galang"/>
    <n v="0.16666666666666666"/>
    <x v="0"/>
    <s v="United States"/>
    <s v="Los Angeles"/>
    <x v="10"/>
    <n v="90049"/>
    <x v="3"/>
    <s v="TEC-PH-10002563"/>
    <x v="2"/>
    <x v="2"/>
    <x v="351"/>
    <n v="302.37599999999998"/>
    <n v="3"/>
    <n v="0.2"/>
    <n v="22.6782"/>
  </r>
  <r>
    <n v="1880"/>
    <s v="US-2017-166611"/>
    <n v="1"/>
    <x v="173"/>
    <d v="2017-04-02T00:00:00"/>
    <x v="9"/>
    <x v="3"/>
    <s v="Standard Class"/>
    <s v="CK-12760"/>
    <s v="Cyma Kinney"/>
    <n v="0.33333333333333331"/>
    <x v="2"/>
    <s v="United States"/>
    <s v="Jacksonville"/>
    <x v="4"/>
    <n v="32216"/>
    <x v="0"/>
    <s v="OFF-BI-10001191"/>
    <x v="0"/>
    <x v="4"/>
    <x v="466"/>
    <n v="68.742000000000004"/>
    <n v="9"/>
    <n v="0.7"/>
    <n v="-48.119399999999999"/>
  </r>
  <r>
    <n v="1885"/>
    <s v="CA-2017-154718"/>
    <n v="1"/>
    <x v="174"/>
    <d v="2017-01-23T00:00:00"/>
    <x v="11"/>
    <x v="2"/>
    <s v="Second Class"/>
    <s v="DL-12865"/>
    <s v="Dan Lawera"/>
    <n v="0.5"/>
    <x v="0"/>
    <s v="United States"/>
    <s v="Keller"/>
    <x v="2"/>
    <n v="76248"/>
    <x v="2"/>
    <s v="OFF-LA-10003714"/>
    <x v="0"/>
    <x v="7"/>
    <x v="467"/>
    <n v="6"/>
    <n v="2"/>
    <n v="0.2"/>
    <n v="2.1"/>
  </r>
  <r>
    <n v="1893"/>
    <s v="CA-2017-145310"/>
    <n v="1"/>
    <x v="18"/>
    <d v="2017-12-24T00:00:00"/>
    <x v="4"/>
    <x v="5"/>
    <s v="Second Class"/>
    <s v="JP-15520"/>
    <s v="Jeremy Pistek"/>
    <n v="0.16666666666666666"/>
    <x v="0"/>
    <s v="United States"/>
    <s v="Port Orange"/>
    <x v="4"/>
    <n v="32127"/>
    <x v="0"/>
    <s v="OFF-EN-10002621"/>
    <x v="0"/>
    <x v="10"/>
    <x v="468"/>
    <n v="7.8239999999999998"/>
    <n v="1"/>
    <n v="0.2"/>
    <n v="2.9340000000000002"/>
  </r>
  <r>
    <n v="1895"/>
    <s v="US-2017-108063"/>
    <n v="1"/>
    <x v="163"/>
    <d v="2017-12-05T00:00:00"/>
    <x v="4"/>
    <x v="0"/>
    <s v="First Class"/>
    <s v="AS-10090"/>
    <s v="Adam Shillingsburg"/>
    <n v="0.125"/>
    <x v="0"/>
    <s v="United States"/>
    <s v="Charlottesville"/>
    <x v="16"/>
    <n v="22901"/>
    <x v="0"/>
    <s v="OFF-AR-10001446"/>
    <x v="0"/>
    <x v="8"/>
    <x v="469"/>
    <n v="34.65"/>
    <n v="3"/>
    <n v="0"/>
    <n v="10.395"/>
  </r>
  <r>
    <n v="1897"/>
    <s v="CA-2017-141789"/>
    <n v="1"/>
    <x v="175"/>
    <d v="2017-10-06T00:00:00"/>
    <x v="2"/>
    <x v="3"/>
    <s v="First Class"/>
    <s v="AC-10450"/>
    <s v="Amy Cox"/>
    <n v="0.5"/>
    <x v="0"/>
    <s v="United States"/>
    <s v="Minneapolis"/>
    <x v="7"/>
    <n v="55407"/>
    <x v="2"/>
    <s v="OFF-BI-10001359"/>
    <x v="0"/>
    <x v="4"/>
    <x v="470"/>
    <n v="1793.98"/>
    <n v="2"/>
    <n v="0"/>
    <n v="843.17060000000004"/>
  </r>
  <r>
    <n v="1903"/>
    <s v="CA-2017-167094"/>
    <n v="0.33333333333333331"/>
    <x v="58"/>
    <d v="2017-10-22T00:00:00"/>
    <x v="2"/>
    <x v="0"/>
    <s v="First Class"/>
    <s v="DK-12835"/>
    <s v="Damala Kotsonis"/>
    <n v="8.3333333333333329E-2"/>
    <x v="2"/>
    <s v="United States"/>
    <s v="Springfield"/>
    <x v="8"/>
    <n v="97477"/>
    <x v="3"/>
    <s v="OFF-PA-10003953"/>
    <x v="0"/>
    <x v="0"/>
    <x v="471"/>
    <n v="5.1840000000000002"/>
    <n v="1"/>
    <n v="0.2"/>
    <n v="1.8144"/>
  </r>
  <r>
    <n v="1904"/>
    <s v="CA-2017-167094"/>
    <n v="0.33333333333333331"/>
    <x v="58"/>
    <d v="2017-10-22T00:00:00"/>
    <x v="2"/>
    <x v="0"/>
    <s v="First Class"/>
    <s v="DK-12835"/>
    <s v="Damala Kotsonis"/>
    <n v="8.3333333333333329E-2"/>
    <x v="2"/>
    <s v="United States"/>
    <s v="Springfield"/>
    <x v="8"/>
    <n v="97477"/>
    <x v="3"/>
    <s v="FUR-CH-10000155"/>
    <x v="1"/>
    <x v="1"/>
    <x v="472"/>
    <n v="478.48"/>
    <n v="2"/>
    <n v="0.2"/>
    <n v="47.847999999999999"/>
  </r>
  <r>
    <n v="1905"/>
    <s v="CA-2017-167094"/>
    <n v="0.33333333333333331"/>
    <x v="58"/>
    <d v="2017-10-22T00:00:00"/>
    <x v="2"/>
    <x v="0"/>
    <s v="First Class"/>
    <s v="DK-12835"/>
    <s v="Damala Kotsonis"/>
    <n v="8.3333333333333329E-2"/>
    <x v="2"/>
    <s v="United States"/>
    <s v="Springfield"/>
    <x v="8"/>
    <n v="97477"/>
    <x v="3"/>
    <s v="TEC-AC-10003116"/>
    <x v="2"/>
    <x v="6"/>
    <x v="333"/>
    <n v="28.4"/>
    <n v="2"/>
    <n v="0.2"/>
    <n v="6.7450000000000001"/>
  </r>
  <r>
    <n v="1906"/>
    <s v="CA-2017-154410"/>
    <n v="1"/>
    <x v="58"/>
    <d v="2017-10-24T00:00:00"/>
    <x v="2"/>
    <x v="0"/>
    <s v="First Class"/>
    <s v="MD-17860"/>
    <s v="Michael Dominguez"/>
    <n v="0.2"/>
    <x v="2"/>
    <s v="United States"/>
    <s v="Indianapolis"/>
    <x v="24"/>
    <n v="46203"/>
    <x v="2"/>
    <s v="OFF-ST-10002743"/>
    <x v="0"/>
    <x v="3"/>
    <x v="473"/>
    <n v="909.12"/>
    <n v="8"/>
    <n v="0"/>
    <n v="9.0912000000000006"/>
  </r>
  <r>
    <n v="1910"/>
    <s v="CA-2017-105886"/>
    <n v="1"/>
    <x v="117"/>
    <d v="2017-12-23T00:00:00"/>
    <x v="4"/>
    <x v="4"/>
    <s v="Standard Class"/>
    <s v="DB-13660"/>
    <s v="Duane Benoit"/>
    <n v="0.14285714285714285"/>
    <x v="0"/>
    <s v="United States"/>
    <s v="Oceanside"/>
    <x v="9"/>
    <n v="11572"/>
    <x v="1"/>
    <s v="FUR-FU-10001037"/>
    <x v="1"/>
    <x v="5"/>
    <x v="474"/>
    <n v="18.96"/>
    <n v="2"/>
    <n v="0"/>
    <n v="8.532"/>
  </r>
  <r>
    <n v="1912"/>
    <s v="CA-2017-121503"/>
    <n v="0.5"/>
    <x v="124"/>
    <d v="2017-07-06T00:00:00"/>
    <x v="1"/>
    <x v="4"/>
    <s v="Second Class"/>
    <s v="FH-14275"/>
    <s v="Frank Hawley"/>
    <n v="0.1111111111111111"/>
    <x v="2"/>
    <s v="United States"/>
    <s v="Houston"/>
    <x v="2"/>
    <n v="77041"/>
    <x v="2"/>
    <s v="OFF-PA-10001878"/>
    <x v="0"/>
    <x v="0"/>
    <x v="475"/>
    <n v="273.89600000000002"/>
    <n v="7"/>
    <n v="0.2"/>
    <n v="92.439899999999994"/>
  </r>
  <r>
    <n v="1913"/>
    <s v="CA-2017-121503"/>
    <n v="0.5"/>
    <x v="124"/>
    <d v="2017-07-06T00:00:00"/>
    <x v="1"/>
    <x v="4"/>
    <s v="Second Class"/>
    <s v="FH-14275"/>
    <s v="Frank Hawley"/>
    <n v="0.1111111111111111"/>
    <x v="2"/>
    <s v="United States"/>
    <s v="Houston"/>
    <x v="2"/>
    <n v="77041"/>
    <x v="2"/>
    <s v="TEC-MA-10003674"/>
    <x v="2"/>
    <x v="16"/>
    <x v="476"/>
    <n v="597.13199999999995"/>
    <n v="3"/>
    <n v="0.4"/>
    <n v="49.761000000000003"/>
  </r>
  <r>
    <n v="1915"/>
    <s v="CA-2017-124597"/>
    <n v="0.33333333333333331"/>
    <x v="144"/>
    <d v="2017-05-05T00:00:00"/>
    <x v="0"/>
    <x v="1"/>
    <s v="Standard Class"/>
    <s v="AS-10630"/>
    <s v="Ann Steele"/>
    <n v="0.14285714285714285"/>
    <x v="1"/>
    <s v="United States"/>
    <s v="Boynton Beach"/>
    <x v="4"/>
    <n v="33437"/>
    <x v="0"/>
    <s v="OFF-LA-10003190"/>
    <x v="0"/>
    <x v="7"/>
    <x v="477"/>
    <n v="4.6079999999999997"/>
    <n v="2"/>
    <n v="0.2"/>
    <n v="1.6704000000000001"/>
  </r>
  <r>
    <n v="1916"/>
    <s v="CA-2017-124597"/>
    <n v="0.33333333333333331"/>
    <x v="144"/>
    <d v="2017-05-05T00:00:00"/>
    <x v="0"/>
    <x v="1"/>
    <s v="Standard Class"/>
    <s v="AS-10630"/>
    <s v="Ann Steele"/>
    <n v="0.14285714285714285"/>
    <x v="1"/>
    <s v="United States"/>
    <s v="Boynton Beach"/>
    <x v="4"/>
    <n v="33437"/>
    <x v="0"/>
    <s v="OFF-AR-10002280"/>
    <x v="0"/>
    <x v="8"/>
    <x v="278"/>
    <n v="15.528"/>
    <n v="3"/>
    <n v="0.2"/>
    <n v="4.8525"/>
  </r>
  <r>
    <n v="1917"/>
    <s v="CA-2017-124597"/>
    <n v="0.33333333333333331"/>
    <x v="144"/>
    <d v="2017-05-05T00:00:00"/>
    <x v="0"/>
    <x v="1"/>
    <s v="Standard Class"/>
    <s v="AS-10630"/>
    <s v="Ann Steele"/>
    <n v="0.14285714285714285"/>
    <x v="1"/>
    <s v="United States"/>
    <s v="Boynton Beach"/>
    <x v="4"/>
    <n v="33437"/>
    <x v="0"/>
    <s v="OFF-LA-10001569"/>
    <x v="0"/>
    <x v="7"/>
    <x v="267"/>
    <n v="11.952"/>
    <n v="3"/>
    <n v="0.2"/>
    <n v="3.8843999999999999"/>
  </r>
  <r>
    <n v="1920"/>
    <s v="US-2017-111423"/>
    <n v="0.5"/>
    <x v="176"/>
    <d v="2017-08-19T00:00:00"/>
    <x v="10"/>
    <x v="2"/>
    <s v="First Class"/>
    <s v="EH-13765"/>
    <s v="Edward Hooks"/>
    <n v="0.25"/>
    <x v="2"/>
    <s v="United States"/>
    <s v="Watertown"/>
    <x v="9"/>
    <n v="13601"/>
    <x v="1"/>
    <s v="OFF-BI-10003091"/>
    <x v="0"/>
    <x v="4"/>
    <x v="478"/>
    <n v="895.92"/>
    <n v="5"/>
    <n v="0.2"/>
    <n v="302.37299999999999"/>
  </r>
  <r>
    <n v="1921"/>
    <s v="US-2017-111423"/>
    <n v="0.5"/>
    <x v="176"/>
    <d v="2017-08-19T00:00:00"/>
    <x v="10"/>
    <x v="2"/>
    <s v="First Class"/>
    <s v="EH-13765"/>
    <s v="Edward Hooks"/>
    <n v="0.25"/>
    <x v="2"/>
    <s v="United States"/>
    <s v="Watertown"/>
    <x v="9"/>
    <n v="13601"/>
    <x v="1"/>
    <s v="FUR-CH-10003981"/>
    <x v="1"/>
    <x v="1"/>
    <x v="479"/>
    <n v="462.56400000000002"/>
    <n v="2"/>
    <n v="0.1"/>
    <n v="97.6524"/>
  </r>
  <r>
    <n v="1925"/>
    <s v="CA-2017-126865"/>
    <n v="1"/>
    <x v="76"/>
    <d v="2017-12-07T00:00:00"/>
    <x v="4"/>
    <x v="3"/>
    <s v="Second Class"/>
    <s v="NP-18325"/>
    <s v="Naresj Patel"/>
    <n v="1"/>
    <x v="0"/>
    <s v="United States"/>
    <s v="San Diego"/>
    <x v="10"/>
    <n v="92024"/>
    <x v="3"/>
    <s v="OFF-PA-10003039"/>
    <x v="0"/>
    <x v="0"/>
    <x v="480"/>
    <n v="92.94"/>
    <n v="3"/>
    <n v="0"/>
    <n v="41.823"/>
  </r>
  <r>
    <n v="1926"/>
    <s v="CA-2017-102834"/>
    <n v="1"/>
    <x v="177"/>
    <d v="2017-03-13T00:00:00"/>
    <x v="9"/>
    <x v="2"/>
    <s v="Standard Class"/>
    <s v="LW-16990"/>
    <s v="Lindsay Williams"/>
    <n v="0.1111111111111111"/>
    <x v="2"/>
    <s v="United States"/>
    <s v="San Francisco"/>
    <x v="10"/>
    <n v="94110"/>
    <x v="3"/>
    <s v="TEC-AC-10001908"/>
    <x v="2"/>
    <x v="6"/>
    <x v="481"/>
    <n v="199.98"/>
    <n v="2"/>
    <n v="0"/>
    <n v="69.992999999999995"/>
  </r>
  <r>
    <n v="1928"/>
    <s v="CA-2017-121538"/>
    <n v="1"/>
    <x v="101"/>
    <d v="2017-12-01T00:00:00"/>
    <x v="5"/>
    <x v="3"/>
    <s v="First Class"/>
    <s v="RH-19495"/>
    <s v="Rick Hansen"/>
    <n v="0.33333333333333331"/>
    <x v="0"/>
    <s v="United States"/>
    <s v="Denver"/>
    <x v="26"/>
    <n v="80219"/>
    <x v="3"/>
    <s v="OFF-PA-10004071"/>
    <x v="0"/>
    <x v="0"/>
    <x v="482"/>
    <n v="88.768000000000001"/>
    <n v="2"/>
    <n v="0.2"/>
    <n v="31.0688"/>
  </r>
  <r>
    <n v="1929"/>
    <s v="US-2017-101539"/>
    <n v="0.33333333333333331"/>
    <x v="178"/>
    <d v="2017-03-18T00:00:00"/>
    <x v="9"/>
    <x v="2"/>
    <s v="Second Class"/>
    <s v="VM-21685"/>
    <s v="Valerie Mitchum"/>
    <n v="0.2"/>
    <x v="1"/>
    <s v="United States"/>
    <s v="Seattle"/>
    <x v="21"/>
    <n v="98105"/>
    <x v="3"/>
    <s v="OFF-PA-10001972"/>
    <x v="0"/>
    <x v="0"/>
    <x v="483"/>
    <n v="6.48"/>
    <n v="1"/>
    <n v="0"/>
    <n v="3.1103999999999998"/>
  </r>
  <r>
    <n v="1930"/>
    <s v="US-2017-101539"/>
    <n v="0.33333333333333331"/>
    <x v="178"/>
    <d v="2017-03-18T00:00:00"/>
    <x v="9"/>
    <x v="2"/>
    <s v="Second Class"/>
    <s v="VM-21685"/>
    <s v="Valerie Mitchum"/>
    <n v="0.2"/>
    <x v="1"/>
    <s v="United States"/>
    <s v="Seattle"/>
    <x v="21"/>
    <n v="98105"/>
    <x v="3"/>
    <s v="OFF-ST-10004180"/>
    <x v="0"/>
    <x v="3"/>
    <x v="52"/>
    <n v="46.51"/>
    <n v="1"/>
    <n v="0"/>
    <n v="1.8604000000000001"/>
  </r>
  <r>
    <n v="1931"/>
    <s v="US-2017-101539"/>
    <n v="0.33333333333333331"/>
    <x v="178"/>
    <d v="2017-03-18T00:00:00"/>
    <x v="9"/>
    <x v="2"/>
    <s v="Second Class"/>
    <s v="VM-21685"/>
    <s v="Valerie Mitchum"/>
    <n v="0.2"/>
    <x v="1"/>
    <s v="United States"/>
    <s v="Seattle"/>
    <x v="21"/>
    <n v="98105"/>
    <x v="3"/>
    <s v="TEC-PH-10004165"/>
    <x v="2"/>
    <x v="2"/>
    <x v="484"/>
    <n v="659.976"/>
    <n v="3"/>
    <n v="0.2"/>
    <n v="49.498199999999997"/>
  </r>
  <r>
    <n v="1933"/>
    <s v="CA-2017-161200"/>
    <n v="0.5"/>
    <x v="179"/>
    <d v="2017-08-10T00:00:00"/>
    <x v="10"/>
    <x v="1"/>
    <s v="Second Class"/>
    <s v="SV-20365"/>
    <s v="Seth Vernon"/>
    <n v="0.05"/>
    <x v="0"/>
    <s v="United States"/>
    <s v="Lafayette"/>
    <x v="36"/>
    <n v="70506"/>
    <x v="0"/>
    <s v="FUR-BO-10000468"/>
    <x v="1"/>
    <x v="14"/>
    <x v="485"/>
    <n v="145.74"/>
    <n v="3"/>
    <n v="0"/>
    <n v="23.3184"/>
  </r>
  <r>
    <n v="1934"/>
    <s v="CA-2017-161200"/>
    <n v="0.5"/>
    <x v="179"/>
    <d v="2017-08-10T00:00:00"/>
    <x v="10"/>
    <x v="1"/>
    <s v="Second Class"/>
    <s v="SV-20365"/>
    <s v="Seth Vernon"/>
    <n v="0.05"/>
    <x v="0"/>
    <s v="United States"/>
    <s v="Lafayette"/>
    <x v="36"/>
    <n v="70506"/>
    <x v="0"/>
    <s v="FUR-FU-10001706"/>
    <x v="1"/>
    <x v="5"/>
    <x v="486"/>
    <n v="15.4"/>
    <n v="5"/>
    <n v="0"/>
    <n v="7.3920000000000003"/>
  </r>
  <r>
    <n v="1935"/>
    <s v="CA-2017-101245"/>
    <n v="0.5"/>
    <x v="99"/>
    <d v="2017-12-03T00:00:00"/>
    <x v="5"/>
    <x v="4"/>
    <s v="Standard Class"/>
    <s v="LW-16990"/>
    <s v="Lindsay Williams"/>
    <n v="0.1111111111111111"/>
    <x v="2"/>
    <s v="United States"/>
    <s v="San Francisco"/>
    <x v="10"/>
    <n v="94109"/>
    <x v="3"/>
    <s v="OFF-PA-10003129"/>
    <x v="0"/>
    <x v="0"/>
    <x v="487"/>
    <n v="244.55"/>
    <n v="5"/>
    <n v="0"/>
    <n v="114.9385"/>
  </r>
  <r>
    <n v="1936"/>
    <s v="CA-2017-101245"/>
    <n v="0.5"/>
    <x v="99"/>
    <d v="2017-12-03T00:00:00"/>
    <x v="5"/>
    <x v="4"/>
    <s v="Standard Class"/>
    <s v="LW-16990"/>
    <s v="Lindsay Williams"/>
    <n v="0.1111111111111111"/>
    <x v="2"/>
    <s v="United States"/>
    <s v="San Francisco"/>
    <x v="10"/>
    <n v="94109"/>
    <x v="3"/>
    <s v="TEC-AC-10001284"/>
    <x v="2"/>
    <x v="6"/>
    <x v="488"/>
    <n v="166.16"/>
    <n v="8"/>
    <n v="0"/>
    <n v="59.817599999999999"/>
  </r>
  <r>
    <n v="1942"/>
    <s v="CA-2017-144064"/>
    <n v="0.33333333333333331"/>
    <x v="180"/>
    <d v="2017-09-01T00:00:00"/>
    <x v="10"/>
    <x v="3"/>
    <s v="First Class"/>
    <s v="CP-12085"/>
    <s v="Cathy Prescott"/>
    <n v="0.125"/>
    <x v="2"/>
    <s v="United States"/>
    <s v="Quincy"/>
    <x v="3"/>
    <n v="62301"/>
    <x v="2"/>
    <s v="OFF-LA-10004544"/>
    <x v="0"/>
    <x v="7"/>
    <x v="489"/>
    <n v="47.36"/>
    <n v="4"/>
    <n v="0.2"/>
    <n v="17.760000000000002"/>
  </r>
  <r>
    <n v="1943"/>
    <s v="CA-2017-144064"/>
    <n v="0.33333333333333331"/>
    <x v="180"/>
    <d v="2017-09-01T00:00:00"/>
    <x v="10"/>
    <x v="3"/>
    <s v="First Class"/>
    <s v="CP-12085"/>
    <s v="Cathy Prescott"/>
    <n v="0.125"/>
    <x v="2"/>
    <s v="United States"/>
    <s v="Quincy"/>
    <x v="3"/>
    <n v="62301"/>
    <x v="2"/>
    <s v="OFF-ST-10004507"/>
    <x v="0"/>
    <x v="3"/>
    <x v="114"/>
    <n v="27.44"/>
    <n v="2"/>
    <n v="0.2"/>
    <n v="2.4009999999999998"/>
  </r>
  <r>
    <n v="1944"/>
    <s v="CA-2017-144064"/>
    <n v="0.33333333333333331"/>
    <x v="180"/>
    <d v="2017-09-01T00:00:00"/>
    <x v="10"/>
    <x v="3"/>
    <s v="First Class"/>
    <s v="CP-12085"/>
    <s v="Cathy Prescott"/>
    <n v="0.125"/>
    <x v="2"/>
    <s v="United States"/>
    <s v="Quincy"/>
    <x v="3"/>
    <n v="62301"/>
    <x v="2"/>
    <s v="OFF-BI-10002012"/>
    <x v="0"/>
    <x v="4"/>
    <x v="265"/>
    <n v="3.24"/>
    <n v="9"/>
    <n v="0.8"/>
    <n v="-5.1840000000000002"/>
  </r>
  <r>
    <n v="1947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OFF-AR-10000658"/>
    <x v="0"/>
    <x v="8"/>
    <x v="490"/>
    <n v="23.1"/>
    <n v="2"/>
    <n v="0"/>
    <n v="6.468"/>
  </r>
  <r>
    <n v="1948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FUR-FU-10001196"/>
    <x v="1"/>
    <x v="5"/>
    <x v="491"/>
    <n v="11.54"/>
    <n v="2"/>
    <n v="0"/>
    <n v="3.4620000000000002"/>
  </r>
  <r>
    <n v="1949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FUR-TA-10001889"/>
    <x v="1"/>
    <x v="12"/>
    <x v="492"/>
    <n v="254.52600000000001"/>
    <n v="1"/>
    <n v="0.4"/>
    <n v="-93.3262"/>
  </r>
  <r>
    <n v="1950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OFF-AP-10000358"/>
    <x v="0"/>
    <x v="11"/>
    <x v="140"/>
    <n v="12.98"/>
    <n v="1"/>
    <n v="0"/>
    <n v="3.7642000000000002"/>
  </r>
  <r>
    <n v="1951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OFF-BI-10004970"/>
    <x v="0"/>
    <x v="4"/>
    <x v="493"/>
    <n v="26.431999999999999"/>
    <n v="8"/>
    <n v="0.2"/>
    <n v="8.9207999999999998"/>
  </r>
  <r>
    <n v="1952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TEC-PH-10003885"/>
    <x v="2"/>
    <x v="2"/>
    <x v="494"/>
    <n v="197.97"/>
    <n v="3"/>
    <n v="0"/>
    <n v="57.411299999999997"/>
  </r>
  <r>
    <n v="1953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OFF-LA-10001641"/>
    <x v="0"/>
    <x v="7"/>
    <x v="495"/>
    <n v="18.899999999999999"/>
    <n v="6"/>
    <n v="0"/>
    <n v="9.0719999999999992"/>
  </r>
  <r>
    <n v="1954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FUR-CH-10003379"/>
    <x v="1"/>
    <x v="1"/>
    <x v="118"/>
    <n v="1282.4100000000001"/>
    <n v="5"/>
    <n v="0.1"/>
    <n v="213.73500000000001"/>
  </r>
  <r>
    <n v="1955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OFF-AR-10004582"/>
    <x v="0"/>
    <x v="8"/>
    <x v="496"/>
    <n v="4.92"/>
    <n v="3"/>
    <n v="0"/>
    <n v="2.214"/>
  </r>
  <r>
    <n v="1956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TEC-AC-10002842"/>
    <x v="2"/>
    <x v="6"/>
    <x v="497"/>
    <n v="238"/>
    <n v="2"/>
    <n v="0"/>
    <n v="38.08"/>
  </r>
  <r>
    <n v="1957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TEC-AC-10000109"/>
    <x v="2"/>
    <x v="6"/>
    <x v="498"/>
    <n v="167.97"/>
    <n v="3"/>
    <n v="0"/>
    <n v="40.312800000000003"/>
  </r>
  <r>
    <n v="1958"/>
    <s v="CA-2017-157987"/>
    <n v="8.3333333333333329E-2"/>
    <x v="79"/>
    <d v="2017-09-06T00:00:00"/>
    <x v="3"/>
    <x v="0"/>
    <s v="Standard Class"/>
    <s v="AC-10615"/>
    <s v="Ann Chong"/>
    <n v="6.25E-2"/>
    <x v="2"/>
    <s v="United States"/>
    <s v="New York City"/>
    <x v="9"/>
    <n v="10009"/>
    <x v="1"/>
    <s v="OFF-PA-10003893"/>
    <x v="0"/>
    <x v="0"/>
    <x v="441"/>
    <n v="17.12"/>
    <n v="4"/>
    <n v="0"/>
    <n v="7.7039999999999997"/>
  </r>
  <r>
    <n v="1959"/>
    <s v="CA-2017-110905"/>
    <n v="0.125"/>
    <x v="3"/>
    <d v="2017-09-15T00:00:00"/>
    <x v="3"/>
    <x v="1"/>
    <s v="Second Class"/>
    <s v="RW-19690"/>
    <s v="Robert Waldorf"/>
    <n v="7.1428571428571425E-2"/>
    <x v="0"/>
    <s v="United States"/>
    <s v="Springfield"/>
    <x v="13"/>
    <n v="65807"/>
    <x v="2"/>
    <s v="OFF-BI-10003669"/>
    <x v="0"/>
    <x v="4"/>
    <x v="285"/>
    <n v="16.2"/>
    <n v="3"/>
    <n v="0"/>
    <n v="7.7759999999999998"/>
  </r>
  <r>
    <n v="1960"/>
    <s v="CA-2017-110905"/>
    <n v="0.125"/>
    <x v="3"/>
    <d v="2017-09-15T00:00:00"/>
    <x v="3"/>
    <x v="1"/>
    <s v="Second Class"/>
    <s v="RW-19690"/>
    <s v="Robert Waldorf"/>
    <n v="7.1428571428571425E-2"/>
    <x v="0"/>
    <s v="United States"/>
    <s v="Springfield"/>
    <x v="13"/>
    <n v="65807"/>
    <x v="2"/>
    <s v="OFF-AP-10004785"/>
    <x v="0"/>
    <x v="11"/>
    <x v="499"/>
    <n v="33.99"/>
    <n v="3"/>
    <n v="0"/>
    <n v="14.6157"/>
  </r>
  <r>
    <n v="1961"/>
    <s v="CA-2017-110905"/>
    <n v="0.125"/>
    <x v="3"/>
    <d v="2017-09-15T00:00:00"/>
    <x v="3"/>
    <x v="1"/>
    <s v="Second Class"/>
    <s v="RW-19690"/>
    <s v="Robert Waldorf"/>
    <n v="7.1428571428571425E-2"/>
    <x v="0"/>
    <s v="United States"/>
    <s v="Springfield"/>
    <x v="13"/>
    <n v="65807"/>
    <x v="2"/>
    <s v="TEC-AC-10003023"/>
    <x v="2"/>
    <x v="6"/>
    <x v="500"/>
    <n v="296.85000000000002"/>
    <n v="5"/>
    <n v="0"/>
    <n v="53.433"/>
  </r>
  <r>
    <n v="1962"/>
    <s v="CA-2017-110905"/>
    <n v="0.125"/>
    <x v="3"/>
    <d v="2017-09-15T00:00:00"/>
    <x v="3"/>
    <x v="1"/>
    <s v="Second Class"/>
    <s v="RW-19690"/>
    <s v="Robert Waldorf"/>
    <n v="7.1428571428571425E-2"/>
    <x v="0"/>
    <s v="United States"/>
    <s v="Springfield"/>
    <x v="13"/>
    <n v="65807"/>
    <x v="2"/>
    <s v="TEC-AC-10002217"/>
    <x v="2"/>
    <x v="6"/>
    <x v="501"/>
    <n v="112.8"/>
    <n v="6"/>
    <n v="0"/>
    <n v="6.7679999999999998"/>
  </r>
  <r>
    <n v="1963"/>
    <s v="CA-2017-110905"/>
    <n v="0.125"/>
    <x v="3"/>
    <d v="2017-09-15T00:00:00"/>
    <x v="3"/>
    <x v="1"/>
    <s v="Second Class"/>
    <s v="RW-19690"/>
    <s v="Robert Waldorf"/>
    <n v="7.1428571428571425E-2"/>
    <x v="0"/>
    <s v="United States"/>
    <s v="Springfield"/>
    <x v="13"/>
    <n v="65807"/>
    <x v="2"/>
    <s v="OFF-BI-10002954"/>
    <x v="0"/>
    <x v="4"/>
    <x v="502"/>
    <n v="13.71"/>
    <n v="3"/>
    <n v="0"/>
    <n v="6.5808"/>
  </r>
  <r>
    <n v="1964"/>
    <s v="CA-2017-110905"/>
    <n v="0.125"/>
    <x v="3"/>
    <d v="2017-09-15T00:00:00"/>
    <x v="3"/>
    <x v="1"/>
    <s v="Second Class"/>
    <s v="RW-19690"/>
    <s v="Robert Waldorf"/>
    <n v="7.1428571428571425E-2"/>
    <x v="0"/>
    <s v="United States"/>
    <s v="Springfield"/>
    <x v="13"/>
    <n v="65807"/>
    <x v="2"/>
    <s v="OFF-PA-10002586"/>
    <x v="0"/>
    <x v="0"/>
    <x v="503"/>
    <n v="24.9"/>
    <n v="5"/>
    <n v="0"/>
    <n v="11.702999999999999"/>
  </r>
  <r>
    <n v="1965"/>
    <s v="CA-2017-110905"/>
    <n v="0.125"/>
    <x v="3"/>
    <d v="2017-09-15T00:00:00"/>
    <x v="3"/>
    <x v="1"/>
    <s v="Second Class"/>
    <s v="RW-19690"/>
    <s v="Robert Waldorf"/>
    <n v="7.1428571428571425E-2"/>
    <x v="0"/>
    <s v="United States"/>
    <s v="Springfield"/>
    <x v="13"/>
    <n v="65807"/>
    <x v="2"/>
    <s v="OFF-ST-10000025"/>
    <x v="0"/>
    <x v="3"/>
    <x v="504"/>
    <n v="286.29000000000002"/>
    <n v="3"/>
    <n v="0"/>
    <n v="17.177399999999999"/>
  </r>
  <r>
    <n v="1966"/>
    <s v="CA-2017-110905"/>
    <n v="0.125"/>
    <x v="3"/>
    <d v="2017-09-15T00:00:00"/>
    <x v="3"/>
    <x v="1"/>
    <s v="Second Class"/>
    <s v="RW-19690"/>
    <s v="Robert Waldorf"/>
    <n v="7.1428571428571425E-2"/>
    <x v="0"/>
    <s v="United States"/>
    <s v="Springfield"/>
    <x v="13"/>
    <n v="65807"/>
    <x v="2"/>
    <s v="OFF-AP-10003281"/>
    <x v="0"/>
    <x v="11"/>
    <x v="505"/>
    <n v="24.18"/>
    <n v="2"/>
    <n v="0"/>
    <n v="7.2539999999999996"/>
  </r>
  <r>
    <n v="1967"/>
    <s v="CA-2017-165841"/>
    <n v="0.33333333333333331"/>
    <x v="55"/>
    <d v="2017-12-28T00:00:00"/>
    <x v="4"/>
    <x v="2"/>
    <s v="Standard Class"/>
    <s v="DB-13210"/>
    <s v="Dean Braden"/>
    <n v="0.125"/>
    <x v="0"/>
    <s v="United States"/>
    <s v="Paterson"/>
    <x v="14"/>
    <n v="7501"/>
    <x v="1"/>
    <s v="TEC-PH-10002103"/>
    <x v="2"/>
    <x v="2"/>
    <x v="506"/>
    <n v="281.97000000000003"/>
    <n v="3"/>
    <n v="0"/>
    <n v="78.951599999999999"/>
  </r>
  <r>
    <n v="1968"/>
    <s v="CA-2017-165841"/>
    <n v="0.33333333333333331"/>
    <x v="55"/>
    <d v="2017-12-28T00:00:00"/>
    <x v="4"/>
    <x v="2"/>
    <s v="Standard Class"/>
    <s v="DB-13210"/>
    <s v="Dean Braden"/>
    <n v="0.125"/>
    <x v="0"/>
    <s v="United States"/>
    <s v="Paterson"/>
    <x v="14"/>
    <n v="7501"/>
    <x v="1"/>
    <s v="OFF-SU-10000898"/>
    <x v="0"/>
    <x v="15"/>
    <x v="507"/>
    <n v="69.5"/>
    <n v="5"/>
    <n v="0"/>
    <n v="20.155000000000001"/>
  </r>
  <r>
    <n v="1969"/>
    <s v="CA-2017-165841"/>
    <n v="0.33333333333333331"/>
    <x v="55"/>
    <d v="2017-12-28T00:00:00"/>
    <x v="4"/>
    <x v="2"/>
    <s v="Standard Class"/>
    <s v="DB-13210"/>
    <s v="Dean Braden"/>
    <n v="0.125"/>
    <x v="0"/>
    <s v="United States"/>
    <s v="Paterson"/>
    <x v="14"/>
    <n v="7501"/>
    <x v="1"/>
    <s v="OFF-PA-10001144"/>
    <x v="0"/>
    <x v="0"/>
    <x v="508"/>
    <n v="166.44"/>
    <n v="3"/>
    <n v="0"/>
    <n v="79.891199999999998"/>
  </r>
  <r>
    <n v="1970"/>
    <s v="CA-2017-117485"/>
    <n v="1"/>
    <x v="115"/>
    <d v="2017-09-29T00:00:00"/>
    <x v="3"/>
    <x v="0"/>
    <s v="Standard Class"/>
    <s v="BD-11320"/>
    <s v="Bill Donatelli"/>
    <n v="0.125"/>
    <x v="0"/>
    <s v="United States"/>
    <s v="Tulsa"/>
    <x v="34"/>
    <n v="74133"/>
    <x v="2"/>
    <s v="TEC-AC-10004659"/>
    <x v="2"/>
    <x v="6"/>
    <x v="509"/>
    <n v="291.95999999999998"/>
    <n v="4"/>
    <n v="0"/>
    <n v="102.18600000000001"/>
  </r>
  <r>
    <n v="1971"/>
    <s v="CA-2017-140242"/>
    <n v="0.5"/>
    <x v="181"/>
    <d v="2017-05-11T00:00:00"/>
    <x v="6"/>
    <x v="0"/>
    <s v="Standard Class"/>
    <s v="ML-17755"/>
    <s v="Max Ludwig"/>
    <n v="0.1111111111111111"/>
    <x v="1"/>
    <s v="United States"/>
    <s v="Chicago"/>
    <x v="3"/>
    <n v="60623"/>
    <x v="2"/>
    <s v="OFF-AR-10004752"/>
    <x v="0"/>
    <x v="8"/>
    <x v="510"/>
    <n v="6.4080000000000004"/>
    <n v="3"/>
    <n v="0.2"/>
    <n v="0.64080000000000004"/>
  </r>
  <r>
    <n v="1972"/>
    <s v="CA-2017-140242"/>
    <n v="0.5"/>
    <x v="181"/>
    <d v="2017-05-11T00:00:00"/>
    <x v="6"/>
    <x v="0"/>
    <s v="Standard Class"/>
    <s v="ML-17755"/>
    <s v="Max Ludwig"/>
    <n v="0.1111111111111111"/>
    <x v="1"/>
    <s v="United States"/>
    <s v="Chicago"/>
    <x v="3"/>
    <n v="60623"/>
    <x v="2"/>
    <s v="TEC-AC-10004659"/>
    <x v="2"/>
    <x v="6"/>
    <x v="509"/>
    <n v="408.74400000000003"/>
    <n v="7"/>
    <n v="0.2"/>
    <n v="76.639499999999998"/>
  </r>
  <r>
    <n v="1992"/>
    <s v="CA-2017-111374"/>
    <n v="1"/>
    <x v="182"/>
    <d v="2017-02-28T00:00:00"/>
    <x v="8"/>
    <x v="5"/>
    <s v="Standard Class"/>
    <s v="CB-12415"/>
    <s v="Christy Brittain"/>
    <n v="0.33333333333333331"/>
    <x v="0"/>
    <s v="United States"/>
    <s v="Philadelphia"/>
    <x v="1"/>
    <n v="19134"/>
    <x v="1"/>
    <s v="OFF-BI-10004970"/>
    <x v="0"/>
    <x v="4"/>
    <x v="493"/>
    <n v="4.9560000000000004"/>
    <n v="4"/>
    <n v="0.7"/>
    <n v="-3.7995999999999999"/>
  </r>
  <r>
    <n v="1993"/>
    <s v="CA-2017-133648"/>
    <n v="0.33333333333333331"/>
    <x v="183"/>
    <d v="2017-07-02T00:00:00"/>
    <x v="7"/>
    <x v="1"/>
    <s v="Standard Class"/>
    <s v="ML-17755"/>
    <s v="Max Ludwig"/>
    <n v="0.1111111111111111"/>
    <x v="1"/>
    <s v="United States"/>
    <s v="Springfield"/>
    <x v="8"/>
    <n v="97477"/>
    <x v="3"/>
    <s v="OFF-LA-10003923"/>
    <x v="0"/>
    <x v="7"/>
    <x v="106"/>
    <n v="71.040000000000006"/>
    <n v="6"/>
    <n v="0.2"/>
    <n v="26.64"/>
  </r>
  <r>
    <n v="1994"/>
    <s v="CA-2017-133648"/>
    <n v="0.33333333333333331"/>
    <x v="183"/>
    <d v="2017-07-02T00:00:00"/>
    <x v="7"/>
    <x v="1"/>
    <s v="Standard Class"/>
    <s v="ML-17755"/>
    <s v="Max Ludwig"/>
    <n v="0.1111111111111111"/>
    <x v="1"/>
    <s v="United States"/>
    <s v="Springfield"/>
    <x v="8"/>
    <n v="97477"/>
    <x v="3"/>
    <s v="OFF-AR-10002257"/>
    <x v="0"/>
    <x v="8"/>
    <x v="511"/>
    <n v="5.3440000000000003"/>
    <n v="2"/>
    <n v="0.2"/>
    <n v="0.73480000000000001"/>
  </r>
  <r>
    <n v="1995"/>
    <s v="CA-2017-133648"/>
    <n v="0.33333333333333331"/>
    <x v="183"/>
    <d v="2017-07-02T00:00:00"/>
    <x v="7"/>
    <x v="1"/>
    <s v="Standard Class"/>
    <s v="ML-17755"/>
    <s v="Max Ludwig"/>
    <n v="0.1111111111111111"/>
    <x v="1"/>
    <s v="United States"/>
    <s v="Springfield"/>
    <x v="8"/>
    <n v="97477"/>
    <x v="3"/>
    <s v="OFF-FA-10004395"/>
    <x v="0"/>
    <x v="9"/>
    <x v="512"/>
    <n v="11.304"/>
    <n v="3"/>
    <n v="0.2"/>
    <n v="-2.1194999999999999"/>
  </r>
  <r>
    <n v="1996"/>
    <s v="US-2017-147221"/>
    <n v="0.5"/>
    <x v="163"/>
    <d v="2017-12-04T00:00:00"/>
    <x v="4"/>
    <x v="0"/>
    <s v="Second Class"/>
    <s v="JS-16030"/>
    <s v="Joy Smith"/>
    <n v="0.125"/>
    <x v="0"/>
    <s v="United States"/>
    <s v="Houston"/>
    <x v="2"/>
    <n v="77036"/>
    <x v="2"/>
    <s v="OFF-AP-10002534"/>
    <x v="0"/>
    <x v="11"/>
    <x v="513"/>
    <n v="294.62"/>
    <n v="5"/>
    <n v="0.8"/>
    <n v="-766.01199999999994"/>
  </r>
  <r>
    <n v="1997"/>
    <s v="US-2017-147221"/>
    <n v="0.5"/>
    <x v="163"/>
    <d v="2017-12-04T00:00:00"/>
    <x v="4"/>
    <x v="0"/>
    <s v="Second Class"/>
    <s v="JS-16030"/>
    <s v="Joy Smith"/>
    <n v="0.125"/>
    <x v="0"/>
    <s v="United States"/>
    <s v="Houston"/>
    <x v="2"/>
    <n v="77036"/>
    <x v="2"/>
    <s v="FUR-FU-10004020"/>
    <x v="1"/>
    <x v="5"/>
    <x v="514"/>
    <n v="8.7520000000000007"/>
    <n v="4"/>
    <n v="0.6"/>
    <n v="-3.7195999999999998"/>
  </r>
  <r>
    <n v="2001"/>
    <s v="CA-2017-166128"/>
    <n v="0.5"/>
    <x v="184"/>
    <d v="2017-04-18T00:00:00"/>
    <x v="0"/>
    <x v="3"/>
    <s v="Standard Class"/>
    <s v="LW-17215"/>
    <s v="Luke Weiss"/>
    <n v="0.25"/>
    <x v="0"/>
    <s v="United States"/>
    <s v="Pasadena"/>
    <x v="10"/>
    <n v="91104"/>
    <x v="3"/>
    <s v="TEC-AC-10001767"/>
    <x v="2"/>
    <x v="6"/>
    <x v="515"/>
    <n v="199.95"/>
    <n v="5"/>
    <n v="0"/>
    <n v="21.994499999999999"/>
  </r>
  <r>
    <n v="2002"/>
    <s v="CA-2017-166128"/>
    <n v="0.5"/>
    <x v="184"/>
    <d v="2017-04-18T00:00:00"/>
    <x v="0"/>
    <x v="3"/>
    <s v="Standard Class"/>
    <s v="LW-17215"/>
    <s v="Luke Weiss"/>
    <n v="0.25"/>
    <x v="0"/>
    <s v="United States"/>
    <s v="Pasadena"/>
    <x v="10"/>
    <n v="91104"/>
    <x v="3"/>
    <s v="OFF-AR-10001221"/>
    <x v="0"/>
    <x v="8"/>
    <x v="516"/>
    <n v="41.86"/>
    <n v="7"/>
    <n v="0"/>
    <n v="14.2324"/>
  </r>
  <r>
    <n v="2003"/>
    <s v="CA-2017-163510"/>
    <n v="0.5"/>
    <x v="14"/>
    <d v="2017-12-28T00:00:00"/>
    <x v="4"/>
    <x v="4"/>
    <s v="Second Class"/>
    <s v="JW-15955"/>
    <s v="Joni Wasserman"/>
    <n v="0.125"/>
    <x v="0"/>
    <s v="United States"/>
    <s v="Louisville"/>
    <x v="22"/>
    <n v="40214"/>
    <x v="0"/>
    <s v="OFF-ST-10000563"/>
    <x v="0"/>
    <x v="3"/>
    <x v="415"/>
    <n v="95.94"/>
    <n v="3"/>
    <n v="0"/>
    <n v="9.5939999999999994"/>
  </r>
  <r>
    <n v="2004"/>
    <s v="CA-2017-163510"/>
    <n v="0.5"/>
    <x v="14"/>
    <d v="2017-12-28T00:00:00"/>
    <x v="4"/>
    <x v="4"/>
    <s v="Second Class"/>
    <s v="JW-15955"/>
    <s v="Joni Wasserman"/>
    <n v="0.125"/>
    <x v="0"/>
    <s v="United States"/>
    <s v="Louisville"/>
    <x v="22"/>
    <n v="40214"/>
    <x v="0"/>
    <s v="FUR-CH-10001146"/>
    <x v="1"/>
    <x v="1"/>
    <x v="517"/>
    <n v="304.45"/>
    <n v="5"/>
    <n v="0"/>
    <n v="76.112499999999997"/>
  </r>
  <r>
    <n v="2005"/>
    <s v="US-2017-143028"/>
    <n v="1"/>
    <x v="184"/>
    <d v="2017-04-18T00:00:00"/>
    <x v="0"/>
    <x v="3"/>
    <s v="Standard Class"/>
    <s v="SC-20050"/>
    <s v="Sample Company A"/>
    <n v="0.2"/>
    <x v="1"/>
    <s v="United States"/>
    <s v="Lubbock"/>
    <x v="2"/>
    <n v="79424"/>
    <x v="2"/>
    <s v="OFF-BI-10004738"/>
    <x v="0"/>
    <x v="4"/>
    <x v="13"/>
    <n v="11.364000000000001"/>
    <n v="3"/>
    <n v="0.8"/>
    <n v="-17.045999999999999"/>
  </r>
  <r>
    <n v="2008"/>
    <s v="CA-2017-165386"/>
    <n v="1"/>
    <x v="185"/>
    <d v="2017-08-04T00:00:00"/>
    <x v="10"/>
    <x v="2"/>
    <s v="First Class"/>
    <s v="CM-12190"/>
    <s v="Charlotte Melton"/>
    <n v="0.25"/>
    <x v="0"/>
    <s v="United States"/>
    <s v="Chicago"/>
    <x v="3"/>
    <n v="60623"/>
    <x v="2"/>
    <s v="FUR-BO-10003034"/>
    <x v="1"/>
    <x v="14"/>
    <x v="518"/>
    <n v="183.37200000000001"/>
    <n v="2"/>
    <n v="0.3"/>
    <n v="-36.674399999999999"/>
  </r>
  <r>
    <n v="2025"/>
    <s v="US-2017-111241"/>
    <n v="1"/>
    <x v="186"/>
    <d v="2017-08-22T00:00:00"/>
    <x v="10"/>
    <x v="1"/>
    <s v="Second Class"/>
    <s v="GM-14500"/>
    <s v="Gene McClure"/>
    <n v="0.33333333333333331"/>
    <x v="0"/>
    <s v="United States"/>
    <s v="Fresno"/>
    <x v="10"/>
    <n v="93727"/>
    <x v="3"/>
    <s v="OFF-BI-10002867"/>
    <x v="0"/>
    <x v="4"/>
    <x v="519"/>
    <n v="239.12"/>
    <n v="5"/>
    <n v="0.2"/>
    <n v="77.713999999999999"/>
  </r>
  <r>
    <n v="2035"/>
    <s v="CA-2017-162481"/>
    <n v="0.5"/>
    <x v="37"/>
    <d v="2017-09-29T00:00:00"/>
    <x v="3"/>
    <x v="4"/>
    <s v="Standard Class"/>
    <s v="CT-11995"/>
    <s v="Carol Triggs"/>
    <n v="0.25"/>
    <x v="0"/>
    <s v="United States"/>
    <s v="Rochester"/>
    <x v="7"/>
    <n v="55901"/>
    <x v="2"/>
    <s v="OFF-BI-10002976"/>
    <x v="0"/>
    <x v="4"/>
    <x v="442"/>
    <n v="8.26"/>
    <n v="2"/>
    <n v="0"/>
    <n v="3.8822000000000001"/>
  </r>
  <r>
    <n v="2036"/>
    <s v="CA-2017-162481"/>
    <n v="0.5"/>
    <x v="37"/>
    <d v="2017-09-29T00:00:00"/>
    <x v="3"/>
    <x v="4"/>
    <s v="Standard Class"/>
    <s v="CT-11995"/>
    <s v="Carol Triggs"/>
    <n v="0.25"/>
    <x v="0"/>
    <s v="United States"/>
    <s v="Rochester"/>
    <x v="7"/>
    <n v="55901"/>
    <x v="2"/>
    <s v="FUR-CH-10003061"/>
    <x v="1"/>
    <x v="1"/>
    <x v="430"/>
    <n v="269.97000000000003"/>
    <n v="3"/>
    <n v="0"/>
    <n v="51.2943"/>
  </r>
  <r>
    <n v="2044"/>
    <s v="US-2017-158946"/>
    <n v="1"/>
    <x v="157"/>
    <d v="2017-11-23T00:00:00"/>
    <x v="5"/>
    <x v="0"/>
    <s v="Standard Class"/>
    <s v="JW-15220"/>
    <s v="Jane Waco"/>
    <n v="0.16666666666666666"/>
    <x v="2"/>
    <s v="United States"/>
    <s v="Lakewood"/>
    <x v="12"/>
    <n v="44107"/>
    <x v="1"/>
    <s v="OFF-AR-10001860"/>
    <x v="0"/>
    <x v="8"/>
    <x v="520"/>
    <n v="38.863999999999997"/>
    <n v="7"/>
    <n v="0.2"/>
    <n v="7.7728000000000002"/>
  </r>
  <r>
    <n v="2056"/>
    <s v="CA-2017-120376"/>
    <n v="0.25"/>
    <x v="18"/>
    <d v="2017-12-25T00:00:00"/>
    <x v="4"/>
    <x v="5"/>
    <s v="First Class"/>
    <s v="TP-21130"/>
    <s v="Theone Pippenger"/>
    <n v="0.125"/>
    <x v="0"/>
    <s v="United States"/>
    <s v="Detroit"/>
    <x v="5"/>
    <n v="48227"/>
    <x v="2"/>
    <s v="TEC-AC-10001114"/>
    <x v="2"/>
    <x v="6"/>
    <x v="521"/>
    <n v="199.95"/>
    <n v="5"/>
    <n v="0"/>
    <n v="63.984000000000002"/>
  </r>
  <r>
    <n v="2057"/>
    <s v="CA-2017-120376"/>
    <n v="0.25"/>
    <x v="18"/>
    <d v="2017-12-25T00:00:00"/>
    <x v="4"/>
    <x v="5"/>
    <s v="First Class"/>
    <s v="TP-21130"/>
    <s v="Theone Pippenger"/>
    <n v="0.125"/>
    <x v="0"/>
    <s v="United States"/>
    <s v="Detroit"/>
    <x v="5"/>
    <n v="48227"/>
    <x v="2"/>
    <s v="FUR-CH-10002335"/>
    <x v="1"/>
    <x v="1"/>
    <x v="522"/>
    <n v="1586.69"/>
    <n v="7"/>
    <n v="0"/>
    <n v="412.5394"/>
  </r>
  <r>
    <n v="2058"/>
    <s v="CA-2017-120376"/>
    <n v="0.25"/>
    <x v="18"/>
    <d v="2017-12-25T00:00:00"/>
    <x v="4"/>
    <x v="5"/>
    <s v="First Class"/>
    <s v="TP-21130"/>
    <s v="Theone Pippenger"/>
    <n v="0.125"/>
    <x v="0"/>
    <s v="United States"/>
    <s v="Detroit"/>
    <x v="5"/>
    <n v="48227"/>
    <x v="2"/>
    <s v="TEC-AC-10000844"/>
    <x v="2"/>
    <x v="6"/>
    <x v="523"/>
    <n v="84.99"/>
    <n v="1"/>
    <n v="0"/>
    <n v="30.596399999999999"/>
  </r>
  <r>
    <n v="2059"/>
    <s v="CA-2017-120376"/>
    <n v="0.25"/>
    <x v="18"/>
    <d v="2017-12-25T00:00:00"/>
    <x v="4"/>
    <x v="5"/>
    <s v="First Class"/>
    <s v="TP-21130"/>
    <s v="Theone Pippenger"/>
    <n v="0.125"/>
    <x v="0"/>
    <s v="United States"/>
    <s v="Detroit"/>
    <x v="5"/>
    <n v="48227"/>
    <x v="2"/>
    <s v="FUR-TA-10004534"/>
    <x v="1"/>
    <x v="12"/>
    <x v="524"/>
    <n v="411.8"/>
    <n v="2"/>
    <n v="0"/>
    <n v="70.006"/>
  </r>
  <r>
    <n v="2072"/>
    <s v="US-2017-110996"/>
    <n v="1"/>
    <x v="64"/>
    <d v="2017-11-25T00:00:00"/>
    <x v="5"/>
    <x v="4"/>
    <s v="Standard Class"/>
    <s v="KA-16525"/>
    <s v="Kelly Andreada"/>
    <n v="0.16666666666666666"/>
    <x v="0"/>
    <s v="United States"/>
    <s v="Ontario"/>
    <x v="10"/>
    <n v="91761"/>
    <x v="3"/>
    <s v="FUR-CH-10003956"/>
    <x v="1"/>
    <x v="1"/>
    <x v="87"/>
    <n v="283.92"/>
    <n v="5"/>
    <n v="0.2"/>
    <n v="-46.137"/>
  </r>
  <r>
    <n v="2074"/>
    <s v="CA-2017-122504"/>
    <n v="0.5"/>
    <x v="187"/>
    <d v="2017-11-12T00:00:00"/>
    <x v="5"/>
    <x v="3"/>
    <s v="Second Class"/>
    <s v="DB-13270"/>
    <s v="Deborah Brumfield"/>
    <n v="0.25"/>
    <x v="1"/>
    <s v="United States"/>
    <s v="Brentwood"/>
    <x v="10"/>
    <n v="94513"/>
    <x v="3"/>
    <s v="TEC-AC-10003289"/>
    <x v="2"/>
    <x v="6"/>
    <x v="525"/>
    <n v="59.97"/>
    <n v="3"/>
    <n v="0"/>
    <n v="13.793100000000001"/>
  </r>
  <r>
    <n v="2075"/>
    <s v="CA-2017-122504"/>
    <n v="0.5"/>
    <x v="187"/>
    <d v="2017-11-12T00:00:00"/>
    <x v="5"/>
    <x v="3"/>
    <s v="Second Class"/>
    <s v="DB-13270"/>
    <s v="Deborah Brumfield"/>
    <n v="0.25"/>
    <x v="1"/>
    <s v="United States"/>
    <s v="Brentwood"/>
    <x v="10"/>
    <n v="94513"/>
    <x v="3"/>
    <s v="TEC-PH-10002468"/>
    <x v="2"/>
    <x v="2"/>
    <x v="526"/>
    <n v="761.54399999999998"/>
    <n v="7"/>
    <n v="0.2"/>
    <n v="66.635099999999994"/>
  </r>
  <r>
    <n v="2077"/>
    <s v="CA-2017-140676"/>
    <n v="0.33333333333333331"/>
    <x v="147"/>
    <d v="2017-09-15T00:00:00"/>
    <x v="3"/>
    <x v="3"/>
    <s v="First Class"/>
    <s v="BF-11080"/>
    <s v="Bart Folk"/>
    <n v="0.2"/>
    <x v="0"/>
    <s v="United States"/>
    <s v="Baltimore"/>
    <x v="29"/>
    <n v="21215"/>
    <x v="1"/>
    <s v="OFF-PA-10004082"/>
    <x v="0"/>
    <x v="0"/>
    <x v="527"/>
    <n v="39.9"/>
    <n v="5"/>
    <n v="0"/>
    <n v="19.95"/>
  </r>
  <r>
    <n v="2078"/>
    <s v="CA-2017-140676"/>
    <n v="0.33333333333333331"/>
    <x v="147"/>
    <d v="2017-09-15T00:00:00"/>
    <x v="3"/>
    <x v="3"/>
    <s v="First Class"/>
    <s v="BF-11080"/>
    <s v="Bart Folk"/>
    <n v="0.2"/>
    <x v="0"/>
    <s v="United States"/>
    <s v="Baltimore"/>
    <x v="29"/>
    <n v="21215"/>
    <x v="1"/>
    <s v="OFF-AP-10000358"/>
    <x v="0"/>
    <x v="11"/>
    <x v="140"/>
    <n v="90.86"/>
    <n v="7"/>
    <n v="0"/>
    <n v="26.349399999999999"/>
  </r>
  <r>
    <n v="2079"/>
    <s v="CA-2017-140676"/>
    <n v="0.33333333333333331"/>
    <x v="147"/>
    <d v="2017-09-15T00:00:00"/>
    <x v="3"/>
    <x v="3"/>
    <s v="First Class"/>
    <s v="BF-11080"/>
    <s v="Bart Folk"/>
    <n v="0.2"/>
    <x v="0"/>
    <s v="United States"/>
    <s v="Baltimore"/>
    <x v="29"/>
    <n v="21215"/>
    <x v="1"/>
    <s v="OFF-PA-10004243"/>
    <x v="0"/>
    <x v="0"/>
    <x v="528"/>
    <n v="94.85"/>
    <n v="5"/>
    <n v="0"/>
    <n v="45.527999999999999"/>
  </r>
  <r>
    <n v="2083"/>
    <s v="CA-2017-104647"/>
    <n v="1"/>
    <x v="188"/>
    <d v="2017-03-01T00:00:00"/>
    <x v="8"/>
    <x v="2"/>
    <s v="Standard Class"/>
    <s v="CK-12595"/>
    <s v="Clytie Kelty"/>
    <n v="0.16666666666666666"/>
    <x v="0"/>
    <s v="United States"/>
    <s v="Los Angeles"/>
    <x v="10"/>
    <n v="90008"/>
    <x v="3"/>
    <s v="OFF-PA-10002870"/>
    <x v="0"/>
    <x v="0"/>
    <x v="326"/>
    <n v="37.44"/>
    <n v="6"/>
    <n v="0"/>
    <n v="16.847999999999999"/>
  </r>
  <r>
    <n v="2091"/>
    <s v="CA-2017-166142"/>
    <n v="0.5"/>
    <x v="189"/>
    <d v="2017-07-19T00:00:00"/>
    <x v="1"/>
    <x v="0"/>
    <s v="Standard Class"/>
    <s v="MM-17260"/>
    <s v="Magdelene Morse"/>
    <n v="0.33333333333333331"/>
    <x v="0"/>
    <s v="United States"/>
    <s v="Wilmington"/>
    <x v="33"/>
    <n v="19805"/>
    <x v="1"/>
    <s v="OFF-BI-10004094"/>
    <x v="0"/>
    <x v="4"/>
    <x v="529"/>
    <n v="26.55"/>
    <n v="3"/>
    <n v="0"/>
    <n v="13.009499999999999"/>
  </r>
  <r>
    <n v="2092"/>
    <s v="CA-2017-166142"/>
    <n v="0.5"/>
    <x v="189"/>
    <d v="2017-07-19T00:00:00"/>
    <x v="1"/>
    <x v="0"/>
    <s v="Standard Class"/>
    <s v="MM-17260"/>
    <s v="Magdelene Morse"/>
    <n v="0.33333333333333331"/>
    <x v="0"/>
    <s v="United States"/>
    <s v="Wilmington"/>
    <x v="33"/>
    <n v="19805"/>
    <x v="1"/>
    <s v="FUR-TA-10004607"/>
    <x v="1"/>
    <x v="12"/>
    <x v="530"/>
    <n v="310.44299999999998"/>
    <n v="3"/>
    <n v="0.3"/>
    <n v="-48.783900000000003"/>
  </r>
  <r>
    <n v="2099"/>
    <s v="CA-2017-124401"/>
    <n v="0.5"/>
    <x v="59"/>
    <d v="2017-09-12T00:00:00"/>
    <x v="3"/>
    <x v="2"/>
    <s v="Standard Class"/>
    <s v="RD-19900"/>
    <s v="Ruben Dartt"/>
    <n v="0.5"/>
    <x v="0"/>
    <s v="United States"/>
    <s v="Portland"/>
    <x v="8"/>
    <n v="97206"/>
    <x v="3"/>
    <s v="OFF-ST-10000649"/>
    <x v="0"/>
    <x v="3"/>
    <x v="531"/>
    <n v="37.68"/>
    <n v="3"/>
    <n v="0.2"/>
    <n v="2.355"/>
  </r>
  <r>
    <n v="2100"/>
    <s v="CA-2017-124401"/>
    <n v="0.5"/>
    <x v="59"/>
    <d v="2017-09-12T00:00:00"/>
    <x v="3"/>
    <x v="2"/>
    <s v="Standard Class"/>
    <s v="RD-19900"/>
    <s v="Ruben Dartt"/>
    <n v="0.5"/>
    <x v="0"/>
    <s v="United States"/>
    <s v="Portland"/>
    <x v="8"/>
    <n v="97206"/>
    <x v="3"/>
    <s v="TEC-AC-10002926"/>
    <x v="2"/>
    <x v="6"/>
    <x v="447"/>
    <n v="279.94400000000002"/>
    <n v="7"/>
    <n v="0.2"/>
    <n v="80.483900000000006"/>
  </r>
  <r>
    <n v="2104"/>
    <s v="CA-2017-167101"/>
    <n v="0.5"/>
    <x v="190"/>
    <d v="2017-03-28T00:00:00"/>
    <x v="9"/>
    <x v="5"/>
    <s v="Second Class"/>
    <s v="BM-11650"/>
    <s v="Brian Moss"/>
    <n v="7.1428571428571425E-2"/>
    <x v="2"/>
    <s v="United States"/>
    <s v="New York City"/>
    <x v="9"/>
    <n v="10009"/>
    <x v="1"/>
    <s v="OFF-PA-10000357"/>
    <x v="0"/>
    <x v="0"/>
    <x v="532"/>
    <n v="221.92"/>
    <n v="4"/>
    <n v="0"/>
    <n v="106.52160000000001"/>
  </r>
  <r>
    <n v="2105"/>
    <s v="CA-2017-167101"/>
    <n v="0.5"/>
    <x v="190"/>
    <d v="2017-03-28T00:00:00"/>
    <x v="9"/>
    <x v="5"/>
    <s v="Second Class"/>
    <s v="BM-11650"/>
    <s v="Brian Moss"/>
    <n v="7.1428571428571425E-2"/>
    <x v="2"/>
    <s v="United States"/>
    <s v="New York City"/>
    <x v="9"/>
    <n v="10009"/>
    <x v="1"/>
    <s v="TEC-AC-10001266"/>
    <x v="2"/>
    <x v="6"/>
    <x v="533"/>
    <n v="26"/>
    <n v="2"/>
    <n v="0"/>
    <n v="11.7"/>
  </r>
  <r>
    <n v="2119"/>
    <s v="CA-2017-155460"/>
    <n v="0.5"/>
    <x v="191"/>
    <d v="2017-04-15T00:00:00"/>
    <x v="0"/>
    <x v="2"/>
    <s v="First Class"/>
    <s v="RW-19630"/>
    <s v="Rob Williams"/>
    <n v="0.33333333333333331"/>
    <x v="2"/>
    <s v="United States"/>
    <s v="Seattle"/>
    <x v="21"/>
    <n v="98105"/>
    <x v="3"/>
    <s v="OFF-PA-10002479"/>
    <x v="0"/>
    <x v="0"/>
    <x v="46"/>
    <n v="5.28"/>
    <n v="1"/>
    <n v="0"/>
    <n v="2.3759999999999999"/>
  </r>
  <r>
    <n v="2120"/>
    <s v="CA-2017-155460"/>
    <n v="0.5"/>
    <x v="191"/>
    <d v="2017-04-15T00:00:00"/>
    <x v="0"/>
    <x v="2"/>
    <s v="First Class"/>
    <s v="RW-19630"/>
    <s v="Rob Williams"/>
    <n v="0.33333333333333331"/>
    <x v="2"/>
    <s v="United States"/>
    <s v="Seattle"/>
    <x v="21"/>
    <n v="98105"/>
    <x v="3"/>
    <s v="OFF-BI-10003091"/>
    <x v="0"/>
    <x v="4"/>
    <x v="478"/>
    <n v="895.92"/>
    <n v="5"/>
    <n v="0.2"/>
    <n v="302.37299999999999"/>
  </r>
  <r>
    <n v="2121"/>
    <s v="US-2017-168690"/>
    <n v="1"/>
    <x v="107"/>
    <d v="2017-01-13T00:00:00"/>
    <x v="11"/>
    <x v="0"/>
    <s v="Standard Class"/>
    <s v="TS-21085"/>
    <s v="Thais Sissman"/>
    <n v="1"/>
    <x v="0"/>
    <s v="United States"/>
    <s v="Ormond Beach"/>
    <x v="4"/>
    <n v="32174"/>
    <x v="0"/>
    <s v="OFF-BI-10000145"/>
    <x v="0"/>
    <x v="4"/>
    <x v="534"/>
    <n v="2.8079999999999998"/>
    <n v="3"/>
    <n v="0.7"/>
    <n v="-1.9656"/>
  </r>
  <r>
    <n v="2122"/>
    <s v="CA-2017-158246"/>
    <n v="1"/>
    <x v="11"/>
    <d v="2017-11-11T00:00:00"/>
    <x v="5"/>
    <x v="2"/>
    <s v="First Class"/>
    <s v="JB-15400"/>
    <s v="Jennifer Braxton"/>
    <n v="0.16666666666666666"/>
    <x v="2"/>
    <s v="United States"/>
    <s v="Sunnyvale"/>
    <x v="10"/>
    <n v="94086"/>
    <x v="3"/>
    <s v="FUR-CH-10003061"/>
    <x v="1"/>
    <x v="1"/>
    <x v="430"/>
    <n v="215.976"/>
    <n v="3"/>
    <n v="0.2"/>
    <n v="-2.6997"/>
  </r>
  <r>
    <n v="2123"/>
    <s v="CA-2017-167381"/>
    <n v="0.5"/>
    <x v="165"/>
    <d v="2017-09-24T00:00:00"/>
    <x v="3"/>
    <x v="5"/>
    <s v="Second Class"/>
    <s v="EH-14005"/>
    <s v="Erica Hernandez"/>
    <n v="0.14285714285714285"/>
    <x v="1"/>
    <s v="United States"/>
    <s v="Lansing"/>
    <x v="5"/>
    <n v="48911"/>
    <x v="2"/>
    <s v="FUR-BO-10001972"/>
    <x v="1"/>
    <x v="14"/>
    <x v="86"/>
    <n v="241.96"/>
    <n v="2"/>
    <n v="0"/>
    <n v="41.133200000000002"/>
  </r>
  <r>
    <n v="2124"/>
    <s v="CA-2017-167381"/>
    <n v="0.5"/>
    <x v="165"/>
    <d v="2017-09-24T00:00:00"/>
    <x v="3"/>
    <x v="5"/>
    <s v="Second Class"/>
    <s v="EH-14005"/>
    <s v="Erica Hernandez"/>
    <n v="0.14285714285714285"/>
    <x v="1"/>
    <s v="United States"/>
    <s v="Lansing"/>
    <x v="5"/>
    <n v="48911"/>
    <x v="2"/>
    <s v="OFF-LA-10000134"/>
    <x v="0"/>
    <x v="7"/>
    <x v="12"/>
    <n v="27.72"/>
    <n v="9"/>
    <n v="0"/>
    <n v="13.3056"/>
  </r>
  <r>
    <n v="2125"/>
    <s v="CA-2017-144862"/>
    <n v="0.5"/>
    <x v="24"/>
    <d v="2017-12-05T00:00:00"/>
    <x v="4"/>
    <x v="5"/>
    <s v="Standard Class"/>
    <s v="EH-14005"/>
    <s v="Erica Hernandez"/>
    <n v="0.14285714285714285"/>
    <x v="1"/>
    <s v="United States"/>
    <s v="Philadelphia"/>
    <x v="1"/>
    <n v="19143"/>
    <x v="1"/>
    <s v="OFF-EN-10003040"/>
    <x v="0"/>
    <x v="10"/>
    <x v="535"/>
    <n v="104.68"/>
    <n v="5"/>
    <n v="0.2"/>
    <n v="35.329500000000003"/>
  </r>
  <r>
    <n v="2126"/>
    <s v="CA-2017-144862"/>
    <n v="0.5"/>
    <x v="24"/>
    <d v="2017-12-05T00:00:00"/>
    <x v="4"/>
    <x v="5"/>
    <s v="Standard Class"/>
    <s v="EH-14005"/>
    <s v="Erica Hernandez"/>
    <n v="0.14285714285714285"/>
    <x v="1"/>
    <s v="United States"/>
    <s v="Philadelphia"/>
    <x v="1"/>
    <n v="19143"/>
    <x v="1"/>
    <s v="TEC-PH-10000923"/>
    <x v="2"/>
    <x v="2"/>
    <x v="536"/>
    <n v="62.957999999999998"/>
    <n v="7"/>
    <n v="0.4"/>
    <n v="9.4436999999999998"/>
  </r>
  <r>
    <n v="2139"/>
    <s v="US-2017-157896"/>
    <n v="1"/>
    <x v="192"/>
    <d v="2017-11-16T00:00:00"/>
    <x v="5"/>
    <x v="2"/>
    <s v="Same Day"/>
    <s v="CB-12415"/>
    <s v="Christy Brittain"/>
    <n v="0.33333333333333331"/>
    <x v="0"/>
    <s v="United States"/>
    <s v="New York City"/>
    <x v="9"/>
    <n v="10009"/>
    <x v="1"/>
    <s v="OFF-PA-10004092"/>
    <x v="0"/>
    <x v="0"/>
    <x v="537"/>
    <n v="146.82"/>
    <n v="3"/>
    <n v="0"/>
    <n v="73.41"/>
  </r>
  <r>
    <n v="2150"/>
    <s v="CA-2017-102771"/>
    <n v="1"/>
    <x v="52"/>
    <d v="2017-04-05T00:00:00"/>
    <x v="9"/>
    <x v="5"/>
    <s v="Standard Class"/>
    <s v="DO-13435"/>
    <s v="Denny Ordway"/>
    <n v="0.2"/>
    <x v="0"/>
    <s v="United States"/>
    <s v="New York City"/>
    <x v="9"/>
    <n v="10035"/>
    <x v="1"/>
    <s v="TEC-PH-10001536"/>
    <x v="2"/>
    <x v="2"/>
    <x v="538"/>
    <n v="84.95"/>
    <n v="5"/>
    <n v="0"/>
    <n v="22.087"/>
  </r>
  <r>
    <n v="2151"/>
    <s v="US-2017-139969"/>
    <n v="1"/>
    <x v="32"/>
    <d v="2017-11-26T00:00:00"/>
    <x v="5"/>
    <x v="1"/>
    <s v="Standard Class"/>
    <s v="AF-10870"/>
    <s v="Art Ferguson"/>
    <n v="0.2"/>
    <x v="0"/>
    <s v="United States"/>
    <s v="College Station"/>
    <x v="2"/>
    <n v="77840"/>
    <x v="2"/>
    <s v="FUR-CH-10001973"/>
    <x v="1"/>
    <x v="1"/>
    <x v="539"/>
    <n v="233.05799999999999"/>
    <n v="3"/>
    <n v="0.3"/>
    <n v="-53.270400000000002"/>
  </r>
  <r>
    <n v="2159"/>
    <s v="CA-2017-148166"/>
    <n v="1"/>
    <x v="58"/>
    <d v="2017-10-26T00:00:00"/>
    <x v="2"/>
    <x v="0"/>
    <s v="Standard Class"/>
    <s v="NK-18490"/>
    <s v="Neil Knudson"/>
    <n v="0.16666666666666666"/>
    <x v="1"/>
    <s v="United States"/>
    <s v="Deltona"/>
    <x v="4"/>
    <n v="32725"/>
    <x v="0"/>
    <s v="OFF-AR-10004956"/>
    <x v="0"/>
    <x v="8"/>
    <x v="540"/>
    <n v="17.856000000000002"/>
    <n v="4"/>
    <n v="0.2"/>
    <n v="2.0087999999999999"/>
  </r>
  <r>
    <n v="2163"/>
    <s v="CA-2017-166296"/>
    <n v="1"/>
    <x v="193"/>
    <d v="2017-03-19T00:00:00"/>
    <x v="9"/>
    <x v="4"/>
    <s v="Standard Class"/>
    <s v="KF-16285"/>
    <s v="Karen Ferguson"/>
    <n v="7.1428571428571425E-2"/>
    <x v="1"/>
    <s v="United States"/>
    <s v="Manteca"/>
    <x v="10"/>
    <n v="95336"/>
    <x v="3"/>
    <s v="OFF-PA-10004359"/>
    <x v="0"/>
    <x v="0"/>
    <x v="541"/>
    <n v="314.55"/>
    <n v="3"/>
    <n v="0"/>
    <n v="150.98400000000001"/>
  </r>
  <r>
    <n v="2169"/>
    <s v="CA-2017-117870"/>
    <n v="0.33333333333333331"/>
    <x v="194"/>
    <d v="2017-01-30T00:00:00"/>
    <x v="11"/>
    <x v="5"/>
    <s v="Second Class"/>
    <s v="JH-15820"/>
    <s v="John Huston"/>
    <n v="0.25"/>
    <x v="0"/>
    <s v="United States"/>
    <s v="Kent"/>
    <x v="12"/>
    <n v="44240"/>
    <x v="1"/>
    <s v="OFF-AR-10004078"/>
    <x v="0"/>
    <x v="8"/>
    <x v="542"/>
    <n v="14.016"/>
    <n v="3"/>
    <n v="0.2"/>
    <n v="1.752"/>
  </r>
  <r>
    <n v="2170"/>
    <s v="CA-2017-117870"/>
    <n v="0.33333333333333331"/>
    <x v="194"/>
    <d v="2017-01-30T00:00:00"/>
    <x v="11"/>
    <x v="5"/>
    <s v="Second Class"/>
    <s v="JH-15820"/>
    <s v="John Huston"/>
    <n v="0.25"/>
    <x v="0"/>
    <s v="United States"/>
    <s v="Kent"/>
    <x v="12"/>
    <n v="44240"/>
    <x v="1"/>
    <s v="TEC-AC-10000927"/>
    <x v="2"/>
    <x v="6"/>
    <x v="225"/>
    <n v="71.975999999999999"/>
    <n v="3"/>
    <n v="0.2"/>
    <n v="-8.9969999999999999"/>
  </r>
  <r>
    <n v="2171"/>
    <s v="CA-2017-117870"/>
    <n v="0.33333333333333331"/>
    <x v="194"/>
    <d v="2017-01-30T00:00:00"/>
    <x v="11"/>
    <x v="5"/>
    <s v="Second Class"/>
    <s v="JH-15820"/>
    <s v="John Huston"/>
    <n v="0.25"/>
    <x v="0"/>
    <s v="United States"/>
    <s v="Kent"/>
    <x v="12"/>
    <n v="44240"/>
    <x v="1"/>
    <s v="TEC-PH-10003931"/>
    <x v="2"/>
    <x v="2"/>
    <x v="273"/>
    <n v="107.982"/>
    <n v="3"/>
    <n v="0.4"/>
    <n v="-26.9955"/>
  </r>
  <r>
    <n v="2172"/>
    <s v="US-2017-137491"/>
    <n v="1"/>
    <x v="32"/>
    <d v="2017-11-25T00:00:00"/>
    <x v="5"/>
    <x v="1"/>
    <s v="Standard Class"/>
    <s v="LC-16930"/>
    <s v="Linda Cazamias"/>
    <n v="0.33333333333333331"/>
    <x v="2"/>
    <s v="United States"/>
    <s v="San Angelo"/>
    <x v="2"/>
    <n v="76903"/>
    <x v="2"/>
    <s v="FUR-CH-10004675"/>
    <x v="1"/>
    <x v="1"/>
    <x v="543"/>
    <n v="305.31200000000001"/>
    <n v="2"/>
    <n v="0.3"/>
    <n v="-8.7232000000000003"/>
  </r>
  <r>
    <n v="2186"/>
    <s v="CA-2017-124576"/>
    <n v="1"/>
    <x v="111"/>
    <d v="2017-08-04T00:00:00"/>
    <x v="10"/>
    <x v="3"/>
    <s v="Second Class"/>
    <s v="HK-14890"/>
    <s v="Heather Kirkland"/>
    <n v="0.14285714285714285"/>
    <x v="2"/>
    <s v="United States"/>
    <s v="Salinas"/>
    <x v="10"/>
    <n v="93905"/>
    <x v="3"/>
    <s v="OFF-BI-10002735"/>
    <x v="0"/>
    <x v="4"/>
    <x v="544"/>
    <n v="54.896000000000001"/>
    <n v="2"/>
    <n v="0.2"/>
    <n v="18.5274"/>
  </r>
  <r>
    <n v="2188"/>
    <s v="CA-2017-143063"/>
    <n v="0.33333333333333331"/>
    <x v="195"/>
    <d v="2017-08-15T00:00:00"/>
    <x v="10"/>
    <x v="2"/>
    <s v="Standard Class"/>
    <s v="IL-15100"/>
    <s v="Ivan Liston"/>
    <n v="0.33333333333333331"/>
    <x v="0"/>
    <s v="United States"/>
    <s v="Columbus"/>
    <x v="24"/>
    <n v="47201"/>
    <x v="2"/>
    <s v="OFF-EN-10003134"/>
    <x v="0"/>
    <x v="10"/>
    <x v="468"/>
    <n v="70.08"/>
    <n v="6"/>
    <n v="0"/>
    <n v="35.04"/>
  </r>
  <r>
    <n v="2189"/>
    <s v="CA-2017-143063"/>
    <n v="0.33333333333333331"/>
    <x v="195"/>
    <d v="2017-08-15T00:00:00"/>
    <x v="10"/>
    <x v="2"/>
    <s v="Standard Class"/>
    <s v="IL-15100"/>
    <s v="Ivan Liston"/>
    <n v="0.33333333333333331"/>
    <x v="0"/>
    <s v="United States"/>
    <s v="Columbus"/>
    <x v="24"/>
    <n v="47201"/>
    <x v="2"/>
    <s v="FUR-FU-10003708"/>
    <x v="1"/>
    <x v="5"/>
    <x v="545"/>
    <n v="121.3"/>
    <n v="2"/>
    <n v="0"/>
    <n v="25.472999999999999"/>
  </r>
  <r>
    <n v="2190"/>
    <s v="CA-2017-143063"/>
    <n v="0.33333333333333331"/>
    <x v="195"/>
    <d v="2017-08-15T00:00:00"/>
    <x v="10"/>
    <x v="2"/>
    <s v="Standard Class"/>
    <s v="IL-15100"/>
    <s v="Ivan Liston"/>
    <n v="0.33333333333333331"/>
    <x v="0"/>
    <s v="United States"/>
    <s v="Columbus"/>
    <x v="24"/>
    <n v="47201"/>
    <x v="2"/>
    <s v="TEC-PH-10003645"/>
    <x v="2"/>
    <x v="2"/>
    <x v="546"/>
    <n v="1454.49"/>
    <n v="9"/>
    <n v="0"/>
    <n v="378.16739999999999"/>
  </r>
  <r>
    <n v="2213"/>
    <s v="CA-2017-107874"/>
    <n v="1"/>
    <x v="170"/>
    <d v="2017-11-25T00:00:00"/>
    <x v="5"/>
    <x v="3"/>
    <s v="Standard Class"/>
    <s v="SW-20275"/>
    <s v="Scott Williamson"/>
    <n v="0.25"/>
    <x v="0"/>
    <s v="United States"/>
    <s v="New York City"/>
    <x v="9"/>
    <n v="10035"/>
    <x v="1"/>
    <s v="FUR-FU-10003535"/>
    <x v="1"/>
    <x v="5"/>
    <x v="321"/>
    <n v="27.42"/>
    <n v="1"/>
    <n v="0"/>
    <n v="11.2422"/>
  </r>
  <r>
    <n v="2214"/>
    <s v="CA-2017-129378"/>
    <n v="0.25"/>
    <x v="47"/>
    <d v="2017-10-02T00:00:00"/>
    <x v="2"/>
    <x v="1"/>
    <s v="First Class"/>
    <s v="NS-18505"/>
    <s v="Neola Schneider"/>
    <n v="0.1111111111111111"/>
    <x v="0"/>
    <s v="United States"/>
    <s v="San Jose"/>
    <x v="10"/>
    <n v="95123"/>
    <x v="3"/>
    <s v="OFF-BI-10002012"/>
    <x v="0"/>
    <x v="4"/>
    <x v="265"/>
    <n v="1.44"/>
    <n v="1"/>
    <n v="0.2"/>
    <n v="0.504"/>
  </r>
  <r>
    <n v="2215"/>
    <s v="CA-2017-129378"/>
    <n v="0.25"/>
    <x v="47"/>
    <d v="2017-10-02T00:00:00"/>
    <x v="2"/>
    <x v="1"/>
    <s v="First Class"/>
    <s v="NS-18505"/>
    <s v="Neola Schneider"/>
    <n v="0.1111111111111111"/>
    <x v="0"/>
    <s v="United States"/>
    <s v="San Jose"/>
    <x v="10"/>
    <n v="95123"/>
    <x v="3"/>
    <s v="OFF-BI-10001922"/>
    <x v="0"/>
    <x v="4"/>
    <x v="135"/>
    <n v="61.776000000000003"/>
    <n v="13"/>
    <n v="0.2"/>
    <n v="20.849399999999999"/>
  </r>
  <r>
    <n v="2216"/>
    <s v="CA-2017-129378"/>
    <n v="0.25"/>
    <x v="47"/>
    <d v="2017-10-02T00:00:00"/>
    <x v="2"/>
    <x v="1"/>
    <s v="First Class"/>
    <s v="NS-18505"/>
    <s v="Neola Schneider"/>
    <n v="0.1111111111111111"/>
    <x v="0"/>
    <s v="United States"/>
    <s v="San Jose"/>
    <x v="10"/>
    <n v="95123"/>
    <x v="3"/>
    <s v="OFF-AP-10000576"/>
    <x v="0"/>
    <x v="11"/>
    <x v="295"/>
    <n v="241.96"/>
    <n v="2"/>
    <n v="0"/>
    <n v="60.49"/>
  </r>
  <r>
    <n v="2217"/>
    <s v="CA-2017-129378"/>
    <n v="0.25"/>
    <x v="47"/>
    <d v="2017-10-02T00:00:00"/>
    <x v="2"/>
    <x v="1"/>
    <s v="First Class"/>
    <s v="NS-18505"/>
    <s v="Neola Schneider"/>
    <n v="0.1111111111111111"/>
    <x v="0"/>
    <s v="United States"/>
    <s v="San Jose"/>
    <x v="10"/>
    <n v="95123"/>
    <x v="3"/>
    <s v="FUR-CH-10000553"/>
    <x v="1"/>
    <x v="1"/>
    <x v="547"/>
    <n v="108.608"/>
    <n v="4"/>
    <n v="0.2"/>
    <n v="9.5031999999999996"/>
  </r>
  <r>
    <n v="2219"/>
    <s v="CA-2017-130841"/>
    <n v="0.33333333333333331"/>
    <x v="196"/>
    <d v="2017-08-01T00:00:00"/>
    <x v="1"/>
    <x v="5"/>
    <s v="Standard Class"/>
    <s v="MH-17620"/>
    <s v="Matt Hagelstein"/>
    <n v="0.33333333333333331"/>
    <x v="2"/>
    <s v="United States"/>
    <s v="San Francisco"/>
    <x v="10"/>
    <n v="94110"/>
    <x v="3"/>
    <s v="OFF-BI-10000145"/>
    <x v="0"/>
    <x v="4"/>
    <x v="534"/>
    <n v="9.984"/>
    <n v="4"/>
    <n v="0.2"/>
    <n v="3.6192000000000002"/>
  </r>
  <r>
    <n v="2220"/>
    <s v="CA-2017-130841"/>
    <n v="0.33333333333333331"/>
    <x v="196"/>
    <d v="2017-08-01T00:00:00"/>
    <x v="1"/>
    <x v="5"/>
    <s v="Standard Class"/>
    <s v="MH-17620"/>
    <s v="Matt Hagelstein"/>
    <n v="0.33333333333333331"/>
    <x v="2"/>
    <s v="United States"/>
    <s v="San Francisco"/>
    <x v="10"/>
    <n v="94110"/>
    <x v="3"/>
    <s v="OFF-ST-10001580"/>
    <x v="0"/>
    <x v="3"/>
    <x v="548"/>
    <n v="14.98"/>
    <n v="1"/>
    <n v="0"/>
    <n v="4.1943999999999999"/>
  </r>
  <r>
    <n v="2221"/>
    <s v="CA-2017-130841"/>
    <n v="0.33333333333333331"/>
    <x v="196"/>
    <d v="2017-08-01T00:00:00"/>
    <x v="1"/>
    <x v="5"/>
    <s v="Standard Class"/>
    <s v="MH-17620"/>
    <s v="Matt Hagelstein"/>
    <n v="0.33333333333333331"/>
    <x v="2"/>
    <s v="United States"/>
    <s v="San Francisco"/>
    <x v="10"/>
    <n v="94110"/>
    <x v="3"/>
    <s v="TEC-PH-10001817"/>
    <x v="2"/>
    <x v="2"/>
    <x v="549"/>
    <n v="1145.5999999999999"/>
    <n v="4"/>
    <n v="0.2"/>
    <n v="100.24"/>
  </r>
  <r>
    <n v="2225"/>
    <s v="CA-2017-121909"/>
    <n v="1"/>
    <x v="197"/>
    <d v="2017-08-05T00:00:00"/>
    <x v="1"/>
    <x v="4"/>
    <s v="Standard Class"/>
    <s v="EA-14035"/>
    <s v="Erin Ashbrook"/>
    <n v="0.5"/>
    <x v="2"/>
    <s v="United States"/>
    <s v="Philadelphia"/>
    <x v="1"/>
    <n v="19134"/>
    <x v="1"/>
    <s v="OFF-PA-10003790"/>
    <x v="0"/>
    <x v="0"/>
    <x v="550"/>
    <n v="54.816000000000003"/>
    <n v="3"/>
    <n v="0.2"/>
    <n v="17.815200000000001"/>
  </r>
  <r>
    <n v="2227"/>
    <s v="CA-2017-130771"/>
    <n v="0.5"/>
    <x v="162"/>
    <d v="2017-08-03T00:00:00"/>
    <x v="1"/>
    <x v="0"/>
    <s v="Standard Class"/>
    <s v="LA-16780"/>
    <s v="Laura Armstrong"/>
    <n v="0.5"/>
    <x v="2"/>
    <s v="United States"/>
    <s v="Austin"/>
    <x v="2"/>
    <n v="78745"/>
    <x v="2"/>
    <s v="OFF-FA-10003059"/>
    <x v="0"/>
    <x v="9"/>
    <x v="551"/>
    <n v="2.8959999999999999"/>
    <n v="2"/>
    <n v="0.2"/>
    <n v="0.47060000000000002"/>
  </r>
  <r>
    <n v="2228"/>
    <s v="CA-2017-130771"/>
    <n v="0.5"/>
    <x v="162"/>
    <d v="2017-08-03T00:00:00"/>
    <x v="1"/>
    <x v="0"/>
    <s v="Standard Class"/>
    <s v="LA-16780"/>
    <s v="Laura Armstrong"/>
    <n v="0.5"/>
    <x v="2"/>
    <s v="United States"/>
    <s v="Austin"/>
    <x v="2"/>
    <n v="78745"/>
    <x v="2"/>
    <s v="TEC-PH-10002496"/>
    <x v="2"/>
    <x v="2"/>
    <x v="128"/>
    <n v="124.792"/>
    <n v="1"/>
    <n v="0.2"/>
    <n v="15.599"/>
  </r>
  <r>
    <n v="2232"/>
    <s v="CA-2017-157091"/>
    <n v="1"/>
    <x v="95"/>
    <d v="2017-07-01T00:00:00"/>
    <x v="7"/>
    <x v="4"/>
    <s v="Standard Class"/>
    <s v="DB-13405"/>
    <s v="Denny Blanton"/>
    <n v="0.1"/>
    <x v="0"/>
    <s v="United States"/>
    <s v="La Porte"/>
    <x v="24"/>
    <n v="46350"/>
    <x v="2"/>
    <s v="FUR-FU-10000293"/>
    <x v="1"/>
    <x v="5"/>
    <x v="552"/>
    <n v="526.45000000000005"/>
    <n v="5"/>
    <n v="0"/>
    <n v="31.587"/>
  </r>
  <r>
    <n v="2233"/>
    <s v="CA-2017-132122"/>
    <n v="1"/>
    <x v="106"/>
    <d v="2017-07-14T00:00:00"/>
    <x v="1"/>
    <x v="1"/>
    <s v="Standard Class"/>
    <s v="JH-15820"/>
    <s v="John Huston"/>
    <n v="0.25"/>
    <x v="0"/>
    <s v="United States"/>
    <s v="Chicago"/>
    <x v="3"/>
    <n v="60610"/>
    <x v="2"/>
    <s v="OFF-ST-10003692"/>
    <x v="0"/>
    <x v="3"/>
    <x v="553"/>
    <n v="228.92"/>
    <n v="5"/>
    <n v="0.2"/>
    <n v="14.307499999999999"/>
  </r>
  <r>
    <n v="2235"/>
    <s v="CA-2017-104066"/>
    <n v="1"/>
    <x v="76"/>
    <d v="2017-12-10T00:00:00"/>
    <x v="4"/>
    <x v="3"/>
    <s v="Standard Class"/>
    <s v="QJ-19255"/>
    <s v="Quincy Jones"/>
    <n v="0.33333333333333331"/>
    <x v="2"/>
    <s v="United States"/>
    <s v="Burlington"/>
    <x v="37"/>
    <n v="5408"/>
    <x v="1"/>
    <s v="TEC-AC-10001013"/>
    <x v="2"/>
    <x v="6"/>
    <x v="554"/>
    <n v="205.03"/>
    <n v="7"/>
    <n v="0"/>
    <n v="67.659899999999993"/>
  </r>
  <r>
    <n v="2239"/>
    <s v="CA-2017-166849"/>
    <n v="1"/>
    <x v="198"/>
    <d v="2017-04-26T00:00:00"/>
    <x v="0"/>
    <x v="2"/>
    <s v="Standard Class"/>
    <s v="SJ-20125"/>
    <s v="Sanjit Jacobs"/>
    <n v="9.0909090909090912E-2"/>
    <x v="1"/>
    <s v="United States"/>
    <s v="Chicago"/>
    <x v="3"/>
    <n v="60610"/>
    <x v="2"/>
    <s v="FUR-FU-10004597"/>
    <x v="1"/>
    <x v="5"/>
    <x v="555"/>
    <n v="44.4"/>
    <n v="2"/>
    <n v="0.6"/>
    <n v="-52.17"/>
  </r>
  <r>
    <n v="2243"/>
    <s v="CA-2017-103380"/>
    <n v="0.2"/>
    <x v="170"/>
    <d v="2017-11-25T00:00:00"/>
    <x v="5"/>
    <x v="3"/>
    <s v="Standard Class"/>
    <s v="BF-11005"/>
    <s v="Barry Franz"/>
    <n v="0.2"/>
    <x v="1"/>
    <s v="United States"/>
    <s v="Pasadena"/>
    <x v="10"/>
    <n v="91104"/>
    <x v="3"/>
    <s v="OFF-ST-10003442"/>
    <x v="0"/>
    <x v="3"/>
    <x v="412"/>
    <n v="56.56"/>
    <n v="2"/>
    <n v="0"/>
    <n v="15.2712"/>
  </r>
  <r>
    <n v="2244"/>
    <s v="CA-2017-103380"/>
    <n v="0.2"/>
    <x v="170"/>
    <d v="2017-11-25T00:00:00"/>
    <x v="5"/>
    <x v="3"/>
    <s v="Standard Class"/>
    <s v="BF-11005"/>
    <s v="Barry Franz"/>
    <n v="0.2"/>
    <x v="1"/>
    <s v="United States"/>
    <s v="Pasadena"/>
    <x v="10"/>
    <n v="91104"/>
    <x v="3"/>
    <s v="OFF-AR-10003856"/>
    <x v="0"/>
    <x v="8"/>
    <x v="556"/>
    <n v="5.56"/>
    <n v="2"/>
    <n v="0"/>
    <n v="1.4456"/>
  </r>
  <r>
    <n v="2245"/>
    <s v="CA-2017-103380"/>
    <n v="0.2"/>
    <x v="170"/>
    <d v="2017-11-25T00:00:00"/>
    <x v="5"/>
    <x v="3"/>
    <s v="Standard Class"/>
    <s v="BF-11005"/>
    <s v="Barry Franz"/>
    <n v="0.2"/>
    <x v="1"/>
    <s v="United States"/>
    <s v="Pasadena"/>
    <x v="10"/>
    <n v="91104"/>
    <x v="3"/>
    <s v="OFF-FA-10004248"/>
    <x v="0"/>
    <x v="9"/>
    <x v="125"/>
    <n v="9.02"/>
    <n v="2"/>
    <n v="0"/>
    <n v="3.5177999999999998"/>
  </r>
  <r>
    <n v="2246"/>
    <s v="CA-2017-103380"/>
    <n v="0.2"/>
    <x v="170"/>
    <d v="2017-11-25T00:00:00"/>
    <x v="5"/>
    <x v="3"/>
    <s v="Standard Class"/>
    <s v="BF-11005"/>
    <s v="Barry Franz"/>
    <n v="0.2"/>
    <x v="1"/>
    <s v="United States"/>
    <s v="Pasadena"/>
    <x v="10"/>
    <n v="91104"/>
    <x v="3"/>
    <s v="OFF-AP-10001492"/>
    <x v="0"/>
    <x v="11"/>
    <x v="557"/>
    <n v="8.6199999999999992"/>
    <n v="1"/>
    <n v="0"/>
    <n v="2.2412000000000001"/>
  </r>
  <r>
    <n v="2247"/>
    <s v="CA-2017-103380"/>
    <n v="0.2"/>
    <x v="170"/>
    <d v="2017-11-25T00:00:00"/>
    <x v="5"/>
    <x v="3"/>
    <s v="Standard Class"/>
    <s v="BF-11005"/>
    <s v="Barry Franz"/>
    <n v="0.2"/>
    <x v="1"/>
    <s v="United States"/>
    <s v="Pasadena"/>
    <x v="10"/>
    <n v="91104"/>
    <x v="3"/>
    <s v="TEC-PH-10004165"/>
    <x v="2"/>
    <x v="2"/>
    <x v="484"/>
    <n v="659.976"/>
    <n v="3"/>
    <n v="0.2"/>
    <n v="49.498199999999997"/>
  </r>
  <r>
    <n v="2258"/>
    <s v="CA-2017-105214"/>
    <n v="0.5"/>
    <x v="28"/>
    <d v="2017-06-19T00:00:00"/>
    <x v="7"/>
    <x v="5"/>
    <s v="First Class"/>
    <s v="TS-21610"/>
    <s v="Troy Staebel"/>
    <n v="0.125"/>
    <x v="0"/>
    <s v="United States"/>
    <s v="San Francisco"/>
    <x v="10"/>
    <n v="94122"/>
    <x v="3"/>
    <s v="FUR-CH-10000015"/>
    <x v="1"/>
    <x v="1"/>
    <x v="96"/>
    <n v="1212.96"/>
    <n v="7"/>
    <n v="0.2"/>
    <n v="90.971999999999994"/>
  </r>
  <r>
    <n v="2259"/>
    <s v="CA-2017-105214"/>
    <n v="0.5"/>
    <x v="28"/>
    <d v="2017-06-19T00:00:00"/>
    <x v="7"/>
    <x v="5"/>
    <s v="First Class"/>
    <s v="TS-21610"/>
    <s v="Troy Staebel"/>
    <n v="0.125"/>
    <x v="0"/>
    <s v="United States"/>
    <s v="San Francisco"/>
    <x v="10"/>
    <n v="94122"/>
    <x v="3"/>
    <s v="OFF-PA-10001776"/>
    <x v="0"/>
    <x v="0"/>
    <x v="558"/>
    <n v="18.54"/>
    <n v="2"/>
    <n v="0"/>
    <n v="8.7138000000000009"/>
  </r>
  <r>
    <n v="2263"/>
    <s v="CA-2017-122994"/>
    <n v="1"/>
    <x v="199"/>
    <d v="2017-02-09T00:00:00"/>
    <x v="8"/>
    <x v="4"/>
    <s v="First Class"/>
    <s v="MV-17485"/>
    <s v="Mark Van Huff"/>
    <n v="0.2"/>
    <x v="0"/>
    <s v="United States"/>
    <s v="Arlington"/>
    <x v="16"/>
    <n v="22204"/>
    <x v="0"/>
    <s v="FUR-BO-10004015"/>
    <x v="1"/>
    <x v="14"/>
    <x v="175"/>
    <n v="359.97"/>
    <n v="3"/>
    <n v="0"/>
    <n v="79.193399999999997"/>
  </r>
  <r>
    <n v="2267"/>
    <s v="CA-2017-149146"/>
    <n v="1"/>
    <x v="112"/>
    <d v="2017-10-12T00:00:00"/>
    <x v="2"/>
    <x v="2"/>
    <s v="Same Day"/>
    <s v="SM-20320"/>
    <s v="Sean Miller"/>
    <n v="0.5"/>
    <x v="1"/>
    <s v="United States"/>
    <s v="Monroe"/>
    <x v="0"/>
    <n v="28110"/>
    <x v="0"/>
    <s v="OFF-PA-10003919"/>
    <x v="0"/>
    <x v="0"/>
    <x v="559"/>
    <n v="7.968"/>
    <n v="2"/>
    <n v="0.2"/>
    <n v="2.6892"/>
  </r>
  <r>
    <n v="2268"/>
    <s v="CA-2017-137470"/>
    <n v="1"/>
    <x v="200"/>
    <d v="2017-09-17T00:00:00"/>
    <x v="3"/>
    <x v="1"/>
    <s v="Same Day"/>
    <s v="TP-21415"/>
    <s v="Tom Prescott"/>
    <n v="0.16666666666666666"/>
    <x v="0"/>
    <s v="United States"/>
    <s v="Seattle"/>
    <x v="21"/>
    <n v="98115"/>
    <x v="3"/>
    <s v="OFF-PA-10002001"/>
    <x v="0"/>
    <x v="0"/>
    <x v="560"/>
    <n v="12.96"/>
    <n v="2"/>
    <n v="0"/>
    <n v="6.3503999999999996"/>
  </r>
  <r>
    <n v="2269"/>
    <s v="CA-2017-105480"/>
    <n v="0.5"/>
    <x v="201"/>
    <d v="2017-12-26T00:00:00"/>
    <x v="4"/>
    <x v="6"/>
    <s v="Standard Class"/>
    <s v="DK-13225"/>
    <s v="Dean Katz"/>
    <n v="0.33333333333333331"/>
    <x v="2"/>
    <s v="United States"/>
    <s v="Rochester"/>
    <x v="9"/>
    <n v="14609"/>
    <x v="1"/>
    <s v="OFF-PA-10002787"/>
    <x v="0"/>
    <x v="0"/>
    <x v="561"/>
    <n v="6.48"/>
    <n v="1"/>
    <n v="0"/>
    <n v="3.1103999999999998"/>
  </r>
  <r>
    <n v="2270"/>
    <s v="CA-2017-105480"/>
    <n v="0.5"/>
    <x v="201"/>
    <d v="2017-12-26T00:00:00"/>
    <x v="4"/>
    <x v="6"/>
    <s v="Standard Class"/>
    <s v="DK-13225"/>
    <s v="Dean Katz"/>
    <n v="0.33333333333333331"/>
    <x v="2"/>
    <s v="United States"/>
    <s v="Rochester"/>
    <x v="9"/>
    <n v="14609"/>
    <x v="1"/>
    <s v="OFF-BI-10003291"/>
    <x v="0"/>
    <x v="4"/>
    <x v="186"/>
    <n v="6.984"/>
    <n v="1"/>
    <n v="0.2"/>
    <n v="2.3571"/>
  </r>
  <r>
    <n v="2271"/>
    <s v="CA-2017-164917"/>
    <n v="1"/>
    <x v="163"/>
    <d v="2017-12-07T00:00:00"/>
    <x v="4"/>
    <x v="0"/>
    <s v="Standard Class"/>
    <s v="MK-17905"/>
    <s v="Michael Kennedy"/>
    <n v="0.33333333333333331"/>
    <x v="2"/>
    <s v="United States"/>
    <s v="Miami"/>
    <x v="4"/>
    <n v="33180"/>
    <x v="0"/>
    <s v="OFF-AR-10004344"/>
    <x v="0"/>
    <x v="8"/>
    <x v="90"/>
    <n v="47.96"/>
    <n v="5"/>
    <n v="0.2"/>
    <n v="4.1965000000000003"/>
  </r>
  <r>
    <n v="2280"/>
    <s v="CA-2017-142622"/>
    <n v="0.33333333333333331"/>
    <x v="145"/>
    <d v="2017-11-02T00:00:00"/>
    <x v="2"/>
    <x v="4"/>
    <s v="First Class"/>
    <s v="JK-15625"/>
    <s v="Jim Karlsson"/>
    <n v="0.33333333333333331"/>
    <x v="0"/>
    <s v="United States"/>
    <s v="Seattle"/>
    <x v="21"/>
    <n v="98115"/>
    <x v="3"/>
    <s v="FUR-CH-10003833"/>
    <x v="1"/>
    <x v="1"/>
    <x v="562"/>
    <n v="97.567999999999998"/>
    <n v="2"/>
    <n v="0.2"/>
    <n v="-6.0979999999999999"/>
  </r>
  <r>
    <n v="2281"/>
    <s v="CA-2017-142622"/>
    <n v="0.33333333333333331"/>
    <x v="145"/>
    <d v="2017-11-02T00:00:00"/>
    <x v="2"/>
    <x v="4"/>
    <s v="First Class"/>
    <s v="JK-15625"/>
    <s v="Jim Karlsson"/>
    <n v="0.33333333333333331"/>
    <x v="0"/>
    <s v="United States"/>
    <s v="Seattle"/>
    <x v="21"/>
    <n v="98115"/>
    <x v="3"/>
    <s v="FUR-CH-10004289"/>
    <x v="1"/>
    <x v="1"/>
    <x v="365"/>
    <n v="614.27200000000005"/>
    <n v="8"/>
    <n v="0.2"/>
    <n v="-23.0352"/>
  </r>
  <r>
    <n v="2282"/>
    <s v="CA-2017-142622"/>
    <n v="0.33333333333333331"/>
    <x v="145"/>
    <d v="2017-11-02T00:00:00"/>
    <x v="2"/>
    <x v="4"/>
    <s v="First Class"/>
    <s v="JK-15625"/>
    <s v="Jim Karlsson"/>
    <n v="0.33333333333333331"/>
    <x v="0"/>
    <s v="United States"/>
    <s v="Seattle"/>
    <x v="21"/>
    <n v="98115"/>
    <x v="3"/>
    <s v="FUR-BO-10004467"/>
    <x v="1"/>
    <x v="14"/>
    <x v="563"/>
    <n v="199.98"/>
    <n v="2"/>
    <n v="0"/>
    <n v="37.996200000000002"/>
  </r>
  <r>
    <n v="2287"/>
    <s v="CA-2017-165687"/>
    <n v="1"/>
    <x v="202"/>
    <d v="2017-11-23T00:00:00"/>
    <x v="5"/>
    <x v="5"/>
    <s v="Standard Class"/>
    <s v="CS-12355"/>
    <s v="Christine Sundaresam"/>
    <n v="9.0909090909090912E-2"/>
    <x v="0"/>
    <s v="United States"/>
    <s v="Salem"/>
    <x v="16"/>
    <n v="24153"/>
    <x v="0"/>
    <s v="OFF-AP-10004036"/>
    <x v="0"/>
    <x v="11"/>
    <x v="564"/>
    <n v="35.04"/>
    <n v="2"/>
    <n v="0"/>
    <n v="12.263999999999999"/>
  </r>
  <r>
    <n v="2288"/>
    <s v="US-2017-112928"/>
    <n v="1"/>
    <x v="203"/>
    <d v="2017-06-05T00:00:00"/>
    <x v="7"/>
    <x v="2"/>
    <s v="Second Class"/>
    <s v="BB-10990"/>
    <s v="Barry Blumstein"/>
    <n v="0.33333333333333331"/>
    <x v="2"/>
    <s v="United States"/>
    <s v="Toledo"/>
    <x v="12"/>
    <n v="43615"/>
    <x v="1"/>
    <s v="OFF-AP-10002287"/>
    <x v="0"/>
    <x v="11"/>
    <x v="565"/>
    <n v="17.48"/>
    <n v="5"/>
    <n v="0.2"/>
    <n v="1.3109999999999999"/>
  </r>
  <r>
    <n v="2289"/>
    <s v="CA-2017-143343"/>
    <n v="1"/>
    <x v="53"/>
    <d v="2017-06-13T00:00:00"/>
    <x v="7"/>
    <x v="0"/>
    <s v="First Class"/>
    <s v="BW-11200"/>
    <s v="Ben Wallace"/>
    <n v="0.5"/>
    <x v="0"/>
    <s v="United States"/>
    <s v="Los Angeles"/>
    <x v="10"/>
    <n v="90032"/>
    <x v="3"/>
    <s v="OFF-AR-10002375"/>
    <x v="0"/>
    <x v="8"/>
    <x v="566"/>
    <n v="16.399999999999999"/>
    <n v="5"/>
    <n v="0"/>
    <n v="4.7560000000000002"/>
  </r>
  <r>
    <n v="2290"/>
    <s v="CA-2017-115154"/>
    <n v="1"/>
    <x v="204"/>
    <d v="2017-01-11T00:00:00"/>
    <x v="11"/>
    <x v="1"/>
    <s v="First Class"/>
    <s v="RS-19420"/>
    <s v="Ricardo Sperren"/>
    <n v="0.2"/>
    <x v="2"/>
    <s v="United States"/>
    <s v="Seattle"/>
    <x v="21"/>
    <n v="98115"/>
    <x v="3"/>
    <s v="FUR-TA-10001950"/>
    <x v="1"/>
    <x v="12"/>
    <x v="567"/>
    <n v="892.98"/>
    <n v="2"/>
    <n v="0"/>
    <n v="80.368200000000002"/>
  </r>
  <r>
    <n v="2295"/>
    <s v="CA-2017-127929"/>
    <n v="1"/>
    <x v="94"/>
    <d v="2017-12-27T00:00:00"/>
    <x v="4"/>
    <x v="0"/>
    <s v="Standard Class"/>
    <s v="FM-14215"/>
    <s v="Filia McAdams"/>
    <n v="0.33333333333333331"/>
    <x v="2"/>
    <s v="United States"/>
    <s v="Middletown"/>
    <x v="38"/>
    <n v="6457"/>
    <x v="1"/>
    <s v="FUR-FU-10003708"/>
    <x v="1"/>
    <x v="5"/>
    <x v="545"/>
    <n v="181.95"/>
    <n v="3"/>
    <n v="0"/>
    <n v="38.209499999999998"/>
  </r>
  <r>
    <n v="2304"/>
    <s v="CA-2017-157931"/>
    <n v="0.5"/>
    <x v="200"/>
    <d v="2017-09-22T00:00:00"/>
    <x v="3"/>
    <x v="1"/>
    <s v="Second Class"/>
    <s v="MO-17800"/>
    <s v="Meg O'Connel"/>
    <n v="0.125"/>
    <x v="1"/>
    <s v="United States"/>
    <s v="Roswell"/>
    <x v="18"/>
    <n v="30076"/>
    <x v="0"/>
    <s v="FUR-CH-10000785"/>
    <x v="1"/>
    <x v="1"/>
    <x v="68"/>
    <n v="723.92"/>
    <n v="4"/>
    <n v="0"/>
    <n v="188.2192"/>
  </r>
  <r>
    <n v="2305"/>
    <s v="CA-2017-157931"/>
    <n v="0.5"/>
    <x v="200"/>
    <d v="2017-09-22T00:00:00"/>
    <x v="3"/>
    <x v="1"/>
    <s v="Second Class"/>
    <s v="MO-17800"/>
    <s v="Meg O'Connel"/>
    <n v="0.125"/>
    <x v="1"/>
    <s v="United States"/>
    <s v="Roswell"/>
    <x v="18"/>
    <n v="30076"/>
    <x v="0"/>
    <s v="OFF-PA-10000474"/>
    <x v="0"/>
    <x v="0"/>
    <x v="2"/>
    <n v="106.32"/>
    <n v="3"/>
    <n v="0"/>
    <n v="49.970399999999998"/>
  </r>
  <r>
    <n v="2308"/>
    <s v="CA-2017-116225"/>
    <n v="1"/>
    <x v="15"/>
    <d v="2017-11-09T00:00:00"/>
    <x v="5"/>
    <x v="1"/>
    <s v="Standard Class"/>
    <s v="SV-20935"/>
    <s v="Susan Vittorini"/>
    <n v="0.1111111111111111"/>
    <x v="0"/>
    <s v="United States"/>
    <s v="New York City"/>
    <x v="9"/>
    <n v="10009"/>
    <x v="1"/>
    <s v="TEC-AC-10001432"/>
    <x v="2"/>
    <x v="6"/>
    <x v="568"/>
    <n v="390.75"/>
    <n v="5"/>
    <n v="0"/>
    <n v="171.93"/>
  </r>
  <r>
    <n v="2309"/>
    <s v="US-2017-120418"/>
    <n v="0.2"/>
    <x v="154"/>
    <d v="2017-06-12T00:00:00"/>
    <x v="7"/>
    <x v="1"/>
    <s v="First Class"/>
    <s v="BC-11125"/>
    <s v="Becky Castell"/>
    <n v="0.1111111111111111"/>
    <x v="1"/>
    <s v="United States"/>
    <s v="Peoria"/>
    <x v="11"/>
    <n v="85345"/>
    <x v="3"/>
    <s v="FUR-CH-10001394"/>
    <x v="1"/>
    <x v="1"/>
    <x v="569"/>
    <n v="280.79199999999997"/>
    <n v="1"/>
    <n v="0.2"/>
    <n v="35.098999999999997"/>
  </r>
  <r>
    <n v="2310"/>
    <s v="US-2017-120418"/>
    <n v="0.2"/>
    <x v="154"/>
    <d v="2017-06-12T00:00:00"/>
    <x v="7"/>
    <x v="1"/>
    <s v="First Class"/>
    <s v="BC-11125"/>
    <s v="Becky Castell"/>
    <n v="0.1111111111111111"/>
    <x v="1"/>
    <s v="United States"/>
    <s v="Peoria"/>
    <x v="11"/>
    <n v="85345"/>
    <x v="3"/>
    <s v="OFF-ST-10002370"/>
    <x v="0"/>
    <x v="3"/>
    <x v="570"/>
    <n v="68.447999999999993"/>
    <n v="4"/>
    <n v="0.2"/>
    <n v="7.7004000000000001"/>
  </r>
  <r>
    <n v="2311"/>
    <s v="US-2017-120418"/>
    <n v="0.2"/>
    <x v="154"/>
    <d v="2017-06-12T00:00:00"/>
    <x v="7"/>
    <x v="1"/>
    <s v="First Class"/>
    <s v="BC-11125"/>
    <s v="Becky Castell"/>
    <n v="0.1111111111111111"/>
    <x v="1"/>
    <s v="United States"/>
    <s v="Peoria"/>
    <x v="11"/>
    <n v="85345"/>
    <x v="3"/>
    <s v="OFF-AR-10002956"/>
    <x v="0"/>
    <x v="8"/>
    <x v="346"/>
    <n v="88.04"/>
    <n v="5"/>
    <n v="0.2"/>
    <n v="6.6029999999999998"/>
  </r>
  <r>
    <n v="2312"/>
    <s v="US-2017-120418"/>
    <n v="0.2"/>
    <x v="154"/>
    <d v="2017-06-12T00:00:00"/>
    <x v="7"/>
    <x v="1"/>
    <s v="First Class"/>
    <s v="BC-11125"/>
    <s v="Becky Castell"/>
    <n v="0.1111111111111111"/>
    <x v="1"/>
    <s v="United States"/>
    <s v="Peoria"/>
    <x v="11"/>
    <n v="85345"/>
    <x v="3"/>
    <s v="OFF-AR-10001955"/>
    <x v="0"/>
    <x v="8"/>
    <x v="571"/>
    <n v="15.872"/>
    <n v="1"/>
    <n v="0.2"/>
    <n v="1.984"/>
  </r>
  <r>
    <n v="2313"/>
    <s v="US-2017-120418"/>
    <n v="0.2"/>
    <x v="154"/>
    <d v="2017-06-12T00:00:00"/>
    <x v="7"/>
    <x v="1"/>
    <s v="First Class"/>
    <s v="BC-11125"/>
    <s v="Becky Castell"/>
    <n v="0.1111111111111111"/>
    <x v="1"/>
    <s v="United States"/>
    <s v="Peoria"/>
    <x v="11"/>
    <n v="85345"/>
    <x v="3"/>
    <s v="OFF-ST-10001809"/>
    <x v="0"/>
    <x v="3"/>
    <x v="572"/>
    <n v="215.59200000000001"/>
    <n v="3"/>
    <n v="0.2"/>
    <n v="-48.508200000000002"/>
  </r>
  <r>
    <n v="2314"/>
    <s v="CA-2017-122035"/>
    <n v="0.16666666666666666"/>
    <x v="66"/>
    <d v="2017-07-25T00:00:00"/>
    <x v="1"/>
    <x v="2"/>
    <s v="Standard Class"/>
    <s v="EM-13825"/>
    <s v="Elizabeth Moffitt"/>
    <n v="0.125"/>
    <x v="2"/>
    <s v="United States"/>
    <s v="Sioux Falls"/>
    <x v="39"/>
    <n v="57103"/>
    <x v="2"/>
    <s v="OFF-LA-10004093"/>
    <x v="0"/>
    <x v="7"/>
    <x v="573"/>
    <n v="14.62"/>
    <n v="2"/>
    <n v="0"/>
    <n v="6.8714000000000004"/>
  </r>
  <r>
    <n v="2315"/>
    <s v="CA-2017-122035"/>
    <n v="0.16666666666666666"/>
    <x v="66"/>
    <d v="2017-07-25T00:00:00"/>
    <x v="1"/>
    <x v="2"/>
    <s v="Standard Class"/>
    <s v="EM-13825"/>
    <s v="Elizabeth Moffitt"/>
    <n v="0.125"/>
    <x v="2"/>
    <s v="United States"/>
    <s v="Sioux Falls"/>
    <x v="39"/>
    <n v="57103"/>
    <x v="2"/>
    <s v="OFF-AP-10002118"/>
    <x v="0"/>
    <x v="11"/>
    <x v="574"/>
    <n v="416.32"/>
    <n v="2"/>
    <n v="0"/>
    <n v="112.4064"/>
  </r>
  <r>
    <n v="2316"/>
    <s v="CA-2017-122035"/>
    <n v="0.16666666666666666"/>
    <x v="66"/>
    <d v="2017-07-25T00:00:00"/>
    <x v="1"/>
    <x v="2"/>
    <s v="Standard Class"/>
    <s v="EM-13825"/>
    <s v="Elizabeth Moffitt"/>
    <n v="0.125"/>
    <x v="2"/>
    <s v="United States"/>
    <s v="Sioux Falls"/>
    <x v="39"/>
    <n v="57103"/>
    <x v="2"/>
    <s v="OFF-BI-10000404"/>
    <x v="0"/>
    <x v="4"/>
    <x v="122"/>
    <n v="43"/>
    <n v="5"/>
    <n v="0"/>
    <n v="20.21"/>
  </r>
  <r>
    <n v="2317"/>
    <s v="CA-2017-122035"/>
    <n v="0.16666666666666666"/>
    <x v="66"/>
    <d v="2017-07-25T00:00:00"/>
    <x v="1"/>
    <x v="2"/>
    <s v="Standard Class"/>
    <s v="EM-13825"/>
    <s v="Elizabeth Moffitt"/>
    <n v="0.125"/>
    <x v="2"/>
    <s v="United States"/>
    <s v="Sioux Falls"/>
    <x v="39"/>
    <n v="57103"/>
    <x v="2"/>
    <s v="FUR-CH-10003833"/>
    <x v="1"/>
    <x v="1"/>
    <x v="562"/>
    <n v="182.94"/>
    <n v="3"/>
    <n v="0"/>
    <n v="27.440999999999999"/>
  </r>
  <r>
    <n v="2318"/>
    <s v="CA-2017-122035"/>
    <n v="0.16666666666666666"/>
    <x v="66"/>
    <d v="2017-07-25T00:00:00"/>
    <x v="1"/>
    <x v="2"/>
    <s v="Standard Class"/>
    <s v="EM-13825"/>
    <s v="Elizabeth Moffitt"/>
    <n v="0.125"/>
    <x v="2"/>
    <s v="United States"/>
    <s v="Sioux Falls"/>
    <x v="39"/>
    <n v="57103"/>
    <x v="2"/>
    <s v="OFF-BI-10002072"/>
    <x v="0"/>
    <x v="4"/>
    <x v="418"/>
    <n v="60.83"/>
    <n v="7"/>
    <n v="0"/>
    <n v="30.414999999999999"/>
  </r>
  <r>
    <n v="2319"/>
    <s v="CA-2017-122035"/>
    <n v="0.16666666666666666"/>
    <x v="66"/>
    <d v="2017-07-25T00:00:00"/>
    <x v="1"/>
    <x v="2"/>
    <s v="Standard Class"/>
    <s v="EM-13825"/>
    <s v="Elizabeth Moffitt"/>
    <n v="0.125"/>
    <x v="2"/>
    <s v="United States"/>
    <s v="Sioux Falls"/>
    <x v="39"/>
    <n v="57103"/>
    <x v="2"/>
    <s v="TEC-AC-10003095"/>
    <x v="2"/>
    <x v="6"/>
    <x v="575"/>
    <n v="389.97"/>
    <n v="3"/>
    <n v="0"/>
    <n v="132.5898"/>
  </r>
  <r>
    <n v="2321"/>
    <s v="CA-2017-165491"/>
    <n v="1"/>
    <x v="50"/>
    <d v="2017-03-24T00:00:00"/>
    <x v="9"/>
    <x v="4"/>
    <s v="Standard Class"/>
    <s v="HW-14935"/>
    <s v="Helen Wasserman"/>
    <n v="7.6923076923076927E-2"/>
    <x v="2"/>
    <s v="United States"/>
    <s v="Seattle"/>
    <x v="21"/>
    <n v="98115"/>
    <x v="3"/>
    <s v="TEC-AC-10000358"/>
    <x v="2"/>
    <x v="6"/>
    <x v="576"/>
    <n v="265.93"/>
    <n v="7"/>
    <n v="0"/>
    <n v="63.8232"/>
  </r>
  <r>
    <n v="2329"/>
    <s v="CA-2017-138422"/>
    <n v="1"/>
    <x v="115"/>
    <d v="2017-09-26T00:00:00"/>
    <x v="3"/>
    <x v="0"/>
    <s v="First Class"/>
    <s v="KN-16705"/>
    <s v="Kristina Nunn"/>
    <n v="0.16666666666666666"/>
    <x v="1"/>
    <s v="United States"/>
    <s v="Fort Collins"/>
    <x v="26"/>
    <n v="80525"/>
    <x v="3"/>
    <s v="OFF-EN-10004147"/>
    <x v="0"/>
    <x v="10"/>
    <x v="577"/>
    <n v="14.352"/>
    <n v="3"/>
    <n v="0.2"/>
    <n v="5.2026000000000003"/>
  </r>
  <r>
    <n v="2333"/>
    <s v="CA-2017-169285"/>
    <n v="0.5"/>
    <x v="205"/>
    <d v="2017-03-25T00:00:00"/>
    <x v="9"/>
    <x v="3"/>
    <s v="Standard Class"/>
    <s v="RW-19690"/>
    <s v="Robert Waldorf"/>
    <n v="7.1428571428571425E-2"/>
    <x v="0"/>
    <s v="United States"/>
    <s v="Lafayette"/>
    <x v="24"/>
    <n v="47905"/>
    <x v="2"/>
    <s v="OFF-PA-10004071"/>
    <x v="0"/>
    <x v="0"/>
    <x v="482"/>
    <n v="277.39999999999998"/>
    <n v="5"/>
    <n v="0"/>
    <n v="133.15199999999999"/>
  </r>
  <r>
    <n v="2334"/>
    <s v="CA-2017-169285"/>
    <n v="0.5"/>
    <x v="205"/>
    <d v="2017-03-25T00:00:00"/>
    <x v="9"/>
    <x v="3"/>
    <s v="Standard Class"/>
    <s v="RW-19690"/>
    <s v="Robert Waldorf"/>
    <n v="7.1428571428571425E-2"/>
    <x v="0"/>
    <s v="United States"/>
    <s v="Lafayette"/>
    <x v="24"/>
    <n v="47905"/>
    <x v="2"/>
    <s v="OFF-PA-10004971"/>
    <x v="0"/>
    <x v="0"/>
    <x v="244"/>
    <n v="5.78"/>
    <n v="1"/>
    <n v="0"/>
    <n v="2.8321999999999998"/>
  </r>
  <r>
    <n v="2336"/>
    <s v="CA-2017-152695"/>
    <n v="0.5"/>
    <x v="113"/>
    <d v="2017-12-10T00:00:00"/>
    <x v="4"/>
    <x v="1"/>
    <s v="Same Day"/>
    <s v="CC-12220"/>
    <s v="Chris Cortes"/>
    <n v="0.1111111111111111"/>
    <x v="0"/>
    <s v="United States"/>
    <s v="Fairfield"/>
    <x v="38"/>
    <n v="6824"/>
    <x v="1"/>
    <s v="OFF-EN-10004030"/>
    <x v="0"/>
    <x v="10"/>
    <x v="26"/>
    <n v="10.86"/>
    <n v="3"/>
    <n v="0"/>
    <n v="5.1041999999999996"/>
  </r>
  <r>
    <n v="2337"/>
    <s v="CA-2017-152695"/>
    <n v="0.5"/>
    <x v="113"/>
    <d v="2017-12-10T00:00:00"/>
    <x v="4"/>
    <x v="1"/>
    <s v="Same Day"/>
    <s v="CC-12220"/>
    <s v="Chris Cortes"/>
    <n v="0.1111111111111111"/>
    <x v="0"/>
    <s v="United States"/>
    <s v="Fairfield"/>
    <x v="38"/>
    <n v="6824"/>
    <x v="1"/>
    <s v="OFF-AP-10000026"/>
    <x v="0"/>
    <x v="11"/>
    <x v="578"/>
    <n v="426.79"/>
    <n v="7"/>
    <n v="0"/>
    <n v="123.76909999999999"/>
  </r>
  <r>
    <n v="2349"/>
    <s v="CA-2017-109701"/>
    <n v="0.2"/>
    <x v="163"/>
    <d v="2017-12-03T00:00:00"/>
    <x v="4"/>
    <x v="0"/>
    <s v="Same Day"/>
    <s v="AM-10360"/>
    <s v="Alice McCarthy"/>
    <n v="0.14285714285714285"/>
    <x v="2"/>
    <s v="United States"/>
    <s v="Los Angeles"/>
    <x v="10"/>
    <n v="90032"/>
    <x v="3"/>
    <s v="OFF-BI-10004187"/>
    <x v="0"/>
    <x v="4"/>
    <x v="579"/>
    <n v="9.0239999999999991"/>
    <n v="6"/>
    <n v="0.2"/>
    <n v="3.1583999999999999"/>
  </r>
  <r>
    <n v="2350"/>
    <s v="CA-2017-109701"/>
    <n v="0.2"/>
    <x v="163"/>
    <d v="2017-12-03T00:00:00"/>
    <x v="4"/>
    <x v="0"/>
    <s v="Same Day"/>
    <s v="AM-10360"/>
    <s v="Alice McCarthy"/>
    <n v="0.14285714285714285"/>
    <x v="2"/>
    <s v="United States"/>
    <s v="Los Angeles"/>
    <x v="10"/>
    <n v="90032"/>
    <x v="3"/>
    <s v="OFF-BI-10000632"/>
    <x v="0"/>
    <x v="4"/>
    <x v="580"/>
    <n v="69.456000000000003"/>
    <n v="2"/>
    <n v="0.2"/>
    <n v="22.5732"/>
  </r>
  <r>
    <n v="2351"/>
    <s v="CA-2017-109701"/>
    <n v="0.2"/>
    <x v="163"/>
    <d v="2017-12-03T00:00:00"/>
    <x v="4"/>
    <x v="0"/>
    <s v="Same Day"/>
    <s v="AM-10360"/>
    <s v="Alice McCarthy"/>
    <n v="0.14285714285714285"/>
    <x v="2"/>
    <s v="United States"/>
    <s v="Los Angeles"/>
    <x v="10"/>
    <n v="90032"/>
    <x v="3"/>
    <s v="OFF-PA-10003724"/>
    <x v="0"/>
    <x v="0"/>
    <x v="81"/>
    <n v="10.86"/>
    <n v="2"/>
    <n v="0"/>
    <n v="5.3213999999999997"/>
  </r>
  <r>
    <n v="2352"/>
    <s v="CA-2017-109701"/>
    <n v="0.2"/>
    <x v="163"/>
    <d v="2017-12-03T00:00:00"/>
    <x v="4"/>
    <x v="0"/>
    <s v="Same Day"/>
    <s v="AM-10360"/>
    <s v="Alice McCarthy"/>
    <n v="0.14285714285714285"/>
    <x v="2"/>
    <s v="United States"/>
    <s v="Los Angeles"/>
    <x v="10"/>
    <n v="90032"/>
    <x v="3"/>
    <s v="OFF-AP-10002765"/>
    <x v="0"/>
    <x v="11"/>
    <x v="581"/>
    <n v="79.47"/>
    <n v="3"/>
    <n v="0"/>
    <n v="22.2516"/>
  </r>
  <r>
    <n v="2353"/>
    <s v="CA-2017-109701"/>
    <n v="0.2"/>
    <x v="163"/>
    <d v="2017-12-03T00:00:00"/>
    <x v="4"/>
    <x v="0"/>
    <s v="Same Day"/>
    <s v="AM-10360"/>
    <s v="Alice McCarthy"/>
    <n v="0.14285714285714285"/>
    <x v="2"/>
    <s v="United States"/>
    <s v="Los Angeles"/>
    <x v="10"/>
    <n v="90032"/>
    <x v="3"/>
    <s v="OFF-AR-10001868"/>
    <x v="0"/>
    <x v="8"/>
    <x v="582"/>
    <n v="10.08"/>
    <n v="6"/>
    <n v="0"/>
    <n v="5.04"/>
  </r>
  <r>
    <n v="2363"/>
    <s v="CA-2017-136497"/>
    <n v="1"/>
    <x v="149"/>
    <d v="2017-04-20T00:00:00"/>
    <x v="0"/>
    <x v="1"/>
    <s v="Standard Class"/>
    <s v="RF-19840"/>
    <s v="Roy Französisch"/>
    <n v="0.5"/>
    <x v="0"/>
    <s v="United States"/>
    <s v="Columbus"/>
    <x v="12"/>
    <n v="43229"/>
    <x v="1"/>
    <s v="OFF-BI-10001553"/>
    <x v="0"/>
    <x v="4"/>
    <x v="583"/>
    <n v="13.71"/>
    <n v="5"/>
    <n v="0.7"/>
    <n v="-10.054"/>
  </r>
  <r>
    <n v="2368"/>
    <s v="CA-2017-123659"/>
    <n v="1"/>
    <x v="151"/>
    <d v="2017-02-13T00:00:00"/>
    <x v="8"/>
    <x v="5"/>
    <s v="First Class"/>
    <s v="MN-17935"/>
    <s v="Michael Nguyen"/>
    <n v="0.2"/>
    <x v="0"/>
    <s v="United States"/>
    <s v="Clinton"/>
    <x v="29"/>
    <n v="20735"/>
    <x v="1"/>
    <s v="OFF-PA-10002464"/>
    <x v="0"/>
    <x v="0"/>
    <x v="584"/>
    <n v="23.12"/>
    <n v="4"/>
    <n v="0"/>
    <n v="11.328799999999999"/>
  </r>
  <r>
    <n v="2371"/>
    <s v="CA-2017-155152"/>
    <n v="1"/>
    <x v="123"/>
    <d v="2017-07-09T00:00:00"/>
    <x v="1"/>
    <x v="5"/>
    <s v="Second Class"/>
    <s v="MP-17965"/>
    <s v="Michael Paige"/>
    <n v="0.33333333333333331"/>
    <x v="2"/>
    <s v="United States"/>
    <s v="Warwick"/>
    <x v="20"/>
    <n v="2886"/>
    <x v="1"/>
    <s v="TEC-AC-10004353"/>
    <x v="2"/>
    <x v="6"/>
    <x v="585"/>
    <n v="252"/>
    <n v="4"/>
    <n v="0"/>
    <n v="93.24"/>
  </r>
  <r>
    <n v="2376"/>
    <s v="CA-2017-119669"/>
    <n v="1"/>
    <x v="206"/>
    <d v="2017-01-30T00:00:00"/>
    <x v="11"/>
    <x v="3"/>
    <s v="Standard Class"/>
    <s v="TP-21130"/>
    <s v="Theone Pippenger"/>
    <n v="0.125"/>
    <x v="0"/>
    <s v="United States"/>
    <s v="Smyrna"/>
    <x v="18"/>
    <n v="30080"/>
    <x v="0"/>
    <s v="OFF-FA-10000053"/>
    <x v="0"/>
    <x v="9"/>
    <x v="586"/>
    <n v="5.67"/>
    <n v="3"/>
    <n v="0"/>
    <n v="0.1134"/>
  </r>
  <r>
    <n v="2383"/>
    <s v="US-2017-117534"/>
    <n v="0.2"/>
    <x v="171"/>
    <d v="2017-03-26T00:00:00"/>
    <x v="9"/>
    <x v="0"/>
    <s v="First Class"/>
    <s v="CV-12295"/>
    <s v="Christina VanderZanden"/>
    <n v="0.14285714285714285"/>
    <x v="0"/>
    <s v="United States"/>
    <s v="Fresno"/>
    <x v="10"/>
    <n v="93727"/>
    <x v="3"/>
    <s v="OFF-AP-10002403"/>
    <x v="0"/>
    <x v="11"/>
    <x v="587"/>
    <n v="176.04"/>
    <n v="4"/>
    <n v="0"/>
    <n v="45.770400000000002"/>
  </r>
  <r>
    <n v="2384"/>
    <s v="US-2017-117534"/>
    <n v="0.2"/>
    <x v="171"/>
    <d v="2017-03-26T00:00:00"/>
    <x v="9"/>
    <x v="0"/>
    <s v="First Class"/>
    <s v="CV-12295"/>
    <s v="Christina VanderZanden"/>
    <n v="0.14285714285714285"/>
    <x v="0"/>
    <s v="United States"/>
    <s v="Fresno"/>
    <x v="10"/>
    <n v="93727"/>
    <x v="3"/>
    <s v="OFF-AR-10003087"/>
    <x v="0"/>
    <x v="8"/>
    <x v="278"/>
    <n v="16.02"/>
    <n v="9"/>
    <n v="0"/>
    <n v="4.4855999999999998"/>
  </r>
  <r>
    <n v="2385"/>
    <s v="US-2017-117534"/>
    <n v="0.2"/>
    <x v="171"/>
    <d v="2017-03-26T00:00:00"/>
    <x v="9"/>
    <x v="0"/>
    <s v="First Class"/>
    <s v="CV-12295"/>
    <s v="Christina VanderZanden"/>
    <n v="0.14285714285714285"/>
    <x v="0"/>
    <s v="United States"/>
    <s v="Fresno"/>
    <x v="10"/>
    <n v="93727"/>
    <x v="3"/>
    <s v="OFF-BI-10002026"/>
    <x v="0"/>
    <x v="4"/>
    <x v="328"/>
    <n v="185.92"/>
    <n v="4"/>
    <n v="0.2"/>
    <n v="62.747999999999998"/>
  </r>
  <r>
    <n v="2386"/>
    <s v="US-2017-117534"/>
    <n v="0.2"/>
    <x v="171"/>
    <d v="2017-03-26T00:00:00"/>
    <x v="9"/>
    <x v="0"/>
    <s v="First Class"/>
    <s v="CV-12295"/>
    <s v="Christina VanderZanden"/>
    <n v="0.14285714285714285"/>
    <x v="0"/>
    <s v="United States"/>
    <s v="Fresno"/>
    <x v="10"/>
    <n v="93727"/>
    <x v="3"/>
    <s v="TEC-PH-10000141"/>
    <x v="2"/>
    <x v="2"/>
    <x v="588"/>
    <n v="211.16800000000001"/>
    <n v="4"/>
    <n v="0.2"/>
    <n v="15.8376"/>
  </r>
  <r>
    <n v="2387"/>
    <s v="US-2017-117534"/>
    <n v="0.2"/>
    <x v="171"/>
    <d v="2017-03-26T00:00:00"/>
    <x v="9"/>
    <x v="0"/>
    <s v="First Class"/>
    <s v="CV-12295"/>
    <s v="Christina VanderZanden"/>
    <n v="0.14285714285714285"/>
    <x v="0"/>
    <s v="United States"/>
    <s v="Fresno"/>
    <x v="10"/>
    <n v="93727"/>
    <x v="3"/>
    <s v="TEC-CO-10000971"/>
    <x v="2"/>
    <x v="13"/>
    <x v="589"/>
    <n v="479.98399999999998"/>
    <n v="2"/>
    <n v="0.2"/>
    <n v="59.997999999999998"/>
  </r>
  <r>
    <n v="2398"/>
    <s v="CA-2017-169264"/>
    <n v="0.5"/>
    <x v="207"/>
    <d v="2017-08-16T00:00:00"/>
    <x v="10"/>
    <x v="4"/>
    <s v="Second Class"/>
    <s v="NP-18700"/>
    <s v="Nora Preis"/>
    <n v="0.33333333333333331"/>
    <x v="0"/>
    <s v="United States"/>
    <s v="San Francisco"/>
    <x v="10"/>
    <n v="94109"/>
    <x v="3"/>
    <s v="OFF-LA-10001613"/>
    <x v="0"/>
    <x v="7"/>
    <x v="262"/>
    <n v="5.76"/>
    <n v="2"/>
    <n v="0"/>
    <n v="2.8224"/>
  </r>
  <r>
    <n v="2399"/>
    <s v="CA-2017-169264"/>
    <n v="0.5"/>
    <x v="207"/>
    <d v="2017-08-16T00:00:00"/>
    <x v="10"/>
    <x v="4"/>
    <s v="Second Class"/>
    <s v="NP-18700"/>
    <s v="Nora Preis"/>
    <n v="0.33333333333333331"/>
    <x v="0"/>
    <s v="United States"/>
    <s v="San Francisco"/>
    <x v="10"/>
    <n v="94109"/>
    <x v="3"/>
    <s v="OFF-AR-10000246"/>
    <x v="0"/>
    <x v="8"/>
    <x v="590"/>
    <n v="16.68"/>
    <n v="6"/>
    <n v="0"/>
    <n v="4.3368000000000002"/>
  </r>
  <r>
    <n v="2400"/>
    <s v="CA-2017-147361"/>
    <n v="0.5"/>
    <x v="120"/>
    <d v="2017-09-15T00:00:00"/>
    <x v="3"/>
    <x v="0"/>
    <s v="Standard Class"/>
    <s v="SB-20290"/>
    <s v="Sean Braxton"/>
    <n v="0.2"/>
    <x v="2"/>
    <s v="United States"/>
    <s v="Florence"/>
    <x v="6"/>
    <n v="29501"/>
    <x v="0"/>
    <s v="OFF-ST-10001809"/>
    <x v="0"/>
    <x v="3"/>
    <x v="572"/>
    <n v="628.80999999999995"/>
    <n v="7"/>
    <n v="0"/>
    <n v="12.5762"/>
  </r>
  <r>
    <n v="2401"/>
    <s v="CA-2017-147361"/>
    <n v="0.5"/>
    <x v="120"/>
    <d v="2017-09-15T00:00:00"/>
    <x v="3"/>
    <x v="0"/>
    <s v="Standard Class"/>
    <s v="SB-20290"/>
    <s v="Sean Braxton"/>
    <n v="0.2"/>
    <x v="2"/>
    <s v="United States"/>
    <s v="Florence"/>
    <x v="6"/>
    <n v="29501"/>
    <x v="0"/>
    <s v="OFF-ST-10002214"/>
    <x v="0"/>
    <x v="3"/>
    <x v="591"/>
    <n v="56.45"/>
    <n v="5"/>
    <n v="0"/>
    <n v="14.677"/>
  </r>
  <r>
    <n v="2402"/>
    <s v="CA-2017-145877"/>
    <n v="0.5"/>
    <x v="208"/>
    <d v="2017-04-04T00:00:00"/>
    <x v="0"/>
    <x v="0"/>
    <s v="Second Class"/>
    <s v="AS-10090"/>
    <s v="Adam Shillingsburg"/>
    <n v="0.125"/>
    <x v="0"/>
    <s v="United States"/>
    <s v="Springfield"/>
    <x v="13"/>
    <n v="65807"/>
    <x v="2"/>
    <s v="OFF-ST-10000649"/>
    <x v="0"/>
    <x v="3"/>
    <x v="531"/>
    <n v="94.2"/>
    <n v="6"/>
    <n v="0"/>
    <n v="23.55"/>
  </r>
  <r>
    <n v="2403"/>
    <s v="CA-2017-145877"/>
    <n v="0.5"/>
    <x v="208"/>
    <d v="2017-04-04T00:00:00"/>
    <x v="0"/>
    <x v="0"/>
    <s v="Second Class"/>
    <s v="AS-10090"/>
    <s v="Adam Shillingsburg"/>
    <n v="0.125"/>
    <x v="0"/>
    <s v="United States"/>
    <s v="Springfield"/>
    <x v="13"/>
    <n v="65807"/>
    <x v="2"/>
    <s v="OFF-EN-10001990"/>
    <x v="0"/>
    <x v="10"/>
    <x v="468"/>
    <n v="28.4"/>
    <n v="5"/>
    <n v="0"/>
    <n v="13.348000000000001"/>
  </r>
  <r>
    <n v="2405"/>
    <s v="CA-2017-108574"/>
    <n v="0.33333333333333331"/>
    <x v="160"/>
    <d v="2017-10-11T00:00:00"/>
    <x v="2"/>
    <x v="0"/>
    <s v="Standard Class"/>
    <s v="MG-18145"/>
    <s v="Mike Gockenbach"/>
    <n v="0.25"/>
    <x v="0"/>
    <s v="United States"/>
    <s v="Los Angeles"/>
    <x v="10"/>
    <n v="90045"/>
    <x v="3"/>
    <s v="TEC-AC-10002049"/>
    <x v="2"/>
    <x v="6"/>
    <x v="592"/>
    <n v="1115.9100000000001"/>
    <n v="9"/>
    <n v="0"/>
    <n v="200.8638"/>
  </r>
  <r>
    <n v="2406"/>
    <s v="CA-2017-108574"/>
    <n v="0.33333333333333331"/>
    <x v="160"/>
    <d v="2017-10-11T00:00:00"/>
    <x v="2"/>
    <x v="0"/>
    <s v="Standard Class"/>
    <s v="MG-18145"/>
    <s v="Mike Gockenbach"/>
    <n v="0.25"/>
    <x v="0"/>
    <s v="United States"/>
    <s v="Los Angeles"/>
    <x v="10"/>
    <n v="90045"/>
    <x v="3"/>
    <s v="TEC-PH-10003555"/>
    <x v="2"/>
    <x v="2"/>
    <x v="264"/>
    <n v="128.744"/>
    <n v="7"/>
    <n v="0.2"/>
    <n v="-28.967400000000001"/>
  </r>
  <r>
    <n v="2407"/>
    <s v="CA-2017-108574"/>
    <n v="0.33333333333333331"/>
    <x v="160"/>
    <d v="2017-10-11T00:00:00"/>
    <x v="2"/>
    <x v="0"/>
    <s v="Standard Class"/>
    <s v="MG-18145"/>
    <s v="Mike Gockenbach"/>
    <n v="0.25"/>
    <x v="0"/>
    <s v="United States"/>
    <s v="Los Angeles"/>
    <x v="10"/>
    <n v="90045"/>
    <x v="3"/>
    <s v="TEC-PH-10000702"/>
    <x v="2"/>
    <x v="2"/>
    <x v="593"/>
    <n v="79.92"/>
    <n v="10"/>
    <n v="0.2"/>
    <n v="26.972999999999999"/>
  </r>
  <r>
    <n v="2408"/>
    <s v="CA-2017-144589"/>
    <n v="0.5"/>
    <x v="49"/>
    <d v="2017-01-25T00:00:00"/>
    <x v="11"/>
    <x v="5"/>
    <s v="Standard Class"/>
    <s v="TM-21010"/>
    <s v="Tamara Manning"/>
    <n v="0.14285714285714285"/>
    <x v="0"/>
    <s v="United States"/>
    <s v="San Francisco"/>
    <x v="10"/>
    <n v="94122"/>
    <x v="3"/>
    <s v="OFF-AR-10003631"/>
    <x v="0"/>
    <x v="8"/>
    <x v="278"/>
    <n v="24.2"/>
    <n v="5"/>
    <n v="0"/>
    <n v="7.9859999999999998"/>
  </r>
  <r>
    <n v="2409"/>
    <s v="CA-2017-144589"/>
    <n v="0.5"/>
    <x v="49"/>
    <d v="2017-01-25T00:00:00"/>
    <x v="11"/>
    <x v="5"/>
    <s v="Standard Class"/>
    <s v="TM-21010"/>
    <s v="Tamara Manning"/>
    <n v="0.14285714285714285"/>
    <x v="0"/>
    <s v="United States"/>
    <s v="San Francisco"/>
    <x v="10"/>
    <n v="94122"/>
    <x v="3"/>
    <s v="TEC-PH-10003072"/>
    <x v="2"/>
    <x v="2"/>
    <x v="594"/>
    <n v="359.976"/>
    <n v="3"/>
    <n v="0.2"/>
    <n v="130.4913"/>
  </r>
  <r>
    <n v="2410"/>
    <s v="CA-2017-155985"/>
    <n v="1"/>
    <x v="209"/>
    <d v="2017-03-25T00:00:00"/>
    <x v="9"/>
    <x v="2"/>
    <s v="First Class"/>
    <s v="BE-11335"/>
    <s v="Bill Eplett"/>
    <n v="0.14285714285714285"/>
    <x v="1"/>
    <s v="United States"/>
    <s v="San Francisco"/>
    <x v="10"/>
    <n v="94122"/>
    <x v="3"/>
    <s v="FUR-FU-10000758"/>
    <x v="1"/>
    <x v="5"/>
    <x v="595"/>
    <n v="211.84"/>
    <n v="8"/>
    <n v="0"/>
    <n v="76.2624"/>
  </r>
  <r>
    <n v="2417"/>
    <s v="CA-2017-168655"/>
    <n v="0.5"/>
    <x v="112"/>
    <d v="2017-10-18T00:00:00"/>
    <x v="2"/>
    <x v="2"/>
    <s v="Standard Class"/>
    <s v="ML-18040"/>
    <s v="Michelle Lonsdale"/>
    <n v="0.25"/>
    <x v="2"/>
    <s v="United States"/>
    <s v="Albuquerque"/>
    <x v="30"/>
    <n v="87105"/>
    <x v="3"/>
    <s v="TEC-AC-10002842"/>
    <x v="2"/>
    <x v="6"/>
    <x v="497"/>
    <n v="595"/>
    <n v="5"/>
    <n v="0"/>
    <n v="95.2"/>
  </r>
  <r>
    <n v="2418"/>
    <s v="CA-2017-168655"/>
    <n v="0.5"/>
    <x v="112"/>
    <d v="2017-10-18T00:00:00"/>
    <x v="2"/>
    <x v="2"/>
    <s v="Standard Class"/>
    <s v="ML-18040"/>
    <s v="Michelle Lonsdale"/>
    <n v="0.25"/>
    <x v="2"/>
    <s v="United States"/>
    <s v="Albuquerque"/>
    <x v="30"/>
    <n v="87105"/>
    <x v="3"/>
    <s v="OFF-BI-10002082"/>
    <x v="0"/>
    <x v="4"/>
    <x v="596"/>
    <n v="79.872"/>
    <n v="3"/>
    <n v="0.2"/>
    <n v="29.952000000000002"/>
  </r>
  <r>
    <n v="2420"/>
    <s v="CA-2017-159597"/>
    <n v="0.5"/>
    <x v="11"/>
    <d v="2017-11-14T00:00:00"/>
    <x v="5"/>
    <x v="2"/>
    <s v="Standard Class"/>
    <s v="MC-17590"/>
    <s v="Matt Collister"/>
    <n v="0.5"/>
    <x v="2"/>
    <s v="United States"/>
    <s v="Coachella"/>
    <x v="10"/>
    <n v="92236"/>
    <x v="3"/>
    <s v="OFF-ST-10002289"/>
    <x v="0"/>
    <x v="3"/>
    <x v="597"/>
    <n v="63.56"/>
    <n v="2"/>
    <n v="0"/>
    <n v="3.1779999999999999"/>
  </r>
  <r>
    <n v="2421"/>
    <s v="CA-2017-159597"/>
    <n v="0.5"/>
    <x v="11"/>
    <d v="2017-11-14T00:00:00"/>
    <x v="5"/>
    <x v="2"/>
    <s v="Standard Class"/>
    <s v="MC-17590"/>
    <s v="Matt Collister"/>
    <n v="0.5"/>
    <x v="2"/>
    <s v="United States"/>
    <s v="Coachella"/>
    <x v="10"/>
    <n v="92236"/>
    <x v="3"/>
    <s v="TEC-AC-10004171"/>
    <x v="2"/>
    <x v="6"/>
    <x v="598"/>
    <n v="99.99"/>
    <n v="1"/>
    <n v="0"/>
    <n v="43.995600000000003"/>
  </r>
  <r>
    <n v="2424"/>
    <s v="US-2017-147669"/>
    <n v="0.25"/>
    <x v="14"/>
    <d v="2017-12-30T00:00:00"/>
    <x v="4"/>
    <x v="4"/>
    <s v="Standard Class"/>
    <s v="SV-20935"/>
    <s v="Susan Vittorini"/>
    <n v="0.1111111111111111"/>
    <x v="0"/>
    <s v="United States"/>
    <s v="Fairfield"/>
    <x v="12"/>
    <n v="45014"/>
    <x v="1"/>
    <s v="TEC-AC-10002473"/>
    <x v="2"/>
    <x v="6"/>
    <x v="599"/>
    <n v="158.928"/>
    <n v="7"/>
    <n v="0.2"/>
    <n v="41.718600000000002"/>
  </r>
  <r>
    <n v="2425"/>
    <s v="US-2017-147669"/>
    <n v="0.25"/>
    <x v="14"/>
    <d v="2017-12-30T00:00:00"/>
    <x v="4"/>
    <x v="4"/>
    <s v="Standard Class"/>
    <s v="SV-20935"/>
    <s v="Susan Vittorini"/>
    <n v="0.1111111111111111"/>
    <x v="0"/>
    <s v="United States"/>
    <s v="Fairfield"/>
    <x v="12"/>
    <n v="45014"/>
    <x v="1"/>
    <s v="OFF-BI-10000632"/>
    <x v="0"/>
    <x v="4"/>
    <x v="580"/>
    <n v="13.023"/>
    <n v="1"/>
    <n v="0.7"/>
    <n v="-10.4184"/>
  </r>
  <r>
    <n v="2426"/>
    <s v="US-2017-147669"/>
    <n v="0.25"/>
    <x v="14"/>
    <d v="2017-12-30T00:00:00"/>
    <x v="4"/>
    <x v="4"/>
    <s v="Standard Class"/>
    <s v="SV-20935"/>
    <s v="Susan Vittorini"/>
    <n v="0.1111111111111111"/>
    <x v="0"/>
    <s v="United States"/>
    <s v="Fairfield"/>
    <x v="12"/>
    <n v="45014"/>
    <x v="1"/>
    <s v="FUR-TA-10002645"/>
    <x v="1"/>
    <x v="12"/>
    <x v="600"/>
    <n v="273.06"/>
    <n v="2"/>
    <n v="0.4"/>
    <n v="-104.673"/>
  </r>
  <r>
    <n v="2427"/>
    <s v="US-2017-147669"/>
    <n v="0.25"/>
    <x v="14"/>
    <d v="2017-12-30T00:00:00"/>
    <x v="4"/>
    <x v="4"/>
    <s v="Standard Class"/>
    <s v="SV-20935"/>
    <s v="Susan Vittorini"/>
    <n v="0.1111111111111111"/>
    <x v="0"/>
    <s v="United States"/>
    <s v="Fairfield"/>
    <x v="12"/>
    <n v="45014"/>
    <x v="1"/>
    <s v="OFF-FA-10002975"/>
    <x v="0"/>
    <x v="9"/>
    <x v="24"/>
    <n v="39.311999999999998"/>
    <n v="13"/>
    <n v="0.2"/>
    <n v="12.776400000000001"/>
  </r>
  <r>
    <n v="2431"/>
    <s v="CA-2017-100748"/>
    <n v="1"/>
    <x v="210"/>
    <d v="2017-05-20T00:00:00"/>
    <x v="6"/>
    <x v="0"/>
    <s v="Standard Class"/>
    <s v="RB-19795"/>
    <s v="Ross Baird"/>
    <n v="0.14285714285714285"/>
    <x v="1"/>
    <s v="United States"/>
    <s v="San Francisco"/>
    <x v="10"/>
    <n v="94110"/>
    <x v="3"/>
    <s v="OFF-LA-10000240"/>
    <x v="0"/>
    <x v="7"/>
    <x v="601"/>
    <n v="58.48"/>
    <n v="8"/>
    <n v="0"/>
    <n v="27.485600000000002"/>
  </r>
  <r>
    <n v="2432"/>
    <s v="CA-2017-129805"/>
    <n v="1"/>
    <x v="29"/>
    <d v="2018-01-02T00:00:00"/>
    <x v="4"/>
    <x v="2"/>
    <s v="Standard Class"/>
    <s v="HM-14860"/>
    <s v="Harry Marie"/>
    <n v="0.125"/>
    <x v="2"/>
    <s v="United States"/>
    <s v="Seattle"/>
    <x v="21"/>
    <n v="98103"/>
    <x v="3"/>
    <s v="FUR-FU-10001935"/>
    <x v="1"/>
    <x v="5"/>
    <x v="602"/>
    <n v="7.4"/>
    <n v="2"/>
    <n v="0"/>
    <n v="3.0339999999999998"/>
  </r>
  <r>
    <n v="2434"/>
    <s v="US-2017-112613"/>
    <n v="1"/>
    <x v="8"/>
    <d v="2017-06-01T00:00:00"/>
    <x v="6"/>
    <x v="1"/>
    <s v="Standard Class"/>
    <s v="JH-15910"/>
    <s v="Jonathan Howell"/>
    <n v="0.33333333333333331"/>
    <x v="0"/>
    <s v="United States"/>
    <s v="Houston"/>
    <x v="2"/>
    <n v="77070"/>
    <x v="2"/>
    <s v="TEC-PH-10001536"/>
    <x v="2"/>
    <x v="2"/>
    <x v="538"/>
    <n v="54.368000000000002"/>
    <n v="4"/>
    <n v="0.2"/>
    <n v="4.0776000000000003"/>
  </r>
  <r>
    <n v="2437"/>
    <s v="CA-2017-140053"/>
    <n v="1"/>
    <x v="124"/>
    <d v="2017-07-10T00:00:00"/>
    <x v="1"/>
    <x v="4"/>
    <s v="Standard Class"/>
    <s v="CA-12265"/>
    <s v="Christina Anderson"/>
    <n v="0.1111111111111111"/>
    <x v="0"/>
    <s v="United States"/>
    <s v="Farmington"/>
    <x v="30"/>
    <n v="87401"/>
    <x v="3"/>
    <s v="FUR-FU-10003708"/>
    <x v="1"/>
    <x v="5"/>
    <x v="545"/>
    <n v="545.85"/>
    <n v="9"/>
    <n v="0"/>
    <n v="114.6285"/>
  </r>
  <r>
    <n v="2440"/>
    <s v="CA-2017-139948"/>
    <n v="1"/>
    <x v="211"/>
    <d v="2017-07-22T00:00:00"/>
    <x v="1"/>
    <x v="4"/>
    <s v="Standard Class"/>
    <s v="SW-20455"/>
    <s v="Shaun Weien"/>
    <n v="0.25"/>
    <x v="0"/>
    <s v="United States"/>
    <s v="Tampa"/>
    <x v="4"/>
    <n v="33614"/>
    <x v="0"/>
    <s v="FUR-FU-10002597"/>
    <x v="1"/>
    <x v="5"/>
    <x v="200"/>
    <n v="7.9039999999999999"/>
    <n v="2"/>
    <n v="0.2"/>
    <n v="2.1736"/>
  </r>
  <r>
    <n v="2451"/>
    <s v="CA-2017-140949"/>
    <n v="0.1111111111111111"/>
    <x v="84"/>
    <d v="2017-03-22T00:00:00"/>
    <x v="9"/>
    <x v="5"/>
    <s v="Second Class"/>
    <s v="DB-13405"/>
    <s v="Denny Blanton"/>
    <n v="0.1"/>
    <x v="0"/>
    <s v="United States"/>
    <s v="New York City"/>
    <x v="9"/>
    <n v="10011"/>
    <x v="1"/>
    <s v="OFF-LA-10000081"/>
    <x v="0"/>
    <x v="7"/>
    <x v="603"/>
    <n v="18.75"/>
    <n v="5"/>
    <n v="0"/>
    <n v="9"/>
  </r>
  <r>
    <n v="2452"/>
    <s v="CA-2017-140949"/>
    <n v="0.1111111111111111"/>
    <x v="84"/>
    <d v="2017-03-22T00:00:00"/>
    <x v="9"/>
    <x v="5"/>
    <s v="Second Class"/>
    <s v="DB-13405"/>
    <s v="Denny Blanton"/>
    <n v="0.1"/>
    <x v="0"/>
    <s v="United States"/>
    <s v="New York City"/>
    <x v="9"/>
    <n v="10011"/>
    <x v="1"/>
    <s v="TEC-PH-10000149"/>
    <x v="2"/>
    <x v="2"/>
    <x v="319"/>
    <n v="119.7"/>
    <n v="6"/>
    <n v="0"/>
    <n v="31.122"/>
  </r>
  <r>
    <n v="2453"/>
    <s v="CA-2017-140949"/>
    <n v="0.1111111111111111"/>
    <x v="84"/>
    <d v="2017-03-22T00:00:00"/>
    <x v="9"/>
    <x v="5"/>
    <s v="Second Class"/>
    <s v="DB-13405"/>
    <s v="Denny Blanton"/>
    <n v="0.1"/>
    <x v="0"/>
    <s v="United States"/>
    <s v="New York City"/>
    <x v="9"/>
    <n v="10011"/>
    <x v="1"/>
    <s v="OFF-BI-10000605"/>
    <x v="0"/>
    <x v="4"/>
    <x v="152"/>
    <n v="9.1440000000000001"/>
    <n v="3"/>
    <n v="0.2"/>
    <n v="3.0861000000000001"/>
  </r>
  <r>
    <n v="2454"/>
    <s v="CA-2017-140949"/>
    <n v="0.1111111111111111"/>
    <x v="84"/>
    <d v="2017-03-22T00:00:00"/>
    <x v="9"/>
    <x v="5"/>
    <s v="Second Class"/>
    <s v="DB-13405"/>
    <s v="Denny Blanton"/>
    <n v="0.1"/>
    <x v="0"/>
    <s v="United States"/>
    <s v="New York City"/>
    <x v="9"/>
    <n v="10011"/>
    <x v="1"/>
    <s v="TEC-AC-10002399"/>
    <x v="2"/>
    <x v="6"/>
    <x v="110"/>
    <n v="57.06"/>
    <n v="3"/>
    <n v="0"/>
    <n v="18.2592"/>
  </r>
  <r>
    <n v="2455"/>
    <s v="CA-2017-140949"/>
    <n v="0.1111111111111111"/>
    <x v="84"/>
    <d v="2017-03-22T00:00:00"/>
    <x v="9"/>
    <x v="5"/>
    <s v="Second Class"/>
    <s v="DB-13405"/>
    <s v="Denny Blanton"/>
    <n v="0.1"/>
    <x v="0"/>
    <s v="United States"/>
    <s v="New York City"/>
    <x v="9"/>
    <n v="10011"/>
    <x v="1"/>
    <s v="TEC-AC-10003038"/>
    <x v="2"/>
    <x v="6"/>
    <x v="604"/>
    <n v="71.599999999999994"/>
    <n v="8"/>
    <n v="0"/>
    <n v="13.603999999999999"/>
  </r>
  <r>
    <n v="2456"/>
    <s v="CA-2017-140949"/>
    <n v="0.1111111111111111"/>
    <x v="84"/>
    <d v="2017-03-22T00:00:00"/>
    <x v="9"/>
    <x v="5"/>
    <s v="Second Class"/>
    <s v="DB-13405"/>
    <s v="Denny Blanton"/>
    <n v="0.1"/>
    <x v="0"/>
    <s v="United States"/>
    <s v="New York City"/>
    <x v="9"/>
    <n v="10011"/>
    <x v="1"/>
    <s v="OFF-ST-10000344"/>
    <x v="0"/>
    <x v="3"/>
    <x v="393"/>
    <n v="107.44"/>
    <n v="8"/>
    <n v="0"/>
    <n v="27.9344"/>
  </r>
  <r>
    <n v="2457"/>
    <s v="CA-2017-140949"/>
    <n v="0.1111111111111111"/>
    <x v="84"/>
    <d v="2017-03-22T00:00:00"/>
    <x v="9"/>
    <x v="5"/>
    <s v="Second Class"/>
    <s v="DB-13405"/>
    <s v="Denny Blanton"/>
    <n v="0.1"/>
    <x v="0"/>
    <s v="United States"/>
    <s v="New York City"/>
    <x v="9"/>
    <n v="10011"/>
    <x v="1"/>
    <s v="OFF-LA-10004093"/>
    <x v="0"/>
    <x v="7"/>
    <x v="573"/>
    <n v="7.31"/>
    <n v="1"/>
    <n v="0"/>
    <n v="3.4357000000000002"/>
  </r>
  <r>
    <n v="2458"/>
    <s v="CA-2017-140949"/>
    <n v="0.1111111111111111"/>
    <x v="84"/>
    <d v="2017-03-22T00:00:00"/>
    <x v="9"/>
    <x v="5"/>
    <s v="Second Class"/>
    <s v="DB-13405"/>
    <s v="Denny Blanton"/>
    <n v="0.1"/>
    <x v="0"/>
    <s v="United States"/>
    <s v="New York City"/>
    <x v="9"/>
    <n v="10011"/>
    <x v="1"/>
    <s v="OFF-AR-10001683"/>
    <x v="0"/>
    <x v="8"/>
    <x v="605"/>
    <n v="59.1"/>
    <n v="6"/>
    <n v="0"/>
    <n v="22.457999999999998"/>
  </r>
  <r>
    <n v="2459"/>
    <s v="CA-2017-140949"/>
    <n v="0.1111111111111111"/>
    <x v="84"/>
    <d v="2017-03-22T00:00:00"/>
    <x v="9"/>
    <x v="5"/>
    <s v="Second Class"/>
    <s v="DB-13405"/>
    <s v="Denny Blanton"/>
    <n v="0.1"/>
    <x v="0"/>
    <s v="United States"/>
    <s v="New York City"/>
    <x v="9"/>
    <n v="10011"/>
    <x v="1"/>
    <s v="OFF-ST-10003455"/>
    <x v="0"/>
    <x v="3"/>
    <x v="606"/>
    <n v="46.53"/>
    <n v="3"/>
    <n v="0"/>
    <n v="12.097799999999999"/>
  </r>
  <r>
    <n v="2460"/>
    <s v="CA-2017-138548"/>
    <n v="1"/>
    <x v="212"/>
    <d v="2017-08-21T00:00:00"/>
    <x v="10"/>
    <x v="3"/>
    <s v="Standard Class"/>
    <s v="JG-15160"/>
    <s v="James Galang"/>
    <n v="0.16666666666666666"/>
    <x v="0"/>
    <s v="United States"/>
    <s v="Plainfield"/>
    <x v="14"/>
    <n v="7060"/>
    <x v="1"/>
    <s v="OFF-AP-10002578"/>
    <x v="0"/>
    <x v="11"/>
    <x v="607"/>
    <n v="97.84"/>
    <n v="2"/>
    <n v="0"/>
    <n v="25.438400000000001"/>
  </r>
  <r>
    <n v="2463"/>
    <s v="CA-2017-148691"/>
    <n v="0.25"/>
    <x v="213"/>
    <d v="2017-12-09T00:00:00"/>
    <x v="4"/>
    <x v="1"/>
    <s v="Standard Class"/>
    <s v="CS-12460"/>
    <s v="Chuck Sachs"/>
    <n v="0.16666666666666666"/>
    <x v="0"/>
    <s v="United States"/>
    <s v="New York City"/>
    <x v="9"/>
    <n v="10009"/>
    <x v="1"/>
    <s v="OFF-BI-10001524"/>
    <x v="0"/>
    <x v="4"/>
    <x v="608"/>
    <n v="83.92"/>
    <n v="5"/>
    <n v="0.2"/>
    <n v="29.372"/>
  </r>
  <r>
    <n v="2464"/>
    <s v="CA-2017-148691"/>
    <n v="0.25"/>
    <x v="213"/>
    <d v="2017-12-09T00:00:00"/>
    <x v="4"/>
    <x v="1"/>
    <s v="Standard Class"/>
    <s v="CS-12460"/>
    <s v="Chuck Sachs"/>
    <n v="0.16666666666666666"/>
    <x v="0"/>
    <s v="United States"/>
    <s v="New York City"/>
    <x v="9"/>
    <n v="10009"/>
    <x v="1"/>
    <s v="OFF-BI-10001553"/>
    <x v="0"/>
    <x v="4"/>
    <x v="583"/>
    <n v="14.624000000000001"/>
    <n v="2"/>
    <n v="0.2"/>
    <n v="5.1184000000000003"/>
  </r>
  <r>
    <n v="2465"/>
    <s v="CA-2017-148691"/>
    <n v="0.25"/>
    <x v="213"/>
    <d v="2017-12-09T00:00:00"/>
    <x v="4"/>
    <x v="1"/>
    <s v="Standard Class"/>
    <s v="CS-12460"/>
    <s v="Chuck Sachs"/>
    <n v="0.16666666666666666"/>
    <x v="0"/>
    <s v="United States"/>
    <s v="New York City"/>
    <x v="9"/>
    <n v="10009"/>
    <x v="1"/>
    <s v="TEC-PH-10000576"/>
    <x v="2"/>
    <x v="2"/>
    <x v="609"/>
    <n v="136.99"/>
    <n v="1"/>
    <n v="0"/>
    <n v="36.987299999999998"/>
  </r>
  <r>
    <n v="2466"/>
    <s v="CA-2017-148691"/>
    <n v="0.25"/>
    <x v="213"/>
    <d v="2017-12-09T00:00:00"/>
    <x v="4"/>
    <x v="1"/>
    <s v="Standard Class"/>
    <s v="CS-12460"/>
    <s v="Chuck Sachs"/>
    <n v="0.16666666666666666"/>
    <x v="0"/>
    <s v="United States"/>
    <s v="New York City"/>
    <x v="9"/>
    <n v="10009"/>
    <x v="1"/>
    <s v="OFF-LA-10001317"/>
    <x v="0"/>
    <x v="7"/>
    <x v="610"/>
    <n v="3.15"/>
    <n v="1"/>
    <n v="0"/>
    <n v="1.512"/>
  </r>
  <r>
    <n v="2467"/>
    <s v="CA-2017-128755"/>
    <n v="0.25"/>
    <x v="132"/>
    <d v="2017-05-08T00:00:00"/>
    <x v="6"/>
    <x v="2"/>
    <s v="Standard Class"/>
    <s v="MK-18160"/>
    <s v="Mike Kennedy"/>
    <n v="0.16666666666666666"/>
    <x v="0"/>
    <s v="United States"/>
    <s v="Newport News"/>
    <x v="16"/>
    <n v="23602"/>
    <x v="0"/>
    <s v="OFF-PA-10000726"/>
    <x v="0"/>
    <x v="0"/>
    <x v="611"/>
    <n v="9.11"/>
    <n v="1"/>
    <n v="0"/>
    <n v="4.0994999999999999"/>
  </r>
  <r>
    <n v="2468"/>
    <s v="CA-2017-128755"/>
    <n v="0.25"/>
    <x v="132"/>
    <d v="2017-05-08T00:00:00"/>
    <x v="6"/>
    <x v="2"/>
    <s v="Standard Class"/>
    <s v="MK-18160"/>
    <s v="Mike Kennedy"/>
    <n v="0.16666666666666666"/>
    <x v="0"/>
    <s v="United States"/>
    <s v="Newport News"/>
    <x v="16"/>
    <n v="23602"/>
    <x v="0"/>
    <s v="OFF-ST-10003306"/>
    <x v="0"/>
    <x v="3"/>
    <x v="408"/>
    <n v="571.44000000000005"/>
    <n v="4"/>
    <n v="0"/>
    <n v="165.7176"/>
  </r>
  <r>
    <n v="2469"/>
    <s v="CA-2017-128755"/>
    <n v="0.25"/>
    <x v="132"/>
    <d v="2017-05-08T00:00:00"/>
    <x v="6"/>
    <x v="2"/>
    <s v="Standard Class"/>
    <s v="MK-18160"/>
    <s v="Mike Kennedy"/>
    <n v="0.16666666666666666"/>
    <x v="0"/>
    <s v="United States"/>
    <s v="Newport News"/>
    <x v="16"/>
    <n v="23602"/>
    <x v="0"/>
    <s v="OFF-PA-10004983"/>
    <x v="0"/>
    <x v="0"/>
    <x v="612"/>
    <n v="32.4"/>
    <n v="5"/>
    <n v="0"/>
    <n v="15.552"/>
  </r>
  <r>
    <n v="2470"/>
    <s v="CA-2017-128755"/>
    <n v="0.25"/>
    <x v="132"/>
    <d v="2017-05-08T00:00:00"/>
    <x v="6"/>
    <x v="2"/>
    <s v="Standard Class"/>
    <s v="MK-18160"/>
    <s v="Mike Kennedy"/>
    <n v="0.16666666666666666"/>
    <x v="0"/>
    <s v="United States"/>
    <s v="Newport News"/>
    <x v="16"/>
    <n v="23602"/>
    <x v="0"/>
    <s v="OFF-ST-10001291"/>
    <x v="0"/>
    <x v="3"/>
    <x v="613"/>
    <n v="16.91"/>
    <n v="1"/>
    <n v="0"/>
    <n v="4.5656999999999996"/>
  </r>
  <r>
    <n v="2478"/>
    <s v="CA-2017-102750"/>
    <n v="1"/>
    <x v="146"/>
    <d v="2017-09-08T00:00:00"/>
    <x v="3"/>
    <x v="4"/>
    <s v="Second Class"/>
    <s v="GM-14695"/>
    <s v="Greg Maxwell"/>
    <n v="1"/>
    <x v="2"/>
    <s v="United States"/>
    <s v="Los Angeles"/>
    <x v="10"/>
    <n v="90036"/>
    <x v="3"/>
    <s v="FUR-TA-10000198"/>
    <x v="1"/>
    <x v="12"/>
    <x v="614"/>
    <n v="1322.3520000000001"/>
    <n v="3"/>
    <n v="0.2"/>
    <n v="-99.176400000000001"/>
  </r>
  <r>
    <n v="2480"/>
    <s v="CA-2017-141992"/>
    <n v="0.5"/>
    <x v="74"/>
    <d v="2017-06-25T00:00:00"/>
    <x v="7"/>
    <x v="4"/>
    <s v="Standard Class"/>
    <s v="FO-14305"/>
    <s v="Frank Olsen"/>
    <n v="0.14285714285714285"/>
    <x v="0"/>
    <s v="United States"/>
    <s v="Dallas"/>
    <x v="2"/>
    <n v="75220"/>
    <x v="2"/>
    <s v="OFF-SU-10002557"/>
    <x v="0"/>
    <x v="15"/>
    <x v="615"/>
    <n v="11.183999999999999"/>
    <n v="1"/>
    <n v="0.2"/>
    <n v="0.83879999999999999"/>
  </r>
  <r>
    <n v="2481"/>
    <s v="CA-2017-141992"/>
    <n v="0.5"/>
    <x v="74"/>
    <d v="2017-06-25T00:00:00"/>
    <x v="7"/>
    <x v="4"/>
    <s v="Standard Class"/>
    <s v="FO-14305"/>
    <s v="Frank Olsen"/>
    <n v="0.14285714285714285"/>
    <x v="0"/>
    <s v="United States"/>
    <s v="Dallas"/>
    <x v="2"/>
    <n v="75220"/>
    <x v="2"/>
    <s v="OFF-ST-10003656"/>
    <x v="0"/>
    <x v="3"/>
    <x v="9"/>
    <n v="153.584"/>
    <n v="2"/>
    <n v="0.2"/>
    <n v="-32.636600000000001"/>
  </r>
  <r>
    <n v="2482"/>
    <s v="CA-2017-147956"/>
    <n v="1"/>
    <x v="43"/>
    <d v="2017-12-31T00:00:00"/>
    <x v="4"/>
    <x v="1"/>
    <s v="Standard Class"/>
    <s v="AH-10210"/>
    <s v="Alan Hwang"/>
    <n v="0.16666666666666666"/>
    <x v="0"/>
    <s v="United States"/>
    <s v="Seattle"/>
    <x v="21"/>
    <n v="98105"/>
    <x v="3"/>
    <s v="OFF-ST-10001097"/>
    <x v="0"/>
    <x v="3"/>
    <x v="263"/>
    <n v="1003.62"/>
    <n v="6"/>
    <n v="0"/>
    <n v="0"/>
  </r>
  <r>
    <n v="2483"/>
    <s v="CA-2017-126067"/>
    <n v="0.25"/>
    <x v="214"/>
    <d v="2017-09-03T00:00:00"/>
    <x v="10"/>
    <x v="4"/>
    <s v="Standard Class"/>
    <s v="KN-16705"/>
    <s v="Kristina Nunn"/>
    <n v="0.16666666666666666"/>
    <x v="1"/>
    <s v="United States"/>
    <s v="Seattle"/>
    <x v="21"/>
    <n v="98105"/>
    <x v="3"/>
    <s v="TEC-PH-10000912"/>
    <x v="2"/>
    <x v="2"/>
    <x v="616"/>
    <n v="35.167999999999999"/>
    <n v="4"/>
    <n v="0.2"/>
    <n v="11.429600000000001"/>
  </r>
  <r>
    <n v="2484"/>
    <s v="CA-2017-126067"/>
    <n v="0.25"/>
    <x v="214"/>
    <d v="2017-09-03T00:00:00"/>
    <x v="10"/>
    <x v="4"/>
    <s v="Standard Class"/>
    <s v="KN-16705"/>
    <s v="Kristina Nunn"/>
    <n v="0.16666666666666666"/>
    <x v="1"/>
    <s v="United States"/>
    <s v="Seattle"/>
    <x v="21"/>
    <n v="98105"/>
    <x v="3"/>
    <s v="FUR-TA-10000617"/>
    <x v="1"/>
    <x v="12"/>
    <x v="617"/>
    <n v="1137.75"/>
    <n v="5"/>
    <n v="0"/>
    <n v="250.30500000000001"/>
  </r>
  <r>
    <n v="2485"/>
    <s v="CA-2017-126067"/>
    <n v="0.25"/>
    <x v="214"/>
    <d v="2017-09-03T00:00:00"/>
    <x v="10"/>
    <x v="4"/>
    <s v="Standard Class"/>
    <s v="KN-16705"/>
    <s v="Kristina Nunn"/>
    <n v="0.16666666666666666"/>
    <x v="1"/>
    <s v="United States"/>
    <s v="Seattle"/>
    <x v="21"/>
    <n v="98105"/>
    <x v="3"/>
    <s v="OFF-BI-10001658"/>
    <x v="0"/>
    <x v="4"/>
    <x v="618"/>
    <n v="99.68"/>
    <n v="5"/>
    <n v="0.2"/>
    <n v="32.396000000000001"/>
  </r>
  <r>
    <n v="2486"/>
    <s v="CA-2017-126067"/>
    <n v="0.25"/>
    <x v="214"/>
    <d v="2017-09-03T00:00:00"/>
    <x v="10"/>
    <x v="4"/>
    <s v="Standard Class"/>
    <s v="KN-16705"/>
    <s v="Kristina Nunn"/>
    <n v="0.16666666666666666"/>
    <x v="1"/>
    <s v="United States"/>
    <s v="Seattle"/>
    <x v="21"/>
    <n v="98105"/>
    <x v="3"/>
    <s v="OFF-AR-10003856"/>
    <x v="0"/>
    <x v="8"/>
    <x v="556"/>
    <n v="5.56"/>
    <n v="2"/>
    <n v="0"/>
    <n v="1.4456"/>
  </r>
  <r>
    <n v="2500"/>
    <s v="US-2017-133781"/>
    <n v="1"/>
    <x v="215"/>
    <d v="2017-06-23T00:00:00"/>
    <x v="7"/>
    <x v="2"/>
    <s v="First Class"/>
    <s v="DC-12850"/>
    <s v="Dan Campbell"/>
    <n v="8.3333333333333329E-2"/>
    <x v="0"/>
    <s v="United States"/>
    <s v="Miami"/>
    <x v="4"/>
    <n v="33178"/>
    <x v="0"/>
    <s v="OFF-EN-10004483"/>
    <x v="0"/>
    <x v="10"/>
    <x v="619"/>
    <n v="37.607999999999997"/>
    <n v="3"/>
    <n v="0.2"/>
    <n v="12.6927"/>
  </r>
  <r>
    <n v="2501"/>
    <s v="CA-2017-131618"/>
    <n v="0.33333333333333331"/>
    <x v="12"/>
    <d v="2017-06-20T00:00:00"/>
    <x v="7"/>
    <x v="0"/>
    <s v="First Class"/>
    <s v="LS-17200"/>
    <s v="Luke Schmidt"/>
    <n v="0.16666666666666666"/>
    <x v="2"/>
    <s v="United States"/>
    <s v="Skokie"/>
    <x v="3"/>
    <n v="60076"/>
    <x v="2"/>
    <s v="OFF-PA-10001892"/>
    <x v="0"/>
    <x v="0"/>
    <x v="620"/>
    <n v="12.224"/>
    <n v="2"/>
    <n v="0.2"/>
    <n v="4.4311999999999996"/>
  </r>
  <r>
    <n v="2502"/>
    <s v="CA-2017-131618"/>
    <n v="0.33333333333333331"/>
    <x v="12"/>
    <d v="2017-06-20T00:00:00"/>
    <x v="7"/>
    <x v="0"/>
    <s v="First Class"/>
    <s v="LS-17200"/>
    <s v="Luke Schmidt"/>
    <n v="0.16666666666666666"/>
    <x v="2"/>
    <s v="United States"/>
    <s v="Skokie"/>
    <x v="3"/>
    <n v="60076"/>
    <x v="2"/>
    <s v="OFF-BI-10000546"/>
    <x v="0"/>
    <x v="4"/>
    <x v="192"/>
    <n v="2.3039999999999998"/>
    <n v="4"/>
    <n v="0.8"/>
    <n v="-3.5712000000000002"/>
  </r>
  <r>
    <n v="2503"/>
    <s v="CA-2017-131618"/>
    <n v="0.33333333333333331"/>
    <x v="12"/>
    <d v="2017-06-20T00:00:00"/>
    <x v="7"/>
    <x v="0"/>
    <s v="First Class"/>
    <s v="LS-17200"/>
    <s v="Luke Schmidt"/>
    <n v="0.16666666666666666"/>
    <x v="2"/>
    <s v="United States"/>
    <s v="Skokie"/>
    <x v="3"/>
    <n v="60076"/>
    <x v="2"/>
    <s v="OFF-BI-10001294"/>
    <x v="0"/>
    <x v="4"/>
    <x v="621"/>
    <n v="9.36"/>
    <n v="4"/>
    <n v="0.8"/>
    <n v="-16.38"/>
  </r>
  <r>
    <n v="2509"/>
    <s v="CA-2017-163902"/>
    <n v="0.5"/>
    <x v="164"/>
    <d v="2017-03-08T00:00:00"/>
    <x v="9"/>
    <x v="2"/>
    <s v="Standard Class"/>
    <s v="MY-17380"/>
    <s v="Maribeth Yedwab"/>
    <n v="0.14285714285714285"/>
    <x v="2"/>
    <s v="United States"/>
    <s v="Los Angeles"/>
    <x v="10"/>
    <n v="90045"/>
    <x v="3"/>
    <s v="TEC-PH-10000675"/>
    <x v="2"/>
    <x v="2"/>
    <x v="622"/>
    <n v="196.77600000000001"/>
    <n v="3"/>
    <n v="0.2"/>
    <n v="14.7582"/>
  </r>
  <r>
    <n v="2510"/>
    <s v="CA-2017-163902"/>
    <n v="0.5"/>
    <x v="164"/>
    <d v="2017-03-08T00:00:00"/>
    <x v="9"/>
    <x v="2"/>
    <s v="Standard Class"/>
    <s v="MY-17380"/>
    <s v="Maribeth Yedwab"/>
    <n v="0.14285714285714285"/>
    <x v="2"/>
    <s v="United States"/>
    <s v="Los Angeles"/>
    <x v="10"/>
    <n v="90045"/>
    <x v="3"/>
    <s v="TEC-AC-10000580"/>
    <x v="2"/>
    <x v="6"/>
    <x v="358"/>
    <n v="479.94"/>
    <n v="6"/>
    <n v="0"/>
    <n v="52.793399999999998"/>
  </r>
  <r>
    <n v="2513"/>
    <s v="CA-2017-155089"/>
    <n v="1"/>
    <x v="163"/>
    <d v="2017-12-06T00:00:00"/>
    <x v="4"/>
    <x v="0"/>
    <s v="Standard Class"/>
    <s v="DB-12910"/>
    <s v="Daniel Byrd"/>
    <n v="0.2"/>
    <x v="1"/>
    <s v="United States"/>
    <s v="Tampa"/>
    <x v="4"/>
    <n v="33614"/>
    <x v="0"/>
    <s v="OFF-BI-10002429"/>
    <x v="0"/>
    <x v="4"/>
    <x v="121"/>
    <n v="45.66"/>
    <n v="5"/>
    <n v="0.7"/>
    <n v="-33.484000000000002"/>
  </r>
  <r>
    <n v="2518"/>
    <s v="CA-2017-123134"/>
    <n v="1"/>
    <x v="216"/>
    <d v="2017-05-07T00:00:00"/>
    <x v="6"/>
    <x v="3"/>
    <s v="Standard Class"/>
    <s v="DW-13585"/>
    <s v="Dorothy Wardle"/>
    <n v="0.2"/>
    <x v="2"/>
    <s v="United States"/>
    <s v="Westfield"/>
    <x v="14"/>
    <n v="7090"/>
    <x v="1"/>
    <s v="FUR-FU-10003975"/>
    <x v="1"/>
    <x v="5"/>
    <x v="623"/>
    <n v="129.93"/>
    <n v="3"/>
    <n v="0"/>
    <n v="12.993"/>
  </r>
  <r>
    <n v="2535"/>
    <s v="US-2017-117723"/>
    <n v="1"/>
    <x v="212"/>
    <d v="2017-08-18T00:00:00"/>
    <x v="10"/>
    <x v="3"/>
    <s v="Second Class"/>
    <s v="DL-13495"/>
    <s v="Dionis Lloyd"/>
    <n v="0.2"/>
    <x v="2"/>
    <s v="United States"/>
    <s v="Philadelphia"/>
    <x v="1"/>
    <n v="19120"/>
    <x v="1"/>
    <s v="OFF-ST-10004459"/>
    <x v="0"/>
    <x v="3"/>
    <x v="116"/>
    <n v="1801.6320000000001"/>
    <n v="6"/>
    <n v="0.2"/>
    <n v="-337.80599999999998"/>
  </r>
  <r>
    <n v="2546"/>
    <s v="CA-2017-108070"/>
    <n v="0.5"/>
    <x v="149"/>
    <d v="2017-04-20T00:00:00"/>
    <x v="0"/>
    <x v="1"/>
    <s v="Standard Class"/>
    <s v="JE-15745"/>
    <s v="Joel Eaton"/>
    <n v="0.1111111111111111"/>
    <x v="0"/>
    <s v="United States"/>
    <s v="San Jose"/>
    <x v="10"/>
    <n v="95123"/>
    <x v="3"/>
    <s v="OFF-ST-10004804"/>
    <x v="0"/>
    <x v="3"/>
    <x v="364"/>
    <n v="205.92"/>
    <n v="4"/>
    <n v="0"/>
    <n v="2.0592000000000001"/>
  </r>
  <r>
    <n v="2547"/>
    <s v="CA-2017-108070"/>
    <n v="0.5"/>
    <x v="149"/>
    <d v="2017-04-20T00:00:00"/>
    <x v="0"/>
    <x v="1"/>
    <s v="Standard Class"/>
    <s v="JE-15745"/>
    <s v="Joel Eaton"/>
    <n v="0.1111111111111111"/>
    <x v="0"/>
    <s v="United States"/>
    <s v="San Jose"/>
    <x v="10"/>
    <n v="95123"/>
    <x v="3"/>
    <s v="FUR-BO-10001337"/>
    <x v="1"/>
    <x v="14"/>
    <x v="107"/>
    <n v="102.833"/>
    <n v="1"/>
    <n v="0.15"/>
    <n v="-6.0490000000000004"/>
  </r>
  <r>
    <n v="2552"/>
    <s v="CA-2017-101042"/>
    <n v="0.5"/>
    <x v="32"/>
    <d v="2017-11-23T00:00:00"/>
    <x v="5"/>
    <x v="1"/>
    <s v="Standard Class"/>
    <s v="AB-10105"/>
    <s v="Adrian Barton"/>
    <n v="0.1111111111111111"/>
    <x v="0"/>
    <s v="United States"/>
    <s v="Henderson"/>
    <x v="22"/>
    <n v="42420"/>
    <x v="0"/>
    <s v="FUR-FU-10004665"/>
    <x v="1"/>
    <x v="5"/>
    <x v="624"/>
    <n v="821.88"/>
    <n v="6"/>
    <n v="0"/>
    <n v="213.68879999999999"/>
  </r>
  <r>
    <n v="2553"/>
    <s v="CA-2017-101042"/>
    <n v="0.5"/>
    <x v="32"/>
    <d v="2017-11-23T00:00:00"/>
    <x v="5"/>
    <x v="1"/>
    <s v="Standard Class"/>
    <s v="AB-10105"/>
    <s v="Adrian Barton"/>
    <n v="0.1111111111111111"/>
    <x v="0"/>
    <s v="United States"/>
    <s v="Henderson"/>
    <x v="22"/>
    <n v="42420"/>
    <x v="0"/>
    <s v="OFF-BI-10000088"/>
    <x v="0"/>
    <x v="4"/>
    <x v="625"/>
    <n v="21.96"/>
    <n v="2"/>
    <n v="0"/>
    <n v="10.760400000000001"/>
  </r>
  <r>
    <n v="2566"/>
    <s v="CA-2017-109589"/>
    <n v="1"/>
    <x v="55"/>
    <d v="2017-12-24T00:00:00"/>
    <x v="4"/>
    <x v="2"/>
    <s v="First Class"/>
    <s v="BD-11635"/>
    <s v="Brian Derr"/>
    <n v="1"/>
    <x v="0"/>
    <s v="United States"/>
    <s v="Bowling Green"/>
    <x v="22"/>
    <n v="42104"/>
    <x v="0"/>
    <s v="TEC-AC-10003116"/>
    <x v="2"/>
    <x v="6"/>
    <x v="333"/>
    <n v="71"/>
    <n v="4"/>
    <n v="0"/>
    <n v="27.69"/>
  </r>
  <r>
    <n v="2567"/>
    <s v="CA-2017-123967"/>
    <n v="0.5"/>
    <x v="217"/>
    <d v="2017-11-03T00:00:00"/>
    <x v="5"/>
    <x v="6"/>
    <s v="Second Class"/>
    <s v="SF-20200"/>
    <s v="Sarah Foster"/>
    <n v="0.2"/>
    <x v="0"/>
    <s v="United States"/>
    <s v="Bellingham"/>
    <x v="21"/>
    <n v="98226"/>
    <x v="3"/>
    <s v="OFF-BI-10001308"/>
    <x v="0"/>
    <x v="4"/>
    <x v="626"/>
    <n v="25.12"/>
    <n v="5"/>
    <n v="0.2"/>
    <n v="7.85"/>
  </r>
  <r>
    <n v="2568"/>
    <s v="CA-2017-123967"/>
    <n v="0.5"/>
    <x v="217"/>
    <d v="2017-11-03T00:00:00"/>
    <x v="5"/>
    <x v="6"/>
    <s v="Second Class"/>
    <s v="SF-20200"/>
    <s v="Sarah Foster"/>
    <n v="0.2"/>
    <x v="0"/>
    <s v="United States"/>
    <s v="Bellingham"/>
    <x v="21"/>
    <n v="98226"/>
    <x v="3"/>
    <s v="FUR-TA-10003954"/>
    <x v="1"/>
    <x v="12"/>
    <x v="627"/>
    <n v="2665.62"/>
    <n v="9"/>
    <n v="0"/>
    <n v="239.9058"/>
  </r>
  <r>
    <n v="2569"/>
    <s v="CA-2017-148929"/>
    <n v="1"/>
    <x v="59"/>
    <d v="2017-09-11T00:00:00"/>
    <x v="3"/>
    <x v="2"/>
    <s v="Standard Class"/>
    <s v="SP-20620"/>
    <s v="Stefania Perrino"/>
    <n v="8.3333333333333329E-2"/>
    <x v="2"/>
    <s v="United States"/>
    <s v="New York City"/>
    <x v="9"/>
    <n v="10011"/>
    <x v="1"/>
    <s v="OFF-ST-10003282"/>
    <x v="0"/>
    <x v="3"/>
    <x v="4"/>
    <n v="478.08"/>
    <n v="8"/>
    <n v="0"/>
    <n v="133.86240000000001"/>
  </r>
  <r>
    <n v="2570"/>
    <s v="CA-2017-134404"/>
    <n v="0.5"/>
    <x v="218"/>
    <d v="2017-12-27T00:00:00"/>
    <x v="4"/>
    <x v="6"/>
    <s v="Same Day"/>
    <s v="DR-12880"/>
    <s v="Dan Reichenbach"/>
    <n v="6.6666666666666666E-2"/>
    <x v="2"/>
    <s v="United States"/>
    <s v="Newark"/>
    <x v="12"/>
    <n v="43055"/>
    <x v="1"/>
    <s v="TEC-PH-10000576"/>
    <x v="2"/>
    <x v="2"/>
    <x v="609"/>
    <n v="164.38800000000001"/>
    <n v="2"/>
    <n v="0.4"/>
    <n v="-35.617400000000004"/>
  </r>
  <r>
    <n v="2571"/>
    <s v="CA-2017-134404"/>
    <n v="0.5"/>
    <x v="218"/>
    <d v="2017-12-27T00:00:00"/>
    <x v="4"/>
    <x v="6"/>
    <s v="Same Day"/>
    <s v="DR-12880"/>
    <s v="Dan Reichenbach"/>
    <n v="6.6666666666666666E-2"/>
    <x v="2"/>
    <s v="United States"/>
    <s v="Newark"/>
    <x v="12"/>
    <n v="43055"/>
    <x v="1"/>
    <s v="OFF-AR-10004441"/>
    <x v="0"/>
    <x v="8"/>
    <x v="628"/>
    <n v="13.247999999999999"/>
    <n v="4"/>
    <n v="0.2"/>
    <n v="3.6432000000000002"/>
  </r>
  <r>
    <n v="2572"/>
    <s v="CA-2017-109778"/>
    <n v="1"/>
    <x v="1"/>
    <d v="2017-07-21T00:00:00"/>
    <x v="1"/>
    <x v="1"/>
    <s v="Standard Class"/>
    <s v="VM-21685"/>
    <s v="Valerie Mitchum"/>
    <n v="0.2"/>
    <x v="1"/>
    <s v="United States"/>
    <s v="Woodstock"/>
    <x v="3"/>
    <n v="60098"/>
    <x v="2"/>
    <s v="OFF-AR-10003759"/>
    <x v="0"/>
    <x v="8"/>
    <x v="378"/>
    <n v="2.9119999999999999"/>
    <n v="2"/>
    <n v="0.2"/>
    <n v="0.91"/>
  </r>
  <r>
    <n v="2574"/>
    <s v="CA-2017-145128"/>
    <n v="1"/>
    <x v="106"/>
    <d v="2017-07-14T00:00:00"/>
    <x v="1"/>
    <x v="1"/>
    <s v="Standard Class"/>
    <s v="SM-20320"/>
    <s v="Sean Miller"/>
    <n v="0.5"/>
    <x v="1"/>
    <s v="United States"/>
    <s v="Lafayette"/>
    <x v="24"/>
    <n v="47905"/>
    <x v="2"/>
    <s v="FUR-FU-10000293"/>
    <x v="1"/>
    <x v="5"/>
    <x v="552"/>
    <n v="526.45000000000005"/>
    <n v="5"/>
    <n v="0"/>
    <n v="31.587"/>
  </r>
  <r>
    <n v="2587"/>
    <s v="CA-2017-131695"/>
    <n v="0.5"/>
    <x v="41"/>
    <d v="2017-07-06T00:00:00"/>
    <x v="7"/>
    <x v="5"/>
    <s v="Standard Class"/>
    <s v="RA-19285"/>
    <s v="Ralph Arnett"/>
    <n v="0.125"/>
    <x v="0"/>
    <s v="United States"/>
    <s v="New York City"/>
    <x v="9"/>
    <n v="10024"/>
    <x v="1"/>
    <s v="OFF-ST-10001476"/>
    <x v="0"/>
    <x v="3"/>
    <x v="629"/>
    <n v="248.57"/>
    <n v="7"/>
    <n v="0"/>
    <n v="67.113900000000001"/>
  </r>
  <r>
    <n v="2588"/>
    <s v="CA-2017-131695"/>
    <n v="0.5"/>
    <x v="41"/>
    <d v="2017-07-06T00:00:00"/>
    <x v="7"/>
    <x v="5"/>
    <s v="Standard Class"/>
    <s v="RA-19285"/>
    <s v="Ralph Arnett"/>
    <n v="0.125"/>
    <x v="0"/>
    <s v="United States"/>
    <s v="New York City"/>
    <x v="9"/>
    <n v="10024"/>
    <x v="1"/>
    <s v="FUR-FU-10002045"/>
    <x v="1"/>
    <x v="5"/>
    <x v="630"/>
    <n v="22.23"/>
    <n v="1"/>
    <n v="0"/>
    <n v="9.7812000000000001"/>
  </r>
  <r>
    <n v="2593"/>
    <s v="CA-2017-128300"/>
    <n v="0.5"/>
    <x v="62"/>
    <d v="2017-11-26T00:00:00"/>
    <x v="5"/>
    <x v="5"/>
    <s v="Second Class"/>
    <s v="RS-19765"/>
    <s v="Roland Schwarz"/>
    <n v="0.1111111111111111"/>
    <x v="2"/>
    <s v="United States"/>
    <s v="Summerville"/>
    <x v="6"/>
    <n v="29483"/>
    <x v="0"/>
    <s v="TEC-PH-10002807"/>
    <x v="2"/>
    <x v="2"/>
    <x v="631"/>
    <n v="79.099999999999994"/>
    <n v="2"/>
    <n v="0"/>
    <n v="39.549999999999997"/>
  </r>
  <r>
    <n v="2594"/>
    <s v="CA-2017-128300"/>
    <n v="0.5"/>
    <x v="62"/>
    <d v="2017-11-26T00:00:00"/>
    <x v="5"/>
    <x v="5"/>
    <s v="Second Class"/>
    <s v="RS-19765"/>
    <s v="Roland Schwarz"/>
    <n v="0.1111111111111111"/>
    <x v="2"/>
    <s v="United States"/>
    <s v="Summerville"/>
    <x v="6"/>
    <n v="29483"/>
    <x v="0"/>
    <s v="OFF-BI-10001597"/>
    <x v="0"/>
    <x v="4"/>
    <x v="283"/>
    <n v="327.84"/>
    <n v="8"/>
    <n v="0"/>
    <n v="157.36320000000001"/>
  </r>
  <r>
    <n v="2595"/>
    <s v="CA-2017-149048"/>
    <n v="0.2"/>
    <x v="210"/>
    <d v="2017-05-17T00:00:00"/>
    <x v="6"/>
    <x v="0"/>
    <s v="Standard Class"/>
    <s v="BM-11650"/>
    <s v="Brian Moss"/>
    <n v="7.1428571428571425E-2"/>
    <x v="2"/>
    <s v="United States"/>
    <s v="Columbus"/>
    <x v="24"/>
    <n v="47201"/>
    <x v="2"/>
    <s v="OFF-EN-10003296"/>
    <x v="0"/>
    <x v="10"/>
    <x v="632"/>
    <n v="180.96"/>
    <n v="2"/>
    <n v="0"/>
    <n v="81.432000000000002"/>
  </r>
  <r>
    <n v="2596"/>
    <s v="CA-2017-149048"/>
    <n v="0.2"/>
    <x v="210"/>
    <d v="2017-05-17T00:00:00"/>
    <x v="6"/>
    <x v="0"/>
    <s v="Standard Class"/>
    <s v="BM-11650"/>
    <s v="Brian Moss"/>
    <n v="7.1428571428571425E-2"/>
    <x v="2"/>
    <s v="United States"/>
    <s v="Columbus"/>
    <x v="24"/>
    <n v="47201"/>
    <x v="2"/>
    <s v="OFF-BI-10004632"/>
    <x v="0"/>
    <x v="4"/>
    <x v="173"/>
    <n v="914.97"/>
    <n v="3"/>
    <n v="0"/>
    <n v="411.73649999999998"/>
  </r>
  <r>
    <n v="2597"/>
    <s v="CA-2017-149048"/>
    <n v="0.2"/>
    <x v="210"/>
    <d v="2017-05-17T00:00:00"/>
    <x v="6"/>
    <x v="0"/>
    <s v="Standard Class"/>
    <s v="BM-11650"/>
    <s v="Brian Moss"/>
    <n v="7.1428571428571425E-2"/>
    <x v="2"/>
    <s v="United States"/>
    <s v="Columbus"/>
    <x v="24"/>
    <n v="47201"/>
    <x v="2"/>
    <s v="TEC-PH-10002310"/>
    <x v="2"/>
    <x v="2"/>
    <x v="633"/>
    <n v="587.97"/>
    <n v="3"/>
    <n v="0"/>
    <n v="158.75190000000001"/>
  </r>
  <r>
    <n v="2598"/>
    <s v="CA-2017-149048"/>
    <n v="0.2"/>
    <x v="210"/>
    <d v="2017-05-17T00:00:00"/>
    <x v="6"/>
    <x v="0"/>
    <s v="Standard Class"/>
    <s v="BM-11650"/>
    <s v="Brian Moss"/>
    <n v="7.1428571428571425E-2"/>
    <x v="2"/>
    <s v="United States"/>
    <s v="Columbus"/>
    <x v="24"/>
    <n v="47201"/>
    <x v="2"/>
    <s v="OFF-ST-10000078"/>
    <x v="0"/>
    <x v="3"/>
    <x v="634"/>
    <n v="530.34"/>
    <n v="2"/>
    <n v="0"/>
    <n v="95.461200000000005"/>
  </r>
  <r>
    <n v="2599"/>
    <s v="CA-2017-149048"/>
    <n v="0.2"/>
    <x v="210"/>
    <d v="2017-05-17T00:00:00"/>
    <x v="6"/>
    <x v="0"/>
    <s v="Standard Class"/>
    <s v="BM-11650"/>
    <s v="Brian Moss"/>
    <n v="7.1428571428571425E-2"/>
    <x v="2"/>
    <s v="United States"/>
    <s v="Columbus"/>
    <x v="24"/>
    <n v="47201"/>
    <x v="2"/>
    <s v="OFF-PA-10001752"/>
    <x v="0"/>
    <x v="0"/>
    <x v="635"/>
    <n v="14.94"/>
    <n v="3"/>
    <n v="0"/>
    <n v="7.3205999999999998"/>
  </r>
  <r>
    <n v="2600"/>
    <s v="CA-2017-108553"/>
    <n v="0.5"/>
    <x v="219"/>
    <d v="2017-04-29T00:00:00"/>
    <x v="0"/>
    <x v="1"/>
    <s v="Standard Class"/>
    <s v="SK-19990"/>
    <s v="Sally Knutson"/>
    <n v="0.25"/>
    <x v="0"/>
    <s v="United States"/>
    <s v="New York City"/>
    <x v="9"/>
    <n v="10024"/>
    <x v="1"/>
    <s v="OFF-AP-10000026"/>
    <x v="0"/>
    <x v="11"/>
    <x v="578"/>
    <n v="121.94"/>
    <n v="2"/>
    <n v="0"/>
    <n v="35.3626"/>
  </r>
  <r>
    <n v="2601"/>
    <s v="CA-2017-108553"/>
    <n v="0.5"/>
    <x v="219"/>
    <d v="2017-04-29T00:00:00"/>
    <x v="0"/>
    <x v="1"/>
    <s v="Standard Class"/>
    <s v="SK-19990"/>
    <s v="Sally Knutson"/>
    <n v="0.25"/>
    <x v="0"/>
    <s v="United States"/>
    <s v="New York City"/>
    <x v="9"/>
    <n v="10024"/>
    <x v="1"/>
    <s v="OFF-SU-10002573"/>
    <x v="0"/>
    <x v="15"/>
    <x v="636"/>
    <n v="122.71"/>
    <n v="7"/>
    <n v="0"/>
    <n v="36.813000000000002"/>
  </r>
  <r>
    <n v="2617"/>
    <s v="CA-2017-147942"/>
    <n v="0.5"/>
    <x v="208"/>
    <d v="2017-04-05T00:00:00"/>
    <x v="0"/>
    <x v="0"/>
    <s v="Standard Class"/>
    <s v="MS-17365"/>
    <s v="Maribeth Schnelling"/>
    <n v="0.5"/>
    <x v="0"/>
    <s v="United States"/>
    <s v="San Francisco"/>
    <x v="10"/>
    <n v="94110"/>
    <x v="3"/>
    <s v="OFF-LA-10003663"/>
    <x v="0"/>
    <x v="7"/>
    <x v="637"/>
    <n v="5.78"/>
    <n v="2"/>
    <n v="0"/>
    <n v="2.7166000000000001"/>
  </r>
  <r>
    <n v="2618"/>
    <s v="CA-2017-147942"/>
    <n v="0.5"/>
    <x v="208"/>
    <d v="2017-04-05T00:00:00"/>
    <x v="0"/>
    <x v="0"/>
    <s v="Standard Class"/>
    <s v="MS-17365"/>
    <s v="Maribeth Schnelling"/>
    <n v="0.5"/>
    <x v="0"/>
    <s v="United States"/>
    <s v="San Francisco"/>
    <x v="10"/>
    <n v="94110"/>
    <x v="3"/>
    <s v="OFF-BI-10001294"/>
    <x v="0"/>
    <x v="4"/>
    <x v="621"/>
    <n v="121.68"/>
    <n v="13"/>
    <n v="0.2"/>
    <n v="38.024999999999999"/>
  </r>
  <r>
    <n v="2619"/>
    <s v="CA-2017-115931"/>
    <n v="0.25"/>
    <x v="18"/>
    <d v="2017-12-26T00:00:00"/>
    <x v="4"/>
    <x v="5"/>
    <s v="Standard Class"/>
    <s v="JM-15655"/>
    <s v="Jim Mitchum"/>
    <n v="0.16666666666666666"/>
    <x v="2"/>
    <s v="United States"/>
    <s v="Carlsbad"/>
    <x v="30"/>
    <n v="88220"/>
    <x v="3"/>
    <s v="OFF-AR-10000369"/>
    <x v="0"/>
    <x v="8"/>
    <x v="99"/>
    <n v="4.17"/>
    <n v="3"/>
    <n v="0"/>
    <n v="1.0842000000000001"/>
  </r>
  <r>
    <n v="2620"/>
    <s v="CA-2017-115931"/>
    <n v="0.25"/>
    <x v="18"/>
    <d v="2017-12-26T00:00:00"/>
    <x v="4"/>
    <x v="5"/>
    <s v="Standard Class"/>
    <s v="JM-15655"/>
    <s v="Jim Mitchum"/>
    <n v="0.16666666666666666"/>
    <x v="2"/>
    <s v="United States"/>
    <s v="Carlsbad"/>
    <x v="30"/>
    <n v="88220"/>
    <x v="3"/>
    <s v="TEC-PH-10001300"/>
    <x v="2"/>
    <x v="2"/>
    <x v="638"/>
    <n v="67.040000000000006"/>
    <n v="4"/>
    <n v="0.2"/>
    <n v="6.7039999999999997"/>
  </r>
  <r>
    <n v="2621"/>
    <s v="CA-2017-115931"/>
    <n v="0.25"/>
    <x v="18"/>
    <d v="2017-12-26T00:00:00"/>
    <x v="4"/>
    <x v="5"/>
    <s v="Standard Class"/>
    <s v="JM-15655"/>
    <s v="Jim Mitchum"/>
    <n v="0.16666666666666666"/>
    <x v="2"/>
    <s v="United States"/>
    <s v="Carlsbad"/>
    <x v="30"/>
    <n v="88220"/>
    <x v="3"/>
    <s v="OFF-ST-10000876"/>
    <x v="0"/>
    <x v="3"/>
    <x v="59"/>
    <n v="37.32"/>
    <n v="3"/>
    <n v="0"/>
    <n v="10.4496"/>
  </r>
  <r>
    <n v="2622"/>
    <s v="CA-2017-115931"/>
    <n v="0.25"/>
    <x v="18"/>
    <d v="2017-12-26T00:00:00"/>
    <x v="4"/>
    <x v="5"/>
    <s v="Standard Class"/>
    <s v="JM-15655"/>
    <s v="Jim Mitchum"/>
    <n v="0.16666666666666666"/>
    <x v="2"/>
    <s v="United States"/>
    <s v="Carlsbad"/>
    <x v="30"/>
    <n v="88220"/>
    <x v="3"/>
    <s v="OFF-LA-10001404"/>
    <x v="0"/>
    <x v="7"/>
    <x v="639"/>
    <n v="18.45"/>
    <n v="5"/>
    <n v="0"/>
    <n v="8.6715"/>
  </r>
  <r>
    <n v="2624"/>
    <s v="CA-2017-127180"/>
    <n v="0.25"/>
    <x v="220"/>
    <d v="2017-10-24T00:00:00"/>
    <x v="2"/>
    <x v="1"/>
    <s v="First Class"/>
    <s v="TA-21385"/>
    <s v="Tom Ashbrook"/>
    <n v="0.2"/>
    <x v="1"/>
    <s v="United States"/>
    <s v="New York City"/>
    <x v="9"/>
    <n v="10024"/>
    <x v="1"/>
    <s v="TEC-CO-10004722"/>
    <x v="2"/>
    <x v="13"/>
    <x v="640"/>
    <n v="11199.968000000001"/>
    <n v="4"/>
    <n v="0.2"/>
    <n v="3919.9888000000001"/>
  </r>
  <r>
    <n v="2625"/>
    <s v="CA-2017-127180"/>
    <n v="0.25"/>
    <x v="220"/>
    <d v="2017-10-24T00:00:00"/>
    <x v="2"/>
    <x v="1"/>
    <s v="First Class"/>
    <s v="TA-21385"/>
    <s v="Tom Ashbrook"/>
    <n v="0.2"/>
    <x v="1"/>
    <s v="United States"/>
    <s v="New York City"/>
    <x v="9"/>
    <n v="10024"/>
    <x v="1"/>
    <s v="TEC-PH-10001494"/>
    <x v="2"/>
    <x v="2"/>
    <x v="237"/>
    <n v="2399.6"/>
    <n v="8"/>
    <n v="0"/>
    <n v="647.89200000000005"/>
  </r>
  <r>
    <n v="2626"/>
    <s v="CA-2017-127180"/>
    <n v="0.25"/>
    <x v="220"/>
    <d v="2017-10-24T00:00:00"/>
    <x v="2"/>
    <x v="1"/>
    <s v="First Class"/>
    <s v="TA-21385"/>
    <s v="Tom Ashbrook"/>
    <n v="0.2"/>
    <x v="1"/>
    <s v="United States"/>
    <s v="New York City"/>
    <x v="9"/>
    <n v="10024"/>
    <x v="1"/>
    <s v="OFF-EN-10002500"/>
    <x v="0"/>
    <x v="10"/>
    <x v="641"/>
    <n v="63.9"/>
    <n v="5"/>
    <n v="0"/>
    <n v="28.754999999999999"/>
  </r>
  <r>
    <n v="2627"/>
    <s v="CA-2017-127180"/>
    <n v="0.25"/>
    <x v="220"/>
    <d v="2017-10-24T00:00:00"/>
    <x v="2"/>
    <x v="1"/>
    <s v="First Class"/>
    <s v="TA-21385"/>
    <s v="Tom Ashbrook"/>
    <n v="0.2"/>
    <x v="1"/>
    <s v="United States"/>
    <s v="New York City"/>
    <x v="9"/>
    <n v="10024"/>
    <x v="1"/>
    <s v="TEC-PH-10003800"/>
    <x v="2"/>
    <x v="2"/>
    <x v="642"/>
    <n v="52.99"/>
    <n v="1"/>
    <n v="0"/>
    <n v="0.52990000000000004"/>
  </r>
  <r>
    <n v="2628"/>
    <s v="US-2017-165344"/>
    <n v="0.33333333333333331"/>
    <x v="7"/>
    <d v="2017-11-15T00:00:00"/>
    <x v="5"/>
    <x v="4"/>
    <s v="First Class"/>
    <s v="SB-20290"/>
    <s v="Sean Braxton"/>
    <n v="0.2"/>
    <x v="2"/>
    <s v="United States"/>
    <s v="Springfield"/>
    <x v="12"/>
    <n v="45503"/>
    <x v="1"/>
    <s v="TEC-AC-10002399"/>
    <x v="2"/>
    <x v="6"/>
    <x v="110"/>
    <n v="60.863999999999997"/>
    <n v="4"/>
    <n v="0.2"/>
    <n v="9.1295999999999999"/>
  </r>
  <r>
    <n v="2629"/>
    <s v="US-2017-165344"/>
    <n v="0.33333333333333331"/>
    <x v="7"/>
    <d v="2017-11-15T00:00:00"/>
    <x v="5"/>
    <x v="4"/>
    <s v="First Class"/>
    <s v="SB-20290"/>
    <s v="Sean Braxton"/>
    <n v="0.2"/>
    <x v="2"/>
    <s v="United States"/>
    <s v="Springfield"/>
    <x v="12"/>
    <n v="45503"/>
    <x v="1"/>
    <s v="TEC-MA-10002210"/>
    <x v="2"/>
    <x v="16"/>
    <x v="643"/>
    <n v="652.995"/>
    <n v="7"/>
    <n v="0.7"/>
    <n v="-935.95950000000005"/>
  </r>
  <r>
    <n v="2630"/>
    <s v="US-2017-165344"/>
    <n v="0.33333333333333331"/>
    <x v="7"/>
    <d v="2017-11-15T00:00:00"/>
    <x v="5"/>
    <x v="4"/>
    <s v="First Class"/>
    <s v="SB-20290"/>
    <s v="Sean Braxton"/>
    <n v="0.2"/>
    <x v="2"/>
    <s v="United States"/>
    <s v="Springfield"/>
    <x v="12"/>
    <n v="45503"/>
    <x v="1"/>
    <s v="OFF-BI-10003196"/>
    <x v="0"/>
    <x v="4"/>
    <x v="644"/>
    <n v="11.22"/>
    <n v="10"/>
    <n v="0.7"/>
    <n v="-7.48"/>
  </r>
  <r>
    <n v="2632"/>
    <s v="US-2017-110604"/>
    <n v="0.33333333333333331"/>
    <x v="103"/>
    <d v="2017-05-20T00:00:00"/>
    <x v="6"/>
    <x v="4"/>
    <s v="Standard Class"/>
    <s v="JF-15295"/>
    <s v="Jason Fortune-"/>
    <n v="0.2"/>
    <x v="0"/>
    <s v="United States"/>
    <s v="Seattle"/>
    <x v="21"/>
    <n v="98103"/>
    <x v="3"/>
    <s v="FUR-FU-10000076"/>
    <x v="1"/>
    <x v="5"/>
    <x v="645"/>
    <n v="39.96"/>
    <n v="2"/>
    <n v="0"/>
    <n v="17.1828"/>
  </r>
  <r>
    <n v="2633"/>
    <s v="US-2017-110604"/>
    <n v="0.33333333333333331"/>
    <x v="103"/>
    <d v="2017-05-20T00:00:00"/>
    <x v="6"/>
    <x v="4"/>
    <s v="Standard Class"/>
    <s v="JF-15295"/>
    <s v="Jason Fortune-"/>
    <n v="0.2"/>
    <x v="0"/>
    <s v="United States"/>
    <s v="Seattle"/>
    <x v="21"/>
    <n v="98103"/>
    <x v="3"/>
    <s v="FUR-CH-10002017"/>
    <x v="1"/>
    <x v="1"/>
    <x v="646"/>
    <n v="42.624000000000002"/>
    <n v="2"/>
    <n v="0.2"/>
    <n v="4.2624000000000004"/>
  </r>
  <r>
    <n v="2634"/>
    <s v="US-2017-110604"/>
    <n v="0.33333333333333331"/>
    <x v="103"/>
    <d v="2017-05-20T00:00:00"/>
    <x v="6"/>
    <x v="4"/>
    <s v="Standard Class"/>
    <s v="JF-15295"/>
    <s v="Jason Fortune-"/>
    <n v="0.2"/>
    <x v="0"/>
    <s v="United States"/>
    <s v="Seattle"/>
    <x v="21"/>
    <n v="98103"/>
    <x v="3"/>
    <s v="FUR-CH-10004287"/>
    <x v="1"/>
    <x v="1"/>
    <x v="221"/>
    <n v="220.96"/>
    <n v="1"/>
    <n v="0.2"/>
    <n v="24.858000000000001"/>
  </r>
  <r>
    <n v="2638"/>
    <s v="CA-2017-108441"/>
    <n v="0.25"/>
    <x v="141"/>
    <d v="2017-06-18T00:00:00"/>
    <x v="7"/>
    <x v="4"/>
    <s v="Standard Class"/>
    <s v="SB-20170"/>
    <s v="Sarah Bern"/>
    <n v="0.2"/>
    <x v="0"/>
    <s v="United States"/>
    <s v="New York City"/>
    <x v="9"/>
    <n v="10035"/>
    <x v="1"/>
    <s v="OFF-PA-10000697"/>
    <x v="0"/>
    <x v="0"/>
    <x v="647"/>
    <n v="19.04"/>
    <n v="4"/>
    <n v="0"/>
    <n v="9.3295999999999992"/>
  </r>
  <r>
    <n v="2639"/>
    <s v="CA-2017-108441"/>
    <n v="0.25"/>
    <x v="141"/>
    <d v="2017-06-18T00:00:00"/>
    <x v="7"/>
    <x v="4"/>
    <s v="Standard Class"/>
    <s v="SB-20170"/>
    <s v="Sarah Bern"/>
    <n v="0.2"/>
    <x v="0"/>
    <s v="United States"/>
    <s v="New York City"/>
    <x v="9"/>
    <n v="10035"/>
    <x v="1"/>
    <s v="OFF-BI-10000848"/>
    <x v="0"/>
    <x v="4"/>
    <x v="193"/>
    <n v="13.128"/>
    <n v="3"/>
    <n v="0.2"/>
    <n v="4.2666000000000004"/>
  </r>
  <r>
    <n v="2640"/>
    <s v="CA-2017-108441"/>
    <n v="0.25"/>
    <x v="141"/>
    <d v="2017-06-18T00:00:00"/>
    <x v="7"/>
    <x v="4"/>
    <s v="Standard Class"/>
    <s v="SB-20170"/>
    <s v="Sarah Bern"/>
    <n v="0.2"/>
    <x v="0"/>
    <s v="United States"/>
    <s v="New York City"/>
    <x v="9"/>
    <n v="10035"/>
    <x v="1"/>
    <s v="OFF-AR-10004691"/>
    <x v="0"/>
    <x v="8"/>
    <x v="648"/>
    <n v="64.14"/>
    <n v="3"/>
    <n v="0"/>
    <n v="16.676400000000001"/>
  </r>
  <r>
    <n v="2641"/>
    <s v="CA-2017-108441"/>
    <n v="0.25"/>
    <x v="141"/>
    <d v="2017-06-18T00:00:00"/>
    <x v="7"/>
    <x v="4"/>
    <s v="Standard Class"/>
    <s v="SB-20170"/>
    <s v="Sarah Bern"/>
    <n v="0.2"/>
    <x v="0"/>
    <s v="United States"/>
    <s v="New York City"/>
    <x v="9"/>
    <n v="10035"/>
    <x v="1"/>
    <s v="FUR-CH-10000595"/>
    <x v="1"/>
    <x v="1"/>
    <x v="649"/>
    <n v="858.24"/>
    <n v="4"/>
    <n v="0.1"/>
    <n v="143.04"/>
  </r>
  <r>
    <n v="2652"/>
    <s v="CA-2017-112515"/>
    <n v="0.14285714285714285"/>
    <x v="200"/>
    <d v="2017-09-21T00:00:00"/>
    <x v="3"/>
    <x v="1"/>
    <s v="Second Class"/>
    <s v="AS-10225"/>
    <s v="Alan Schoenberger"/>
    <n v="0.125"/>
    <x v="2"/>
    <s v="United States"/>
    <s v="Provo"/>
    <x v="40"/>
    <n v="84604"/>
    <x v="3"/>
    <s v="OFF-BI-10000829"/>
    <x v="0"/>
    <x v="4"/>
    <x v="291"/>
    <n v="10.776"/>
    <n v="3"/>
    <n v="0.2"/>
    <n v="3.5022000000000002"/>
  </r>
  <r>
    <n v="2653"/>
    <s v="CA-2017-112515"/>
    <n v="0.14285714285714285"/>
    <x v="200"/>
    <d v="2017-09-21T00:00:00"/>
    <x v="3"/>
    <x v="1"/>
    <s v="Second Class"/>
    <s v="AS-10225"/>
    <s v="Alan Schoenberger"/>
    <n v="0.125"/>
    <x v="2"/>
    <s v="United States"/>
    <s v="Provo"/>
    <x v="40"/>
    <n v="84604"/>
    <x v="3"/>
    <s v="OFF-BI-10003712"/>
    <x v="0"/>
    <x v="4"/>
    <x v="650"/>
    <n v="11.784000000000001"/>
    <n v="3"/>
    <n v="0.2"/>
    <n v="4.2717000000000001"/>
  </r>
  <r>
    <n v="2654"/>
    <s v="CA-2017-112515"/>
    <n v="0.14285714285714285"/>
    <x v="200"/>
    <d v="2017-09-21T00:00:00"/>
    <x v="3"/>
    <x v="1"/>
    <s v="Second Class"/>
    <s v="AS-10225"/>
    <s v="Alan Schoenberger"/>
    <n v="0.125"/>
    <x v="2"/>
    <s v="United States"/>
    <s v="Provo"/>
    <x v="40"/>
    <n v="84604"/>
    <x v="3"/>
    <s v="OFF-PA-10000062"/>
    <x v="0"/>
    <x v="0"/>
    <x v="651"/>
    <n v="164.88"/>
    <n v="3"/>
    <n v="0"/>
    <n v="80.791200000000003"/>
  </r>
  <r>
    <n v="2655"/>
    <s v="CA-2017-112515"/>
    <n v="0.14285714285714285"/>
    <x v="200"/>
    <d v="2017-09-21T00:00:00"/>
    <x v="3"/>
    <x v="1"/>
    <s v="Second Class"/>
    <s v="AS-10225"/>
    <s v="Alan Schoenberger"/>
    <n v="0.125"/>
    <x v="2"/>
    <s v="United States"/>
    <s v="Provo"/>
    <x v="40"/>
    <n v="84604"/>
    <x v="3"/>
    <s v="FUR-BO-10003404"/>
    <x v="1"/>
    <x v="14"/>
    <x v="652"/>
    <n v="1292.94"/>
    <n v="3"/>
    <n v="0"/>
    <n v="77.576400000000007"/>
  </r>
  <r>
    <n v="2656"/>
    <s v="CA-2017-112515"/>
    <n v="0.14285714285714285"/>
    <x v="200"/>
    <d v="2017-09-21T00:00:00"/>
    <x v="3"/>
    <x v="1"/>
    <s v="Second Class"/>
    <s v="AS-10225"/>
    <s v="Alan Schoenberger"/>
    <n v="0.125"/>
    <x v="2"/>
    <s v="United States"/>
    <s v="Provo"/>
    <x v="40"/>
    <n v="84604"/>
    <x v="3"/>
    <s v="OFF-BI-10004233"/>
    <x v="0"/>
    <x v="4"/>
    <x v="653"/>
    <n v="25.584"/>
    <n v="2"/>
    <n v="0.2"/>
    <n v="8.9543999999999997"/>
  </r>
  <r>
    <n v="2657"/>
    <s v="CA-2017-112515"/>
    <n v="0.14285714285714285"/>
    <x v="200"/>
    <d v="2017-09-21T00:00:00"/>
    <x v="3"/>
    <x v="1"/>
    <s v="Second Class"/>
    <s v="AS-10225"/>
    <s v="Alan Schoenberger"/>
    <n v="0.125"/>
    <x v="2"/>
    <s v="United States"/>
    <s v="Provo"/>
    <x v="40"/>
    <n v="84604"/>
    <x v="3"/>
    <s v="OFF-ST-10001272"/>
    <x v="0"/>
    <x v="3"/>
    <x v="654"/>
    <n v="261.74"/>
    <n v="2"/>
    <n v="0"/>
    <n v="65.435000000000002"/>
  </r>
  <r>
    <n v="2658"/>
    <s v="CA-2017-112515"/>
    <n v="0.14285714285714285"/>
    <x v="200"/>
    <d v="2017-09-21T00:00:00"/>
    <x v="3"/>
    <x v="1"/>
    <s v="Second Class"/>
    <s v="AS-10225"/>
    <s v="Alan Schoenberger"/>
    <n v="0.125"/>
    <x v="2"/>
    <s v="United States"/>
    <s v="Provo"/>
    <x v="40"/>
    <n v="84604"/>
    <x v="3"/>
    <s v="OFF-LA-10001175"/>
    <x v="0"/>
    <x v="7"/>
    <x v="655"/>
    <n v="14.4"/>
    <n v="5"/>
    <n v="0"/>
    <n v="7.056"/>
  </r>
  <r>
    <n v="2661"/>
    <s v="CA-2017-123372"/>
    <n v="0.5"/>
    <x v="101"/>
    <d v="2017-12-02T00:00:00"/>
    <x v="5"/>
    <x v="3"/>
    <s v="Standard Class"/>
    <s v="DG-13300"/>
    <s v="Deirdre Greer"/>
    <n v="0.5"/>
    <x v="2"/>
    <s v="United States"/>
    <s v="New York City"/>
    <x v="9"/>
    <n v="10035"/>
    <x v="1"/>
    <s v="TEC-PH-10002834"/>
    <x v="2"/>
    <x v="2"/>
    <x v="656"/>
    <n v="1979.89"/>
    <n v="11"/>
    <n v="0"/>
    <n v="494.97250000000003"/>
  </r>
  <r>
    <n v="2662"/>
    <s v="CA-2017-123372"/>
    <n v="0.5"/>
    <x v="101"/>
    <d v="2017-12-02T00:00:00"/>
    <x v="5"/>
    <x v="3"/>
    <s v="Standard Class"/>
    <s v="DG-13300"/>
    <s v="Deirdre Greer"/>
    <n v="0.5"/>
    <x v="2"/>
    <s v="United States"/>
    <s v="New York City"/>
    <x v="9"/>
    <n v="10035"/>
    <x v="1"/>
    <s v="OFF-EN-10003055"/>
    <x v="0"/>
    <x v="10"/>
    <x v="657"/>
    <n v="79.959999999999994"/>
    <n v="2"/>
    <n v="0"/>
    <n v="35.981999999999999"/>
  </r>
  <r>
    <n v="2663"/>
    <s v="CA-2017-159604"/>
    <n v="1"/>
    <x v="100"/>
    <d v="2017-04-15T00:00:00"/>
    <x v="0"/>
    <x v="5"/>
    <s v="First Class"/>
    <s v="CL-12700"/>
    <s v="Craig Leslie"/>
    <n v="0.33333333333333331"/>
    <x v="1"/>
    <s v="United States"/>
    <s v="Springfield"/>
    <x v="13"/>
    <n v="65807"/>
    <x v="2"/>
    <s v="OFF-BI-10003460"/>
    <x v="0"/>
    <x v="4"/>
    <x v="49"/>
    <n v="8.76"/>
    <n v="2"/>
    <n v="0"/>
    <n v="4.2047999999999996"/>
  </r>
  <r>
    <n v="2675"/>
    <s v="CA-2017-136875"/>
    <n v="1"/>
    <x v="213"/>
    <d v="2017-12-03T00:00:00"/>
    <x v="4"/>
    <x v="1"/>
    <s v="Same Day"/>
    <s v="TC-21295"/>
    <s v="Toby Carlisle"/>
    <n v="9.0909090909090912E-2"/>
    <x v="0"/>
    <s v="United States"/>
    <s v="San Diego"/>
    <x v="10"/>
    <n v="92024"/>
    <x v="3"/>
    <s v="OFF-PA-10000357"/>
    <x v="0"/>
    <x v="0"/>
    <x v="532"/>
    <n v="166.44"/>
    <n v="3"/>
    <n v="0"/>
    <n v="79.891199999999998"/>
  </r>
  <r>
    <n v="2676"/>
    <s v="CA-2017-132185"/>
    <n v="0.5"/>
    <x v="99"/>
    <d v="2017-12-02T00:00:00"/>
    <x v="5"/>
    <x v="4"/>
    <s v="Standard Class"/>
    <s v="DB-13615"/>
    <s v="Doug Bickford"/>
    <n v="0.25"/>
    <x v="0"/>
    <s v="United States"/>
    <s v="Asheville"/>
    <x v="0"/>
    <n v="28806"/>
    <x v="0"/>
    <s v="OFF-AR-10000422"/>
    <x v="0"/>
    <x v="8"/>
    <x v="324"/>
    <n v="8.76"/>
    <n v="5"/>
    <n v="0.2"/>
    <n v="0.76649999999999996"/>
  </r>
  <r>
    <n v="2677"/>
    <s v="CA-2017-132185"/>
    <n v="0.5"/>
    <x v="99"/>
    <d v="2017-12-02T00:00:00"/>
    <x v="5"/>
    <x v="4"/>
    <s v="Standard Class"/>
    <s v="DB-13615"/>
    <s v="Doug Bickford"/>
    <n v="0.25"/>
    <x v="0"/>
    <s v="United States"/>
    <s v="Asheville"/>
    <x v="0"/>
    <n v="28806"/>
    <x v="0"/>
    <s v="OFF-AP-10001205"/>
    <x v="0"/>
    <x v="11"/>
    <x v="658"/>
    <n v="43.584000000000003"/>
    <n v="1"/>
    <n v="0.2"/>
    <n v="4.3583999999999996"/>
  </r>
  <r>
    <n v="2680"/>
    <s v="CA-2017-127026"/>
    <n v="0.2"/>
    <x v="80"/>
    <d v="2017-01-27T00:00:00"/>
    <x v="11"/>
    <x v="0"/>
    <s v="Standard Class"/>
    <s v="MH-18115"/>
    <s v="Mick Hernandez"/>
    <n v="5.2631578947368418E-2"/>
    <x v="1"/>
    <s v="United States"/>
    <s v="Jackson"/>
    <x v="5"/>
    <n v="49201"/>
    <x v="2"/>
    <s v="OFF-BI-10000546"/>
    <x v="0"/>
    <x v="4"/>
    <x v="192"/>
    <n v="14.4"/>
    <n v="5"/>
    <n v="0"/>
    <n v="7.056"/>
  </r>
  <r>
    <n v="2681"/>
    <s v="CA-2017-127026"/>
    <n v="0.2"/>
    <x v="80"/>
    <d v="2017-01-27T00:00:00"/>
    <x v="11"/>
    <x v="0"/>
    <s v="Standard Class"/>
    <s v="MH-18115"/>
    <s v="Mick Hernandez"/>
    <n v="5.2631578947368418E-2"/>
    <x v="1"/>
    <s v="United States"/>
    <s v="Jackson"/>
    <x v="5"/>
    <n v="49201"/>
    <x v="2"/>
    <s v="TEC-AC-10002049"/>
    <x v="2"/>
    <x v="6"/>
    <x v="592"/>
    <n v="619.95000000000005"/>
    <n v="5"/>
    <n v="0"/>
    <n v="111.59099999999999"/>
  </r>
  <r>
    <n v="2682"/>
    <s v="CA-2017-127026"/>
    <n v="0.2"/>
    <x v="80"/>
    <d v="2017-01-27T00:00:00"/>
    <x v="11"/>
    <x v="0"/>
    <s v="Standard Class"/>
    <s v="MH-18115"/>
    <s v="Mick Hernandez"/>
    <n v="5.2631578947368418E-2"/>
    <x v="1"/>
    <s v="United States"/>
    <s v="Jackson"/>
    <x v="5"/>
    <n v="49201"/>
    <x v="2"/>
    <s v="OFF-BI-10001196"/>
    <x v="0"/>
    <x v="4"/>
    <x v="659"/>
    <n v="89.52"/>
    <n v="4"/>
    <n v="0"/>
    <n v="42.074399999999997"/>
  </r>
  <r>
    <n v="2683"/>
    <s v="CA-2017-127026"/>
    <n v="0.2"/>
    <x v="80"/>
    <d v="2017-01-27T00:00:00"/>
    <x v="11"/>
    <x v="0"/>
    <s v="Standard Class"/>
    <s v="MH-18115"/>
    <s v="Mick Hernandez"/>
    <n v="5.2631578947368418E-2"/>
    <x v="1"/>
    <s v="United States"/>
    <s v="Jackson"/>
    <x v="5"/>
    <n v="49201"/>
    <x v="2"/>
    <s v="TEC-MA-10002981"/>
    <x v="2"/>
    <x v="16"/>
    <x v="660"/>
    <n v="350.97300000000001"/>
    <n v="3"/>
    <n v="0.1"/>
    <n v="152.0883"/>
  </r>
  <r>
    <n v="2684"/>
    <s v="CA-2017-127026"/>
    <n v="0.2"/>
    <x v="80"/>
    <d v="2017-01-27T00:00:00"/>
    <x v="11"/>
    <x v="0"/>
    <s v="Standard Class"/>
    <s v="MH-18115"/>
    <s v="Mick Hernandez"/>
    <n v="5.2631578947368418E-2"/>
    <x v="1"/>
    <s v="United States"/>
    <s v="Jackson"/>
    <x v="5"/>
    <n v="49201"/>
    <x v="2"/>
    <s v="TEC-PH-10003601"/>
    <x v="2"/>
    <x v="2"/>
    <x v="661"/>
    <n v="164.99"/>
    <n v="1"/>
    <n v="0"/>
    <n v="49.497"/>
  </r>
  <r>
    <n v="2685"/>
    <s v="CA-2017-137085"/>
    <n v="1"/>
    <x v="63"/>
    <d v="2017-07-06T00:00:00"/>
    <x v="7"/>
    <x v="2"/>
    <s v="Standard Class"/>
    <s v="CT-11995"/>
    <s v="Carol Triggs"/>
    <n v="0.25"/>
    <x v="0"/>
    <s v="United States"/>
    <s v="Los Angeles"/>
    <x v="10"/>
    <n v="90004"/>
    <x v="3"/>
    <s v="OFF-BI-10000632"/>
    <x v="0"/>
    <x v="4"/>
    <x v="580"/>
    <n v="312.55200000000002"/>
    <n v="9"/>
    <n v="0.2"/>
    <n v="101.57940000000001"/>
  </r>
  <r>
    <n v="2691"/>
    <s v="CA-2017-156412"/>
    <n v="1"/>
    <x v="221"/>
    <d v="2017-12-08T00:00:00"/>
    <x v="4"/>
    <x v="4"/>
    <s v="Standard Class"/>
    <s v="CM-12160"/>
    <s v="Charles McCrossin"/>
    <n v="0.2"/>
    <x v="0"/>
    <s v="United States"/>
    <s v="Philadelphia"/>
    <x v="1"/>
    <n v="19134"/>
    <x v="1"/>
    <s v="OFF-BI-10004364"/>
    <x v="0"/>
    <x v="4"/>
    <x v="135"/>
    <n v="5.3460000000000001"/>
    <n v="3"/>
    <n v="0.7"/>
    <n v="-4.4550000000000001"/>
  </r>
  <r>
    <n v="2705"/>
    <s v="CA-2017-156818"/>
    <n v="1"/>
    <x v="142"/>
    <d v="2017-07-13T00:00:00"/>
    <x v="1"/>
    <x v="3"/>
    <s v="Second Class"/>
    <s v="JD-16015"/>
    <s v="Joy Daniels"/>
    <n v="0.16666666666666666"/>
    <x v="0"/>
    <s v="United States"/>
    <s v="New York City"/>
    <x v="9"/>
    <n v="10009"/>
    <x v="1"/>
    <s v="TEC-AC-10002323"/>
    <x v="2"/>
    <x v="6"/>
    <x v="662"/>
    <n v="132.6"/>
    <n v="6"/>
    <n v="0"/>
    <n v="17.238"/>
  </r>
  <r>
    <n v="2706"/>
    <s v="CA-2017-155873"/>
    <n v="0.33333333333333331"/>
    <x v="28"/>
    <d v="2017-06-21T00:00:00"/>
    <x v="7"/>
    <x v="5"/>
    <s v="Standard Class"/>
    <s v="AB-10255"/>
    <s v="Alejandro Ballentine"/>
    <n v="0.16666666666666666"/>
    <x v="1"/>
    <s v="United States"/>
    <s v="Carlsbad"/>
    <x v="30"/>
    <n v="88220"/>
    <x v="3"/>
    <s v="OFF-SU-10001165"/>
    <x v="0"/>
    <x v="15"/>
    <x v="405"/>
    <n v="16.68"/>
    <n v="2"/>
    <n v="0"/>
    <n v="4.3368000000000002"/>
  </r>
  <r>
    <n v="2707"/>
    <s v="CA-2017-155873"/>
    <n v="0.33333333333333331"/>
    <x v="28"/>
    <d v="2017-06-21T00:00:00"/>
    <x v="7"/>
    <x v="5"/>
    <s v="Standard Class"/>
    <s v="AB-10255"/>
    <s v="Alejandro Ballentine"/>
    <n v="0.16666666666666666"/>
    <x v="1"/>
    <s v="United States"/>
    <s v="Carlsbad"/>
    <x v="30"/>
    <n v="88220"/>
    <x v="3"/>
    <s v="OFF-PA-10001246"/>
    <x v="0"/>
    <x v="0"/>
    <x v="663"/>
    <n v="19.440000000000001"/>
    <n v="3"/>
    <n v="0"/>
    <n v="9.3312000000000008"/>
  </r>
  <r>
    <n v="2708"/>
    <s v="CA-2017-155873"/>
    <n v="0.33333333333333331"/>
    <x v="28"/>
    <d v="2017-06-21T00:00:00"/>
    <x v="7"/>
    <x v="5"/>
    <s v="Standard Class"/>
    <s v="AB-10255"/>
    <s v="Alejandro Ballentine"/>
    <n v="0.16666666666666666"/>
    <x v="1"/>
    <s v="United States"/>
    <s v="Carlsbad"/>
    <x v="30"/>
    <n v="88220"/>
    <x v="3"/>
    <s v="OFF-PA-10001815"/>
    <x v="0"/>
    <x v="0"/>
    <x v="664"/>
    <n v="192.16"/>
    <n v="4"/>
    <n v="0"/>
    <n v="92.236800000000002"/>
  </r>
  <r>
    <n v="2712"/>
    <s v="CA-2017-132430"/>
    <n v="1"/>
    <x v="127"/>
    <d v="2017-10-11T00:00:00"/>
    <x v="2"/>
    <x v="4"/>
    <s v="First Class"/>
    <s v="CP-12085"/>
    <s v="Cathy Prescott"/>
    <n v="0.125"/>
    <x v="2"/>
    <s v="United States"/>
    <s v="Lakewood"/>
    <x v="12"/>
    <n v="44107"/>
    <x v="1"/>
    <s v="FUR-FU-10003577"/>
    <x v="1"/>
    <x v="5"/>
    <x v="190"/>
    <n v="45.887999999999998"/>
    <n v="4"/>
    <n v="0.2"/>
    <n v="9.1776"/>
  </r>
  <r>
    <n v="2713"/>
    <s v="CA-2017-146031"/>
    <n v="1"/>
    <x v="162"/>
    <d v="2017-08-01T00:00:00"/>
    <x v="1"/>
    <x v="0"/>
    <s v="Second Class"/>
    <s v="GM-14440"/>
    <s v="Gary McGarr"/>
    <n v="0.2"/>
    <x v="0"/>
    <s v="United States"/>
    <s v="Troy"/>
    <x v="9"/>
    <n v="12180"/>
    <x v="1"/>
    <s v="OFF-AR-10002656"/>
    <x v="0"/>
    <x v="8"/>
    <x v="665"/>
    <n v="60.12"/>
    <n v="9"/>
    <n v="0"/>
    <n v="22.244399999999999"/>
  </r>
  <r>
    <n v="2717"/>
    <s v="CA-2017-128475"/>
    <n v="1"/>
    <x v="222"/>
    <d v="2017-09-01T00:00:00"/>
    <x v="10"/>
    <x v="0"/>
    <s v="Standard Class"/>
    <s v="SC-20680"/>
    <s v="Steve Carroll"/>
    <n v="1"/>
    <x v="1"/>
    <s v="United States"/>
    <s v="Columbus"/>
    <x v="18"/>
    <n v="31907"/>
    <x v="0"/>
    <s v="TEC-AC-10000158"/>
    <x v="2"/>
    <x v="6"/>
    <x v="79"/>
    <n v="71.98"/>
    <n v="2"/>
    <n v="0"/>
    <n v="15.1158"/>
  </r>
  <r>
    <n v="2719"/>
    <s v="CA-2017-144827"/>
    <n v="1"/>
    <x v="55"/>
    <d v="2017-12-27T00:00:00"/>
    <x v="4"/>
    <x v="2"/>
    <s v="Standard Class"/>
    <s v="SE-20110"/>
    <s v="Sanjit Engle"/>
    <n v="0.25"/>
    <x v="0"/>
    <s v="United States"/>
    <s v="Costa Mesa"/>
    <x v="10"/>
    <n v="92627"/>
    <x v="3"/>
    <s v="OFF-ST-10004340"/>
    <x v="0"/>
    <x v="3"/>
    <x v="289"/>
    <n v="124.36"/>
    <n v="2"/>
    <n v="0"/>
    <n v="33.577199999999998"/>
  </r>
  <r>
    <n v="2726"/>
    <s v="CA-2017-149888"/>
    <n v="0.5"/>
    <x v="187"/>
    <d v="2017-11-13T00:00:00"/>
    <x v="5"/>
    <x v="3"/>
    <s v="Standard Class"/>
    <s v="EP-13915"/>
    <s v="Emily Phan"/>
    <n v="6.6666666666666666E-2"/>
    <x v="0"/>
    <s v="United States"/>
    <s v="Philadelphia"/>
    <x v="1"/>
    <n v="19120"/>
    <x v="1"/>
    <s v="TEC-PH-10003811"/>
    <x v="2"/>
    <x v="2"/>
    <x v="666"/>
    <n v="359.97"/>
    <n v="5"/>
    <n v="0.4"/>
    <n v="-71.994"/>
  </r>
  <r>
    <n v="2727"/>
    <s v="CA-2017-149888"/>
    <n v="0.5"/>
    <x v="187"/>
    <d v="2017-11-13T00:00:00"/>
    <x v="5"/>
    <x v="3"/>
    <s v="Standard Class"/>
    <s v="EP-13915"/>
    <s v="Emily Phan"/>
    <n v="6.6666666666666666E-2"/>
    <x v="0"/>
    <s v="United States"/>
    <s v="Philadelphia"/>
    <x v="1"/>
    <n v="19120"/>
    <x v="1"/>
    <s v="FUR-TA-10000849"/>
    <x v="1"/>
    <x v="12"/>
    <x v="667"/>
    <n v="350.35199999999998"/>
    <n v="4"/>
    <n v="0.4"/>
    <n v="-140.14080000000001"/>
  </r>
  <r>
    <n v="2728"/>
    <s v="CA-2017-119193"/>
    <n v="0.5"/>
    <x v="18"/>
    <d v="2017-12-24T00:00:00"/>
    <x v="4"/>
    <x v="5"/>
    <s v="First Class"/>
    <s v="SK-19990"/>
    <s v="Sally Knutson"/>
    <n v="0.25"/>
    <x v="0"/>
    <s v="United States"/>
    <s v="Toledo"/>
    <x v="12"/>
    <n v="43615"/>
    <x v="1"/>
    <s v="OFF-BI-10000848"/>
    <x v="0"/>
    <x v="4"/>
    <x v="193"/>
    <n v="1.641"/>
    <n v="1"/>
    <n v="0.7"/>
    <n v="-1.3128"/>
  </r>
  <r>
    <n v="2729"/>
    <s v="CA-2017-119193"/>
    <n v="0.5"/>
    <x v="18"/>
    <d v="2017-12-24T00:00:00"/>
    <x v="4"/>
    <x v="5"/>
    <s v="First Class"/>
    <s v="SK-19990"/>
    <s v="Sally Knutson"/>
    <n v="0.25"/>
    <x v="0"/>
    <s v="United States"/>
    <s v="Toledo"/>
    <x v="12"/>
    <n v="43615"/>
    <x v="1"/>
    <s v="TEC-PH-10003072"/>
    <x v="2"/>
    <x v="2"/>
    <x v="594"/>
    <n v="629.95799999999997"/>
    <n v="7"/>
    <n v="0.4"/>
    <n v="94.493700000000004"/>
  </r>
  <r>
    <n v="2730"/>
    <s v="CA-2017-104801"/>
    <n v="0.33333333333333331"/>
    <x v="223"/>
    <d v="2017-02-19T00:00:00"/>
    <x v="8"/>
    <x v="4"/>
    <s v="Standard Class"/>
    <s v="FH-14350"/>
    <s v="Fred Harton"/>
    <n v="0.16666666666666666"/>
    <x v="0"/>
    <s v="United States"/>
    <s v="Seattle"/>
    <x v="21"/>
    <n v="98105"/>
    <x v="3"/>
    <s v="OFF-AR-10001547"/>
    <x v="0"/>
    <x v="8"/>
    <x v="668"/>
    <n v="6.63"/>
    <n v="3"/>
    <n v="0"/>
    <n v="1.7901"/>
  </r>
  <r>
    <n v="2731"/>
    <s v="CA-2017-104801"/>
    <n v="0.33333333333333331"/>
    <x v="223"/>
    <d v="2017-02-19T00:00:00"/>
    <x v="8"/>
    <x v="4"/>
    <s v="Standard Class"/>
    <s v="FH-14350"/>
    <s v="Fred Harton"/>
    <n v="0.16666666666666666"/>
    <x v="0"/>
    <s v="United States"/>
    <s v="Seattle"/>
    <x v="21"/>
    <n v="98105"/>
    <x v="3"/>
    <s v="TEC-AC-10001838"/>
    <x v="2"/>
    <x v="6"/>
    <x v="205"/>
    <n v="799.96"/>
    <n v="4"/>
    <n v="0"/>
    <n v="343.9828"/>
  </r>
  <r>
    <n v="2732"/>
    <s v="CA-2017-104801"/>
    <n v="0.33333333333333331"/>
    <x v="223"/>
    <d v="2017-02-19T00:00:00"/>
    <x v="8"/>
    <x v="4"/>
    <s v="Standard Class"/>
    <s v="FH-14350"/>
    <s v="Fred Harton"/>
    <n v="0.16666666666666666"/>
    <x v="0"/>
    <s v="United States"/>
    <s v="Seattle"/>
    <x v="21"/>
    <n v="98105"/>
    <x v="3"/>
    <s v="FUR-FU-10004017"/>
    <x v="1"/>
    <x v="5"/>
    <x v="44"/>
    <n v="107.53"/>
    <n v="1"/>
    <n v="0"/>
    <n v="21.506"/>
  </r>
  <r>
    <n v="2740"/>
    <s v="CA-2017-122707"/>
    <n v="0.5"/>
    <x v="149"/>
    <d v="2017-04-18T00:00:00"/>
    <x v="0"/>
    <x v="1"/>
    <s v="First Class"/>
    <s v="EB-13750"/>
    <s v="Edward Becker"/>
    <n v="0.2"/>
    <x v="2"/>
    <s v="United States"/>
    <s v="Hoover"/>
    <x v="31"/>
    <n v="35244"/>
    <x v="0"/>
    <s v="OFF-SU-10000157"/>
    <x v="0"/>
    <x v="15"/>
    <x v="669"/>
    <n v="477.24"/>
    <n v="4"/>
    <n v="0"/>
    <n v="9.5448000000000004"/>
  </r>
  <r>
    <n v="2741"/>
    <s v="CA-2017-122707"/>
    <n v="0.5"/>
    <x v="149"/>
    <d v="2017-04-18T00:00:00"/>
    <x v="0"/>
    <x v="1"/>
    <s v="First Class"/>
    <s v="EB-13750"/>
    <s v="Edward Becker"/>
    <n v="0.2"/>
    <x v="2"/>
    <s v="United States"/>
    <s v="Hoover"/>
    <x v="31"/>
    <n v="35244"/>
    <x v="0"/>
    <s v="TEC-AC-10004227"/>
    <x v="2"/>
    <x v="6"/>
    <x v="670"/>
    <n v="25.98"/>
    <n v="2"/>
    <n v="0"/>
    <n v="1.5588"/>
  </r>
  <r>
    <n v="2746"/>
    <s v="CA-2017-163321"/>
    <n v="1"/>
    <x v="224"/>
    <d v="2017-08-11T00:00:00"/>
    <x v="10"/>
    <x v="4"/>
    <s v="Second Class"/>
    <s v="FM-14380"/>
    <s v="Fred McMath"/>
    <n v="0.5"/>
    <x v="0"/>
    <s v="United States"/>
    <s v="Jacksonville"/>
    <x v="0"/>
    <n v="28540"/>
    <x v="0"/>
    <s v="TEC-AC-10004571"/>
    <x v="2"/>
    <x v="6"/>
    <x v="671"/>
    <n v="79.992000000000004"/>
    <n v="1"/>
    <n v="0.2"/>
    <n v="21.997800000000002"/>
  </r>
  <r>
    <n v="2762"/>
    <s v="CA-2017-126536"/>
    <n v="0.5"/>
    <x v="112"/>
    <d v="2017-10-14T00:00:00"/>
    <x v="2"/>
    <x v="2"/>
    <s v="First Class"/>
    <s v="NK-18490"/>
    <s v="Neil Knudson"/>
    <n v="0.16666666666666666"/>
    <x v="1"/>
    <s v="United States"/>
    <s v="San Francisco"/>
    <x v="10"/>
    <n v="94110"/>
    <x v="3"/>
    <s v="TEC-AC-10003709"/>
    <x v="2"/>
    <x v="6"/>
    <x v="672"/>
    <n v="0.99"/>
    <n v="1"/>
    <n v="0"/>
    <n v="0.43559999999999999"/>
  </r>
  <r>
    <n v="2763"/>
    <s v="CA-2017-126536"/>
    <n v="0.5"/>
    <x v="112"/>
    <d v="2017-10-14T00:00:00"/>
    <x v="2"/>
    <x v="2"/>
    <s v="First Class"/>
    <s v="NK-18490"/>
    <s v="Neil Knudson"/>
    <n v="0.16666666666666666"/>
    <x v="1"/>
    <s v="United States"/>
    <s v="San Francisco"/>
    <x v="10"/>
    <n v="94110"/>
    <x v="3"/>
    <s v="OFF-BI-10001191"/>
    <x v="0"/>
    <x v="4"/>
    <x v="466"/>
    <n v="101.84"/>
    <n v="5"/>
    <n v="0.2"/>
    <n v="36.917000000000002"/>
  </r>
  <r>
    <n v="2764"/>
    <s v="CA-2017-165757"/>
    <n v="0.33333333333333331"/>
    <x v="215"/>
    <d v="2017-06-28T00:00:00"/>
    <x v="7"/>
    <x v="2"/>
    <s v="Standard Class"/>
    <s v="PL-18925"/>
    <s v="Paul Lucas"/>
    <n v="0.2"/>
    <x v="1"/>
    <s v="United States"/>
    <s v="Philadelphia"/>
    <x v="1"/>
    <n v="19140"/>
    <x v="1"/>
    <s v="OFF-BI-10003166"/>
    <x v="0"/>
    <x v="4"/>
    <x v="673"/>
    <n v="10.332000000000001"/>
    <n v="3"/>
    <n v="0.7"/>
    <n v="-7.5768000000000004"/>
  </r>
  <r>
    <n v="2765"/>
    <s v="CA-2017-165757"/>
    <n v="0.33333333333333331"/>
    <x v="215"/>
    <d v="2017-06-28T00:00:00"/>
    <x v="7"/>
    <x v="2"/>
    <s v="Standard Class"/>
    <s v="PL-18925"/>
    <s v="Paul Lucas"/>
    <n v="0.2"/>
    <x v="1"/>
    <s v="United States"/>
    <s v="Philadelphia"/>
    <x v="1"/>
    <n v="19140"/>
    <x v="1"/>
    <s v="OFF-BI-10003982"/>
    <x v="0"/>
    <x v="4"/>
    <x v="185"/>
    <n v="31.155000000000001"/>
    <n v="5"/>
    <n v="0.7"/>
    <n v="-23.8855"/>
  </r>
  <r>
    <n v="2766"/>
    <s v="CA-2017-165757"/>
    <n v="0.33333333333333331"/>
    <x v="215"/>
    <d v="2017-06-28T00:00:00"/>
    <x v="7"/>
    <x v="2"/>
    <s v="Standard Class"/>
    <s v="PL-18925"/>
    <s v="Paul Lucas"/>
    <n v="0.2"/>
    <x v="1"/>
    <s v="United States"/>
    <s v="Philadelphia"/>
    <x v="1"/>
    <n v="19140"/>
    <x v="1"/>
    <s v="OFF-ST-10004835"/>
    <x v="0"/>
    <x v="3"/>
    <x v="674"/>
    <n v="8.9280000000000008"/>
    <n v="2"/>
    <n v="0.2"/>
    <n v="0.66959999999999997"/>
  </r>
  <r>
    <n v="2767"/>
    <s v="CA-2017-167752"/>
    <n v="0.5"/>
    <x v="225"/>
    <d v="2017-01-18T00:00:00"/>
    <x v="11"/>
    <x v="1"/>
    <s v="First Class"/>
    <s v="RW-19690"/>
    <s v="Robert Waldorf"/>
    <n v="7.1428571428571425E-2"/>
    <x v="0"/>
    <s v="United States"/>
    <s v="Philadelphia"/>
    <x v="1"/>
    <n v="19134"/>
    <x v="1"/>
    <s v="OFF-AP-10000159"/>
    <x v="0"/>
    <x v="11"/>
    <x v="675"/>
    <n v="34.384"/>
    <n v="1"/>
    <n v="0.2"/>
    <n v="3.8681999999999999"/>
  </r>
  <r>
    <n v="2768"/>
    <s v="CA-2017-167752"/>
    <n v="0.5"/>
    <x v="225"/>
    <d v="2017-01-18T00:00:00"/>
    <x v="11"/>
    <x v="1"/>
    <s v="First Class"/>
    <s v="RW-19690"/>
    <s v="Robert Waldorf"/>
    <n v="7.1428571428571425E-2"/>
    <x v="0"/>
    <s v="United States"/>
    <s v="Philadelphia"/>
    <x v="1"/>
    <n v="19134"/>
    <x v="1"/>
    <s v="OFF-AP-10002945"/>
    <x v="0"/>
    <x v="11"/>
    <x v="676"/>
    <n v="1924.16"/>
    <n v="8"/>
    <n v="0.2"/>
    <n v="312.67599999999999"/>
  </r>
  <r>
    <n v="2773"/>
    <s v="CA-2017-158967"/>
    <n v="1"/>
    <x v="113"/>
    <d v="2017-12-12T00:00:00"/>
    <x v="4"/>
    <x v="1"/>
    <s v="First Class"/>
    <s v="BT-11680"/>
    <s v="Brian Thompson"/>
    <n v="0.33333333333333331"/>
    <x v="0"/>
    <s v="United States"/>
    <s v="Fort Lauderdale"/>
    <x v="4"/>
    <n v="33311"/>
    <x v="0"/>
    <s v="FUR-FU-10001940"/>
    <x v="1"/>
    <x v="5"/>
    <x v="251"/>
    <n v="19.103999999999999"/>
    <n v="3"/>
    <n v="0.2"/>
    <n v="5.7312000000000003"/>
  </r>
  <r>
    <n v="2775"/>
    <s v="CA-2017-143455"/>
    <n v="1"/>
    <x v="98"/>
    <d v="2017-11-18T00:00:00"/>
    <x v="5"/>
    <x v="0"/>
    <s v="Standard Class"/>
    <s v="ML-17755"/>
    <s v="Max Ludwig"/>
    <n v="0.1111111111111111"/>
    <x v="1"/>
    <s v="United States"/>
    <s v="Springfield"/>
    <x v="12"/>
    <n v="45503"/>
    <x v="1"/>
    <s v="OFF-PA-10004451"/>
    <x v="0"/>
    <x v="0"/>
    <x v="131"/>
    <n v="10.368"/>
    <n v="2"/>
    <n v="0.2"/>
    <n v="3.6288"/>
  </r>
  <r>
    <n v="2779"/>
    <s v="CA-2017-108322"/>
    <n v="0.5"/>
    <x v="144"/>
    <d v="2017-05-05T00:00:00"/>
    <x v="0"/>
    <x v="1"/>
    <s v="Standard Class"/>
    <s v="SS-20140"/>
    <s v="Saphhira Shifley"/>
    <n v="6.25E-2"/>
    <x v="2"/>
    <s v="United States"/>
    <s v="Pompano Beach"/>
    <x v="4"/>
    <n v="33068"/>
    <x v="0"/>
    <s v="FUR-FU-10001935"/>
    <x v="1"/>
    <x v="5"/>
    <x v="602"/>
    <n v="23.68"/>
    <n v="8"/>
    <n v="0.2"/>
    <n v="6.2160000000000002"/>
  </r>
  <r>
    <n v="2780"/>
    <s v="CA-2017-108322"/>
    <n v="0.5"/>
    <x v="144"/>
    <d v="2017-05-05T00:00:00"/>
    <x v="0"/>
    <x v="1"/>
    <s v="Standard Class"/>
    <s v="SS-20140"/>
    <s v="Saphhira Shifley"/>
    <n v="6.25E-2"/>
    <x v="2"/>
    <s v="United States"/>
    <s v="Pompano Beach"/>
    <x v="4"/>
    <n v="33068"/>
    <x v="0"/>
    <s v="TEC-AC-10003433"/>
    <x v="2"/>
    <x v="6"/>
    <x v="677"/>
    <n v="2.3759999999999999"/>
    <n v="3"/>
    <n v="0.2"/>
    <n v="0.74250000000000005"/>
  </r>
  <r>
    <n v="2781"/>
    <s v="CA-2017-167668"/>
    <n v="1"/>
    <x v="181"/>
    <d v="2017-05-08T00:00:00"/>
    <x v="6"/>
    <x v="0"/>
    <s v="First Class"/>
    <s v="TC-21295"/>
    <s v="Toby Carlisle"/>
    <n v="9.0909090909090912E-2"/>
    <x v="0"/>
    <s v="United States"/>
    <s v="New York City"/>
    <x v="9"/>
    <n v="10035"/>
    <x v="1"/>
    <s v="OFF-LA-10004544"/>
    <x v="0"/>
    <x v="7"/>
    <x v="489"/>
    <n v="59.2"/>
    <n v="4"/>
    <n v="0"/>
    <n v="29.6"/>
  </r>
  <r>
    <n v="2782"/>
    <s v="CA-2017-146724"/>
    <n v="1"/>
    <x v="64"/>
    <d v="2017-11-27T00:00:00"/>
    <x v="5"/>
    <x v="4"/>
    <s v="Standard Class"/>
    <s v="HG-15025"/>
    <s v="Hunter Glantz"/>
    <n v="0.25"/>
    <x v="0"/>
    <s v="United States"/>
    <s v="Lakeville"/>
    <x v="7"/>
    <n v="55044"/>
    <x v="2"/>
    <s v="OFF-AR-10001026"/>
    <x v="0"/>
    <x v="8"/>
    <x v="678"/>
    <n v="22"/>
    <n v="10"/>
    <n v="0"/>
    <n v="9.68"/>
  </r>
  <r>
    <n v="2798"/>
    <s v="CA-2017-158743"/>
    <n v="0.33333333333333331"/>
    <x v="51"/>
    <d v="2017-10-27T00:00:00"/>
    <x v="2"/>
    <x v="5"/>
    <s v="Standard Class"/>
    <s v="IG-15085"/>
    <s v="Ivan Gibson"/>
    <n v="0.33333333333333331"/>
    <x v="0"/>
    <s v="United States"/>
    <s v="Little Rock"/>
    <x v="41"/>
    <n v="72209"/>
    <x v="0"/>
    <s v="OFF-AR-10002257"/>
    <x v="0"/>
    <x v="8"/>
    <x v="511"/>
    <n v="13.36"/>
    <n v="4"/>
    <n v="0"/>
    <n v="4.1416000000000004"/>
  </r>
  <r>
    <n v="2799"/>
    <s v="CA-2017-158743"/>
    <n v="0.33333333333333331"/>
    <x v="51"/>
    <d v="2017-10-27T00:00:00"/>
    <x v="2"/>
    <x v="5"/>
    <s v="Standard Class"/>
    <s v="IG-15085"/>
    <s v="Ivan Gibson"/>
    <n v="0.33333333333333331"/>
    <x v="0"/>
    <s v="United States"/>
    <s v="Little Rock"/>
    <x v="41"/>
    <n v="72209"/>
    <x v="0"/>
    <s v="OFF-PA-10001019"/>
    <x v="0"/>
    <x v="0"/>
    <x v="679"/>
    <n v="39.96"/>
    <n v="2"/>
    <n v="0"/>
    <n v="18.781199999999998"/>
  </r>
  <r>
    <n v="2800"/>
    <s v="CA-2017-158743"/>
    <n v="0.33333333333333331"/>
    <x v="51"/>
    <d v="2017-10-27T00:00:00"/>
    <x v="2"/>
    <x v="5"/>
    <s v="Standard Class"/>
    <s v="IG-15085"/>
    <s v="Ivan Gibson"/>
    <n v="0.33333333333333331"/>
    <x v="0"/>
    <s v="United States"/>
    <s v="Little Rock"/>
    <x v="41"/>
    <n v="72209"/>
    <x v="0"/>
    <s v="OFF-BI-10003364"/>
    <x v="0"/>
    <x v="4"/>
    <x v="293"/>
    <n v="145.85"/>
    <n v="5"/>
    <n v="0"/>
    <n v="70.007999999999996"/>
  </r>
  <r>
    <n v="2803"/>
    <s v="CA-2017-143329"/>
    <n v="1"/>
    <x v="33"/>
    <d v="2017-11-08T00:00:00"/>
    <x v="5"/>
    <x v="5"/>
    <s v="Standard Class"/>
    <s v="DL-13330"/>
    <s v="Denise Leinenbach"/>
    <n v="1"/>
    <x v="0"/>
    <s v="United States"/>
    <s v="Las Cruces"/>
    <x v="30"/>
    <n v="88001"/>
    <x v="3"/>
    <s v="FUR-FU-10000629"/>
    <x v="1"/>
    <x v="5"/>
    <x v="14"/>
    <n v="41.37"/>
    <n v="3"/>
    <n v="0"/>
    <n v="17.375399999999999"/>
  </r>
  <r>
    <n v="2823"/>
    <s v="CA-2017-131016"/>
    <n v="0.5"/>
    <x v="17"/>
    <d v="2017-09-20T00:00:00"/>
    <x v="3"/>
    <x v="4"/>
    <s v="First Class"/>
    <s v="DC-12850"/>
    <s v="Dan Campbell"/>
    <n v="8.3333333333333329E-2"/>
    <x v="0"/>
    <s v="United States"/>
    <s v="Arlington"/>
    <x v="2"/>
    <n v="76017"/>
    <x v="2"/>
    <s v="OFF-AR-10000122"/>
    <x v="0"/>
    <x v="8"/>
    <x v="680"/>
    <n v="8.9280000000000008"/>
    <n v="2"/>
    <n v="0.2"/>
    <n v="0.55800000000000005"/>
  </r>
  <r>
    <n v="2824"/>
    <s v="CA-2017-131016"/>
    <n v="0.5"/>
    <x v="17"/>
    <d v="2017-09-20T00:00:00"/>
    <x v="3"/>
    <x v="4"/>
    <s v="First Class"/>
    <s v="DC-12850"/>
    <s v="Dan Campbell"/>
    <n v="8.3333333333333329E-2"/>
    <x v="0"/>
    <s v="United States"/>
    <s v="Arlington"/>
    <x v="2"/>
    <n v="76017"/>
    <x v="2"/>
    <s v="OFF-ST-10000352"/>
    <x v="0"/>
    <x v="3"/>
    <x v="681"/>
    <n v="47.584000000000003"/>
    <n v="2"/>
    <n v="0.2"/>
    <n v="-2.9740000000000002"/>
  </r>
  <r>
    <n v="2834"/>
    <s v="CA-2017-134649"/>
    <n v="0.5"/>
    <x v="226"/>
    <d v="2017-01-31T00:00:00"/>
    <x v="11"/>
    <x v="2"/>
    <s v="Second Class"/>
    <s v="CA-11965"/>
    <s v="Carol Adams"/>
    <n v="0.33333333333333331"/>
    <x v="2"/>
    <s v="United States"/>
    <s v="Hoover"/>
    <x v="31"/>
    <n v="35244"/>
    <x v="0"/>
    <s v="OFF-AR-10001547"/>
    <x v="0"/>
    <x v="8"/>
    <x v="668"/>
    <n v="15.47"/>
    <n v="7"/>
    <n v="0"/>
    <n v="4.1768999999999998"/>
  </r>
  <r>
    <n v="2835"/>
    <s v="CA-2017-134649"/>
    <n v="0.5"/>
    <x v="226"/>
    <d v="2017-01-31T00:00:00"/>
    <x v="11"/>
    <x v="2"/>
    <s v="Second Class"/>
    <s v="CA-11965"/>
    <s v="Carol Adams"/>
    <n v="0.33333333333333331"/>
    <x v="2"/>
    <s v="United States"/>
    <s v="Hoover"/>
    <x v="31"/>
    <n v="35244"/>
    <x v="0"/>
    <s v="OFF-BI-10001890"/>
    <x v="0"/>
    <x v="4"/>
    <x v="682"/>
    <n v="7.16"/>
    <n v="2"/>
    <n v="0"/>
    <n v="3.4367999999999999"/>
  </r>
  <r>
    <n v="2836"/>
    <s v="CA-2017-110842"/>
    <n v="0.33333333333333331"/>
    <x v="98"/>
    <d v="2017-11-16T00:00:00"/>
    <x v="5"/>
    <x v="0"/>
    <s v="Standard Class"/>
    <s v="GA-14725"/>
    <s v="Guy Armstrong"/>
    <n v="9.0909090909090912E-2"/>
    <x v="0"/>
    <s v="United States"/>
    <s v="Los Angeles"/>
    <x v="10"/>
    <n v="90036"/>
    <x v="3"/>
    <s v="OFF-AP-10003971"/>
    <x v="0"/>
    <x v="11"/>
    <x v="683"/>
    <n v="10.89"/>
    <n v="1"/>
    <n v="0"/>
    <n v="2.8313999999999999"/>
  </r>
  <r>
    <n v="2837"/>
    <s v="CA-2017-110842"/>
    <n v="0.33333333333333331"/>
    <x v="98"/>
    <d v="2017-11-16T00:00:00"/>
    <x v="5"/>
    <x v="0"/>
    <s v="Standard Class"/>
    <s v="GA-14725"/>
    <s v="Guy Armstrong"/>
    <n v="9.0909090909090912E-2"/>
    <x v="0"/>
    <s v="United States"/>
    <s v="Los Angeles"/>
    <x v="10"/>
    <n v="90036"/>
    <x v="3"/>
    <s v="OFF-PA-10000520"/>
    <x v="0"/>
    <x v="0"/>
    <x v="684"/>
    <n v="19.440000000000001"/>
    <n v="3"/>
    <n v="0"/>
    <n v="9.3312000000000008"/>
  </r>
  <r>
    <n v="2838"/>
    <s v="CA-2017-110842"/>
    <n v="0.33333333333333331"/>
    <x v="98"/>
    <d v="2017-11-16T00:00:00"/>
    <x v="5"/>
    <x v="0"/>
    <s v="Standard Class"/>
    <s v="GA-14725"/>
    <s v="Guy Armstrong"/>
    <n v="9.0909090909090912E-2"/>
    <x v="0"/>
    <s v="United States"/>
    <s v="Los Angeles"/>
    <x v="10"/>
    <n v="90036"/>
    <x v="3"/>
    <s v="OFF-BI-10000977"/>
    <x v="0"/>
    <x v="4"/>
    <x v="367"/>
    <n v="121.6"/>
    <n v="5"/>
    <n v="0.2"/>
    <n v="39.520000000000003"/>
  </r>
  <r>
    <n v="2842"/>
    <s v="US-2017-135062"/>
    <n v="1"/>
    <x v="150"/>
    <d v="2017-09-04T00:00:00"/>
    <x v="10"/>
    <x v="2"/>
    <s v="Second Class"/>
    <s v="RL-19615"/>
    <s v="Rob Lucas"/>
    <n v="0.1111111111111111"/>
    <x v="0"/>
    <s v="United States"/>
    <s v="Fayetteville"/>
    <x v="0"/>
    <n v="28314"/>
    <x v="0"/>
    <s v="OFF-PA-10000100"/>
    <x v="0"/>
    <x v="0"/>
    <x v="685"/>
    <n v="229.54400000000001"/>
    <n v="7"/>
    <n v="0.2"/>
    <n v="83.209699999999998"/>
  </r>
  <r>
    <n v="2843"/>
    <s v="CA-2017-135650"/>
    <n v="1"/>
    <x v="209"/>
    <d v="2017-03-27T00:00:00"/>
    <x v="9"/>
    <x v="2"/>
    <s v="Standard Class"/>
    <s v="AC-10660"/>
    <s v="Anna Chung"/>
    <n v="1"/>
    <x v="0"/>
    <s v="United States"/>
    <s v="Huntsville"/>
    <x v="2"/>
    <n v="77340"/>
    <x v="2"/>
    <s v="OFF-ST-10001809"/>
    <x v="0"/>
    <x v="3"/>
    <x v="572"/>
    <n v="143.72800000000001"/>
    <n v="2"/>
    <n v="0.2"/>
    <n v="-32.338799999999999"/>
  </r>
  <r>
    <n v="2844"/>
    <s v="CA-2017-112865"/>
    <n v="1"/>
    <x v="227"/>
    <d v="2017-05-22T00:00:00"/>
    <x v="6"/>
    <x v="2"/>
    <s v="Standard Class"/>
    <s v="BH-11710"/>
    <s v="Brosina Hoffman"/>
    <n v="0.125"/>
    <x v="0"/>
    <s v="United States"/>
    <s v="Philadelphia"/>
    <x v="1"/>
    <n v="19140"/>
    <x v="1"/>
    <s v="TEC-AC-10000387"/>
    <x v="2"/>
    <x v="6"/>
    <x v="686"/>
    <n v="36.048000000000002"/>
    <n v="3"/>
    <n v="0.2"/>
    <n v="-0.9012"/>
  </r>
  <r>
    <n v="2846"/>
    <s v="CA-2017-138163"/>
    <n v="1"/>
    <x v="202"/>
    <d v="2017-11-20T00:00:00"/>
    <x v="5"/>
    <x v="5"/>
    <s v="First Class"/>
    <s v="XP-21865"/>
    <s v="Xylona Preis"/>
    <n v="0.16666666666666666"/>
    <x v="0"/>
    <s v="United States"/>
    <s v="Everett"/>
    <x v="17"/>
    <n v="2149"/>
    <x v="1"/>
    <s v="OFF-AR-10001958"/>
    <x v="0"/>
    <x v="8"/>
    <x v="252"/>
    <n v="50.94"/>
    <n v="3"/>
    <n v="0"/>
    <n v="14.263199999999999"/>
  </r>
  <r>
    <n v="2847"/>
    <s v="CA-2017-152093"/>
    <n v="1"/>
    <x v="3"/>
    <d v="2017-09-15T00:00:00"/>
    <x v="3"/>
    <x v="1"/>
    <s v="Standard Class"/>
    <s v="SN-20560"/>
    <s v="Skye Norling"/>
    <n v="0.5"/>
    <x v="1"/>
    <s v="United States"/>
    <s v="Chicago"/>
    <x v="3"/>
    <n v="60653"/>
    <x v="2"/>
    <s v="OFF-BI-10003527"/>
    <x v="0"/>
    <x v="4"/>
    <x v="687"/>
    <n v="762.59400000000005"/>
    <n v="3"/>
    <n v="0.8"/>
    <n v="-1143.8910000000001"/>
  </r>
  <r>
    <n v="2848"/>
    <s v="CA-2017-157854"/>
    <n v="0.5"/>
    <x v="228"/>
    <d v="2017-04-15T00:00:00"/>
    <x v="0"/>
    <x v="0"/>
    <s v="Standard Class"/>
    <s v="DM-13345"/>
    <s v="Denise Monton"/>
    <n v="0.16666666666666666"/>
    <x v="2"/>
    <s v="United States"/>
    <s v="Roswell"/>
    <x v="18"/>
    <n v="30076"/>
    <x v="0"/>
    <s v="FUR-FU-10003832"/>
    <x v="1"/>
    <x v="5"/>
    <x v="688"/>
    <n v="56.28"/>
    <n v="6"/>
    <n v="0"/>
    <n v="15.7584"/>
  </r>
  <r>
    <n v="2849"/>
    <s v="CA-2017-157854"/>
    <n v="0.5"/>
    <x v="228"/>
    <d v="2017-04-15T00:00:00"/>
    <x v="0"/>
    <x v="0"/>
    <s v="Standard Class"/>
    <s v="DM-13345"/>
    <s v="Denise Monton"/>
    <n v="0.16666666666666666"/>
    <x v="2"/>
    <s v="United States"/>
    <s v="Roswell"/>
    <x v="18"/>
    <n v="30076"/>
    <x v="0"/>
    <s v="OFF-BI-10001359"/>
    <x v="0"/>
    <x v="4"/>
    <x v="470"/>
    <n v="2690.97"/>
    <n v="3"/>
    <n v="0"/>
    <n v="1264.7559000000001"/>
  </r>
  <r>
    <n v="2852"/>
    <s v="CA-2017-107342"/>
    <n v="1"/>
    <x v="22"/>
    <d v="2017-12-22T00:00:00"/>
    <x v="4"/>
    <x v="1"/>
    <s v="Standard Class"/>
    <s v="VF-21715"/>
    <s v="Vicky Freymann"/>
    <n v="0.14285714285714285"/>
    <x v="1"/>
    <s v="United States"/>
    <s v="Columbus"/>
    <x v="24"/>
    <n v="47201"/>
    <x v="2"/>
    <s v="OFF-PA-10001745"/>
    <x v="0"/>
    <x v="0"/>
    <x v="689"/>
    <n v="28.16"/>
    <n v="4"/>
    <n v="0"/>
    <n v="13.235200000000001"/>
  </r>
  <r>
    <n v="2855"/>
    <s v="CA-2017-137344"/>
    <n v="1"/>
    <x v="186"/>
    <d v="2017-08-20T00:00:00"/>
    <x v="10"/>
    <x v="1"/>
    <s v="Same Day"/>
    <s v="EM-13810"/>
    <s v="Eleni McCrary"/>
    <n v="1"/>
    <x v="2"/>
    <s v="United States"/>
    <s v="Franklin"/>
    <x v="17"/>
    <n v="2038"/>
    <x v="1"/>
    <s v="OFF-ST-10000344"/>
    <x v="0"/>
    <x v="3"/>
    <x v="393"/>
    <n v="40.29"/>
    <n v="3"/>
    <n v="0"/>
    <n v="10.4754"/>
  </r>
  <r>
    <n v="2856"/>
    <s v="CA-2017-169810"/>
    <n v="1"/>
    <x v="229"/>
    <d v="2017-07-31T00:00:00"/>
    <x v="1"/>
    <x v="3"/>
    <s v="Standard Class"/>
    <s v="RB-19360"/>
    <s v="Raymond Buch"/>
    <n v="0.16666666666666666"/>
    <x v="0"/>
    <s v="United States"/>
    <s v="Sioux Falls"/>
    <x v="39"/>
    <n v="57103"/>
    <x v="2"/>
    <s v="OFF-LA-10003663"/>
    <x v="0"/>
    <x v="7"/>
    <x v="637"/>
    <n v="20.23"/>
    <n v="7"/>
    <n v="0"/>
    <n v="9.5081000000000007"/>
  </r>
  <r>
    <n v="2859"/>
    <s v="CA-2017-138975"/>
    <n v="0.25"/>
    <x v="69"/>
    <d v="2017-05-23T00:00:00"/>
    <x v="6"/>
    <x v="5"/>
    <s v="Standard Class"/>
    <s v="SC-20380"/>
    <s v="Shahid Collister"/>
    <n v="8.3333333333333329E-2"/>
    <x v="0"/>
    <s v="United States"/>
    <s v="Atlanta"/>
    <x v="18"/>
    <n v="30318"/>
    <x v="0"/>
    <s v="TEC-AC-10003441"/>
    <x v="2"/>
    <x v="6"/>
    <x v="690"/>
    <n v="67.8"/>
    <n v="4"/>
    <n v="0"/>
    <n v="4.0679999999999996"/>
  </r>
  <r>
    <n v="2860"/>
    <s v="CA-2017-138975"/>
    <n v="0.25"/>
    <x v="69"/>
    <d v="2017-05-23T00:00:00"/>
    <x v="6"/>
    <x v="5"/>
    <s v="Standard Class"/>
    <s v="SC-20380"/>
    <s v="Shahid Collister"/>
    <n v="8.3333333333333329E-2"/>
    <x v="0"/>
    <s v="United States"/>
    <s v="Atlanta"/>
    <x v="18"/>
    <n v="30318"/>
    <x v="0"/>
    <s v="TEC-PH-10004389"/>
    <x v="2"/>
    <x v="2"/>
    <x v="691"/>
    <n v="377.97"/>
    <n v="3"/>
    <n v="0"/>
    <n v="98.272199999999998"/>
  </r>
  <r>
    <n v="2861"/>
    <s v="CA-2017-138975"/>
    <n v="0.25"/>
    <x v="69"/>
    <d v="2017-05-23T00:00:00"/>
    <x v="6"/>
    <x v="5"/>
    <s v="Standard Class"/>
    <s v="SC-20380"/>
    <s v="Shahid Collister"/>
    <n v="8.3333333333333329E-2"/>
    <x v="0"/>
    <s v="United States"/>
    <s v="Atlanta"/>
    <x v="18"/>
    <n v="30318"/>
    <x v="0"/>
    <s v="FUR-BO-10004695"/>
    <x v="1"/>
    <x v="14"/>
    <x v="692"/>
    <n v="1628.82"/>
    <n v="9"/>
    <n v="0"/>
    <n v="374.62860000000001"/>
  </r>
  <r>
    <n v="2862"/>
    <s v="CA-2017-138975"/>
    <n v="0.25"/>
    <x v="69"/>
    <d v="2017-05-23T00:00:00"/>
    <x v="6"/>
    <x v="5"/>
    <s v="Standard Class"/>
    <s v="SC-20380"/>
    <s v="Shahid Collister"/>
    <n v="8.3333333333333329E-2"/>
    <x v="0"/>
    <s v="United States"/>
    <s v="Atlanta"/>
    <x v="18"/>
    <n v="30318"/>
    <x v="0"/>
    <s v="OFF-PA-10000100"/>
    <x v="0"/>
    <x v="0"/>
    <x v="685"/>
    <n v="286.93"/>
    <n v="7"/>
    <n v="0"/>
    <n v="140.59569999999999"/>
  </r>
  <r>
    <n v="2863"/>
    <s v="CA-2017-106537"/>
    <n v="1"/>
    <x v="230"/>
    <d v="2017-08-17T00:00:00"/>
    <x v="10"/>
    <x v="0"/>
    <s v="Standard Class"/>
    <s v="RH-19495"/>
    <s v="Rick Hansen"/>
    <n v="0.33333333333333331"/>
    <x v="0"/>
    <s v="United States"/>
    <s v="Orlando"/>
    <x v="4"/>
    <n v="32839"/>
    <x v="0"/>
    <s v="OFF-PA-10000223"/>
    <x v="0"/>
    <x v="0"/>
    <x v="693"/>
    <n v="20.736000000000001"/>
    <n v="4"/>
    <n v="0.2"/>
    <n v="7.2576000000000001"/>
  </r>
  <r>
    <n v="2864"/>
    <s v="US-2017-103828"/>
    <n v="0.25"/>
    <x v="231"/>
    <d v="2017-08-13T00:00:00"/>
    <x v="10"/>
    <x v="1"/>
    <s v="Same Day"/>
    <s v="JK-15370"/>
    <s v="Jay Kimmel"/>
    <n v="0.14285714285714285"/>
    <x v="0"/>
    <s v="United States"/>
    <s v="San Francisco"/>
    <x v="10"/>
    <n v="94122"/>
    <x v="3"/>
    <s v="OFF-ST-10001325"/>
    <x v="0"/>
    <x v="3"/>
    <x v="287"/>
    <n v="31.44"/>
    <n v="3"/>
    <n v="0"/>
    <n v="8.4887999999999995"/>
  </r>
  <r>
    <n v="2865"/>
    <s v="US-2017-103828"/>
    <n v="0.25"/>
    <x v="231"/>
    <d v="2017-08-13T00:00:00"/>
    <x v="10"/>
    <x v="1"/>
    <s v="Same Day"/>
    <s v="JK-15370"/>
    <s v="Jay Kimmel"/>
    <n v="0.14285714285714285"/>
    <x v="0"/>
    <s v="United States"/>
    <s v="San Francisco"/>
    <x v="10"/>
    <n v="94122"/>
    <x v="3"/>
    <s v="OFF-AP-10004249"/>
    <x v="0"/>
    <x v="11"/>
    <x v="78"/>
    <n v="83.79"/>
    <n v="7"/>
    <n v="0"/>
    <n v="22.6233"/>
  </r>
  <r>
    <n v="2866"/>
    <s v="US-2017-103828"/>
    <n v="0.25"/>
    <x v="231"/>
    <d v="2017-08-13T00:00:00"/>
    <x v="10"/>
    <x v="1"/>
    <s v="Same Day"/>
    <s v="JK-15370"/>
    <s v="Jay Kimmel"/>
    <n v="0.14285714285714285"/>
    <x v="0"/>
    <s v="United States"/>
    <s v="San Francisco"/>
    <x v="10"/>
    <n v="94122"/>
    <x v="3"/>
    <s v="OFF-AR-10000588"/>
    <x v="0"/>
    <x v="8"/>
    <x v="694"/>
    <n v="59.52"/>
    <n v="3"/>
    <n v="0"/>
    <n v="15.475199999999999"/>
  </r>
  <r>
    <n v="2867"/>
    <s v="US-2017-103828"/>
    <n v="0.25"/>
    <x v="231"/>
    <d v="2017-08-13T00:00:00"/>
    <x v="10"/>
    <x v="1"/>
    <s v="Same Day"/>
    <s v="JK-15370"/>
    <s v="Jay Kimmel"/>
    <n v="0.14285714285714285"/>
    <x v="0"/>
    <s v="United States"/>
    <s v="San Francisco"/>
    <x v="10"/>
    <n v="94122"/>
    <x v="3"/>
    <s v="OFF-SU-10000946"/>
    <x v="0"/>
    <x v="15"/>
    <x v="284"/>
    <n v="31.92"/>
    <n v="4"/>
    <n v="0"/>
    <n v="9.2568000000000001"/>
  </r>
  <r>
    <n v="2870"/>
    <s v="CA-2017-143861"/>
    <n v="1"/>
    <x v="141"/>
    <d v="2017-06-19T00:00:00"/>
    <x v="7"/>
    <x v="4"/>
    <s v="Standard Class"/>
    <s v="LC-16885"/>
    <s v="Lena Creighton"/>
    <n v="0.25"/>
    <x v="0"/>
    <s v="United States"/>
    <s v="Saint Petersburg"/>
    <x v="4"/>
    <n v="33710"/>
    <x v="0"/>
    <s v="FUR-FU-10001546"/>
    <x v="1"/>
    <x v="5"/>
    <x v="695"/>
    <n v="17.088000000000001"/>
    <n v="2"/>
    <n v="0.2"/>
    <n v="1.0680000000000001"/>
  </r>
  <r>
    <n v="2873"/>
    <s v="CA-2017-135167"/>
    <n v="1"/>
    <x v="34"/>
    <d v="2017-06-20T00:00:00"/>
    <x v="7"/>
    <x v="2"/>
    <s v="Standard Class"/>
    <s v="SC-20800"/>
    <s v="Stuart Calhoun"/>
    <n v="0.5"/>
    <x v="0"/>
    <s v="United States"/>
    <s v="Los Angeles"/>
    <x v="10"/>
    <n v="90036"/>
    <x v="3"/>
    <s v="OFF-AR-10002399"/>
    <x v="0"/>
    <x v="8"/>
    <x v="696"/>
    <n v="4.26"/>
    <n v="1"/>
    <n v="0"/>
    <n v="1.7465999999999999"/>
  </r>
  <r>
    <n v="2874"/>
    <s v="CA-2017-137022"/>
    <n v="1"/>
    <x v="192"/>
    <d v="2017-11-22T00:00:00"/>
    <x v="5"/>
    <x v="2"/>
    <s v="Standard Class"/>
    <s v="SW-20275"/>
    <s v="Scott Williamson"/>
    <n v="0.25"/>
    <x v="0"/>
    <s v="United States"/>
    <s v="San Diego"/>
    <x v="10"/>
    <n v="92105"/>
    <x v="3"/>
    <s v="OFF-ST-10001963"/>
    <x v="0"/>
    <x v="3"/>
    <x v="697"/>
    <n v="811.28"/>
    <n v="8"/>
    <n v="0"/>
    <n v="24.3384"/>
  </r>
  <r>
    <n v="2875"/>
    <s v="US-2017-102638"/>
    <n v="1"/>
    <x v="172"/>
    <d v="2017-12-31T00:00:00"/>
    <x v="4"/>
    <x v="5"/>
    <s v="First Class"/>
    <s v="MC-17845"/>
    <s v="Michael Chen"/>
    <n v="0.25"/>
    <x v="0"/>
    <s v="United States"/>
    <s v="New York City"/>
    <x v="9"/>
    <n v="10035"/>
    <x v="1"/>
    <s v="OFF-FA-10002988"/>
    <x v="0"/>
    <x v="9"/>
    <x v="698"/>
    <n v="6.03"/>
    <n v="3"/>
    <n v="0"/>
    <n v="2.9546999999999999"/>
  </r>
  <r>
    <n v="2887"/>
    <s v="CA-2017-102099"/>
    <n v="0.33333333333333331"/>
    <x v="117"/>
    <d v="2017-12-19T00:00:00"/>
    <x v="4"/>
    <x v="4"/>
    <s v="First Class"/>
    <s v="EP-13915"/>
    <s v="Emily Phan"/>
    <n v="6.6666666666666666E-2"/>
    <x v="0"/>
    <s v="United States"/>
    <s v="Los Angeles"/>
    <x v="10"/>
    <n v="90008"/>
    <x v="3"/>
    <s v="OFF-AR-10003811"/>
    <x v="0"/>
    <x v="8"/>
    <x v="111"/>
    <n v="6.63"/>
    <n v="3"/>
    <n v="0"/>
    <n v="1.7901"/>
  </r>
  <r>
    <n v="2888"/>
    <s v="CA-2017-102099"/>
    <n v="0.33333333333333331"/>
    <x v="117"/>
    <d v="2017-12-19T00:00:00"/>
    <x v="4"/>
    <x v="4"/>
    <s v="First Class"/>
    <s v="EP-13915"/>
    <s v="Emily Phan"/>
    <n v="6.6666666666666666E-2"/>
    <x v="0"/>
    <s v="United States"/>
    <s v="Los Angeles"/>
    <x v="10"/>
    <n v="90008"/>
    <x v="3"/>
    <s v="OFF-PA-10003172"/>
    <x v="0"/>
    <x v="0"/>
    <x v="299"/>
    <n v="12.96"/>
    <n v="2"/>
    <n v="0"/>
    <n v="6.2207999999999997"/>
  </r>
  <r>
    <n v="2889"/>
    <s v="CA-2017-102099"/>
    <n v="0.33333333333333331"/>
    <x v="117"/>
    <d v="2017-12-19T00:00:00"/>
    <x v="4"/>
    <x v="4"/>
    <s v="First Class"/>
    <s v="EP-13915"/>
    <s v="Emily Phan"/>
    <n v="6.6666666666666666E-2"/>
    <x v="0"/>
    <s v="United States"/>
    <s v="Los Angeles"/>
    <x v="10"/>
    <n v="90008"/>
    <x v="3"/>
    <s v="OFF-PA-10000289"/>
    <x v="0"/>
    <x v="0"/>
    <x v="699"/>
    <n v="32.4"/>
    <n v="5"/>
    <n v="0"/>
    <n v="15.552"/>
  </r>
  <r>
    <n v="2890"/>
    <s v="CA-2017-164049"/>
    <n v="1"/>
    <x v="232"/>
    <d v="2017-11-06T00:00:00"/>
    <x v="5"/>
    <x v="2"/>
    <s v="Standard Class"/>
    <s v="KH-16630"/>
    <s v="Ken Heidel"/>
    <n v="0.2"/>
    <x v="2"/>
    <s v="United States"/>
    <s v="Seattle"/>
    <x v="21"/>
    <n v="98105"/>
    <x v="3"/>
    <s v="OFF-PA-10000791"/>
    <x v="0"/>
    <x v="0"/>
    <x v="700"/>
    <n v="23.85"/>
    <n v="5"/>
    <n v="0"/>
    <n v="10.7325"/>
  </r>
  <r>
    <n v="2893"/>
    <s v="CA-2017-139913"/>
    <n v="0.25"/>
    <x v="122"/>
    <d v="2017-10-29T00:00:00"/>
    <x v="2"/>
    <x v="4"/>
    <s v="Standard Class"/>
    <s v="JC-16105"/>
    <s v="Julie Creighton"/>
    <n v="0.2"/>
    <x v="2"/>
    <s v="United States"/>
    <s v="Rochester"/>
    <x v="9"/>
    <n v="14609"/>
    <x v="1"/>
    <s v="OFF-PA-10003739"/>
    <x v="0"/>
    <x v="0"/>
    <x v="701"/>
    <n v="11.56"/>
    <n v="2"/>
    <n v="0"/>
    <n v="5.6643999999999997"/>
  </r>
  <r>
    <n v="2894"/>
    <s v="CA-2017-139913"/>
    <n v="0.25"/>
    <x v="122"/>
    <d v="2017-10-29T00:00:00"/>
    <x v="2"/>
    <x v="4"/>
    <s v="Standard Class"/>
    <s v="JC-16105"/>
    <s v="Julie Creighton"/>
    <n v="0.2"/>
    <x v="2"/>
    <s v="United States"/>
    <s v="Rochester"/>
    <x v="9"/>
    <n v="14609"/>
    <x v="1"/>
    <s v="OFF-PA-10002479"/>
    <x v="0"/>
    <x v="0"/>
    <x v="46"/>
    <n v="26.4"/>
    <n v="5"/>
    <n v="0"/>
    <n v="11.88"/>
  </r>
  <r>
    <n v="2895"/>
    <s v="CA-2017-139913"/>
    <n v="0.25"/>
    <x v="122"/>
    <d v="2017-10-29T00:00:00"/>
    <x v="2"/>
    <x v="4"/>
    <s v="Standard Class"/>
    <s v="JC-16105"/>
    <s v="Julie Creighton"/>
    <n v="0.2"/>
    <x v="2"/>
    <s v="United States"/>
    <s v="Rochester"/>
    <x v="9"/>
    <n v="14609"/>
    <x v="1"/>
    <s v="FUR-FU-10000771"/>
    <x v="1"/>
    <x v="5"/>
    <x v="702"/>
    <n v="69.08"/>
    <n v="11"/>
    <n v="0"/>
    <n v="29.0136"/>
  </r>
  <r>
    <n v="2896"/>
    <s v="CA-2017-139913"/>
    <n v="0.25"/>
    <x v="122"/>
    <d v="2017-10-29T00:00:00"/>
    <x v="2"/>
    <x v="4"/>
    <s v="Standard Class"/>
    <s v="JC-16105"/>
    <s v="Julie Creighton"/>
    <n v="0.2"/>
    <x v="2"/>
    <s v="United States"/>
    <s v="Rochester"/>
    <x v="9"/>
    <n v="14609"/>
    <x v="1"/>
    <s v="TEC-PH-10001552"/>
    <x v="2"/>
    <x v="2"/>
    <x v="703"/>
    <n v="35.880000000000003"/>
    <n v="3"/>
    <n v="0"/>
    <n v="10.0464"/>
  </r>
  <r>
    <n v="2902"/>
    <s v="CA-2017-124898"/>
    <n v="1"/>
    <x v="61"/>
    <d v="2017-09-15T00:00:00"/>
    <x v="3"/>
    <x v="4"/>
    <s v="Standard Class"/>
    <s v="DB-12910"/>
    <s v="Daniel Byrd"/>
    <n v="0.2"/>
    <x v="1"/>
    <s v="United States"/>
    <s v="Columbus"/>
    <x v="18"/>
    <n v="31907"/>
    <x v="0"/>
    <s v="OFF-PA-10003656"/>
    <x v="0"/>
    <x v="0"/>
    <x v="704"/>
    <n v="184.66"/>
    <n v="7"/>
    <n v="0"/>
    <n v="84.943600000000004"/>
  </r>
  <r>
    <n v="2907"/>
    <s v="CA-2017-121615"/>
    <n v="0.33333333333333331"/>
    <x v="33"/>
    <d v="2017-11-09T00:00:00"/>
    <x v="5"/>
    <x v="5"/>
    <s v="Standard Class"/>
    <s v="DL-12925"/>
    <s v="Daniel Lacy"/>
    <n v="0.33333333333333331"/>
    <x v="0"/>
    <s v="United States"/>
    <s v="Eagan"/>
    <x v="7"/>
    <n v="55122"/>
    <x v="2"/>
    <s v="OFF-PA-10000327"/>
    <x v="0"/>
    <x v="0"/>
    <x v="705"/>
    <n v="8.56"/>
    <n v="2"/>
    <n v="0"/>
    <n v="3.8519999999999999"/>
  </r>
  <r>
    <n v="2908"/>
    <s v="CA-2017-121615"/>
    <n v="0.33333333333333331"/>
    <x v="33"/>
    <d v="2017-11-09T00:00:00"/>
    <x v="5"/>
    <x v="5"/>
    <s v="Standard Class"/>
    <s v="DL-12925"/>
    <s v="Daniel Lacy"/>
    <n v="0.33333333333333331"/>
    <x v="0"/>
    <s v="United States"/>
    <s v="Eagan"/>
    <x v="7"/>
    <n v="55122"/>
    <x v="2"/>
    <s v="OFF-ST-10001325"/>
    <x v="0"/>
    <x v="3"/>
    <x v="287"/>
    <n v="52.4"/>
    <n v="5"/>
    <n v="0"/>
    <n v="14.148"/>
  </r>
  <r>
    <n v="2909"/>
    <s v="CA-2017-121615"/>
    <n v="0.33333333333333331"/>
    <x v="33"/>
    <d v="2017-11-09T00:00:00"/>
    <x v="5"/>
    <x v="5"/>
    <s v="Standard Class"/>
    <s v="DL-12925"/>
    <s v="Daniel Lacy"/>
    <n v="0.33333333333333331"/>
    <x v="0"/>
    <s v="United States"/>
    <s v="Eagan"/>
    <x v="7"/>
    <n v="55122"/>
    <x v="2"/>
    <s v="OFF-LA-10001771"/>
    <x v="0"/>
    <x v="7"/>
    <x v="706"/>
    <n v="14.94"/>
    <n v="3"/>
    <n v="0"/>
    <n v="6.8723999999999998"/>
  </r>
  <r>
    <n v="2910"/>
    <s v="CA-2017-166415"/>
    <n v="1"/>
    <x v="166"/>
    <d v="2017-02-23T00:00:00"/>
    <x v="8"/>
    <x v="1"/>
    <s v="Standard Class"/>
    <s v="ME-17725"/>
    <s v="Max Engle"/>
    <n v="0.16666666666666666"/>
    <x v="0"/>
    <s v="United States"/>
    <s v="Seattle"/>
    <x v="21"/>
    <n v="98103"/>
    <x v="3"/>
    <s v="OFF-FA-10004968"/>
    <x v="0"/>
    <x v="9"/>
    <x v="707"/>
    <n v="11.22"/>
    <n v="3"/>
    <n v="0"/>
    <n v="0.22439999999999999"/>
  </r>
  <r>
    <n v="2918"/>
    <s v="CA-2017-155047"/>
    <n v="1"/>
    <x v="39"/>
    <d v="2017-08-30T00:00:00"/>
    <x v="10"/>
    <x v="1"/>
    <s v="First Class"/>
    <s v="SE-20110"/>
    <s v="Sanjit Engle"/>
    <n v="0.25"/>
    <x v="0"/>
    <s v="United States"/>
    <s v="Dallas"/>
    <x v="2"/>
    <n v="75220"/>
    <x v="2"/>
    <s v="OFF-AR-10003338"/>
    <x v="0"/>
    <x v="8"/>
    <x v="708"/>
    <n v="5.952"/>
    <n v="1"/>
    <n v="0.2"/>
    <n v="0.372"/>
  </r>
  <r>
    <n v="2922"/>
    <s v="CA-2017-164329"/>
    <n v="1"/>
    <x v="83"/>
    <d v="2017-01-30T00:00:00"/>
    <x v="11"/>
    <x v="4"/>
    <s v="Same Day"/>
    <s v="MM-17920"/>
    <s v="Michael Moore"/>
    <n v="0.2"/>
    <x v="0"/>
    <s v="United States"/>
    <s v="San Francisco"/>
    <x v="10"/>
    <n v="94109"/>
    <x v="3"/>
    <s v="OFF-ST-10001511"/>
    <x v="0"/>
    <x v="3"/>
    <x v="709"/>
    <n v="129.30000000000001"/>
    <n v="2"/>
    <n v="0"/>
    <n v="6.4649999999999999"/>
  </r>
  <r>
    <n v="2927"/>
    <s v="CA-2017-128629"/>
    <n v="1"/>
    <x v="233"/>
    <d v="2017-07-14T00:00:00"/>
    <x v="1"/>
    <x v="4"/>
    <s v="Second Class"/>
    <s v="BP-11155"/>
    <s v="Becky Pak"/>
    <n v="0.33333333333333331"/>
    <x v="0"/>
    <s v="United States"/>
    <s v="Columbus"/>
    <x v="18"/>
    <n v="31907"/>
    <x v="0"/>
    <s v="FUR-FU-10000771"/>
    <x v="1"/>
    <x v="5"/>
    <x v="702"/>
    <n v="18.84"/>
    <n v="3"/>
    <n v="0"/>
    <n v="7.9127999999999998"/>
  </r>
  <r>
    <n v="2928"/>
    <s v="CA-2017-158106"/>
    <n v="1"/>
    <x v="116"/>
    <d v="2017-06-10T00:00:00"/>
    <x v="7"/>
    <x v="1"/>
    <s v="Standard Class"/>
    <s v="CT-11995"/>
    <s v="Carol Triggs"/>
    <n v="0.25"/>
    <x v="0"/>
    <s v="United States"/>
    <s v="Apple Valley"/>
    <x v="7"/>
    <n v="55124"/>
    <x v="2"/>
    <s v="OFF-AR-10002255"/>
    <x v="0"/>
    <x v="8"/>
    <x v="710"/>
    <n v="8.64"/>
    <n v="3"/>
    <n v="0"/>
    <n v="2.5055999999999998"/>
  </r>
  <r>
    <n v="2929"/>
    <s v="US-2017-120390"/>
    <n v="1"/>
    <x v="2"/>
    <d v="2017-10-26T00:00:00"/>
    <x v="2"/>
    <x v="2"/>
    <s v="Standard Class"/>
    <s v="TH-21550"/>
    <s v="Tracy Hopkins"/>
    <n v="0.14285714285714285"/>
    <x v="1"/>
    <s v="United States"/>
    <s v="Burlington"/>
    <x v="0"/>
    <n v="27217"/>
    <x v="0"/>
    <s v="OFF-BI-10004995"/>
    <x v="0"/>
    <x v="4"/>
    <x v="711"/>
    <n v="1633.1880000000001"/>
    <n v="4"/>
    <n v="0.7"/>
    <n v="-1306.5504000000001"/>
  </r>
  <r>
    <n v="2930"/>
    <s v="CA-2017-143434"/>
    <n v="1"/>
    <x v="157"/>
    <d v="2017-11-24T00:00:00"/>
    <x v="5"/>
    <x v="0"/>
    <s v="Standard Class"/>
    <s v="ME-17320"/>
    <s v="Maria Etezadi"/>
    <n v="0.16666666666666666"/>
    <x v="1"/>
    <s v="United States"/>
    <s v="Saginaw"/>
    <x v="5"/>
    <n v="48601"/>
    <x v="2"/>
    <s v="FUR-FU-10002597"/>
    <x v="1"/>
    <x v="5"/>
    <x v="200"/>
    <n v="19.760000000000002"/>
    <n v="4"/>
    <n v="0"/>
    <n v="8.2992000000000008"/>
  </r>
  <r>
    <n v="2941"/>
    <s v="CA-2017-155880"/>
    <n v="0.33333333333333331"/>
    <x v="171"/>
    <d v="2017-03-31T00:00:00"/>
    <x v="9"/>
    <x v="0"/>
    <s v="Standard Class"/>
    <s v="JD-16150"/>
    <s v="Justin Deggeller"/>
    <n v="0.2"/>
    <x v="2"/>
    <s v="United States"/>
    <s v="Milwaukee"/>
    <x v="27"/>
    <n v="53209"/>
    <x v="2"/>
    <s v="FUR-CH-10000422"/>
    <x v="1"/>
    <x v="1"/>
    <x v="712"/>
    <n v="90.99"/>
    <n v="1"/>
    <n v="0"/>
    <n v="14.558400000000001"/>
  </r>
  <r>
    <n v="2942"/>
    <s v="CA-2017-155880"/>
    <n v="0.33333333333333331"/>
    <x v="171"/>
    <d v="2017-03-31T00:00:00"/>
    <x v="9"/>
    <x v="0"/>
    <s v="Standard Class"/>
    <s v="JD-16150"/>
    <s v="Justin Deggeller"/>
    <n v="0.2"/>
    <x v="2"/>
    <s v="United States"/>
    <s v="Milwaukee"/>
    <x v="27"/>
    <n v="53209"/>
    <x v="2"/>
    <s v="FUR-CH-10004675"/>
    <x v="1"/>
    <x v="1"/>
    <x v="543"/>
    <n v="1526.56"/>
    <n v="7"/>
    <n v="0"/>
    <n v="427.43680000000001"/>
  </r>
  <r>
    <n v="2943"/>
    <s v="CA-2017-155880"/>
    <n v="0.33333333333333331"/>
    <x v="171"/>
    <d v="2017-03-31T00:00:00"/>
    <x v="9"/>
    <x v="0"/>
    <s v="Standard Class"/>
    <s v="JD-16150"/>
    <s v="Justin Deggeller"/>
    <n v="0.2"/>
    <x v="2"/>
    <s v="United States"/>
    <s v="Milwaukee"/>
    <x v="27"/>
    <n v="53209"/>
    <x v="2"/>
    <s v="FUR-CH-10002880"/>
    <x v="1"/>
    <x v="1"/>
    <x v="465"/>
    <n v="368.97"/>
    <n v="3"/>
    <n v="0"/>
    <n v="40.5867"/>
  </r>
  <r>
    <n v="2944"/>
    <s v="CA-2017-126242"/>
    <n v="0.5"/>
    <x v="32"/>
    <d v="2017-11-24T00:00:00"/>
    <x v="5"/>
    <x v="1"/>
    <s v="Standard Class"/>
    <s v="MC-18100"/>
    <s v="Mick Crebagga"/>
    <n v="0.14285714285714285"/>
    <x v="0"/>
    <s v="United States"/>
    <s v="Los Angeles"/>
    <x v="10"/>
    <n v="90049"/>
    <x v="3"/>
    <s v="OFF-ST-10000675"/>
    <x v="0"/>
    <x v="3"/>
    <x v="713"/>
    <n v="305.01"/>
    <n v="9"/>
    <n v="0"/>
    <n v="76.252499999999998"/>
  </r>
  <r>
    <n v="2945"/>
    <s v="CA-2017-126242"/>
    <n v="0.5"/>
    <x v="32"/>
    <d v="2017-11-24T00:00:00"/>
    <x v="5"/>
    <x v="1"/>
    <s v="Standard Class"/>
    <s v="MC-18100"/>
    <s v="Mick Crebagga"/>
    <n v="0.14285714285714285"/>
    <x v="0"/>
    <s v="United States"/>
    <s v="Los Angeles"/>
    <x v="10"/>
    <n v="90049"/>
    <x v="3"/>
    <s v="FUR-FU-10002685"/>
    <x v="1"/>
    <x v="5"/>
    <x v="714"/>
    <n v="18.7"/>
    <n v="1"/>
    <n v="0"/>
    <n v="7.1059999999999999"/>
  </r>
  <r>
    <n v="2947"/>
    <s v="CA-2017-169859"/>
    <n v="0.33333333333333331"/>
    <x v="234"/>
    <d v="2017-12-18T00:00:00"/>
    <x v="4"/>
    <x v="2"/>
    <s v="Standard Class"/>
    <s v="MP-18175"/>
    <s v="Mike Pelletier"/>
    <n v="0.14285714285714285"/>
    <x v="1"/>
    <s v="United States"/>
    <s v="San Diego"/>
    <x v="10"/>
    <n v="92024"/>
    <x v="3"/>
    <s v="FUR-FU-10004963"/>
    <x v="1"/>
    <x v="5"/>
    <x v="715"/>
    <n v="26.25"/>
    <n v="3"/>
    <n v="0"/>
    <n v="11.025"/>
  </r>
  <r>
    <n v="2948"/>
    <s v="CA-2017-169859"/>
    <n v="0.33333333333333331"/>
    <x v="234"/>
    <d v="2017-12-18T00:00:00"/>
    <x v="4"/>
    <x v="2"/>
    <s v="Standard Class"/>
    <s v="MP-18175"/>
    <s v="Mike Pelletier"/>
    <n v="0.14285714285714285"/>
    <x v="1"/>
    <s v="United States"/>
    <s v="San Diego"/>
    <x v="10"/>
    <n v="92024"/>
    <x v="3"/>
    <s v="OFF-BI-10000174"/>
    <x v="0"/>
    <x v="4"/>
    <x v="716"/>
    <n v="64.959999999999994"/>
    <n v="14"/>
    <n v="0.2"/>
    <n v="22.736000000000001"/>
  </r>
  <r>
    <n v="2949"/>
    <s v="CA-2017-169859"/>
    <n v="0.33333333333333331"/>
    <x v="234"/>
    <d v="2017-12-18T00:00:00"/>
    <x v="4"/>
    <x v="2"/>
    <s v="Standard Class"/>
    <s v="MP-18175"/>
    <s v="Mike Pelletier"/>
    <n v="0.14285714285714285"/>
    <x v="1"/>
    <s v="United States"/>
    <s v="San Diego"/>
    <x v="10"/>
    <n v="92024"/>
    <x v="3"/>
    <s v="OFF-EN-10000461"/>
    <x v="0"/>
    <x v="10"/>
    <x v="268"/>
    <n v="43.7"/>
    <n v="5"/>
    <n v="0"/>
    <n v="20.539000000000001"/>
  </r>
  <r>
    <n v="2950"/>
    <s v="CA-2017-134915"/>
    <n v="0.16666666666666666"/>
    <x v="26"/>
    <d v="2017-11-12T00:00:00"/>
    <x v="5"/>
    <x v="1"/>
    <s v="Same Day"/>
    <s v="EM-14140"/>
    <s v="Eugene Moren"/>
    <n v="0.16666666666666666"/>
    <x v="1"/>
    <s v="United States"/>
    <s v="Glendale"/>
    <x v="11"/>
    <n v="85301"/>
    <x v="3"/>
    <s v="TEC-AC-10001266"/>
    <x v="2"/>
    <x v="6"/>
    <x v="533"/>
    <n v="41.6"/>
    <n v="4"/>
    <n v="0.2"/>
    <n v="13"/>
  </r>
  <r>
    <n v="2951"/>
    <s v="CA-2017-134915"/>
    <n v="0.16666666666666666"/>
    <x v="26"/>
    <d v="2017-11-12T00:00:00"/>
    <x v="5"/>
    <x v="1"/>
    <s v="Same Day"/>
    <s v="EM-14140"/>
    <s v="Eugene Moren"/>
    <n v="0.16666666666666666"/>
    <x v="1"/>
    <s v="United States"/>
    <s v="Glendale"/>
    <x v="11"/>
    <n v="85301"/>
    <x v="3"/>
    <s v="OFF-PA-10002160"/>
    <x v="0"/>
    <x v="0"/>
    <x v="717"/>
    <n v="23.12"/>
    <n v="5"/>
    <n v="0.2"/>
    <n v="8.3810000000000002"/>
  </r>
  <r>
    <n v="2952"/>
    <s v="CA-2017-134915"/>
    <n v="0.16666666666666666"/>
    <x v="26"/>
    <d v="2017-11-12T00:00:00"/>
    <x v="5"/>
    <x v="1"/>
    <s v="Same Day"/>
    <s v="EM-14140"/>
    <s v="Eugene Moren"/>
    <n v="0.16666666666666666"/>
    <x v="1"/>
    <s v="United States"/>
    <s v="Glendale"/>
    <x v="11"/>
    <n v="85301"/>
    <x v="3"/>
    <s v="FUR-CH-10004875"/>
    <x v="1"/>
    <x v="1"/>
    <x v="718"/>
    <n v="113.88800000000001"/>
    <n v="2"/>
    <n v="0.2"/>
    <n v="9.9651999999999994"/>
  </r>
  <r>
    <n v="2953"/>
    <s v="CA-2017-134915"/>
    <n v="0.16666666666666666"/>
    <x v="26"/>
    <d v="2017-11-12T00:00:00"/>
    <x v="5"/>
    <x v="1"/>
    <s v="Same Day"/>
    <s v="EM-14140"/>
    <s v="Eugene Moren"/>
    <n v="0.16666666666666666"/>
    <x v="1"/>
    <s v="United States"/>
    <s v="Glendale"/>
    <x v="11"/>
    <n v="85301"/>
    <x v="3"/>
    <s v="FUR-FU-10000305"/>
    <x v="1"/>
    <x v="5"/>
    <x v="719"/>
    <n v="113.568"/>
    <n v="2"/>
    <n v="0.2"/>
    <n v="-5.6783999999999999"/>
  </r>
  <r>
    <n v="2954"/>
    <s v="CA-2017-134915"/>
    <n v="0.16666666666666666"/>
    <x v="26"/>
    <d v="2017-11-12T00:00:00"/>
    <x v="5"/>
    <x v="1"/>
    <s v="Same Day"/>
    <s v="EM-14140"/>
    <s v="Eugene Moren"/>
    <n v="0.16666666666666666"/>
    <x v="1"/>
    <s v="United States"/>
    <s v="Glendale"/>
    <x v="11"/>
    <n v="85301"/>
    <x v="3"/>
    <s v="TEC-PH-10000347"/>
    <x v="2"/>
    <x v="2"/>
    <x v="136"/>
    <n v="7.92"/>
    <n v="2"/>
    <n v="0.2"/>
    <n v="0.69299999999999995"/>
  </r>
  <r>
    <n v="2955"/>
    <s v="CA-2017-134915"/>
    <n v="0.16666666666666666"/>
    <x v="26"/>
    <d v="2017-11-12T00:00:00"/>
    <x v="5"/>
    <x v="1"/>
    <s v="Same Day"/>
    <s v="EM-14140"/>
    <s v="Eugene Moren"/>
    <n v="0.16666666666666666"/>
    <x v="1"/>
    <s v="United States"/>
    <s v="Glendale"/>
    <x v="11"/>
    <n v="85301"/>
    <x v="3"/>
    <s v="TEC-PH-10001459"/>
    <x v="2"/>
    <x v="2"/>
    <x v="720"/>
    <n v="671.98400000000004"/>
    <n v="2"/>
    <n v="0.2"/>
    <n v="50.398800000000001"/>
  </r>
  <r>
    <n v="2957"/>
    <s v="CA-2017-123638"/>
    <n v="1"/>
    <x v="235"/>
    <d v="2017-07-04T00:00:00"/>
    <x v="7"/>
    <x v="3"/>
    <s v="Standard Class"/>
    <s v="MA-17995"/>
    <s v="Michelle Arnett"/>
    <n v="1"/>
    <x v="1"/>
    <s v="United States"/>
    <s v="Watertown"/>
    <x v="9"/>
    <n v="13601"/>
    <x v="1"/>
    <s v="FUR-CH-10002647"/>
    <x v="1"/>
    <x v="1"/>
    <x v="721"/>
    <n v="191.64599999999999"/>
    <n v="3"/>
    <n v="0.1"/>
    <n v="31.940999999999999"/>
  </r>
  <r>
    <n v="2958"/>
    <s v="CA-2017-168900"/>
    <n v="1"/>
    <x v="132"/>
    <d v="2017-05-09T00:00:00"/>
    <x v="6"/>
    <x v="2"/>
    <s v="Standard Class"/>
    <s v="SH-20395"/>
    <s v="Shahid Hopkins"/>
    <n v="0.14285714285714285"/>
    <x v="0"/>
    <s v="United States"/>
    <s v="Springfield"/>
    <x v="12"/>
    <n v="45503"/>
    <x v="1"/>
    <s v="OFF-BI-10003910"/>
    <x v="0"/>
    <x v="4"/>
    <x v="198"/>
    <n v="2.3130000000000002"/>
    <n v="1"/>
    <n v="0.7"/>
    <n v="-1.9275"/>
  </r>
  <r>
    <n v="2961"/>
    <s v="CA-2017-143665"/>
    <n v="0.5"/>
    <x v="133"/>
    <d v="2017-05-01T00:00:00"/>
    <x v="0"/>
    <x v="6"/>
    <s v="Standard Class"/>
    <s v="PO-19180"/>
    <s v="Philisse Overcash"/>
    <n v="0.2"/>
    <x v="1"/>
    <s v="United States"/>
    <s v="Seattle"/>
    <x v="21"/>
    <n v="98115"/>
    <x v="3"/>
    <s v="OFF-PA-10003673"/>
    <x v="0"/>
    <x v="0"/>
    <x v="722"/>
    <n v="20.34"/>
    <n v="3"/>
    <n v="0"/>
    <n v="9.3564000000000007"/>
  </r>
  <r>
    <n v="2962"/>
    <s v="CA-2017-143665"/>
    <n v="0.5"/>
    <x v="133"/>
    <d v="2017-05-01T00:00:00"/>
    <x v="0"/>
    <x v="6"/>
    <s v="Standard Class"/>
    <s v="PO-19180"/>
    <s v="Philisse Overcash"/>
    <n v="0.2"/>
    <x v="1"/>
    <s v="United States"/>
    <s v="Seattle"/>
    <x v="21"/>
    <n v="98115"/>
    <x v="3"/>
    <s v="OFF-LA-10002034"/>
    <x v="0"/>
    <x v="7"/>
    <x v="723"/>
    <n v="39.28"/>
    <n v="8"/>
    <n v="0"/>
    <n v="19.247199999999999"/>
  </r>
  <r>
    <n v="2963"/>
    <s v="CA-2017-137428"/>
    <n v="0.25"/>
    <x v="236"/>
    <d v="2017-12-21T00:00:00"/>
    <x v="4"/>
    <x v="0"/>
    <s v="Second Class"/>
    <s v="AY-10555"/>
    <s v="Andy Yotov"/>
    <n v="0.25"/>
    <x v="2"/>
    <s v="United States"/>
    <s v="Oceanside"/>
    <x v="10"/>
    <n v="92054"/>
    <x v="3"/>
    <s v="FUR-CH-10002774"/>
    <x v="1"/>
    <x v="1"/>
    <x v="1"/>
    <n v="81.567999999999998"/>
    <n v="2"/>
    <n v="0.2"/>
    <n v="9.1763999999999992"/>
  </r>
  <r>
    <n v="2964"/>
    <s v="CA-2017-137428"/>
    <n v="0.25"/>
    <x v="236"/>
    <d v="2017-12-21T00:00:00"/>
    <x v="4"/>
    <x v="0"/>
    <s v="Second Class"/>
    <s v="AY-10555"/>
    <s v="Andy Yotov"/>
    <n v="0.25"/>
    <x v="2"/>
    <s v="United States"/>
    <s v="Oceanside"/>
    <x v="10"/>
    <n v="92054"/>
    <x v="3"/>
    <s v="FUR-CH-10003817"/>
    <x v="1"/>
    <x v="1"/>
    <x v="724"/>
    <n v="97.183999999999997"/>
    <n v="2"/>
    <n v="0.2"/>
    <n v="6.0739999999999998"/>
  </r>
  <r>
    <n v="2965"/>
    <s v="CA-2017-137428"/>
    <n v="0.25"/>
    <x v="236"/>
    <d v="2017-12-21T00:00:00"/>
    <x v="4"/>
    <x v="0"/>
    <s v="Second Class"/>
    <s v="AY-10555"/>
    <s v="Andy Yotov"/>
    <n v="0.25"/>
    <x v="2"/>
    <s v="United States"/>
    <s v="Oceanside"/>
    <x v="10"/>
    <n v="92054"/>
    <x v="3"/>
    <s v="OFF-BI-10002949"/>
    <x v="0"/>
    <x v="4"/>
    <x v="144"/>
    <n v="24.32"/>
    <n v="5"/>
    <n v="0.2"/>
    <n v="8.2080000000000002"/>
  </r>
  <r>
    <n v="2966"/>
    <s v="CA-2017-137428"/>
    <n v="0.25"/>
    <x v="236"/>
    <d v="2017-12-21T00:00:00"/>
    <x v="4"/>
    <x v="0"/>
    <s v="Second Class"/>
    <s v="AY-10555"/>
    <s v="Andy Yotov"/>
    <n v="0.25"/>
    <x v="2"/>
    <s v="United States"/>
    <s v="Oceanside"/>
    <x v="10"/>
    <n v="92054"/>
    <x v="3"/>
    <s v="FUR-FU-10002445"/>
    <x v="1"/>
    <x v="5"/>
    <x v="725"/>
    <n v="18.96"/>
    <n v="2"/>
    <n v="0"/>
    <n v="7.5839999999999996"/>
  </r>
  <r>
    <n v="2969"/>
    <s v="CA-2017-167941"/>
    <n v="0.2"/>
    <x v="10"/>
    <d v="2017-11-09T00:00:00"/>
    <x v="5"/>
    <x v="4"/>
    <s v="Second Class"/>
    <s v="JF-15565"/>
    <s v="Jill Fjeld"/>
    <n v="0.2"/>
    <x v="0"/>
    <s v="United States"/>
    <s v="Fayetteville"/>
    <x v="0"/>
    <n v="28314"/>
    <x v="0"/>
    <s v="OFF-AP-10002118"/>
    <x v="0"/>
    <x v="11"/>
    <x v="574"/>
    <n v="499.584"/>
    <n v="3"/>
    <n v="0.2"/>
    <n v="43.7136"/>
  </r>
  <r>
    <n v="2970"/>
    <s v="CA-2017-167941"/>
    <n v="0.2"/>
    <x v="10"/>
    <d v="2017-11-09T00:00:00"/>
    <x v="5"/>
    <x v="4"/>
    <s v="Second Class"/>
    <s v="JF-15565"/>
    <s v="Jill Fjeld"/>
    <n v="0.2"/>
    <x v="0"/>
    <s v="United States"/>
    <s v="Fayetteville"/>
    <x v="0"/>
    <n v="28314"/>
    <x v="0"/>
    <s v="OFF-PA-10001800"/>
    <x v="0"/>
    <x v="0"/>
    <x v="726"/>
    <n v="31.103999999999999"/>
    <n v="6"/>
    <n v="0.2"/>
    <n v="10.8864"/>
  </r>
  <r>
    <n v="2971"/>
    <s v="CA-2017-167941"/>
    <n v="0.2"/>
    <x v="10"/>
    <d v="2017-11-09T00:00:00"/>
    <x v="5"/>
    <x v="4"/>
    <s v="Second Class"/>
    <s v="JF-15565"/>
    <s v="Jill Fjeld"/>
    <n v="0.2"/>
    <x v="0"/>
    <s v="United States"/>
    <s v="Fayetteville"/>
    <x v="0"/>
    <n v="28314"/>
    <x v="0"/>
    <s v="OFF-BI-10002827"/>
    <x v="0"/>
    <x v="4"/>
    <x v="727"/>
    <n v="13.272"/>
    <n v="8"/>
    <n v="0.7"/>
    <n v="-10.617599999999999"/>
  </r>
  <r>
    <n v="2972"/>
    <s v="CA-2017-167941"/>
    <n v="0.2"/>
    <x v="10"/>
    <d v="2017-11-09T00:00:00"/>
    <x v="5"/>
    <x v="4"/>
    <s v="Second Class"/>
    <s v="JF-15565"/>
    <s v="Jill Fjeld"/>
    <n v="0.2"/>
    <x v="0"/>
    <s v="United States"/>
    <s v="Fayetteville"/>
    <x v="0"/>
    <n v="28314"/>
    <x v="0"/>
    <s v="FUR-FU-10004671"/>
    <x v="1"/>
    <x v="5"/>
    <x v="728"/>
    <n v="28.271999999999998"/>
    <n v="2"/>
    <n v="0.2"/>
    <n v="6.3612000000000002"/>
  </r>
  <r>
    <n v="2973"/>
    <s v="CA-2017-167941"/>
    <n v="0.2"/>
    <x v="10"/>
    <d v="2017-11-09T00:00:00"/>
    <x v="5"/>
    <x v="4"/>
    <s v="Second Class"/>
    <s v="JF-15565"/>
    <s v="Jill Fjeld"/>
    <n v="0.2"/>
    <x v="0"/>
    <s v="United States"/>
    <s v="Fayetteville"/>
    <x v="0"/>
    <n v="28314"/>
    <x v="0"/>
    <s v="OFF-ST-10000736"/>
    <x v="0"/>
    <x v="3"/>
    <x v="183"/>
    <n v="259.13600000000002"/>
    <n v="4"/>
    <n v="0.2"/>
    <n v="-51.827199999999998"/>
  </r>
  <r>
    <n v="2974"/>
    <s v="CA-2017-111808"/>
    <n v="1"/>
    <x v="236"/>
    <d v="2017-12-20T00:00:00"/>
    <x v="4"/>
    <x v="0"/>
    <s v="Standard Class"/>
    <s v="AR-10510"/>
    <s v="Andrew Roberts"/>
    <n v="1"/>
    <x v="0"/>
    <s v="United States"/>
    <s v="Tulsa"/>
    <x v="34"/>
    <n v="74133"/>
    <x v="2"/>
    <s v="OFF-BI-10004656"/>
    <x v="0"/>
    <x v="4"/>
    <x v="729"/>
    <n v="10.8"/>
    <n v="5"/>
    <n v="0"/>
    <n v="5.1840000000000002"/>
  </r>
  <r>
    <n v="2977"/>
    <s v="CA-2017-139773"/>
    <n v="1"/>
    <x v="221"/>
    <d v="2017-12-04T00:00:00"/>
    <x v="4"/>
    <x v="4"/>
    <s v="Same Day"/>
    <s v="DV-13045"/>
    <s v="Darrin Van Huff"/>
    <n v="0.16666666666666666"/>
    <x v="2"/>
    <s v="United States"/>
    <s v="Philadelphia"/>
    <x v="1"/>
    <n v="19143"/>
    <x v="1"/>
    <s v="FUR-CH-10001797"/>
    <x v="1"/>
    <x v="1"/>
    <x v="730"/>
    <n v="188.55199999999999"/>
    <n v="7"/>
    <n v="0.3"/>
    <n v="-2.6936"/>
  </r>
  <r>
    <n v="2978"/>
    <s v="CA-2017-134607"/>
    <n v="1"/>
    <x v="175"/>
    <d v="2017-10-08T00:00:00"/>
    <x v="2"/>
    <x v="3"/>
    <s v="Second Class"/>
    <s v="HL-15040"/>
    <s v="Hunter Lopez"/>
    <n v="0.5"/>
    <x v="0"/>
    <s v="United States"/>
    <s v="Rochester"/>
    <x v="9"/>
    <n v="14609"/>
    <x v="1"/>
    <s v="OFF-ST-10002214"/>
    <x v="0"/>
    <x v="3"/>
    <x v="591"/>
    <n v="22.58"/>
    <n v="2"/>
    <n v="0"/>
    <n v="5.8708"/>
  </r>
  <r>
    <n v="2994"/>
    <s v="CA-2017-147291"/>
    <n v="1"/>
    <x v="237"/>
    <d v="2017-03-17T00:00:00"/>
    <x v="9"/>
    <x v="0"/>
    <s v="Standard Class"/>
    <s v="MJ-17740"/>
    <s v="Max Jones"/>
    <n v="0.33333333333333331"/>
    <x v="0"/>
    <s v="United States"/>
    <s v="Detroit"/>
    <x v="5"/>
    <n v="48227"/>
    <x v="2"/>
    <s v="OFF-BI-10003091"/>
    <x v="0"/>
    <x v="4"/>
    <x v="478"/>
    <n v="895.92"/>
    <n v="4"/>
    <n v="0"/>
    <n v="421.08240000000001"/>
  </r>
  <r>
    <n v="3004"/>
    <s v="CA-2017-104381"/>
    <n v="1"/>
    <x v="236"/>
    <d v="2017-12-23T00:00:00"/>
    <x v="4"/>
    <x v="0"/>
    <s v="Standard Class"/>
    <s v="RD-19810"/>
    <s v="Ross DeVincentis"/>
    <n v="0.1111111111111111"/>
    <x v="1"/>
    <s v="United States"/>
    <s v="Rochester"/>
    <x v="9"/>
    <n v="14609"/>
    <x v="1"/>
    <s v="OFF-BI-10001628"/>
    <x v="0"/>
    <x v="4"/>
    <x v="731"/>
    <n v="33.375999999999998"/>
    <n v="4"/>
    <n v="0.2"/>
    <n v="10.43"/>
  </r>
  <r>
    <n v="3007"/>
    <s v="CA-2017-116519"/>
    <n v="1"/>
    <x v="31"/>
    <d v="2017-10-15T00:00:00"/>
    <x v="2"/>
    <x v="5"/>
    <s v="First Class"/>
    <s v="CR-12730"/>
    <s v="Craig Reiter"/>
    <n v="1"/>
    <x v="0"/>
    <s v="United States"/>
    <s v="New York City"/>
    <x v="9"/>
    <n v="10009"/>
    <x v="1"/>
    <s v="OFF-AP-10000828"/>
    <x v="0"/>
    <x v="11"/>
    <x v="732"/>
    <n v="904.9"/>
    <n v="5"/>
    <n v="0"/>
    <n v="253.37200000000001"/>
  </r>
  <r>
    <n v="3011"/>
    <s v="CA-2017-134845"/>
    <n v="0.2"/>
    <x v="238"/>
    <d v="2017-04-23T00:00:00"/>
    <x v="0"/>
    <x v="4"/>
    <s v="Standard Class"/>
    <s v="SR-20425"/>
    <s v="Sharelle Roach"/>
    <n v="0.125"/>
    <x v="1"/>
    <s v="United States"/>
    <s v="Louisville"/>
    <x v="26"/>
    <n v="80027"/>
    <x v="3"/>
    <s v="OFF-BI-10000773"/>
    <x v="0"/>
    <x v="4"/>
    <x v="733"/>
    <n v="12.03"/>
    <n v="5"/>
    <n v="0.7"/>
    <n v="-9.2230000000000008"/>
  </r>
  <r>
    <n v="3012"/>
    <s v="CA-2017-134845"/>
    <n v="0.2"/>
    <x v="238"/>
    <d v="2017-04-23T00:00:00"/>
    <x v="0"/>
    <x v="4"/>
    <s v="Standard Class"/>
    <s v="SR-20425"/>
    <s v="Sharelle Roach"/>
    <n v="0.125"/>
    <x v="1"/>
    <s v="United States"/>
    <s v="Louisville"/>
    <x v="26"/>
    <n v="80027"/>
    <x v="3"/>
    <s v="TEC-MA-10000822"/>
    <x v="2"/>
    <x v="16"/>
    <x v="266"/>
    <n v="2549.9850000000001"/>
    <n v="5"/>
    <n v="0.7"/>
    <n v="-3399.98"/>
  </r>
  <r>
    <n v="3013"/>
    <s v="CA-2017-134845"/>
    <n v="0.2"/>
    <x v="238"/>
    <d v="2017-04-23T00:00:00"/>
    <x v="0"/>
    <x v="4"/>
    <s v="Standard Class"/>
    <s v="SR-20425"/>
    <s v="Sharelle Roach"/>
    <n v="0.125"/>
    <x v="1"/>
    <s v="United States"/>
    <s v="Louisville"/>
    <x v="26"/>
    <n v="80027"/>
    <x v="3"/>
    <s v="OFF-BI-10001543"/>
    <x v="0"/>
    <x v="4"/>
    <x v="98"/>
    <n v="21.594000000000001"/>
    <n v="2"/>
    <n v="0.7"/>
    <n v="-15.835599999999999"/>
  </r>
  <r>
    <n v="3014"/>
    <s v="CA-2017-134845"/>
    <n v="0.2"/>
    <x v="238"/>
    <d v="2017-04-23T00:00:00"/>
    <x v="0"/>
    <x v="4"/>
    <s v="Standard Class"/>
    <s v="SR-20425"/>
    <s v="Sharelle Roach"/>
    <n v="0.125"/>
    <x v="1"/>
    <s v="United States"/>
    <s v="Louisville"/>
    <x v="26"/>
    <n v="80027"/>
    <x v="3"/>
    <s v="OFF-BI-10003355"/>
    <x v="0"/>
    <x v="4"/>
    <x v="734"/>
    <n v="8.9640000000000004"/>
    <n v="6"/>
    <n v="0.7"/>
    <n v="-6.5735999999999999"/>
  </r>
  <r>
    <n v="3015"/>
    <s v="CA-2017-134845"/>
    <n v="0.2"/>
    <x v="238"/>
    <d v="2017-04-23T00:00:00"/>
    <x v="0"/>
    <x v="4"/>
    <s v="Standard Class"/>
    <s v="SR-20425"/>
    <s v="Sharelle Roach"/>
    <n v="0.125"/>
    <x v="1"/>
    <s v="United States"/>
    <s v="Louisville"/>
    <x v="26"/>
    <n v="80027"/>
    <x v="3"/>
    <s v="OFF-PA-10002005"/>
    <x v="0"/>
    <x v="0"/>
    <x v="735"/>
    <n v="20.736000000000001"/>
    <n v="4"/>
    <n v="0.2"/>
    <n v="7.2576000000000001"/>
  </r>
  <r>
    <n v="3024"/>
    <s v="CA-2017-124674"/>
    <n v="1"/>
    <x v="202"/>
    <d v="2017-11-23T00:00:00"/>
    <x v="5"/>
    <x v="5"/>
    <s v="Standard Class"/>
    <s v="JB-16000"/>
    <s v="Joy Bell-"/>
    <n v="0.2"/>
    <x v="0"/>
    <s v="United States"/>
    <s v="Brownsville"/>
    <x v="2"/>
    <n v="78521"/>
    <x v="2"/>
    <s v="FUR-BO-10002202"/>
    <x v="1"/>
    <x v="14"/>
    <x v="736"/>
    <n v="327.7328"/>
    <n v="2"/>
    <n v="0.32"/>
    <n v="-14.4588"/>
  </r>
  <r>
    <n v="3027"/>
    <s v="CA-2017-169054"/>
    <n v="1"/>
    <x v="87"/>
    <d v="2017-04-26T00:00:00"/>
    <x v="0"/>
    <x v="0"/>
    <s v="Standard Class"/>
    <s v="MO-17800"/>
    <s v="Meg O'Connel"/>
    <n v="0.125"/>
    <x v="1"/>
    <s v="United States"/>
    <s v="Philadelphia"/>
    <x v="1"/>
    <n v="19140"/>
    <x v="1"/>
    <s v="FUR-FU-10001488"/>
    <x v="1"/>
    <x v="5"/>
    <x v="737"/>
    <n v="254.352"/>
    <n v="3"/>
    <n v="0.2"/>
    <n v="0"/>
  </r>
  <r>
    <n v="3029"/>
    <s v="CA-2017-116855"/>
    <n v="1"/>
    <x v="22"/>
    <d v="2017-12-21T00:00:00"/>
    <x v="4"/>
    <x v="1"/>
    <s v="Standard Class"/>
    <s v="AI-10855"/>
    <s v="Arianne Irving"/>
    <n v="0.25"/>
    <x v="0"/>
    <s v="United States"/>
    <s v="Chesapeake"/>
    <x v="16"/>
    <n v="23320"/>
    <x v="0"/>
    <s v="FUR-CH-10003846"/>
    <x v="1"/>
    <x v="1"/>
    <x v="738"/>
    <n v="504.9"/>
    <n v="5"/>
    <n v="0"/>
    <n v="80.784000000000006"/>
  </r>
  <r>
    <n v="3034"/>
    <s v="CA-2017-134173"/>
    <n v="1"/>
    <x v="30"/>
    <d v="2017-09-21T00:00:00"/>
    <x v="3"/>
    <x v="0"/>
    <s v="Standard Class"/>
    <s v="AB-10060"/>
    <s v="Adam Bellavance"/>
    <n v="0.125"/>
    <x v="1"/>
    <s v="United States"/>
    <s v="Philadelphia"/>
    <x v="1"/>
    <n v="19143"/>
    <x v="1"/>
    <s v="OFF-PA-10004355"/>
    <x v="0"/>
    <x v="0"/>
    <x v="437"/>
    <n v="20.736000000000001"/>
    <n v="4"/>
    <n v="0.2"/>
    <n v="7.2576000000000001"/>
  </r>
  <r>
    <n v="3040"/>
    <s v="CA-2017-101749"/>
    <n v="1"/>
    <x v="175"/>
    <d v="2017-10-08T00:00:00"/>
    <x v="2"/>
    <x v="3"/>
    <s v="Standard Class"/>
    <s v="AS-10045"/>
    <s v="Aaron Smayling"/>
    <n v="0.14285714285714285"/>
    <x v="2"/>
    <s v="United States"/>
    <s v="Pasadena"/>
    <x v="10"/>
    <n v="91104"/>
    <x v="3"/>
    <s v="FUR-TA-10001520"/>
    <x v="1"/>
    <x v="12"/>
    <x v="739"/>
    <n v="171.28800000000001"/>
    <n v="3"/>
    <n v="0.2"/>
    <n v="-6.4233000000000002"/>
  </r>
  <r>
    <n v="3042"/>
    <s v="CA-2017-149559"/>
    <n v="0.33333333333333331"/>
    <x v="61"/>
    <d v="2017-09-12T00:00:00"/>
    <x v="3"/>
    <x v="4"/>
    <s v="Same Day"/>
    <s v="KF-16285"/>
    <s v="Karen Ferguson"/>
    <n v="7.1428571428571425E-2"/>
    <x v="1"/>
    <s v="United States"/>
    <s v="Long Beach"/>
    <x v="10"/>
    <n v="90805"/>
    <x v="3"/>
    <s v="OFF-PA-10003172"/>
    <x v="0"/>
    <x v="0"/>
    <x v="299"/>
    <n v="12.96"/>
    <n v="2"/>
    <n v="0"/>
    <n v="6.2207999999999997"/>
  </r>
  <r>
    <n v="3043"/>
    <s v="CA-2017-149559"/>
    <n v="0.33333333333333331"/>
    <x v="61"/>
    <d v="2017-09-12T00:00:00"/>
    <x v="3"/>
    <x v="4"/>
    <s v="Same Day"/>
    <s v="KF-16285"/>
    <s v="Karen Ferguson"/>
    <n v="7.1428571428571425E-2"/>
    <x v="1"/>
    <s v="United States"/>
    <s v="Long Beach"/>
    <x v="10"/>
    <n v="90805"/>
    <x v="3"/>
    <s v="OFF-EN-10002312"/>
    <x v="0"/>
    <x v="10"/>
    <x v="740"/>
    <n v="22.18"/>
    <n v="2"/>
    <n v="0"/>
    <n v="10.8682"/>
  </r>
  <r>
    <n v="3044"/>
    <s v="CA-2017-149559"/>
    <n v="0.33333333333333331"/>
    <x v="61"/>
    <d v="2017-09-12T00:00:00"/>
    <x v="3"/>
    <x v="4"/>
    <s v="Same Day"/>
    <s v="KF-16285"/>
    <s v="Karen Ferguson"/>
    <n v="7.1428571428571425E-2"/>
    <x v="1"/>
    <s v="United States"/>
    <s v="Long Beach"/>
    <x v="10"/>
    <n v="90805"/>
    <x v="3"/>
    <s v="FUR-CH-10002320"/>
    <x v="1"/>
    <x v="1"/>
    <x v="741"/>
    <n v="2054.2719999999999"/>
    <n v="8"/>
    <n v="0.2"/>
    <n v="256.78399999999999"/>
  </r>
  <r>
    <n v="3046"/>
    <s v="CA-2017-125290"/>
    <n v="0.5"/>
    <x v="10"/>
    <d v="2017-11-10T00:00:00"/>
    <x v="5"/>
    <x v="4"/>
    <s v="Second Class"/>
    <s v="CC-12430"/>
    <s v="Chuck Clark"/>
    <n v="0.1111111111111111"/>
    <x v="1"/>
    <s v="United States"/>
    <s v="Minneapolis"/>
    <x v="7"/>
    <n v="55407"/>
    <x v="2"/>
    <s v="OFF-AR-10001216"/>
    <x v="0"/>
    <x v="8"/>
    <x v="742"/>
    <n v="13.9"/>
    <n v="5"/>
    <n v="0"/>
    <n v="3.6139999999999999"/>
  </r>
  <r>
    <n v="3047"/>
    <s v="CA-2017-125290"/>
    <n v="0.5"/>
    <x v="10"/>
    <d v="2017-11-10T00:00:00"/>
    <x v="5"/>
    <x v="4"/>
    <s v="Second Class"/>
    <s v="CC-12430"/>
    <s v="Chuck Clark"/>
    <n v="0.1111111111111111"/>
    <x v="1"/>
    <s v="United States"/>
    <s v="Minneapolis"/>
    <x v="7"/>
    <n v="55407"/>
    <x v="2"/>
    <s v="OFF-PA-10003127"/>
    <x v="0"/>
    <x v="0"/>
    <x v="2"/>
    <n v="26.38"/>
    <n v="1"/>
    <n v="0"/>
    <n v="12.1348"/>
  </r>
  <r>
    <n v="3049"/>
    <s v="CA-2017-121419"/>
    <n v="0.5"/>
    <x v="130"/>
    <d v="2017-04-04T00:00:00"/>
    <x v="0"/>
    <x v="1"/>
    <s v="First Class"/>
    <s v="TC-21475"/>
    <s v="Tony Chapman"/>
    <n v="0.25"/>
    <x v="1"/>
    <s v="United States"/>
    <s v="Columbus"/>
    <x v="18"/>
    <n v="31907"/>
    <x v="0"/>
    <s v="FUR-TA-10004534"/>
    <x v="1"/>
    <x v="12"/>
    <x v="524"/>
    <n v="411.8"/>
    <n v="2"/>
    <n v="0"/>
    <n v="70.006"/>
  </r>
  <r>
    <n v="3050"/>
    <s v="CA-2017-121419"/>
    <n v="0.5"/>
    <x v="130"/>
    <d v="2017-04-04T00:00:00"/>
    <x v="0"/>
    <x v="1"/>
    <s v="First Class"/>
    <s v="TC-21475"/>
    <s v="Tony Chapman"/>
    <n v="0.25"/>
    <x v="1"/>
    <s v="United States"/>
    <s v="Columbus"/>
    <x v="18"/>
    <n v="31907"/>
    <x v="0"/>
    <s v="TEC-AC-10000892"/>
    <x v="2"/>
    <x v="6"/>
    <x v="743"/>
    <n v="360"/>
    <n v="4"/>
    <n v="0"/>
    <n v="129.6"/>
  </r>
  <r>
    <n v="3051"/>
    <s v="US-2017-148054"/>
    <n v="0.33333333333333331"/>
    <x v="239"/>
    <d v="2017-10-11T00:00:00"/>
    <x v="2"/>
    <x v="5"/>
    <s v="Standard Class"/>
    <s v="NZ-18565"/>
    <s v="Nick Zandusky"/>
    <n v="0.2"/>
    <x v="1"/>
    <s v="United States"/>
    <s v="Meridian"/>
    <x v="42"/>
    <n v="83642"/>
    <x v="3"/>
    <s v="FUR-FU-10003247"/>
    <x v="1"/>
    <x v="5"/>
    <x v="744"/>
    <n v="41.96"/>
    <n v="2"/>
    <n v="0"/>
    <n v="2.9371999999999998"/>
  </r>
  <r>
    <n v="3052"/>
    <s v="US-2017-148054"/>
    <n v="0.33333333333333331"/>
    <x v="239"/>
    <d v="2017-10-11T00:00:00"/>
    <x v="2"/>
    <x v="5"/>
    <s v="Standard Class"/>
    <s v="NZ-18565"/>
    <s v="Nick Zandusky"/>
    <n v="0.2"/>
    <x v="1"/>
    <s v="United States"/>
    <s v="Meridian"/>
    <x v="42"/>
    <n v="83642"/>
    <x v="3"/>
    <s v="OFF-AP-10004336"/>
    <x v="0"/>
    <x v="11"/>
    <x v="745"/>
    <n v="227.84"/>
    <n v="4"/>
    <n v="0"/>
    <n v="66.073599999999999"/>
  </r>
  <r>
    <n v="3053"/>
    <s v="US-2017-148054"/>
    <n v="0.33333333333333331"/>
    <x v="239"/>
    <d v="2017-10-11T00:00:00"/>
    <x v="2"/>
    <x v="5"/>
    <s v="Standard Class"/>
    <s v="NZ-18565"/>
    <s v="Nick Zandusky"/>
    <n v="0.2"/>
    <x v="1"/>
    <s v="United States"/>
    <s v="Meridian"/>
    <x v="42"/>
    <n v="83642"/>
    <x v="3"/>
    <s v="OFF-PA-10001295"/>
    <x v="0"/>
    <x v="0"/>
    <x v="746"/>
    <n v="37.94"/>
    <n v="2"/>
    <n v="0"/>
    <n v="18.211200000000002"/>
  </r>
  <r>
    <n v="3057"/>
    <s v="CA-2017-131492"/>
    <n v="0.25"/>
    <x v="2"/>
    <d v="2017-10-24T00:00:00"/>
    <x v="2"/>
    <x v="2"/>
    <s v="Second Class"/>
    <s v="HH-15010"/>
    <s v="Hilary Holden"/>
    <n v="0.25"/>
    <x v="2"/>
    <s v="United States"/>
    <s v="San Francisco"/>
    <x v="10"/>
    <n v="94110"/>
    <x v="3"/>
    <s v="OFF-EN-10002973"/>
    <x v="0"/>
    <x v="10"/>
    <x v="747"/>
    <n v="8.9600000000000009"/>
    <n v="2"/>
    <n v="0"/>
    <n v="4.3007999999999997"/>
  </r>
  <r>
    <n v="3058"/>
    <s v="CA-2017-131492"/>
    <n v="0.25"/>
    <x v="2"/>
    <d v="2017-10-24T00:00:00"/>
    <x v="2"/>
    <x v="2"/>
    <s v="Second Class"/>
    <s v="HH-15010"/>
    <s v="Hilary Holden"/>
    <n v="0.25"/>
    <x v="2"/>
    <s v="United States"/>
    <s v="San Francisco"/>
    <x v="10"/>
    <n v="94110"/>
    <x v="3"/>
    <s v="OFF-LA-10001641"/>
    <x v="0"/>
    <x v="7"/>
    <x v="495"/>
    <n v="31.5"/>
    <n v="10"/>
    <n v="0"/>
    <n v="15.12"/>
  </r>
  <r>
    <n v="3059"/>
    <s v="CA-2017-131492"/>
    <n v="0.25"/>
    <x v="2"/>
    <d v="2017-10-24T00:00:00"/>
    <x v="2"/>
    <x v="2"/>
    <s v="Second Class"/>
    <s v="HH-15010"/>
    <s v="Hilary Holden"/>
    <n v="0.25"/>
    <x v="2"/>
    <s v="United States"/>
    <s v="San Francisco"/>
    <x v="10"/>
    <n v="94110"/>
    <x v="3"/>
    <s v="FUR-FU-10003878"/>
    <x v="1"/>
    <x v="5"/>
    <x v="216"/>
    <n v="30.56"/>
    <n v="2"/>
    <n v="0"/>
    <n v="10.3904"/>
  </r>
  <r>
    <n v="3060"/>
    <s v="CA-2017-131492"/>
    <n v="0.25"/>
    <x v="2"/>
    <d v="2017-10-24T00:00:00"/>
    <x v="2"/>
    <x v="2"/>
    <s v="Second Class"/>
    <s v="HH-15010"/>
    <s v="Hilary Holden"/>
    <n v="0.25"/>
    <x v="2"/>
    <s v="United States"/>
    <s v="San Francisco"/>
    <x v="10"/>
    <n v="94110"/>
    <x v="3"/>
    <s v="FUR-TA-10003837"/>
    <x v="1"/>
    <x v="12"/>
    <x v="748"/>
    <n v="24.367999999999999"/>
    <n v="2"/>
    <n v="0.2"/>
    <n v="-3.3506"/>
  </r>
  <r>
    <n v="3062"/>
    <s v="CA-2017-127621"/>
    <n v="1"/>
    <x v="126"/>
    <d v="2017-03-07T00:00:00"/>
    <x v="9"/>
    <x v="5"/>
    <s v="Standard Class"/>
    <s v="RE-19450"/>
    <s v="Richard Eichhorn"/>
    <n v="1"/>
    <x v="0"/>
    <s v="United States"/>
    <s v="Dallas"/>
    <x v="2"/>
    <n v="75081"/>
    <x v="2"/>
    <s v="OFF-PA-10001307"/>
    <x v="0"/>
    <x v="0"/>
    <x v="749"/>
    <n v="26.88"/>
    <n v="8"/>
    <n v="0.2"/>
    <n v="9.7439999999999998"/>
  </r>
  <r>
    <n v="3065"/>
    <s v="CA-2017-106859"/>
    <n v="0.2"/>
    <x v="193"/>
    <d v="2017-03-18T00:00:00"/>
    <x v="9"/>
    <x v="4"/>
    <s v="Second Class"/>
    <s v="BF-11215"/>
    <s v="Benjamin Farhat"/>
    <n v="0.16666666666666666"/>
    <x v="1"/>
    <s v="United States"/>
    <s v="Albuquerque"/>
    <x v="30"/>
    <n v="87105"/>
    <x v="3"/>
    <s v="OFF-ST-10000615"/>
    <x v="0"/>
    <x v="3"/>
    <x v="8"/>
    <n v="90.8"/>
    <n v="8"/>
    <n v="0"/>
    <n v="25.423999999999999"/>
  </r>
  <r>
    <n v="3066"/>
    <s v="CA-2017-106859"/>
    <n v="0.2"/>
    <x v="193"/>
    <d v="2017-03-18T00:00:00"/>
    <x v="9"/>
    <x v="4"/>
    <s v="Second Class"/>
    <s v="BF-11215"/>
    <s v="Benjamin Farhat"/>
    <n v="0.16666666666666666"/>
    <x v="1"/>
    <s v="United States"/>
    <s v="Albuquerque"/>
    <x v="30"/>
    <n v="87105"/>
    <x v="3"/>
    <s v="TEC-PH-10004531"/>
    <x v="2"/>
    <x v="2"/>
    <x v="750"/>
    <n v="140.73599999999999"/>
    <n v="8"/>
    <n v="0.2"/>
    <n v="49.257599999999996"/>
  </r>
  <r>
    <n v="3067"/>
    <s v="CA-2017-106859"/>
    <n v="0.2"/>
    <x v="193"/>
    <d v="2017-03-18T00:00:00"/>
    <x v="9"/>
    <x v="4"/>
    <s v="Second Class"/>
    <s v="BF-11215"/>
    <s v="Benjamin Farhat"/>
    <n v="0.16666666666666666"/>
    <x v="1"/>
    <s v="United States"/>
    <s v="Albuquerque"/>
    <x v="30"/>
    <n v="87105"/>
    <x v="3"/>
    <s v="TEC-AC-10004001"/>
    <x v="2"/>
    <x v="6"/>
    <x v="751"/>
    <n v="214.95"/>
    <n v="5"/>
    <n v="0"/>
    <n v="88.129499999999993"/>
  </r>
  <r>
    <n v="3068"/>
    <s v="CA-2017-106859"/>
    <n v="0.2"/>
    <x v="193"/>
    <d v="2017-03-18T00:00:00"/>
    <x v="9"/>
    <x v="4"/>
    <s v="Second Class"/>
    <s v="BF-11215"/>
    <s v="Benjamin Farhat"/>
    <n v="0.16666666666666666"/>
    <x v="1"/>
    <s v="United States"/>
    <s v="Albuquerque"/>
    <x v="30"/>
    <n v="87105"/>
    <x v="3"/>
    <s v="OFF-PA-10001534"/>
    <x v="0"/>
    <x v="0"/>
    <x v="752"/>
    <n v="45.36"/>
    <n v="7"/>
    <n v="0"/>
    <n v="21.7728"/>
  </r>
  <r>
    <n v="3069"/>
    <s v="CA-2017-106859"/>
    <n v="0.2"/>
    <x v="193"/>
    <d v="2017-03-18T00:00:00"/>
    <x v="9"/>
    <x v="4"/>
    <s v="Second Class"/>
    <s v="BF-11215"/>
    <s v="Benjamin Farhat"/>
    <n v="0.16666666666666666"/>
    <x v="1"/>
    <s v="United States"/>
    <s v="Albuquerque"/>
    <x v="30"/>
    <n v="87105"/>
    <x v="3"/>
    <s v="OFF-PA-10001815"/>
    <x v="0"/>
    <x v="0"/>
    <x v="664"/>
    <n v="288.24"/>
    <n v="6"/>
    <n v="0"/>
    <n v="138.3552"/>
  </r>
  <r>
    <n v="3070"/>
    <s v="US-2017-120089"/>
    <n v="1"/>
    <x v="93"/>
    <d v="2017-11-30T00:00:00"/>
    <x v="5"/>
    <x v="2"/>
    <s v="Same Day"/>
    <s v="ML-17755"/>
    <s v="Max Ludwig"/>
    <n v="0.1111111111111111"/>
    <x v="1"/>
    <s v="United States"/>
    <s v="Toledo"/>
    <x v="12"/>
    <n v="43615"/>
    <x v="1"/>
    <s v="OFF-AP-10003779"/>
    <x v="0"/>
    <x v="11"/>
    <x v="753"/>
    <n v="663.93600000000004"/>
    <n v="4"/>
    <n v="0.2"/>
    <n v="82.992000000000004"/>
  </r>
  <r>
    <n v="3080"/>
    <s v="CA-2017-101182"/>
    <n v="0.5"/>
    <x v="146"/>
    <d v="2017-09-05T00:00:00"/>
    <x v="3"/>
    <x v="4"/>
    <s v="First Class"/>
    <s v="KB-16405"/>
    <s v="Katrina Bavinger"/>
    <n v="0.16666666666666666"/>
    <x v="1"/>
    <s v="United States"/>
    <s v="Apple Valley"/>
    <x v="10"/>
    <n v="92307"/>
    <x v="3"/>
    <s v="OFF-PA-10001800"/>
    <x v="0"/>
    <x v="0"/>
    <x v="726"/>
    <n v="12.96"/>
    <n v="2"/>
    <n v="0"/>
    <n v="6.2207999999999997"/>
  </r>
  <r>
    <n v="3081"/>
    <s v="CA-2017-101182"/>
    <n v="0.5"/>
    <x v="146"/>
    <d v="2017-09-05T00:00:00"/>
    <x v="3"/>
    <x v="4"/>
    <s v="First Class"/>
    <s v="KB-16405"/>
    <s v="Katrina Bavinger"/>
    <n v="0.16666666666666666"/>
    <x v="1"/>
    <s v="United States"/>
    <s v="Apple Valley"/>
    <x v="10"/>
    <n v="92307"/>
    <x v="3"/>
    <s v="TEC-PH-10003589"/>
    <x v="2"/>
    <x v="2"/>
    <x v="754"/>
    <n v="43.176000000000002"/>
    <n v="3"/>
    <n v="0.2"/>
    <n v="15.111599999999999"/>
  </r>
  <r>
    <n v="3082"/>
    <s v="US-2017-132297"/>
    <n v="0.5"/>
    <x v="240"/>
    <d v="2017-06-02T00:00:00"/>
    <x v="6"/>
    <x v="0"/>
    <s v="Standard Class"/>
    <s v="DW-13480"/>
    <s v="Dianna Wilson"/>
    <n v="0.5"/>
    <x v="1"/>
    <s v="United States"/>
    <s v="Louisville"/>
    <x v="22"/>
    <n v="40214"/>
    <x v="0"/>
    <s v="OFF-BI-10003364"/>
    <x v="0"/>
    <x v="4"/>
    <x v="293"/>
    <n v="58.34"/>
    <n v="2"/>
    <n v="0"/>
    <n v="28.0032"/>
  </r>
  <r>
    <n v="3083"/>
    <s v="US-2017-132297"/>
    <n v="0.5"/>
    <x v="240"/>
    <d v="2017-06-02T00:00:00"/>
    <x v="6"/>
    <x v="0"/>
    <s v="Standard Class"/>
    <s v="DW-13480"/>
    <s v="Dianna Wilson"/>
    <n v="0.5"/>
    <x v="1"/>
    <s v="United States"/>
    <s v="Louisville"/>
    <x v="22"/>
    <n v="40214"/>
    <x v="0"/>
    <s v="TEC-PH-10002834"/>
    <x v="2"/>
    <x v="2"/>
    <x v="656"/>
    <n v="539.97"/>
    <n v="3"/>
    <n v="0"/>
    <n v="134.99250000000001"/>
  </r>
  <r>
    <n v="3085"/>
    <s v="CA-2017-118773"/>
    <n v="0.25"/>
    <x v="241"/>
    <d v="2017-02-14T00:00:00"/>
    <x v="8"/>
    <x v="2"/>
    <s v="Standard Class"/>
    <s v="TP-21415"/>
    <s v="Tom Prescott"/>
    <n v="0.16666666666666666"/>
    <x v="0"/>
    <s v="United States"/>
    <s v="Houston"/>
    <x v="2"/>
    <n v="77070"/>
    <x v="2"/>
    <s v="OFF-BI-10004584"/>
    <x v="0"/>
    <x v="4"/>
    <x v="755"/>
    <n v="252.78399999999999"/>
    <n v="4"/>
    <n v="0.8"/>
    <n v="-417.09359999999998"/>
  </r>
  <r>
    <n v="3086"/>
    <s v="CA-2017-118773"/>
    <n v="0.25"/>
    <x v="241"/>
    <d v="2017-02-14T00:00:00"/>
    <x v="8"/>
    <x v="2"/>
    <s v="Standard Class"/>
    <s v="TP-21415"/>
    <s v="Tom Prescott"/>
    <n v="0.16666666666666666"/>
    <x v="0"/>
    <s v="United States"/>
    <s v="Houston"/>
    <x v="2"/>
    <n v="77070"/>
    <x v="2"/>
    <s v="TEC-AC-10002402"/>
    <x v="2"/>
    <x v="6"/>
    <x v="206"/>
    <n v="127.98399999999999"/>
    <n v="2"/>
    <n v="0.2"/>
    <n v="15.997999999999999"/>
  </r>
  <r>
    <n v="3087"/>
    <s v="CA-2017-118773"/>
    <n v="0.25"/>
    <x v="241"/>
    <d v="2017-02-14T00:00:00"/>
    <x v="8"/>
    <x v="2"/>
    <s v="Standard Class"/>
    <s v="TP-21415"/>
    <s v="Tom Prescott"/>
    <n v="0.16666666666666666"/>
    <x v="0"/>
    <s v="United States"/>
    <s v="Houston"/>
    <x v="2"/>
    <n v="77070"/>
    <x v="2"/>
    <s v="FUR-FU-10000550"/>
    <x v="1"/>
    <x v="5"/>
    <x v="756"/>
    <n v="3.984"/>
    <n v="2"/>
    <n v="0.6"/>
    <n v="-2.6892"/>
  </r>
  <r>
    <n v="3088"/>
    <s v="CA-2017-118773"/>
    <n v="0.25"/>
    <x v="241"/>
    <d v="2017-02-14T00:00:00"/>
    <x v="8"/>
    <x v="2"/>
    <s v="Standard Class"/>
    <s v="TP-21415"/>
    <s v="Tom Prescott"/>
    <n v="0.16666666666666666"/>
    <x v="0"/>
    <s v="United States"/>
    <s v="Houston"/>
    <x v="2"/>
    <n v="77070"/>
    <x v="2"/>
    <s v="OFF-AP-10000055"/>
    <x v="0"/>
    <x v="11"/>
    <x v="280"/>
    <n v="12.992000000000001"/>
    <n v="2"/>
    <n v="0.8"/>
    <n v="-32.479999999999997"/>
  </r>
  <r>
    <n v="3089"/>
    <s v="US-2017-159205"/>
    <n v="0.5"/>
    <x v="52"/>
    <d v="2017-04-02T00:00:00"/>
    <x v="9"/>
    <x v="5"/>
    <s v="Second Class"/>
    <s v="DB-12910"/>
    <s v="Daniel Byrd"/>
    <n v="0.2"/>
    <x v="1"/>
    <s v="United States"/>
    <s v="Henderson"/>
    <x v="22"/>
    <n v="42420"/>
    <x v="0"/>
    <s v="FUR-FU-10001591"/>
    <x v="1"/>
    <x v="5"/>
    <x v="757"/>
    <n v="61"/>
    <n v="5"/>
    <n v="0"/>
    <n v="25.62"/>
  </r>
  <r>
    <n v="3090"/>
    <s v="US-2017-159205"/>
    <n v="0.5"/>
    <x v="52"/>
    <d v="2017-04-02T00:00:00"/>
    <x v="9"/>
    <x v="5"/>
    <s v="Second Class"/>
    <s v="DB-12910"/>
    <s v="Daniel Byrd"/>
    <n v="0.2"/>
    <x v="1"/>
    <s v="United States"/>
    <s v="Henderson"/>
    <x v="22"/>
    <n v="42420"/>
    <x v="0"/>
    <s v="TEC-PH-10000526"/>
    <x v="2"/>
    <x v="2"/>
    <x v="758"/>
    <n v="671.93"/>
    <n v="7"/>
    <n v="0"/>
    <n v="188.1404"/>
  </r>
  <r>
    <n v="3098"/>
    <s v="CA-2017-135692"/>
    <n v="0.5"/>
    <x v="242"/>
    <d v="2017-05-01T00:00:00"/>
    <x v="0"/>
    <x v="2"/>
    <s v="Standard Class"/>
    <s v="CV-12805"/>
    <s v="Cynthia Voltz"/>
    <n v="7.6923076923076927E-2"/>
    <x v="2"/>
    <s v="United States"/>
    <s v="Fort Worth"/>
    <x v="2"/>
    <n v="76106"/>
    <x v="2"/>
    <s v="OFF-LA-10001158"/>
    <x v="0"/>
    <x v="7"/>
    <x v="67"/>
    <n v="33.119999999999997"/>
    <n v="4"/>
    <n v="0.2"/>
    <n v="11.592000000000001"/>
  </r>
  <r>
    <n v="3099"/>
    <s v="CA-2017-135692"/>
    <n v="0.5"/>
    <x v="242"/>
    <d v="2017-05-01T00:00:00"/>
    <x v="0"/>
    <x v="2"/>
    <s v="Standard Class"/>
    <s v="CV-12805"/>
    <s v="Cynthia Voltz"/>
    <n v="7.6923076923076927E-2"/>
    <x v="2"/>
    <s v="United States"/>
    <s v="Fort Worth"/>
    <x v="2"/>
    <n v="76106"/>
    <x v="2"/>
    <s v="FUR-BO-10002268"/>
    <x v="1"/>
    <x v="14"/>
    <x v="759"/>
    <n v="220.26560000000001"/>
    <n v="4"/>
    <n v="0.32"/>
    <n v="-42.1096"/>
  </r>
  <r>
    <n v="3100"/>
    <s v="CA-2017-131233"/>
    <n v="0.5"/>
    <x v="100"/>
    <d v="2017-04-19T00:00:00"/>
    <x v="0"/>
    <x v="5"/>
    <s v="Standard Class"/>
    <s v="CS-12355"/>
    <s v="Christine Sundaresam"/>
    <n v="9.0909090909090912E-2"/>
    <x v="0"/>
    <s v="United States"/>
    <s v="New York City"/>
    <x v="9"/>
    <n v="10024"/>
    <x v="1"/>
    <s v="OFF-BI-10000829"/>
    <x v="0"/>
    <x v="4"/>
    <x v="291"/>
    <n v="10.776"/>
    <n v="3"/>
    <n v="0.2"/>
    <n v="3.5022000000000002"/>
  </r>
  <r>
    <n v="3101"/>
    <s v="CA-2017-131233"/>
    <n v="0.5"/>
    <x v="100"/>
    <d v="2017-04-19T00:00:00"/>
    <x v="0"/>
    <x v="5"/>
    <s v="Standard Class"/>
    <s v="CS-12355"/>
    <s v="Christine Sundaresam"/>
    <n v="9.0909090909090912E-2"/>
    <x v="0"/>
    <s v="United States"/>
    <s v="New York City"/>
    <x v="9"/>
    <n v="10024"/>
    <x v="1"/>
    <s v="FUR-BO-10003441"/>
    <x v="1"/>
    <x v="14"/>
    <x v="234"/>
    <n v="242.352"/>
    <n v="3"/>
    <n v="0.2"/>
    <n v="9.0882000000000005"/>
  </r>
  <r>
    <n v="3102"/>
    <s v="CA-2017-119578"/>
    <n v="0.5"/>
    <x v="18"/>
    <d v="2017-12-27T00:00:00"/>
    <x v="4"/>
    <x v="5"/>
    <s v="Second Class"/>
    <s v="JG-15310"/>
    <s v="Jason Gross"/>
    <n v="0.25"/>
    <x v="2"/>
    <s v="United States"/>
    <s v="Providence"/>
    <x v="20"/>
    <n v="2908"/>
    <x v="1"/>
    <s v="OFF-SU-10003505"/>
    <x v="0"/>
    <x v="15"/>
    <x v="760"/>
    <n v="695.16"/>
    <n v="6"/>
    <n v="0"/>
    <n v="34.758000000000003"/>
  </r>
  <r>
    <n v="3103"/>
    <s v="CA-2017-119578"/>
    <n v="0.5"/>
    <x v="18"/>
    <d v="2017-12-27T00:00:00"/>
    <x v="4"/>
    <x v="5"/>
    <s v="Second Class"/>
    <s v="JG-15310"/>
    <s v="Jason Gross"/>
    <n v="0.25"/>
    <x v="2"/>
    <s v="United States"/>
    <s v="Providence"/>
    <x v="20"/>
    <n v="2908"/>
    <x v="1"/>
    <s v="FUR-BO-10003660"/>
    <x v="1"/>
    <x v="14"/>
    <x v="761"/>
    <n v="220.98"/>
    <n v="1"/>
    <n v="0"/>
    <n v="50.825400000000002"/>
  </r>
  <r>
    <n v="3105"/>
    <s v="US-2017-140074"/>
    <n v="1"/>
    <x v="209"/>
    <d v="2017-03-29T00:00:00"/>
    <x v="9"/>
    <x v="2"/>
    <s v="Standard Class"/>
    <s v="EC-14050"/>
    <s v="Erin Creighton"/>
    <n v="0.25"/>
    <x v="0"/>
    <s v="United States"/>
    <s v="New York City"/>
    <x v="9"/>
    <n v="10024"/>
    <x v="1"/>
    <s v="OFF-PA-10002741"/>
    <x v="0"/>
    <x v="0"/>
    <x v="762"/>
    <n v="25.68"/>
    <n v="6"/>
    <n v="0"/>
    <n v="11.555999999999999"/>
  </r>
  <r>
    <n v="3107"/>
    <s v="CA-2017-127460"/>
    <n v="1"/>
    <x v="233"/>
    <d v="2017-07-14T00:00:00"/>
    <x v="1"/>
    <x v="4"/>
    <s v="Standard Class"/>
    <s v="FG-14260"/>
    <s v="Frank Gastineau"/>
    <n v="0.14285714285714285"/>
    <x v="1"/>
    <s v="United States"/>
    <s v="Aurora"/>
    <x v="3"/>
    <n v="60505"/>
    <x v="2"/>
    <s v="OFF-ST-10004340"/>
    <x v="0"/>
    <x v="3"/>
    <x v="289"/>
    <n v="298.464"/>
    <n v="6"/>
    <n v="0.2"/>
    <n v="26.115600000000001"/>
  </r>
  <r>
    <n v="3127"/>
    <s v="CA-2017-149895"/>
    <n v="1"/>
    <x v="159"/>
    <d v="2017-09-12T00:00:00"/>
    <x v="3"/>
    <x v="5"/>
    <s v="Standard Class"/>
    <s v="EB-14110"/>
    <s v="Eugene Barchas"/>
    <n v="1"/>
    <x v="0"/>
    <s v="United States"/>
    <s v="Philadelphia"/>
    <x v="1"/>
    <n v="19134"/>
    <x v="1"/>
    <s v="TEC-PH-10002200"/>
    <x v="2"/>
    <x v="2"/>
    <x v="763"/>
    <n v="258.52800000000002"/>
    <n v="2"/>
    <n v="0.4"/>
    <n v="-47.396799999999999"/>
  </r>
  <r>
    <n v="3128"/>
    <s v="CA-2017-147564"/>
    <n v="1"/>
    <x v="81"/>
    <d v="2017-10-06T00:00:00"/>
    <x v="2"/>
    <x v="4"/>
    <s v="Standard Class"/>
    <s v="BP-11155"/>
    <s v="Becky Pak"/>
    <n v="0.33333333333333331"/>
    <x v="0"/>
    <s v="United States"/>
    <s v="New York City"/>
    <x v="9"/>
    <n v="10011"/>
    <x v="1"/>
    <s v="OFF-PA-10004438"/>
    <x v="0"/>
    <x v="0"/>
    <x v="764"/>
    <n v="49.12"/>
    <n v="4"/>
    <n v="0"/>
    <n v="23.086400000000001"/>
  </r>
  <r>
    <n v="3135"/>
    <s v="CA-2017-164168"/>
    <n v="0.16666666666666666"/>
    <x v="26"/>
    <d v="2017-11-18T00:00:00"/>
    <x v="5"/>
    <x v="1"/>
    <s v="Standard Class"/>
    <s v="LS-16975"/>
    <s v="Lindsay Shagiari"/>
    <n v="0.1"/>
    <x v="1"/>
    <s v="United States"/>
    <s v="Dallas"/>
    <x v="2"/>
    <n v="75081"/>
    <x v="2"/>
    <s v="OFF-BI-10000666"/>
    <x v="0"/>
    <x v="4"/>
    <x v="765"/>
    <n v="30.56"/>
    <n v="5"/>
    <n v="0.8"/>
    <n v="-45.84"/>
  </r>
  <r>
    <n v="3136"/>
    <s v="CA-2017-164168"/>
    <n v="0.16666666666666666"/>
    <x v="26"/>
    <d v="2017-11-18T00:00:00"/>
    <x v="5"/>
    <x v="1"/>
    <s v="Standard Class"/>
    <s v="LS-16975"/>
    <s v="Lindsay Shagiari"/>
    <n v="0.1"/>
    <x v="1"/>
    <s v="United States"/>
    <s v="Dallas"/>
    <x v="2"/>
    <n v="75081"/>
    <x v="2"/>
    <s v="OFF-ST-10002583"/>
    <x v="0"/>
    <x v="3"/>
    <x v="766"/>
    <n v="77.951999999999998"/>
    <n v="3"/>
    <n v="0.2"/>
    <n v="-15.590400000000001"/>
  </r>
  <r>
    <n v="3137"/>
    <s v="CA-2017-164168"/>
    <n v="0.16666666666666666"/>
    <x v="26"/>
    <d v="2017-11-18T00:00:00"/>
    <x v="5"/>
    <x v="1"/>
    <s v="Standard Class"/>
    <s v="LS-16975"/>
    <s v="Lindsay Shagiari"/>
    <n v="0.1"/>
    <x v="1"/>
    <s v="United States"/>
    <s v="Dallas"/>
    <x v="2"/>
    <n v="75081"/>
    <x v="2"/>
    <s v="TEC-PH-10004908"/>
    <x v="2"/>
    <x v="2"/>
    <x v="767"/>
    <n v="67.992000000000004"/>
    <n v="1"/>
    <n v="0.2"/>
    <n v="8.4990000000000006"/>
  </r>
  <r>
    <n v="3138"/>
    <s v="CA-2017-164168"/>
    <n v="0.16666666666666666"/>
    <x v="26"/>
    <d v="2017-11-18T00:00:00"/>
    <x v="5"/>
    <x v="1"/>
    <s v="Standard Class"/>
    <s v="LS-16975"/>
    <s v="Lindsay Shagiari"/>
    <n v="0.1"/>
    <x v="1"/>
    <s v="United States"/>
    <s v="Dallas"/>
    <x v="2"/>
    <n v="75081"/>
    <x v="2"/>
    <s v="OFF-EN-10001219"/>
    <x v="0"/>
    <x v="10"/>
    <x v="176"/>
    <n v="12.224"/>
    <n v="2"/>
    <n v="0.2"/>
    <n v="4.4311999999999996"/>
  </r>
  <r>
    <n v="3139"/>
    <s v="CA-2017-164168"/>
    <n v="0.16666666666666666"/>
    <x v="26"/>
    <d v="2017-11-18T00:00:00"/>
    <x v="5"/>
    <x v="1"/>
    <s v="Standard Class"/>
    <s v="LS-16975"/>
    <s v="Lindsay Shagiari"/>
    <n v="0.1"/>
    <x v="1"/>
    <s v="United States"/>
    <s v="Dallas"/>
    <x v="2"/>
    <n v="75081"/>
    <x v="2"/>
    <s v="TEC-AC-10004568"/>
    <x v="2"/>
    <x v="6"/>
    <x v="768"/>
    <n v="44.783999999999999"/>
    <n v="2"/>
    <n v="0.2"/>
    <n v="-0.55979999999999996"/>
  </r>
  <r>
    <n v="3140"/>
    <s v="CA-2017-164168"/>
    <n v="0.16666666666666666"/>
    <x v="26"/>
    <d v="2017-11-18T00:00:00"/>
    <x v="5"/>
    <x v="1"/>
    <s v="Standard Class"/>
    <s v="LS-16975"/>
    <s v="Lindsay Shagiari"/>
    <n v="0.1"/>
    <x v="1"/>
    <s v="United States"/>
    <s v="Dallas"/>
    <x v="2"/>
    <n v="75081"/>
    <x v="2"/>
    <s v="FUR-FU-10001756"/>
    <x v="1"/>
    <x v="5"/>
    <x v="119"/>
    <n v="22.847999999999999"/>
    <n v="3"/>
    <n v="0.6"/>
    <n v="-17.7072"/>
  </r>
  <r>
    <n v="3143"/>
    <s v="CA-2017-162572"/>
    <n v="0.5"/>
    <x v="37"/>
    <d v="2017-09-27T00:00:00"/>
    <x v="3"/>
    <x v="4"/>
    <s v="Second Class"/>
    <s v="RB-19360"/>
    <s v="Raymond Buch"/>
    <n v="0.16666666666666666"/>
    <x v="0"/>
    <s v="United States"/>
    <s v="Cincinnati"/>
    <x v="12"/>
    <n v="45231"/>
    <x v="1"/>
    <s v="TEC-AC-10003628"/>
    <x v="2"/>
    <x v="6"/>
    <x v="769"/>
    <n v="119.96"/>
    <n v="5"/>
    <n v="0.2"/>
    <n v="35.988"/>
  </r>
  <r>
    <n v="3144"/>
    <s v="CA-2017-162572"/>
    <n v="0.5"/>
    <x v="37"/>
    <d v="2017-09-27T00:00:00"/>
    <x v="3"/>
    <x v="4"/>
    <s v="Second Class"/>
    <s v="RB-19360"/>
    <s v="Raymond Buch"/>
    <n v="0.16666666666666666"/>
    <x v="0"/>
    <s v="United States"/>
    <s v="Cincinnati"/>
    <x v="12"/>
    <n v="45231"/>
    <x v="1"/>
    <s v="OFF-AR-10001547"/>
    <x v="0"/>
    <x v="8"/>
    <x v="668"/>
    <n v="10.608000000000001"/>
    <n v="6"/>
    <n v="0.2"/>
    <n v="0.92820000000000003"/>
  </r>
  <r>
    <n v="3146"/>
    <s v="CA-2017-131828"/>
    <n v="0.5"/>
    <x v="148"/>
    <d v="2017-02-13T00:00:00"/>
    <x v="8"/>
    <x v="0"/>
    <s v="Second Class"/>
    <s v="CS-11845"/>
    <s v="Cari Sayre"/>
    <n v="0.2"/>
    <x v="2"/>
    <s v="United States"/>
    <s v="Seattle"/>
    <x v="21"/>
    <n v="98105"/>
    <x v="3"/>
    <s v="FUR-CH-10004495"/>
    <x v="1"/>
    <x v="1"/>
    <x v="770"/>
    <n v="963.13599999999997"/>
    <n v="4"/>
    <n v="0.2"/>
    <n v="108.3528"/>
  </r>
  <r>
    <n v="3147"/>
    <s v="CA-2017-131828"/>
    <n v="0.5"/>
    <x v="148"/>
    <d v="2017-02-13T00:00:00"/>
    <x v="8"/>
    <x v="0"/>
    <s v="Second Class"/>
    <s v="CS-11845"/>
    <s v="Cari Sayre"/>
    <n v="0.2"/>
    <x v="2"/>
    <s v="United States"/>
    <s v="Seattle"/>
    <x v="21"/>
    <n v="98105"/>
    <x v="3"/>
    <s v="TEC-PH-10002923"/>
    <x v="2"/>
    <x v="2"/>
    <x v="255"/>
    <n v="88.775999999999996"/>
    <n v="3"/>
    <n v="0.2"/>
    <n v="7.7679"/>
  </r>
  <r>
    <n v="3155"/>
    <s v="CA-2017-150497"/>
    <n v="1"/>
    <x v="66"/>
    <d v="2017-07-24T00:00:00"/>
    <x v="1"/>
    <x v="2"/>
    <s v="Standard Class"/>
    <s v="SM-20950"/>
    <s v="Suzanne McNair"/>
    <n v="0.2"/>
    <x v="2"/>
    <s v="United States"/>
    <s v="Maple Grove"/>
    <x v="7"/>
    <n v="55369"/>
    <x v="2"/>
    <s v="OFF-BI-10004600"/>
    <x v="0"/>
    <x v="4"/>
    <x v="771"/>
    <n v="735.98"/>
    <n v="2"/>
    <n v="0"/>
    <n v="331.19099999999997"/>
  </r>
  <r>
    <n v="3171"/>
    <s v="CA-2017-107461"/>
    <n v="1"/>
    <x v="55"/>
    <d v="2017-12-26T00:00:00"/>
    <x v="4"/>
    <x v="2"/>
    <s v="Second Class"/>
    <s v="PK-19075"/>
    <s v="Pete Kriz"/>
    <n v="0.14285714285714285"/>
    <x v="0"/>
    <s v="United States"/>
    <s v="Columbia"/>
    <x v="6"/>
    <n v="29203"/>
    <x v="0"/>
    <s v="OFF-BI-10002003"/>
    <x v="0"/>
    <x v="4"/>
    <x v="772"/>
    <n v="23.88"/>
    <n v="6"/>
    <n v="0"/>
    <n v="11.223599999999999"/>
  </r>
  <r>
    <n v="3175"/>
    <s v="CA-2017-157483"/>
    <n v="1"/>
    <x v="98"/>
    <d v="2017-11-18T00:00:00"/>
    <x v="5"/>
    <x v="0"/>
    <s v="Standard Class"/>
    <s v="EP-13915"/>
    <s v="Emily Phan"/>
    <n v="6.6666666666666666E-2"/>
    <x v="0"/>
    <s v="United States"/>
    <s v="Detroit"/>
    <x v="5"/>
    <n v="48227"/>
    <x v="2"/>
    <s v="OFF-AR-10004260"/>
    <x v="0"/>
    <x v="8"/>
    <x v="773"/>
    <n v="181.86"/>
    <n v="7"/>
    <n v="0"/>
    <n v="50.9208"/>
  </r>
  <r>
    <n v="3176"/>
    <s v="US-2017-132059"/>
    <n v="0.5"/>
    <x v="115"/>
    <d v="2017-09-29T00:00:00"/>
    <x v="3"/>
    <x v="0"/>
    <s v="Standard Class"/>
    <s v="AP-10915"/>
    <s v="Arthur Prichep"/>
    <n v="0.16666666666666666"/>
    <x v="0"/>
    <s v="United States"/>
    <s v="Fort Collins"/>
    <x v="26"/>
    <n v="80525"/>
    <x v="3"/>
    <s v="FUR-BO-10001811"/>
    <x v="1"/>
    <x v="14"/>
    <x v="774"/>
    <n v="180.58799999999999"/>
    <n v="2"/>
    <n v="0.7"/>
    <n v="-240.78399999999999"/>
  </r>
  <r>
    <n v="3177"/>
    <s v="US-2017-132059"/>
    <n v="0.5"/>
    <x v="115"/>
    <d v="2017-09-29T00:00:00"/>
    <x v="3"/>
    <x v="0"/>
    <s v="Standard Class"/>
    <s v="AP-10915"/>
    <s v="Arthur Prichep"/>
    <n v="0.16666666666666666"/>
    <x v="0"/>
    <s v="United States"/>
    <s v="Fort Collins"/>
    <x v="26"/>
    <n v="80525"/>
    <x v="3"/>
    <s v="TEC-AC-10003280"/>
    <x v="2"/>
    <x v="6"/>
    <x v="775"/>
    <n v="47.984000000000002"/>
    <n v="2"/>
    <n v="0.2"/>
    <n v="0.5998"/>
  </r>
  <r>
    <n v="3178"/>
    <s v="CA-2017-122280"/>
    <n v="1"/>
    <x v="3"/>
    <d v="2017-09-10T00:00:00"/>
    <x v="3"/>
    <x v="1"/>
    <s v="Same Day"/>
    <s v="SH-20395"/>
    <s v="Shahid Hopkins"/>
    <n v="0.14285714285714285"/>
    <x v="0"/>
    <s v="United States"/>
    <s v="New York City"/>
    <x v="9"/>
    <n v="10024"/>
    <x v="1"/>
    <s v="OFF-PA-10004911"/>
    <x v="0"/>
    <x v="0"/>
    <x v="341"/>
    <n v="18.760000000000002"/>
    <n v="2"/>
    <n v="0"/>
    <n v="9.0047999999999995"/>
  </r>
  <r>
    <n v="3179"/>
    <s v="CA-2017-105235"/>
    <n v="0.33333333333333331"/>
    <x v="76"/>
    <d v="2017-12-11T00:00:00"/>
    <x v="4"/>
    <x v="3"/>
    <s v="Standard Class"/>
    <s v="SM-20950"/>
    <s v="Suzanne McNair"/>
    <n v="0.2"/>
    <x v="2"/>
    <s v="United States"/>
    <s v="New York City"/>
    <x v="9"/>
    <n v="10011"/>
    <x v="1"/>
    <s v="FUR-FU-10001487"/>
    <x v="1"/>
    <x v="5"/>
    <x v="776"/>
    <n v="20.94"/>
    <n v="3"/>
    <n v="0"/>
    <n v="6.0726000000000004"/>
  </r>
  <r>
    <n v="3180"/>
    <s v="CA-2017-105235"/>
    <n v="0.33333333333333331"/>
    <x v="76"/>
    <d v="2017-12-11T00:00:00"/>
    <x v="4"/>
    <x v="3"/>
    <s v="Standard Class"/>
    <s v="SM-20950"/>
    <s v="Suzanne McNair"/>
    <n v="0.2"/>
    <x v="2"/>
    <s v="United States"/>
    <s v="New York City"/>
    <x v="9"/>
    <n v="10011"/>
    <x v="1"/>
    <s v="FUR-FU-10000521"/>
    <x v="1"/>
    <x v="5"/>
    <x v="149"/>
    <n v="58.68"/>
    <n v="2"/>
    <n v="0"/>
    <n v="18.190799999999999"/>
  </r>
  <r>
    <n v="3181"/>
    <s v="CA-2017-105235"/>
    <n v="0.33333333333333331"/>
    <x v="76"/>
    <d v="2017-12-11T00:00:00"/>
    <x v="4"/>
    <x v="3"/>
    <s v="Standard Class"/>
    <s v="SM-20950"/>
    <s v="Suzanne McNair"/>
    <n v="0.2"/>
    <x v="2"/>
    <s v="United States"/>
    <s v="New York City"/>
    <x v="9"/>
    <n v="10011"/>
    <x v="1"/>
    <s v="OFF-AP-10001271"/>
    <x v="0"/>
    <x v="11"/>
    <x v="777"/>
    <n v="254.9"/>
    <n v="5"/>
    <n v="0"/>
    <n v="68.822999999999993"/>
  </r>
  <r>
    <n v="3182"/>
    <s v="CA-2017-152912"/>
    <n v="0.25"/>
    <x v="11"/>
    <d v="2017-11-12T00:00:00"/>
    <x v="5"/>
    <x v="2"/>
    <s v="Second Class"/>
    <s v="BM-11650"/>
    <s v="Brian Moss"/>
    <n v="7.1428571428571425E-2"/>
    <x v="2"/>
    <s v="United States"/>
    <s v="Columbia"/>
    <x v="29"/>
    <n v="21044"/>
    <x v="1"/>
    <s v="OFF-BI-10004728"/>
    <x v="0"/>
    <x v="4"/>
    <x v="778"/>
    <n v="9.64"/>
    <n v="2"/>
    <n v="0"/>
    <n v="4.4344000000000001"/>
  </r>
  <r>
    <n v="3183"/>
    <s v="CA-2017-152912"/>
    <n v="0.25"/>
    <x v="11"/>
    <d v="2017-11-12T00:00:00"/>
    <x v="5"/>
    <x v="2"/>
    <s v="Second Class"/>
    <s v="BM-11650"/>
    <s v="Brian Moss"/>
    <n v="7.1428571428571425E-2"/>
    <x v="2"/>
    <s v="United States"/>
    <s v="Columbia"/>
    <x v="29"/>
    <n v="21044"/>
    <x v="1"/>
    <s v="TEC-AC-10004666"/>
    <x v="2"/>
    <x v="6"/>
    <x v="238"/>
    <n v="826.62"/>
    <n v="3"/>
    <n v="0"/>
    <n v="355.44659999999999"/>
  </r>
  <r>
    <n v="3184"/>
    <s v="CA-2017-152912"/>
    <n v="0.25"/>
    <x v="11"/>
    <d v="2017-11-12T00:00:00"/>
    <x v="5"/>
    <x v="2"/>
    <s v="Second Class"/>
    <s v="BM-11650"/>
    <s v="Brian Moss"/>
    <n v="7.1428571428571425E-2"/>
    <x v="2"/>
    <s v="United States"/>
    <s v="Columbia"/>
    <x v="29"/>
    <n v="21044"/>
    <x v="1"/>
    <s v="OFF-ST-10003208"/>
    <x v="0"/>
    <x v="3"/>
    <x v="54"/>
    <n v="1633.14"/>
    <n v="9"/>
    <n v="0"/>
    <n v="473.61059999999998"/>
  </r>
  <r>
    <n v="3185"/>
    <s v="CA-2017-152912"/>
    <n v="0.25"/>
    <x v="11"/>
    <d v="2017-11-12T00:00:00"/>
    <x v="5"/>
    <x v="2"/>
    <s v="Second Class"/>
    <s v="BM-11650"/>
    <s v="Brian Moss"/>
    <n v="7.1428571428571425E-2"/>
    <x v="2"/>
    <s v="United States"/>
    <s v="Columbia"/>
    <x v="29"/>
    <n v="21044"/>
    <x v="1"/>
    <s v="OFF-ST-10003208"/>
    <x v="0"/>
    <x v="3"/>
    <x v="54"/>
    <n v="544.38"/>
    <n v="3"/>
    <n v="0"/>
    <n v="157.87020000000001"/>
  </r>
  <r>
    <n v="3188"/>
    <s v="CA-2017-159352"/>
    <n v="1"/>
    <x v="243"/>
    <d v="2017-03-17T00:00:00"/>
    <x v="9"/>
    <x v="1"/>
    <s v="Standard Class"/>
    <s v="KB-16585"/>
    <s v="Ken Black"/>
    <n v="0.33333333333333331"/>
    <x v="2"/>
    <s v="United States"/>
    <s v="Lowell"/>
    <x v="17"/>
    <n v="1852"/>
    <x v="1"/>
    <s v="TEC-PH-10004700"/>
    <x v="2"/>
    <x v="2"/>
    <x v="779"/>
    <n v="69.930000000000007"/>
    <n v="7"/>
    <n v="0"/>
    <n v="32.1678"/>
  </r>
  <r>
    <n v="3189"/>
    <s v="US-2017-146416"/>
    <n v="0.5"/>
    <x v="51"/>
    <d v="2017-10-22T00:00:00"/>
    <x v="2"/>
    <x v="5"/>
    <s v="Second Class"/>
    <s v="JE-16165"/>
    <s v="Justin Ellison"/>
    <n v="0.33333333333333331"/>
    <x v="2"/>
    <s v="United States"/>
    <s v="Woodland"/>
    <x v="10"/>
    <n v="95695"/>
    <x v="3"/>
    <s v="OFF-LA-10003714"/>
    <x v="0"/>
    <x v="7"/>
    <x v="467"/>
    <n v="3.75"/>
    <n v="1"/>
    <n v="0"/>
    <n v="1.8"/>
  </r>
  <r>
    <n v="3190"/>
    <s v="US-2017-146416"/>
    <n v="0.5"/>
    <x v="51"/>
    <d v="2017-10-22T00:00:00"/>
    <x v="2"/>
    <x v="5"/>
    <s v="Second Class"/>
    <s v="JE-16165"/>
    <s v="Justin Ellison"/>
    <n v="0.33333333333333331"/>
    <x v="2"/>
    <s v="United States"/>
    <s v="Woodland"/>
    <x v="10"/>
    <n v="95695"/>
    <x v="3"/>
    <s v="OFF-BI-10001787"/>
    <x v="0"/>
    <x v="4"/>
    <x v="780"/>
    <n v="20.928000000000001"/>
    <n v="4"/>
    <n v="0.2"/>
    <n v="7.5864000000000003"/>
  </r>
  <r>
    <n v="3192"/>
    <s v="CA-2017-123981"/>
    <n v="1"/>
    <x v="81"/>
    <d v="2017-10-08T00:00:00"/>
    <x v="2"/>
    <x v="4"/>
    <s v="Standard Class"/>
    <s v="RW-19630"/>
    <s v="Rob Williams"/>
    <n v="0.33333333333333331"/>
    <x v="2"/>
    <s v="United States"/>
    <s v="New York City"/>
    <x v="9"/>
    <n v="10035"/>
    <x v="1"/>
    <s v="TEC-PH-10002115"/>
    <x v="2"/>
    <x v="2"/>
    <x v="781"/>
    <n v="65.989999999999995"/>
    <n v="1"/>
    <n v="0"/>
    <n v="17.157399999999999"/>
  </r>
  <r>
    <n v="3193"/>
    <s v="CA-2017-158953"/>
    <n v="1"/>
    <x v="116"/>
    <d v="2017-06-08T00:00:00"/>
    <x v="7"/>
    <x v="1"/>
    <s v="Standard Class"/>
    <s v="ML-18040"/>
    <s v="Michelle Lonsdale"/>
    <n v="0.25"/>
    <x v="2"/>
    <s v="United States"/>
    <s v="Missouri City"/>
    <x v="2"/>
    <n v="77489"/>
    <x v="2"/>
    <s v="OFF-BI-10002557"/>
    <x v="0"/>
    <x v="4"/>
    <x v="782"/>
    <n v="6.37"/>
    <n v="7"/>
    <n v="0.8"/>
    <n v="-9.5549999999999997"/>
  </r>
  <r>
    <n v="3197"/>
    <s v="CA-2017-109750"/>
    <n v="1"/>
    <x v="244"/>
    <d v="2017-07-28T00:00:00"/>
    <x v="1"/>
    <x v="0"/>
    <s v="Standard Class"/>
    <s v="FH-14365"/>
    <s v="Fred Hopkins"/>
    <n v="0.16666666666666666"/>
    <x v="2"/>
    <s v="United States"/>
    <s v="New York City"/>
    <x v="9"/>
    <n v="10009"/>
    <x v="1"/>
    <s v="TEC-PH-10000702"/>
    <x v="2"/>
    <x v="2"/>
    <x v="593"/>
    <n v="29.97"/>
    <n v="3"/>
    <n v="0"/>
    <n v="14.085900000000001"/>
  </r>
  <r>
    <n v="3200"/>
    <s v="CA-2017-164000"/>
    <n v="1"/>
    <x v="117"/>
    <d v="2017-12-22T00:00:00"/>
    <x v="4"/>
    <x v="4"/>
    <s v="Standard Class"/>
    <s v="AH-10030"/>
    <s v="Aaron Hawkins"/>
    <n v="1"/>
    <x v="2"/>
    <s v="United States"/>
    <s v="Philadelphia"/>
    <x v="1"/>
    <n v="19134"/>
    <x v="1"/>
    <s v="OFF-AR-10003183"/>
    <x v="0"/>
    <x v="8"/>
    <x v="783"/>
    <n v="18.704000000000001"/>
    <n v="7"/>
    <n v="0.2"/>
    <n v="2.3380000000000001"/>
  </r>
  <r>
    <n v="3211"/>
    <s v="US-2017-108245"/>
    <n v="0.5"/>
    <x v="165"/>
    <d v="2017-09-27T00:00:00"/>
    <x v="3"/>
    <x v="5"/>
    <s v="Standard Class"/>
    <s v="SH-19975"/>
    <s v="Sally Hughsby"/>
    <n v="9.0909090909090912E-2"/>
    <x v="2"/>
    <s v="United States"/>
    <s v="Pearland"/>
    <x v="2"/>
    <n v="77581"/>
    <x v="2"/>
    <s v="OFF-EN-10001415"/>
    <x v="0"/>
    <x v="10"/>
    <x v="468"/>
    <n v="13.391999999999999"/>
    <n v="3"/>
    <n v="0.2"/>
    <n v="5.0220000000000002"/>
  </r>
  <r>
    <n v="3212"/>
    <s v="US-2017-108245"/>
    <n v="0.5"/>
    <x v="165"/>
    <d v="2017-09-27T00:00:00"/>
    <x v="3"/>
    <x v="5"/>
    <s v="Standard Class"/>
    <s v="SH-19975"/>
    <s v="Sally Hughsby"/>
    <n v="9.0909090909090912E-2"/>
    <x v="2"/>
    <s v="United States"/>
    <s v="Pearland"/>
    <x v="2"/>
    <n v="77581"/>
    <x v="2"/>
    <s v="OFF-BI-10000773"/>
    <x v="0"/>
    <x v="4"/>
    <x v="733"/>
    <n v="11.228"/>
    <n v="7"/>
    <n v="0.8"/>
    <n v="-18.526199999999999"/>
  </r>
  <r>
    <n v="3216"/>
    <s v="CA-2017-150189"/>
    <n v="1"/>
    <x v="35"/>
    <d v="2017-07-10T00:00:00"/>
    <x v="1"/>
    <x v="0"/>
    <s v="First Class"/>
    <s v="VG-21790"/>
    <s v="Vivek Gonzalez"/>
    <n v="0.2"/>
    <x v="0"/>
    <s v="United States"/>
    <s v="San Mateo"/>
    <x v="10"/>
    <n v="94403"/>
    <x v="3"/>
    <s v="OFF-LA-10002762"/>
    <x v="0"/>
    <x v="7"/>
    <x v="784"/>
    <n v="75.180000000000007"/>
    <n v="6"/>
    <n v="0"/>
    <n v="35.334600000000002"/>
  </r>
  <r>
    <n v="3218"/>
    <s v="CA-2017-104640"/>
    <n v="0.5"/>
    <x v="134"/>
    <d v="2017-11-16T00:00:00"/>
    <x v="5"/>
    <x v="5"/>
    <s v="Standard Class"/>
    <s v="FH-14275"/>
    <s v="Frank Hawley"/>
    <n v="0.1111111111111111"/>
    <x v="2"/>
    <s v="United States"/>
    <s v="New York City"/>
    <x v="9"/>
    <n v="10024"/>
    <x v="1"/>
    <s v="OFF-BI-10003925"/>
    <x v="0"/>
    <x v="4"/>
    <x v="785"/>
    <n v="931.17600000000004"/>
    <n v="3"/>
    <n v="0.2"/>
    <n v="314.27190000000002"/>
  </r>
  <r>
    <n v="3219"/>
    <s v="CA-2017-104640"/>
    <n v="0.5"/>
    <x v="134"/>
    <d v="2017-11-16T00:00:00"/>
    <x v="5"/>
    <x v="5"/>
    <s v="Standard Class"/>
    <s v="FH-14275"/>
    <s v="Frank Hawley"/>
    <n v="0.1111111111111111"/>
    <x v="2"/>
    <s v="United States"/>
    <s v="New York City"/>
    <x v="9"/>
    <n v="10024"/>
    <x v="1"/>
    <s v="TEC-PH-10002200"/>
    <x v="2"/>
    <x v="2"/>
    <x v="763"/>
    <n v="430.88"/>
    <n v="2"/>
    <n v="0"/>
    <n v="124.9552"/>
  </r>
  <r>
    <n v="3231"/>
    <s v="CA-2017-131625"/>
    <n v="1"/>
    <x v="245"/>
    <d v="2017-09-05T00:00:00"/>
    <x v="3"/>
    <x v="5"/>
    <s v="Second Class"/>
    <s v="BN-11515"/>
    <s v="Bradley Nguyen"/>
    <n v="0.33333333333333331"/>
    <x v="0"/>
    <s v="United States"/>
    <s v="New York City"/>
    <x v="9"/>
    <n v="10009"/>
    <x v="1"/>
    <s v="FUR-FU-10004960"/>
    <x v="1"/>
    <x v="5"/>
    <x v="786"/>
    <n v="114.9"/>
    <n v="5"/>
    <n v="0"/>
    <n v="39.066000000000003"/>
  </r>
  <r>
    <n v="3232"/>
    <s v="US-2017-156356"/>
    <n v="0.33333333333333331"/>
    <x v="149"/>
    <d v="2017-04-22T00:00:00"/>
    <x v="0"/>
    <x v="1"/>
    <s v="Standard Class"/>
    <s v="ND-18370"/>
    <s v="Natalie DeCherney"/>
    <n v="0.1111111111111111"/>
    <x v="0"/>
    <s v="United States"/>
    <s v="Houston"/>
    <x v="2"/>
    <n v="77095"/>
    <x v="2"/>
    <s v="OFF-BI-10000632"/>
    <x v="0"/>
    <x v="4"/>
    <x v="580"/>
    <n v="26.045999999999999"/>
    <n v="3"/>
    <n v="0.8"/>
    <n v="-44.278199999999998"/>
  </r>
  <r>
    <n v="3233"/>
    <s v="US-2017-156356"/>
    <n v="0.33333333333333331"/>
    <x v="149"/>
    <d v="2017-04-22T00:00:00"/>
    <x v="0"/>
    <x v="1"/>
    <s v="Standard Class"/>
    <s v="ND-18370"/>
    <s v="Natalie DeCherney"/>
    <n v="0.1111111111111111"/>
    <x v="0"/>
    <s v="United States"/>
    <s v="Houston"/>
    <x v="2"/>
    <n v="77095"/>
    <x v="2"/>
    <s v="OFF-BI-10001107"/>
    <x v="0"/>
    <x v="4"/>
    <x v="130"/>
    <n v="2.8959999999999999"/>
    <n v="1"/>
    <n v="0.8"/>
    <n v="-4.7784000000000004"/>
  </r>
  <r>
    <n v="3234"/>
    <s v="US-2017-156356"/>
    <n v="0.33333333333333331"/>
    <x v="149"/>
    <d v="2017-04-22T00:00:00"/>
    <x v="0"/>
    <x v="1"/>
    <s v="Standard Class"/>
    <s v="ND-18370"/>
    <s v="Natalie DeCherney"/>
    <n v="0.1111111111111111"/>
    <x v="0"/>
    <s v="United States"/>
    <s v="Houston"/>
    <x v="2"/>
    <n v="77095"/>
    <x v="2"/>
    <s v="OFF-ST-10002301"/>
    <x v="0"/>
    <x v="3"/>
    <x v="787"/>
    <n v="32.543999999999997"/>
    <n v="2"/>
    <n v="0.2"/>
    <n v="-7.7291999999999996"/>
  </r>
  <r>
    <n v="3243"/>
    <s v="CA-2017-114524"/>
    <n v="1"/>
    <x v="52"/>
    <d v="2017-04-05T00:00:00"/>
    <x v="9"/>
    <x v="5"/>
    <s v="Second Class"/>
    <s v="EG-13900"/>
    <s v="Emily Grady"/>
    <n v="0.33333333333333331"/>
    <x v="0"/>
    <s v="United States"/>
    <s v="Chicago"/>
    <x v="3"/>
    <n v="60623"/>
    <x v="2"/>
    <s v="OFF-BI-10002799"/>
    <x v="0"/>
    <x v="4"/>
    <x v="788"/>
    <n v="13.468"/>
    <n v="13"/>
    <n v="0.8"/>
    <n v="-22.895600000000002"/>
  </r>
  <r>
    <n v="3244"/>
    <s v="CA-2017-113355"/>
    <n v="0.5"/>
    <x v="24"/>
    <d v="2017-12-05T00:00:00"/>
    <x v="4"/>
    <x v="5"/>
    <s v="Standard Class"/>
    <s v="SJ-20215"/>
    <s v="Sarah Jordon"/>
    <n v="0.14285714285714285"/>
    <x v="0"/>
    <s v="United States"/>
    <s v="Grand Prairie"/>
    <x v="2"/>
    <n v="75051"/>
    <x v="2"/>
    <s v="TEC-PH-10004912"/>
    <x v="2"/>
    <x v="2"/>
    <x v="789"/>
    <n v="219.8"/>
    <n v="5"/>
    <n v="0.2"/>
    <n v="24.727499999999999"/>
  </r>
  <r>
    <n v="3245"/>
    <s v="CA-2017-113355"/>
    <n v="0.5"/>
    <x v="24"/>
    <d v="2017-12-05T00:00:00"/>
    <x v="4"/>
    <x v="5"/>
    <s v="Standard Class"/>
    <s v="SJ-20215"/>
    <s v="Sarah Jordon"/>
    <n v="0.14285714285714285"/>
    <x v="0"/>
    <s v="United States"/>
    <s v="Grand Prairie"/>
    <x v="2"/>
    <n v="75051"/>
    <x v="2"/>
    <s v="FUR-CH-10002602"/>
    <x v="1"/>
    <x v="1"/>
    <x v="457"/>
    <n v="317.05799999999999"/>
    <n v="3"/>
    <n v="0.3"/>
    <n v="-18.117599999999999"/>
  </r>
  <r>
    <n v="3246"/>
    <s v="US-2017-140907"/>
    <n v="0.33333333333333331"/>
    <x v="113"/>
    <d v="2017-12-12T00:00:00"/>
    <x v="4"/>
    <x v="1"/>
    <s v="Second Class"/>
    <s v="BP-11185"/>
    <s v="Ben Peterman"/>
    <n v="0.125"/>
    <x v="2"/>
    <s v="United States"/>
    <s v="Seattle"/>
    <x v="21"/>
    <n v="98103"/>
    <x v="3"/>
    <s v="TEC-AC-10004510"/>
    <x v="2"/>
    <x v="6"/>
    <x v="354"/>
    <n v="49.08"/>
    <n v="3"/>
    <n v="0"/>
    <n v="4.9080000000000004"/>
  </r>
  <r>
    <n v="3247"/>
    <s v="US-2017-140907"/>
    <n v="0.33333333333333331"/>
    <x v="113"/>
    <d v="2017-12-12T00:00:00"/>
    <x v="4"/>
    <x v="1"/>
    <s v="Second Class"/>
    <s v="BP-11185"/>
    <s v="Ben Peterman"/>
    <n v="0.125"/>
    <x v="2"/>
    <s v="United States"/>
    <s v="Seattle"/>
    <x v="21"/>
    <n v="98103"/>
    <x v="3"/>
    <s v="OFF-ST-10000060"/>
    <x v="0"/>
    <x v="3"/>
    <x v="790"/>
    <n v="324.89999999999998"/>
    <n v="5"/>
    <n v="0"/>
    <n v="38.988"/>
  </r>
  <r>
    <n v="3248"/>
    <s v="US-2017-140907"/>
    <n v="0.33333333333333331"/>
    <x v="113"/>
    <d v="2017-12-12T00:00:00"/>
    <x v="4"/>
    <x v="1"/>
    <s v="Second Class"/>
    <s v="BP-11185"/>
    <s v="Ben Peterman"/>
    <n v="0.125"/>
    <x v="2"/>
    <s v="United States"/>
    <s v="Seattle"/>
    <x v="21"/>
    <n v="98103"/>
    <x v="3"/>
    <s v="OFF-AR-10000799"/>
    <x v="0"/>
    <x v="8"/>
    <x v="791"/>
    <n v="18.239999999999998"/>
    <n v="3"/>
    <n v="0"/>
    <n v="5.2896000000000001"/>
  </r>
  <r>
    <n v="3252"/>
    <s v="CA-2017-119389"/>
    <n v="1"/>
    <x v="238"/>
    <d v="2017-04-19T00:00:00"/>
    <x v="0"/>
    <x v="4"/>
    <s v="First Class"/>
    <s v="BG-11740"/>
    <s v="Bruce Geld"/>
    <n v="0.5"/>
    <x v="0"/>
    <s v="United States"/>
    <s v="Philadelphia"/>
    <x v="1"/>
    <n v="19120"/>
    <x v="1"/>
    <s v="FUR-FU-10001473"/>
    <x v="1"/>
    <x v="5"/>
    <x v="792"/>
    <n v="60.311999999999998"/>
    <n v="3"/>
    <n v="0.2"/>
    <n v="5.2773000000000003"/>
  </r>
  <r>
    <n v="3253"/>
    <s v="CA-2017-110373"/>
    <n v="0.5"/>
    <x v="246"/>
    <d v="2017-10-30T00:00:00"/>
    <x v="2"/>
    <x v="5"/>
    <s v="Second Class"/>
    <s v="MA-17560"/>
    <s v="Matt Abelman"/>
    <n v="0.25"/>
    <x v="1"/>
    <s v="United States"/>
    <s v="Chicago"/>
    <x v="3"/>
    <n v="60610"/>
    <x v="2"/>
    <s v="OFF-AR-10003045"/>
    <x v="0"/>
    <x v="8"/>
    <x v="793"/>
    <n v="7.056"/>
    <n v="3"/>
    <n v="0.2"/>
    <n v="2.2050000000000001"/>
  </r>
  <r>
    <n v="3254"/>
    <s v="CA-2017-110373"/>
    <n v="0.5"/>
    <x v="246"/>
    <d v="2017-10-30T00:00:00"/>
    <x v="2"/>
    <x v="5"/>
    <s v="Second Class"/>
    <s v="MA-17560"/>
    <s v="Matt Abelman"/>
    <n v="0.25"/>
    <x v="1"/>
    <s v="United States"/>
    <s v="Chicago"/>
    <x v="3"/>
    <n v="60610"/>
    <x v="2"/>
    <s v="TEC-PH-10001536"/>
    <x v="2"/>
    <x v="2"/>
    <x v="538"/>
    <n v="27.184000000000001"/>
    <n v="2"/>
    <n v="0.2"/>
    <n v="2.0388000000000002"/>
  </r>
  <r>
    <n v="3274"/>
    <s v="CA-2017-133865"/>
    <n v="1"/>
    <x v="155"/>
    <d v="2017-05-12T00:00:00"/>
    <x v="6"/>
    <x v="4"/>
    <s v="Standard Class"/>
    <s v="PS-19045"/>
    <s v="Penelope Sewall"/>
    <n v="0.25"/>
    <x v="1"/>
    <s v="United States"/>
    <s v="Los Angeles"/>
    <x v="10"/>
    <n v="90032"/>
    <x v="3"/>
    <s v="TEC-CO-10001046"/>
    <x v="2"/>
    <x v="13"/>
    <x v="794"/>
    <n v="3359.9520000000002"/>
    <n v="6"/>
    <n v="0.2"/>
    <n v="1049.9849999999999"/>
  </r>
  <r>
    <n v="3275"/>
    <s v="CA-2017-116358"/>
    <n v="0.5"/>
    <x v="232"/>
    <d v="2017-11-06T00:00:00"/>
    <x v="5"/>
    <x v="2"/>
    <s v="Standard Class"/>
    <s v="KM-16225"/>
    <s v="Kalyca Meade"/>
    <n v="0.125"/>
    <x v="2"/>
    <s v="United States"/>
    <s v="Overland Park"/>
    <x v="43"/>
    <n v="66212"/>
    <x v="2"/>
    <s v="OFF-FA-10003495"/>
    <x v="0"/>
    <x v="9"/>
    <x v="24"/>
    <n v="18.239999999999998"/>
    <n v="3"/>
    <n v="0"/>
    <n v="9.1199999999999992"/>
  </r>
  <r>
    <n v="3276"/>
    <s v="CA-2017-116358"/>
    <n v="0.5"/>
    <x v="232"/>
    <d v="2017-11-06T00:00:00"/>
    <x v="5"/>
    <x v="2"/>
    <s v="Standard Class"/>
    <s v="KM-16225"/>
    <s v="Kalyca Meade"/>
    <n v="0.125"/>
    <x v="2"/>
    <s v="United States"/>
    <s v="Overland Park"/>
    <x v="43"/>
    <n v="66212"/>
    <x v="2"/>
    <s v="OFF-AR-10004685"/>
    <x v="0"/>
    <x v="8"/>
    <x v="795"/>
    <n v="27.78"/>
    <n v="6"/>
    <n v="0"/>
    <n v="9.1674000000000007"/>
  </r>
  <r>
    <n v="3286"/>
    <s v="CA-2017-150525"/>
    <n v="0.5"/>
    <x v="86"/>
    <d v="2017-02-25T00:00:00"/>
    <x v="8"/>
    <x v="4"/>
    <s v="Standard Class"/>
    <s v="JP-16135"/>
    <s v="Julie Prescott"/>
    <n v="0.25"/>
    <x v="1"/>
    <s v="United States"/>
    <s v="Muskogee"/>
    <x v="34"/>
    <n v="74403"/>
    <x v="2"/>
    <s v="OFF-AR-10002375"/>
    <x v="0"/>
    <x v="8"/>
    <x v="566"/>
    <n v="6.56"/>
    <n v="2"/>
    <n v="0"/>
    <n v="1.9024000000000001"/>
  </r>
  <r>
    <n v="3287"/>
    <s v="CA-2017-150525"/>
    <n v="0.5"/>
    <x v="86"/>
    <d v="2017-02-25T00:00:00"/>
    <x v="8"/>
    <x v="4"/>
    <s v="Standard Class"/>
    <s v="JP-16135"/>
    <s v="Julie Prescott"/>
    <n v="0.25"/>
    <x v="1"/>
    <s v="United States"/>
    <s v="Muskogee"/>
    <x v="34"/>
    <n v="74403"/>
    <x v="2"/>
    <s v="OFF-AP-10000595"/>
    <x v="0"/>
    <x v="11"/>
    <x v="796"/>
    <n v="13.11"/>
    <n v="3"/>
    <n v="0"/>
    <n v="3.4085999999999999"/>
  </r>
  <r>
    <n v="3296"/>
    <s v="CA-2017-113418"/>
    <n v="1"/>
    <x v="47"/>
    <d v="2017-10-03T00:00:00"/>
    <x v="2"/>
    <x v="1"/>
    <s v="First Class"/>
    <s v="CM-12655"/>
    <s v="Corinna Mitchell"/>
    <n v="0.5"/>
    <x v="1"/>
    <s v="United States"/>
    <s v="New York City"/>
    <x v="9"/>
    <n v="10035"/>
    <x v="1"/>
    <s v="TEC-MA-10002428"/>
    <x v="2"/>
    <x v="16"/>
    <x v="797"/>
    <n v="1704.89"/>
    <n v="11"/>
    <n v="0"/>
    <n v="767.20050000000003"/>
  </r>
  <r>
    <n v="3299"/>
    <s v="CA-2017-136308"/>
    <n v="1"/>
    <x v="192"/>
    <d v="2017-11-16T00:00:00"/>
    <x v="5"/>
    <x v="2"/>
    <s v="Same Day"/>
    <s v="MW-18235"/>
    <s v="Mitch Willingham"/>
    <n v="1"/>
    <x v="2"/>
    <s v="United States"/>
    <s v="San Francisco"/>
    <x v="10"/>
    <n v="94122"/>
    <x v="3"/>
    <s v="TEC-MA-10000488"/>
    <x v="2"/>
    <x v="16"/>
    <x v="451"/>
    <n v="1919.9760000000001"/>
    <n v="3"/>
    <n v="0.2"/>
    <n v="215.9973"/>
  </r>
  <r>
    <n v="3315"/>
    <s v="CA-2017-169978"/>
    <n v="0.5"/>
    <x v="43"/>
    <d v="2017-12-28T00:00:00"/>
    <x v="4"/>
    <x v="1"/>
    <s v="Standard Class"/>
    <s v="HG-15025"/>
    <s v="Hunter Glantz"/>
    <n v="0.25"/>
    <x v="0"/>
    <s v="United States"/>
    <s v="Oceanside"/>
    <x v="9"/>
    <n v="11572"/>
    <x v="1"/>
    <s v="FUR-CH-10002602"/>
    <x v="1"/>
    <x v="1"/>
    <x v="457"/>
    <n v="271.76400000000001"/>
    <n v="2"/>
    <n v="0.1"/>
    <n v="48.313600000000001"/>
  </r>
  <r>
    <n v="3316"/>
    <s v="CA-2017-169978"/>
    <n v="0.5"/>
    <x v="43"/>
    <d v="2017-12-28T00:00:00"/>
    <x v="4"/>
    <x v="1"/>
    <s v="Standard Class"/>
    <s v="HG-15025"/>
    <s v="Hunter Glantz"/>
    <n v="0.25"/>
    <x v="0"/>
    <s v="United States"/>
    <s v="Oceanside"/>
    <x v="9"/>
    <n v="11572"/>
    <x v="1"/>
    <s v="OFF-BI-10001900"/>
    <x v="0"/>
    <x v="4"/>
    <x v="798"/>
    <n v="14.375999999999999"/>
    <n v="3"/>
    <n v="0.2"/>
    <n v="4.8518999999999997"/>
  </r>
  <r>
    <n v="3317"/>
    <s v="CA-2017-161739"/>
    <n v="1"/>
    <x v="134"/>
    <d v="2017-11-15T00:00:00"/>
    <x v="5"/>
    <x v="5"/>
    <s v="Second Class"/>
    <s v="EB-13750"/>
    <s v="Edward Becker"/>
    <n v="0.2"/>
    <x v="2"/>
    <s v="United States"/>
    <s v="Round Rock"/>
    <x v="2"/>
    <n v="78664"/>
    <x v="2"/>
    <s v="FUR-FU-10001468"/>
    <x v="1"/>
    <x v="5"/>
    <x v="799"/>
    <n v="341.96"/>
    <n v="5"/>
    <n v="0.6"/>
    <n v="-427.45"/>
  </r>
  <r>
    <n v="3332"/>
    <s v="CA-2017-122595"/>
    <n v="0.33333333333333331"/>
    <x v="234"/>
    <d v="2017-12-20T00:00:00"/>
    <x v="4"/>
    <x v="2"/>
    <s v="Standard Class"/>
    <s v="GM-14455"/>
    <s v="Gary Mitchum"/>
    <n v="0.16666666666666666"/>
    <x v="1"/>
    <s v="United States"/>
    <s v="Chicago"/>
    <x v="3"/>
    <n v="60653"/>
    <x v="2"/>
    <s v="TEC-AC-10000474"/>
    <x v="2"/>
    <x v="6"/>
    <x v="800"/>
    <n v="227.976"/>
    <n v="3"/>
    <n v="0.2"/>
    <n v="28.497"/>
  </r>
  <r>
    <n v="3333"/>
    <s v="CA-2017-122595"/>
    <n v="0.33333333333333331"/>
    <x v="234"/>
    <d v="2017-12-20T00:00:00"/>
    <x v="4"/>
    <x v="2"/>
    <s v="Standard Class"/>
    <s v="GM-14455"/>
    <s v="Gary Mitchum"/>
    <n v="0.16666666666666666"/>
    <x v="1"/>
    <s v="United States"/>
    <s v="Chicago"/>
    <x v="3"/>
    <n v="60653"/>
    <x v="2"/>
    <s v="TEC-PH-10003095"/>
    <x v="2"/>
    <x v="2"/>
    <x v="801"/>
    <n v="52.68"/>
    <n v="3"/>
    <n v="0.2"/>
    <n v="19.754999999999999"/>
  </r>
  <r>
    <n v="3334"/>
    <s v="CA-2017-122595"/>
    <n v="0.33333333333333331"/>
    <x v="234"/>
    <d v="2017-12-20T00:00:00"/>
    <x v="4"/>
    <x v="2"/>
    <s v="Standard Class"/>
    <s v="GM-14455"/>
    <s v="Gary Mitchum"/>
    <n v="0.16666666666666666"/>
    <x v="1"/>
    <s v="United States"/>
    <s v="Chicago"/>
    <x v="3"/>
    <n v="60653"/>
    <x v="2"/>
    <s v="FUR-FU-10002963"/>
    <x v="1"/>
    <x v="5"/>
    <x v="802"/>
    <n v="2.032"/>
    <n v="1"/>
    <n v="0.6"/>
    <n v="-1.3208"/>
  </r>
  <r>
    <n v="3335"/>
    <s v="US-2017-109253"/>
    <n v="0.14285714285714285"/>
    <x v="46"/>
    <d v="2017-08-22T00:00:00"/>
    <x v="10"/>
    <x v="4"/>
    <s v="First Class"/>
    <s v="PR-18880"/>
    <s v="Patrick Ryan"/>
    <n v="0.125"/>
    <x v="0"/>
    <s v="United States"/>
    <s v="Oakland"/>
    <x v="10"/>
    <n v="94601"/>
    <x v="3"/>
    <s v="OFF-AR-10000203"/>
    <x v="0"/>
    <x v="8"/>
    <x v="277"/>
    <n v="17.12"/>
    <n v="4"/>
    <n v="0"/>
    <n v="4.9648000000000003"/>
  </r>
  <r>
    <n v="3336"/>
    <s v="US-2017-109253"/>
    <n v="0.14285714285714285"/>
    <x v="46"/>
    <d v="2017-08-22T00:00:00"/>
    <x v="10"/>
    <x v="4"/>
    <s v="First Class"/>
    <s v="PR-18880"/>
    <s v="Patrick Ryan"/>
    <n v="0.125"/>
    <x v="0"/>
    <s v="United States"/>
    <s v="Oakland"/>
    <x v="10"/>
    <n v="94601"/>
    <x v="3"/>
    <s v="TEC-PH-10004667"/>
    <x v="2"/>
    <x v="2"/>
    <x v="803"/>
    <n v="431.96800000000002"/>
    <n v="4"/>
    <n v="0.2"/>
    <n v="37.797199999999997"/>
  </r>
  <r>
    <n v="3337"/>
    <s v="US-2017-109253"/>
    <n v="0.14285714285714285"/>
    <x v="46"/>
    <d v="2017-08-22T00:00:00"/>
    <x v="10"/>
    <x v="4"/>
    <s v="First Class"/>
    <s v="PR-18880"/>
    <s v="Patrick Ryan"/>
    <n v="0.125"/>
    <x v="0"/>
    <s v="United States"/>
    <s v="Oakland"/>
    <x v="10"/>
    <n v="94601"/>
    <x v="3"/>
    <s v="FUR-FU-10000193"/>
    <x v="1"/>
    <x v="5"/>
    <x v="804"/>
    <n v="129.91999999999999"/>
    <n v="4"/>
    <n v="0"/>
    <n v="10.393599999999999"/>
  </r>
  <r>
    <n v="3338"/>
    <s v="US-2017-109253"/>
    <n v="0.14285714285714285"/>
    <x v="46"/>
    <d v="2017-08-22T00:00:00"/>
    <x v="10"/>
    <x v="4"/>
    <s v="First Class"/>
    <s v="PR-18880"/>
    <s v="Patrick Ryan"/>
    <n v="0.125"/>
    <x v="0"/>
    <s v="United States"/>
    <s v="Oakland"/>
    <x v="10"/>
    <n v="94601"/>
    <x v="3"/>
    <s v="FUR-TA-10001539"/>
    <x v="1"/>
    <x v="12"/>
    <x v="103"/>
    <n v="568.72799999999995"/>
    <n v="3"/>
    <n v="0.2"/>
    <n v="28.436399999999999"/>
  </r>
  <r>
    <n v="3339"/>
    <s v="US-2017-109253"/>
    <n v="0.14285714285714285"/>
    <x v="46"/>
    <d v="2017-08-22T00:00:00"/>
    <x v="10"/>
    <x v="4"/>
    <s v="First Class"/>
    <s v="PR-18880"/>
    <s v="Patrick Ryan"/>
    <n v="0.125"/>
    <x v="0"/>
    <s v="United States"/>
    <s v="Oakland"/>
    <x v="10"/>
    <n v="94601"/>
    <x v="3"/>
    <s v="OFF-BI-10000962"/>
    <x v="0"/>
    <x v="4"/>
    <x v="805"/>
    <n v="117.14400000000001"/>
    <n v="9"/>
    <n v="0.2"/>
    <n v="42.464700000000001"/>
  </r>
  <r>
    <n v="3340"/>
    <s v="US-2017-109253"/>
    <n v="0.14285714285714285"/>
    <x v="46"/>
    <d v="2017-08-22T00:00:00"/>
    <x v="10"/>
    <x v="4"/>
    <s v="First Class"/>
    <s v="PR-18880"/>
    <s v="Patrick Ryan"/>
    <n v="0.125"/>
    <x v="0"/>
    <s v="United States"/>
    <s v="Oakland"/>
    <x v="10"/>
    <n v="94601"/>
    <x v="3"/>
    <s v="OFF-AP-10002867"/>
    <x v="0"/>
    <x v="11"/>
    <x v="806"/>
    <n v="203.52"/>
    <n v="3"/>
    <n v="0"/>
    <n v="54.950400000000002"/>
  </r>
  <r>
    <n v="3341"/>
    <s v="US-2017-109253"/>
    <n v="0.14285714285714285"/>
    <x v="46"/>
    <d v="2017-08-22T00:00:00"/>
    <x v="10"/>
    <x v="4"/>
    <s v="First Class"/>
    <s v="PR-18880"/>
    <s v="Patrick Ryan"/>
    <n v="0.125"/>
    <x v="0"/>
    <s v="United States"/>
    <s v="Oakland"/>
    <x v="10"/>
    <n v="94601"/>
    <x v="3"/>
    <s v="OFF-LA-10001158"/>
    <x v="0"/>
    <x v="7"/>
    <x v="67"/>
    <n v="51.75"/>
    <n v="5"/>
    <n v="0"/>
    <n v="24.84"/>
  </r>
  <r>
    <n v="3349"/>
    <s v="CA-2017-154732"/>
    <n v="1"/>
    <x v="15"/>
    <d v="2017-11-07T00:00:00"/>
    <x v="5"/>
    <x v="1"/>
    <s v="First Class"/>
    <s v="AH-10195"/>
    <s v="Alan Haines"/>
    <n v="0.33333333333333331"/>
    <x v="2"/>
    <s v="United States"/>
    <s v="Chicago"/>
    <x v="3"/>
    <n v="60623"/>
    <x v="2"/>
    <s v="OFF-BI-10000474"/>
    <x v="0"/>
    <x v="4"/>
    <x v="344"/>
    <n v="16.03"/>
    <n v="5"/>
    <n v="0.8"/>
    <n v="-25.648"/>
  </r>
  <r>
    <n v="3358"/>
    <s v="CA-2017-100335"/>
    <n v="1"/>
    <x v="59"/>
    <d v="2017-09-13T00:00:00"/>
    <x v="3"/>
    <x v="2"/>
    <s v="Standard Class"/>
    <s v="NF-18595"/>
    <s v="Nicole Fjeld"/>
    <n v="0.5"/>
    <x v="1"/>
    <s v="United States"/>
    <s v="Chicago"/>
    <x v="3"/>
    <n v="60610"/>
    <x v="2"/>
    <s v="OFF-PA-10001685"/>
    <x v="0"/>
    <x v="0"/>
    <x v="2"/>
    <n v="73.007999999999996"/>
    <n v="9"/>
    <n v="0.2"/>
    <n v="26.465399999999999"/>
  </r>
  <r>
    <n v="3372"/>
    <s v="CA-2017-123778"/>
    <n v="0.5"/>
    <x v="115"/>
    <d v="2017-09-30T00:00:00"/>
    <x v="3"/>
    <x v="0"/>
    <s v="Standard Class"/>
    <s v="BS-11755"/>
    <s v="Bruce Stewart"/>
    <n v="0.16666666666666666"/>
    <x v="0"/>
    <s v="United States"/>
    <s v="San Francisco"/>
    <x v="10"/>
    <n v="94122"/>
    <x v="3"/>
    <s v="OFF-BI-10000822"/>
    <x v="0"/>
    <x v="4"/>
    <x v="807"/>
    <n v="25.824000000000002"/>
    <n v="6"/>
    <n v="0.2"/>
    <n v="9.0383999999999993"/>
  </r>
  <r>
    <n v="3373"/>
    <s v="CA-2017-123778"/>
    <n v="0.5"/>
    <x v="115"/>
    <d v="2017-09-30T00:00:00"/>
    <x v="3"/>
    <x v="0"/>
    <s v="Standard Class"/>
    <s v="BS-11755"/>
    <s v="Bruce Stewart"/>
    <n v="0.16666666666666666"/>
    <x v="0"/>
    <s v="United States"/>
    <s v="San Francisco"/>
    <x v="10"/>
    <n v="94122"/>
    <x v="3"/>
    <s v="OFF-AP-10001242"/>
    <x v="0"/>
    <x v="11"/>
    <x v="808"/>
    <n v="160.96"/>
    <n v="2"/>
    <n v="0"/>
    <n v="48.287999999999997"/>
  </r>
  <r>
    <n v="3379"/>
    <s v="CA-2017-142867"/>
    <n v="0.5"/>
    <x v="84"/>
    <d v="2017-03-21T00:00:00"/>
    <x v="9"/>
    <x v="5"/>
    <s v="Standard Class"/>
    <s v="PO-19180"/>
    <s v="Philisse Overcash"/>
    <n v="0.2"/>
    <x v="1"/>
    <s v="United States"/>
    <s v="Houston"/>
    <x v="2"/>
    <n v="77095"/>
    <x v="2"/>
    <s v="OFF-BI-10003166"/>
    <x v="0"/>
    <x v="4"/>
    <x v="673"/>
    <n v="13.776"/>
    <n v="6"/>
    <n v="0.8"/>
    <n v="-22.041599999999999"/>
  </r>
  <r>
    <n v="3380"/>
    <s v="CA-2017-142867"/>
    <n v="0.5"/>
    <x v="84"/>
    <d v="2017-03-21T00:00:00"/>
    <x v="9"/>
    <x v="5"/>
    <s v="Standard Class"/>
    <s v="PO-19180"/>
    <s v="Philisse Overcash"/>
    <n v="0.2"/>
    <x v="1"/>
    <s v="United States"/>
    <s v="Houston"/>
    <x v="2"/>
    <n v="77095"/>
    <x v="2"/>
    <s v="OFF-PA-10004610"/>
    <x v="0"/>
    <x v="0"/>
    <x v="809"/>
    <n v="10.272"/>
    <n v="3"/>
    <n v="0.2"/>
    <n v="3.21"/>
  </r>
  <r>
    <n v="3381"/>
    <s v="CA-2017-103156"/>
    <n v="1"/>
    <x v="13"/>
    <d v="2017-11-24T00:00:00"/>
    <x v="5"/>
    <x v="2"/>
    <s v="First Class"/>
    <s v="TD-20995"/>
    <s v="Tamara Dahlen"/>
    <n v="0.1111111111111111"/>
    <x v="0"/>
    <s v="United States"/>
    <s v="Philadelphia"/>
    <x v="1"/>
    <n v="19120"/>
    <x v="1"/>
    <s v="FUR-FU-10000320"/>
    <x v="1"/>
    <x v="5"/>
    <x v="810"/>
    <n v="24.047999999999998"/>
    <n v="9"/>
    <n v="0.2"/>
    <n v="7.2144000000000004"/>
  </r>
  <r>
    <n v="3382"/>
    <s v="US-2017-162208"/>
    <n v="1"/>
    <x v="39"/>
    <d v="2017-08-30T00:00:00"/>
    <x v="10"/>
    <x v="1"/>
    <s v="First Class"/>
    <s v="SP-20620"/>
    <s v="Stefania Perrino"/>
    <n v="8.3333333333333329E-2"/>
    <x v="2"/>
    <s v="United States"/>
    <s v="Tampa"/>
    <x v="4"/>
    <n v="33614"/>
    <x v="0"/>
    <s v="OFF-EN-10004030"/>
    <x v="0"/>
    <x v="10"/>
    <x v="26"/>
    <n v="2.8959999999999999"/>
    <n v="1"/>
    <n v="0.2"/>
    <n v="0.97740000000000005"/>
  </r>
  <r>
    <n v="3386"/>
    <s v="CA-2017-148404"/>
    <n v="0.2"/>
    <x v="160"/>
    <d v="2017-10-11T00:00:00"/>
    <x v="2"/>
    <x v="0"/>
    <s v="Standard Class"/>
    <s v="Dp-13240"/>
    <s v="Dean percer"/>
    <n v="5.2631578947368418E-2"/>
    <x v="1"/>
    <s v="United States"/>
    <s v="Charlotte"/>
    <x v="0"/>
    <n v="28205"/>
    <x v="0"/>
    <s v="OFF-ST-10003208"/>
    <x v="0"/>
    <x v="3"/>
    <x v="54"/>
    <n v="580.67200000000003"/>
    <n v="4"/>
    <n v="0.2"/>
    <n v="65.325599999999994"/>
  </r>
  <r>
    <n v="3387"/>
    <s v="CA-2017-148404"/>
    <n v="0.2"/>
    <x v="160"/>
    <d v="2017-10-11T00:00:00"/>
    <x v="2"/>
    <x v="0"/>
    <s v="Standard Class"/>
    <s v="Dp-13240"/>
    <s v="Dean percer"/>
    <n v="5.2631578947368418E-2"/>
    <x v="1"/>
    <s v="United States"/>
    <s v="Charlotte"/>
    <x v="0"/>
    <n v="28205"/>
    <x v="0"/>
    <s v="OFF-FA-10003112"/>
    <x v="0"/>
    <x v="9"/>
    <x v="24"/>
    <n v="18.936"/>
    <n v="3"/>
    <n v="0.2"/>
    <n v="5.9175000000000004"/>
  </r>
  <r>
    <n v="3388"/>
    <s v="CA-2017-148404"/>
    <n v="0.2"/>
    <x v="160"/>
    <d v="2017-10-11T00:00:00"/>
    <x v="2"/>
    <x v="0"/>
    <s v="Standard Class"/>
    <s v="Dp-13240"/>
    <s v="Dean percer"/>
    <n v="5.2631578947368418E-2"/>
    <x v="1"/>
    <s v="United States"/>
    <s v="Charlotte"/>
    <x v="0"/>
    <n v="28205"/>
    <x v="0"/>
    <s v="TEC-PH-10004447"/>
    <x v="2"/>
    <x v="2"/>
    <x v="303"/>
    <n v="222.38399999999999"/>
    <n v="2"/>
    <n v="0.2"/>
    <n v="16.678799999999999"/>
  </r>
  <r>
    <n v="3389"/>
    <s v="CA-2017-148404"/>
    <n v="0.2"/>
    <x v="160"/>
    <d v="2017-10-11T00:00:00"/>
    <x v="2"/>
    <x v="0"/>
    <s v="Standard Class"/>
    <s v="Dp-13240"/>
    <s v="Dean percer"/>
    <n v="5.2631578947368418E-2"/>
    <x v="1"/>
    <s v="United States"/>
    <s v="Charlotte"/>
    <x v="0"/>
    <n v="28205"/>
    <x v="0"/>
    <s v="OFF-BI-10002854"/>
    <x v="0"/>
    <x v="4"/>
    <x v="811"/>
    <n v="50.454000000000001"/>
    <n v="6"/>
    <n v="0.7"/>
    <n v="-33.636000000000003"/>
  </r>
  <r>
    <n v="3390"/>
    <s v="CA-2017-148404"/>
    <n v="0.2"/>
    <x v="160"/>
    <d v="2017-10-11T00:00:00"/>
    <x v="2"/>
    <x v="0"/>
    <s v="Standard Class"/>
    <s v="Dp-13240"/>
    <s v="Dean percer"/>
    <n v="5.2631578947368418E-2"/>
    <x v="1"/>
    <s v="United States"/>
    <s v="Charlotte"/>
    <x v="0"/>
    <n v="28205"/>
    <x v="0"/>
    <s v="FUR-TA-10001039"/>
    <x v="1"/>
    <x v="12"/>
    <x v="812"/>
    <n v="154.76400000000001"/>
    <n v="3"/>
    <n v="0.4"/>
    <n v="-36.111600000000003"/>
  </r>
  <r>
    <n v="3391"/>
    <s v="CA-2017-101077"/>
    <n v="1"/>
    <x v="171"/>
    <d v="2017-03-30T00:00:00"/>
    <x v="9"/>
    <x v="0"/>
    <s v="Second Class"/>
    <s v="DB-13660"/>
    <s v="Duane Benoit"/>
    <n v="0.14285714285714285"/>
    <x v="0"/>
    <s v="United States"/>
    <s v="Dallas"/>
    <x v="2"/>
    <n v="75081"/>
    <x v="2"/>
    <s v="OFF-PA-10004239"/>
    <x v="0"/>
    <x v="0"/>
    <x v="813"/>
    <n v="6.8479999999999999"/>
    <n v="2"/>
    <n v="0.2"/>
    <n v="2.14"/>
  </r>
  <r>
    <n v="3395"/>
    <s v="US-2017-131583"/>
    <n v="1"/>
    <x v="53"/>
    <d v="2017-06-10T00:00:00"/>
    <x v="7"/>
    <x v="0"/>
    <s v="Same Day"/>
    <s v="CL-11890"/>
    <s v="Carl Ludwig"/>
    <n v="0.2"/>
    <x v="0"/>
    <s v="United States"/>
    <s v="Philadelphia"/>
    <x v="1"/>
    <n v="19143"/>
    <x v="1"/>
    <s v="OFF-PA-10000380"/>
    <x v="0"/>
    <x v="0"/>
    <x v="814"/>
    <n v="40.031999999999996"/>
    <n v="6"/>
    <n v="0.2"/>
    <n v="15.012"/>
  </r>
  <r>
    <n v="3396"/>
    <s v="US-2017-148362"/>
    <n v="0.33333333333333331"/>
    <x v="247"/>
    <d v="2017-07-08T00:00:00"/>
    <x v="1"/>
    <x v="0"/>
    <s v="Standard Class"/>
    <s v="KF-16285"/>
    <s v="Karen Ferguson"/>
    <n v="7.1428571428571425E-2"/>
    <x v="1"/>
    <s v="United States"/>
    <s v="Indianapolis"/>
    <x v="24"/>
    <n v="46203"/>
    <x v="2"/>
    <s v="OFF-ST-10001128"/>
    <x v="0"/>
    <x v="3"/>
    <x v="815"/>
    <n v="443.92"/>
    <n v="4"/>
    <n v="0"/>
    <n v="13.317600000000001"/>
  </r>
  <r>
    <n v="3397"/>
    <s v="US-2017-148362"/>
    <n v="0.33333333333333331"/>
    <x v="247"/>
    <d v="2017-07-08T00:00:00"/>
    <x v="1"/>
    <x v="0"/>
    <s v="Standard Class"/>
    <s v="KF-16285"/>
    <s v="Karen Ferguson"/>
    <n v="7.1428571428571425E-2"/>
    <x v="1"/>
    <s v="United States"/>
    <s v="Indianapolis"/>
    <x v="24"/>
    <n v="46203"/>
    <x v="2"/>
    <s v="OFF-BI-10003656"/>
    <x v="0"/>
    <x v="4"/>
    <x v="816"/>
    <n v="169.99"/>
    <n v="1"/>
    <n v="0"/>
    <n v="78.195400000000006"/>
  </r>
  <r>
    <n v="3398"/>
    <s v="US-2017-148362"/>
    <n v="0.33333333333333331"/>
    <x v="247"/>
    <d v="2017-07-08T00:00:00"/>
    <x v="1"/>
    <x v="0"/>
    <s v="Standard Class"/>
    <s v="KF-16285"/>
    <s v="Karen Ferguson"/>
    <n v="7.1428571428571425E-2"/>
    <x v="1"/>
    <s v="United States"/>
    <s v="Indianapolis"/>
    <x v="24"/>
    <n v="46203"/>
    <x v="2"/>
    <s v="OFF-PA-10003441"/>
    <x v="0"/>
    <x v="0"/>
    <x v="817"/>
    <n v="25.92"/>
    <n v="4"/>
    <n v="0"/>
    <n v="12.441599999999999"/>
  </r>
  <r>
    <n v="3404"/>
    <s v="CA-2017-168739"/>
    <n v="1"/>
    <x v="38"/>
    <d v="2017-06-05T00:00:00"/>
    <x v="6"/>
    <x v="4"/>
    <s v="Standard Class"/>
    <s v="HZ-14950"/>
    <s v="Henia Zydlo"/>
    <n v="0.2"/>
    <x v="0"/>
    <s v="United States"/>
    <s v="Houston"/>
    <x v="2"/>
    <n v="77095"/>
    <x v="2"/>
    <s v="FUR-FU-10003919"/>
    <x v="1"/>
    <x v="5"/>
    <x v="818"/>
    <n v="65.424000000000007"/>
    <n v="4"/>
    <n v="0.6"/>
    <n v="-52.339199999999998"/>
  </r>
  <r>
    <n v="3410"/>
    <s v="US-2017-150847"/>
    <n v="1"/>
    <x v="144"/>
    <d v="2017-05-06T00:00:00"/>
    <x v="0"/>
    <x v="1"/>
    <s v="Standard Class"/>
    <s v="JF-15490"/>
    <s v="Jeremy Farry"/>
    <n v="0.2"/>
    <x v="0"/>
    <s v="United States"/>
    <s v="Columbus"/>
    <x v="12"/>
    <n v="43229"/>
    <x v="1"/>
    <s v="OFF-PA-10004451"/>
    <x v="0"/>
    <x v="0"/>
    <x v="131"/>
    <n v="10.368"/>
    <n v="2"/>
    <n v="0.2"/>
    <n v="3.6288"/>
  </r>
  <r>
    <n v="3428"/>
    <s v="US-2017-111024"/>
    <n v="0.33333333333333331"/>
    <x v="124"/>
    <d v="2017-07-06T00:00:00"/>
    <x v="1"/>
    <x v="4"/>
    <s v="Second Class"/>
    <s v="SZ-20035"/>
    <s v="Sam Zeldin"/>
    <n v="0.14285714285714285"/>
    <x v="1"/>
    <s v="United States"/>
    <s v="Lancaster"/>
    <x v="12"/>
    <n v="43130"/>
    <x v="1"/>
    <s v="OFF-PA-10000174"/>
    <x v="0"/>
    <x v="0"/>
    <x v="819"/>
    <n v="32.896000000000001"/>
    <n v="4"/>
    <n v="0.2"/>
    <n v="11.102399999999999"/>
  </r>
  <r>
    <n v="3429"/>
    <s v="US-2017-111024"/>
    <n v="0.33333333333333331"/>
    <x v="124"/>
    <d v="2017-07-06T00:00:00"/>
    <x v="1"/>
    <x v="4"/>
    <s v="Second Class"/>
    <s v="SZ-20035"/>
    <s v="Sam Zeldin"/>
    <n v="0.14285714285714285"/>
    <x v="1"/>
    <s v="United States"/>
    <s v="Lancaster"/>
    <x v="12"/>
    <n v="43130"/>
    <x v="1"/>
    <s v="FUR-TA-10002041"/>
    <x v="1"/>
    <x v="12"/>
    <x v="82"/>
    <n v="215.148"/>
    <n v="2"/>
    <n v="0.4"/>
    <n v="-103.98820000000001"/>
  </r>
  <r>
    <n v="3430"/>
    <s v="US-2017-111024"/>
    <n v="0.33333333333333331"/>
    <x v="124"/>
    <d v="2017-07-06T00:00:00"/>
    <x v="1"/>
    <x v="4"/>
    <s v="Second Class"/>
    <s v="SZ-20035"/>
    <s v="Sam Zeldin"/>
    <n v="0.14285714285714285"/>
    <x v="1"/>
    <s v="United States"/>
    <s v="Lancaster"/>
    <x v="12"/>
    <n v="43130"/>
    <x v="1"/>
    <s v="OFF-PA-10002246"/>
    <x v="0"/>
    <x v="0"/>
    <x v="820"/>
    <n v="30.96"/>
    <n v="6"/>
    <n v="0.2"/>
    <n v="11.223000000000001"/>
  </r>
  <r>
    <n v="3431"/>
    <s v="CA-2017-148264"/>
    <n v="0.33333333333333331"/>
    <x v="44"/>
    <d v="2017-12-09T00:00:00"/>
    <x v="4"/>
    <x v="5"/>
    <s v="First Class"/>
    <s v="LF-17185"/>
    <s v="Luke Foster"/>
    <n v="0.25"/>
    <x v="0"/>
    <s v="United States"/>
    <s v="Inglewood"/>
    <x v="10"/>
    <n v="90301"/>
    <x v="3"/>
    <s v="OFF-ST-10003327"/>
    <x v="0"/>
    <x v="3"/>
    <x v="821"/>
    <n v="29.79"/>
    <n v="3"/>
    <n v="0"/>
    <n v="8.6390999999999991"/>
  </r>
  <r>
    <n v="3432"/>
    <s v="CA-2017-148264"/>
    <n v="0.33333333333333331"/>
    <x v="44"/>
    <d v="2017-12-09T00:00:00"/>
    <x v="4"/>
    <x v="5"/>
    <s v="First Class"/>
    <s v="LF-17185"/>
    <s v="Luke Foster"/>
    <n v="0.25"/>
    <x v="0"/>
    <s v="United States"/>
    <s v="Inglewood"/>
    <x v="10"/>
    <n v="90301"/>
    <x v="3"/>
    <s v="FUR-FU-10002703"/>
    <x v="1"/>
    <x v="5"/>
    <x v="822"/>
    <n v="128.9"/>
    <n v="2"/>
    <n v="0"/>
    <n v="15.468"/>
  </r>
  <r>
    <n v="3433"/>
    <s v="CA-2017-148264"/>
    <n v="0.33333333333333331"/>
    <x v="44"/>
    <d v="2017-12-09T00:00:00"/>
    <x v="4"/>
    <x v="5"/>
    <s v="First Class"/>
    <s v="LF-17185"/>
    <s v="Luke Foster"/>
    <n v="0.25"/>
    <x v="0"/>
    <s v="United States"/>
    <s v="Inglewood"/>
    <x v="10"/>
    <n v="90301"/>
    <x v="3"/>
    <s v="OFF-PA-10003651"/>
    <x v="0"/>
    <x v="0"/>
    <x v="823"/>
    <n v="60.12"/>
    <n v="9"/>
    <n v="0"/>
    <n v="28.857600000000001"/>
  </r>
  <r>
    <n v="3434"/>
    <s v="CA-2017-131212"/>
    <n v="0.5"/>
    <x v="76"/>
    <d v="2017-12-09T00:00:00"/>
    <x v="4"/>
    <x v="3"/>
    <s v="Standard Class"/>
    <s v="AB-10165"/>
    <s v="Alan Barnes"/>
    <n v="0.14285714285714285"/>
    <x v="0"/>
    <s v="United States"/>
    <s v="Bellevue"/>
    <x v="21"/>
    <n v="98006"/>
    <x v="3"/>
    <s v="OFF-BI-10001617"/>
    <x v="0"/>
    <x v="4"/>
    <x v="824"/>
    <n v="24.815999999999999"/>
    <n v="3"/>
    <n v="0.2"/>
    <n v="8.3754000000000008"/>
  </r>
  <r>
    <n v="3435"/>
    <s v="CA-2017-131212"/>
    <n v="0.5"/>
    <x v="76"/>
    <d v="2017-12-09T00:00:00"/>
    <x v="4"/>
    <x v="3"/>
    <s v="Standard Class"/>
    <s v="AB-10165"/>
    <s v="Alan Barnes"/>
    <n v="0.14285714285714285"/>
    <x v="0"/>
    <s v="United States"/>
    <s v="Bellevue"/>
    <x v="21"/>
    <n v="98006"/>
    <x v="3"/>
    <s v="OFF-BI-10000145"/>
    <x v="0"/>
    <x v="4"/>
    <x v="534"/>
    <n v="14.976000000000001"/>
    <n v="6"/>
    <n v="0.2"/>
    <n v="5.4287999999999998"/>
  </r>
  <r>
    <n v="3438"/>
    <s v="CA-2017-152583"/>
    <n v="0.33333333333333331"/>
    <x v="145"/>
    <d v="2017-10-30T00:00:00"/>
    <x v="2"/>
    <x v="4"/>
    <s v="Same Day"/>
    <s v="RA-19945"/>
    <s v="Ryan Akin"/>
    <n v="0.25"/>
    <x v="0"/>
    <s v="United States"/>
    <s v="Dallas"/>
    <x v="2"/>
    <n v="75217"/>
    <x v="2"/>
    <s v="FUR-FU-10003849"/>
    <x v="1"/>
    <x v="5"/>
    <x v="145"/>
    <n v="16.192"/>
    <n v="2"/>
    <n v="0.6"/>
    <n v="-8.5007999999999999"/>
  </r>
  <r>
    <n v="3439"/>
    <s v="CA-2017-152583"/>
    <n v="0.33333333333333331"/>
    <x v="145"/>
    <d v="2017-10-30T00:00:00"/>
    <x v="2"/>
    <x v="4"/>
    <s v="Same Day"/>
    <s v="RA-19945"/>
    <s v="Ryan Akin"/>
    <n v="0.25"/>
    <x v="0"/>
    <s v="United States"/>
    <s v="Dallas"/>
    <x v="2"/>
    <n v="75217"/>
    <x v="2"/>
    <s v="FUR-TA-10002041"/>
    <x v="1"/>
    <x v="12"/>
    <x v="82"/>
    <n v="251.006"/>
    <n v="2"/>
    <n v="0.3"/>
    <n v="-68.130200000000002"/>
  </r>
  <r>
    <n v="3440"/>
    <s v="CA-2017-152583"/>
    <n v="0.33333333333333331"/>
    <x v="145"/>
    <d v="2017-10-30T00:00:00"/>
    <x v="2"/>
    <x v="4"/>
    <s v="Same Day"/>
    <s v="RA-19945"/>
    <s v="Ryan Akin"/>
    <n v="0.25"/>
    <x v="0"/>
    <s v="United States"/>
    <s v="Dallas"/>
    <x v="2"/>
    <n v="75217"/>
    <x v="2"/>
    <s v="OFF-ST-10002214"/>
    <x v="0"/>
    <x v="3"/>
    <x v="591"/>
    <n v="54.192"/>
    <n v="6"/>
    <n v="0.2"/>
    <n v="4.0644"/>
  </r>
  <r>
    <n v="3443"/>
    <s v="CA-2017-168858"/>
    <n v="0.5"/>
    <x v="32"/>
    <d v="2017-11-23T00:00:00"/>
    <x v="5"/>
    <x v="1"/>
    <s v="Standard Class"/>
    <s v="JD-16150"/>
    <s v="Justin Deggeller"/>
    <n v="0.2"/>
    <x v="2"/>
    <s v="United States"/>
    <s v="New York City"/>
    <x v="9"/>
    <n v="10011"/>
    <x v="1"/>
    <s v="OFF-EN-10001415"/>
    <x v="0"/>
    <x v="10"/>
    <x v="468"/>
    <n v="16.739999999999998"/>
    <n v="3"/>
    <n v="0"/>
    <n v="8.3699999999999992"/>
  </r>
  <r>
    <n v="3444"/>
    <s v="CA-2017-168858"/>
    <n v="0.5"/>
    <x v="32"/>
    <d v="2017-11-23T00:00:00"/>
    <x v="5"/>
    <x v="1"/>
    <s v="Standard Class"/>
    <s v="JD-16150"/>
    <s v="Justin Deggeller"/>
    <n v="0.2"/>
    <x v="2"/>
    <s v="United States"/>
    <s v="New York City"/>
    <x v="9"/>
    <n v="10011"/>
    <x v="1"/>
    <s v="OFF-AP-10003849"/>
    <x v="0"/>
    <x v="11"/>
    <x v="825"/>
    <n v="2504.7399999999998"/>
    <n v="7"/>
    <n v="0"/>
    <n v="626.18499999999995"/>
  </r>
  <r>
    <n v="3448"/>
    <s v="CA-2017-102554"/>
    <n v="1"/>
    <x v="154"/>
    <d v="2017-06-15T00:00:00"/>
    <x v="7"/>
    <x v="1"/>
    <s v="Standard Class"/>
    <s v="KN-16705"/>
    <s v="Kristina Nunn"/>
    <n v="0.16666666666666666"/>
    <x v="1"/>
    <s v="United States"/>
    <s v="Auburn"/>
    <x v="31"/>
    <n v="36830"/>
    <x v="0"/>
    <s v="OFF-AR-10001919"/>
    <x v="0"/>
    <x v="8"/>
    <x v="826"/>
    <n v="3.76"/>
    <n v="2"/>
    <n v="0"/>
    <n v="1.0904"/>
  </r>
  <r>
    <n v="3457"/>
    <s v="CA-2017-136448"/>
    <n v="0.2"/>
    <x v="30"/>
    <d v="2017-09-18T00:00:00"/>
    <x v="3"/>
    <x v="0"/>
    <s v="First Class"/>
    <s v="AS-10090"/>
    <s v="Adam Shillingsburg"/>
    <n v="0.125"/>
    <x v="0"/>
    <s v="United States"/>
    <s v="Philadelphia"/>
    <x v="1"/>
    <n v="19143"/>
    <x v="1"/>
    <s v="TEC-AC-10001109"/>
    <x v="2"/>
    <x v="6"/>
    <x v="827"/>
    <n v="71.975999999999999"/>
    <n v="3"/>
    <n v="0.2"/>
    <n v="19.793399999999998"/>
  </r>
  <r>
    <n v="3458"/>
    <s v="CA-2017-136448"/>
    <n v="0.2"/>
    <x v="30"/>
    <d v="2017-09-18T00:00:00"/>
    <x v="3"/>
    <x v="0"/>
    <s v="First Class"/>
    <s v="AS-10090"/>
    <s v="Adam Shillingsburg"/>
    <n v="0.125"/>
    <x v="0"/>
    <s v="United States"/>
    <s v="Philadelphia"/>
    <x v="1"/>
    <n v="19143"/>
    <x v="1"/>
    <s v="FUR-FU-10003832"/>
    <x v="1"/>
    <x v="5"/>
    <x v="688"/>
    <n v="22.512"/>
    <n v="3"/>
    <n v="0.2"/>
    <n v="2.2511999999999999"/>
  </r>
  <r>
    <n v="3459"/>
    <s v="CA-2017-136448"/>
    <n v="0.2"/>
    <x v="30"/>
    <d v="2017-09-18T00:00:00"/>
    <x v="3"/>
    <x v="0"/>
    <s v="First Class"/>
    <s v="AS-10090"/>
    <s v="Adam Shillingsburg"/>
    <n v="0.125"/>
    <x v="0"/>
    <s v="United States"/>
    <s v="Philadelphia"/>
    <x v="1"/>
    <n v="19143"/>
    <x v="1"/>
    <s v="OFF-BI-10002393"/>
    <x v="0"/>
    <x v="4"/>
    <x v="828"/>
    <n v="3.444"/>
    <n v="2"/>
    <n v="0.7"/>
    <n v="-2.7551999999999999"/>
  </r>
  <r>
    <n v="3460"/>
    <s v="CA-2017-136448"/>
    <n v="0.2"/>
    <x v="30"/>
    <d v="2017-09-18T00:00:00"/>
    <x v="3"/>
    <x v="0"/>
    <s v="First Class"/>
    <s v="AS-10090"/>
    <s v="Adam Shillingsburg"/>
    <n v="0.125"/>
    <x v="0"/>
    <s v="United States"/>
    <s v="Philadelphia"/>
    <x v="1"/>
    <n v="19143"/>
    <x v="1"/>
    <s v="OFF-BI-10001359"/>
    <x v="0"/>
    <x v="4"/>
    <x v="470"/>
    <n v="538.19399999999996"/>
    <n v="2"/>
    <n v="0.7"/>
    <n v="-412.61540000000002"/>
  </r>
  <r>
    <n v="3461"/>
    <s v="CA-2017-136448"/>
    <n v="0.2"/>
    <x v="30"/>
    <d v="2017-09-18T00:00:00"/>
    <x v="3"/>
    <x v="0"/>
    <s v="First Class"/>
    <s v="AS-10090"/>
    <s v="Adam Shillingsburg"/>
    <n v="0.125"/>
    <x v="0"/>
    <s v="United States"/>
    <s v="Philadelphia"/>
    <x v="1"/>
    <n v="19143"/>
    <x v="1"/>
    <s v="TEC-AC-10003628"/>
    <x v="2"/>
    <x v="6"/>
    <x v="769"/>
    <n v="47.984000000000002"/>
    <n v="2"/>
    <n v="0.2"/>
    <n v="14.395200000000001"/>
  </r>
  <r>
    <n v="3462"/>
    <s v="CA-2017-114258"/>
    <n v="1"/>
    <x v="15"/>
    <d v="2017-11-10T00:00:00"/>
    <x v="5"/>
    <x v="1"/>
    <s v="Second Class"/>
    <s v="EM-13825"/>
    <s v="Elizabeth Moffitt"/>
    <n v="0.125"/>
    <x v="2"/>
    <s v="United States"/>
    <s v="Dallas"/>
    <x v="2"/>
    <n v="75081"/>
    <x v="2"/>
    <s v="TEC-PH-10003012"/>
    <x v="2"/>
    <x v="2"/>
    <x v="178"/>
    <n v="492.76799999999997"/>
    <n v="4"/>
    <n v="0.2"/>
    <n v="55.436399999999999"/>
  </r>
  <r>
    <n v="3465"/>
    <s v="CA-2017-128699"/>
    <n v="1"/>
    <x v="213"/>
    <d v="2017-12-05T00:00:00"/>
    <x v="4"/>
    <x v="1"/>
    <s v="Second Class"/>
    <s v="ND-18370"/>
    <s v="Natalie DeCherney"/>
    <n v="0.1111111111111111"/>
    <x v="0"/>
    <s v="United States"/>
    <s v="Jacksonville"/>
    <x v="4"/>
    <n v="32216"/>
    <x v="0"/>
    <s v="TEC-AC-10001990"/>
    <x v="2"/>
    <x v="6"/>
    <x v="829"/>
    <n v="47.991999999999997"/>
    <n v="1"/>
    <n v="0.2"/>
    <n v="7.1988000000000003"/>
  </r>
  <r>
    <n v="3472"/>
    <s v="CA-2017-122644"/>
    <n v="0.5"/>
    <x v="26"/>
    <d v="2017-11-17T00:00:00"/>
    <x v="5"/>
    <x v="1"/>
    <s v="Standard Class"/>
    <s v="SF-20965"/>
    <s v="Sylvia Foulston"/>
    <n v="0.14285714285714285"/>
    <x v="2"/>
    <s v="United States"/>
    <s v="Columbus"/>
    <x v="12"/>
    <n v="43229"/>
    <x v="1"/>
    <s v="OFF-PA-10003673"/>
    <x v="0"/>
    <x v="0"/>
    <x v="722"/>
    <n v="10.848000000000001"/>
    <n v="2"/>
    <n v="0.2"/>
    <n v="3.5255999999999998"/>
  </r>
  <r>
    <n v="3473"/>
    <s v="CA-2017-122644"/>
    <n v="0.5"/>
    <x v="26"/>
    <d v="2017-11-17T00:00:00"/>
    <x v="5"/>
    <x v="1"/>
    <s v="Standard Class"/>
    <s v="SF-20965"/>
    <s v="Sylvia Foulston"/>
    <n v="0.14285714285714285"/>
    <x v="2"/>
    <s v="United States"/>
    <s v="Columbus"/>
    <x v="12"/>
    <n v="43229"/>
    <x v="1"/>
    <s v="TEC-AC-10003614"/>
    <x v="2"/>
    <x v="6"/>
    <x v="171"/>
    <n v="18.544"/>
    <n v="2"/>
    <n v="0.2"/>
    <n v="3.0133999999999999"/>
  </r>
  <r>
    <n v="3474"/>
    <s v="CA-2017-111815"/>
    <n v="0.5"/>
    <x v="126"/>
    <d v="2017-03-10T00:00:00"/>
    <x v="9"/>
    <x v="5"/>
    <s v="Standard Class"/>
    <s v="EP-13915"/>
    <s v="Emily Phan"/>
    <n v="6.6666666666666666E-2"/>
    <x v="0"/>
    <s v="United States"/>
    <s v="Dearborn Heights"/>
    <x v="5"/>
    <n v="48127"/>
    <x v="2"/>
    <s v="FUR-CH-10000785"/>
    <x v="1"/>
    <x v="1"/>
    <x v="68"/>
    <n v="180.98"/>
    <n v="1"/>
    <n v="0"/>
    <n v="47.0548"/>
  </r>
  <r>
    <n v="3475"/>
    <s v="CA-2017-111815"/>
    <n v="0.5"/>
    <x v="126"/>
    <d v="2017-03-10T00:00:00"/>
    <x v="9"/>
    <x v="5"/>
    <s v="Standard Class"/>
    <s v="EP-13915"/>
    <s v="Emily Phan"/>
    <n v="6.6666666666666666E-2"/>
    <x v="0"/>
    <s v="United States"/>
    <s v="Dearborn Heights"/>
    <x v="5"/>
    <n v="48127"/>
    <x v="2"/>
    <s v="TEC-AC-10002926"/>
    <x v="2"/>
    <x v="6"/>
    <x v="447"/>
    <n v="99.98"/>
    <n v="2"/>
    <n v="0"/>
    <n v="42.991399999999999"/>
  </r>
  <r>
    <n v="3488"/>
    <s v="CA-2017-120705"/>
    <n v="1"/>
    <x v="153"/>
    <d v="2017-09-11T00:00:00"/>
    <x v="3"/>
    <x v="3"/>
    <s v="Standard Class"/>
    <s v="MG-17875"/>
    <s v="Michael Grace"/>
    <n v="1"/>
    <x v="1"/>
    <s v="United States"/>
    <s v="Fort Lauderdale"/>
    <x v="4"/>
    <n v="33311"/>
    <x v="0"/>
    <s v="OFF-ST-10001522"/>
    <x v="0"/>
    <x v="3"/>
    <x v="40"/>
    <n v="147.184"/>
    <n v="2"/>
    <n v="0.2"/>
    <n v="-29.436800000000002"/>
  </r>
  <r>
    <n v="3494"/>
    <s v="CA-2017-142034"/>
    <n v="0.33333333333333331"/>
    <x v="70"/>
    <d v="2017-09-28T00:00:00"/>
    <x v="3"/>
    <x v="1"/>
    <s v="Standard Class"/>
    <s v="KB-16240"/>
    <s v="Karen Bern"/>
    <n v="0.16666666666666666"/>
    <x v="2"/>
    <s v="United States"/>
    <s v="Saint Cloud"/>
    <x v="7"/>
    <n v="56301"/>
    <x v="2"/>
    <s v="TEC-AC-10002305"/>
    <x v="2"/>
    <x v="6"/>
    <x v="830"/>
    <n v="72"/>
    <n v="4"/>
    <n v="0"/>
    <n v="12.96"/>
  </r>
  <r>
    <n v="3495"/>
    <s v="CA-2017-142034"/>
    <n v="0.33333333333333331"/>
    <x v="70"/>
    <d v="2017-09-28T00:00:00"/>
    <x v="3"/>
    <x v="1"/>
    <s v="Standard Class"/>
    <s v="KB-16240"/>
    <s v="Karen Bern"/>
    <n v="0.16666666666666666"/>
    <x v="2"/>
    <s v="United States"/>
    <s v="Saint Cloud"/>
    <x v="7"/>
    <n v="56301"/>
    <x v="2"/>
    <s v="TEC-AC-10000990"/>
    <x v="2"/>
    <x v="6"/>
    <x v="831"/>
    <n v="655.9"/>
    <n v="5"/>
    <n v="0"/>
    <n v="275.47800000000001"/>
  </r>
  <r>
    <n v="3496"/>
    <s v="CA-2017-142034"/>
    <n v="0.33333333333333331"/>
    <x v="70"/>
    <d v="2017-09-28T00:00:00"/>
    <x v="3"/>
    <x v="1"/>
    <s v="Standard Class"/>
    <s v="KB-16240"/>
    <s v="Karen Bern"/>
    <n v="0.16666666666666666"/>
    <x v="2"/>
    <s v="United States"/>
    <s v="Saint Cloud"/>
    <x v="7"/>
    <n v="56301"/>
    <x v="2"/>
    <s v="FUR-CH-10000665"/>
    <x v="1"/>
    <x v="1"/>
    <x v="211"/>
    <n v="603.91999999999996"/>
    <n v="4"/>
    <n v="0"/>
    <n v="181.17599999999999"/>
  </r>
  <r>
    <n v="3503"/>
    <s v="CA-2017-125115"/>
    <n v="0.5"/>
    <x v="91"/>
    <d v="2017-04-10T00:00:00"/>
    <x v="0"/>
    <x v="4"/>
    <s v="Same Day"/>
    <s v="RD-19930"/>
    <s v="Russell D'Ascenzo"/>
    <n v="0.25"/>
    <x v="0"/>
    <s v="United States"/>
    <s v="Austin"/>
    <x v="2"/>
    <n v="78745"/>
    <x v="2"/>
    <s v="OFF-PA-10004101"/>
    <x v="0"/>
    <x v="0"/>
    <x v="832"/>
    <n v="10.368"/>
    <n v="2"/>
    <n v="0.2"/>
    <n v="3.6288"/>
  </r>
  <r>
    <n v="3504"/>
    <s v="CA-2017-125115"/>
    <n v="0.5"/>
    <x v="91"/>
    <d v="2017-04-10T00:00:00"/>
    <x v="0"/>
    <x v="4"/>
    <s v="Same Day"/>
    <s v="RD-19930"/>
    <s v="Russell D'Ascenzo"/>
    <n v="0.25"/>
    <x v="0"/>
    <s v="United States"/>
    <s v="Austin"/>
    <x v="2"/>
    <n v="78745"/>
    <x v="2"/>
    <s v="TEC-AC-10001714"/>
    <x v="2"/>
    <x v="6"/>
    <x v="833"/>
    <n v="95.736000000000004"/>
    <n v="3"/>
    <n v="0.2"/>
    <n v="20.343900000000001"/>
  </r>
  <r>
    <n v="3513"/>
    <s v="CA-2017-140326"/>
    <n v="0.33333333333333331"/>
    <x v="146"/>
    <d v="2017-09-06T00:00:00"/>
    <x v="3"/>
    <x v="4"/>
    <s v="First Class"/>
    <s v="HW-14935"/>
    <s v="Helen Wasserman"/>
    <n v="7.6923076923076927E-2"/>
    <x v="2"/>
    <s v="United States"/>
    <s v="Chicago"/>
    <x v="3"/>
    <n v="60653"/>
    <x v="2"/>
    <s v="FUR-BO-10000112"/>
    <x v="1"/>
    <x v="14"/>
    <x v="834"/>
    <n v="825.17399999999998"/>
    <n v="9"/>
    <n v="0.3"/>
    <n v="-117.88200000000001"/>
  </r>
  <r>
    <n v="3514"/>
    <s v="CA-2017-140326"/>
    <n v="0.33333333333333331"/>
    <x v="146"/>
    <d v="2017-09-06T00:00:00"/>
    <x v="3"/>
    <x v="4"/>
    <s v="First Class"/>
    <s v="HW-14935"/>
    <s v="Helen Wasserman"/>
    <n v="7.6923076923076927E-2"/>
    <x v="2"/>
    <s v="United States"/>
    <s v="Chicago"/>
    <x v="3"/>
    <n v="60653"/>
    <x v="2"/>
    <s v="OFF-PA-10004041"/>
    <x v="0"/>
    <x v="0"/>
    <x v="347"/>
    <n v="17.760000000000002"/>
    <n v="3"/>
    <n v="0.2"/>
    <n v="5.55"/>
  </r>
  <r>
    <n v="3515"/>
    <s v="CA-2017-140326"/>
    <n v="0.33333333333333331"/>
    <x v="146"/>
    <d v="2017-09-06T00:00:00"/>
    <x v="3"/>
    <x v="4"/>
    <s v="First Class"/>
    <s v="HW-14935"/>
    <s v="Helen Wasserman"/>
    <n v="7.6923076923076927E-2"/>
    <x v="2"/>
    <s v="United States"/>
    <s v="Chicago"/>
    <x v="3"/>
    <n v="60653"/>
    <x v="2"/>
    <s v="OFF-AR-10001149"/>
    <x v="0"/>
    <x v="8"/>
    <x v="835"/>
    <n v="6.9119999999999999"/>
    <n v="3"/>
    <n v="0.2"/>
    <n v="0.86399999999999999"/>
  </r>
  <r>
    <n v="3526"/>
    <s v="CA-2017-148922"/>
    <n v="0.33333333333333331"/>
    <x v="113"/>
    <d v="2017-12-15T00:00:00"/>
    <x v="4"/>
    <x v="1"/>
    <s v="Second Class"/>
    <s v="SU-20665"/>
    <s v="Stephanie Ulpright"/>
    <n v="9.0909090909090912E-2"/>
    <x v="1"/>
    <s v="United States"/>
    <s v="Jackson"/>
    <x v="23"/>
    <n v="39212"/>
    <x v="0"/>
    <s v="TEC-AC-10001838"/>
    <x v="2"/>
    <x v="6"/>
    <x v="205"/>
    <n v="599.97"/>
    <n v="3"/>
    <n v="0"/>
    <n v="257.9871"/>
  </r>
  <r>
    <n v="3527"/>
    <s v="CA-2017-148922"/>
    <n v="0.33333333333333331"/>
    <x v="113"/>
    <d v="2017-12-15T00:00:00"/>
    <x v="4"/>
    <x v="1"/>
    <s v="Second Class"/>
    <s v="SU-20665"/>
    <s v="Stephanie Ulpright"/>
    <n v="9.0909090909090912E-2"/>
    <x v="1"/>
    <s v="United States"/>
    <s v="Jackson"/>
    <x v="23"/>
    <n v="39212"/>
    <x v="0"/>
    <s v="TEC-PH-10000148"/>
    <x v="2"/>
    <x v="2"/>
    <x v="836"/>
    <n v="38.97"/>
    <n v="3"/>
    <n v="0"/>
    <n v="0.77939999999999998"/>
  </r>
  <r>
    <n v="3528"/>
    <s v="CA-2017-148922"/>
    <n v="0.33333333333333331"/>
    <x v="113"/>
    <d v="2017-12-15T00:00:00"/>
    <x v="4"/>
    <x v="1"/>
    <s v="Second Class"/>
    <s v="SU-20665"/>
    <s v="Stephanie Ulpright"/>
    <n v="9.0909090909090912E-2"/>
    <x v="1"/>
    <s v="United States"/>
    <s v="Jackson"/>
    <x v="23"/>
    <n v="39212"/>
    <x v="0"/>
    <s v="OFF-BI-10003476"/>
    <x v="0"/>
    <x v="4"/>
    <x v="837"/>
    <n v="45.84"/>
    <n v="8"/>
    <n v="0"/>
    <n v="22.0032"/>
  </r>
  <r>
    <n v="3545"/>
    <s v="CA-2017-121216"/>
    <n v="0.5"/>
    <x v="94"/>
    <d v="2017-12-25T00:00:00"/>
    <x v="4"/>
    <x v="0"/>
    <s v="Second Class"/>
    <s v="MM-17920"/>
    <s v="Michael Moore"/>
    <n v="0.2"/>
    <x v="0"/>
    <s v="United States"/>
    <s v="College Station"/>
    <x v="2"/>
    <n v="77840"/>
    <x v="2"/>
    <s v="OFF-PA-10004519"/>
    <x v="0"/>
    <x v="0"/>
    <x v="838"/>
    <n v="28.672000000000001"/>
    <n v="8"/>
    <n v="0.2"/>
    <n v="10.393599999999999"/>
  </r>
  <r>
    <n v="3546"/>
    <s v="CA-2017-121216"/>
    <n v="0.5"/>
    <x v="94"/>
    <d v="2017-12-25T00:00:00"/>
    <x v="4"/>
    <x v="0"/>
    <s v="Second Class"/>
    <s v="MM-17920"/>
    <s v="Michael Moore"/>
    <n v="0.2"/>
    <x v="0"/>
    <s v="United States"/>
    <s v="College Station"/>
    <x v="2"/>
    <n v="77840"/>
    <x v="2"/>
    <s v="OFF-AP-10001947"/>
    <x v="0"/>
    <x v="11"/>
    <x v="839"/>
    <n v="29.312000000000001"/>
    <n v="8"/>
    <n v="0.8"/>
    <n v="-74.745599999999996"/>
  </r>
  <r>
    <n v="3547"/>
    <s v="CA-2017-155292"/>
    <n v="0.25"/>
    <x v="145"/>
    <d v="2017-11-01T00:00:00"/>
    <x v="2"/>
    <x v="4"/>
    <s v="First Class"/>
    <s v="RD-19810"/>
    <s v="Ross DeVincentis"/>
    <n v="0.1111111111111111"/>
    <x v="1"/>
    <s v="United States"/>
    <s v="Richmond"/>
    <x v="22"/>
    <n v="40475"/>
    <x v="0"/>
    <s v="OFF-ST-10004963"/>
    <x v="0"/>
    <x v="3"/>
    <x v="840"/>
    <n v="105.98"/>
    <n v="7"/>
    <n v="0"/>
    <n v="4.2392000000000003"/>
  </r>
  <r>
    <n v="3548"/>
    <s v="CA-2017-155292"/>
    <n v="0.25"/>
    <x v="145"/>
    <d v="2017-11-01T00:00:00"/>
    <x v="2"/>
    <x v="4"/>
    <s v="First Class"/>
    <s v="RD-19810"/>
    <s v="Ross DeVincentis"/>
    <n v="0.1111111111111111"/>
    <x v="1"/>
    <s v="United States"/>
    <s v="Richmond"/>
    <x v="22"/>
    <n v="40475"/>
    <x v="0"/>
    <s v="OFF-SU-10002573"/>
    <x v="0"/>
    <x v="15"/>
    <x v="636"/>
    <n v="35.06"/>
    <n v="2"/>
    <n v="0"/>
    <n v="10.518000000000001"/>
  </r>
  <r>
    <n v="3549"/>
    <s v="CA-2017-155292"/>
    <n v="0.25"/>
    <x v="145"/>
    <d v="2017-11-01T00:00:00"/>
    <x v="2"/>
    <x v="4"/>
    <s v="First Class"/>
    <s v="RD-19810"/>
    <s v="Ross DeVincentis"/>
    <n v="0.1111111111111111"/>
    <x v="1"/>
    <s v="United States"/>
    <s v="Richmond"/>
    <x v="22"/>
    <n v="40475"/>
    <x v="0"/>
    <s v="FUR-CH-10000553"/>
    <x v="1"/>
    <x v="1"/>
    <x v="547"/>
    <n v="33.94"/>
    <n v="1"/>
    <n v="0"/>
    <n v="9.1638000000000002"/>
  </r>
  <r>
    <n v="3550"/>
    <s v="CA-2017-155292"/>
    <n v="0.25"/>
    <x v="145"/>
    <d v="2017-11-01T00:00:00"/>
    <x v="2"/>
    <x v="4"/>
    <s v="First Class"/>
    <s v="RD-19810"/>
    <s v="Ross DeVincentis"/>
    <n v="0.1111111111111111"/>
    <x v="1"/>
    <s v="United States"/>
    <s v="Richmond"/>
    <x v="22"/>
    <n v="40475"/>
    <x v="0"/>
    <s v="OFF-LA-10001982"/>
    <x v="0"/>
    <x v="7"/>
    <x v="841"/>
    <n v="30"/>
    <n v="8"/>
    <n v="0"/>
    <n v="14.4"/>
  </r>
  <r>
    <n v="3554"/>
    <s v="CA-2017-107832"/>
    <n v="1"/>
    <x v="13"/>
    <d v="2017-11-26T00:00:00"/>
    <x v="5"/>
    <x v="2"/>
    <s v="Second Class"/>
    <s v="FH-14275"/>
    <s v="Frank Hawley"/>
    <n v="0.1111111111111111"/>
    <x v="2"/>
    <s v="United States"/>
    <s v="Philadelphia"/>
    <x v="1"/>
    <n v="19120"/>
    <x v="1"/>
    <s v="OFF-BI-10001658"/>
    <x v="0"/>
    <x v="4"/>
    <x v="618"/>
    <n v="7.476"/>
    <n v="1"/>
    <n v="0.7"/>
    <n v="-5.9808000000000003"/>
  </r>
  <r>
    <n v="3557"/>
    <s v="CA-2017-118542"/>
    <n v="0.5"/>
    <x v="24"/>
    <d v="2017-12-05T00:00:00"/>
    <x v="4"/>
    <x v="5"/>
    <s v="Standard Class"/>
    <s v="CC-12550"/>
    <s v="Clay Cheatham"/>
    <n v="0.25"/>
    <x v="0"/>
    <s v="United States"/>
    <s v="Los Angeles"/>
    <x v="10"/>
    <n v="90008"/>
    <x v="3"/>
    <s v="OFF-PA-10004735"/>
    <x v="0"/>
    <x v="0"/>
    <x v="842"/>
    <n v="45.36"/>
    <n v="7"/>
    <n v="0"/>
    <n v="21.7728"/>
  </r>
  <r>
    <n v="3558"/>
    <s v="CA-2017-118542"/>
    <n v="0.5"/>
    <x v="24"/>
    <d v="2017-12-05T00:00:00"/>
    <x v="4"/>
    <x v="5"/>
    <s v="Standard Class"/>
    <s v="CC-12550"/>
    <s v="Clay Cheatham"/>
    <n v="0.25"/>
    <x v="0"/>
    <s v="United States"/>
    <s v="Los Angeles"/>
    <x v="10"/>
    <n v="90008"/>
    <x v="3"/>
    <s v="OFF-BI-10003429"/>
    <x v="0"/>
    <x v="4"/>
    <x v="843"/>
    <n v="10.128"/>
    <n v="2"/>
    <n v="0.2"/>
    <n v="3.6714000000000002"/>
  </r>
  <r>
    <n v="3559"/>
    <s v="CA-2017-152737"/>
    <n v="0.5"/>
    <x v="187"/>
    <d v="2017-11-12T00:00:00"/>
    <x v="5"/>
    <x v="3"/>
    <s v="Standard Class"/>
    <s v="TS-21505"/>
    <s v="Tony Sayre"/>
    <n v="0.125"/>
    <x v="0"/>
    <s v="United States"/>
    <s v="San Francisco"/>
    <x v="10"/>
    <n v="94122"/>
    <x v="3"/>
    <s v="OFF-BI-10002982"/>
    <x v="0"/>
    <x v="4"/>
    <x v="844"/>
    <n v="21.792000000000002"/>
    <n v="4"/>
    <n v="0.2"/>
    <n v="7.6272000000000002"/>
  </r>
  <r>
    <n v="3560"/>
    <s v="CA-2017-152737"/>
    <n v="0.5"/>
    <x v="187"/>
    <d v="2017-11-12T00:00:00"/>
    <x v="5"/>
    <x v="3"/>
    <s v="Standard Class"/>
    <s v="TS-21505"/>
    <s v="Tony Sayre"/>
    <n v="0.125"/>
    <x v="0"/>
    <s v="United States"/>
    <s v="San Francisco"/>
    <x v="10"/>
    <n v="94122"/>
    <x v="3"/>
    <s v="TEC-AC-10004975"/>
    <x v="2"/>
    <x v="6"/>
    <x v="845"/>
    <n v="439.8"/>
    <n v="4"/>
    <n v="0"/>
    <n v="145.13399999999999"/>
  </r>
  <r>
    <n v="3561"/>
    <s v="CA-2017-109757"/>
    <n v="0.25"/>
    <x v="146"/>
    <d v="2017-09-09T00:00:00"/>
    <x v="3"/>
    <x v="4"/>
    <s v="Second Class"/>
    <s v="MD-17350"/>
    <s v="Maribeth Dona"/>
    <n v="0.16666666666666666"/>
    <x v="0"/>
    <s v="United States"/>
    <s v="Akron"/>
    <x v="12"/>
    <n v="44312"/>
    <x v="1"/>
    <s v="OFF-AR-10002335"/>
    <x v="0"/>
    <x v="8"/>
    <x v="846"/>
    <n v="8.2560000000000002"/>
    <n v="4"/>
    <n v="0.2"/>
    <n v="0.61919999999999997"/>
  </r>
  <r>
    <n v="3562"/>
    <s v="CA-2017-109757"/>
    <n v="0.25"/>
    <x v="146"/>
    <d v="2017-09-09T00:00:00"/>
    <x v="3"/>
    <x v="4"/>
    <s v="Second Class"/>
    <s v="MD-17350"/>
    <s v="Maribeth Dona"/>
    <n v="0.16666666666666666"/>
    <x v="0"/>
    <s v="United States"/>
    <s v="Akron"/>
    <x v="12"/>
    <n v="44312"/>
    <x v="1"/>
    <s v="OFF-BI-10004001"/>
    <x v="0"/>
    <x v="4"/>
    <x v="290"/>
    <n v="25.56"/>
    <n v="5"/>
    <n v="0.7"/>
    <n v="-20.448"/>
  </r>
  <r>
    <n v="3563"/>
    <s v="CA-2017-109757"/>
    <n v="0.25"/>
    <x v="146"/>
    <d v="2017-09-09T00:00:00"/>
    <x v="3"/>
    <x v="4"/>
    <s v="Second Class"/>
    <s v="MD-17350"/>
    <s v="Maribeth Dona"/>
    <n v="0.16666666666666666"/>
    <x v="0"/>
    <s v="United States"/>
    <s v="Akron"/>
    <x v="12"/>
    <n v="44312"/>
    <x v="1"/>
    <s v="OFF-BI-10001634"/>
    <x v="0"/>
    <x v="4"/>
    <x v="323"/>
    <n v="4.3680000000000003"/>
    <n v="2"/>
    <n v="0.7"/>
    <n v="-3.0575999999999999"/>
  </r>
  <r>
    <n v="3564"/>
    <s v="CA-2017-109757"/>
    <n v="0.25"/>
    <x v="146"/>
    <d v="2017-09-09T00:00:00"/>
    <x v="3"/>
    <x v="4"/>
    <s v="Second Class"/>
    <s v="MD-17350"/>
    <s v="Maribeth Dona"/>
    <n v="0.16666666666666666"/>
    <x v="0"/>
    <s v="United States"/>
    <s v="Akron"/>
    <x v="12"/>
    <n v="44312"/>
    <x v="1"/>
    <s v="OFF-PA-10000007"/>
    <x v="0"/>
    <x v="0"/>
    <x v="847"/>
    <n v="11.52"/>
    <n v="4"/>
    <n v="0.2"/>
    <n v="3.7440000000000002"/>
  </r>
  <r>
    <n v="3567"/>
    <s v="CA-2017-103877"/>
    <n v="1"/>
    <x v="59"/>
    <d v="2017-09-14T00:00:00"/>
    <x v="3"/>
    <x v="2"/>
    <s v="Standard Class"/>
    <s v="RD-19660"/>
    <s v="Robert Dilbeck"/>
    <n v="1"/>
    <x v="1"/>
    <s v="United States"/>
    <s v="Independence"/>
    <x v="13"/>
    <n v="64055"/>
    <x v="2"/>
    <s v="OFF-BI-10003650"/>
    <x v="0"/>
    <x v="4"/>
    <x v="848"/>
    <n v="1577.94"/>
    <n v="3"/>
    <n v="0"/>
    <n v="757.41120000000001"/>
  </r>
  <r>
    <n v="3569"/>
    <s v="CA-2017-168109"/>
    <n v="0.25"/>
    <x v="124"/>
    <d v="2017-07-03T00:00:00"/>
    <x v="1"/>
    <x v="4"/>
    <s v="Same Day"/>
    <s v="JK-15640"/>
    <s v="Jim Kriz"/>
    <n v="0.25"/>
    <x v="1"/>
    <s v="United States"/>
    <s v="Seattle"/>
    <x v="21"/>
    <n v="98105"/>
    <x v="3"/>
    <s v="TEC-AC-10003628"/>
    <x v="2"/>
    <x v="6"/>
    <x v="769"/>
    <n v="59.98"/>
    <n v="2"/>
    <n v="0"/>
    <n v="26.391200000000001"/>
  </r>
  <r>
    <n v="3570"/>
    <s v="CA-2017-168109"/>
    <n v="0.25"/>
    <x v="124"/>
    <d v="2017-07-03T00:00:00"/>
    <x v="1"/>
    <x v="4"/>
    <s v="Same Day"/>
    <s v="JK-15640"/>
    <s v="Jim Kriz"/>
    <n v="0.25"/>
    <x v="1"/>
    <s v="United States"/>
    <s v="Seattle"/>
    <x v="21"/>
    <n v="98105"/>
    <x v="3"/>
    <s v="TEC-MA-10001148"/>
    <x v="2"/>
    <x v="16"/>
    <x v="849"/>
    <n v="2395.1999999999998"/>
    <n v="6"/>
    <n v="0.2"/>
    <n v="209.58"/>
  </r>
  <r>
    <n v="3571"/>
    <s v="CA-2017-168109"/>
    <n v="0.25"/>
    <x v="124"/>
    <d v="2017-07-03T00:00:00"/>
    <x v="1"/>
    <x v="4"/>
    <s v="Same Day"/>
    <s v="JK-15640"/>
    <s v="Jim Kriz"/>
    <n v="0.25"/>
    <x v="1"/>
    <s v="United States"/>
    <s v="Seattle"/>
    <x v="21"/>
    <n v="98105"/>
    <x v="3"/>
    <s v="TEC-AC-10002049"/>
    <x v="2"/>
    <x v="6"/>
    <x v="850"/>
    <n v="1687.8"/>
    <n v="4"/>
    <n v="0"/>
    <n v="742.63199999999995"/>
  </r>
  <r>
    <n v="3572"/>
    <s v="CA-2017-168109"/>
    <n v="0.25"/>
    <x v="124"/>
    <d v="2017-07-03T00:00:00"/>
    <x v="1"/>
    <x v="4"/>
    <s v="Same Day"/>
    <s v="JK-15640"/>
    <s v="Jim Kriz"/>
    <n v="0.25"/>
    <x v="1"/>
    <s v="United States"/>
    <s v="Seattle"/>
    <x v="21"/>
    <n v="98105"/>
    <x v="3"/>
    <s v="TEC-PH-10000702"/>
    <x v="2"/>
    <x v="2"/>
    <x v="593"/>
    <n v="7.992"/>
    <n v="1"/>
    <n v="0.2"/>
    <n v="2.6972999999999998"/>
  </r>
  <r>
    <n v="3573"/>
    <s v="US-2017-126081"/>
    <n v="1"/>
    <x v="63"/>
    <d v="2017-07-04T00:00:00"/>
    <x v="7"/>
    <x v="2"/>
    <s v="Standard Class"/>
    <s v="FC-14335"/>
    <s v="Fred Chung"/>
    <n v="0.33333333333333331"/>
    <x v="2"/>
    <s v="United States"/>
    <s v="Mesquite"/>
    <x v="2"/>
    <n v="75150"/>
    <x v="2"/>
    <s v="OFF-PA-10003953"/>
    <x v="0"/>
    <x v="0"/>
    <x v="471"/>
    <n v="5.1840000000000002"/>
    <n v="1"/>
    <n v="0.2"/>
    <n v="1.8144"/>
  </r>
  <r>
    <n v="3574"/>
    <s v="CA-2017-117023"/>
    <n v="0.5"/>
    <x v="224"/>
    <d v="2017-08-12T00:00:00"/>
    <x v="10"/>
    <x v="4"/>
    <s v="Standard Class"/>
    <s v="JW-15955"/>
    <s v="Joni Wasserman"/>
    <n v="0.125"/>
    <x v="0"/>
    <s v="United States"/>
    <s v="Long Beach"/>
    <x v="9"/>
    <n v="11561"/>
    <x v="1"/>
    <s v="OFF-AR-10003602"/>
    <x v="0"/>
    <x v="8"/>
    <x v="51"/>
    <n v="11.68"/>
    <n v="2"/>
    <n v="0"/>
    <n v="5.4896000000000003"/>
  </r>
  <r>
    <n v="3575"/>
    <s v="CA-2017-117023"/>
    <n v="0.5"/>
    <x v="224"/>
    <d v="2017-08-12T00:00:00"/>
    <x v="10"/>
    <x v="4"/>
    <s v="Standard Class"/>
    <s v="JW-15955"/>
    <s v="Joni Wasserman"/>
    <n v="0.125"/>
    <x v="0"/>
    <s v="United States"/>
    <s v="Long Beach"/>
    <x v="9"/>
    <n v="11561"/>
    <x v="1"/>
    <s v="OFF-AR-10004062"/>
    <x v="0"/>
    <x v="8"/>
    <x v="278"/>
    <n v="104.8"/>
    <n v="10"/>
    <n v="0"/>
    <n v="26.2"/>
  </r>
  <r>
    <n v="3582"/>
    <s v="CA-2017-117807"/>
    <n v="1"/>
    <x v="47"/>
    <d v="2017-10-07T00:00:00"/>
    <x v="2"/>
    <x v="1"/>
    <s v="Standard Class"/>
    <s v="DK-13090"/>
    <s v="Dave Kipp"/>
    <n v="0.14285714285714285"/>
    <x v="0"/>
    <s v="United States"/>
    <s v="Fremont"/>
    <x v="32"/>
    <n v="68025"/>
    <x v="2"/>
    <s v="OFF-PA-10000994"/>
    <x v="0"/>
    <x v="0"/>
    <x v="329"/>
    <n v="104.85"/>
    <n v="1"/>
    <n v="0"/>
    <n v="50.328000000000003"/>
  </r>
  <r>
    <n v="3587"/>
    <s v="CA-2017-161823"/>
    <n v="1"/>
    <x v="60"/>
    <d v="2017-09-08T00:00:00"/>
    <x v="3"/>
    <x v="1"/>
    <s v="Standard Class"/>
    <s v="AG-10300"/>
    <s v="Aleksandra Gannaway"/>
    <n v="1"/>
    <x v="2"/>
    <s v="United States"/>
    <s v="San Francisco"/>
    <x v="10"/>
    <n v="94122"/>
    <x v="3"/>
    <s v="OFF-AR-10002053"/>
    <x v="0"/>
    <x v="8"/>
    <x v="851"/>
    <n v="5.96"/>
    <n v="2"/>
    <n v="0"/>
    <n v="1.6688000000000001"/>
  </r>
  <r>
    <n v="3588"/>
    <s v="CA-2017-121839"/>
    <n v="1"/>
    <x v="70"/>
    <d v="2017-09-28T00:00:00"/>
    <x v="3"/>
    <x v="1"/>
    <s v="Standard Class"/>
    <s v="MH-18115"/>
    <s v="Mick Hernandez"/>
    <n v="5.2631578947368418E-2"/>
    <x v="1"/>
    <s v="United States"/>
    <s v="Lancaster"/>
    <x v="12"/>
    <n v="43130"/>
    <x v="1"/>
    <s v="TEC-PH-10002885"/>
    <x v="2"/>
    <x v="2"/>
    <x v="852"/>
    <n v="1169.694"/>
    <n v="3"/>
    <n v="0.4"/>
    <n v="-253.43369999999999"/>
  </r>
  <r>
    <n v="3589"/>
    <s v="CA-2017-158729"/>
    <n v="1"/>
    <x v="138"/>
    <d v="2017-12-21T00:00:00"/>
    <x v="4"/>
    <x v="3"/>
    <s v="First Class"/>
    <s v="AC-10450"/>
    <s v="Amy Cox"/>
    <n v="0.5"/>
    <x v="0"/>
    <s v="United States"/>
    <s v="Lafayette"/>
    <x v="36"/>
    <n v="70506"/>
    <x v="0"/>
    <s v="OFF-SU-10002881"/>
    <x v="0"/>
    <x v="15"/>
    <x v="446"/>
    <n v="1665.62"/>
    <n v="2"/>
    <n v="0"/>
    <n v="33.312399999999997"/>
  </r>
  <r>
    <n v="3590"/>
    <s v="CA-2017-146535"/>
    <n v="0.5"/>
    <x v="62"/>
    <d v="2017-11-30T00:00:00"/>
    <x v="5"/>
    <x v="5"/>
    <s v="Standard Class"/>
    <s v="FM-14290"/>
    <s v="Frank Merwin"/>
    <n v="7.6923076923076927E-2"/>
    <x v="1"/>
    <s v="United States"/>
    <s v="Richmond"/>
    <x v="22"/>
    <n v="40475"/>
    <x v="0"/>
    <s v="OFF-BI-10000546"/>
    <x v="0"/>
    <x v="4"/>
    <x v="192"/>
    <n v="2.88"/>
    <n v="1"/>
    <n v="0"/>
    <n v="1.4112"/>
  </r>
  <r>
    <n v="3591"/>
    <s v="CA-2017-146535"/>
    <n v="0.5"/>
    <x v="62"/>
    <d v="2017-11-30T00:00:00"/>
    <x v="5"/>
    <x v="5"/>
    <s v="Standard Class"/>
    <s v="FM-14290"/>
    <s v="Frank Merwin"/>
    <n v="7.6923076923076927E-2"/>
    <x v="1"/>
    <s v="United States"/>
    <s v="Richmond"/>
    <x v="22"/>
    <n v="40475"/>
    <x v="0"/>
    <s v="OFF-ST-10001526"/>
    <x v="0"/>
    <x v="3"/>
    <x v="853"/>
    <n v="1443.96"/>
    <n v="12"/>
    <n v="0"/>
    <n v="375.42959999999999"/>
  </r>
  <r>
    <n v="3596"/>
    <s v="CA-2017-148012"/>
    <n v="1"/>
    <x v="6"/>
    <d v="2017-12-15T00:00:00"/>
    <x v="4"/>
    <x v="0"/>
    <s v="Standard Class"/>
    <s v="KM-16225"/>
    <s v="Kalyca Meade"/>
    <n v="0.125"/>
    <x v="2"/>
    <s v="United States"/>
    <s v="Philadelphia"/>
    <x v="1"/>
    <n v="19143"/>
    <x v="1"/>
    <s v="OFF-AR-10004757"/>
    <x v="0"/>
    <x v="8"/>
    <x v="854"/>
    <n v="2.6240000000000001"/>
    <n v="1"/>
    <n v="0.2"/>
    <n v="0.4264"/>
  </r>
  <r>
    <n v="3601"/>
    <s v="CA-2017-138310"/>
    <n v="1"/>
    <x v="95"/>
    <d v="2017-06-30T00:00:00"/>
    <x v="7"/>
    <x v="4"/>
    <s v="Standard Class"/>
    <s v="NP-18700"/>
    <s v="Nora Preis"/>
    <n v="0.33333333333333331"/>
    <x v="0"/>
    <s v="United States"/>
    <s v="Denver"/>
    <x v="26"/>
    <n v="80219"/>
    <x v="3"/>
    <s v="TEC-AC-10001990"/>
    <x v="2"/>
    <x v="6"/>
    <x v="829"/>
    <n v="431.928"/>
    <n v="9"/>
    <n v="0.2"/>
    <n v="64.789199999999994"/>
  </r>
  <r>
    <n v="3604"/>
    <s v="CA-2017-112956"/>
    <n v="0.33333333333333331"/>
    <x v="46"/>
    <d v="2017-08-27T00:00:00"/>
    <x v="10"/>
    <x v="4"/>
    <s v="Standard Class"/>
    <s v="TH-21550"/>
    <s v="Tracy Hopkins"/>
    <n v="0.14285714285714285"/>
    <x v="1"/>
    <s v="United States"/>
    <s v="Columbia"/>
    <x v="29"/>
    <n v="21044"/>
    <x v="1"/>
    <s v="OFF-PA-10000357"/>
    <x v="0"/>
    <x v="0"/>
    <x v="532"/>
    <n v="277.39999999999998"/>
    <n v="5"/>
    <n v="0"/>
    <n v="133.15199999999999"/>
  </r>
  <r>
    <n v="3605"/>
    <s v="CA-2017-112956"/>
    <n v="0.33333333333333331"/>
    <x v="46"/>
    <d v="2017-08-27T00:00:00"/>
    <x v="10"/>
    <x v="4"/>
    <s v="Standard Class"/>
    <s v="TH-21550"/>
    <s v="Tracy Hopkins"/>
    <n v="0.14285714285714285"/>
    <x v="1"/>
    <s v="United States"/>
    <s v="Columbia"/>
    <x v="29"/>
    <n v="21044"/>
    <x v="1"/>
    <s v="FUR-FU-10003976"/>
    <x v="1"/>
    <x v="5"/>
    <x v="359"/>
    <n v="25.16"/>
    <n v="2"/>
    <n v="0"/>
    <n v="8.5543999999999993"/>
  </r>
  <r>
    <n v="3606"/>
    <s v="CA-2017-112956"/>
    <n v="0.33333333333333331"/>
    <x v="46"/>
    <d v="2017-08-27T00:00:00"/>
    <x v="10"/>
    <x v="4"/>
    <s v="Standard Class"/>
    <s v="TH-21550"/>
    <s v="Tracy Hopkins"/>
    <n v="0.14285714285714285"/>
    <x v="1"/>
    <s v="United States"/>
    <s v="Columbia"/>
    <x v="29"/>
    <n v="21044"/>
    <x v="1"/>
    <s v="FUR-FU-10004960"/>
    <x v="1"/>
    <x v="5"/>
    <x v="786"/>
    <n v="91.92"/>
    <n v="4"/>
    <n v="0"/>
    <n v="31.252800000000001"/>
  </r>
  <r>
    <n v="3615"/>
    <s v="CA-2017-112529"/>
    <n v="0.5"/>
    <x v="32"/>
    <d v="2017-11-21T00:00:00"/>
    <x v="5"/>
    <x v="1"/>
    <s v="First Class"/>
    <s v="SC-20770"/>
    <s v="Stewart Carmichael"/>
    <n v="0.25"/>
    <x v="2"/>
    <s v="United States"/>
    <s v="San Antonio"/>
    <x v="2"/>
    <n v="78207"/>
    <x v="2"/>
    <s v="FUR-TA-10002622"/>
    <x v="1"/>
    <x v="12"/>
    <x v="855"/>
    <n v="718.11599999999999"/>
    <n v="6"/>
    <n v="0.3"/>
    <n v="-71.811599999999999"/>
  </r>
  <r>
    <n v="3616"/>
    <s v="CA-2017-112529"/>
    <n v="0.5"/>
    <x v="32"/>
    <d v="2017-11-21T00:00:00"/>
    <x v="5"/>
    <x v="1"/>
    <s v="First Class"/>
    <s v="SC-20770"/>
    <s v="Stewart Carmichael"/>
    <n v="0.25"/>
    <x v="2"/>
    <s v="United States"/>
    <s v="San Antonio"/>
    <x v="2"/>
    <n v="78207"/>
    <x v="2"/>
    <s v="OFF-AR-10001915"/>
    <x v="0"/>
    <x v="8"/>
    <x v="856"/>
    <n v="31.776"/>
    <n v="4"/>
    <n v="0.2"/>
    <n v="8.7384000000000004"/>
  </r>
  <r>
    <n v="3618"/>
    <s v="CA-2017-141929"/>
    <n v="0.33333333333333331"/>
    <x v="146"/>
    <d v="2017-09-08T00:00:00"/>
    <x v="3"/>
    <x v="4"/>
    <s v="Standard Class"/>
    <s v="RA-19285"/>
    <s v="Ralph Arnett"/>
    <n v="0.125"/>
    <x v="0"/>
    <s v="United States"/>
    <s v="Los Angeles"/>
    <x v="10"/>
    <n v="90004"/>
    <x v="3"/>
    <s v="OFF-BI-10004632"/>
    <x v="0"/>
    <x v="4"/>
    <x v="173"/>
    <n v="487.98399999999998"/>
    <n v="2"/>
    <n v="0.2"/>
    <n v="152.495"/>
  </r>
  <r>
    <n v="3619"/>
    <s v="CA-2017-141929"/>
    <n v="0.33333333333333331"/>
    <x v="146"/>
    <d v="2017-09-08T00:00:00"/>
    <x v="3"/>
    <x v="4"/>
    <s v="Standard Class"/>
    <s v="RA-19285"/>
    <s v="Ralph Arnett"/>
    <n v="0.125"/>
    <x v="0"/>
    <s v="United States"/>
    <s v="Los Angeles"/>
    <x v="10"/>
    <n v="90004"/>
    <x v="3"/>
    <s v="TEC-PH-10002185"/>
    <x v="2"/>
    <x v="2"/>
    <x v="420"/>
    <n v="5.56"/>
    <n v="1"/>
    <n v="0.2"/>
    <n v="1.7375"/>
  </r>
  <r>
    <n v="3620"/>
    <s v="CA-2017-141929"/>
    <n v="0.33333333333333331"/>
    <x v="146"/>
    <d v="2017-09-08T00:00:00"/>
    <x v="3"/>
    <x v="4"/>
    <s v="Standard Class"/>
    <s v="RA-19285"/>
    <s v="Ralph Arnett"/>
    <n v="0.125"/>
    <x v="0"/>
    <s v="United States"/>
    <s v="Los Angeles"/>
    <x v="10"/>
    <n v="90004"/>
    <x v="3"/>
    <s v="OFF-ST-10002974"/>
    <x v="0"/>
    <x v="3"/>
    <x v="21"/>
    <n v="217.85"/>
    <n v="5"/>
    <n v="0"/>
    <n v="65.355000000000004"/>
  </r>
  <r>
    <n v="3625"/>
    <s v="CA-2017-113530"/>
    <n v="0.25"/>
    <x v="69"/>
    <d v="2017-05-21T00:00:00"/>
    <x v="6"/>
    <x v="5"/>
    <s v="Second Class"/>
    <s v="BC-11125"/>
    <s v="Becky Castell"/>
    <n v="0.1111111111111111"/>
    <x v="1"/>
    <s v="United States"/>
    <s v="San Francisco"/>
    <x v="10"/>
    <n v="94109"/>
    <x v="3"/>
    <s v="FUR-CH-10002647"/>
    <x v="1"/>
    <x v="1"/>
    <x v="721"/>
    <n v="681.40800000000002"/>
    <n v="12"/>
    <n v="0.2"/>
    <n v="42.588000000000001"/>
  </r>
  <r>
    <n v="3626"/>
    <s v="CA-2017-113530"/>
    <n v="0.25"/>
    <x v="69"/>
    <d v="2017-05-21T00:00:00"/>
    <x v="6"/>
    <x v="5"/>
    <s v="Second Class"/>
    <s v="BC-11125"/>
    <s v="Becky Castell"/>
    <n v="0.1111111111111111"/>
    <x v="1"/>
    <s v="United States"/>
    <s v="San Francisco"/>
    <x v="10"/>
    <n v="94109"/>
    <x v="3"/>
    <s v="OFF-AR-10001315"/>
    <x v="0"/>
    <x v="8"/>
    <x v="857"/>
    <n v="3.52"/>
    <n v="2"/>
    <n v="0"/>
    <n v="1.0207999999999999"/>
  </r>
  <r>
    <n v="3627"/>
    <s v="CA-2017-113530"/>
    <n v="0.25"/>
    <x v="69"/>
    <d v="2017-05-21T00:00:00"/>
    <x v="6"/>
    <x v="5"/>
    <s v="Second Class"/>
    <s v="BC-11125"/>
    <s v="Becky Castell"/>
    <n v="0.1111111111111111"/>
    <x v="1"/>
    <s v="United States"/>
    <s v="San Francisco"/>
    <x v="10"/>
    <n v="94109"/>
    <x v="3"/>
    <s v="OFF-AR-10000122"/>
    <x v="0"/>
    <x v="8"/>
    <x v="680"/>
    <n v="5.58"/>
    <n v="1"/>
    <n v="0"/>
    <n v="1.395"/>
  </r>
  <r>
    <n v="3628"/>
    <s v="CA-2017-113530"/>
    <n v="0.25"/>
    <x v="69"/>
    <d v="2017-05-21T00:00:00"/>
    <x v="6"/>
    <x v="5"/>
    <s v="Second Class"/>
    <s v="BC-11125"/>
    <s v="Becky Castell"/>
    <n v="0.1111111111111111"/>
    <x v="1"/>
    <s v="United States"/>
    <s v="San Francisco"/>
    <x v="10"/>
    <n v="94109"/>
    <x v="3"/>
    <s v="TEC-AC-10001465"/>
    <x v="2"/>
    <x v="6"/>
    <x v="858"/>
    <n v="36.32"/>
    <n v="1"/>
    <n v="0"/>
    <n v="10.896000000000001"/>
  </r>
  <r>
    <n v="3630"/>
    <s v="CA-2017-155957"/>
    <n v="0.5"/>
    <x v="54"/>
    <d v="2017-11-30T00:00:00"/>
    <x v="5"/>
    <x v="1"/>
    <s v="Standard Class"/>
    <s v="CC-12610"/>
    <s v="Corey Catlett"/>
    <n v="0.5"/>
    <x v="2"/>
    <s v="United States"/>
    <s v="Columbus"/>
    <x v="12"/>
    <n v="43229"/>
    <x v="1"/>
    <s v="OFF-AP-10002082"/>
    <x v="0"/>
    <x v="11"/>
    <x v="434"/>
    <n v="52.271999999999998"/>
    <n v="3"/>
    <n v="0.2"/>
    <n v="9.8010000000000002"/>
  </r>
  <r>
    <n v="3631"/>
    <s v="CA-2017-155957"/>
    <n v="0.5"/>
    <x v="54"/>
    <d v="2017-11-30T00:00:00"/>
    <x v="5"/>
    <x v="1"/>
    <s v="Standard Class"/>
    <s v="CC-12610"/>
    <s v="Corey Catlett"/>
    <n v="0.5"/>
    <x v="2"/>
    <s v="United States"/>
    <s v="Columbus"/>
    <x v="12"/>
    <n v="43229"/>
    <x v="1"/>
    <s v="OFF-AP-10004708"/>
    <x v="0"/>
    <x v="11"/>
    <x v="859"/>
    <n v="213.136"/>
    <n v="7"/>
    <n v="0.2"/>
    <n v="23.977799999999998"/>
  </r>
  <r>
    <n v="3632"/>
    <s v="CA-2017-132178"/>
    <n v="0.5"/>
    <x v="248"/>
    <d v="2017-05-08T00:00:00"/>
    <x v="6"/>
    <x v="6"/>
    <s v="Second Class"/>
    <s v="DB-12970"/>
    <s v="Darren Budd"/>
    <n v="0.5"/>
    <x v="2"/>
    <s v="United States"/>
    <s v="Los Angeles"/>
    <x v="10"/>
    <n v="90004"/>
    <x v="3"/>
    <s v="OFF-ST-10000464"/>
    <x v="0"/>
    <x v="3"/>
    <x v="860"/>
    <n v="69.52"/>
    <n v="2"/>
    <n v="0"/>
    <n v="19.465599999999998"/>
  </r>
  <r>
    <n v="3633"/>
    <s v="CA-2017-132178"/>
    <n v="0.5"/>
    <x v="248"/>
    <d v="2017-05-08T00:00:00"/>
    <x v="6"/>
    <x v="6"/>
    <s v="Second Class"/>
    <s v="DB-12970"/>
    <s v="Darren Budd"/>
    <n v="0.5"/>
    <x v="2"/>
    <s v="United States"/>
    <s v="Los Angeles"/>
    <x v="10"/>
    <n v="90004"/>
    <x v="3"/>
    <s v="OFF-ST-10000025"/>
    <x v="0"/>
    <x v="3"/>
    <x v="504"/>
    <n v="763.44"/>
    <n v="8"/>
    <n v="0"/>
    <n v="45.806399999999996"/>
  </r>
  <r>
    <n v="3651"/>
    <s v="CA-2017-109960"/>
    <n v="0.25"/>
    <x v="6"/>
    <d v="2017-12-11T00:00:00"/>
    <x v="4"/>
    <x v="0"/>
    <s v="Second Class"/>
    <s v="DB-13210"/>
    <s v="Dean Braden"/>
    <n v="0.125"/>
    <x v="0"/>
    <s v="United States"/>
    <s v="Detroit"/>
    <x v="5"/>
    <n v="48234"/>
    <x v="2"/>
    <s v="TEC-AC-10004859"/>
    <x v="2"/>
    <x v="6"/>
    <x v="861"/>
    <n v="104.88"/>
    <n v="6"/>
    <n v="0"/>
    <n v="41.951999999999998"/>
  </r>
  <r>
    <n v="3652"/>
    <s v="CA-2017-109960"/>
    <n v="0.25"/>
    <x v="6"/>
    <d v="2017-12-11T00:00:00"/>
    <x v="4"/>
    <x v="0"/>
    <s v="Second Class"/>
    <s v="DB-13210"/>
    <s v="Dean Braden"/>
    <n v="0.125"/>
    <x v="0"/>
    <s v="United States"/>
    <s v="Detroit"/>
    <x v="5"/>
    <n v="48234"/>
    <x v="2"/>
    <s v="OFF-AR-10001860"/>
    <x v="0"/>
    <x v="8"/>
    <x v="520"/>
    <n v="34.700000000000003"/>
    <n v="5"/>
    <n v="0"/>
    <n v="12.492000000000001"/>
  </r>
  <r>
    <n v="3653"/>
    <s v="CA-2017-109960"/>
    <n v="0.25"/>
    <x v="6"/>
    <d v="2017-12-11T00:00:00"/>
    <x v="4"/>
    <x v="0"/>
    <s v="Second Class"/>
    <s v="DB-13210"/>
    <s v="Dean Braden"/>
    <n v="0.125"/>
    <x v="0"/>
    <s v="United States"/>
    <s v="Detroit"/>
    <x v="5"/>
    <n v="48234"/>
    <x v="2"/>
    <s v="OFF-BI-10001636"/>
    <x v="0"/>
    <x v="4"/>
    <x v="388"/>
    <n v="33.72"/>
    <n v="4"/>
    <n v="0"/>
    <n v="15.511200000000001"/>
  </r>
  <r>
    <n v="3654"/>
    <s v="CA-2017-109960"/>
    <n v="0.25"/>
    <x v="6"/>
    <d v="2017-12-11T00:00:00"/>
    <x v="4"/>
    <x v="0"/>
    <s v="Second Class"/>
    <s v="DB-13210"/>
    <s v="Dean Braden"/>
    <n v="0.125"/>
    <x v="0"/>
    <s v="United States"/>
    <s v="Detroit"/>
    <x v="5"/>
    <n v="48234"/>
    <x v="2"/>
    <s v="OFF-PA-10000349"/>
    <x v="0"/>
    <x v="0"/>
    <x v="2"/>
    <n v="14.94"/>
    <n v="3"/>
    <n v="0"/>
    <n v="7.0217999999999998"/>
  </r>
  <r>
    <n v="3655"/>
    <s v="CA-2017-133004"/>
    <n v="1"/>
    <x v="150"/>
    <d v="2017-09-05T00:00:00"/>
    <x v="10"/>
    <x v="2"/>
    <s v="Standard Class"/>
    <s v="AJ-10945"/>
    <s v="Ashley Jarboe"/>
    <n v="0.5"/>
    <x v="0"/>
    <s v="United States"/>
    <s v="Lawrence"/>
    <x v="24"/>
    <n v="46226"/>
    <x v="2"/>
    <s v="OFF-AP-10002439"/>
    <x v="0"/>
    <x v="11"/>
    <x v="862"/>
    <n v="638.73"/>
    <n v="9"/>
    <n v="0"/>
    <n v="166.06979999999999"/>
  </r>
  <r>
    <n v="3656"/>
    <s v="CA-2017-168102"/>
    <n v="1"/>
    <x v="158"/>
    <d v="2017-04-30T00:00:00"/>
    <x v="0"/>
    <x v="4"/>
    <s v="Standard Class"/>
    <s v="CP-12340"/>
    <s v="Christine Phan"/>
    <n v="0.5"/>
    <x v="2"/>
    <s v="United States"/>
    <s v="Jacksonville"/>
    <x v="4"/>
    <n v="32216"/>
    <x v="0"/>
    <s v="OFF-ST-10001370"/>
    <x v="0"/>
    <x v="3"/>
    <x v="863"/>
    <n v="113.568"/>
    <n v="2"/>
    <n v="0.2"/>
    <n v="-21.294"/>
  </r>
  <r>
    <n v="3657"/>
    <s v="CA-2017-158036"/>
    <n v="1"/>
    <x v="159"/>
    <d v="2017-09-14T00:00:00"/>
    <x v="3"/>
    <x v="5"/>
    <s v="Standard Class"/>
    <s v="DB-13555"/>
    <s v="Dorothy Badders"/>
    <n v="0.1"/>
    <x v="2"/>
    <s v="United States"/>
    <s v="Dublin"/>
    <x v="12"/>
    <n v="43017"/>
    <x v="1"/>
    <s v="TEC-AC-10002558"/>
    <x v="2"/>
    <x v="6"/>
    <x v="864"/>
    <n v="9.0960000000000001"/>
    <n v="1"/>
    <n v="0.2"/>
    <n v="1.7055"/>
  </r>
  <r>
    <n v="3663"/>
    <s v="US-2017-129777"/>
    <n v="0.5"/>
    <x v="124"/>
    <d v="2017-07-09T00:00:00"/>
    <x v="1"/>
    <x v="4"/>
    <s v="Standard Class"/>
    <s v="FM-14290"/>
    <s v="Frank Merwin"/>
    <n v="7.6923076923076927E-2"/>
    <x v="1"/>
    <s v="United States"/>
    <s v="Quincy"/>
    <x v="17"/>
    <n v="2169"/>
    <x v="1"/>
    <s v="TEC-AC-10003590"/>
    <x v="2"/>
    <x v="6"/>
    <x v="865"/>
    <n v="258.89999999999998"/>
    <n v="10"/>
    <n v="0"/>
    <n v="93.203999999999994"/>
  </r>
  <r>
    <n v="3664"/>
    <s v="US-2017-129777"/>
    <n v="0.5"/>
    <x v="124"/>
    <d v="2017-07-09T00:00:00"/>
    <x v="1"/>
    <x v="4"/>
    <s v="Standard Class"/>
    <s v="FM-14290"/>
    <s v="Frank Merwin"/>
    <n v="7.6923076923076927E-2"/>
    <x v="1"/>
    <s v="United States"/>
    <s v="Quincy"/>
    <x v="17"/>
    <n v="2169"/>
    <x v="1"/>
    <s v="OFF-PA-10001970"/>
    <x v="0"/>
    <x v="0"/>
    <x v="866"/>
    <n v="24.56"/>
    <n v="2"/>
    <n v="0"/>
    <n v="11.543200000000001"/>
  </r>
  <r>
    <n v="3675"/>
    <s v="CA-2017-154109"/>
    <n v="0.5"/>
    <x v="10"/>
    <d v="2017-11-11T00:00:00"/>
    <x v="5"/>
    <x v="4"/>
    <s v="Standard Class"/>
    <s v="ML-17410"/>
    <s v="Maris LaWare"/>
    <n v="8.3333333333333329E-2"/>
    <x v="0"/>
    <s v="United States"/>
    <s v="Philadelphia"/>
    <x v="1"/>
    <n v="19143"/>
    <x v="1"/>
    <s v="FUR-CH-10003774"/>
    <x v="1"/>
    <x v="1"/>
    <x v="867"/>
    <n v="127.372"/>
    <n v="2"/>
    <n v="0.3"/>
    <n v="-30.933199999999999"/>
  </r>
  <r>
    <n v="3676"/>
    <s v="CA-2017-154109"/>
    <n v="0.5"/>
    <x v="10"/>
    <d v="2017-11-11T00:00:00"/>
    <x v="5"/>
    <x v="4"/>
    <s v="Standard Class"/>
    <s v="ML-17410"/>
    <s v="Maris LaWare"/>
    <n v="8.3333333333333329E-2"/>
    <x v="0"/>
    <s v="United States"/>
    <s v="Philadelphia"/>
    <x v="1"/>
    <n v="19143"/>
    <x v="1"/>
    <s v="OFF-PA-10000157"/>
    <x v="0"/>
    <x v="0"/>
    <x v="88"/>
    <n v="47.951999999999998"/>
    <n v="3"/>
    <n v="0.2"/>
    <n v="16.183800000000002"/>
  </r>
  <r>
    <n v="3689"/>
    <s v="CA-2017-140760"/>
    <n v="0.5"/>
    <x v="129"/>
    <d v="2017-06-05T00:00:00"/>
    <x v="7"/>
    <x v="5"/>
    <s v="Second Class"/>
    <s v="DO-13435"/>
    <s v="Denny Ordway"/>
    <n v="0.2"/>
    <x v="0"/>
    <s v="United States"/>
    <s v="Mesa"/>
    <x v="11"/>
    <n v="85204"/>
    <x v="3"/>
    <s v="OFF-PA-10002479"/>
    <x v="0"/>
    <x v="0"/>
    <x v="46"/>
    <n v="25.344000000000001"/>
    <n v="6"/>
    <n v="0.2"/>
    <n v="7.92"/>
  </r>
  <r>
    <n v="3690"/>
    <s v="CA-2017-140760"/>
    <n v="0.5"/>
    <x v="129"/>
    <d v="2017-06-05T00:00:00"/>
    <x v="7"/>
    <x v="5"/>
    <s v="Second Class"/>
    <s v="DO-13435"/>
    <s v="Denny Ordway"/>
    <n v="0.2"/>
    <x v="0"/>
    <s v="United States"/>
    <s v="Mesa"/>
    <x v="11"/>
    <n v="85204"/>
    <x v="3"/>
    <s v="OFF-EN-10001141"/>
    <x v="0"/>
    <x v="10"/>
    <x v="181"/>
    <n v="43.92"/>
    <n v="5"/>
    <n v="0.2"/>
    <n v="15.920999999999999"/>
  </r>
  <r>
    <n v="3700"/>
    <s v="CA-2017-160416"/>
    <n v="1"/>
    <x v="7"/>
    <d v="2017-11-18T00:00:00"/>
    <x v="5"/>
    <x v="4"/>
    <s v="Second Class"/>
    <s v="AD-10180"/>
    <s v="Alan Dominguez"/>
    <n v="0.125"/>
    <x v="1"/>
    <s v="United States"/>
    <s v="Yonkers"/>
    <x v="9"/>
    <n v="10701"/>
    <x v="1"/>
    <s v="TEC-AC-10004114"/>
    <x v="2"/>
    <x v="6"/>
    <x v="868"/>
    <n v="163.96"/>
    <n v="4"/>
    <n v="0"/>
    <n v="70.502799999999993"/>
  </r>
  <r>
    <n v="3701"/>
    <s v="CA-2017-169411"/>
    <n v="1"/>
    <x v="43"/>
    <d v="2017-12-29T00:00:00"/>
    <x v="4"/>
    <x v="1"/>
    <s v="Standard Class"/>
    <s v="AC-10615"/>
    <s v="Ann Chong"/>
    <n v="6.25E-2"/>
    <x v="2"/>
    <s v="United States"/>
    <s v="Rochester"/>
    <x v="9"/>
    <n v="14609"/>
    <x v="1"/>
    <s v="FUR-FU-10001602"/>
    <x v="1"/>
    <x v="5"/>
    <x v="869"/>
    <n v="37.93"/>
    <n v="1"/>
    <n v="0"/>
    <n v="6.8273999999999999"/>
  </r>
  <r>
    <n v="3707"/>
    <s v="CA-2017-160087"/>
    <n v="1"/>
    <x v="77"/>
    <d v="2017-03-22T00:00:00"/>
    <x v="9"/>
    <x v="0"/>
    <s v="Standard Class"/>
    <s v="EN-13780"/>
    <s v="Edward Nazzal"/>
    <n v="1"/>
    <x v="0"/>
    <s v="United States"/>
    <s v="Dallas"/>
    <x v="2"/>
    <n v="75220"/>
    <x v="2"/>
    <s v="OFF-AR-10001915"/>
    <x v="0"/>
    <x v="8"/>
    <x v="856"/>
    <n v="23.832000000000001"/>
    <n v="3"/>
    <n v="0.2"/>
    <n v="6.5537999999999998"/>
  </r>
  <r>
    <n v="3711"/>
    <s v="CA-2017-113670"/>
    <n v="0.5"/>
    <x v="128"/>
    <d v="2017-10-17T00:00:00"/>
    <x v="2"/>
    <x v="1"/>
    <s v="First Class"/>
    <s v="RS-19765"/>
    <s v="Roland Schwarz"/>
    <n v="0.1111111111111111"/>
    <x v="2"/>
    <s v="United States"/>
    <s v="Los Angeles"/>
    <x v="10"/>
    <n v="90045"/>
    <x v="3"/>
    <s v="FUR-TA-10001705"/>
    <x v="1"/>
    <x v="12"/>
    <x v="41"/>
    <n v="510.24"/>
    <n v="3"/>
    <n v="0.2"/>
    <n v="6.3780000000000001"/>
  </r>
  <r>
    <n v="3712"/>
    <s v="CA-2017-113670"/>
    <n v="0.5"/>
    <x v="128"/>
    <d v="2017-10-17T00:00:00"/>
    <x v="2"/>
    <x v="1"/>
    <s v="First Class"/>
    <s v="RS-19765"/>
    <s v="Roland Schwarz"/>
    <n v="0.1111111111111111"/>
    <x v="2"/>
    <s v="United States"/>
    <s v="Los Angeles"/>
    <x v="10"/>
    <n v="90045"/>
    <x v="3"/>
    <s v="OFF-PA-10000675"/>
    <x v="0"/>
    <x v="0"/>
    <x v="870"/>
    <n v="204.95"/>
    <n v="5"/>
    <n v="0"/>
    <n v="100.4255"/>
  </r>
  <r>
    <n v="3713"/>
    <s v="CA-2017-166198"/>
    <n v="0.5"/>
    <x v="19"/>
    <d v="2017-04-24T00:00:00"/>
    <x v="0"/>
    <x v="5"/>
    <s v="First Class"/>
    <s v="JW-15955"/>
    <s v="Joni Wasserman"/>
    <n v="0.125"/>
    <x v="0"/>
    <s v="United States"/>
    <s v="Seattle"/>
    <x v="21"/>
    <n v="98103"/>
    <x v="3"/>
    <s v="TEC-AC-10000521"/>
    <x v="2"/>
    <x v="6"/>
    <x v="871"/>
    <n v="11.54"/>
    <n v="1"/>
    <n v="0"/>
    <n v="3.4620000000000002"/>
  </r>
  <r>
    <n v="3714"/>
    <s v="CA-2017-166198"/>
    <n v="0.5"/>
    <x v="19"/>
    <d v="2017-04-24T00:00:00"/>
    <x v="0"/>
    <x v="5"/>
    <s v="First Class"/>
    <s v="JW-15955"/>
    <s v="Joni Wasserman"/>
    <n v="0.125"/>
    <x v="0"/>
    <s v="United States"/>
    <s v="Seattle"/>
    <x v="21"/>
    <n v="98103"/>
    <x v="3"/>
    <s v="FUR-FU-10004622"/>
    <x v="1"/>
    <x v="5"/>
    <x v="872"/>
    <n v="162.6"/>
    <n v="3"/>
    <n v="0"/>
    <n v="34.146000000000001"/>
  </r>
  <r>
    <n v="3717"/>
    <s v="CA-2017-144568"/>
    <n v="1"/>
    <x v="38"/>
    <d v="2017-06-02T00:00:00"/>
    <x v="6"/>
    <x v="4"/>
    <s v="Standard Class"/>
    <s v="JO-15550"/>
    <s v="Jesus Ocampo"/>
    <n v="0.5"/>
    <x v="1"/>
    <s v="United States"/>
    <s v="Omaha"/>
    <x v="32"/>
    <n v="68104"/>
    <x v="2"/>
    <s v="OFF-FA-10004395"/>
    <x v="0"/>
    <x v="9"/>
    <x v="512"/>
    <n v="23.55"/>
    <n v="5"/>
    <n v="0"/>
    <n v="1.1775"/>
  </r>
  <r>
    <n v="3723"/>
    <s v="CA-2017-144036"/>
    <n v="1"/>
    <x v="249"/>
    <d v="2017-11-26T00:00:00"/>
    <x v="5"/>
    <x v="6"/>
    <s v="Standard Class"/>
    <s v="FO-14305"/>
    <s v="Frank Olsen"/>
    <n v="0.14285714285714285"/>
    <x v="0"/>
    <s v="United States"/>
    <s v="Houston"/>
    <x v="2"/>
    <n v="77070"/>
    <x v="2"/>
    <s v="OFF-AR-10000122"/>
    <x v="0"/>
    <x v="8"/>
    <x v="680"/>
    <n v="35.712000000000003"/>
    <n v="8"/>
    <n v="0.2"/>
    <n v="2.2320000000000002"/>
  </r>
  <r>
    <n v="3725"/>
    <s v="CA-2017-127264"/>
    <n v="1"/>
    <x v="102"/>
    <d v="2017-04-05T00:00:00"/>
    <x v="0"/>
    <x v="4"/>
    <s v="First Class"/>
    <s v="SA-20830"/>
    <s v="Sue Ann Reed"/>
    <n v="0.1"/>
    <x v="0"/>
    <s v="United States"/>
    <s v="Chicago"/>
    <x v="3"/>
    <n v="60653"/>
    <x v="2"/>
    <s v="OFF-AR-10003045"/>
    <x v="0"/>
    <x v="8"/>
    <x v="793"/>
    <n v="7.056"/>
    <n v="3"/>
    <n v="0.2"/>
    <n v="2.2050000000000001"/>
  </r>
  <r>
    <n v="3735"/>
    <s v="CA-2017-168193"/>
    <n v="0.5"/>
    <x v="250"/>
    <d v="2017-03-11T00:00:00"/>
    <x v="9"/>
    <x v="4"/>
    <s v="Second Class"/>
    <s v="RM-19750"/>
    <s v="Roland Murray"/>
    <n v="0.5"/>
    <x v="0"/>
    <s v="United States"/>
    <s v="New York City"/>
    <x v="9"/>
    <n v="10011"/>
    <x v="1"/>
    <s v="OFF-PA-10002254"/>
    <x v="0"/>
    <x v="0"/>
    <x v="873"/>
    <n v="26.38"/>
    <n v="1"/>
    <n v="0"/>
    <n v="12.1348"/>
  </r>
  <r>
    <n v="3736"/>
    <s v="CA-2017-168193"/>
    <n v="0.5"/>
    <x v="250"/>
    <d v="2017-03-11T00:00:00"/>
    <x v="9"/>
    <x v="4"/>
    <s v="Second Class"/>
    <s v="RM-19750"/>
    <s v="Roland Murray"/>
    <n v="0.5"/>
    <x v="0"/>
    <s v="United States"/>
    <s v="New York City"/>
    <x v="9"/>
    <n v="10011"/>
    <x v="1"/>
    <s v="FUR-FU-10002554"/>
    <x v="1"/>
    <x v="5"/>
    <x v="332"/>
    <n v="71.97"/>
    <n v="3"/>
    <n v="0"/>
    <n v="16.553100000000001"/>
  </r>
  <r>
    <n v="3748"/>
    <s v="CA-2017-161956"/>
    <n v="0.125"/>
    <x v="39"/>
    <d v="2017-08-29T00:00:00"/>
    <x v="10"/>
    <x v="1"/>
    <s v="Second Class"/>
    <s v="DR-12880"/>
    <s v="Dan Reichenbach"/>
    <n v="6.6666666666666666E-2"/>
    <x v="2"/>
    <s v="United States"/>
    <s v="Inglewood"/>
    <x v="10"/>
    <n v="90301"/>
    <x v="3"/>
    <s v="FUR-FU-10002937"/>
    <x v="1"/>
    <x v="5"/>
    <x v="409"/>
    <n v="198.46"/>
    <n v="2"/>
    <n v="0"/>
    <n v="99.23"/>
  </r>
  <r>
    <n v="3749"/>
    <s v="CA-2017-161956"/>
    <n v="0.125"/>
    <x v="39"/>
    <d v="2017-08-29T00:00:00"/>
    <x v="10"/>
    <x v="1"/>
    <s v="Second Class"/>
    <s v="DR-12880"/>
    <s v="Dan Reichenbach"/>
    <n v="6.6666666666666666E-2"/>
    <x v="2"/>
    <s v="United States"/>
    <s v="Inglewood"/>
    <x v="10"/>
    <n v="90301"/>
    <x v="3"/>
    <s v="OFF-AP-10001242"/>
    <x v="0"/>
    <x v="11"/>
    <x v="808"/>
    <n v="321.92"/>
    <n v="4"/>
    <n v="0"/>
    <n v="96.575999999999993"/>
  </r>
  <r>
    <n v="3750"/>
    <s v="CA-2017-161956"/>
    <n v="0.125"/>
    <x v="39"/>
    <d v="2017-08-29T00:00:00"/>
    <x v="10"/>
    <x v="1"/>
    <s v="Second Class"/>
    <s v="DR-12880"/>
    <s v="Dan Reichenbach"/>
    <n v="6.6666666666666666E-2"/>
    <x v="2"/>
    <s v="United States"/>
    <s v="Inglewood"/>
    <x v="10"/>
    <n v="90301"/>
    <x v="3"/>
    <s v="TEC-CO-10001571"/>
    <x v="2"/>
    <x v="13"/>
    <x v="874"/>
    <n v="879.98400000000004"/>
    <n v="2"/>
    <n v="0.2"/>
    <n v="329.99400000000003"/>
  </r>
  <r>
    <n v="3751"/>
    <s v="CA-2017-161956"/>
    <n v="0.125"/>
    <x v="39"/>
    <d v="2017-08-29T00:00:00"/>
    <x v="10"/>
    <x v="1"/>
    <s v="Second Class"/>
    <s v="DR-12880"/>
    <s v="Dan Reichenbach"/>
    <n v="6.6666666666666666E-2"/>
    <x v="2"/>
    <s v="United States"/>
    <s v="Inglewood"/>
    <x v="10"/>
    <n v="90301"/>
    <x v="3"/>
    <s v="OFF-SU-10002503"/>
    <x v="0"/>
    <x v="15"/>
    <x v="875"/>
    <n v="28.4"/>
    <n v="5"/>
    <n v="0"/>
    <n v="8.2360000000000007"/>
  </r>
  <r>
    <n v="3752"/>
    <s v="CA-2017-161956"/>
    <n v="0.125"/>
    <x v="39"/>
    <d v="2017-08-29T00:00:00"/>
    <x v="10"/>
    <x v="1"/>
    <s v="Second Class"/>
    <s v="DR-12880"/>
    <s v="Dan Reichenbach"/>
    <n v="6.6666666666666666E-2"/>
    <x v="2"/>
    <s v="United States"/>
    <s v="Inglewood"/>
    <x v="10"/>
    <n v="90301"/>
    <x v="3"/>
    <s v="FUR-CH-10004886"/>
    <x v="1"/>
    <x v="1"/>
    <x v="876"/>
    <n v="230.28"/>
    <n v="3"/>
    <n v="0.2"/>
    <n v="23.027999999999999"/>
  </r>
  <r>
    <n v="3753"/>
    <s v="CA-2017-161956"/>
    <n v="0.125"/>
    <x v="39"/>
    <d v="2017-08-29T00:00:00"/>
    <x v="10"/>
    <x v="1"/>
    <s v="Second Class"/>
    <s v="DR-12880"/>
    <s v="Dan Reichenbach"/>
    <n v="6.6666666666666666E-2"/>
    <x v="2"/>
    <s v="United States"/>
    <s v="Inglewood"/>
    <x v="10"/>
    <n v="90301"/>
    <x v="3"/>
    <s v="OFF-PA-10001289"/>
    <x v="0"/>
    <x v="0"/>
    <x v="877"/>
    <n v="116.28"/>
    <n v="3"/>
    <n v="0"/>
    <n v="56.977200000000003"/>
  </r>
  <r>
    <n v="3754"/>
    <s v="CA-2017-161956"/>
    <n v="0.125"/>
    <x v="39"/>
    <d v="2017-08-29T00:00:00"/>
    <x v="10"/>
    <x v="1"/>
    <s v="Second Class"/>
    <s v="DR-12880"/>
    <s v="Dan Reichenbach"/>
    <n v="6.6666666666666666E-2"/>
    <x v="2"/>
    <s v="United States"/>
    <s v="Inglewood"/>
    <x v="10"/>
    <n v="90301"/>
    <x v="3"/>
    <s v="OFF-BI-10003650"/>
    <x v="0"/>
    <x v="4"/>
    <x v="848"/>
    <n v="841.56799999999998"/>
    <n v="2"/>
    <n v="0.2"/>
    <n v="294.54880000000003"/>
  </r>
  <r>
    <n v="3755"/>
    <s v="CA-2017-161956"/>
    <n v="0.125"/>
    <x v="39"/>
    <d v="2017-08-29T00:00:00"/>
    <x v="10"/>
    <x v="1"/>
    <s v="Second Class"/>
    <s v="DR-12880"/>
    <s v="Dan Reichenbach"/>
    <n v="6.6666666666666666E-2"/>
    <x v="2"/>
    <s v="United States"/>
    <s v="Inglewood"/>
    <x v="10"/>
    <n v="90301"/>
    <x v="3"/>
    <s v="OFF-ST-10001370"/>
    <x v="0"/>
    <x v="3"/>
    <x v="863"/>
    <n v="354.9"/>
    <n v="5"/>
    <n v="0"/>
    <n v="17.745000000000001"/>
  </r>
  <r>
    <n v="3762"/>
    <s v="CA-2017-104577"/>
    <n v="1"/>
    <x v="168"/>
    <d v="2017-05-17T00:00:00"/>
    <x v="6"/>
    <x v="5"/>
    <s v="Standard Class"/>
    <s v="CK-12205"/>
    <s v="Chloris Kastensmidt"/>
    <n v="0.14285714285714285"/>
    <x v="0"/>
    <s v="United States"/>
    <s v="Everett"/>
    <x v="17"/>
    <n v="2149"/>
    <x v="1"/>
    <s v="OFF-PA-10000659"/>
    <x v="0"/>
    <x v="0"/>
    <x v="878"/>
    <n v="87.6"/>
    <n v="5"/>
    <n v="0"/>
    <n v="42.048000000000002"/>
  </r>
  <r>
    <n v="3765"/>
    <s v="CA-2017-125878"/>
    <n v="1"/>
    <x v="251"/>
    <d v="2017-03-02T00:00:00"/>
    <x v="8"/>
    <x v="0"/>
    <s v="Standard Class"/>
    <s v="MH-18025"/>
    <s v="Michelle Huthwaite"/>
    <n v="0.2"/>
    <x v="0"/>
    <s v="United States"/>
    <s v="Chicago"/>
    <x v="3"/>
    <n v="60623"/>
    <x v="2"/>
    <s v="OFF-BI-10002609"/>
    <x v="0"/>
    <x v="4"/>
    <x v="879"/>
    <n v="1.788"/>
    <n v="3"/>
    <n v="0.8"/>
    <n v="-3.0396000000000001"/>
  </r>
  <r>
    <n v="3779"/>
    <s v="US-2017-148768"/>
    <n v="1"/>
    <x v="93"/>
    <d v="2017-12-02T00:00:00"/>
    <x v="5"/>
    <x v="2"/>
    <s v="Second Class"/>
    <s v="PN-18775"/>
    <s v="Parhena Norris"/>
    <n v="0.125"/>
    <x v="1"/>
    <s v="United States"/>
    <s v="Miami"/>
    <x v="4"/>
    <n v="33180"/>
    <x v="0"/>
    <s v="TEC-PH-10002564"/>
    <x v="2"/>
    <x v="2"/>
    <x v="366"/>
    <n v="71.975999999999999"/>
    <n v="3"/>
    <n v="0.2"/>
    <n v="8.9969999999999999"/>
  </r>
  <r>
    <n v="3780"/>
    <s v="CA-2017-118521"/>
    <n v="1"/>
    <x v="252"/>
    <d v="2017-02-20T00:00:00"/>
    <x v="8"/>
    <x v="2"/>
    <s v="Standard Class"/>
    <s v="LF-17185"/>
    <s v="Luke Foster"/>
    <n v="0.25"/>
    <x v="0"/>
    <s v="United States"/>
    <s v="New York City"/>
    <x v="9"/>
    <n v="10035"/>
    <x v="1"/>
    <s v="OFF-PA-10003465"/>
    <x v="0"/>
    <x v="0"/>
    <x v="880"/>
    <n v="37.94"/>
    <n v="2"/>
    <n v="0"/>
    <n v="18.211200000000002"/>
  </r>
  <r>
    <n v="3783"/>
    <s v="CA-2017-165204"/>
    <n v="0.5"/>
    <x v="7"/>
    <d v="2017-11-16T00:00:00"/>
    <x v="5"/>
    <x v="4"/>
    <s v="Second Class"/>
    <s v="MN-17935"/>
    <s v="Michael Nguyen"/>
    <n v="0.2"/>
    <x v="0"/>
    <s v="United States"/>
    <s v="Memphis"/>
    <x v="15"/>
    <n v="38109"/>
    <x v="0"/>
    <s v="OFF-PA-10003424"/>
    <x v="0"/>
    <x v="0"/>
    <x v="429"/>
    <n v="8.9039999999999999"/>
    <n v="3"/>
    <n v="0.2"/>
    <n v="3.339"/>
  </r>
  <r>
    <n v="3784"/>
    <s v="CA-2017-165204"/>
    <n v="0.5"/>
    <x v="7"/>
    <d v="2017-11-16T00:00:00"/>
    <x v="5"/>
    <x v="4"/>
    <s v="Second Class"/>
    <s v="MN-17935"/>
    <s v="Michael Nguyen"/>
    <n v="0.2"/>
    <x v="0"/>
    <s v="United States"/>
    <s v="Memphis"/>
    <x v="15"/>
    <n v="38109"/>
    <x v="0"/>
    <s v="OFF-ST-10003716"/>
    <x v="0"/>
    <x v="3"/>
    <x v="382"/>
    <n v="720.06399999999996"/>
    <n v="4"/>
    <n v="0.2"/>
    <n v="-63.005600000000001"/>
  </r>
  <r>
    <n v="3785"/>
    <s v="CA-2017-125752"/>
    <n v="1"/>
    <x v="197"/>
    <d v="2017-08-04T00:00:00"/>
    <x v="1"/>
    <x v="4"/>
    <s v="Standard Class"/>
    <s v="EH-14125"/>
    <s v="Eugene Hildebrand"/>
    <n v="0.14285714285714285"/>
    <x v="1"/>
    <s v="United States"/>
    <s v="Fort Lauderdale"/>
    <x v="4"/>
    <n v="33311"/>
    <x v="0"/>
    <s v="TEC-AC-10003590"/>
    <x v="2"/>
    <x v="6"/>
    <x v="865"/>
    <n v="41.423999999999999"/>
    <n v="2"/>
    <n v="0.2"/>
    <n v="8.2848000000000006"/>
  </r>
  <r>
    <n v="3786"/>
    <s v="CA-2017-112487"/>
    <n v="1"/>
    <x v="110"/>
    <d v="2017-12-30T00:00:00"/>
    <x v="4"/>
    <x v="3"/>
    <s v="Standard Class"/>
    <s v="TC-21535"/>
    <s v="Tracy Collins"/>
    <n v="0.5"/>
    <x v="1"/>
    <s v="United States"/>
    <s v="Columbus"/>
    <x v="12"/>
    <n v="43229"/>
    <x v="1"/>
    <s v="OFF-BI-10000494"/>
    <x v="0"/>
    <x v="4"/>
    <x v="881"/>
    <n v="3.1320000000000001"/>
    <n v="2"/>
    <n v="0.7"/>
    <n v="-2.61"/>
  </r>
  <r>
    <n v="3798"/>
    <s v="CA-2017-121314"/>
    <n v="1"/>
    <x v="115"/>
    <d v="2017-09-26T00:00:00"/>
    <x v="3"/>
    <x v="0"/>
    <s v="First Class"/>
    <s v="BE-11410"/>
    <s v="Bobby Elias"/>
    <n v="0.5"/>
    <x v="0"/>
    <s v="United States"/>
    <s v="Miami"/>
    <x v="4"/>
    <n v="33178"/>
    <x v="0"/>
    <s v="OFF-PA-10003395"/>
    <x v="0"/>
    <x v="0"/>
    <x v="882"/>
    <n v="251.64"/>
    <n v="3"/>
    <n v="0.2"/>
    <n v="88.073999999999998"/>
  </r>
  <r>
    <n v="3799"/>
    <s v="CA-2017-147760"/>
    <n v="0.5"/>
    <x v="78"/>
    <d v="2017-11-05T00:00:00"/>
    <x v="5"/>
    <x v="0"/>
    <s v="First Class"/>
    <s v="KL-16555"/>
    <s v="Kelly Lampkin"/>
    <n v="0.16666666666666666"/>
    <x v="2"/>
    <s v="United States"/>
    <s v="Greensboro"/>
    <x v="0"/>
    <n v="27405"/>
    <x v="0"/>
    <s v="FUR-TA-10004575"/>
    <x v="1"/>
    <x v="12"/>
    <x v="883"/>
    <n v="523.76400000000001"/>
    <n v="3"/>
    <n v="0.4"/>
    <n v="-192.04679999999999"/>
  </r>
  <r>
    <n v="3800"/>
    <s v="CA-2017-147760"/>
    <n v="0.5"/>
    <x v="78"/>
    <d v="2017-11-05T00:00:00"/>
    <x v="5"/>
    <x v="0"/>
    <s v="First Class"/>
    <s v="KL-16555"/>
    <s v="Kelly Lampkin"/>
    <n v="0.16666666666666666"/>
    <x v="2"/>
    <s v="United States"/>
    <s v="Greensboro"/>
    <x v="0"/>
    <n v="27405"/>
    <x v="0"/>
    <s v="TEC-PH-10002483"/>
    <x v="2"/>
    <x v="2"/>
    <x v="884"/>
    <n v="1359.96"/>
    <n v="5"/>
    <n v="0.2"/>
    <n v="118.9965"/>
  </r>
  <r>
    <n v="3813"/>
    <s v="CA-2017-147753"/>
    <n v="1"/>
    <x v="253"/>
    <d v="2017-03-05T00:00:00"/>
    <x v="9"/>
    <x v="1"/>
    <s v="Same Day"/>
    <s v="PK-19075"/>
    <s v="Pete Kriz"/>
    <n v="0.14285714285714285"/>
    <x v="0"/>
    <s v="United States"/>
    <s v="Milwaukee"/>
    <x v="27"/>
    <n v="53209"/>
    <x v="2"/>
    <s v="OFF-LA-10003537"/>
    <x v="0"/>
    <x v="7"/>
    <x v="885"/>
    <n v="25.06"/>
    <n v="2"/>
    <n v="0"/>
    <n v="11.7782"/>
  </r>
  <r>
    <n v="3820"/>
    <s v="CA-2017-141873"/>
    <n v="0.25"/>
    <x v="127"/>
    <d v="2017-10-14T00:00:00"/>
    <x v="2"/>
    <x v="4"/>
    <s v="Standard Class"/>
    <s v="HG-14845"/>
    <s v="Harry Greene"/>
    <n v="0.14285714285714285"/>
    <x v="0"/>
    <s v="United States"/>
    <s v="New York City"/>
    <x v="9"/>
    <n v="10024"/>
    <x v="1"/>
    <s v="OFF-BI-10001031"/>
    <x v="0"/>
    <x v="4"/>
    <x v="886"/>
    <n v="12.816000000000001"/>
    <n v="3"/>
    <n v="0.2"/>
    <n v="4.3254000000000001"/>
  </r>
  <r>
    <n v="3821"/>
    <s v="CA-2017-141873"/>
    <n v="0.25"/>
    <x v="127"/>
    <d v="2017-10-14T00:00:00"/>
    <x v="2"/>
    <x v="4"/>
    <s v="Standard Class"/>
    <s v="HG-14845"/>
    <s v="Harry Greene"/>
    <n v="0.14285714285714285"/>
    <x v="0"/>
    <s v="United States"/>
    <s v="New York City"/>
    <x v="9"/>
    <n v="10024"/>
    <x v="1"/>
    <s v="FUR-BO-10003034"/>
    <x v="1"/>
    <x v="14"/>
    <x v="518"/>
    <n v="314.35199999999998"/>
    <n v="3"/>
    <n v="0.2"/>
    <n v="-15.717599999999999"/>
  </r>
  <r>
    <n v="3822"/>
    <s v="CA-2017-141873"/>
    <n v="0.25"/>
    <x v="127"/>
    <d v="2017-10-14T00:00:00"/>
    <x v="2"/>
    <x v="4"/>
    <s v="Standard Class"/>
    <s v="HG-14845"/>
    <s v="Harry Greene"/>
    <n v="0.14285714285714285"/>
    <x v="0"/>
    <s v="United States"/>
    <s v="New York City"/>
    <x v="9"/>
    <n v="10024"/>
    <x v="1"/>
    <s v="OFF-PA-10000069"/>
    <x v="0"/>
    <x v="0"/>
    <x v="887"/>
    <n v="18.98"/>
    <n v="2"/>
    <n v="0"/>
    <n v="8.9206000000000003"/>
  </r>
  <r>
    <n v="3823"/>
    <s v="CA-2017-141873"/>
    <n v="0.25"/>
    <x v="127"/>
    <d v="2017-10-14T00:00:00"/>
    <x v="2"/>
    <x v="4"/>
    <s v="Standard Class"/>
    <s v="HG-14845"/>
    <s v="Harry Greene"/>
    <n v="0.14285714285714285"/>
    <x v="0"/>
    <s v="United States"/>
    <s v="New York City"/>
    <x v="9"/>
    <n v="10024"/>
    <x v="1"/>
    <s v="OFF-BI-10003655"/>
    <x v="0"/>
    <x v="4"/>
    <x v="888"/>
    <n v="18.239999999999998"/>
    <n v="6"/>
    <n v="0.2"/>
    <n v="6.1559999999999997"/>
  </r>
  <r>
    <n v="3828"/>
    <s v="CA-2017-141733"/>
    <n v="0.25"/>
    <x v="254"/>
    <d v="2017-05-11T00:00:00"/>
    <x v="6"/>
    <x v="1"/>
    <s v="Standard Class"/>
    <s v="RW-19540"/>
    <s v="Rick Wilson"/>
    <n v="7.1428571428571425E-2"/>
    <x v="2"/>
    <s v="United States"/>
    <s v="Detroit"/>
    <x v="5"/>
    <n v="48234"/>
    <x v="2"/>
    <s v="FUR-CH-10004086"/>
    <x v="1"/>
    <x v="1"/>
    <x v="889"/>
    <n v="1458.65"/>
    <n v="5"/>
    <n v="0"/>
    <n v="423.00850000000003"/>
  </r>
  <r>
    <n v="3829"/>
    <s v="CA-2017-141733"/>
    <n v="0.25"/>
    <x v="254"/>
    <d v="2017-05-11T00:00:00"/>
    <x v="6"/>
    <x v="1"/>
    <s v="Standard Class"/>
    <s v="RW-19540"/>
    <s v="Rick Wilson"/>
    <n v="7.1428571428571425E-2"/>
    <x v="2"/>
    <s v="United States"/>
    <s v="Detroit"/>
    <x v="5"/>
    <n v="48234"/>
    <x v="2"/>
    <s v="FUR-CH-10002017"/>
    <x v="1"/>
    <x v="1"/>
    <x v="646"/>
    <n v="26.64"/>
    <n v="1"/>
    <n v="0"/>
    <n v="7.4592000000000001"/>
  </r>
  <r>
    <n v="3830"/>
    <s v="CA-2017-141733"/>
    <n v="0.25"/>
    <x v="254"/>
    <d v="2017-05-11T00:00:00"/>
    <x v="6"/>
    <x v="1"/>
    <s v="Standard Class"/>
    <s v="RW-19540"/>
    <s v="Rick Wilson"/>
    <n v="7.1428571428571425E-2"/>
    <x v="2"/>
    <s v="United States"/>
    <s v="Detroit"/>
    <x v="5"/>
    <n v="48234"/>
    <x v="2"/>
    <s v="FUR-CH-10000595"/>
    <x v="1"/>
    <x v="1"/>
    <x v="649"/>
    <n v="476.8"/>
    <n v="2"/>
    <n v="0"/>
    <n v="119.2"/>
  </r>
  <r>
    <n v="3831"/>
    <s v="CA-2017-141733"/>
    <n v="0.25"/>
    <x v="254"/>
    <d v="2017-05-11T00:00:00"/>
    <x v="6"/>
    <x v="1"/>
    <s v="Standard Class"/>
    <s v="RW-19540"/>
    <s v="Rick Wilson"/>
    <n v="7.1428571428571425E-2"/>
    <x v="2"/>
    <s v="United States"/>
    <s v="Detroit"/>
    <x v="5"/>
    <n v="48234"/>
    <x v="2"/>
    <s v="OFF-AP-10001563"/>
    <x v="0"/>
    <x v="11"/>
    <x v="151"/>
    <n v="87.444000000000003"/>
    <n v="2"/>
    <n v="0.1"/>
    <n v="18.4604"/>
  </r>
  <r>
    <n v="3848"/>
    <s v="CA-2017-129000"/>
    <n v="1"/>
    <x v="255"/>
    <d v="2017-11-27T00:00:00"/>
    <x v="5"/>
    <x v="0"/>
    <s v="Second Class"/>
    <s v="SZ-20035"/>
    <s v="Sam Zeldin"/>
    <n v="0.14285714285714285"/>
    <x v="1"/>
    <s v="United States"/>
    <s v="Canton"/>
    <x v="5"/>
    <n v="48187"/>
    <x v="2"/>
    <s v="OFF-ST-10001097"/>
    <x v="0"/>
    <x v="3"/>
    <x v="263"/>
    <n v="501.81"/>
    <n v="3"/>
    <n v="0"/>
    <n v="0"/>
  </r>
  <r>
    <n v="3849"/>
    <s v="CA-2017-161053"/>
    <n v="0.5"/>
    <x v="165"/>
    <d v="2017-09-23T00:00:00"/>
    <x v="3"/>
    <x v="5"/>
    <s v="First Class"/>
    <s v="JE-15745"/>
    <s v="Joel Eaton"/>
    <n v="0.1111111111111111"/>
    <x v="0"/>
    <s v="United States"/>
    <s v="Fayetteville"/>
    <x v="41"/>
    <n v="72701"/>
    <x v="0"/>
    <s v="OFF-BI-10004318"/>
    <x v="0"/>
    <x v="4"/>
    <x v="890"/>
    <n v="691.96"/>
    <n v="4"/>
    <n v="0"/>
    <n v="318.30160000000001"/>
  </r>
  <r>
    <n v="3850"/>
    <s v="CA-2017-161053"/>
    <n v="0.5"/>
    <x v="165"/>
    <d v="2017-09-23T00:00:00"/>
    <x v="3"/>
    <x v="5"/>
    <s v="First Class"/>
    <s v="JE-15745"/>
    <s v="Joel Eaton"/>
    <n v="0.1111111111111111"/>
    <x v="0"/>
    <s v="United States"/>
    <s v="Fayetteville"/>
    <x v="41"/>
    <n v="72701"/>
    <x v="0"/>
    <s v="TEC-AC-10004633"/>
    <x v="2"/>
    <x v="6"/>
    <x v="891"/>
    <n v="34.950000000000003"/>
    <n v="5"/>
    <n v="0"/>
    <n v="15.378"/>
  </r>
  <r>
    <n v="3853"/>
    <s v="CA-2017-130526"/>
    <n v="1"/>
    <x v="54"/>
    <d v="2017-11-29T00:00:00"/>
    <x v="5"/>
    <x v="1"/>
    <s v="First Class"/>
    <s v="GT-14755"/>
    <s v="Guy Thornton"/>
    <n v="0.33333333333333331"/>
    <x v="0"/>
    <s v="United States"/>
    <s v="Rockford"/>
    <x v="3"/>
    <n v="61107"/>
    <x v="2"/>
    <s v="OFF-BI-10001524"/>
    <x v="0"/>
    <x v="4"/>
    <x v="608"/>
    <n v="33.567999999999998"/>
    <n v="8"/>
    <n v="0.8"/>
    <n v="-53.708799999999997"/>
  </r>
  <r>
    <n v="3854"/>
    <s v="US-2017-131849"/>
    <n v="0.5"/>
    <x v="256"/>
    <d v="2017-06-10T00:00:00"/>
    <x v="7"/>
    <x v="3"/>
    <s v="Standard Class"/>
    <s v="GH-14410"/>
    <s v="Gary Hansen"/>
    <n v="0.125"/>
    <x v="1"/>
    <s v="United States"/>
    <s v="San Francisco"/>
    <x v="10"/>
    <n v="94122"/>
    <x v="3"/>
    <s v="FUR-FU-10004164"/>
    <x v="1"/>
    <x v="5"/>
    <x v="892"/>
    <n v="4.95"/>
    <n v="1"/>
    <n v="0"/>
    <n v="2.1779999999999999"/>
  </r>
  <r>
    <n v="3855"/>
    <s v="US-2017-131849"/>
    <n v="0.5"/>
    <x v="256"/>
    <d v="2017-06-10T00:00:00"/>
    <x v="7"/>
    <x v="3"/>
    <s v="Standard Class"/>
    <s v="GH-14410"/>
    <s v="Gary Hansen"/>
    <n v="0.125"/>
    <x v="1"/>
    <s v="United States"/>
    <s v="San Francisco"/>
    <x v="10"/>
    <n v="94122"/>
    <x v="3"/>
    <s v="OFF-ST-10002957"/>
    <x v="0"/>
    <x v="3"/>
    <x v="893"/>
    <n v="26.4"/>
    <n v="5"/>
    <n v="0"/>
    <n v="0"/>
  </r>
  <r>
    <n v="3856"/>
    <s v="US-2017-105389"/>
    <n v="0.33333333333333331"/>
    <x v="122"/>
    <d v="2017-10-28T00:00:00"/>
    <x v="2"/>
    <x v="4"/>
    <s v="Second Class"/>
    <s v="DM-13015"/>
    <s v="Darrin Martin"/>
    <n v="0.16666666666666666"/>
    <x v="0"/>
    <s v="United States"/>
    <s v="San Antonio"/>
    <x v="2"/>
    <n v="78207"/>
    <x v="2"/>
    <s v="OFF-BI-10004364"/>
    <x v="0"/>
    <x v="4"/>
    <x v="135"/>
    <n v="3.5640000000000001"/>
    <n v="3"/>
    <n v="0.8"/>
    <n v="-6.2370000000000001"/>
  </r>
  <r>
    <n v="3857"/>
    <s v="US-2017-105389"/>
    <n v="0.33333333333333331"/>
    <x v="122"/>
    <d v="2017-10-28T00:00:00"/>
    <x v="2"/>
    <x v="4"/>
    <s v="Second Class"/>
    <s v="DM-13015"/>
    <s v="Darrin Martin"/>
    <n v="0.16666666666666666"/>
    <x v="0"/>
    <s v="United States"/>
    <s v="San Antonio"/>
    <x v="2"/>
    <n v="78207"/>
    <x v="2"/>
    <s v="TEC-PH-10002824"/>
    <x v="2"/>
    <x v="2"/>
    <x v="461"/>
    <n v="823.96"/>
    <n v="5"/>
    <n v="0.2"/>
    <n v="51.497500000000002"/>
  </r>
  <r>
    <n v="3858"/>
    <s v="US-2017-105389"/>
    <n v="0.33333333333333331"/>
    <x v="122"/>
    <d v="2017-10-28T00:00:00"/>
    <x v="2"/>
    <x v="4"/>
    <s v="Second Class"/>
    <s v="DM-13015"/>
    <s v="Darrin Martin"/>
    <n v="0.16666666666666666"/>
    <x v="0"/>
    <s v="United States"/>
    <s v="San Antonio"/>
    <x v="2"/>
    <n v="78207"/>
    <x v="2"/>
    <s v="OFF-AR-10000634"/>
    <x v="0"/>
    <x v="8"/>
    <x v="894"/>
    <n v="10.272"/>
    <n v="3"/>
    <n v="0.2"/>
    <n v="0.89880000000000004"/>
  </r>
  <r>
    <n v="3860"/>
    <s v="CA-2017-154039"/>
    <n v="0.5"/>
    <x v="257"/>
    <d v="2017-02-22T00:00:00"/>
    <x v="8"/>
    <x v="5"/>
    <s v="Standard Class"/>
    <s v="JK-16120"/>
    <s v="Julie Kriz"/>
    <n v="0.14285714285714285"/>
    <x v="1"/>
    <s v="United States"/>
    <s v="Chicago"/>
    <x v="3"/>
    <n v="60653"/>
    <x v="2"/>
    <s v="FUR-TA-10001932"/>
    <x v="1"/>
    <x v="12"/>
    <x v="895"/>
    <n v="480.96"/>
    <n v="3"/>
    <n v="0.5"/>
    <n v="-269.33760000000001"/>
  </r>
  <r>
    <n v="3861"/>
    <s v="CA-2017-154039"/>
    <n v="0.5"/>
    <x v="257"/>
    <d v="2017-02-22T00:00:00"/>
    <x v="8"/>
    <x v="5"/>
    <s v="Standard Class"/>
    <s v="JK-16120"/>
    <s v="Julie Kriz"/>
    <n v="0.14285714285714285"/>
    <x v="1"/>
    <s v="United States"/>
    <s v="Chicago"/>
    <x v="3"/>
    <n v="60653"/>
    <x v="2"/>
    <s v="TEC-PH-10002789"/>
    <x v="2"/>
    <x v="2"/>
    <x v="896"/>
    <n v="124.792"/>
    <n v="1"/>
    <n v="0.2"/>
    <n v="10.9193"/>
  </r>
  <r>
    <n v="3864"/>
    <s v="CA-2017-123246"/>
    <n v="1"/>
    <x v="42"/>
    <d v="2017-10-19T00:00:00"/>
    <x v="2"/>
    <x v="3"/>
    <s v="Second Class"/>
    <s v="AJ-10960"/>
    <s v="Astrea Jones"/>
    <n v="1"/>
    <x v="0"/>
    <s v="United States"/>
    <s v="San Diego"/>
    <x v="10"/>
    <n v="92037"/>
    <x v="3"/>
    <s v="OFF-AR-10001770"/>
    <x v="0"/>
    <x v="8"/>
    <x v="897"/>
    <n v="10.64"/>
    <n v="4"/>
    <n v="0"/>
    <n v="2.7664"/>
  </r>
  <r>
    <n v="3867"/>
    <s v="CA-2017-146360"/>
    <n v="1"/>
    <x v="219"/>
    <d v="2017-04-25T00:00:00"/>
    <x v="0"/>
    <x v="1"/>
    <s v="Second Class"/>
    <s v="SC-20305"/>
    <s v="Sean Christensen"/>
    <n v="0.14285714285714285"/>
    <x v="0"/>
    <s v="United States"/>
    <s v="Lawrence"/>
    <x v="24"/>
    <n v="46226"/>
    <x v="2"/>
    <s v="TEC-AC-10003590"/>
    <x v="2"/>
    <x v="6"/>
    <x v="865"/>
    <n v="155.34"/>
    <n v="6"/>
    <n v="0"/>
    <n v="55.922400000000003"/>
  </r>
  <r>
    <n v="3886"/>
    <s v="US-2017-127341"/>
    <n v="1"/>
    <x v="258"/>
    <d v="2017-02-02T00:00:00"/>
    <x v="11"/>
    <x v="1"/>
    <s v="Standard Class"/>
    <s v="CK-12595"/>
    <s v="Clytie Kelty"/>
    <n v="0.16666666666666666"/>
    <x v="0"/>
    <s v="United States"/>
    <s v="Chicago"/>
    <x v="3"/>
    <n v="60653"/>
    <x v="2"/>
    <s v="OFF-BI-10001072"/>
    <x v="0"/>
    <x v="4"/>
    <x v="898"/>
    <n v="12.128"/>
    <n v="4"/>
    <n v="0.8"/>
    <n v="-20.617599999999999"/>
  </r>
  <r>
    <n v="3896"/>
    <s v="CA-2017-110212"/>
    <n v="1"/>
    <x v="259"/>
    <d v="2017-05-05T00:00:00"/>
    <x v="6"/>
    <x v="4"/>
    <s v="Standard Class"/>
    <s v="SJ-20125"/>
    <s v="Sanjit Jacobs"/>
    <n v="9.0909090909090912E-2"/>
    <x v="1"/>
    <s v="United States"/>
    <s v="Texarkana"/>
    <x v="41"/>
    <n v="71854"/>
    <x v="0"/>
    <s v="TEC-AC-10002331"/>
    <x v="2"/>
    <x v="6"/>
    <x v="899"/>
    <n v="48.9"/>
    <n v="5"/>
    <n v="0"/>
    <n v="18.093"/>
  </r>
  <r>
    <n v="3897"/>
    <s v="CA-2017-134285"/>
    <n v="0.5"/>
    <x v="65"/>
    <d v="2017-12-12T00:00:00"/>
    <x v="4"/>
    <x v="2"/>
    <s v="Standard Class"/>
    <s v="DS-13180"/>
    <s v="David Smith"/>
    <n v="0.33333333333333331"/>
    <x v="2"/>
    <s v="United States"/>
    <s v="San Antonio"/>
    <x v="2"/>
    <n v="78207"/>
    <x v="2"/>
    <s v="OFF-FA-10000611"/>
    <x v="0"/>
    <x v="9"/>
    <x v="413"/>
    <n v="3.552"/>
    <n v="3"/>
    <n v="0.2"/>
    <n v="1.2432000000000001"/>
  </r>
  <r>
    <n v="3898"/>
    <s v="CA-2017-134285"/>
    <n v="0.5"/>
    <x v="65"/>
    <d v="2017-12-12T00:00:00"/>
    <x v="4"/>
    <x v="2"/>
    <s v="Standard Class"/>
    <s v="DS-13180"/>
    <s v="David Smith"/>
    <n v="0.33333333333333331"/>
    <x v="2"/>
    <s v="United States"/>
    <s v="San Antonio"/>
    <x v="2"/>
    <n v="78207"/>
    <x v="2"/>
    <s v="OFF-PA-10000304"/>
    <x v="0"/>
    <x v="0"/>
    <x v="900"/>
    <n v="15.552"/>
    <n v="3"/>
    <n v="0.2"/>
    <n v="5.4432"/>
  </r>
  <r>
    <n v="3899"/>
    <s v="CA-2017-102267"/>
    <n v="1"/>
    <x v="93"/>
    <d v="2017-12-04T00:00:00"/>
    <x v="5"/>
    <x v="2"/>
    <s v="Standard Class"/>
    <s v="SC-20800"/>
    <s v="Stuart Calhoun"/>
    <n v="0.5"/>
    <x v="0"/>
    <s v="United States"/>
    <s v="Edinburg"/>
    <x v="2"/>
    <n v="78539"/>
    <x v="2"/>
    <s v="OFF-FA-10000611"/>
    <x v="0"/>
    <x v="9"/>
    <x v="413"/>
    <n v="2.3679999999999999"/>
    <n v="2"/>
    <n v="0.2"/>
    <n v="0.82879999999999998"/>
  </r>
  <r>
    <n v="3900"/>
    <s v="CA-2017-157980"/>
    <n v="1"/>
    <x v="65"/>
    <d v="2017-12-09T00:00:00"/>
    <x v="4"/>
    <x v="2"/>
    <s v="First Class"/>
    <s v="SH-20395"/>
    <s v="Shahid Hopkins"/>
    <n v="0.14285714285714285"/>
    <x v="0"/>
    <s v="United States"/>
    <s v="Toledo"/>
    <x v="12"/>
    <n v="43615"/>
    <x v="1"/>
    <s v="TEC-AC-10002567"/>
    <x v="2"/>
    <x v="6"/>
    <x v="901"/>
    <n v="127.98399999999999"/>
    <n v="2"/>
    <n v="0.2"/>
    <n v="25.596800000000002"/>
  </r>
  <r>
    <n v="3912"/>
    <s v="CA-2017-126788"/>
    <n v="1"/>
    <x v="260"/>
    <d v="2017-06-06T00:00:00"/>
    <x v="7"/>
    <x v="4"/>
    <s v="First Class"/>
    <s v="AB-10105"/>
    <s v="Adrian Barton"/>
    <n v="0.1111111111111111"/>
    <x v="0"/>
    <s v="United States"/>
    <s v="Pearland"/>
    <x v="2"/>
    <n v="77581"/>
    <x v="2"/>
    <s v="TEC-PH-10001619"/>
    <x v="2"/>
    <x v="2"/>
    <x v="902"/>
    <n v="470.37599999999998"/>
    <n v="3"/>
    <n v="0.2"/>
    <n v="52.917299999999997"/>
  </r>
  <r>
    <n v="3913"/>
    <s v="CA-2017-148068"/>
    <n v="0.5"/>
    <x v="17"/>
    <d v="2017-09-25T00:00:00"/>
    <x v="3"/>
    <x v="4"/>
    <s v="Standard Class"/>
    <s v="MM-18280"/>
    <s v="Muhammed MacIntyre"/>
    <n v="0.25"/>
    <x v="2"/>
    <s v="United States"/>
    <s v="New York City"/>
    <x v="9"/>
    <n v="10035"/>
    <x v="1"/>
    <s v="OFF-PA-10001639"/>
    <x v="0"/>
    <x v="0"/>
    <x v="360"/>
    <n v="19.440000000000001"/>
    <n v="3"/>
    <n v="0"/>
    <n v="9.3312000000000008"/>
  </r>
  <r>
    <n v="3914"/>
    <s v="CA-2017-148068"/>
    <n v="0.5"/>
    <x v="17"/>
    <d v="2017-09-25T00:00:00"/>
    <x v="3"/>
    <x v="4"/>
    <s v="Standard Class"/>
    <s v="MM-18280"/>
    <s v="Muhammed MacIntyre"/>
    <n v="0.25"/>
    <x v="2"/>
    <s v="United States"/>
    <s v="New York City"/>
    <x v="9"/>
    <n v="10035"/>
    <x v="1"/>
    <s v="FUR-FU-10002268"/>
    <x v="1"/>
    <x v="5"/>
    <x v="903"/>
    <n v="9.82"/>
    <n v="2"/>
    <n v="0"/>
    <n v="3.2406000000000001"/>
  </r>
  <r>
    <n v="3915"/>
    <s v="US-2017-142573"/>
    <n v="0.2"/>
    <x v="261"/>
    <d v="2017-07-23T00:00:00"/>
    <x v="1"/>
    <x v="3"/>
    <s v="Standard Class"/>
    <s v="ML-17410"/>
    <s v="Maris LaWare"/>
    <n v="8.3333333333333329E-2"/>
    <x v="0"/>
    <s v="United States"/>
    <s v="Phoenix"/>
    <x v="11"/>
    <n v="85023"/>
    <x v="3"/>
    <s v="FUR-TA-10001932"/>
    <x v="1"/>
    <x v="12"/>
    <x v="895"/>
    <n v="801.6"/>
    <n v="5"/>
    <n v="0.5"/>
    <n v="-448.89600000000002"/>
  </r>
  <r>
    <n v="3916"/>
    <s v="US-2017-142573"/>
    <n v="0.2"/>
    <x v="261"/>
    <d v="2017-07-23T00:00:00"/>
    <x v="1"/>
    <x v="3"/>
    <s v="Standard Class"/>
    <s v="ML-17410"/>
    <s v="Maris LaWare"/>
    <n v="8.3333333333333329E-2"/>
    <x v="0"/>
    <s v="United States"/>
    <s v="Phoenix"/>
    <x v="11"/>
    <n v="85023"/>
    <x v="3"/>
    <s v="FUR-CH-10004218"/>
    <x v="1"/>
    <x v="1"/>
    <x v="904"/>
    <n v="161.56800000000001"/>
    <n v="2"/>
    <n v="0.2"/>
    <n v="10.098000000000001"/>
  </r>
  <r>
    <n v="3917"/>
    <s v="US-2017-142573"/>
    <n v="0.2"/>
    <x v="261"/>
    <d v="2017-07-23T00:00:00"/>
    <x v="1"/>
    <x v="3"/>
    <s v="Standard Class"/>
    <s v="ML-17410"/>
    <s v="Maris LaWare"/>
    <n v="8.3333333333333329E-2"/>
    <x v="0"/>
    <s v="United States"/>
    <s v="Phoenix"/>
    <x v="11"/>
    <n v="85023"/>
    <x v="3"/>
    <s v="OFF-PA-10000246"/>
    <x v="0"/>
    <x v="0"/>
    <x v="905"/>
    <n v="16.096"/>
    <n v="2"/>
    <n v="0.2"/>
    <n v="5.2312000000000003"/>
  </r>
  <r>
    <n v="3918"/>
    <s v="US-2017-142573"/>
    <n v="0.2"/>
    <x v="261"/>
    <d v="2017-07-23T00:00:00"/>
    <x v="1"/>
    <x v="3"/>
    <s v="Standard Class"/>
    <s v="ML-17410"/>
    <s v="Maris LaWare"/>
    <n v="8.3333333333333329E-2"/>
    <x v="0"/>
    <s v="United States"/>
    <s v="Phoenix"/>
    <x v="11"/>
    <n v="85023"/>
    <x v="3"/>
    <s v="OFF-BI-10003350"/>
    <x v="0"/>
    <x v="4"/>
    <x v="906"/>
    <n v="7.6559999999999997"/>
    <n v="4"/>
    <n v="0.7"/>
    <n v="-6.1247999999999996"/>
  </r>
  <r>
    <n v="3919"/>
    <s v="US-2017-142573"/>
    <n v="0.2"/>
    <x v="261"/>
    <d v="2017-07-23T00:00:00"/>
    <x v="1"/>
    <x v="3"/>
    <s v="Standard Class"/>
    <s v="ML-17410"/>
    <s v="Maris LaWare"/>
    <n v="8.3333333333333329E-2"/>
    <x v="0"/>
    <s v="United States"/>
    <s v="Phoenix"/>
    <x v="11"/>
    <n v="85023"/>
    <x v="3"/>
    <s v="FUR-CH-10000513"/>
    <x v="1"/>
    <x v="1"/>
    <x v="907"/>
    <n v="311.976"/>
    <n v="3"/>
    <n v="0.2"/>
    <n v="-42.896700000000003"/>
  </r>
  <r>
    <n v="3923"/>
    <s v="CA-2017-146920"/>
    <n v="0.5"/>
    <x v="214"/>
    <d v="2017-09-01T00:00:00"/>
    <x v="10"/>
    <x v="4"/>
    <s v="Standard Class"/>
    <s v="SC-20305"/>
    <s v="Sean Christensen"/>
    <n v="0.14285714285714285"/>
    <x v="0"/>
    <s v="United States"/>
    <s v="Chicago"/>
    <x v="3"/>
    <n v="60623"/>
    <x v="2"/>
    <s v="OFF-PA-10002479"/>
    <x v="0"/>
    <x v="0"/>
    <x v="46"/>
    <n v="25.344000000000001"/>
    <n v="6"/>
    <n v="0.2"/>
    <n v="7.92"/>
  </r>
  <r>
    <n v="3924"/>
    <s v="CA-2017-146920"/>
    <n v="0.5"/>
    <x v="214"/>
    <d v="2017-09-01T00:00:00"/>
    <x v="10"/>
    <x v="4"/>
    <s v="Standard Class"/>
    <s v="SC-20305"/>
    <s v="Sean Christensen"/>
    <n v="0.14285714285714285"/>
    <x v="0"/>
    <s v="United States"/>
    <s v="Chicago"/>
    <x v="3"/>
    <n v="60623"/>
    <x v="2"/>
    <s v="OFF-PA-10001461"/>
    <x v="0"/>
    <x v="0"/>
    <x v="908"/>
    <n v="26.72"/>
    <n v="5"/>
    <n v="0.2"/>
    <n v="9.3520000000000003"/>
  </r>
  <r>
    <n v="3934"/>
    <s v="CA-2017-123001"/>
    <n v="0.33333333333333331"/>
    <x v="79"/>
    <d v="2017-09-08T00:00:00"/>
    <x v="3"/>
    <x v="0"/>
    <s v="Standard Class"/>
    <s v="AW-10840"/>
    <s v="Anthony Witt"/>
    <n v="0.2"/>
    <x v="0"/>
    <s v="United States"/>
    <s v="Bakersfield"/>
    <x v="10"/>
    <n v="93309"/>
    <x v="3"/>
    <s v="OFF-AR-10001919"/>
    <x v="0"/>
    <x v="8"/>
    <x v="826"/>
    <n v="9.4"/>
    <n v="5"/>
    <n v="0"/>
    <n v="2.726"/>
  </r>
  <r>
    <n v="3935"/>
    <s v="CA-2017-123001"/>
    <n v="0.33333333333333331"/>
    <x v="79"/>
    <d v="2017-09-08T00:00:00"/>
    <x v="3"/>
    <x v="0"/>
    <s v="Standard Class"/>
    <s v="AW-10840"/>
    <s v="Anthony Witt"/>
    <n v="0.2"/>
    <x v="0"/>
    <s v="United States"/>
    <s v="Bakersfield"/>
    <x v="10"/>
    <n v="93309"/>
    <x v="3"/>
    <s v="OFF-LA-10004544"/>
    <x v="0"/>
    <x v="7"/>
    <x v="489"/>
    <n v="74"/>
    <n v="5"/>
    <n v="0"/>
    <n v="37"/>
  </r>
  <r>
    <n v="3936"/>
    <s v="CA-2017-123001"/>
    <n v="0.33333333333333331"/>
    <x v="79"/>
    <d v="2017-09-08T00:00:00"/>
    <x v="3"/>
    <x v="0"/>
    <s v="Standard Class"/>
    <s v="AW-10840"/>
    <s v="Anthony Witt"/>
    <n v="0.2"/>
    <x v="0"/>
    <s v="United States"/>
    <s v="Bakersfield"/>
    <x v="10"/>
    <n v="93309"/>
    <x v="3"/>
    <s v="TEC-PH-10003484"/>
    <x v="2"/>
    <x v="2"/>
    <x v="909"/>
    <n v="201.584"/>
    <n v="2"/>
    <n v="0.2"/>
    <n v="12.599"/>
  </r>
  <r>
    <n v="3941"/>
    <s v="CA-2017-117863"/>
    <n v="0.5"/>
    <x v="227"/>
    <d v="2017-05-23T00:00:00"/>
    <x v="6"/>
    <x v="2"/>
    <s v="Standard Class"/>
    <s v="TS-21340"/>
    <s v="Toby Swindell"/>
    <n v="0.5"/>
    <x v="0"/>
    <s v="United States"/>
    <s v="New York City"/>
    <x v="9"/>
    <n v="10024"/>
    <x v="1"/>
    <s v="FUR-FU-10002456"/>
    <x v="1"/>
    <x v="5"/>
    <x v="910"/>
    <n v="14.56"/>
    <n v="2"/>
    <n v="0"/>
    <n v="6.2607999999999997"/>
  </r>
  <r>
    <n v="3942"/>
    <s v="CA-2017-117863"/>
    <n v="0.5"/>
    <x v="227"/>
    <d v="2017-05-23T00:00:00"/>
    <x v="6"/>
    <x v="2"/>
    <s v="Standard Class"/>
    <s v="TS-21340"/>
    <s v="Toby Swindell"/>
    <n v="0.5"/>
    <x v="0"/>
    <s v="United States"/>
    <s v="New York City"/>
    <x v="9"/>
    <n v="10024"/>
    <x v="1"/>
    <s v="OFF-BI-10000605"/>
    <x v="0"/>
    <x v="4"/>
    <x v="152"/>
    <n v="3.048"/>
    <n v="1"/>
    <n v="0.2"/>
    <n v="1.0286999999999999"/>
  </r>
  <r>
    <n v="3943"/>
    <s v="CA-2017-160458"/>
    <n v="1"/>
    <x v="240"/>
    <d v="2017-05-29T00:00:00"/>
    <x v="6"/>
    <x v="0"/>
    <s v="Second Class"/>
    <s v="EH-13945"/>
    <s v="Eric Hoffmann"/>
    <n v="0.5"/>
    <x v="0"/>
    <s v="United States"/>
    <s v="Memphis"/>
    <x v="15"/>
    <n v="38109"/>
    <x v="0"/>
    <s v="OFF-PA-10001166"/>
    <x v="0"/>
    <x v="0"/>
    <x v="911"/>
    <n v="25.92"/>
    <n v="5"/>
    <n v="0.2"/>
    <n v="9.0719999999999992"/>
  </r>
  <r>
    <n v="3946"/>
    <s v="CA-2017-167871"/>
    <n v="0.5"/>
    <x v="157"/>
    <d v="2017-11-23T00:00:00"/>
    <x v="5"/>
    <x v="0"/>
    <s v="Standard Class"/>
    <s v="AF-10870"/>
    <s v="Art Ferguson"/>
    <n v="0.2"/>
    <x v="0"/>
    <s v="United States"/>
    <s v="Homestead"/>
    <x v="4"/>
    <n v="33030"/>
    <x v="0"/>
    <s v="OFF-PA-10001977"/>
    <x v="0"/>
    <x v="0"/>
    <x v="912"/>
    <n v="44.384"/>
    <n v="1"/>
    <n v="0.2"/>
    <n v="15.5344"/>
  </r>
  <r>
    <n v="3947"/>
    <s v="CA-2017-167871"/>
    <n v="0.5"/>
    <x v="157"/>
    <d v="2017-11-23T00:00:00"/>
    <x v="5"/>
    <x v="0"/>
    <s v="Standard Class"/>
    <s v="AF-10870"/>
    <s v="Art Ferguson"/>
    <n v="0.2"/>
    <x v="0"/>
    <s v="United States"/>
    <s v="Homestead"/>
    <x v="4"/>
    <n v="33030"/>
    <x v="0"/>
    <s v="OFF-SU-10001225"/>
    <x v="0"/>
    <x v="15"/>
    <x v="284"/>
    <n v="2.944"/>
    <n v="1"/>
    <n v="0.2"/>
    <n v="-0.66239999999999999"/>
  </r>
  <r>
    <n v="3954"/>
    <s v="CA-2017-152961"/>
    <n v="1"/>
    <x v="225"/>
    <d v="2017-01-19T00:00:00"/>
    <x v="11"/>
    <x v="1"/>
    <s v="Standard Class"/>
    <s v="SC-20095"/>
    <s v="Sanjit Chand"/>
    <n v="1"/>
    <x v="0"/>
    <s v="United States"/>
    <s v="Quincy"/>
    <x v="17"/>
    <n v="2169"/>
    <x v="1"/>
    <s v="OFF-PA-10004675"/>
    <x v="0"/>
    <x v="0"/>
    <x v="5"/>
    <n v="12.7"/>
    <n v="2"/>
    <n v="0"/>
    <n v="5.8419999999999996"/>
  </r>
  <r>
    <n v="3963"/>
    <s v="CA-2017-134838"/>
    <n v="0.5"/>
    <x v="166"/>
    <d v="2017-02-20T00:00:00"/>
    <x v="8"/>
    <x v="1"/>
    <s v="First Class"/>
    <s v="ED-13885"/>
    <s v="Emily Ducich"/>
    <n v="0.14285714285714285"/>
    <x v="1"/>
    <s v="United States"/>
    <s v="Los Angeles"/>
    <x v="10"/>
    <n v="90045"/>
    <x v="3"/>
    <s v="OFF-AR-10000634"/>
    <x v="0"/>
    <x v="8"/>
    <x v="894"/>
    <n v="12.84"/>
    <n v="3"/>
    <n v="0"/>
    <n v="3.4668000000000001"/>
  </r>
  <r>
    <n v="3964"/>
    <s v="CA-2017-134838"/>
    <n v="0.5"/>
    <x v="166"/>
    <d v="2017-02-20T00:00:00"/>
    <x v="8"/>
    <x v="1"/>
    <s v="First Class"/>
    <s v="ED-13885"/>
    <s v="Emily Ducich"/>
    <n v="0.14285714285714285"/>
    <x v="1"/>
    <s v="United States"/>
    <s v="Los Angeles"/>
    <x v="10"/>
    <n v="90045"/>
    <x v="3"/>
    <s v="FUR-FU-10004018"/>
    <x v="1"/>
    <x v="5"/>
    <x v="339"/>
    <n v="44.67"/>
    <n v="3"/>
    <n v="0"/>
    <n v="12.0609"/>
  </r>
  <r>
    <n v="3978"/>
    <s v="CA-2017-101308"/>
    <n v="0.5"/>
    <x v="81"/>
    <d v="2017-10-07T00:00:00"/>
    <x v="2"/>
    <x v="4"/>
    <s v="Standard Class"/>
    <s v="FG-14260"/>
    <s v="Frank Gastineau"/>
    <n v="0.14285714285714285"/>
    <x v="1"/>
    <s v="United States"/>
    <s v="Seattle"/>
    <x v="21"/>
    <n v="98105"/>
    <x v="3"/>
    <s v="OFF-FA-10002780"/>
    <x v="0"/>
    <x v="9"/>
    <x v="24"/>
    <n v="8.94"/>
    <n v="3"/>
    <n v="0"/>
    <n v="4.1124000000000001"/>
  </r>
  <r>
    <n v="3979"/>
    <s v="CA-2017-101308"/>
    <n v="0.5"/>
    <x v="81"/>
    <d v="2017-10-07T00:00:00"/>
    <x v="2"/>
    <x v="4"/>
    <s v="Standard Class"/>
    <s v="FG-14260"/>
    <s v="Frank Gastineau"/>
    <n v="0.14285714285714285"/>
    <x v="1"/>
    <s v="United States"/>
    <s v="Seattle"/>
    <x v="21"/>
    <n v="98105"/>
    <x v="3"/>
    <s v="TEC-PH-10003800"/>
    <x v="2"/>
    <x v="2"/>
    <x v="642"/>
    <n v="84.784000000000006"/>
    <n v="2"/>
    <n v="0.2"/>
    <n v="-20.136199999999999"/>
  </r>
  <r>
    <n v="3982"/>
    <s v="CA-2017-119564"/>
    <n v="1"/>
    <x v="262"/>
    <d v="2017-12-20T00:00:00"/>
    <x v="4"/>
    <x v="5"/>
    <s v="Standard Class"/>
    <s v="PL-18925"/>
    <s v="Paul Lucas"/>
    <n v="0.2"/>
    <x v="1"/>
    <s v="United States"/>
    <s v="Seattle"/>
    <x v="21"/>
    <n v="98115"/>
    <x v="3"/>
    <s v="FUR-FU-10003096"/>
    <x v="1"/>
    <x v="5"/>
    <x v="913"/>
    <n v="22.77"/>
    <n v="3"/>
    <n v="0"/>
    <n v="9.7911000000000001"/>
  </r>
  <r>
    <n v="3987"/>
    <s v="CA-2017-112333"/>
    <n v="0.5"/>
    <x v="228"/>
    <d v="2017-04-14T00:00:00"/>
    <x v="0"/>
    <x v="0"/>
    <s v="Standard Class"/>
    <s v="KF-16285"/>
    <s v="Karen Ferguson"/>
    <n v="7.1428571428571425E-2"/>
    <x v="1"/>
    <s v="United States"/>
    <s v="Plainfield"/>
    <x v="14"/>
    <n v="7060"/>
    <x v="1"/>
    <s v="OFF-ST-10001780"/>
    <x v="0"/>
    <x v="3"/>
    <x v="126"/>
    <n v="2591.56"/>
    <n v="4"/>
    <n v="0"/>
    <n v="621.97439999999995"/>
  </r>
  <r>
    <n v="3988"/>
    <s v="CA-2017-112333"/>
    <n v="0.5"/>
    <x v="228"/>
    <d v="2017-04-14T00:00:00"/>
    <x v="0"/>
    <x v="0"/>
    <s v="Standard Class"/>
    <s v="KF-16285"/>
    <s v="Karen Ferguson"/>
    <n v="7.1428571428571425E-2"/>
    <x v="1"/>
    <s v="United States"/>
    <s v="Plainfield"/>
    <x v="14"/>
    <n v="7060"/>
    <x v="1"/>
    <s v="OFF-AP-10001962"/>
    <x v="0"/>
    <x v="11"/>
    <x v="914"/>
    <n v="41.95"/>
    <n v="5"/>
    <n v="0"/>
    <n v="10.487500000000001"/>
  </r>
  <r>
    <n v="4010"/>
    <s v="CA-2017-144463"/>
    <n v="1"/>
    <x v="90"/>
    <d v="2017-01-05T00:00:00"/>
    <x v="11"/>
    <x v="1"/>
    <s v="Standard Class"/>
    <s v="SC-20725"/>
    <s v="Steven Cartwright"/>
    <n v="0.2"/>
    <x v="0"/>
    <s v="United States"/>
    <s v="Los Angeles"/>
    <x v="10"/>
    <n v="90036"/>
    <x v="3"/>
    <s v="FUR-FU-10001215"/>
    <x v="1"/>
    <x v="5"/>
    <x v="915"/>
    <n v="474.43"/>
    <n v="11"/>
    <n v="0"/>
    <n v="199.26060000000001"/>
  </r>
  <r>
    <n v="4011"/>
    <s v="CA-2017-100811"/>
    <n v="0.5"/>
    <x v="170"/>
    <d v="2017-11-24T00:00:00"/>
    <x v="5"/>
    <x v="3"/>
    <s v="First Class"/>
    <s v="CC-12475"/>
    <s v="Cindy Chapman"/>
    <n v="0.14285714285714285"/>
    <x v="0"/>
    <s v="United States"/>
    <s v="Philadelphia"/>
    <x v="1"/>
    <n v="19143"/>
    <x v="1"/>
    <s v="OFF-PA-10001204"/>
    <x v="0"/>
    <x v="0"/>
    <x v="916"/>
    <n v="8.4480000000000004"/>
    <n v="2"/>
    <n v="0.2"/>
    <n v="2.64"/>
  </r>
  <r>
    <n v="4012"/>
    <s v="CA-2017-100811"/>
    <n v="0.5"/>
    <x v="170"/>
    <d v="2017-11-24T00:00:00"/>
    <x v="5"/>
    <x v="3"/>
    <s v="First Class"/>
    <s v="CC-12475"/>
    <s v="Cindy Chapman"/>
    <n v="0.14285714285714285"/>
    <x v="0"/>
    <s v="United States"/>
    <s v="Philadelphia"/>
    <x v="1"/>
    <n v="19143"/>
    <x v="1"/>
    <s v="OFF-ST-10002444"/>
    <x v="0"/>
    <x v="3"/>
    <x v="917"/>
    <n v="39.295999999999999"/>
    <n v="4"/>
    <n v="0.2"/>
    <n v="3.9296000000000002"/>
  </r>
  <r>
    <n v="4024"/>
    <s v="CA-2017-130764"/>
    <n v="0.5"/>
    <x v="246"/>
    <d v="2017-10-28T00:00:00"/>
    <x v="2"/>
    <x v="5"/>
    <s v="First Class"/>
    <s v="JO-15145"/>
    <s v="Jack O'Briant"/>
    <n v="0.2"/>
    <x v="2"/>
    <s v="United States"/>
    <s v="San Francisco"/>
    <x v="10"/>
    <n v="94110"/>
    <x v="3"/>
    <s v="FUR-BO-10003034"/>
    <x v="1"/>
    <x v="14"/>
    <x v="518"/>
    <n v="556.66499999999996"/>
    <n v="5"/>
    <n v="0.15"/>
    <n v="6.5490000000000004"/>
  </r>
  <r>
    <n v="4025"/>
    <s v="CA-2017-130764"/>
    <n v="0.5"/>
    <x v="246"/>
    <d v="2017-10-28T00:00:00"/>
    <x v="2"/>
    <x v="5"/>
    <s v="First Class"/>
    <s v="JO-15145"/>
    <s v="Jack O'Briant"/>
    <n v="0.2"/>
    <x v="2"/>
    <s v="United States"/>
    <s v="San Francisco"/>
    <x v="10"/>
    <n v="94110"/>
    <x v="3"/>
    <s v="TEC-PH-10003215"/>
    <x v="2"/>
    <x v="2"/>
    <x v="918"/>
    <n v="95.84"/>
    <n v="4"/>
    <n v="0.2"/>
    <n v="34.741999999999997"/>
  </r>
  <r>
    <n v="4026"/>
    <s v="CA-2017-139311"/>
    <n v="0.25"/>
    <x v="263"/>
    <d v="2017-08-13T00:00:00"/>
    <x v="10"/>
    <x v="5"/>
    <s v="First Class"/>
    <s v="SF-20965"/>
    <s v="Sylvia Foulston"/>
    <n v="0.14285714285714285"/>
    <x v="2"/>
    <s v="United States"/>
    <s v="Bedford"/>
    <x v="2"/>
    <n v="76021"/>
    <x v="2"/>
    <s v="OFF-PA-10001776"/>
    <x v="0"/>
    <x v="0"/>
    <x v="558"/>
    <n v="29.664000000000001"/>
    <n v="4"/>
    <n v="0.2"/>
    <n v="10.0116"/>
  </r>
  <r>
    <n v="4027"/>
    <s v="CA-2017-139311"/>
    <n v="0.25"/>
    <x v="263"/>
    <d v="2017-08-13T00:00:00"/>
    <x v="10"/>
    <x v="5"/>
    <s v="First Class"/>
    <s v="SF-20965"/>
    <s v="Sylvia Foulston"/>
    <n v="0.14285714285714285"/>
    <x v="2"/>
    <s v="United States"/>
    <s v="Bedford"/>
    <x v="2"/>
    <n v="76021"/>
    <x v="2"/>
    <s v="OFF-AR-10004582"/>
    <x v="0"/>
    <x v="8"/>
    <x v="496"/>
    <n v="9.1839999999999993"/>
    <n v="7"/>
    <n v="0.2"/>
    <n v="2.87"/>
  </r>
  <r>
    <n v="4028"/>
    <s v="CA-2017-139311"/>
    <n v="0.25"/>
    <x v="263"/>
    <d v="2017-08-13T00:00:00"/>
    <x v="10"/>
    <x v="5"/>
    <s v="First Class"/>
    <s v="SF-20965"/>
    <s v="Sylvia Foulston"/>
    <n v="0.14285714285714285"/>
    <x v="2"/>
    <s v="United States"/>
    <s v="Bedford"/>
    <x v="2"/>
    <n v="76021"/>
    <x v="2"/>
    <s v="TEC-PH-10001557"/>
    <x v="2"/>
    <x v="2"/>
    <x v="213"/>
    <n v="153.584"/>
    <n v="2"/>
    <n v="0.2"/>
    <n v="13.438599999999999"/>
  </r>
  <r>
    <n v="4029"/>
    <s v="CA-2017-139311"/>
    <n v="0.25"/>
    <x v="263"/>
    <d v="2017-08-13T00:00:00"/>
    <x v="10"/>
    <x v="5"/>
    <s v="First Class"/>
    <s v="SF-20965"/>
    <s v="Sylvia Foulston"/>
    <n v="0.14285714285714285"/>
    <x v="2"/>
    <s v="United States"/>
    <s v="Bedford"/>
    <x v="2"/>
    <n v="76021"/>
    <x v="2"/>
    <s v="OFF-BI-10004209"/>
    <x v="0"/>
    <x v="4"/>
    <x v="919"/>
    <n v="12.864000000000001"/>
    <n v="8"/>
    <n v="0.8"/>
    <n v="-22.512"/>
  </r>
  <r>
    <n v="4030"/>
    <s v="CA-2017-124296"/>
    <n v="0.5"/>
    <x v="43"/>
    <d v="2017-12-28T00:00:00"/>
    <x v="4"/>
    <x v="1"/>
    <s v="Standard Class"/>
    <s v="CS-12355"/>
    <s v="Christine Sundaresam"/>
    <n v="9.0909090909090912E-2"/>
    <x v="0"/>
    <s v="United States"/>
    <s v="Lafayette"/>
    <x v="36"/>
    <n v="70506"/>
    <x v="0"/>
    <s v="TEC-MA-10003183"/>
    <x v="2"/>
    <x v="16"/>
    <x v="349"/>
    <n v="479.97"/>
    <n v="3"/>
    <n v="0"/>
    <n v="239.98500000000001"/>
  </r>
  <r>
    <n v="4031"/>
    <s v="CA-2017-124296"/>
    <n v="0.5"/>
    <x v="43"/>
    <d v="2017-12-28T00:00:00"/>
    <x v="4"/>
    <x v="1"/>
    <s v="Standard Class"/>
    <s v="CS-12355"/>
    <s v="Christine Sundaresam"/>
    <n v="9.0909090909090912E-2"/>
    <x v="0"/>
    <s v="United States"/>
    <s v="Lafayette"/>
    <x v="36"/>
    <n v="70506"/>
    <x v="0"/>
    <s v="FUR-CH-10002439"/>
    <x v="1"/>
    <x v="1"/>
    <x v="920"/>
    <n v="232.88"/>
    <n v="4"/>
    <n v="0"/>
    <n v="60.5488"/>
  </r>
  <r>
    <n v="4047"/>
    <s v="CA-2017-100356"/>
    <n v="1"/>
    <x v="58"/>
    <d v="2017-10-25T00:00:00"/>
    <x v="2"/>
    <x v="0"/>
    <s v="Standard Class"/>
    <s v="SP-20920"/>
    <s v="Susan Pistek"/>
    <n v="0.16666666666666666"/>
    <x v="0"/>
    <s v="United States"/>
    <s v="Chicago"/>
    <x v="3"/>
    <n v="60653"/>
    <x v="2"/>
    <s v="OFF-AP-10002191"/>
    <x v="0"/>
    <x v="11"/>
    <x v="286"/>
    <n v="23.992000000000001"/>
    <n v="2"/>
    <n v="0.8"/>
    <n v="-62.379199999999997"/>
  </r>
  <r>
    <n v="4050"/>
    <s v="CA-2017-136350"/>
    <n v="0.5"/>
    <x v="21"/>
    <d v="2017-06-26T00:00:00"/>
    <x v="7"/>
    <x v="0"/>
    <s v="Second Class"/>
    <s v="GA-14515"/>
    <s v="George Ashbrook"/>
    <n v="0.2"/>
    <x v="0"/>
    <s v="United States"/>
    <s v="New York City"/>
    <x v="9"/>
    <n v="10011"/>
    <x v="1"/>
    <s v="FUR-FU-10003601"/>
    <x v="1"/>
    <x v="5"/>
    <x v="247"/>
    <n v="276.69"/>
    <n v="3"/>
    <n v="0"/>
    <n v="49.804200000000002"/>
  </r>
  <r>
    <n v="4051"/>
    <s v="CA-2017-136350"/>
    <n v="0.5"/>
    <x v="21"/>
    <d v="2017-06-26T00:00:00"/>
    <x v="7"/>
    <x v="0"/>
    <s v="Second Class"/>
    <s v="GA-14515"/>
    <s v="George Ashbrook"/>
    <n v="0.2"/>
    <x v="0"/>
    <s v="United States"/>
    <s v="New York City"/>
    <x v="9"/>
    <n v="10011"/>
    <x v="1"/>
    <s v="FUR-CH-10001891"/>
    <x v="1"/>
    <x v="1"/>
    <x v="89"/>
    <n v="172.76400000000001"/>
    <n v="2"/>
    <n v="0.1"/>
    <n v="32.633200000000002"/>
  </r>
  <r>
    <n v="4075"/>
    <s v="CA-2017-108112"/>
    <n v="0.5"/>
    <x v="264"/>
    <d v="2017-11-20T00:00:00"/>
    <x v="5"/>
    <x v="6"/>
    <s v="Standard Class"/>
    <s v="DK-12895"/>
    <s v="Dana Kaydos"/>
    <n v="0.1111111111111111"/>
    <x v="0"/>
    <s v="United States"/>
    <s v="Miramar"/>
    <x v="4"/>
    <n v="33023"/>
    <x v="0"/>
    <s v="FUR-FU-10003553"/>
    <x v="1"/>
    <x v="5"/>
    <x v="172"/>
    <n v="220.06399999999999"/>
    <n v="4"/>
    <n v="0.2"/>
    <n v="55.015999999999998"/>
  </r>
  <r>
    <n v="4076"/>
    <s v="CA-2017-108112"/>
    <n v="0.5"/>
    <x v="264"/>
    <d v="2017-11-20T00:00:00"/>
    <x v="5"/>
    <x v="6"/>
    <s v="Standard Class"/>
    <s v="DK-12895"/>
    <s v="Dana Kaydos"/>
    <n v="0.1111111111111111"/>
    <x v="0"/>
    <s v="United States"/>
    <s v="Miramar"/>
    <x v="4"/>
    <n v="33023"/>
    <x v="0"/>
    <s v="FUR-FU-10001488"/>
    <x v="1"/>
    <x v="5"/>
    <x v="737"/>
    <n v="339.13600000000002"/>
    <n v="4"/>
    <n v="0.2"/>
    <n v="0"/>
  </r>
  <r>
    <n v="4083"/>
    <s v="US-2017-151316"/>
    <n v="0.5"/>
    <x v="21"/>
    <d v="2017-06-30T00:00:00"/>
    <x v="7"/>
    <x v="0"/>
    <s v="Standard Class"/>
    <s v="MC-17635"/>
    <s v="Matthew Clasen"/>
    <n v="0.5"/>
    <x v="2"/>
    <s v="United States"/>
    <s v="Decatur"/>
    <x v="3"/>
    <n v="62521"/>
    <x v="2"/>
    <s v="OFF-BI-10004632"/>
    <x v="0"/>
    <x v="4"/>
    <x v="173"/>
    <n v="182.994"/>
    <n v="3"/>
    <n v="0.8"/>
    <n v="-320.23950000000002"/>
  </r>
  <r>
    <n v="4084"/>
    <s v="US-2017-151316"/>
    <n v="0.5"/>
    <x v="21"/>
    <d v="2017-06-30T00:00:00"/>
    <x v="7"/>
    <x v="0"/>
    <s v="Standard Class"/>
    <s v="MC-17635"/>
    <s v="Matthew Clasen"/>
    <n v="0.5"/>
    <x v="2"/>
    <s v="United States"/>
    <s v="Decatur"/>
    <x v="3"/>
    <n v="62521"/>
    <x v="2"/>
    <s v="OFF-PA-10000327"/>
    <x v="0"/>
    <x v="0"/>
    <x v="705"/>
    <n v="10.272"/>
    <n v="3"/>
    <n v="0.2"/>
    <n v="3.21"/>
  </r>
  <r>
    <n v="4085"/>
    <s v="CA-2017-163692"/>
    <n v="1"/>
    <x v="59"/>
    <d v="2017-09-09T00:00:00"/>
    <x v="3"/>
    <x v="2"/>
    <s v="First Class"/>
    <s v="Dp-13240"/>
    <s v="Dean percer"/>
    <n v="5.2631578947368418E-2"/>
    <x v="1"/>
    <s v="United States"/>
    <s v="Phoenix"/>
    <x v="11"/>
    <n v="85023"/>
    <x v="3"/>
    <s v="OFF-BI-10003291"/>
    <x v="0"/>
    <x v="4"/>
    <x v="186"/>
    <n v="7.8570000000000002"/>
    <n v="3"/>
    <n v="0.7"/>
    <n v="-6.0236999999999998"/>
  </r>
  <r>
    <n v="4093"/>
    <s v="CA-2017-166576"/>
    <n v="1"/>
    <x v="265"/>
    <d v="2017-05-18T00:00:00"/>
    <x v="6"/>
    <x v="3"/>
    <s v="First Class"/>
    <s v="JM-15865"/>
    <s v="John Murray"/>
    <n v="0.5"/>
    <x v="0"/>
    <s v="United States"/>
    <s v="Akron"/>
    <x v="12"/>
    <n v="44312"/>
    <x v="1"/>
    <s v="OFF-ST-10002574"/>
    <x v="0"/>
    <x v="3"/>
    <x v="921"/>
    <n v="221.024"/>
    <n v="2"/>
    <n v="0.2"/>
    <n v="-55.256"/>
  </r>
  <r>
    <n v="4101"/>
    <s v="US-2017-102288"/>
    <n v="0.33333333333333331"/>
    <x v="74"/>
    <d v="2017-06-23T00:00:00"/>
    <x v="7"/>
    <x v="4"/>
    <s v="Standard Class"/>
    <s v="ZC-21910"/>
    <s v="Zuschuss Carroll"/>
    <n v="0.125"/>
    <x v="0"/>
    <s v="United States"/>
    <s v="Houston"/>
    <x v="2"/>
    <n v="77095"/>
    <x v="2"/>
    <s v="OFF-AP-10004655"/>
    <x v="0"/>
    <x v="11"/>
    <x v="922"/>
    <n v="2.2639999999999998"/>
    <n v="1"/>
    <n v="0.8"/>
    <n v="-5.2072000000000003"/>
  </r>
  <r>
    <n v="4102"/>
    <s v="US-2017-102288"/>
    <n v="0.33333333333333331"/>
    <x v="74"/>
    <d v="2017-06-23T00:00:00"/>
    <x v="7"/>
    <x v="4"/>
    <s v="Standard Class"/>
    <s v="ZC-21910"/>
    <s v="Zuschuss Carroll"/>
    <n v="0.125"/>
    <x v="0"/>
    <s v="United States"/>
    <s v="Houston"/>
    <x v="2"/>
    <n v="77095"/>
    <x v="2"/>
    <s v="OFF-AP-10002906"/>
    <x v="0"/>
    <x v="11"/>
    <x v="923"/>
    <n v="0.44400000000000001"/>
    <n v="1"/>
    <n v="0.8"/>
    <n v="-1.1100000000000001"/>
  </r>
  <r>
    <n v="4103"/>
    <s v="US-2017-102288"/>
    <n v="0.33333333333333331"/>
    <x v="74"/>
    <d v="2017-06-23T00:00:00"/>
    <x v="7"/>
    <x v="4"/>
    <s v="Standard Class"/>
    <s v="ZC-21910"/>
    <s v="Zuschuss Carroll"/>
    <n v="0.125"/>
    <x v="0"/>
    <s v="United States"/>
    <s v="Houston"/>
    <x v="2"/>
    <n v="77095"/>
    <x v="2"/>
    <s v="OFF-PA-10000740"/>
    <x v="0"/>
    <x v="0"/>
    <x v="924"/>
    <n v="146.17599999999999"/>
    <n v="8"/>
    <n v="0.2"/>
    <n v="47.507199999999997"/>
  </r>
  <r>
    <n v="4104"/>
    <s v="CA-2017-137456"/>
    <n v="1"/>
    <x v="55"/>
    <d v="2017-12-21T00:00:00"/>
    <x v="4"/>
    <x v="2"/>
    <s v="Same Day"/>
    <s v="RB-19465"/>
    <s v="Rick Bensley"/>
    <n v="0.2"/>
    <x v="1"/>
    <s v="United States"/>
    <s v="Fremont"/>
    <x v="32"/>
    <n v="68025"/>
    <x v="2"/>
    <s v="FUR-FU-10001940"/>
    <x v="1"/>
    <x v="5"/>
    <x v="251"/>
    <n v="15.92"/>
    <n v="2"/>
    <n v="0"/>
    <n v="7.0048000000000004"/>
  </r>
  <r>
    <n v="4105"/>
    <s v="US-2017-155999"/>
    <n v="0.5"/>
    <x v="224"/>
    <d v="2017-08-13T00:00:00"/>
    <x v="10"/>
    <x v="4"/>
    <s v="Standard Class"/>
    <s v="JK-15370"/>
    <s v="Jay Kimmel"/>
    <n v="0.14285714285714285"/>
    <x v="0"/>
    <s v="United States"/>
    <s v="San Diego"/>
    <x v="10"/>
    <n v="92105"/>
    <x v="3"/>
    <s v="TEC-PH-10000439"/>
    <x v="2"/>
    <x v="2"/>
    <x v="394"/>
    <n v="159.96"/>
    <n v="5"/>
    <n v="0.2"/>
    <n v="17.9955"/>
  </r>
  <r>
    <n v="4106"/>
    <s v="US-2017-155999"/>
    <n v="0.5"/>
    <x v="224"/>
    <d v="2017-08-13T00:00:00"/>
    <x v="10"/>
    <x v="4"/>
    <s v="Standard Class"/>
    <s v="JK-15370"/>
    <s v="Jay Kimmel"/>
    <n v="0.14285714285714285"/>
    <x v="0"/>
    <s v="United States"/>
    <s v="San Diego"/>
    <x v="10"/>
    <n v="92105"/>
    <x v="3"/>
    <s v="OFF-BI-10000404"/>
    <x v="0"/>
    <x v="4"/>
    <x v="122"/>
    <n v="13.76"/>
    <n v="2"/>
    <n v="0.2"/>
    <n v="4.6440000000000001"/>
  </r>
  <r>
    <n v="4121"/>
    <s v="CA-2017-117394"/>
    <n v="1"/>
    <x v="146"/>
    <d v="2017-09-10T00:00:00"/>
    <x v="3"/>
    <x v="4"/>
    <s v="Standard Class"/>
    <s v="MM-17920"/>
    <s v="Michael Moore"/>
    <n v="0.2"/>
    <x v="0"/>
    <s v="United States"/>
    <s v="Philadelphia"/>
    <x v="1"/>
    <n v="19120"/>
    <x v="1"/>
    <s v="TEC-AC-10000199"/>
    <x v="2"/>
    <x v="6"/>
    <x v="925"/>
    <n v="19.04"/>
    <n v="4"/>
    <n v="0.2"/>
    <n v="-1.4279999999999999"/>
  </r>
  <r>
    <n v="4122"/>
    <s v="CA-2017-133823"/>
    <n v="0.33333333333333331"/>
    <x v="266"/>
    <d v="2017-05-12T00:00:00"/>
    <x v="6"/>
    <x v="2"/>
    <s v="Same Day"/>
    <s v="LP-17080"/>
    <s v="Liz Pelletier"/>
    <n v="0.2"/>
    <x v="0"/>
    <s v="United States"/>
    <s v="Seattle"/>
    <x v="21"/>
    <n v="98103"/>
    <x v="3"/>
    <s v="OFF-PA-10002870"/>
    <x v="0"/>
    <x v="0"/>
    <x v="326"/>
    <n v="37.44"/>
    <n v="6"/>
    <n v="0"/>
    <n v="16.847999999999999"/>
  </r>
  <r>
    <n v="4123"/>
    <s v="CA-2017-133823"/>
    <n v="0.33333333333333331"/>
    <x v="266"/>
    <d v="2017-05-12T00:00:00"/>
    <x v="6"/>
    <x v="2"/>
    <s v="Same Day"/>
    <s v="LP-17080"/>
    <s v="Liz Pelletier"/>
    <n v="0.2"/>
    <x v="0"/>
    <s v="United States"/>
    <s v="Seattle"/>
    <x v="21"/>
    <n v="98103"/>
    <x v="3"/>
    <s v="OFF-LA-10004545"/>
    <x v="0"/>
    <x v="7"/>
    <x v="926"/>
    <n v="37.590000000000003"/>
    <n v="3"/>
    <n v="0"/>
    <n v="17.667300000000001"/>
  </r>
  <r>
    <n v="4124"/>
    <s v="CA-2017-133823"/>
    <n v="0.33333333333333331"/>
    <x v="266"/>
    <d v="2017-05-12T00:00:00"/>
    <x v="6"/>
    <x v="2"/>
    <s v="Same Day"/>
    <s v="LP-17080"/>
    <s v="Liz Pelletier"/>
    <n v="0.2"/>
    <x v="0"/>
    <s v="United States"/>
    <s v="Seattle"/>
    <x v="21"/>
    <n v="98103"/>
    <x v="3"/>
    <s v="OFF-BI-10000962"/>
    <x v="0"/>
    <x v="4"/>
    <x v="805"/>
    <n v="26.032"/>
    <n v="2"/>
    <n v="0.2"/>
    <n v="9.4366000000000003"/>
  </r>
  <r>
    <n v="4126"/>
    <s v="CA-2017-123239"/>
    <n v="1"/>
    <x v="267"/>
    <d v="2017-07-31T00:00:00"/>
    <x v="1"/>
    <x v="2"/>
    <s v="Second Class"/>
    <s v="MG-18145"/>
    <s v="Mike Gockenbach"/>
    <n v="0.25"/>
    <x v="0"/>
    <s v="United States"/>
    <s v="Jacksonville"/>
    <x v="4"/>
    <n v="32216"/>
    <x v="0"/>
    <s v="FUR-FU-10001602"/>
    <x v="1"/>
    <x v="5"/>
    <x v="869"/>
    <n v="91.031999999999996"/>
    <n v="3"/>
    <n v="0.2"/>
    <n v="-2.2757999999999998"/>
  </r>
  <r>
    <n v="4127"/>
    <s v="CA-2017-156769"/>
    <n v="1"/>
    <x v="181"/>
    <d v="2017-05-09T00:00:00"/>
    <x v="6"/>
    <x v="0"/>
    <s v="First Class"/>
    <s v="GZ-14470"/>
    <s v="Gary Zandusky"/>
    <n v="0.25"/>
    <x v="0"/>
    <s v="United States"/>
    <s v="Arlington"/>
    <x v="16"/>
    <n v="22204"/>
    <x v="0"/>
    <s v="OFF-AR-10003179"/>
    <x v="0"/>
    <x v="8"/>
    <x v="927"/>
    <n v="54.66"/>
    <n v="6"/>
    <n v="0"/>
    <n v="18.037800000000001"/>
  </r>
  <r>
    <n v="4136"/>
    <s v="CA-2017-105914"/>
    <n v="0.5"/>
    <x v="81"/>
    <d v="2017-10-08T00:00:00"/>
    <x v="2"/>
    <x v="4"/>
    <s v="Standard Class"/>
    <s v="PV-18985"/>
    <s v="Paul Van Hugh"/>
    <n v="0.25"/>
    <x v="1"/>
    <s v="United States"/>
    <s v="Los Angeles"/>
    <x v="10"/>
    <n v="90036"/>
    <x v="3"/>
    <s v="OFF-BI-10002854"/>
    <x v="0"/>
    <x v="4"/>
    <x v="811"/>
    <n v="112.12"/>
    <n v="5"/>
    <n v="0.2"/>
    <n v="42.045000000000002"/>
  </r>
  <r>
    <n v="4137"/>
    <s v="CA-2017-105914"/>
    <n v="0.5"/>
    <x v="81"/>
    <d v="2017-10-08T00:00:00"/>
    <x v="2"/>
    <x v="4"/>
    <s v="Standard Class"/>
    <s v="PV-18985"/>
    <s v="Paul Van Hugh"/>
    <n v="0.25"/>
    <x v="1"/>
    <s v="United States"/>
    <s v="Los Angeles"/>
    <x v="10"/>
    <n v="90036"/>
    <x v="3"/>
    <s v="OFF-ST-10003716"/>
    <x v="0"/>
    <x v="3"/>
    <x v="382"/>
    <n v="1575.14"/>
    <n v="7"/>
    <n v="0"/>
    <n v="204.76820000000001"/>
  </r>
  <r>
    <n v="4138"/>
    <s v="CA-2017-110926"/>
    <n v="1"/>
    <x v="32"/>
    <d v="2017-11-23T00:00:00"/>
    <x v="5"/>
    <x v="1"/>
    <s v="Standard Class"/>
    <s v="DD-13570"/>
    <s v="Dorothy Dickinson"/>
    <n v="0.2"/>
    <x v="0"/>
    <s v="United States"/>
    <s v="Alexandria"/>
    <x v="16"/>
    <n v="22304"/>
    <x v="0"/>
    <s v="OFF-FA-10000624"/>
    <x v="0"/>
    <x v="9"/>
    <x v="218"/>
    <n v="25.06"/>
    <n v="7"/>
    <n v="0"/>
    <n v="12.53"/>
  </r>
  <r>
    <n v="4140"/>
    <s v="CA-2017-127313"/>
    <n v="0.5"/>
    <x v="24"/>
    <d v="2017-12-04T00:00:00"/>
    <x v="4"/>
    <x v="5"/>
    <s v="First Class"/>
    <s v="RA-19285"/>
    <s v="Ralph Arnett"/>
    <n v="0.125"/>
    <x v="0"/>
    <s v="United States"/>
    <s v="Philadelphia"/>
    <x v="1"/>
    <n v="19120"/>
    <x v="1"/>
    <s v="OFF-ST-10001228"/>
    <x v="0"/>
    <x v="3"/>
    <x v="928"/>
    <n v="37.392000000000003"/>
    <n v="3"/>
    <n v="0.2"/>
    <n v="2.3370000000000002"/>
  </r>
  <r>
    <n v="4141"/>
    <s v="CA-2017-127313"/>
    <n v="0.5"/>
    <x v="24"/>
    <d v="2017-12-04T00:00:00"/>
    <x v="4"/>
    <x v="5"/>
    <s v="First Class"/>
    <s v="RA-19285"/>
    <s v="Ralph Arnett"/>
    <n v="0.125"/>
    <x v="0"/>
    <s v="United States"/>
    <s v="Philadelphia"/>
    <x v="1"/>
    <n v="19120"/>
    <x v="1"/>
    <s v="FUR-FU-10003798"/>
    <x v="1"/>
    <x v="5"/>
    <x v="929"/>
    <n v="79.12"/>
    <n v="5"/>
    <n v="0.2"/>
    <n v="13.846"/>
  </r>
  <r>
    <n v="4144"/>
    <s v="CA-2017-112725"/>
    <n v="0.33333333333333331"/>
    <x v="83"/>
    <d v="2017-02-06T00:00:00"/>
    <x v="11"/>
    <x v="4"/>
    <s v="Standard Class"/>
    <s v="EH-14125"/>
    <s v="Eugene Hildebrand"/>
    <n v="0.14285714285714285"/>
    <x v="1"/>
    <s v="United States"/>
    <s v="San Francisco"/>
    <x v="10"/>
    <n v="94110"/>
    <x v="3"/>
    <s v="OFF-AR-10003759"/>
    <x v="0"/>
    <x v="8"/>
    <x v="378"/>
    <n v="12.74"/>
    <n v="7"/>
    <n v="0"/>
    <n v="5.7329999999999997"/>
  </r>
  <r>
    <n v="4145"/>
    <s v="CA-2017-112725"/>
    <n v="0.33333333333333331"/>
    <x v="83"/>
    <d v="2017-02-06T00:00:00"/>
    <x v="11"/>
    <x v="4"/>
    <s v="Standard Class"/>
    <s v="EH-14125"/>
    <s v="Eugene Hildebrand"/>
    <n v="0.14285714285714285"/>
    <x v="1"/>
    <s v="United States"/>
    <s v="San Francisco"/>
    <x v="10"/>
    <n v="94110"/>
    <x v="3"/>
    <s v="OFF-AR-10001227"/>
    <x v="0"/>
    <x v="8"/>
    <x v="930"/>
    <n v="8.82"/>
    <n v="3"/>
    <n v="0"/>
    <n v="2.3814000000000002"/>
  </r>
  <r>
    <n v="4146"/>
    <s v="CA-2017-112725"/>
    <n v="0.33333333333333331"/>
    <x v="83"/>
    <d v="2017-02-06T00:00:00"/>
    <x v="11"/>
    <x v="4"/>
    <s v="Standard Class"/>
    <s v="EH-14125"/>
    <s v="Eugene Hildebrand"/>
    <n v="0.14285714285714285"/>
    <x v="1"/>
    <s v="United States"/>
    <s v="San Francisco"/>
    <x v="10"/>
    <n v="94110"/>
    <x v="3"/>
    <s v="FUR-CH-10000863"/>
    <x v="1"/>
    <x v="1"/>
    <x v="10"/>
    <n v="120.78400000000001"/>
    <n v="1"/>
    <n v="0.2"/>
    <n v="-13.588200000000001"/>
  </r>
  <r>
    <n v="4148"/>
    <s v="CA-2017-106068"/>
    <n v="0.25"/>
    <x v="122"/>
    <d v="2017-10-28T00:00:00"/>
    <x v="2"/>
    <x v="4"/>
    <s v="Standard Class"/>
    <s v="RB-19330"/>
    <s v="Randy Bradley"/>
    <n v="0.25"/>
    <x v="0"/>
    <s v="United States"/>
    <s v="Austin"/>
    <x v="2"/>
    <n v="78745"/>
    <x v="2"/>
    <s v="OFF-BI-10000962"/>
    <x v="0"/>
    <x v="4"/>
    <x v="805"/>
    <n v="9.7620000000000005"/>
    <n v="3"/>
    <n v="0.8"/>
    <n v="-15.1311"/>
  </r>
  <r>
    <n v="4149"/>
    <s v="CA-2017-106068"/>
    <n v="0.25"/>
    <x v="122"/>
    <d v="2017-10-28T00:00:00"/>
    <x v="2"/>
    <x v="4"/>
    <s v="Standard Class"/>
    <s v="RB-19330"/>
    <s v="Randy Bradley"/>
    <n v="0.25"/>
    <x v="0"/>
    <s v="United States"/>
    <s v="Austin"/>
    <x v="2"/>
    <n v="78745"/>
    <x v="2"/>
    <s v="OFF-ST-10004507"/>
    <x v="0"/>
    <x v="3"/>
    <x v="114"/>
    <n v="13.72"/>
    <n v="1"/>
    <n v="0.2"/>
    <n v="1.2004999999999999"/>
  </r>
  <r>
    <n v="4150"/>
    <s v="CA-2017-106068"/>
    <n v="0.25"/>
    <x v="122"/>
    <d v="2017-10-28T00:00:00"/>
    <x v="2"/>
    <x v="4"/>
    <s v="Standard Class"/>
    <s v="RB-19330"/>
    <s v="Randy Bradley"/>
    <n v="0.25"/>
    <x v="0"/>
    <s v="United States"/>
    <s v="Austin"/>
    <x v="2"/>
    <n v="78745"/>
    <x v="2"/>
    <s v="TEC-AC-10002942"/>
    <x v="2"/>
    <x v="6"/>
    <x v="931"/>
    <n v="55.2"/>
    <n v="1"/>
    <n v="0.2"/>
    <n v="-2.0699999999999998"/>
  </r>
  <r>
    <n v="4151"/>
    <s v="CA-2017-106068"/>
    <n v="0.25"/>
    <x v="122"/>
    <d v="2017-10-28T00:00:00"/>
    <x v="2"/>
    <x v="4"/>
    <s v="Standard Class"/>
    <s v="RB-19330"/>
    <s v="Randy Bradley"/>
    <n v="0.25"/>
    <x v="0"/>
    <s v="United States"/>
    <s v="Austin"/>
    <x v="2"/>
    <n v="78745"/>
    <x v="2"/>
    <s v="OFF-ST-10002344"/>
    <x v="0"/>
    <x v="3"/>
    <x v="932"/>
    <n v="259.13600000000002"/>
    <n v="4"/>
    <n v="0.2"/>
    <n v="-58.305599999999998"/>
  </r>
  <r>
    <n v="4152"/>
    <s v="CA-2017-100160"/>
    <n v="0.33333333333333331"/>
    <x v="59"/>
    <d v="2017-09-11T00:00:00"/>
    <x v="3"/>
    <x v="2"/>
    <s v="Standard Class"/>
    <s v="CB-12025"/>
    <s v="Cassandra Brandow"/>
    <n v="0.1111111111111111"/>
    <x v="0"/>
    <s v="United States"/>
    <s v="Philadelphia"/>
    <x v="1"/>
    <n v="19134"/>
    <x v="1"/>
    <s v="OFF-LA-10002475"/>
    <x v="0"/>
    <x v="7"/>
    <x v="933"/>
    <n v="29.24"/>
    <n v="5"/>
    <n v="0.2"/>
    <n v="9.8684999999999992"/>
  </r>
  <r>
    <n v="4153"/>
    <s v="CA-2017-100160"/>
    <n v="0.33333333333333331"/>
    <x v="59"/>
    <d v="2017-09-11T00:00:00"/>
    <x v="3"/>
    <x v="2"/>
    <s v="Standard Class"/>
    <s v="CB-12025"/>
    <s v="Cassandra Brandow"/>
    <n v="0.1111111111111111"/>
    <x v="0"/>
    <s v="United States"/>
    <s v="Philadelphia"/>
    <x v="1"/>
    <n v="19134"/>
    <x v="1"/>
    <s v="OFF-PA-10003072"/>
    <x v="0"/>
    <x v="0"/>
    <x v="934"/>
    <n v="15.552"/>
    <n v="3"/>
    <n v="0.2"/>
    <n v="5.4432"/>
  </r>
  <r>
    <n v="4154"/>
    <s v="CA-2017-100160"/>
    <n v="0.33333333333333331"/>
    <x v="59"/>
    <d v="2017-09-11T00:00:00"/>
    <x v="3"/>
    <x v="2"/>
    <s v="Standard Class"/>
    <s v="CB-12025"/>
    <s v="Cassandra Brandow"/>
    <n v="0.1111111111111111"/>
    <x v="0"/>
    <s v="United States"/>
    <s v="Philadelphia"/>
    <x v="1"/>
    <n v="19134"/>
    <x v="1"/>
    <s v="OFF-EN-10001509"/>
    <x v="0"/>
    <x v="10"/>
    <x v="935"/>
    <n v="4.8959999999999999"/>
    <n v="3"/>
    <n v="0.2"/>
    <n v="1.6524000000000001"/>
  </r>
  <r>
    <n v="4161"/>
    <s v="CA-2017-115546"/>
    <n v="0.5"/>
    <x v="88"/>
    <d v="2017-05-18T00:00:00"/>
    <x v="6"/>
    <x v="1"/>
    <s v="Standard Class"/>
    <s v="AH-10465"/>
    <s v="Amy Hunt"/>
    <n v="0.33333333333333331"/>
    <x v="0"/>
    <s v="United States"/>
    <s v="New York City"/>
    <x v="9"/>
    <n v="10035"/>
    <x v="1"/>
    <s v="TEC-PH-10002834"/>
    <x v="2"/>
    <x v="2"/>
    <x v="656"/>
    <n v="539.97"/>
    <n v="3"/>
    <n v="0"/>
    <n v="134.99250000000001"/>
  </r>
  <r>
    <n v="4162"/>
    <s v="CA-2017-115546"/>
    <n v="0.5"/>
    <x v="88"/>
    <d v="2017-05-18T00:00:00"/>
    <x v="6"/>
    <x v="1"/>
    <s v="Standard Class"/>
    <s v="AH-10465"/>
    <s v="Amy Hunt"/>
    <n v="0.33333333333333331"/>
    <x v="0"/>
    <s v="United States"/>
    <s v="New York City"/>
    <x v="9"/>
    <n v="10035"/>
    <x v="1"/>
    <s v="OFF-ST-10002214"/>
    <x v="0"/>
    <x v="3"/>
    <x v="591"/>
    <n v="22.58"/>
    <n v="2"/>
    <n v="0"/>
    <n v="5.8708"/>
  </r>
  <r>
    <n v="4165"/>
    <s v="US-2017-106131"/>
    <n v="0.5"/>
    <x v="118"/>
    <d v="2017-01-16T00:00:00"/>
    <x v="11"/>
    <x v="0"/>
    <s v="First Class"/>
    <s v="TP-21565"/>
    <s v="Tracy Poddar"/>
    <n v="0.5"/>
    <x v="2"/>
    <s v="United States"/>
    <s v="Aurora"/>
    <x v="26"/>
    <n v="80013"/>
    <x v="3"/>
    <s v="TEC-AC-10003027"/>
    <x v="2"/>
    <x v="6"/>
    <x v="454"/>
    <n v="169.06399999999999"/>
    <n v="7"/>
    <n v="0.2"/>
    <n v="-14.793100000000001"/>
  </r>
  <r>
    <n v="4166"/>
    <s v="US-2017-106131"/>
    <n v="0.5"/>
    <x v="118"/>
    <d v="2017-01-16T00:00:00"/>
    <x v="11"/>
    <x v="0"/>
    <s v="First Class"/>
    <s v="TP-21565"/>
    <s v="Tracy Poddar"/>
    <n v="0.5"/>
    <x v="2"/>
    <s v="United States"/>
    <s v="Aurora"/>
    <x v="26"/>
    <n v="80013"/>
    <x v="3"/>
    <s v="OFF-ST-10003638"/>
    <x v="0"/>
    <x v="3"/>
    <x v="936"/>
    <n v="168.624"/>
    <n v="9"/>
    <n v="0.2"/>
    <n v="14.7546"/>
  </r>
  <r>
    <n v="4172"/>
    <s v="CA-2017-100601"/>
    <n v="1"/>
    <x v="192"/>
    <d v="2017-11-20T00:00:00"/>
    <x v="5"/>
    <x v="2"/>
    <s v="Standard Class"/>
    <s v="JK-15370"/>
    <s v="Jay Kimmel"/>
    <n v="0.14285714285714285"/>
    <x v="0"/>
    <s v="United States"/>
    <s v="Fresno"/>
    <x v="10"/>
    <n v="93727"/>
    <x v="3"/>
    <s v="OFF-ST-10002486"/>
    <x v="0"/>
    <x v="3"/>
    <x v="223"/>
    <n v="48.86"/>
    <n v="7"/>
    <n v="0"/>
    <n v="0.97719999999999996"/>
  </r>
  <r>
    <n v="4180"/>
    <s v="US-2017-119039"/>
    <n v="1"/>
    <x v="250"/>
    <d v="2017-03-10T00:00:00"/>
    <x v="9"/>
    <x v="4"/>
    <s v="Standard Class"/>
    <s v="BF-11170"/>
    <s v="Ben Ferrer"/>
    <n v="0.16666666666666666"/>
    <x v="1"/>
    <s v="United States"/>
    <s v="San Francisco"/>
    <x v="10"/>
    <n v="94109"/>
    <x v="3"/>
    <s v="OFF-BI-10004182"/>
    <x v="0"/>
    <x v="4"/>
    <x v="6"/>
    <n v="14.976000000000001"/>
    <n v="9"/>
    <n v="0.2"/>
    <n v="5.4287999999999998"/>
  </r>
  <r>
    <n v="4181"/>
    <s v="CA-2017-128426"/>
    <n v="1"/>
    <x v="160"/>
    <d v="2017-10-11T00:00:00"/>
    <x v="2"/>
    <x v="0"/>
    <s v="Standard Class"/>
    <s v="JK-15730"/>
    <s v="Joe Kamberova"/>
    <n v="0.25"/>
    <x v="0"/>
    <s v="United States"/>
    <s v="Houston"/>
    <x v="2"/>
    <n v="77036"/>
    <x v="2"/>
    <s v="OFF-BI-10000756"/>
    <x v="0"/>
    <x v="4"/>
    <x v="937"/>
    <n v="4.24"/>
    <n v="5"/>
    <n v="0.8"/>
    <n v="-6.36"/>
  </r>
  <r>
    <n v="4182"/>
    <s v="US-2017-136868"/>
    <n v="0.33333333333333331"/>
    <x v="239"/>
    <d v="2017-10-12T00:00:00"/>
    <x v="2"/>
    <x v="5"/>
    <s v="Standard Class"/>
    <s v="CR-12820"/>
    <s v="Cyra Reiten"/>
    <n v="0.16666666666666666"/>
    <x v="1"/>
    <s v="United States"/>
    <s v="New York City"/>
    <x v="9"/>
    <n v="10035"/>
    <x v="1"/>
    <s v="TEC-AC-10001539"/>
    <x v="2"/>
    <x v="6"/>
    <x v="938"/>
    <n v="319.95999999999998"/>
    <n v="4"/>
    <n v="0"/>
    <n v="115.18559999999999"/>
  </r>
  <r>
    <n v="4183"/>
    <s v="US-2017-136868"/>
    <n v="0.33333333333333331"/>
    <x v="239"/>
    <d v="2017-10-12T00:00:00"/>
    <x v="2"/>
    <x v="5"/>
    <s v="Standard Class"/>
    <s v="CR-12820"/>
    <s v="Cyra Reiten"/>
    <n v="0.16666666666666666"/>
    <x v="1"/>
    <s v="United States"/>
    <s v="New York City"/>
    <x v="9"/>
    <n v="10035"/>
    <x v="1"/>
    <s v="OFF-PA-10002377"/>
    <x v="0"/>
    <x v="0"/>
    <x v="166"/>
    <n v="17.04"/>
    <n v="3"/>
    <n v="0"/>
    <n v="7.6680000000000001"/>
  </r>
  <r>
    <n v="4184"/>
    <s v="US-2017-136868"/>
    <n v="0.33333333333333331"/>
    <x v="239"/>
    <d v="2017-10-12T00:00:00"/>
    <x v="2"/>
    <x v="5"/>
    <s v="Standard Class"/>
    <s v="CR-12820"/>
    <s v="Cyra Reiten"/>
    <n v="0.16666666666666666"/>
    <x v="1"/>
    <s v="United States"/>
    <s v="New York City"/>
    <x v="9"/>
    <n v="10035"/>
    <x v="1"/>
    <s v="OFF-ST-10000991"/>
    <x v="0"/>
    <x v="3"/>
    <x v="939"/>
    <n v="344.91"/>
    <n v="3"/>
    <n v="0"/>
    <n v="10.347300000000001"/>
  </r>
  <r>
    <n v="4187"/>
    <s v="CA-2017-112536"/>
    <n v="0.33333333333333331"/>
    <x v="227"/>
    <d v="2017-05-23T00:00:00"/>
    <x v="6"/>
    <x v="2"/>
    <s v="Standard Class"/>
    <s v="SG-20890"/>
    <s v="Susan Gilcrest"/>
    <n v="0.33333333333333331"/>
    <x v="2"/>
    <s v="United States"/>
    <s v="Mcallen"/>
    <x v="2"/>
    <n v="78501"/>
    <x v="2"/>
    <s v="OFF-BI-10003712"/>
    <x v="0"/>
    <x v="4"/>
    <x v="650"/>
    <n v="6.8739999999999997"/>
    <n v="7"/>
    <n v="0.8"/>
    <n v="-10.6547"/>
  </r>
  <r>
    <n v="4188"/>
    <s v="CA-2017-112536"/>
    <n v="0.33333333333333331"/>
    <x v="227"/>
    <d v="2017-05-23T00:00:00"/>
    <x v="6"/>
    <x v="2"/>
    <s v="Standard Class"/>
    <s v="SG-20890"/>
    <s v="Susan Gilcrest"/>
    <n v="0.33333333333333331"/>
    <x v="2"/>
    <s v="United States"/>
    <s v="Mcallen"/>
    <x v="2"/>
    <n v="78501"/>
    <x v="2"/>
    <s v="OFF-BI-10002571"/>
    <x v="0"/>
    <x v="4"/>
    <x v="940"/>
    <n v="1.996"/>
    <n v="1"/>
    <n v="0.8"/>
    <n v="-3.2934000000000001"/>
  </r>
  <r>
    <n v="4189"/>
    <s v="CA-2017-112536"/>
    <n v="0.33333333333333331"/>
    <x v="227"/>
    <d v="2017-05-23T00:00:00"/>
    <x v="6"/>
    <x v="2"/>
    <s v="Standard Class"/>
    <s v="SG-20890"/>
    <s v="Susan Gilcrest"/>
    <n v="0.33333333333333331"/>
    <x v="2"/>
    <s v="United States"/>
    <s v="Mcallen"/>
    <x v="2"/>
    <n v="78501"/>
    <x v="2"/>
    <s v="OFF-ST-10004835"/>
    <x v="0"/>
    <x v="3"/>
    <x v="674"/>
    <n v="8.9280000000000008"/>
    <n v="2"/>
    <n v="0.2"/>
    <n v="0.66959999999999997"/>
  </r>
  <r>
    <n v="4191"/>
    <s v="CA-2017-166709"/>
    <n v="1"/>
    <x v="202"/>
    <d v="2017-11-22T00:00:00"/>
    <x v="5"/>
    <x v="5"/>
    <s v="Standard Class"/>
    <s v="HL-15040"/>
    <s v="Hunter Lopez"/>
    <n v="0.5"/>
    <x v="0"/>
    <s v="United States"/>
    <s v="Newark"/>
    <x v="33"/>
    <n v="19711"/>
    <x v="1"/>
    <s v="TEC-CO-10004722"/>
    <x v="2"/>
    <x v="13"/>
    <x v="640"/>
    <n v="10499.97"/>
    <n v="3"/>
    <n v="0"/>
    <n v="5039.9856"/>
  </r>
  <r>
    <n v="4211"/>
    <s v="CA-2017-109715"/>
    <n v="1"/>
    <x v="6"/>
    <d v="2017-12-14T00:00:00"/>
    <x v="4"/>
    <x v="0"/>
    <s v="Standard Class"/>
    <s v="AH-10585"/>
    <s v="Angele Hood"/>
    <n v="0.5"/>
    <x v="0"/>
    <s v="United States"/>
    <s v="Chicago"/>
    <x v="3"/>
    <n v="60623"/>
    <x v="2"/>
    <s v="OFF-PA-10004965"/>
    <x v="0"/>
    <x v="0"/>
    <x v="941"/>
    <n v="15.984"/>
    <n v="2"/>
    <n v="0.2"/>
    <n v="4.9950000000000001"/>
  </r>
  <r>
    <n v="4218"/>
    <s v="CA-2017-149881"/>
    <n v="0.5"/>
    <x v="208"/>
    <d v="2017-04-03T00:00:00"/>
    <x v="0"/>
    <x v="0"/>
    <s v="First Class"/>
    <s v="NC-18535"/>
    <s v="Nick Crebassa"/>
    <n v="0.14285714285714285"/>
    <x v="2"/>
    <s v="United States"/>
    <s v="San Francisco"/>
    <x v="10"/>
    <n v="94110"/>
    <x v="3"/>
    <s v="FUR-BO-10003894"/>
    <x v="1"/>
    <x v="14"/>
    <x v="942"/>
    <n v="482.66399999999999"/>
    <n v="8"/>
    <n v="0.15"/>
    <n v="85.176000000000002"/>
  </r>
  <r>
    <n v="4219"/>
    <s v="CA-2017-149881"/>
    <n v="0.5"/>
    <x v="208"/>
    <d v="2017-04-03T00:00:00"/>
    <x v="0"/>
    <x v="0"/>
    <s v="First Class"/>
    <s v="NC-18535"/>
    <s v="Nick Crebassa"/>
    <n v="0.14285714285714285"/>
    <x v="2"/>
    <s v="United States"/>
    <s v="San Francisco"/>
    <x v="10"/>
    <n v="94110"/>
    <x v="3"/>
    <s v="TEC-MA-10000418"/>
    <x v="2"/>
    <x v="16"/>
    <x v="943"/>
    <n v="4799.9840000000004"/>
    <n v="2"/>
    <n v="0.2"/>
    <n v="359.99880000000002"/>
  </r>
  <r>
    <n v="4220"/>
    <s v="CA-2017-134565"/>
    <n v="0.2"/>
    <x v="154"/>
    <d v="2017-06-13T00:00:00"/>
    <x v="7"/>
    <x v="1"/>
    <s v="Second Class"/>
    <s v="TB-21400"/>
    <s v="Tom Boeckenhauer"/>
    <n v="0.14285714285714285"/>
    <x v="0"/>
    <s v="United States"/>
    <s v="Seattle"/>
    <x v="21"/>
    <n v="98103"/>
    <x v="3"/>
    <s v="OFF-PA-10004243"/>
    <x v="0"/>
    <x v="0"/>
    <x v="528"/>
    <n v="37.94"/>
    <n v="2"/>
    <n v="0"/>
    <n v="18.211200000000002"/>
  </r>
  <r>
    <n v="4221"/>
    <s v="CA-2017-134565"/>
    <n v="0.2"/>
    <x v="154"/>
    <d v="2017-06-13T00:00:00"/>
    <x v="7"/>
    <x v="1"/>
    <s v="Second Class"/>
    <s v="TB-21400"/>
    <s v="Tom Boeckenhauer"/>
    <n v="0.14285714285714285"/>
    <x v="0"/>
    <s v="United States"/>
    <s v="Seattle"/>
    <x v="21"/>
    <n v="98103"/>
    <x v="3"/>
    <s v="OFF-BI-10001759"/>
    <x v="0"/>
    <x v="4"/>
    <x v="391"/>
    <n v="18.288"/>
    <n v="6"/>
    <n v="0.2"/>
    <n v="6.6294000000000004"/>
  </r>
  <r>
    <n v="4222"/>
    <s v="CA-2017-134565"/>
    <n v="0.2"/>
    <x v="154"/>
    <d v="2017-06-13T00:00:00"/>
    <x v="7"/>
    <x v="1"/>
    <s v="Second Class"/>
    <s v="TB-21400"/>
    <s v="Tom Boeckenhauer"/>
    <n v="0.14285714285714285"/>
    <x v="0"/>
    <s v="United States"/>
    <s v="Seattle"/>
    <x v="21"/>
    <n v="98103"/>
    <x v="3"/>
    <s v="TEC-MA-10001570"/>
    <x v="2"/>
    <x v="16"/>
    <x v="944"/>
    <n v="385.8"/>
    <n v="5"/>
    <n v="0.2"/>
    <n v="130.20750000000001"/>
  </r>
  <r>
    <n v="4223"/>
    <s v="CA-2017-134565"/>
    <n v="0.2"/>
    <x v="154"/>
    <d v="2017-06-13T00:00:00"/>
    <x v="7"/>
    <x v="1"/>
    <s v="Second Class"/>
    <s v="TB-21400"/>
    <s v="Tom Boeckenhauer"/>
    <n v="0.14285714285714285"/>
    <x v="0"/>
    <s v="United States"/>
    <s v="Seattle"/>
    <x v="21"/>
    <n v="98103"/>
    <x v="3"/>
    <s v="OFF-ST-10004804"/>
    <x v="0"/>
    <x v="3"/>
    <x v="364"/>
    <n v="102.96"/>
    <n v="2"/>
    <n v="0"/>
    <n v="1.0296000000000001"/>
  </r>
  <r>
    <n v="4224"/>
    <s v="CA-2017-134565"/>
    <n v="0.2"/>
    <x v="154"/>
    <d v="2017-06-13T00:00:00"/>
    <x v="7"/>
    <x v="1"/>
    <s v="Second Class"/>
    <s v="TB-21400"/>
    <s v="Tom Boeckenhauer"/>
    <n v="0.14285714285714285"/>
    <x v="0"/>
    <s v="United States"/>
    <s v="Seattle"/>
    <x v="21"/>
    <n v="98103"/>
    <x v="3"/>
    <s v="FUR-BO-10001519"/>
    <x v="1"/>
    <x v="14"/>
    <x v="945"/>
    <n v="174.42"/>
    <n v="3"/>
    <n v="0"/>
    <n v="41.860799999999998"/>
  </r>
  <r>
    <n v="4227"/>
    <s v="CA-2017-120327"/>
    <n v="1"/>
    <x v="98"/>
    <d v="2017-11-16T00:00:00"/>
    <x v="5"/>
    <x v="0"/>
    <s v="Standard Class"/>
    <s v="WB-21850"/>
    <s v="William Brown"/>
    <n v="0.14285714285714285"/>
    <x v="0"/>
    <s v="United States"/>
    <s v="Urbandale"/>
    <x v="28"/>
    <n v="50322"/>
    <x v="2"/>
    <s v="OFF-FA-10004854"/>
    <x v="0"/>
    <x v="9"/>
    <x v="946"/>
    <n v="45.92"/>
    <n v="4"/>
    <n v="0"/>
    <n v="21.5824"/>
  </r>
  <r>
    <n v="4230"/>
    <s v="CA-2017-100223"/>
    <n v="0.2"/>
    <x v="268"/>
    <d v="2017-07-10T00:00:00"/>
    <x v="1"/>
    <x v="6"/>
    <s v="Standard Class"/>
    <s v="LS-16945"/>
    <s v="Linda Southworth"/>
    <n v="0.14285714285714285"/>
    <x v="2"/>
    <s v="United States"/>
    <s v="Dallas"/>
    <x v="2"/>
    <n v="75220"/>
    <x v="2"/>
    <s v="FUR-FU-10003601"/>
    <x v="1"/>
    <x v="5"/>
    <x v="247"/>
    <n v="332.02800000000002"/>
    <n v="9"/>
    <n v="0.6"/>
    <n v="-348.62939999999998"/>
  </r>
  <r>
    <n v="4231"/>
    <s v="CA-2017-100223"/>
    <n v="0.2"/>
    <x v="268"/>
    <d v="2017-07-10T00:00:00"/>
    <x v="1"/>
    <x v="6"/>
    <s v="Standard Class"/>
    <s v="LS-16945"/>
    <s v="Linda Southworth"/>
    <n v="0.14285714285714285"/>
    <x v="2"/>
    <s v="United States"/>
    <s v="Dallas"/>
    <x v="2"/>
    <n v="75220"/>
    <x v="2"/>
    <s v="OFF-BI-10003429"/>
    <x v="0"/>
    <x v="4"/>
    <x v="843"/>
    <n v="11.394"/>
    <n v="9"/>
    <n v="0.8"/>
    <n v="-17.660699999999999"/>
  </r>
  <r>
    <n v="4232"/>
    <s v="CA-2017-100223"/>
    <n v="0.2"/>
    <x v="268"/>
    <d v="2017-07-10T00:00:00"/>
    <x v="1"/>
    <x v="6"/>
    <s v="Standard Class"/>
    <s v="LS-16945"/>
    <s v="Linda Southworth"/>
    <n v="0.14285714285714285"/>
    <x v="2"/>
    <s v="United States"/>
    <s v="Dallas"/>
    <x v="2"/>
    <n v="75220"/>
    <x v="2"/>
    <s v="OFF-PA-10000232"/>
    <x v="0"/>
    <x v="0"/>
    <x v="947"/>
    <n v="15.552"/>
    <n v="3"/>
    <n v="0.2"/>
    <n v="5.6375999999999999"/>
  </r>
  <r>
    <n v="4233"/>
    <s v="CA-2017-100223"/>
    <n v="0.2"/>
    <x v="268"/>
    <d v="2017-07-10T00:00:00"/>
    <x v="1"/>
    <x v="6"/>
    <s v="Standard Class"/>
    <s v="LS-16945"/>
    <s v="Linda Southworth"/>
    <n v="0.14285714285714285"/>
    <x v="2"/>
    <s v="United States"/>
    <s v="Dallas"/>
    <x v="2"/>
    <n v="75220"/>
    <x v="2"/>
    <s v="OFF-PA-10002195"/>
    <x v="0"/>
    <x v="0"/>
    <x v="948"/>
    <n v="31.103999999999999"/>
    <n v="6"/>
    <n v="0.2"/>
    <n v="11.2752"/>
  </r>
  <r>
    <n v="4234"/>
    <s v="CA-2017-100223"/>
    <n v="0.2"/>
    <x v="268"/>
    <d v="2017-07-10T00:00:00"/>
    <x v="1"/>
    <x v="6"/>
    <s v="Standard Class"/>
    <s v="LS-16945"/>
    <s v="Linda Southworth"/>
    <n v="0.14285714285714285"/>
    <x v="2"/>
    <s v="United States"/>
    <s v="Dallas"/>
    <x v="2"/>
    <n v="75220"/>
    <x v="2"/>
    <s v="OFF-BI-10004492"/>
    <x v="0"/>
    <x v="4"/>
    <x v="75"/>
    <n v="6.3159999999999998"/>
    <n v="1"/>
    <n v="0.8"/>
    <n v="-10.4214"/>
  </r>
  <r>
    <n v="4238"/>
    <s v="CA-2017-104024"/>
    <n v="1"/>
    <x v="180"/>
    <d v="2017-09-03T00:00:00"/>
    <x v="10"/>
    <x v="3"/>
    <s v="Second Class"/>
    <s v="MD-17860"/>
    <s v="Michael Dominguez"/>
    <n v="0.2"/>
    <x v="2"/>
    <s v="United States"/>
    <s v="Philadelphia"/>
    <x v="1"/>
    <n v="19134"/>
    <x v="1"/>
    <s v="OFF-AR-10001972"/>
    <x v="0"/>
    <x v="8"/>
    <x v="949"/>
    <n v="9.4079999999999995"/>
    <n v="7"/>
    <n v="0.2"/>
    <n v="0.7056"/>
  </r>
  <r>
    <n v="4239"/>
    <s v="CA-2017-147144"/>
    <n v="1"/>
    <x v="169"/>
    <d v="2017-03-28T00:00:00"/>
    <x v="9"/>
    <x v="1"/>
    <s v="First Class"/>
    <s v="MZ-17335"/>
    <s v="Maria Zettner"/>
    <n v="0.5"/>
    <x v="1"/>
    <s v="United States"/>
    <s v="Seattle"/>
    <x v="21"/>
    <n v="98105"/>
    <x v="3"/>
    <s v="OFF-AR-10004587"/>
    <x v="0"/>
    <x v="8"/>
    <x v="950"/>
    <n v="19.829999999999998"/>
    <n v="1"/>
    <n v="0"/>
    <n v="5.9489999999999998"/>
  </r>
  <r>
    <n v="4240"/>
    <s v="CA-2017-158673"/>
    <n v="1"/>
    <x v="172"/>
    <d v="2018-01-04T00:00:00"/>
    <x v="4"/>
    <x v="5"/>
    <s v="Standard Class"/>
    <s v="KB-16600"/>
    <s v="Ken Brennan"/>
    <n v="0.2"/>
    <x v="2"/>
    <s v="United States"/>
    <s v="Grand Rapids"/>
    <x v="5"/>
    <n v="49505"/>
    <x v="2"/>
    <s v="OFF-PA-10000994"/>
    <x v="0"/>
    <x v="0"/>
    <x v="329"/>
    <n v="209.7"/>
    <n v="2"/>
    <n v="0"/>
    <n v="100.65600000000001"/>
  </r>
  <r>
    <n v="4246"/>
    <s v="CA-2017-117702"/>
    <n v="0.33333333333333331"/>
    <x v="101"/>
    <d v="2017-12-04T00:00:00"/>
    <x v="5"/>
    <x v="3"/>
    <s v="Standard Class"/>
    <s v="LS-16975"/>
    <s v="Lindsay Shagiari"/>
    <n v="0.1"/>
    <x v="1"/>
    <s v="United States"/>
    <s v="Baltimore"/>
    <x v="29"/>
    <n v="21215"/>
    <x v="1"/>
    <s v="OFF-AR-10004582"/>
    <x v="0"/>
    <x v="8"/>
    <x v="496"/>
    <n v="1.64"/>
    <n v="1"/>
    <n v="0"/>
    <n v="0.73799999999999999"/>
  </r>
  <r>
    <n v="4247"/>
    <s v="CA-2017-117702"/>
    <n v="0.33333333333333331"/>
    <x v="101"/>
    <d v="2017-12-04T00:00:00"/>
    <x v="5"/>
    <x v="3"/>
    <s v="Standard Class"/>
    <s v="LS-16975"/>
    <s v="Lindsay Shagiari"/>
    <n v="0.1"/>
    <x v="1"/>
    <s v="United States"/>
    <s v="Baltimore"/>
    <x v="29"/>
    <n v="21215"/>
    <x v="1"/>
    <s v="FUR-FU-10000576"/>
    <x v="1"/>
    <x v="5"/>
    <x v="248"/>
    <n v="1049.2"/>
    <n v="5"/>
    <n v="0"/>
    <n v="272.79199999999997"/>
  </r>
  <r>
    <n v="4248"/>
    <s v="CA-2017-117702"/>
    <n v="0.33333333333333331"/>
    <x v="101"/>
    <d v="2017-12-04T00:00:00"/>
    <x v="5"/>
    <x v="3"/>
    <s v="Standard Class"/>
    <s v="LS-16975"/>
    <s v="Lindsay Shagiari"/>
    <n v="0.1"/>
    <x v="1"/>
    <s v="United States"/>
    <s v="Baltimore"/>
    <x v="29"/>
    <n v="21215"/>
    <x v="1"/>
    <s v="FUR-FU-10004270"/>
    <x v="1"/>
    <x v="5"/>
    <x v="385"/>
    <n v="20.9"/>
    <n v="5"/>
    <n v="0"/>
    <n v="7.524"/>
  </r>
  <r>
    <n v="4255"/>
    <s v="CA-2017-163160"/>
    <n v="0.33333333333333331"/>
    <x v="31"/>
    <d v="2017-10-16T00:00:00"/>
    <x v="2"/>
    <x v="5"/>
    <s v="First Class"/>
    <s v="TS-21610"/>
    <s v="Troy Staebel"/>
    <n v="0.125"/>
    <x v="0"/>
    <s v="United States"/>
    <s v="Freeport"/>
    <x v="3"/>
    <n v="61032"/>
    <x v="2"/>
    <s v="OFF-PA-10003127"/>
    <x v="0"/>
    <x v="0"/>
    <x v="2"/>
    <n v="63.311999999999998"/>
    <n v="3"/>
    <n v="0.2"/>
    <n v="20.5764"/>
  </r>
  <r>
    <n v="4256"/>
    <s v="CA-2017-163160"/>
    <n v="0.33333333333333331"/>
    <x v="31"/>
    <d v="2017-10-16T00:00:00"/>
    <x v="2"/>
    <x v="5"/>
    <s v="First Class"/>
    <s v="TS-21610"/>
    <s v="Troy Staebel"/>
    <n v="0.125"/>
    <x v="0"/>
    <s v="United States"/>
    <s v="Freeport"/>
    <x v="3"/>
    <n v="61032"/>
    <x v="2"/>
    <s v="OFF-BI-10000778"/>
    <x v="0"/>
    <x v="4"/>
    <x v="951"/>
    <n v="96.784000000000006"/>
    <n v="4"/>
    <n v="0.8"/>
    <n v="-145.17599999999999"/>
  </r>
  <r>
    <n v="4257"/>
    <s v="CA-2017-163160"/>
    <n v="0.33333333333333331"/>
    <x v="31"/>
    <d v="2017-10-16T00:00:00"/>
    <x v="2"/>
    <x v="5"/>
    <s v="First Class"/>
    <s v="TS-21610"/>
    <s v="Troy Staebel"/>
    <n v="0.125"/>
    <x v="0"/>
    <s v="United States"/>
    <s v="Freeport"/>
    <x v="3"/>
    <n v="61032"/>
    <x v="2"/>
    <s v="FUR-FU-10001424"/>
    <x v="1"/>
    <x v="5"/>
    <x v="312"/>
    <n v="10.476000000000001"/>
    <n v="3"/>
    <n v="0.6"/>
    <n v="-6.8094000000000001"/>
  </r>
  <r>
    <n v="4260"/>
    <s v="CA-2017-118367"/>
    <n v="1"/>
    <x v="269"/>
    <d v="2017-11-02T00:00:00"/>
    <x v="2"/>
    <x v="0"/>
    <s v="Second Class"/>
    <s v="LO-17170"/>
    <s v="Lori Olson"/>
    <n v="0.16666666666666666"/>
    <x v="2"/>
    <s v="United States"/>
    <s v="New York City"/>
    <x v="9"/>
    <n v="10035"/>
    <x v="1"/>
    <s v="OFF-EN-10004386"/>
    <x v="0"/>
    <x v="10"/>
    <x v="53"/>
    <n v="47.98"/>
    <n v="2"/>
    <n v="0"/>
    <n v="23.99"/>
  </r>
  <r>
    <n v="4261"/>
    <s v="CA-2017-164819"/>
    <n v="1"/>
    <x v="128"/>
    <d v="2017-10-19T00:00:00"/>
    <x v="2"/>
    <x v="1"/>
    <s v="Second Class"/>
    <s v="RS-19420"/>
    <s v="Ricardo Sperren"/>
    <n v="0.2"/>
    <x v="2"/>
    <s v="United States"/>
    <s v="Fairfield"/>
    <x v="38"/>
    <n v="6824"/>
    <x v="1"/>
    <s v="OFF-LA-10001045"/>
    <x v="0"/>
    <x v="7"/>
    <x v="231"/>
    <n v="13.05"/>
    <n v="5"/>
    <n v="0"/>
    <n v="6.0030000000000001"/>
  </r>
  <r>
    <n v="4262"/>
    <s v="CA-2017-158344"/>
    <n v="1"/>
    <x v="224"/>
    <d v="2017-08-11T00:00:00"/>
    <x v="10"/>
    <x v="4"/>
    <s v="Standard Class"/>
    <s v="CC-12475"/>
    <s v="Cindy Chapman"/>
    <n v="0.14285714285714285"/>
    <x v="0"/>
    <s v="United States"/>
    <s v="Moorhead"/>
    <x v="7"/>
    <n v="56560"/>
    <x v="2"/>
    <s v="TEC-AC-10002006"/>
    <x v="2"/>
    <x v="6"/>
    <x v="952"/>
    <n v="63.96"/>
    <n v="4"/>
    <n v="0"/>
    <n v="19.8276"/>
  </r>
  <r>
    <n v="4263"/>
    <s v="CA-2017-123351"/>
    <n v="1"/>
    <x v="85"/>
    <d v="2017-09-25T00:00:00"/>
    <x v="3"/>
    <x v="2"/>
    <s v="Standard Class"/>
    <s v="KT-16480"/>
    <s v="Kean Thornton"/>
    <n v="0.2"/>
    <x v="0"/>
    <s v="United States"/>
    <s v="Columbus"/>
    <x v="18"/>
    <n v="31907"/>
    <x v="0"/>
    <s v="OFF-AP-10001242"/>
    <x v="0"/>
    <x v="11"/>
    <x v="808"/>
    <n v="80.48"/>
    <n v="1"/>
    <n v="0"/>
    <n v="24.143999999999998"/>
  </r>
  <r>
    <n v="4264"/>
    <s v="CA-2017-110429"/>
    <n v="1"/>
    <x v="33"/>
    <d v="2017-11-08T00:00:00"/>
    <x v="5"/>
    <x v="5"/>
    <s v="Standard Class"/>
    <s v="DM-13015"/>
    <s v="Darrin Martin"/>
    <n v="0.16666666666666666"/>
    <x v="0"/>
    <s v="United States"/>
    <s v="Philadelphia"/>
    <x v="1"/>
    <n v="19143"/>
    <x v="1"/>
    <s v="OFF-BI-10000216"/>
    <x v="0"/>
    <x v="4"/>
    <x v="953"/>
    <n v="11.673"/>
    <n v="3"/>
    <n v="0.7"/>
    <n v="-7.782"/>
  </r>
  <r>
    <n v="4270"/>
    <s v="US-2017-124821"/>
    <n v="1"/>
    <x v="183"/>
    <d v="2017-06-29T00:00:00"/>
    <x v="7"/>
    <x v="1"/>
    <s v="Second Class"/>
    <s v="AM-10705"/>
    <s v="Anne McFarland"/>
    <n v="0.1111111111111111"/>
    <x v="0"/>
    <s v="United States"/>
    <s v="Seattle"/>
    <x v="21"/>
    <n v="98115"/>
    <x v="3"/>
    <s v="FUR-TA-10000688"/>
    <x v="1"/>
    <x v="12"/>
    <x v="165"/>
    <n v="871.4"/>
    <n v="4"/>
    <n v="0"/>
    <n v="148.13800000000001"/>
  </r>
  <r>
    <n v="4273"/>
    <s v="US-2017-158505"/>
    <n v="0.5"/>
    <x v="72"/>
    <d v="2017-07-21T00:00:00"/>
    <x v="1"/>
    <x v="5"/>
    <s v="Same Day"/>
    <s v="SF-20200"/>
    <s v="Sarah Foster"/>
    <n v="0.2"/>
    <x v="0"/>
    <s v="United States"/>
    <s v="Murray"/>
    <x v="40"/>
    <n v="84107"/>
    <x v="3"/>
    <s v="TEC-PH-10004071"/>
    <x v="2"/>
    <x v="2"/>
    <x v="954"/>
    <n v="71.927999999999997"/>
    <n v="9"/>
    <n v="0.2"/>
    <n v="6.2937000000000003"/>
  </r>
  <r>
    <n v="4274"/>
    <s v="US-2017-158505"/>
    <n v="0.5"/>
    <x v="72"/>
    <d v="2017-07-21T00:00:00"/>
    <x v="1"/>
    <x v="5"/>
    <s v="Same Day"/>
    <s v="SF-20200"/>
    <s v="Sarah Foster"/>
    <n v="0.2"/>
    <x v="0"/>
    <s v="United States"/>
    <s v="Murray"/>
    <x v="40"/>
    <n v="84107"/>
    <x v="3"/>
    <s v="OFF-AR-10001044"/>
    <x v="0"/>
    <x v="8"/>
    <x v="407"/>
    <n v="25.99"/>
    <n v="1"/>
    <n v="0"/>
    <n v="7.5370999999999997"/>
  </r>
  <r>
    <n v="4277"/>
    <s v="CA-2017-151358"/>
    <n v="1"/>
    <x v="68"/>
    <d v="2017-08-22T00:00:00"/>
    <x v="10"/>
    <x v="5"/>
    <s v="Standard Class"/>
    <s v="NF-18595"/>
    <s v="Nicole Fjeld"/>
    <n v="0.5"/>
    <x v="1"/>
    <s v="United States"/>
    <s v="Seattle"/>
    <x v="21"/>
    <n v="98105"/>
    <x v="3"/>
    <s v="OFF-ST-10000046"/>
    <x v="0"/>
    <x v="3"/>
    <x v="955"/>
    <n v="323.10000000000002"/>
    <n v="2"/>
    <n v="0"/>
    <n v="61.389000000000003"/>
  </r>
  <r>
    <n v="4288"/>
    <s v="CA-2017-127516"/>
    <n v="1"/>
    <x v="29"/>
    <d v="2018-01-03T00:00:00"/>
    <x v="4"/>
    <x v="2"/>
    <s v="Standard Class"/>
    <s v="EH-14005"/>
    <s v="Erica Hernandez"/>
    <n v="0.14285714285714285"/>
    <x v="1"/>
    <s v="United States"/>
    <s v="Nashville"/>
    <x v="15"/>
    <n v="37211"/>
    <x v="0"/>
    <s v="OFF-ST-10000736"/>
    <x v="0"/>
    <x v="3"/>
    <x v="183"/>
    <n v="64.784000000000006"/>
    <n v="1"/>
    <n v="0.2"/>
    <n v="-12.956799999999999"/>
  </r>
  <r>
    <n v="4291"/>
    <s v="CA-2017-102407"/>
    <n v="0.33333333333333331"/>
    <x v="6"/>
    <d v="2017-12-13T00:00:00"/>
    <x v="4"/>
    <x v="0"/>
    <s v="Second Class"/>
    <s v="AT-10435"/>
    <s v="Alyssa Tate"/>
    <n v="0.25"/>
    <x v="1"/>
    <s v="United States"/>
    <s v="Los Angeles"/>
    <x v="10"/>
    <n v="90004"/>
    <x v="3"/>
    <s v="OFF-AR-10000122"/>
    <x v="0"/>
    <x v="8"/>
    <x v="680"/>
    <n v="11.16"/>
    <n v="2"/>
    <n v="0"/>
    <n v="2.79"/>
  </r>
  <r>
    <n v="4292"/>
    <s v="CA-2017-102407"/>
    <n v="0.33333333333333331"/>
    <x v="6"/>
    <d v="2017-12-13T00:00:00"/>
    <x v="4"/>
    <x v="0"/>
    <s v="Second Class"/>
    <s v="AT-10435"/>
    <s v="Alyssa Tate"/>
    <n v="0.25"/>
    <x v="1"/>
    <s v="United States"/>
    <s v="Los Angeles"/>
    <x v="10"/>
    <n v="90004"/>
    <x v="3"/>
    <s v="FUR-TA-10003748"/>
    <x v="1"/>
    <x v="12"/>
    <x v="956"/>
    <n v="896.32799999999997"/>
    <n v="9"/>
    <n v="0.2"/>
    <n v="22.408200000000001"/>
  </r>
  <r>
    <n v="4293"/>
    <s v="CA-2017-102407"/>
    <n v="0.33333333333333331"/>
    <x v="6"/>
    <d v="2017-12-13T00:00:00"/>
    <x v="4"/>
    <x v="0"/>
    <s v="Second Class"/>
    <s v="AT-10435"/>
    <s v="Alyssa Tate"/>
    <n v="0.25"/>
    <x v="1"/>
    <s v="United States"/>
    <s v="Los Angeles"/>
    <x v="10"/>
    <n v="90004"/>
    <x v="3"/>
    <s v="OFF-AP-10001394"/>
    <x v="0"/>
    <x v="11"/>
    <x v="957"/>
    <n v="189"/>
    <n v="1"/>
    <n v="0"/>
    <n v="68.040000000000006"/>
  </r>
  <r>
    <n v="4294"/>
    <s v="CA-2017-130967"/>
    <n v="1"/>
    <x v="121"/>
    <d v="2017-03-16T00:00:00"/>
    <x v="9"/>
    <x v="5"/>
    <s v="Standard Class"/>
    <s v="EB-13870"/>
    <s v="Emily Burns"/>
    <n v="0.33333333333333331"/>
    <x v="0"/>
    <s v="United States"/>
    <s v="Philadelphia"/>
    <x v="1"/>
    <n v="19140"/>
    <x v="1"/>
    <s v="TEC-PH-10004896"/>
    <x v="2"/>
    <x v="2"/>
    <x v="460"/>
    <n v="53.981999999999999"/>
    <n v="3"/>
    <n v="0.4"/>
    <n v="-10.7964"/>
  </r>
  <r>
    <n v="4295"/>
    <s v="CA-2017-101581"/>
    <n v="1"/>
    <x v="220"/>
    <d v="2017-10-27T00:00:00"/>
    <x v="2"/>
    <x v="1"/>
    <s v="Standard Class"/>
    <s v="DW-13195"/>
    <s v="David Wiener"/>
    <n v="0.5"/>
    <x v="2"/>
    <s v="United States"/>
    <s v="Redmond"/>
    <x v="8"/>
    <n v="97756"/>
    <x v="3"/>
    <s v="FUR-TA-10002607"/>
    <x v="1"/>
    <x v="12"/>
    <x v="958"/>
    <n v="177.22499999999999"/>
    <n v="5"/>
    <n v="0.5"/>
    <n v="-120.51300000000001"/>
  </r>
  <r>
    <n v="4296"/>
    <s v="CA-2017-169124"/>
    <n v="1"/>
    <x v="124"/>
    <d v="2017-07-10T00:00:00"/>
    <x v="1"/>
    <x v="4"/>
    <s v="Standard Class"/>
    <s v="MB-17305"/>
    <s v="Maria Bertelson"/>
    <n v="0.16666666666666666"/>
    <x v="0"/>
    <s v="United States"/>
    <s v="Citrus Heights"/>
    <x v="10"/>
    <n v="95610"/>
    <x v="3"/>
    <s v="FUR-FU-10001215"/>
    <x v="1"/>
    <x v="5"/>
    <x v="915"/>
    <n v="129.38999999999999"/>
    <n v="3"/>
    <n v="0"/>
    <n v="54.343800000000002"/>
  </r>
  <r>
    <n v="4297"/>
    <s v="CA-2017-117261"/>
    <n v="1"/>
    <x v="146"/>
    <d v="2017-09-10T00:00:00"/>
    <x v="3"/>
    <x v="4"/>
    <s v="Standard Class"/>
    <s v="TH-21235"/>
    <s v="Tiffany House"/>
    <n v="0.16666666666666666"/>
    <x v="2"/>
    <s v="United States"/>
    <s v="Los Angeles"/>
    <x v="10"/>
    <n v="90032"/>
    <x v="3"/>
    <s v="OFF-ST-10000419"/>
    <x v="0"/>
    <x v="3"/>
    <x v="959"/>
    <n v="54.32"/>
    <n v="4"/>
    <n v="0"/>
    <n v="0.54320000000000002"/>
  </r>
  <r>
    <n v="4298"/>
    <s v="CA-2017-129021"/>
    <n v="0.2"/>
    <x v="270"/>
    <d v="2017-08-26T00:00:00"/>
    <x v="10"/>
    <x v="6"/>
    <s v="Second Class"/>
    <s v="PO-18850"/>
    <s v="Patrick O'Brill"/>
    <n v="0.1"/>
    <x v="0"/>
    <s v="United States"/>
    <s v="Tallahassee"/>
    <x v="4"/>
    <n v="32303"/>
    <x v="0"/>
    <s v="TEC-PH-10001459"/>
    <x v="2"/>
    <x v="2"/>
    <x v="720"/>
    <n v="4367.8959999999997"/>
    <n v="13"/>
    <n v="0.2"/>
    <n v="327.59219999999999"/>
  </r>
  <r>
    <n v="4299"/>
    <s v="CA-2017-129021"/>
    <n v="0.2"/>
    <x v="270"/>
    <d v="2017-08-26T00:00:00"/>
    <x v="10"/>
    <x v="6"/>
    <s v="Second Class"/>
    <s v="PO-18850"/>
    <s v="Patrick O'Brill"/>
    <n v="0.1"/>
    <x v="0"/>
    <s v="United States"/>
    <s v="Tallahassee"/>
    <x v="4"/>
    <n v="32303"/>
    <x v="0"/>
    <s v="OFF-PA-10000241"/>
    <x v="0"/>
    <x v="0"/>
    <x v="960"/>
    <n v="49.567999999999998"/>
    <n v="2"/>
    <n v="0.2"/>
    <n v="15.49"/>
  </r>
  <r>
    <n v="4300"/>
    <s v="CA-2017-129021"/>
    <n v="0.2"/>
    <x v="270"/>
    <d v="2017-08-26T00:00:00"/>
    <x v="10"/>
    <x v="6"/>
    <s v="Second Class"/>
    <s v="PO-18850"/>
    <s v="Patrick O'Brill"/>
    <n v="0.1"/>
    <x v="0"/>
    <s v="United States"/>
    <s v="Tallahassee"/>
    <x v="4"/>
    <n v="32303"/>
    <x v="0"/>
    <s v="OFF-AP-10003040"/>
    <x v="0"/>
    <x v="11"/>
    <x v="961"/>
    <n v="161.376"/>
    <n v="6"/>
    <n v="0.2"/>
    <n v="12.103199999999999"/>
  </r>
  <r>
    <n v="4301"/>
    <s v="CA-2017-129021"/>
    <n v="0.2"/>
    <x v="270"/>
    <d v="2017-08-26T00:00:00"/>
    <x v="10"/>
    <x v="6"/>
    <s v="Second Class"/>
    <s v="PO-18850"/>
    <s v="Patrick O'Brill"/>
    <n v="0.1"/>
    <x v="0"/>
    <s v="United States"/>
    <s v="Tallahassee"/>
    <x v="4"/>
    <n v="32303"/>
    <x v="0"/>
    <s v="FUR-FU-10001852"/>
    <x v="1"/>
    <x v="5"/>
    <x v="962"/>
    <n v="2.7839999999999998"/>
    <n v="2"/>
    <n v="0.2"/>
    <n v="0.41760000000000003"/>
  </r>
  <r>
    <n v="4302"/>
    <s v="CA-2017-129021"/>
    <n v="0.2"/>
    <x v="270"/>
    <d v="2017-08-26T00:00:00"/>
    <x v="10"/>
    <x v="6"/>
    <s v="Second Class"/>
    <s v="PO-18850"/>
    <s v="Patrick O'Brill"/>
    <n v="0.1"/>
    <x v="0"/>
    <s v="United States"/>
    <s v="Tallahassee"/>
    <x v="4"/>
    <n v="32303"/>
    <x v="0"/>
    <s v="OFF-PA-10000141"/>
    <x v="0"/>
    <x v="0"/>
    <x v="963"/>
    <n v="8.7200000000000006"/>
    <n v="5"/>
    <n v="0.2"/>
    <n v="2.9430000000000001"/>
  </r>
  <r>
    <n v="4319"/>
    <s v="US-2017-136189"/>
    <n v="1"/>
    <x v="65"/>
    <d v="2017-12-11T00:00:00"/>
    <x v="4"/>
    <x v="2"/>
    <s v="Standard Class"/>
    <s v="DC-13285"/>
    <s v="Debra Catini"/>
    <n v="0.5"/>
    <x v="0"/>
    <s v="United States"/>
    <s v="Richmond"/>
    <x v="16"/>
    <n v="23223"/>
    <x v="0"/>
    <s v="FUR-FU-10000175"/>
    <x v="1"/>
    <x v="5"/>
    <x v="964"/>
    <n v="82.38"/>
    <n v="6"/>
    <n v="0"/>
    <n v="25.537800000000001"/>
  </r>
  <r>
    <n v="4329"/>
    <s v="CA-2017-118360"/>
    <n v="1"/>
    <x v="208"/>
    <d v="2017-04-07T00:00:00"/>
    <x v="0"/>
    <x v="0"/>
    <s v="Standard Class"/>
    <s v="JC-15775"/>
    <s v="John Castell"/>
    <n v="0.1111111111111111"/>
    <x v="0"/>
    <s v="United States"/>
    <s v="New York City"/>
    <x v="9"/>
    <n v="10011"/>
    <x v="1"/>
    <s v="OFF-PA-10000791"/>
    <x v="0"/>
    <x v="0"/>
    <x v="700"/>
    <n v="42.93"/>
    <n v="9"/>
    <n v="0"/>
    <n v="19.3185"/>
  </r>
  <r>
    <n v="4330"/>
    <s v="CA-2017-149853"/>
    <n v="0.5"/>
    <x v="175"/>
    <d v="2017-10-09T00:00:00"/>
    <x v="2"/>
    <x v="3"/>
    <s v="Standard Class"/>
    <s v="PO-18850"/>
    <s v="Patrick O'Brill"/>
    <n v="0.1"/>
    <x v="0"/>
    <s v="United States"/>
    <s v="Hialeah"/>
    <x v="4"/>
    <n v="33012"/>
    <x v="0"/>
    <s v="OFF-PA-10000556"/>
    <x v="0"/>
    <x v="0"/>
    <x v="965"/>
    <n v="15.552"/>
    <n v="3"/>
    <n v="0.2"/>
    <n v="5.4432"/>
  </r>
  <r>
    <n v="4331"/>
    <s v="CA-2017-149853"/>
    <n v="0.5"/>
    <x v="175"/>
    <d v="2017-10-09T00:00:00"/>
    <x v="2"/>
    <x v="3"/>
    <s v="Standard Class"/>
    <s v="PO-18850"/>
    <s v="Patrick O'Brill"/>
    <n v="0.1"/>
    <x v="0"/>
    <s v="United States"/>
    <s v="Hialeah"/>
    <x v="4"/>
    <n v="33012"/>
    <x v="0"/>
    <s v="OFF-AP-10000804"/>
    <x v="0"/>
    <x v="11"/>
    <x v="170"/>
    <n v="17.920000000000002"/>
    <n v="5"/>
    <n v="0.2"/>
    <n v="1.1200000000000001"/>
  </r>
  <r>
    <n v="4332"/>
    <s v="CA-2017-107909"/>
    <n v="0.5"/>
    <x v="245"/>
    <d v="2017-09-06T00:00:00"/>
    <x v="3"/>
    <x v="5"/>
    <s v="Standard Class"/>
    <s v="SS-20875"/>
    <s v="Sung Shariari"/>
    <n v="0.5"/>
    <x v="0"/>
    <s v="United States"/>
    <s v="Redmond"/>
    <x v="21"/>
    <n v="98052"/>
    <x v="3"/>
    <s v="TEC-AC-10001998"/>
    <x v="2"/>
    <x v="6"/>
    <x v="11"/>
    <n v="19.989999999999998"/>
    <n v="1"/>
    <n v="0"/>
    <n v="6.7965999999999998"/>
  </r>
  <r>
    <n v="4333"/>
    <s v="CA-2017-107909"/>
    <n v="0.5"/>
    <x v="245"/>
    <d v="2017-09-06T00:00:00"/>
    <x v="3"/>
    <x v="5"/>
    <s v="Standard Class"/>
    <s v="SS-20875"/>
    <s v="Sung Shariari"/>
    <n v="0.5"/>
    <x v="0"/>
    <s v="United States"/>
    <s v="Redmond"/>
    <x v="21"/>
    <n v="98052"/>
    <x v="3"/>
    <s v="OFF-BI-10003476"/>
    <x v="0"/>
    <x v="4"/>
    <x v="837"/>
    <n v="22.92"/>
    <n v="5"/>
    <n v="0.2"/>
    <n v="8.0220000000000002"/>
  </r>
  <r>
    <n v="4340"/>
    <s v="CA-2017-133501"/>
    <n v="1"/>
    <x v="39"/>
    <d v="2017-09-01T00:00:00"/>
    <x v="10"/>
    <x v="1"/>
    <s v="Standard Class"/>
    <s v="DK-12895"/>
    <s v="Dana Kaydos"/>
    <n v="0.1111111111111111"/>
    <x v="0"/>
    <s v="United States"/>
    <s v="Franklin"/>
    <x v="15"/>
    <n v="37064"/>
    <x v="0"/>
    <s v="OFF-PA-10004888"/>
    <x v="0"/>
    <x v="0"/>
    <x v="966"/>
    <n v="5.1840000000000002"/>
    <n v="1"/>
    <n v="0.2"/>
    <n v="1.8144"/>
  </r>
  <r>
    <n v="4342"/>
    <s v="CA-2017-130309"/>
    <n v="1"/>
    <x v="22"/>
    <d v="2017-12-21T00:00:00"/>
    <x v="4"/>
    <x v="1"/>
    <s v="Standard Class"/>
    <s v="GB-14575"/>
    <s v="Giulietta Baptist"/>
    <n v="0.5"/>
    <x v="0"/>
    <s v="United States"/>
    <s v="Arlington"/>
    <x v="16"/>
    <n v="22204"/>
    <x v="0"/>
    <s v="OFF-ST-10003208"/>
    <x v="0"/>
    <x v="3"/>
    <x v="54"/>
    <n v="544.38"/>
    <n v="3"/>
    <n v="0"/>
    <n v="157.87020000000001"/>
  </r>
  <r>
    <n v="4343"/>
    <s v="CA-2017-105410"/>
    <n v="0.25"/>
    <x v="143"/>
    <d v="2017-03-22T00:00:00"/>
    <x v="9"/>
    <x v="1"/>
    <s v="First Class"/>
    <s v="ND-18370"/>
    <s v="Natalie DeCherney"/>
    <n v="0.1111111111111111"/>
    <x v="0"/>
    <s v="United States"/>
    <s v="San Francisco"/>
    <x v="10"/>
    <n v="94110"/>
    <x v="3"/>
    <s v="OFF-BI-10004970"/>
    <x v="0"/>
    <x v="4"/>
    <x v="493"/>
    <n v="19.824000000000002"/>
    <n v="6"/>
    <n v="0.2"/>
    <n v="6.6905999999999999"/>
  </r>
  <r>
    <n v="4344"/>
    <s v="CA-2017-105410"/>
    <n v="0.25"/>
    <x v="143"/>
    <d v="2017-03-22T00:00:00"/>
    <x v="9"/>
    <x v="1"/>
    <s v="First Class"/>
    <s v="ND-18370"/>
    <s v="Natalie DeCherney"/>
    <n v="0.1111111111111111"/>
    <x v="0"/>
    <s v="United States"/>
    <s v="San Francisco"/>
    <x v="10"/>
    <n v="94110"/>
    <x v="3"/>
    <s v="TEC-PH-10000038"/>
    <x v="2"/>
    <x v="2"/>
    <x v="967"/>
    <n v="657.50400000000002"/>
    <n v="6"/>
    <n v="0.2"/>
    <n v="-131.5008"/>
  </r>
  <r>
    <n v="4345"/>
    <s v="CA-2017-105410"/>
    <n v="0.25"/>
    <x v="143"/>
    <d v="2017-03-22T00:00:00"/>
    <x v="9"/>
    <x v="1"/>
    <s v="First Class"/>
    <s v="ND-18370"/>
    <s v="Natalie DeCherney"/>
    <n v="0.1111111111111111"/>
    <x v="0"/>
    <s v="United States"/>
    <s v="San Francisco"/>
    <x v="10"/>
    <n v="94110"/>
    <x v="3"/>
    <s v="TEC-AC-10001552"/>
    <x v="2"/>
    <x v="6"/>
    <x v="968"/>
    <n v="99.54"/>
    <n v="2"/>
    <n v="0"/>
    <n v="10.949400000000001"/>
  </r>
  <r>
    <n v="4346"/>
    <s v="CA-2017-105410"/>
    <n v="0.25"/>
    <x v="143"/>
    <d v="2017-03-22T00:00:00"/>
    <x v="9"/>
    <x v="1"/>
    <s v="First Class"/>
    <s v="ND-18370"/>
    <s v="Natalie DeCherney"/>
    <n v="0.1111111111111111"/>
    <x v="0"/>
    <s v="United States"/>
    <s v="San Francisco"/>
    <x v="10"/>
    <n v="94110"/>
    <x v="3"/>
    <s v="TEC-AC-10002926"/>
    <x v="2"/>
    <x v="6"/>
    <x v="447"/>
    <n v="199.96"/>
    <n v="4"/>
    <n v="0"/>
    <n v="85.982799999999997"/>
  </r>
  <r>
    <n v="4349"/>
    <s v="CA-2017-169894"/>
    <n v="0.5"/>
    <x v="62"/>
    <d v="2017-11-29T00:00:00"/>
    <x v="5"/>
    <x v="5"/>
    <s v="Second Class"/>
    <s v="MV-17485"/>
    <s v="Mark Van Huff"/>
    <n v="0.2"/>
    <x v="0"/>
    <s v="United States"/>
    <s v="Mesa"/>
    <x v="11"/>
    <n v="85204"/>
    <x v="3"/>
    <s v="OFF-BI-10004230"/>
    <x v="0"/>
    <x v="4"/>
    <x v="969"/>
    <n v="20.724"/>
    <n v="2"/>
    <n v="0.7"/>
    <n v="-15.1976"/>
  </r>
  <r>
    <n v="4350"/>
    <s v="CA-2017-169894"/>
    <n v="0.5"/>
    <x v="62"/>
    <d v="2017-11-29T00:00:00"/>
    <x v="5"/>
    <x v="5"/>
    <s v="Second Class"/>
    <s v="MV-17485"/>
    <s v="Mark Van Huff"/>
    <n v="0.2"/>
    <x v="0"/>
    <s v="United States"/>
    <s v="Mesa"/>
    <x v="11"/>
    <n v="85204"/>
    <x v="3"/>
    <s v="OFF-ST-10000060"/>
    <x v="0"/>
    <x v="3"/>
    <x v="790"/>
    <n v="415.87200000000001"/>
    <n v="8"/>
    <n v="0.2"/>
    <n v="-41.587200000000003"/>
  </r>
  <r>
    <n v="4351"/>
    <s v="US-2017-100482"/>
    <n v="0.5"/>
    <x v="184"/>
    <d v="2017-04-15T00:00:00"/>
    <x v="0"/>
    <x v="3"/>
    <s v="Standard Class"/>
    <s v="JL-15130"/>
    <s v="Jack Lebron"/>
    <n v="0.125"/>
    <x v="0"/>
    <s v="United States"/>
    <s v="Lancaster"/>
    <x v="12"/>
    <n v="43130"/>
    <x v="1"/>
    <s v="OFF-ST-10001325"/>
    <x v="0"/>
    <x v="3"/>
    <x v="287"/>
    <n v="16.768000000000001"/>
    <n v="2"/>
    <n v="0.2"/>
    <n v="1.4672000000000001"/>
  </r>
  <r>
    <n v="4352"/>
    <s v="US-2017-100482"/>
    <n v="0.5"/>
    <x v="184"/>
    <d v="2017-04-15T00:00:00"/>
    <x v="0"/>
    <x v="3"/>
    <s v="Standard Class"/>
    <s v="JL-15130"/>
    <s v="Jack Lebron"/>
    <n v="0.125"/>
    <x v="0"/>
    <s v="United States"/>
    <s v="Lancaster"/>
    <x v="12"/>
    <n v="43130"/>
    <x v="1"/>
    <s v="TEC-AC-10003441"/>
    <x v="2"/>
    <x v="6"/>
    <x v="690"/>
    <n v="27.12"/>
    <n v="2"/>
    <n v="0.2"/>
    <n v="-4.7460000000000004"/>
  </r>
  <r>
    <n v="4353"/>
    <s v="CA-2017-107748"/>
    <n v="0.5"/>
    <x v="113"/>
    <d v="2017-12-12T00:00:00"/>
    <x v="4"/>
    <x v="1"/>
    <s v="Second Class"/>
    <s v="AG-10330"/>
    <s v="Alex Grayson"/>
    <n v="0.14285714285714285"/>
    <x v="0"/>
    <s v="United States"/>
    <s v="Stockton"/>
    <x v="10"/>
    <n v="95207"/>
    <x v="3"/>
    <s v="TEC-PH-10003215"/>
    <x v="2"/>
    <x v="2"/>
    <x v="918"/>
    <n v="95.84"/>
    <n v="4"/>
    <n v="0.2"/>
    <n v="34.741999999999997"/>
  </r>
  <r>
    <n v="4354"/>
    <s v="CA-2017-107748"/>
    <n v="0.5"/>
    <x v="113"/>
    <d v="2017-12-12T00:00:00"/>
    <x v="4"/>
    <x v="1"/>
    <s v="Second Class"/>
    <s v="AG-10330"/>
    <s v="Alex Grayson"/>
    <n v="0.14285714285714285"/>
    <x v="0"/>
    <s v="United States"/>
    <s v="Stockton"/>
    <x v="10"/>
    <n v="95207"/>
    <x v="3"/>
    <s v="OFF-PA-10002005"/>
    <x v="0"/>
    <x v="0"/>
    <x v="735"/>
    <n v="12.96"/>
    <n v="2"/>
    <n v="0"/>
    <n v="6.2207999999999997"/>
  </r>
  <r>
    <n v="4355"/>
    <s v="CA-2017-153654"/>
    <n v="1"/>
    <x v="62"/>
    <d v="2017-11-26T00:00:00"/>
    <x v="5"/>
    <x v="5"/>
    <s v="Second Class"/>
    <s v="MD-17860"/>
    <s v="Michael Dominguez"/>
    <n v="0.2"/>
    <x v="2"/>
    <s v="United States"/>
    <s v="Asheville"/>
    <x v="0"/>
    <n v="28806"/>
    <x v="0"/>
    <s v="OFF-BI-10004465"/>
    <x v="0"/>
    <x v="4"/>
    <x v="256"/>
    <n v="19.007999999999999"/>
    <n v="8"/>
    <n v="0.7"/>
    <n v="-12.672000000000001"/>
  </r>
  <r>
    <n v="4358"/>
    <s v="CA-2017-162565"/>
    <n v="0.33333333333333331"/>
    <x v="40"/>
    <d v="2017-12-11T00:00:00"/>
    <x v="4"/>
    <x v="4"/>
    <s v="Same Day"/>
    <s v="RR-19315"/>
    <s v="Ralph Ritter"/>
    <n v="0.33333333333333331"/>
    <x v="0"/>
    <s v="United States"/>
    <s v="Aurora"/>
    <x v="3"/>
    <n v="60505"/>
    <x v="2"/>
    <s v="OFF-PA-10001937"/>
    <x v="0"/>
    <x v="0"/>
    <x v="970"/>
    <n v="10.368"/>
    <n v="2"/>
    <n v="0.2"/>
    <n v="3.6288"/>
  </r>
  <r>
    <n v="4359"/>
    <s v="CA-2017-162565"/>
    <n v="0.33333333333333331"/>
    <x v="40"/>
    <d v="2017-12-11T00:00:00"/>
    <x v="4"/>
    <x v="4"/>
    <s v="Same Day"/>
    <s v="RR-19315"/>
    <s v="Ralph Ritter"/>
    <n v="0.33333333333333331"/>
    <x v="0"/>
    <s v="United States"/>
    <s v="Aurora"/>
    <x v="3"/>
    <n v="60505"/>
    <x v="2"/>
    <s v="FUR-FU-10004306"/>
    <x v="1"/>
    <x v="5"/>
    <x v="425"/>
    <n v="77.72"/>
    <n v="1"/>
    <n v="0.6"/>
    <n v="-66.061999999999998"/>
  </r>
  <r>
    <n v="4360"/>
    <s v="CA-2017-162565"/>
    <n v="0.33333333333333331"/>
    <x v="40"/>
    <d v="2017-12-11T00:00:00"/>
    <x v="4"/>
    <x v="4"/>
    <s v="Same Day"/>
    <s v="RR-19315"/>
    <s v="Ralph Ritter"/>
    <n v="0.33333333333333331"/>
    <x v="0"/>
    <s v="United States"/>
    <s v="Aurora"/>
    <x v="3"/>
    <n v="60505"/>
    <x v="2"/>
    <s v="FUR-CH-10003973"/>
    <x v="1"/>
    <x v="1"/>
    <x v="304"/>
    <n v="520.46400000000006"/>
    <n v="2"/>
    <n v="0.3"/>
    <n v="-14.8704"/>
  </r>
  <r>
    <n v="4362"/>
    <s v="US-2017-163195"/>
    <n v="1"/>
    <x v="257"/>
    <d v="2017-02-21T00:00:00"/>
    <x v="8"/>
    <x v="5"/>
    <s v="Second Class"/>
    <s v="LL-16840"/>
    <s v="Lauren Leatherbury"/>
    <n v="0.33333333333333331"/>
    <x v="0"/>
    <s v="United States"/>
    <s v="Lafayette"/>
    <x v="36"/>
    <n v="70506"/>
    <x v="0"/>
    <s v="TEC-PH-10003875"/>
    <x v="2"/>
    <x v="2"/>
    <x v="971"/>
    <n v="29.16"/>
    <n v="3"/>
    <n v="0"/>
    <n v="8.4564000000000004"/>
  </r>
  <r>
    <n v="4363"/>
    <s v="CA-2017-111332"/>
    <n v="0.2"/>
    <x v="271"/>
    <d v="2017-05-22T00:00:00"/>
    <x v="6"/>
    <x v="0"/>
    <s v="Second Class"/>
    <s v="NC-18340"/>
    <s v="Nat Carroll"/>
    <n v="0.2"/>
    <x v="0"/>
    <s v="United States"/>
    <s v="Fargo"/>
    <x v="44"/>
    <n v="58103"/>
    <x v="2"/>
    <s v="OFF-AR-10001953"/>
    <x v="0"/>
    <x v="8"/>
    <x v="972"/>
    <n v="131.94"/>
    <n v="3"/>
    <n v="0"/>
    <n v="35.623800000000003"/>
  </r>
  <r>
    <n v="4364"/>
    <s v="CA-2017-111332"/>
    <n v="0.2"/>
    <x v="271"/>
    <d v="2017-05-22T00:00:00"/>
    <x v="6"/>
    <x v="0"/>
    <s v="Second Class"/>
    <s v="NC-18340"/>
    <s v="Nat Carroll"/>
    <n v="0.2"/>
    <x v="0"/>
    <s v="United States"/>
    <s v="Fargo"/>
    <x v="44"/>
    <n v="58103"/>
    <x v="2"/>
    <s v="OFF-AR-10001374"/>
    <x v="0"/>
    <x v="8"/>
    <x v="65"/>
    <n v="25.92"/>
    <n v="4"/>
    <n v="0"/>
    <n v="8.2943999999999996"/>
  </r>
  <r>
    <n v="4365"/>
    <s v="CA-2017-111332"/>
    <n v="0.2"/>
    <x v="271"/>
    <d v="2017-05-22T00:00:00"/>
    <x v="6"/>
    <x v="0"/>
    <s v="Second Class"/>
    <s v="NC-18340"/>
    <s v="Nat Carroll"/>
    <n v="0.2"/>
    <x v="0"/>
    <s v="United States"/>
    <s v="Fargo"/>
    <x v="44"/>
    <n v="58103"/>
    <x v="2"/>
    <s v="OFF-ST-10003816"/>
    <x v="0"/>
    <x v="3"/>
    <x v="239"/>
    <n v="704.76"/>
    <n v="4"/>
    <n v="0"/>
    <n v="162.09479999999999"/>
  </r>
  <r>
    <n v="4366"/>
    <s v="CA-2017-111332"/>
    <n v="0.2"/>
    <x v="271"/>
    <d v="2017-05-22T00:00:00"/>
    <x v="6"/>
    <x v="0"/>
    <s v="Second Class"/>
    <s v="NC-18340"/>
    <s v="Nat Carroll"/>
    <n v="0.2"/>
    <x v="0"/>
    <s v="United States"/>
    <s v="Fargo"/>
    <x v="44"/>
    <n v="58103"/>
    <x v="2"/>
    <s v="OFF-FA-10001843"/>
    <x v="0"/>
    <x v="9"/>
    <x v="24"/>
    <n v="7.41"/>
    <n v="3"/>
    <n v="0"/>
    <n v="3.4826999999999999"/>
  </r>
  <r>
    <n v="4367"/>
    <s v="CA-2017-111332"/>
    <n v="0.2"/>
    <x v="271"/>
    <d v="2017-05-22T00:00:00"/>
    <x v="6"/>
    <x v="0"/>
    <s v="Second Class"/>
    <s v="NC-18340"/>
    <s v="Nat Carroll"/>
    <n v="0.2"/>
    <x v="0"/>
    <s v="United States"/>
    <s v="Fargo"/>
    <x v="44"/>
    <n v="58103"/>
    <x v="2"/>
    <s v="OFF-AR-10000657"/>
    <x v="0"/>
    <x v="8"/>
    <x v="973"/>
    <n v="21.5"/>
    <n v="10"/>
    <n v="0"/>
    <n v="7.0949999999999998"/>
  </r>
  <r>
    <n v="4368"/>
    <s v="CA-2017-117044"/>
    <n v="0.5"/>
    <x v="61"/>
    <d v="2017-09-13T00:00:00"/>
    <x v="3"/>
    <x v="4"/>
    <s v="Second Class"/>
    <s v="HA-14920"/>
    <s v="Helen Andreada"/>
    <n v="0.33333333333333331"/>
    <x v="0"/>
    <s v="United States"/>
    <s v="Chicago"/>
    <x v="3"/>
    <n v="60623"/>
    <x v="2"/>
    <s v="OFF-FA-10000936"/>
    <x v="0"/>
    <x v="9"/>
    <x v="974"/>
    <n v="10.528"/>
    <n v="4"/>
    <n v="0.2"/>
    <n v="3.29"/>
  </r>
  <r>
    <n v="4369"/>
    <s v="CA-2017-117044"/>
    <n v="0.5"/>
    <x v="61"/>
    <d v="2017-09-13T00:00:00"/>
    <x v="3"/>
    <x v="4"/>
    <s v="Second Class"/>
    <s v="HA-14920"/>
    <s v="Helen Andreada"/>
    <n v="0.33333333333333331"/>
    <x v="0"/>
    <s v="United States"/>
    <s v="Chicago"/>
    <x v="3"/>
    <n v="60623"/>
    <x v="2"/>
    <s v="OFF-PA-10003657"/>
    <x v="0"/>
    <x v="0"/>
    <x v="975"/>
    <n v="20.544"/>
    <n v="6"/>
    <n v="0.2"/>
    <n v="6.42"/>
  </r>
  <r>
    <n v="4373"/>
    <s v="US-2017-169320"/>
    <n v="0.5"/>
    <x v="82"/>
    <d v="2017-07-25T00:00:00"/>
    <x v="1"/>
    <x v="1"/>
    <s v="Second Class"/>
    <s v="LH-16900"/>
    <s v="Lena Hernandez"/>
    <n v="0.33333333333333331"/>
    <x v="0"/>
    <s v="United States"/>
    <s v="Elkhart"/>
    <x v="24"/>
    <n v="46514"/>
    <x v="2"/>
    <s v="OFF-AR-10003602"/>
    <x v="0"/>
    <x v="8"/>
    <x v="51"/>
    <n v="11.68"/>
    <n v="2"/>
    <n v="0"/>
    <n v="5.4896000000000003"/>
  </r>
  <r>
    <n v="4374"/>
    <s v="US-2017-169320"/>
    <n v="0.5"/>
    <x v="82"/>
    <d v="2017-07-25T00:00:00"/>
    <x v="1"/>
    <x v="1"/>
    <s v="Second Class"/>
    <s v="LH-16900"/>
    <s v="Lena Hernandez"/>
    <n v="0.33333333333333331"/>
    <x v="0"/>
    <s v="United States"/>
    <s v="Elkhart"/>
    <x v="24"/>
    <n v="46514"/>
    <x v="2"/>
    <s v="TEC-AC-10002550"/>
    <x v="2"/>
    <x v="6"/>
    <x v="976"/>
    <n v="159.75"/>
    <n v="5"/>
    <n v="0"/>
    <n v="11.182499999999999"/>
  </r>
  <r>
    <n v="4389"/>
    <s v="CA-2017-111556"/>
    <n v="0.25"/>
    <x v="64"/>
    <d v="2017-11-22T00:00:00"/>
    <x v="5"/>
    <x v="4"/>
    <s v="First Class"/>
    <s v="CD-11920"/>
    <s v="Carlos Daly"/>
    <n v="0.2"/>
    <x v="0"/>
    <s v="United States"/>
    <s v="New York City"/>
    <x v="9"/>
    <n v="10035"/>
    <x v="1"/>
    <s v="OFF-PA-10003651"/>
    <x v="0"/>
    <x v="0"/>
    <x v="823"/>
    <n v="46.76"/>
    <n v="7"/>
    <n v="0"/>
    <n v="22.444800000000001"/>
  </r>
  <r>
    <n v="4390"/>
    <s v="CA-2017-111556"/>
    <n v="0.25"/>
    <x v="64"/>
    <d v="2017-11-22T00:00:00"/>
    <x v="5"/>
    <x v="4"/>
    <s v="First Class"/>
    <s v="CD-11920"/>
    <s v="Carlos Daly"/>
    <n v="0.2"/>
    <x v="0"/>
    <s v="United States"/>
    <s v="New York City"/>
    <x v="9"/>
    <n v="10035"/>
    <x v="1"/>
    <s v="FUR-BO-10003159"/>
    <x v="1"/>
    <x v="14"/>
    <x v="977"/>
    <n v="183.96799999999999"/>
    <n v="2"/>
    <n v="0.2"/>
    <n v="-25.2956"/>
  </r>
  <r>
    <n v="4391"/>
    <s v="CA-2017-111556"/>
    <n v="0.25"/>
    <x v="64"/>
    <d v="2017-11-22T00:00:00"/>
    <x v="5"/>
    <x v="4"/>
    <s v="First Class"/>
    <s v="CD-11920"/>
    <s v="Carlos Daly"/>
    <n v="0.2"/>
    <x v="0"/>
    <s v="United States"/>
    <s v="New York City"/>
    <x v="9"/>
    <n v="10035"/>
    <x v="1"/>
    <s v="TEC-PH-10001459"/>
    <x v="2"/>
    <x v="2"/>
    <x v="720"/>
    <n v="1259.97"/>
    <n v="3"/>
    <n v="0"/>
    <n v="327.59219999999999"/>
  </r>
  <r>
    <n v="4392"/>
    <s v="CA-2017-111556"/>
    <n v="0.25"/>
    <x v="64"/>
    <d v="2017-11-22T00:00:00"/>
    <x v="5"/>
    <x v="4"/>
    <s v="First Class"/>
    <s v="CD-11920"/>
    <s v="Carlos Daly"/>
    <n v="0.2"/>
    <x v="0"/>
    <s v="United States"/>
    <s v="New York City"/>
    <x v="9"/>
    <n v="10035"/>
    <x v="1"/>
    <s v="OFF-AR-10004602"/>
    <x v="0"/>
    <x v="8"/>
    <x v="978"/>
    <n v="68.97"/>
    <n v="3"/>
    <n v="0"/>
    <n v="19.311599999999999"/>
  </r>
  <r>
    <n v="4415"/>
    <s v="CA-2017-132339"/>
    <n v="1"/>
    <x v="272"/>
    <d v="2017-08-23T00:00:00"/>
    <x v="10"/>
    <x v="0"/>
    <s v="Standard Class"/>
    <s v="JB-15400"/>
    <s v="Jennifer Braxton"/>
    <n v="0.16666666666666666"/>
    <x v="2"/>
    <s v="United States"/>
    <s v="Lawrence"/>
    <x v="17"/>
    <n v="1841"/>
    <x v="1"/>
    <s v="OFF-BI-10003925"/>
    <x v="0"/>
    <x v="4"/>
    <x v="785"/>
    <n v="387.99"/>
    <n v="1"/>
    <n v="0"/>
    <n v="182.3553"/>
  </r>
  <r>
    <n v="4418"/>
    <s v="CA-2017-112900"/>
    <n v="1"/>
    <x v="104"/>
    <d v="2017-04-12T00:00:00"/>
    <x v="0"/>
    <x v="1"/>
    <s v="Second Class"/>
    <s v="KL-16645"/>
    <s v="Ken Lonsdale"/>
    <n v="0.16666666666666666"/>
    <x v="0"/>
    <s v="United States"/>
    <s v="Detroit"/>
    <x v="5"/>
    <n v="48205"/>
    <x v="2"/>
    <s v="OFF-BI-10002867"/>
    <x v="0"/>
    <x v="4"/>
    <x v="519"/>
    <n v="478.24"/>
    <n v="8"/>
    <n v="0"/>
    <n v="219.99039999999999"/>
  </r>
  <r>
    <n v="4423"/>
    <s v="CA-2017-159464"/>
    <n v="0.2"/>
    <x v="227"/>
    <d v="2017-05-19T00:00:00"/>
    <x v="6"/>
    <x v="2"/>
    <s v="First Class"/>
    <s v="TB-21355"/>
    <s v="Todd Boyes"/>
    <n v="0.16666666666666666"/>
    <x v="2"/>
    <s v="United States"/>
    <s v="Sandy Springs"/>
    <x v="18"/>
    <n v="30328"/>
    <x v="0"/>
    <s v="OFF-AP-10001492"/>
    <x v="0"/>
    <x v="11"/>
    <x v="557"/>
    <n v="17.239999999999998"/>
    <n v="2"/>
    <n v="0"/>
    <n v="4.4824000000000002"/>
  </r>
  <r>
    <n v="4424"/>
    <s v="CA-2017-159464"/>
    <n v="0.2"/>
    <x v="227"/>
    <d v="2017-05-19T00:00:00"/>
    <x v="6"/>
    <x v="2"/>
    <s v="First Class"/>
    <s v="TB-21355"/>
    <s v="Todd Boyes"/>
    <n v="0.16666666666666666"/>
    <x v="2"/>
    <s v="United States"/>
    <s v="Sandy Springs"/>
    <x v="18"/>
    <n v="30328"/>
    <x v="0"/>
    <s v="FUR-BO-10003546"/>
    <x v="1"/>
    <x v="14"/>
    <x v="979"/>
    <n v="302.94"/>
    <n v="3"/>
    <n v="0"/>
    <n v="75.734999999999999"/>
  </r>
  <r>
    <n v="4425"/>
    <s v="CA-2017-159464"/>
    <n v="0.2"/>
    <x v="227"/>
    <d v="2017-05-19T00:00:00"/>
    <x v="6"/>
    <x v="2"/>
    <s v="First Class"/>
    <s v="TB-21355"/>
    <s v="Todd Boyes"/>
    <n v="0.16666666666666666"/>
    <x v="2"/>
    <s v="United States"/>
    <s v="Sandy Springs"/>
    <x v="18"/>
    <n v="30328"/>
    <x v="0"/>
    <s v="TEC-PH-10002185"/>
    <x v="2"/>
    <x v="2"/>
    <x v="420"/>
    <n v="34.75"/>
    <n v="5"/>
    <n v="0"/>
    <n v="15.637499999999999"/>
  </r>
  <r>
    <n v="4426"/>
    <s v="CA-2017-159464"/>
    <n v="0.2"/>
    <x v="227"/>
    <d v="2017-05-19T00:00:00"/>
    <x v="6"/>
    <x v="2"/>
    <s v="First Class"/>
    <s v="TB-21355"/>
    <s v="Todd Boyes"/>
    <n v="0.16666666666666666"/>
    <x v="2"/>
    <s v="United States"/>
    <s v="Sandy Springs"/>
    <x v="18"/>
    <n v="30328"/>
    <x v="0"/>
    <s v="OFF-BI-10000315"/>
    <x v="0"/>
    <x v="4"/>
    <x v="980"/>
    <n v="113.94"/>
    <n v="6"/>
    <n v="0"/>
    <n v="54.691200000000002"/>
  </r>
  <r>
    <n v="4427"/>
    <s v="CA-2017-159464"/>
    <n v="0.2"/>
    <x v="227"/>
    <d v="2017-05-19T00:00:00"/>
    <x v="6"/>
    <x v="2"/>
    <s v="First Class"/>
    <s v="TB-21355"/>
    <s v="Todd Boyes"/>
    <n v="0.16666666666666666"/>
    <x v="2"/>
    <s v="United States"/>
    <s v="Sandy Springs"/>
    <x v="18"/>
    <n v="30328"/>
    <x v="0"/>
    <s v="TEC-PH-10002350"/>
    <x v="2"/>
    <x v="2"/>
    <x v="981"/>
    <n v="55.98"/>
    <n v="2"/>
    <n v="0"/>
    <n v="15.6744"/>
  </r>
  <r>
    <n v="4428"/>
    <s v="US-2017-103226"/>
    <n v="1"/>
    <x v="165"/>
    <d v="2017-09-28T00:00:00"/>
    <x v="3"/>
    <x v="5"/>
    <s v="Standard Class"/>
    <s v="DW-13195"/>
    <s v="David Wiener"/>
    <n v="0.5"/>
    <x v="2"/>
    <s v="United States"/>
    <s v="Albuquerque"/>
    <x v="30"/>
    <n v="87105"/>
    <x v="3"/>
    <s v="OFF-PA-10002666"/>
    <x v="0"/>
    <x v="0"/>
    <x v="33"/>
    <n v="27.18"/>
    <n v="3"/>
    <n v="0"/>
    <n v="12.231"/>
  </r>
  <r>
    <n v="4429"/>
    <s v="CA-2017-119452"/>
    <n v="1"/>
    <x v="205"/>
    <d v="2017-03-27T00:00:00"/>
    <x v="9"/>
    <x v="3"/>
    <s v="Standard Class"/>
    <s v="CL-12565"/>
    <s v="Clay Ludtke"/>
    <n v="0.5"/>
    <x v="0"/>
    <s v="United States"/>
    <s v="Tulsa"/>
    <x v="34"/>
    <n v="74133"/>
    <x v="2"/>
    <s v="FUR-CH-10004495"/>
    <x v="1"/>
    <x v="1"/>
    <x v="770"/>
    <n v="1805.88"/>
    <n v="6"/>
    <n v="0"/>
    <n v="523.70519999999999"/>
  </r>
  <r>
    <n v="4430"/>
    <s v="CA-2017-147725"/>
    <n v="1"/>
    <x v="5"/>
    <d v="2017-09-14T00:00:00"/>
    <x v="3"/>
    <x v="2"/>
    <s v="Same Day"/>
    <s v="LT-17110"/>
    <s v="Liz Thompson"/>
    <n v="0.5"/>
    <x v="0"/>
    <s v="United States"/>
    <s v="Orange"/>
    <x v="14"/>
    <n v="7050"/>
    <x v="1"/>
    <s v="OFF-AR-10001725"/>
    <x v="0"/>
    <x v="8"/>
    <x v="982"/>
    <n v="70.95"/>
    <n v="3"/>
    <n v="0"/>
    <n v="18.446999999999999"/>
  </r>
  <r>
    <n v="4458"/>
    <s v="CA-2017-115175"/>
    <n v="1"/>
    <x v="224"/>
    <d v="2017-08-12T00:00:00"/>
    <x v="10"/>
    <x v="4"/>
    <s v="Standard Class"/>
    <s v="MC-17575"/>
    <s v="Matt Collins"/>
    <n v="0.16666666666666666"/>
    <x v="0"/>
    <s v="United States"/>
    <s v="San Jose"/>
    <x v="10"/>
    <n v="95123"/>
    <x v="3"/>
    <s v="OFF-PA-10001878"/>
    <x v="0"/>
    <x v="0"/>
    <x v="475"/>
    <n v="244.55"/>
    <n v="5"/>
    <n v="0"/>
    <n v="114.9385"/>
  </r>
  <r>
    <n v="4459"/>
    <s v="CA-2017-105851"/>
    <n v="1"/>
    <x v="193"/>
    <d v="2017-03-20T00:00:00"/>
    <x v="9"/>
    <x v="4"/>
    <s v="Standard Class"/>
    <s v="SE-20110"/>
    <s v="Sanjit Engle"/>
    <n v="0.25"/>
    <x v="0"/>
    <s v="United States"/>
    <s v="Denver"/>
    <x v="26"/>
    <n v="80219"/>
    <x v="3"/>
    <s v="OFF-SU-10002881"/>
    <x v="0"/>
    <x v="15"/>
    <x v="446"/>
    <n v="1332.4960000000001"/>
    <n v="2"/>
    <n v="0.2"/>
    <n v="-299.8116"/>
  </r>
  <r>
    <n v="4460"/>
    <s v="US-2017-125717"/>
    <n v="0.16666666666666666"/>
    <x v="114"/>
    <d v="2017-10-01T00:00:00"/>
    <x v="3"/>
    <x v="2"/>
    <s v="First Class"/>
    <s v="DS-13030"/>
    <s v="Darrin Sayre"/>
    <n v="6.6666666666666666E-2"/>
    <x v="1"/>
    <s v="United States"/>
    <s v="Aurora"/>
    <x v="26"/>
    <n v="80013"/>
    <x v="3"/>
    <s v="FUR-FU-10001979"/>
    <x v="1"/>
    <x v="5"/>
    <x v="983"/>
    <n v="32.776000000000003"/>
    <n v="1"/>
    <n v="0.2"/>
    <n v="3.2776000000000001"/>
  </r>
  <r>
    <n v="4461"/>
    <s v="US-2017-125717"/>
    <n v="0.16666666666666666"/>
    <x v="114"/>
    <d v="2017-10-01T00:00:00"/>
    <x v="3"/>
    <x v="2"/>
    <s v="First Class"/>
    <s v="DS-13030"/>
    <s v="Darrin Sayre"/>
    <n v="6.6666666666666666E-2"/>
    <x v="1"/>
    <s v="United States"/>
    <s v="Aurora"/>
    <x v="26"/>
    <n v="80013"/>
    <x v="3"/>
    <s v="OFF-ST-10001522"/>
    <x v="0"/>
    <x v="3"/>
    <x v="40"/>
    <n v="147.184"/>
    <n v="2"/>
    <n v="0.2"/>
    <n v="-29.436800000000002"/>
  </r>
  <r>
    <n v="4462"/>
    <s v="US-2017-125717"/>
    <n v="0.16666666666666666"/>
    <x v="114"/>
    <d v="2017-10-01T00:00:00"/>
    <x v="3"/>
    <x v="2"/>
    <s v="First Class"/>
    <s v="DS-13030"/>
    <s v="Darrin Sayre"/>
    <n v="6.6666666666666666E-2"/>
    <x v="1"/>
    <s v="United States"/>
    <s v="Aurora"/>
    <x v="26"/>
    <n v="80013"/>
    <x v="3"/>
    <s v="TEC-AC-10003657"/>
    <x v="2"/>
    <x v="6"/>
    <x v="984"/>
    <n v="54.384"/>
    <n v="2"/>
    <n v="0.2"/>
    <n v="1.3595999999999999"/>
  </r>
  <r>
    <n v="4463"/>
    <s v="US-2017-125717"/>
    <n v="0.16666666666666666"/>
    <x v="114"/>
    <d v="2017-10-01T00:00:00"/>
    <x v="3"/>
    <x v="2"/>
    <s v="First Class"/>
    <s v="DS-13030"/>
    <s v="Darrin Sayre"/>
    <n v="6.6666666666666666E-2"/>
    <x v="1"/>
    <s v="United States"/>
    <s v="Aurora"/>
    <x v="26"/>
    <n v="80013"/>
    <x v="3"/>
    <s v="OFF-BI-10001718"/>
    <x v="0"/>
    <x v="4"/>
    <x v="985"/>
    <n v="76.775999999999996"/>
    <n v="4"/>
    <n v="0.7"/>
    <n v="-58.861600000000003"/>
  </r>
  <r>
    <n v="4464"/>
    <s v="US-2017-125717"/>
    <n v="0.16666666666666666"/>
    <x v="114"/>
    <d v="2017-10-01T00:00:00"/>
    <x v="3"/>
    <x v="2"/>
    <s v="First Class"/>
    <s v="DS-13030"/>
    <s v="Darrin Sayre"/>
    <n v="6.6666666666666666E-2"/>
    <x v="1"/>
    <s v="United States"/>
    <s v="Aurora"/>
    <x v="26"/>
    <n v="80013"/>
    <x v="3"/>
    <s v="OFF-PA-10003022"/>
    <x v="0"/>
    <x v="0"/>
    <x v="986"/>
    <n v="14.352"/>
    <n v="3"/>
    <n v="0.2"/>
    <n v="5.2026000000000003"/>
  </r>
  <r>
    <n v="4465"/>
    <s v="US-2017-125717"/>
    <n v="0.16666666666666666"/>
    <x v="114"/>
    <d v="2017-10-01T00:00:00"/>
    <x v="3"/>
    <x v="2"/>
    <s v="First Class"/>
    <s v="DS-13030"/>
    <s v="Darrin Sayre"/>
    <n v="6.6666666666666666E-2"/>
    <x v="1"/>
    <s v="United States"/>
    <s v="Aurora"/>
    <x v="26"/>
    <n v="80013"/>
    <x v="3"/>
    <s v="OFF-AP-10000891"/>
    <x v="0"/>
    <x v="11"/>
    <x v="316"/>
    <n v="209.792"/>
    <n v="2"/>
    <n v="0.2"/>
    <n v="26.224"/>
  </r>
  <r>
    <n v="4467"/>
    <s v="CA-2017-168641"/>
    <n v="0.25"/>
    <x v="62"/>
    <d v="2017-12-01T00:00:00"/>
    <x v="5"/>
    <x v="5"/>
    <s v="Standard Class"/>
    <s v="KA-16525"/>
    <s v="Kelly Andreada"/>
    <n v="0.16666666666666666"/>
    <x v="0"/>
    <s v="United States"/>
    <s v="New York City"/>
    <x v="9"/>
    <n v="10035"/>
    <x v="1"/>
    <s v="OFF-AR-10003759"/>
    <x v="0"/>
    <x v="8"/>
    <x v="378"/>
    <n v="16.38"/>
    <n v="9"/>
    <n v="0"/>
    <n v="7.3710000000000004"/>
  </r>
  <r>
    <n v="4468"/>
    <s v="CA-2017-168641"/>
    <n v="0.25"/>
    <x v="62"/>
    <d v="2017-12-01T00:00:00"/>
    <x v="5"/>
    <x v="5"/>
    <s v="Standard Class"/>
    <s v="KA-16525"/>
    <s v="Kelly Andreada"/>
    <n v="0.16666666666666666"/>
    <x v="0"/>
    <s v="United States"/>
    <s v="New York City"/>
    <x v="9"/>
    <n v="10035"/>
    <x v="1"/>
    <s v="OFF-EN-10003001"/>
    <x v="0"/>
    <x v="10"/>
    <x v="987"/>
    <n v="167.96"/>
    <n v="2"/>
    <n v="0"/>
    <n v="78.941199999999995"/>
  </r>
  <r>
    <n v="4469"/>
    <s v="CA-2017-168641"/>
    <n v="0.25"/>
    <x v="62"/>
    <d v="2017-12-01T00:00:00"/>
    <x v="5"/>
    <x v="5"/>
    <s v="Standard Class"/>
    <s v="KA-16525"/>
    <s v="Kelly Andreada"/>
    <n v="0.16666666666666666"/>
    <x v="0"/>
    <s v="United States"/>
    <s v="New York City"/>
    <x v="9"/>
    <n v="10035"/>
    <x v="1"/>
    <s v="FUR-BO-10000780"/>
    <x v="1"/>
    <x v="14"/>
    <x v="988"/>
    <n v="321.56799999999998"/>
    <n v="2"/>
    <n v="0.2"/>
    <n v="-16.078399999999998"/>
  </r>
  <r>
    <n v="4470"/>
    <s v="CA-2017-168641"/>
    <n v="0.25"/>
    <x v="62"/>
    <d v="2017-12-01T00:00:00"/>
    <x v="5"/>
    <x v="5"/>
    <s v="Standard Class"/>
    <s v="KA-16525"/>
    <s v="Kelly Andreada"/>
    <n v="0.16666666666666666"/>
    <x v="0"/>
    <s v="United States"/>
    <s v="New York City"/>
    <x v="9"/>
    <n v="10035"/>
    <x v="1"/>
    <s v="OFF-PA-10001972"/>
    <x v="0"/>
    <x v="0"/>
    <x v="483"/>
    <n v="12.96"/>
    <n v="2"/>
    <n v="0"/>
    <n v="6.2207999999999997"/>
  </r>
  <r>
    <n v="4471"/>
    <s v="CA-2017-156895"/>
    <n v="1"/>
    <x v="155"/>
    <d v="2017-05-12T00:00:00"/>
    <x v="6"/>
    <x v="4"/>
    <s v="Standard Class"/>
    <s v="DJ-13510"/>
    <s v="Don Jones"/>
    <n v="0.125"/>
    <x v="2"/>
    <s v="United States"/>
    <s v="Philadelphia"/>
    <x v="1"/>
    <n v="19140"/>
    <x v="1"/>
    <s v="FUR-CH-10003535"/>
    <x v="1"/>
    <x v="1"/>
    <x v="989"/>
    <n v="128.05799999999999"/>
    <n v="3"/>
    <n v="0.3"/>
    <n v="-23.7822"/>
  </r>
  <r>
    <n v="4472"/>
    <s v="CA-2017-121300"/>
    <n v="0.16666666666666666"/>
    <x v="108"/>
    <d v="2017-09-29T00:00:00"/>
    <x v="3"/>
    <x v="5"/>
    <s v="Same Day"/>
    <s v="MG-17680"/>
    <s v="Maureen Gastineau"/>
    <n v="0.125"/>
    <x v="1"/>
    <s v="United States"/>
    <s v="Mentor"/>
    <x v="12"/>
    <n v="44060"/>
    <x v="1"/>
    <s v="FUR-CH-10003774"/>
    <x v="1"/>
    <x v="1"/>
    <x v="867"/>
    <n v="63.686"/>
    <n v="1"/>
    <n v="0.3"/>
    <n v="-15.4666"/>
  </r>
  <r>
    <n v="4473"/>
    <s v="CA-2017-121300"/>
    <n v="0.16666666666666666"/>
    <x v="108"/>
    <d v="2017-09-29T00:00:00"/>
    <x v="3"/>
    <x v="5"/>
    <s v="Same Day"/>
    <s v="MG-17680"/>
    <s v="Maureen Gastineau"/>
    <n v="0.125"/>
    <x v="1"/>
    <s v="United States"/>
    <s v="Mentor"/>
    <x v="12"/>
    <n v="44060"/>
    <x v="1"/>
    <s v="TEC-AC-10004571"/>
    <x v="2"/>
    <x v="6"/>
    <x v="671"/>
    <n v="239.976"/>
    <n v="3"/>
    <n v="0.2"/>
    <n v="65.993399999999994"/>
  </r>
  <r>
    <n v="4474"/>
    <s v="CA-2017-121300"/>
    <n v="0.16666666666666666"/>
    <x v="108"/>
    <d v="2017-09-29T00:00:00"/>
    <x v="3"/>
    <x v="5"/>
    <s v="Same Day"/>
    <s v="MG-17680"/>
    <s v="Maureen Gastineau"/>
    <n v="0.125"/>
    <x v="1"/>
    <s v="United States"/>
    <s v="Mentor"/>
    <x v="12"/>
    <n v="44060"/>
    <x v="1"/>
    <s v="FUR-TA-10004442"/>
    <x v="1"/>
    <x v="12"/>
    <x v="990"/>
    <n v="344.22"/>
    <n v="2"/>
    <n v="0.4"/>
    <n v="-189.321"/>
  </r>
  <r>
    <n v="4475"/>
    <s v="CA-2017-121300"/>
    <n v="0.16666666666666666"/>
    <x v="108"/>
    <d v="2017-09-29T00:00:00"/>
    <x v="3"/>
    <x v="5"/>
    <s v="Same Day"/>
    <s v="MG-17680"/>
    <s v="Maureen Gastineau"/>
    <n v="0.125"/>
    <x v="1"/>
    <s v="United States"/>
    <s v="Mentor"/>
    <x v="12"/>
    <n v="44060"/>
    <x v="1"/>
    <s v="OFF-PA-10002787"/>
    <x v="0"/>
    <x v="0"/>
    <x v="561"/>
    <n v="15.552"/>
    <n v="3"/>
    <n v="0.2"/>
    <n v="5.4432"/>
  </r>
  <r>
    <n v="4476"/>
    <s v="CA-2017-121300"/>
    <n v="0.16666666666666666"/>
    <x v="108"/>
    <d v="2017-09-29T00:00:00"/>
    <x v="3"/>
    <x v="5"/>
    <s v="Same Day"/>
    <s v="MG-17680"/>
    <s v="Maureen Gastineau"/>
    <n v="0.125"/>
    <x v="1"/>
    <s v="United States"/>
    <s v="Mentor"/>
    <x v="12"/>
    <n v="44060"/>
    <x v="1"/>
    <s v="FUR-FU-10004586"/>
    <x v="1"/>
    <x v="5"/>
    <x v="991"/>
    <n v="21.248000000000001"/>
    <n v="4"/>
    <n v="0.2"/>
    <n v="7.4367999999999999"/>
  </r>
  <r>
    <n v="4477"/>
    <s v="CA-2017-121300"/>
    <n v="0.16666666666666666"/>
    <x v="108"/>
    <d v="2017-09-29T00:00:00"/>
    <x v="3"/>
    <x v="5"/>
    <s v="Same Day"/>
    <s v="MG-17680"/>
    <s v="Maureen Gastineau"/>
    <n v="0.125"/>
    <x v="1"/>
    <s v="United States"/>
    <s v="Mentor"/>
    <x v="12"/>
    <n v="44060"/>
    <x v="1"/>
    <s v="OFF-PA-10002606"/>
    <x v="0"/>
    <x v="0"/>
    <x v="992"/>
    <n v="8.4480000000000004"/>
    <n v="2"/>
    <n v="0.2"/>
    <n v="2.64"/>
  </r>
  <r>
    <n v="4478"/>
    <s v="CA-2017-130211"/>
    <n v="0.5"/>
    <x v="220"/>
    <d v="2017-10-22T00:00:00"/>
    <x v="2"/>
    <x v="1"/>
    <s v="Same Day"/>
    <s v="BD-11620"/>
    <s v="Brian DeCherney"/>
    <n v="0.5"/>
    <x v="0"/>
    <s v="United States"/>
    <s v="Lawton"/>
    <x v="34"/>
    <n v="73505"/>
    <x v="2"/>
    <s v="OFF-ST-10000129"/>
    <x v="0"/>
    <x v="3"/>
    <x v="993"/>
    <n v="333.09"/>
    <n v="3"/>
    <n v="0"/>
    <n v="23.316299999999998"/>
  </r>
  <r>
    <n v="4479"/>
    <s v="CA-2017-130211"/>
    <n v="0.5"/>
    <x v="220"/>
    <d v="2017-10-22T00:00:00"/>
    <x v="2"/>
    <x v="1"/>
    <s v="Same Day"/>
    <s v="BD-11620"/>
    <s v="Brian DeCherney"/>
    <n v="0.5"/>
    <x v="0"/>
    <s v="United States"/>
    <s v="Lawton"/>
    <x v="34"/>
    <n v="73505"/>
    <x v="2"/>
    <s v="FUR-TA-10003748"/>
    <x v="1"/>
    <x v="12"/>
    <x v="956"/>
    <n v="248.98"/>
    <n v="2"/>
    <n v="0"/>
    <n v="54.775599999999997"/>
  </r>
  <r>
    <n v="4491"/>
    <s v="CA-2017-105921"/>
    <n v="1"/>
    <x v="207"/>
    <d v="2017-08-21T00:00:00"/>
    <x v="10"/>
    <x v="4"/>
    <s v="Standard Class"/>
    <s v="JM-15250"/>
    <s v="Janet Martin"/>
    <n v="6.6666666666666666E-2"/>
    <x v="0"/>
    <s v="United States"/>
    <s v="Los Angeles"/>
    <x v="10"/>
    <n v="90032"/>
    <x v="3"/>
    <s v="FUR-TA-10001095"/>
    <x v="1"/>
    <x v="12"/>
    <x v="994"/>
    <n v="418.29599999999999"/>
    <n v="3"/>
    <n v="0.2"/>
    <n v="5.2286999999999999"/>
  </r>
  <r>
    <n v="4496"/>
    <s v="CA-2017-112753"/>
    <n v="0.5"/>
    <x v="273"/>
    <d v="2017-06-23T00:00:00"/>
    <x v="7"/>
    <x v="1"/>
    <s v="Standard Class"/>
    <s v="CC-12670"/>
    <s v="Craig Carreira"/>
    <n v="0.2"/>
    <x v="0"/>
    <s v="United States"/>
    <s v="Los Angeles"/>
    <x v="10"/>
    <n v="90032"/>
    <x v="3"/>
    <s v="FUR-BO-10004015"/>
    <x v="1"/>
    <x v="14"/>
    <x v="175"/>
    <n v="917.92349999999999"/>
    <n v="9"/>
    <n v="0.15"/>
    <n v="75.593699999999998"/>
  </r>
  <r>
    <n v="4497"/>
    <s v="CA-2017-112753"/>
    <n v="0.5"/>
    <x v="273"/>
    <d v="2017-06-23T00:00:00"/>
    <x v="7"/>
    <x v="1"/>
    <s v="Standard Class"/>
    <s v="CC-12670"/>
    <s v="Craig Carreira"/>
    <n v="0.2"/>
    <x v="0"/>
    <s v="United States"/>
    <s v="Los Angeles"/>
    <x v="10"/>
    <n v="90032"/>
    <x v="3"/>
    <s v="OFF-PA-10002036"/>
    <x v="0"/>
    <x v="0"/>
    <x v="71"/>
    <n v="38.880000000000003"/>
    <n v="6"/>
    <n v="0"/>
    <n v="19.051200000000001"/>
  </r>
  <r>
    <n v="4498"/>
    <s v="CA-2017-155075"/>
    <n v="1"/>
    <x v="163"/>
    <d v="2017-12-09T00:00:00"/>
    <x v="4"/>
    <x v="0"/>
    <s v="Standard Class"/>
    <s v="GW-14605"/>
    <s v="Giulietta Weimer"/>
    <n v="0.5"/>
    <x v="0"/>
    <s v="United States"/>
    <s v="Philadelphia"/>
    <x v="1"/>
    <n v="19140"/>
    <x v="1"/>
    <s v="OFF-BI-10003650"/>
    <x v="0"/>
    <x v="4"/>
    <x v="848"/>
    <n v="631.17600000000004"/>
    <n v="4"/>
    <n v="0.7"/>
    <n v="-462.86239999999998"/>
  </r>
  <r>
    <n v="4510"/>
    <s v="CA-2017-167003"/>
    <n v="1"/>
    <x v="274"/>
    <d v="2017-05-29T00:00:00"/>
    <x v="6"/>
    <x v="3"/>
    <s v="Standard Class"/>
    <s v="VS-21820"/>
    <s v="Vivek Sundaresam"/>
    <n v="1"/>
    <x v="0"/>
    <s v="United States"/>
    <s v="Los Angeles"/>
    <x v="10"/>
    <n v="90036"/>
    <x v="3"/>
    <s v="FUR-TA-10001520"/>
    <x v="1"/>
    <x v="12"/>
    <x v="739"/>
    <n v="171.28800000000001"/>
    <n v="3"/>
    <n v="0.2"/>
    <n v="-6.4233000000000002"/>
  </r>
  <r>
    <n v="4516"/>
    <s v="US-2017-111920"/>
    <n v="1"/>
    <x v="220"/>
    <d v="2017-10-26T00:00:00"/>
    <x v="2"/>
    <x v="1"/>
    <s v="Standard Class"/>
    <s v="PS-18970"/>
    <s v="Paul Stevenson"/>
    <n v="0.16666666666666666"/>
    <x v="1"/>
    <s v="United States"/>
    <s v="Tulsa"/>
    <x v="34"/>
    <n v="74133"/>
    <x v="2"/>
    <s v="OFF-AR-10003179"/>
    <x v="0"/>
    <x v="8"/>
    <x v="927"/>
    <n v="36.44"/>
    <n v="4"/>
    <n v="0"/>
    <n v="12.0252"/>
  </r>
  <r>
    <n v="4520"/>
    <s v="CA-2017-107167"/>
    <n v="1"/>
    <x v="53"/>
    <d v="2017-06-14T00:00:00"/>
    <x v="7"/>
    <x v="0"/>
    <s v="Standard Class"/>
    <s v="ND-18460"/>
    <s v="Neil Ducich"/>
    <n v="0.33333333333333331"/>
    <x v="2"/>
    <s v="United States"/>
    <s v="Jacksonville"/>
    <x v="4"/>
    <n v="32216"/>
    <x v="0"/>
    <s v="OFF-ST-10003805"/>
    <x v="0"/>
    <x v="3"/>
    <x v="995"/>
    <n v="1347.52"/>
    <n v="8"/>
    <n v="0.2"/>
    <n v="84.22"/>
  </r>
  <r>
    <n v="4523"/>
    <s v="CA-2017-105445"/>
    <n v="1"/>
    <x v="86"/>
    <d v="2017-02-25T00:00:00"/>
    <x v="8"/>
    <x v="4"/>
    <s v="Second Class"/>
    <s v="BP-11095"/>
    <s v="Bart Pistole"/>
    <n v="0.16666666666666666"/>
    <x v="2"/>
    <s v="United States"/>
    <s v="Louisville"/>
    <x v="26"/>
    <n v="80027"/>
    <x v="3"/>
    <s v="OFF-FA-10001229"/>
    <x v="0"/>
    <x v="9"/>
    <x v="24"/>
    <n v="9.4320000000000004"/>
    <n v="3"/>
    <n v="0.2"/>
    <n v="3.0653999999999999"/>
  </r>
  <r>
    <n v="4526"/>
    <s v="US-2017-105046"/>
    <n v="0.33333333333333331"/>
    <x v="211"/>
    <d v="2017-07-23T00:00:00"/>
    <x v="1"/>
    <x v="4"/>
    <s v="Standard Class"/>
    <s v="BE-11335"/>
    <s v="Bill Eplett"/>
    <n v="0.14285714285714285"/>
    <x v="1"/>
    <s v="United States"/>
    <s v="Rome"/>
    <x v="9"/>
    <n v="13440"/>
    <x v="1"/>
    <s v="TEC-PH-10004536"/>
    <x v="2"/>
    <x v="2"/>
    <x v="233"/>
    <n v="269.98"/>
    <n v="2"/>
    <n v="0"/>
    <n v="67.495000000000005"/>
  </r>
  <r>
    <n v="4527"/>
    <s v="US-2017-105046"/>
    <n v="0.33333333333333331"/>
    <x v="211"/>
    <d v="2017-07-23T00:00:00"/>
    <x v="1"/>
    <x v="4"/>
    <s v="Standard Class"/>
    <s v="BE-11335"/>
    <s v="Bill Eplett"/>
    <n v="0.14285714285714285"/>
    <x v="1"/>
    <s v="United States"/>
    <s v="Rome"/>
    <x v="9"/>
    <n v="13440"/>
    <x v="1"/>
    <s v="OFF-PA-10004353"/>
    <x v="0"/>
    <x v="0"/>
    <x v="996"/>
    <n v="99.9"/>
    <n v="5"/>
    <n v="0"/>
    <n v="47.951999999999998"/>
  </r>
  <r>
    <n v="4528"/>
    <s v="US-2017-105046"/>
    <n v="0.33333333333333331"/>
    <x v="211"/>
    <d v="2017-07-23T00:00:00"/>
    <x v="1"/>
    <x v="4"/>
    <s v="Standard Class"/>
    <s v="BE-11335"/>
    <s v="Bill Eplett"/>
    <n v="0.14285714285714285"/>
    <x v="1"/>
    <s v="United States"/>
    <s v="Rome"/>
    <x v="9"/>
    <n v="13440"/>
    <x v="1"/>
    <s v="FUR-FU-10004848"/>
    <x v="1"/>
    <x v="5"/>
    <x v="997"/>
    <n v="39.08"/>
    <n v="4"/>
    <n v="0"/>
    <n v="14.4596"/>
  </r>
  <r>
    <n v="4529"/>
    <s v="CA-2017-152856"/>
    <n v="1"/>
    <x v="159"/>
    <d v="2017-09-10T00:00:00"/>
    <x v="3"/>
    <x v="5"/>
    <s v="Second Class"/>
    <s v="RS-19765"/>
    <s v="Roland Schwarz"/>
    <n v="0.1111111111111111"/>
    <x v="2"/>
    <s v="United States"/>
    <s v="Marion"/>
    <x v="12"/>
    <n v="43302"/>
    <x v="1"/>
    <s v="TEC-AC-10004864"/>
    <x v="2"/>
    <x v="6"/>
    <x v="998"/>
    <n v="116.83199999999999"/>
    <n v="4"/>
    <n v="0.2"/>
    <n v="33.589199999999998"/>
  </r>
  <r>
    <n v="4536"/>
    <s v="CA-2017-138464"/>
    <n v="0.25"/>
    <x v="35"/>
    <d v="2017-07-12T00:00:00"/>
    <x v="1"/>
    <x v="0"/>
    <s v="Standard Class"/>
    <s v="VF-21715"/>
    <s v="Vicky Freymann"/>
    <n v="0.14285714285714285"/>
    <x v="1"/>
    <s v="United States"/>
    <s v="Seattle"/>
    <x v="21"/>
    <n v="98115"/>
    <x v="3"/>
    <s v="FUR-FU-10003142"/>
    <x v="1"/>
    <x v="5"/>
    <x v="999"/>
    <n v="15.84"/>
    <n v="3"/>
    <n v="0"/>
    <n v="4.9104000000000001"/>
  </r>
  <r>
    <n v="4537"/>
    <s v="CA-2017-138464"/>
    <n v="0.25"/>
    <x v="35"/>
    <d v="2017-07-12T00:00:00"/>
    <x v="1"/>
    <x v="0"/>
    <s v="Standard Class"/>
    <s v="VF-21715"/>
    <s v="Vicky Freymann"/>
    <n v="0.14285714285714285"/>
    <x v="1"/>
    <s v="United States"/>
    <s v="Seattle"/>
    <x v="21"/>
    <n v="98115"/>
    <x v="3"/>
    <s v="OFF-BI-10001543"/>
    <x v="0"/>
    <x v="4"/>
    <x v="98"/>
    <n v="86.376000000000005"/>
    <n v="3"/>
    <n v="0.2"/>
    <n v="30.2316"/>
  </r>
  <r>
    <n v="4538"/>
    <s v="CA-2017-138464"/>
    <n v="0.25"/>
    <x v="35"/>
    <d v="2017-07-12T00:00:00"/>
    <x v="1"/>
    <x v="0"/>
    <s v="Standard Class"/>
    <s v="VF-21715"/>
    <s v="Vicky Freymann"/>
    <n v="0.14285714285714285"/>
    <x v="1"/>
    <s v="United States"/>
    <s v="Seattle"/>
    <x v="21"/>
    <n v="98115"/>
    <x v="3"/>
    <s v="OFF-AR-10003560"/>
    <x v="0"/>
    <x v="8"/>
    <x v="242"/>
    <n v="18.239999999999998"/>
    <n v="3"/>
    <n v="0"/>
    <n v="6.2016"/>
  </r>
  <r>
    <n v="4539"/>
    <s v="CA-2017-138464"/>
    <n v="0.25"/>
    <x v="35"/>
    <d v="2017-07-12T00:00:00"/>
    <x v="1"/>
    <x v="0"/>
    <s v="Standard Class"/>
    <s v="VF-21715"/>
    <s v="Vicky Freymann"/>
    <n v="0.14285714285714285"/>
    <x v="1"/>
    <s v="United States"/>
    <s v="Seattle"/>
    <x v="21"/>
    <n v="98115"/>
    <x v="3"/>
    <s v="OFF-AR-10004757"/>
    <x v="0"/>
    <x v="8"/>
    <x v="854"/>
    <n v="13.12"/>
    <n v="4"/>
    <n v="0"/>
    <n v="4.3296000000000001"/>
  </r>
  <r>
    <n v="4542"/>
    <s v="US-2017-132206"/>
    <n v="1"/>
    <x v="28"/>
    <d v="2017-06-21T00:00:00"/>
    <x v="7"/>
    <x v="5"/>
    <s v="Standard Class"/>
    <s v="MK-17905"/>
    <s v="Michael Kennedy"/>
    <n v="0.33333333333333331"/>
    <x v="2"/>
    <s v="United States"/>
    <s v="Chicago"/>
    <x v="3"/>
    <n v="60653"/>
    <x v="2"/>
    <s v="OFF-BI-10000756"/>
    <x v="0"/>
    <x v="4"/>
    <x v="937"/>
    <n v="5.9359999999999999"/>
    <n v="7"/>
    <n v="0.8"/>
    <n v="-8.9039999999999999"/>
  </r>
  <r>
    <n v="4543"/>
    <s v="CA-2017-113474"/>
    <n v="1"/>
    <x v="275"/>
    <d v="2017-03-31T00:00:00"/>
    <x v="9"/>
    <x v="2"/>
    <s v="First Class"/>
    <s v="TM-21490"/>
    <s v="Tony Molinari"/>
    <n v="0.25"/>
    <x v="0"/>
    <s v="United States"/>
    <s v="Oklahoma City"/>
    <x v="34"/>
    <n v="73120"/>
    <x v="2"/>
    <s v="OFF-EN-10004206"/>
    <x v="0"/>
    <x v="10"/>
    <x v="1000"/>
    <n v="325.86"/>
    <n v="2"/>
    <n v="0"/>
    <n v="149.8956"/>
  </r>
  <r>
    <n v="4551"/>
    <s v="US-2017-107636"/>
    <n v="1"/>
    <x v="144"/>
    <d v="2017-05-02T00:00:00"/>
    <x v="0"/>
    <x v="1"/>
    <s v="First Class"/>
    <s v="NM-18520"/>
    <s v="Neoma Murray"/>
    <n v="1"/>
    <x v="0"/>
    <s v="United States"/>
    <s v="Manchester"/>
    <x v="38"/>
    <n v="6040"/>
    <x v="1"/>
    <s v="OFF-LA-10003388"/>
    <x v="0"/>
    <x v="7"/>
    <x v="1001"/>
    <n v="5.76"/>
    <n v="2"/>
    <n v="0"/>
    <n v="2.8224"/>
  </r>
  <r>
    <n v="4558"/>
    <s v="US-2017-117331"/>
    <n v="1"/>
    <x v="58"/>
    <d v="2017-10-28T00:00:00"/>
    <x v="2"/>
    <x v="0"/>
    <s v="Standard Class"/>
    <s v="ND-18370"/>
    <s v="Natalie DeCherney"/>
    <n v="0.1111111111111111"/>
    <x v="0"/>
    <s v="United States"/>
    <s v="Glendale"/>
    <x v="11"/>
    <n v="85301"/>
    <x v="3"/>
    <s v="OFF-BI-10003984"/>
    <x v="0"/>
    <x v="4"/>
    <x v="220"/>
    <n v="8.5589999999999993"/>
    <n v="1"/>
    <n v="0.7"/>
    <n v="-6.5618999999999996"/>
  </r>
  <r>
    <n v="4564"/>
    <s v="CA-2017-129490"/>
    <n v="1"/>
    <x v="276"/>
    <d v="2017-09-30T00:00:00"/>
    <x v="3"/>
    <x v="3"/>
    <s v="Standard Class"/>
    <s v="SJ-20125"/>
    <s v="Sanjit Jacobs"/>
    <n v="9.0909090909090912E-2"/>
    <x v="1"/>
    <s v="United States"/>
    <s v="Miramar"/>
    <x v="4"/>
    <n v="33023"/>
    <x v="0"/>
    <s v="FUR-CH-10003298"/>
    <x v="1"/>
    <x v="1"/>
    <x v="1002"/>
    <n v="419.13600000000002"/>
    <n v="4"/>
    <n v="0.2"/>
    <n v="-57.6312"/>
  </r>
  <r>
    <n v="4566"/>
    <s v="US-2017-149510"/>
    <n v="0.33333333333333331"/>
    <x v="213"/>
    <d v="2017-12-10T00:00:00"/>
    <x v="4"/>
    <x v="1"/>
    <s v="Standard Class"/>
    <s v="MC-17575"/>
    <s v="Matt Collins"/>
    <n v="0.16666666666666666"/>
    <x v="0"/>
    <s v="United States"/>
    <s v="Fayetteville"/>
    <x v="0"/>
    <n v="28314"/>
    <x v="0"/>
    <s v="OFF-AP-10002350"/>
    <x v="0"/>
    <x v="11"/>
    <x v="1003"/>
    <n v="45.216000000000001"/>
    <n v="3"/>
    <n v="0.2"/>
    <n v="4.5216000000000003"/>
  </r>
  <r>
    <n v="4567"/>
    <s v="US-2017-149510"/>
    <n v="0.33333333333333331"/>
    <x v="213"/>
    <d v="2017-12-10T00:00:00"/>
    <x v="4"/>
    <x v="1"/>
    <s v="Standard Class"/>
    <s v="MC-17575"/>
    <s v="Matt Collins"/>
    <n v="0.16666666666666666"/>
    <x v="0"/>
    <s v="United States"/>
    <s v="Fayetteville"/>
    <x v="0"/>
    <n v="28314"/>
    <x v="0"/>
    <s v="OFF-BI-10004233"/>
    <x v="0"/>
    <x v="4"/>
    <x v="653"/>
    <n v="28.782"/>
    <n v="6"/>
    <n v="0.7"/>
    <n v="-21.1068"/>
  </r>
  <r>
    <n v="4568"/>
    <s v="US-2017-149510"/>
    <n v="0.33333333333333331"/>
    <x v="213"/>
    <d v="2017-12-10T00:00:00"/>
    <x v="4"/>
    <x v="1"/>
    <s v="Standard Class"/>
    <s v="MC-17575"/>
    <s v="Matt Collins"/>
    <n v="0.16666666666666666"/>
    <x v="0"/>
    <s v="United States"/>
    <s v="Fayetteville"/>
    <x v="0"/>
    <n v="28314"/>
    <x v="0"/>
    <s v="OFF-PA-10001892"/>
    <x v="0"/>
    <x v="0"/>
    <x v="620"/>
    <n v="24.448"/>
    <n v="4"/>
    <n v="0.2"/>
    <n v="8.8623999999999992"/>
  </r>
  <r>
    <n v="4573"/>
    <s v="CA-2017-126662"/>
    <n v="1"/>
    <x v="211"/>
    <d v="2017-07-21T00:00:00"/>
    <x v="1"/>
    <x v="4"/>
    <s v="Standard Class"/>
    <s v="AB-10255"/>
    <s v="Alejandro Ballentine"/>
    <n v="0.16666666666666666"/>
    <x v="1"/>
    <s v="United States"/>
    <s v="Los Angeles"/>
    <x v="10"/>
    <n v="90036"/>
    <x v="3"/>
    <s v="TEC-CO-10004202"/>
    <x v="2"/>
    <x v="13"/>
    <x v="1004"/>
    <n v="479.98399999999998"/>
    <n v="2"/>
    <n v="0.2"/>
    <n v="89.997"/>
  </r>
  <r>
    <n v="4585"/>
    <s v="US-2017-163790"/>
    <n v="0.16666666666666666"/>
    <x v="232"/>
    <d v="2017-11-04T00:00:00"/>
    <x v="5"/>
    <x v="2"/>
    <s v="Second Class"/>
    <s v="NL-18310"/>
    <s v="Nancy Lomonaco"/>
    <n v="0.16666666666666666"/>
    <x v="1"/>
    <s v="United States"/>
    <s v="Danville"/>
    <x v="10"/>
    <n v="94526"/>
    <x v="3"/>
    <s v="OFF-EN-10001335"/>
    <x v="0"/>
    <x v="10"/>
    <x v="1005"/>
    <n v="76.58"/>
    <n v="7"/>
    <n v="0"/>
    <n v="38.29"/>
  </r>
  <r>
    <n v="4586"/>
    <s v="US-2017-163790"/>
    <n v="0.16666666666666666"/>
    <x v="232"/>
    <d v="2017-11-04T00:00:00"/>
    <x v="5"/>
    <x v="2"/>
    <s v="Second Class"/>
    <s v="NL-18310"/>
    <s v="Nancy Lomonaco"/>
    <n v="0.16666666666666666"/>
    <x v="1"/>
    <s v="United States"/>
    <s v="Danville"/>
    <x v="10"/>
    <n v="94526"/>
    <x v="3"/>
    <s v="OFF-AR-10003469"/>
    <x v="0"/>
    <x v="8"/>
    <x v="1006"/>
    <n v="8.8000000000000007"/>
    <n v="5"/>
    <n v="0"/>
    <n v="4.2240000000000002"/>
  </r>
  <r>
    <n v="4587"/>
    <s v="US-2017-163790"/>
    <n v="0.16666666666666666"/>
    <x v="232"/>
    <d v="2017-11-04T00:00:00"/>
    <x v="5"/>
    <x v="2"/>
    <s v="Second Class"/>
    <s v="NL-18310"/>
    <s v="Nancy Lomonaco"/>
    <n v="0.16666666666666666"/>
    <x v="1"/>
    <s v="United States"/>
    <s v="Danville"/>
    <x v="10"/>
    <n v="94526"/>
    <x v="3"/>
    <s v="OFF-BI-10003718"/>
    <x v="0"/>
    <x v="4"/>
    <x v="1007"/>
    <n v="590.35199999999998"/>
    <n v="6"/>
    <n v="0.2"/>
    <n v="206.6232"/>
  </r>
  <r>
    <n v="4588"/>
    <s v="US-2017-163790"/>
    <n v="0.16666666666666666"/>
    <x v="232"/>
    <d v="2017-11-04T00:00:00"/>
    <x v="5"/>
    <x v="2"/>
    <s v="Second Class"/>
    <s v="NL-18310"/>
    <s v="Nancy Lomonaco"/>
    <n v="0.16666666666666666"/>
    <x v="1"/>
    <s v="United States"/>
    <s v="Danville"/>
    <x v="10"/>
    <n v="94526"/>
    <x v="3"/>
    <s v="OFF-FA-10004838"/>
    <x v="0"/>
    <x v="9"/>
    <x v="1008"/>
    <n v="5.58"/>
    <n v="3"/>
    <n v="0"/>
    <n v="0.16739999999999999"/>
  </r>
  <r>
    <n v="4589"/>
    <s v="US-2017-163790"/>
    <n v="0.16666666666666666"/>
    <x v="232"/>
    <d v="2017-11-04T00:00:00"/>
    <x v="5"/>
    <x v="2"/>
    <s v="Second Class"/>
    <s v="NL-18310"/>
    <s v="Nancy Lomonaco"/>
    <n v="0.16666666666666666"/>
    <x v="1"/>
    <s v="United States"/>
    <s v="Danville"/>
    <x v="10"/>
    <n v="94526"/>
    <x v="3"/>
    <s v="FUR-FU-10002508"/>
    <x v="1"/>
    <x v="5"/>
    <x v="1009"/>
    <n v="25.02"/>
    <n v="3"/>
    <n v="0"/>
    <n v="10.5084"/>
  </r>
  <r>
    <n v="4590"/>
    <s v="US-2017-163790"/>
    <n v="0.16666666666666666"/>
    <x v="232"/>
    <d v="2017-11-04T00:00:00"/>
    <x v="5"/>
    <x v="2"/>
    <s v="Second Class"/>
    <s v="NL-18310"/>
    <s v="Nancy Lomonaco"/>
    <n v="0.16666666666666666"/>
    <x v="1"/>
    <s v="United States"/>
    <s v="Danville"/>
    <x v="10"/>
    <n v="94526"/>
    <x v="3"/>
    <s v="OFF-ST-10001511"/>
    <x v="0"/>
    <x v="3"/>
    <x v="709"/>
    <n v="452.55"/>
    <n v="7"/>
    <n v="0"/>
    <n v="22.627500000000001"/>
  </r>
  <r>
    <n v="4598"/>
    <s v="US-2017-169502"/>
    <n v="0.5"/>
    <x v="214"/>
    <d v="2017-09-01T00:00:00"/>
    <x v="10"/>
    <x v="4"/>
    <s v="Standard Class"/>
    <s v="MG-17650"/>
    <s v="Matthew Grinstein"/>
    <n v="0.14285714285714285"/>
    <x v="1"/>
    <s v="United States"/>
    <s v="Milwaukee"/>
    <x v="27"/>
    <n v="53209"/>
    <x v="2"/>
    <s v="OFF-SU-10004115"/>
    <x v="0"/>
    <x v="15"/>
    <x v="1010"/>
    <n v="21.81"/>
    <n v="3"/>
    <n v="0"/>
    <n v="5.8887"/>
  </r>
  <r>
    <n v="4599"/>
    <s v="US-2017-169502"/>
    <n v="0.5"/>
    <x v="214"/>
    <d v="2017-09-01T00:00:00"/>
    <x v="10"/>
    <x v="4"/>
    <s v="Standard Class"/>
    <s v="MG-17650"/>
    <s v="Matthew Grinstein"/>
    <n v="0.14285714285714285"/>
    <x v="1"/>
    <s v="United States"/>
    <s v="Milwaukee"/>
    <x v="27"/>
    <n v="53209"/>
    <x v="2"/>
    <s v="OFF-AP-10001947"/>
    <x v="0"/>
    <x v="11"/>
    <x v="839"/>
    <n v="91.6"/>
    <n v="5"/>
    <n v="0"/>
    <n v="26.564"/>
  </r>
  <r>
    <n v="4611"/>
    <s v="US-2017-141852"/>
    <n v="1"/>
    <x v="11"/>
    <d v="2017-11-14T00:00:00"/>
    <x v="5"/>
    <x v="2"/>
    <s v="Standard Class"/>
    <s v="JE-15745"/>
    <s v="Joel Eaton"/>
    <n v="0.1111111111111111"/>
    <x v="0"/>
    <s v="United States"/>
    <s v="Oceanside"/>
    <x v="10"/>
    <n v="92054"/>
    <x v="3"/>
    <s v="FUR-FU-10000023"/>
    <x v="1"/>
    <x v="5"/>
    <x v="70"/>
    <n v="47.12"/>
    <n v="8"/>
    <n v="0"/>
    <n v="20.732800000000001"/>
  </r>
  <r>
    <n v="4620"/>
    <s v="CA-2017-145219"/>
    <n v="0.5"/>
    <x v="43"/>
    <d v="2017-12-25T00:00:00"/>
    <x v="4"/>
    <x v="1"/>
    <s v="First Class"/>
    <s v="RM-19675"/>
    <s v="Robert Marley"/>
    <n v="0.5"/>
    <x v="1"/>
    <s v="United States"/>
    <s v="Los Angeles"/>
    <x v="10"/>
    <n v="90049"/>
    <x v="3"/>
    <s v="TEC-CO-10001449"/>
    <x v="2"/>
    <x v="13"/>
    <x v="1011"/>
    <n v="2879.9520000000002"/>
    <n v="6"/>
    <n v="0.2"/>
    <n v="1007.9832"/>
  </r>
  <r>
    <n v="4621"/>
    <s v="CA-2017-145219"/>
    <n v="0.5"/>
    <x v="43"/>
    <d v="2017-12-25T00:00:00"/>
    <x v="4"/>
    <x v="1"/>
    <s v="First Class"/>
    <s v="RM-19675"/>
    <s v="Robert Marley"/>
    <n v="0.5"/>
    <x v="1"/>
    <s v="United States"/>
    <s v="Los Angeles"/>
    <x v="10"/>
    <n v="90049"/>
    <x v="3"/>
    <s v="OFF-BI-10001670"/>
    <x v="0"/>
    <x v="4"/>
    <x v="1012"/>
    <n v="90.48"/>
    <n v="3"/>
    <n v="0.2"/>
    <n v="33.93"/>
  </r>
  <r>
    <n v="4623"/>
    <s v="CA-2017-147228"/>
    <n v="0.25"/>
    <x v="120"/>
    <d v="2017-09-14T00:00:00"/>
    <x v="3"/>
    <x v="0"/>
    <s v="Standard Class"/>
    <s v="SO-20335"/>
    <s v="Sean O'Donnell"/>
    <n v="0.1111111111111111"/>
    <x v="0"/>
    <s v="United States"/>
    <s v="Columbia"/>
    <x v="15"/>
    <n v="38401"/>
    <x v="0"/>
    <s v="OFF-SU-10001225"/>
    <x v="0"/>
    <x v="15"/>
    <x v="284"/>
    <n v="8.8320000000000007"/>
    <n v="3"/>
    <n v="0.2"/>
    <n v="-1.9872000000000001"/>
  </r>
  <r>
    <n v="4624"/>
    <s v="CA-2017-147228"/>
    <n v="0.25"/>
    <x v="120"/>
    <d v="2017-09-14T00:00:00"/>
    <x v="3"/>
    <x v="0"/>
    <s v="Standard Class"/>
    <s v="SO-20335"/>
    <s v="Sean O'Donnell"/>
    <n v="0.1111111111111111"/>
    <x v="0"/>
    <s v="United States"/>
    <s v="Columbia"/>
    <x v="15"/>
    <n v="38401"/>
    <x v="0"/>
    <s v="OFF-PA-10000357"/>
    <x v="0"/>
    <x v="0"/>
    <x v="532"/>
    <n v="177.536"/>
    <n v="4"/>
    <n v="0.2"/>
    <n v="62.137599999999999"/>
  </r>
  <r>
    <n v="4625"/>
    <s v="CA-2017-147228"/>
    <n v="0.25"/>
    <x v="120"/>
    <d v="2017-09-14T00:00:00"/>
    <x v="3"/>
    <x v="0"/>
    <s v="Standard Class"/>
    <s v="SO-20335"/>
    <s v="Sean O'Donnell"/>
    <n v="0.1111111111111111"/>
    <x v="0"/>
    <s v="United States"/>
    <s v="Columbia"/>
    <x v="15"/>
    <n v="38401"/>
    <x v="0"/>
    <s v="OFF-ST-10000046"/>
    <x v="0"/>
    <x v="3"/>
    <x v="955"/>
    <n v="258.48"/>
    <n v="2"/>
    <n v="0.2"/>
    <n v="-3.2309999999999999"/>
  </r>
  <r>
    <n v="4626"/>
    <s v="CA-2017-147228"/>
    <n v="0.25"/>
    <x v="120"/>
    <d v="2017-09-14T00:00:00"/>
    <x v="3"/>
    <x v="0"/>
    <s v="Standard Class"/>
    <s v="SO-20335"/>
    <s v="Sean O'Donnell"/>
    <n v="0.1111111111111111"/>
    <x v="0"/>
    <s v="United States"/>
    <s v="Columbia"/>
    <x v="15"/>
    <n v="38401"/>
    <x v="0"/>
    <s v="FUR-FU-10000023"/>
    <x v="1"/>
    <x v="5"/>
    <x v="70"/>
    <n v="14.135999999999999"/>
    <n v="3"/>
    <n v="0.2"/>
    <n v="4.2408000000000001"/>
  </r>
  <r>
    <n v="4632"/>
    <s v="CA-2017-168396"/>
    <n v="0.5"/>
    <x v="185"/>
    <d v="2017-08-08T00:00:00"/>
    <x v="10"/>
    <x v="2"/>
    <s v="Second Class"/>
    <s v="BD-11725"/>
    <s v="Bruce Degenhardt"/>
    <n v="0.14285714285714285"/>
    <x v="0"/>
    <s v="United States"/>
    <s v="San Francisco"/>
    <x v="10"/>
    <n v="94122"/>
    <x v="3"/>
    <s v="OFF-LA-10001297"/>
    <x v="0"/>
    <x v="7"/>
    <x v="133"/>
    <n v="51.75"/>
    <n v="5"/>
    <n v="0"/>
    <n v="24.84"/>
  </r>
  <r>
    <n v="4633"/>
    <s v="CA-2017-168396"/>
    <n v="0.5"/>
    <x v="185"/>
    <d v="2017-08-08T00:00:00"/>
    <x v="10"/>
    <x v="2"/>
    <s v="Second Class"/>
    <s v="BD-11725"/>
    <s v="Bruce Degenhardt"/>
    <n v="0.14285714285714285"/>
    <x v="0"/>
    <s v="United States"/>
    <s v="San Francisco"/>
    <x v="10"/>
    <n v="94122"/>
    <x v="3"/>
    <s v="FUR-FU-10000723"/>
    <x v="1"/>
    <x v="5"/>
    <x v="1013"/>
    <n v="123.96"/>
    <n v="3"/>
    <n v="0"/>
    <n v="11.1564"/>
  </r>
  <r>
    <n v="4636"/>
    <s v="CA-2017-116288"/>
    <n v="1"/>
    <x v="243"/>
    <d v="2017-03-17T00:00:00"/>
    <x v="9"/>
    <x v="1"/>
    <s v="Standard Class"/>
    <s v="BS-11380"/>
    <s v="Bill Stewart"/>
    <n v="9.0909090909090912E-2"/>
    <x v="2"/>
    <s v="United States"/>
    <s v="San Francisco"/>
    <x v="10"/>
    <n v="94122"/>
    <x v="3"/>
    <s v="OFF-ST-10000736"/>
    <x v="0"/>
    <x v="3"/>
    <x v="183"/>
    <n v="242.94"/>
    <n v="3"/>
    <n v="0"/>
    <n v="9.7175999999999991"/>
  </r>
  <r>
    <n v="4637"/>
    <s v="CA-2017-168228"/>
    <n v="0.33333333333333331"/>
    <x v="242"/>
    <d v="2017-04-29T00:00:00"/>
    <x v="0"/>
    <x v="2"/>
    <s v="First Class"/>
    <s v="AP-10915"/>
    <s v="Arthur Prichep"/>
    <n v="0.16666666666666666"/>
    <x v="0"/>
    <s v="United States"/>
    <s v="Los Angeles"/>
    <x v="10"/>
    <n v="90045"/>
    <x v="3"/>
    <s v="OFF-AR-10003373"/>
    <x v="0"/>
    <x v="8"/>
    <x v="406"/>
    <n v="123.92"/>
    <n v="4"/>
    <n v="0"/>
    <n v="33.458399999999997"/>
  </r>
  <r>
    <n v="4638"/>
    <s v="CA-2017-168228"/>
    <n v="0.33333333333333331"/>
    <x v="242"/>
    <d v="2017-04-29T00:00:00"/>
    <x v="0"/>
    <x v="2"/>
    <s v="First Class"/>
    <s v="AP-10915"/>
    <s v="Arthur Prichep"/>
    <n v="0.16666666666666666"/>
    <x v="0"/>
    <s v="United States"/>
    <s v="Los Angeles"/>
    <x v="10"/>
    <n v="90045"/>
    <x v="3"/>
    <s v="OFF-AR-10000390"/>
    <x v="0"/>
    <x v="8"/>
    <x v="18"/>
    <n v="12.39"/>
    <n v="3"/>
    <n v="0"/>
    <n v="5.6993999999999998"/>
  </r>
  <r>
    <n v="4639"/>
    <s v="CA-2017-168228"/>
    <n v="0.33333333333333331"/>
    <x v="242"/>
    <d v="2017-04-29T00:00:00"/>
    <x v="0"/>
    <x v="2"/>
    <s v="First Class"/>
    <s v="AP-10915"/>
    <s v="Arthur Prichep"/>
    <n v="0.16666666666666666"/>
    <x v="0"/>
    <s v="United States"/>
    <s v="Los Angeles"/>
    <x v="10"/>
    <n v="90045"/>
    <x v="3"/>
    <s v="OFF-AR-10001725"/>
    <x v="0"/>
    <x v="8"/>
    <x v="982"/>
    <n v="47.3"/>
    <n v="2"/>
    <n v="0"/>
    <n v="12.298"/>
  </r>
  <r>
    <n v="4642"/>
    <s v="CA-2017-130141"/>
    <n v="0.5"/>
    <x v="220"/>
    <d v="2017-10-24T00:00:00"/>
    <x v="2"/>
    <x v="1"/>
    <s v="Second Class"/>
    <s v="HA-14905"/>
    <s v="Helen Abelman"/>
    <n v="0.25"/>
    <x v="0"/>
    <s v="United States"/>
    <s v="Fort Collins"/>
    <x v="26"/>
    <n v="80525"/>
    <x v="3"/>
    <s v="OFF-BI-10000831"/>
    <x v="0"/>
    <x v="4"/>
    <x v="1014"/>
    <n v="3.1680000000000001"/>
    <n v="4"/>
    <n v="0.7"/>
    <n v="-2.5344000000000002"/>
  </r>
  <r>
    <n v="4643"/>
    <s v="CA-2017-130141"/>
    <n v="0.5"/>
    <x v="220"/>
    <d v="2017-10-24T00:00:00"/>
    <x v="2"/>
    <x v="1"/>
    <s v="Second Class"/>
    <s v="HA-14905"/>
    <s v="Helen Abelman"/>
    <n v="0.25"/>
    <x v="0"/>
    <s v="United States"/>
    <s v="Fort Collins"/>
    <x v="26"/>
    <n v="80525"/>
    <x v="3"/>
    <s v="FUR-CH-10000749"/>
    <x v="1"/>
    <x v="1"/>
    <x v="1015"/>
    <n v="579.13599999999997"/>
    <n v="4"/>
    <n v="0.2"/>
    <n v="-28.956800000000001"/>
  </r>
  <r>
    <n v="4649"/>
    <s v="CA-2017-129357"/>
    <n v="0.5"/>
    <x v="88"/>
    <d v="2017-05-19T00:00:00"/>
    <x v="6"/>
    <x v="1"/>
    <s v="Standard Class"/>
    <s v="KB-16585"/>
    <s v="Ken Black"/>
    <n v="0.33333333333333331"/>
    <x v="2"/>
    <s v="United States"/>
    <s v="Seattle"/>
    <x v="21"/>
    <n v="98103"/>
    <x v="3"/>
    <s v="OFF-PA-10003228"/>
    <x v="0"/>
    <x v="0"/>
    <x v="1016"/>
    <n v="440.19"/>
    <n v="9"/>
    <n v="0"/>
    <n v="206.88929999999999"/>
  </r>
  <r>
    <n v="4650"/>
    <s v="CA-2017-129357"/>
    <n v="0.5"/>
    <x v="88"/>
    <d v="2017-05-19T00:00:00"/>
    <x v="6"/>
    <x v="1"/>
    <s v="Standard Class"/>
    <s v="KB-16585"/>
    <s v="Ken Black"/>
    <n v="0.33333333333333331"/>
    <x v="2"/>
    <s v="United States"/>
    <s v="Seattle"/>
    <x v="21"/>
    <n v="98103"/>
    <x v="3"/>
    <s v="OFF-SU-10004498"/>
    <x v="0"/>
    <x v="15"/>
    <x v="1017"/>
    <n v="64.400000000000006"/>
    <n v="5"/>
    <n v="0"/>
    <n v="1.9319999999999999"/>
  </r>
  <r>
    <n v="4651"/>
    <s v="CA-2017-150987"/>
    <n v="0.5"/>
    <x v="228"/>
    <d v="2017-04-12T00:00:00"/>
    <x v="0"/>
    <x v="0"/>
    <s v="Standard Class"/>
    <s v="AH-10120"/>
    <s v="Adrian Hane"/>
    <n v="0.14285714285714285"/>
    <x v="1"/>
    <s v="United States"/>
    <s v="San Francisco"/>
    <x v="10"/>
    <n v="94110"/>
    <x v="3"/>
    <s v="OFF-PA-10001878"/>
    <x v="0"/>
    <x v="0"/>
    <x v="475"/>
    <n v="244.55"/>
    <n v="5"/>
    <n v="0"/>
    <n v="114.9385"/>
  </r>
  <r>
    <n v="4652"/>
    <s v="CA-2017-150987"/>
    <n v="0.5"/>
    <x v="228"/>
    <d v="2017-04-12T00:00:00"/>
    <x v="0"/>
    <x v="0"/>
    <s v="Standard Class"/>
    <s v="AH-10120"/>
    <s v="Adrian Hane"/>
    <n v="0.14285714285714285"/>
    <x v="1"/>
    <s v="United States"/>
    <s v="San Francisco"/>
    <x v="10"/>
    <n v="94110"/>
    <x v="3"/>
    <s v="OFF-PA-10002923"/>
    <x v="0"/>
    <x v="0"/>
    <x v="1018"/>
    <n v="195.76"/>
    <n v="4"/>
    <n v="0"/>
    <n v="97.88"/>
  </r>
  <r>
    <n v="4653"/>
    <s v="CA-2017-132647"/>
    <n v="0.5"/>
    <x v="257"/>
    <d v="2017-02-23T00:00:00"/>
    <x v="8"/>
    <x v="5"/>
    <s v="Standard Class"/>
    <s v="GH-14410"/>
    <s v="Gary Hansen"/>
    <n v="0.125"/>
    <x v="1"/>
    <s v="United States"/>
    <s v="Perth Amboy"/>
    <x v="14"/>
    <n v="8861"/>
    <x v="1"/>
    <s v="OFF-PA-10001838"/>
    <x v="0"/>
    <x v="0"/>
    <x v="376"/>
    <n v="11.76"/>
    <n v="2"/>
    <n v="0"/>
    <n v="5.7624000000000004"/>
  </r>
  <r>
    <n v="4654"/>
    <s v="CA-2017-132647"/>
    <n v="0.5"/>
    <x v="257"/>
    <d v="2017-02-23T00:00:00"/>
    <x v="8"/>
    <x v="5"/>
    <s v="Standard Class"/>
    <s v="GH-14410"/>
    <s v="Gary Hansen"/>
    <n v="0.125"/>
    <x v="1"/>
    <s v="United States"/>
    <s v="Perth Amboy"/>
    <x v="14"/>
    <n v="8861"/>
    <x v="1"/>
    <s v="OFF-ST-10003123"/>
    <x v="0"/>
    <x v="3"/>
    <x v="1019"/>
    <n v="166.45"/>
    <n v="5"/>
    <n v="0"/>
    <n v="39.948"/>
  </r>
  <r>
    <n v="4655"/>
    <s v="CA-2017-159107"/>
    <n v="1"/>
    <x v="21"/>
    <d v="2017-06-26T00:00:00"/>
    <x v="7"/>
    <x v="0"/>
    <s v="Second Class"/>
    <s v="KT-16480"/>
    <s v="Kean Thornton"/>
    <n v="0.2"/>
    <x v="0"/>
    <s v="United States"/>
    <s v="San Francisco"/>
    <x v="10"/>
    <n v="94110"/>
    <x v="3"/>
    <s v="OFF-FA-10001332"/>
    <x v="0"/>
    <x v="9"/>
    <x v="1020"/>
    <n v="2.88"/>
    <n v="1"/>
    <n v="0"/>
    <n v="1.3535999999999999"/>
  </r>
  <r>
    <n v="4669"/>
    <s v="US-2017-133200"/>
    <n v="0.33333333333333331"/>
    <x v="181"/>
    <d v="2017-05-11T00:00:00"/>
    <x v="6"/>
    <x v="0"/>
    <s v="Standard Class"/>
    <s v="DB-13555"/>
    <s v="Dorothy Badders"/>
    <n v="0.1"/>
    <x v="2"/>
    <s v="United States"/>
    <s v="Fort Worth"/>
    <x v="2"/>
    <n v="76106"/>
    <x v="2"/>
    <s v="OFF-BI-10002827"/>
    <x v="0"/>
    <x v="4"/>
    <x v="727"/>
    <n v="11.06"/>
    <n v="10"/>
    <n v="0.8"/>
    <n v="-18.802"/>
  </r>
  <r>
    <n v="4670"/>
    <s v="US-2017-133200"/>
    <n v="0.33333333333333331"/>
    <x v="181"/>
    <d v="2017-05-11T00:00:00"/>
    <x v="6"/>
    <x v="0"/>
    <s v="Standard Class"/>
    <s v="DB-13555"/>
    <s v="Dorothy Badders"/>
    <n v="0.1"/>
    <x v="2"/>
    <s v="United States"/>
    <s v="Fort Worth"/>
    <x v="2"/>
    <n v="76106"/>
    <x v="2"/>
    <s v="FUR-BO-10001601"/>
    <x v="1"/>
    <x v="14"/>
    <x v="1021"/>
    <n v="623.46479999999997"/>
    <n v="7"/>
    <n v="0.32"/>
    <n v="-119.1918"/>
  </r>
  <r>
    <n v="4671"/>
    <s v="US-2017-133200"/>
    <n v="0.33333333333333331"/>
    <x v="181"/>
    <d v="2017-05-11T00:00:00"/>
    <x v="6"/>
    <x v="0"/>
    <s v="Standard Class"/>
    <s v="DB-13555"/>
    <s v="Dorothy Badders"/>
    <n v="0.1"/>
    <x v="2"/>
    <s v="United States"/>
    <s v="Fort Worth"/>
    <x v="2"/>
    <n v="76106"/>
    <x v="2"/>
    <s v="OFF-ST-10001932"/>
    <x v="0"/>
    <x v="3"/>
    <x v="1022"/>
    <n v="772.68"/>
    <n v="5"/>
    <n v="0.2"/>
    <n v="-57.951000000000001"/>
  </r>
  <r>
    <n v="4676"/>
    <s v="CA-2017-139416"/>
    <n v="1"/>
    <x v="277"/>
    <d v="2017-03-29T00:00:00"/>
    <x v="9"/>
    <x v="4"/>
    <s v="Second Class"/>
    <s v="AG-10270"/>
    <s v="Alejandro Grove"/>
    <n v="1"/>
    <x v="0"/>
    <s v="United States"/>
    <s v="Philadelphia"/>
    <x v="1"/>
    <n v="19120"/>
    <x v="1"/>
    <s v="FUR-FU-10003832"/>
    <x v="1"/>
    <x v="5"/>
    <x v="688"/>
    <n v="15.007999999999999"/>
    <n v="2"/>
    <n v="0.2"/>
    <n v="1.5007999999999999"/>
  </r>
  <r>
    <n v="4689"/>
    <s v="US-2017-154851"/>
    <n v="1"/>
    <x v="275"/>
    <d v="2017-04-03T00:00:00"/>
    <x v="9"/>
    <x v="2"/>
    <s v="Standard Class"/>
    <s v="BP-11155"/>
    <s v="Becky Pak"/>
    <n v="0.33333333333333331"/>
    <x v="0"/>
    <s v="United States"/>
    <s v="Lancaster"/>
    <x v="1"/>
    <n v="17602"/>
    <x v="1"/>
    <s v="OFF-BI-10001525"/>
    <x v="0"/>
    <x v="4"/>
    <x v="1023"/>
    <n v="5.7149999999999999"/>
    <n v="5"/>
    <n v="0.7"/>
    <n v="-4.7625000000000002"/>
  </r>
  <r>
    <n v="4700"/>
    <s v="CA-2017-140298"/>
    <n v="0.25"/>
    <x v="266"/>
    <d v="2017-05-17T00:00:00"/>
    <x v="6"/>
    <x v="2"/>
    <s v="Standard Class"/>
    <s v="JK-16120"/>
    <s v="Julie Kriz"/>
    <n v="0.14285714285714285"/>
    <x v="1"/>
    <s v="United States"/>
    <s v="Austin"/>
    <x v="2"/>
    <n v="78745"/>
    <x v="2"/>
    <s v="OFF-AR-10003481"/>
    <x v="0"/>
    <x v="8"/>
    <x v="1024"/>
    <n v="5.2480000000000002"/>
    <n v="2"/>
    <n v="0.2"/>
    <n v="0.59040000000000004"/>
  </r>
  <r>
    <n v="4701"/>
    <s v="CA-2017-140298"/>
    <n v="0.25"/>
    <x v="266"/>
    <d v="2017-05-17T00:00:00"/>
    <x v="6"/>
    <x v="2"/>
    <s v="Standard Class"/>
    <s v="JK-16120"/>
    <s v="Julie Kriz"/>
    <n v="0.14285714285714285"/>
    <x v="1"/>
    <s v="United States"/>
    <s v="Austin"/>
    <x v="2"/>
    <n v="78745"/>
    <x v="2"/>
    <s v="OFF-ST-10004180"/>
    <x v="0"/>
    <x v="3"/>
    <x v="52"/>
    <n v="74.415999999999997"/>
    <n v="2"/>
    <n v="0.2"/>
    <n v="-14.8832"/>
  </r>
  <r>
    <n v="4702"/>
    <s v="CA-2017-140298"/>
    <n v="0.25"/>
    <x v="266"/>
    <d v="2017-05-17T00:00:00"/>
    <x v="6"/>
    <x v="2"/>
    <s v="Standard Class"/>
    <s v="JK-16120"/>
    <s v="Julie Kriz"/>
    <n v="0.14285714285714285"/>
    <x v="1"/>
    <s v="United States"/>
    <s v="Austin"/>
    <x v="2"/>
    <n v="78745"/>
    <x v="2"/>
    <s v="OFF-PA-10003657"/>
    <x v="0"/>
    <x v="0"/>
    <x v="975"/>
    <n v="6.8479999999999999"/>
    <n v="2"/>
    <n v="0.2"/>
    <n v="2.14"/>
  </r>
  <r>
    <n v="4703"/>
    <s v="CA-2017-140298"/>
    <n v="0.25"/>
    <x v="266"/>
    <d v="2017-05-17T00:00:00"/>
    <x v="6"/>
    <x v="2"/>
    <s v="Standard Class"/>
    <s v="JK-16120"/>
    <s v="Julie Kriz"/>
    <n v="0.14285714285714285"/>
    <x v="1"/>
    <s v="United States"/>
    <s v="Austin"/>
    <x v="2"/>
    <n v="78745"/>
    <x v="2"/>
    <s v="FUR-FU-10001967"/>
    <x v="1"/>
    <x v="5"/>
    <x v="63"/>
    <n v="7.9960000000000004"/>
    <n v="1"/>
    <n v="0.6"/>
    <n v="-6.9965000000000002"/>
  </r>
  <r>
    <n v="4708"/>
    <s v="CA-2017-138149"/>
    <n v="0.25"/>
    <x v="63"/>
    <d v="2017-06-30T00:00:00"/>
    <x v="7"/>
    <x v="2"/>
    <s v="First Class"/>
    <s v="WB-21850"/>
    <s v="William Brown"/>
    <n v="0.14285714285714285"/>
    <x v="0"/>
    <s v="United States"/>
    <s v="Los Angeles"/>
    <x v="10"/>
    <n v="90049"/>
    <x v="3"/>
    <s v="OFF-BI-10003091"/>
    <x v="0"/>
    <x v="4"/>
    <x v="478"/>
    <n v="895.92"/>
    <n v="5"/>
    <n v="0.2"/>
    <n v="302.37299999999999"/>
  </r>
  <r>
    <n v="4709"/>
    <s v="CA-2017-138149"/>
    <n v="0.25"/>
    <x v="63"/>
    <d v="2017-06-30T00:00:00"/>
    <x v="7"/>
    <x v="2"/>
    <s v="First Class"/>
    <s v="WB-21850"/>
    <s v="William Brown"/>
    <n v="0.14285714285714285"/>
    <x v="0"/>
    <s v="United States"/>
    <s v="Los Angeles"/>
    <x v="10"/>
    <n v="90049"/>
    <x v="3"/>
    <s v="OFF-ST-10002974"/>
    <x v="0"/>
    <x v="3"/>
    <x v="21"/>
    <n v="130.71"/>
    <n v="3"/>
    <n v="0"/>
    <n v="39.213000000000001"/>
  </r>
  <r>
    <n v="4710"/>
    <s v="CA-2017-138149"/>
    <n v="0.25"/>
    <x v="63"/>
    <d v="2017-06-30T00:00:00"/>
    <x v="7"/>
    <x v="2"/>
    <s v="First Class"/>
    <s v="WB-21850"/>
    <s v="William Brown"/>
    <n v="0.14285714285714285"/>
    <x v="0"/>
    <s v="United States"/>
    <s v="Los Angeles"/>
    <x v="10"/>
    <n v="90049"/>
    <x v="3"/>
    <s v="OFF-AR-10000255"/>
    <x v="0"/>
    <x v="8"/>
    <x v="1025"/>
    <n v="11.68"/>
    <n v="2"/>
    <n v="0"/>
    <n v="3.0367999999999999"/>
  </r>
  <r>
    <n v="4711"/>
    <s v="CA-2017-138149"/>
    <n v="0.25"/>
    <x v="63"/>
    <d v="2017-06-30T00:00:00"/>
    <x v="7"/>
    <x v="2"/>
    <s v="First Class"/>
    <s v="WB-21850"/>
    <s v="William Brown"/>
    <n v="0.14285714285714285"/>
    <x v="0"/>
    <s v="United States"/>
    <s v="Los Angeles"/>
    <x v="10"/>
    <n v="90049"/>
    <x v="3"/>
    <s v="TEC-AC-10001284"/>
    <x v="2"/>
    <x v="6"/>
    <x v="488"/>
    <n v="62.31"/>
    <n v="3"/>
    <n v="0"/>
    <n v="22.4316"/>
  </r>
  <r>
    <n v="4715"/>
    <s v="CA-2017-121643"/>
    <n v="1"/>
    <x v="227"/>
    <d v="2017-05-20T00:00:00"/>
    <x v="6"/>
    <x v="2"/>
    <s v="First Class"/>
    <s v="AB-10105"/>
    <s v="Adrian Barton"/>
    <n v="0.1111111111111111"/>
    <x v="0"/>
    <s v="United States"/>
    <s v="Portland"/>
    <x v="8"/>
    <n v="97206"/>
    <x v="3"/>
    <s v="TEC-PH-10002200"/>
    <x v="2"/>
    <x v="2"/>
    <x v="763"/>
    <n v="344.70400000000001"/>
    <n v="2"/>
    <n v="0.2"/>
    <n v="38.779200000000003"/>
  </r>
  <r>
    <n v="4717"/>
    <s v="CA-2017-143126"/>
    <n v="1"/>
    <x v="213"/>
    <d v="2017-12-07T00:00:00"/>
    <x v="4"/>
    <x v="1"/>
    <s v="Second Class"/>
    <s v="CM-12655"/>
    <s v="Corinna Mitchell"/>
    <n v="0.5"/>
    <x v="1"/>
    <s v="United States"/>
    <s v="Seattle"/>
    <x v="21"/>
    <n v="98115"/>
    <x v="3"/>
    <s v="FUR-TA-10002958"/>
    <x v="1"/>
    <x v="12"/>
    <x v="356"/>
    <n v="521.96"/>
    <n v="2"/>
    <n v="0"/>
    <n v="88.733199999999997"/>
  </r>
  <r>
    <n v="4723"/>
    <s v="US-2017-135230"/>
    <n v="1"/>
    <x v="245"/>
    <d v="2017-09-07T00:00:00"/>
    <x v="3"/>
    <x v="5"/>
    <s v="Standard Class"/>
    <s v="CK-12325"/>
    <s v="Christine Kargatis"/>
    <n v="0.16666666666666666"/>
    <x v="1"/>
    <s v="United States"/>
    <s v="Seattle"/>
    <x v="21"/>
    <n v="98103"/>
    <x v="3"/>
    <s v="OFF-AR-10001166"/>
    <x v="0"/>
    <x v="8"/>
    <x v="278"/>
    <n v="7.58"/>
    <n v="1"/>
    <n v="0"/>
    <n v="2.9561999999999999"/>
  </r>
  <r>
    <n v="4741"/>
    <s v="CA-2017-164364"/>
    <n v="0.33333333333333331"/>
    <x v="26"/>
    <d v="2017-11-16T00:00:00"/>
    <x v="5"/>
    <x v="1"/>
    <s v="Standard Class"/>
    <s v="CS-12355"/>
    <s v="Christine Sundaresam"/>
    <n v="9.0909090909090912E-2"/>
    <x v="0"/>
    <s v="United States"/>
    <s v="Seattle"/>
    <x v="21"/>
    <n v="98115"/>
    <x v="3"/>
    <s v="OFF-LA-10004853"/>
    <x v="0"/>
    <x v="7"/>
    <x v="1026"/>
    <n v="9.9600000000000009"/>
    <n v="2"/>
    <n v="0"/>
    <n v="4.5815999999999999"/>
  </r>
  <r>
    <n v="4742"/>
    <s v="CA-2017-164364"/>
    <n v="0.33333333333333331"/>
    <x v="26"/>
    <d v="2017-11-16T00:00:00"/>
    <x v="5"/>
    <x v="1"/>
    <s v="Standard Class"/>
    <s v="CS-12355"/>
    <s v="Christine Sundaresam"/>
    <n v="9.0909090909090912E-2"/>
    <x v="0"/>
    <s v="United States"/>
    <s v="Seattle"/>
    <x v="21"/>
    <n v="98115"/>
    <x v="3"/>
    <s v="OFF-AR-10000315"/>
    <x v="0"/>
    <x v="8"/>
    <x v="1027"/>
    <n v="9.2100000000000009"/>
    <n v="3"/>
    <n v="0"/>
    <n v="2.3025000000000002"/>
  </r>
  <r>
    <n v="4743"/>
    <s v="CA-2017-164364"/>
    <n v="0.33333333333333331"/>
    <x v="26"/>
    <d v="2017-11-16T00:00:00"/>
    <x v="5"/>
    <x v="1"/>
    <s v="Standard Class"/>
    <s v="CS-12355"/>
    <s v="Christine Sundaresam"/>
    <n v="9.0909090909090912E-2"/>
    <x v="0"/>
    <s v="United States"/>
    <s v="Seattle"/>
    <x v="21"/>
    <n v="98115"/>
    <x v="3"/>
    <s v="OFF-SU-10000381"/>
    <x v="0"/>
    <x v="15"/>
    <x v="209"/>
    <n v="27.93"/>
    <n v="3"/>
    <n v="0"/>
    <n v="8.0997000000000003"/>
  </r>
  <r>
    <n v="4744"/>
    <s v="CA-2017-168123"/>
    <n v="0.25"/>
    <x v="253"/>
    <d v="2017-03-05T00:00:00"/>
    <x v="9"/>
    <x v="1"/>
    <s v="Same Day"/>
    <s v="JD-16060"/>
    <s v="Julia Dunbar"/>
    <n v="0.25"/>
    <x v="0"/>
    <s v="United States"/>
    <s v="Rochester"/>
    <x v="7"/>
    <n v="55901"/>
    <x v="2"/>
    <s v="OFF-FA-10002763"/>
    <x v="0"/>
    <x v="9"/>
    <x v="1028"/>
    <n v="7.9"/>
    <n v="2"/>
    <n v="0"/>
    <n v="2.528"/>
  </r>
  <r>
    <n v="4745"/>
    <s v="CA-2017-168123"/>
    <n v="0.25"/>
    <x v="253"/>
    <d v="2017-03-05T00:00:00"/>
    <x v="9"/>
    <x v="1"/>
    <s v="Same Day"/>
    <s v="JD-16060"/>
    <s v="Julia Dunbar"/>
    <n v="0.25"/>
    <x v="0"/>
    <s v="United States"/>
    <s v="Rochester"/>
    <x v="7"/>
    <n v="55901"/>
    <x v="2"/>
    <s v="OFF-ST-10000877"/>
    <x v="0"/>
    <x v="3"/>
    <x v="1029"/>
    <n v="221.16"/>
    <n v="4"/>
    <n v="0"/>
    <n v="57.501600000000003"/>
  </r>
  <r>
    <n v="4746"/>
    <s v="CA-2017-168123"/>
    <n v="0.25"/>
    <x v="253"/>
    <d v="2017-03-05T00:00:00"/>
    <x v="9"/>
    <x v="1"/>
    <s v="Same Day"/>
    <s v="JD-16060"/>
    <s v="Julia Dunbar"/>
    <n v="0.25"/>
    <x v="0"/>
    <s v="United States"/>
    <s v="Rochester"/>
    <x v="7"/>
    <n v="55901"/>
    <x v="2"/>
    <s v="OFF-BI-10001071"/>
    <x v="0"/>
    <x v="4"/>
    <x v="1030"/>
    <n v="127.96"/>
    <n v="2"/>
    <n v="0"/>
    <n v="62.700400000000002"/>
  </r>
  <r>
    <n v="4747"/>
    <s v="CA-2017-168123"/>
    <n v="0.25"/>
    <x v="253"/>
    <d v="2017-03-05T00:00:00"/>
    <x v="9"/>
    <x v="1"/>
    <s v="Same Day"/>
    <s v="JD-16060"/>
    <s v="Julia Dunbar"/>
    <n v="0.25"/>
    <x v="0"/>
    <s v="United States"/>
    <s v="Rochester"/>
    <x v="7"/>
    <n v="55901"/>
    <x v="2"/>
    <s v="OFF-BI-10001097"/>
    <x v="0"/>
    <x v="4"/>
    <x v="282"/>
    <n v="18.690000000000001"/>
    <n v="3"/>
    <n v="0"/>
    <n v="9.1580999999999992"/>
  </r>
  <r>
    <n v="4753"/>
    <s v="CA-2017-103499"/>
    <n v="1"/>
    <x v="64"/>
    <d v="2017-11-24T00:00:00"/>
    <x v="5"/>
    <x v="4"/>
    <s v="Standard Class"/>
    <s v="ES-14020"/>
    <s v="Erica Smith"/>
    <n v="0.25"/>
    <x v="0"/>
    <s v="United States"/>
    <s v="Jackson"/>
    <x v="15"/>
    <n v="38301"/>
    <x v="0"/>
    <s v="FUR-CH-10001482"/>
    <x v="1"/>
    <x v="1"/>
    <x v="1031"/>
    <n v="209.56800000000001"/>
    <n v="2"/>
    <n v="0.2"/>
    <n v="-23.5764"/>
  </r>
  <r>
    <n v="4755"/>
    <s v="CA-2017-126354"/>
    <n v="0.5"/>
    <x v="125"/>
    <d v="2017-02-08T00:00:00"/>
    <x v="8"/>
    <x v="5"/>
    <s v="Standard Class"/>
    <s v="SC-20380"/>
    <s v="Shahid Collister"/>
    <n v="8.3333333333333329E-2"/>
    <x v="0"/>
    <s v="United States"/>
    <s v="Pembroke Pines"/>
    <x v="4"/>
    <n v="33024"/>
    <x v="0"/>
    <s v="OFF-BI-10000301"/>
    <x v="0"/>
    <x v="4"/>
    <x v="197"/>
    <n v="3.8820000000000001"/>
    <n v="2"/>
    <n v="0.7"/>
    <n v="-2.5880000000000001"/>
  </r>
  <r>
    <n v="4756"/>
    <s v="CA-2017-126354"/>
    <n v="0.5"/>
    <x v="125"/>
    <d v="2017-02-08T00:00:00"/>
    <x v="8"/>
    <x v="5"/>
    <s v="Standard Class"/>
    <s v="SC-20380"/>
    <s v="Shahid Collister"/>
    <n v="8.3333333333333329E-2"/>
    <x v="0"/>
    <s v="United States"/>
    <s v="Pembroke Pines"/>
    <x v="4"/>
    <n v="33024"/>
    <x v="0"/>
    <s v="OFF-PA-10004381"/>
    <x v="0"/>
    <x v="0"/>
    <x v="1032"/>
    <n v="115.29600000000001"/>
    <n v="3"/>
    <n v="0.2"/>
    <n v="40.3536"/>
  </r>
  <r>
    <n v="4757"/>
    <s v="CA-2017-169817"/>
    <n v="1"/>
    <x v="85"/>
    <d v="2017-09-25T00:00:00"/>
    <x v="3"/>
    <x v="2"/>
    <s v="Standard Class"/>
    <s v="EB-13870"/>
    <s v="Emily Burns"/>
    <n v="0.33333333333333331"/>
    <x v="0"/>
    <s v="United States"/>
    <s v="Philadelphia"/>
    <x v="1"/>
    <n v="19143"/>
    <x v="1"/>
    <s v="OFF-BI-10004141"/>
    <x v="0"/>
    <x v="4"/>
    <x v="1033"/>
    <n v="1.9079999999999999"/>
    <n v="2"/>
    <n v="0.7"/>
    <n v="-1.5264"/>
  </r>
  <r>
    <n v="4758"/>
    <s v="US-2017-144582"/>
    <n v="1"/>
    <x v="144"/>
    <d v="2017-05-05T00:00:00"/>
    <x v="0"/>
    <x v="1"/>
    <s v="Standard Class"/>
    <s v="TC-21475"/>
    <s v="Tony Chapman"/>
    <n v="0.25"/>
    <x v="1"/>
    <s v="United States"/>
    <s v="Danville"/>
    <x v="3"/>
    <n v="61832"/>
    <x v="2"/>
    <s v="OFF-BI-10001575"/>
    <x v="0"/>
    <x v="4"/>
    <x v="1034"/>
    <n v="43.372"/>
    <n v="7"/>
    <n v="0.8"/>
    <n v="-69.395200000000003"/>
  </r>
  <r>
    <n v="4765"/>
    <s v="CA-2017-123701"/>
    <n v="1"/>
    <x v="62"/>
    <d v="2017-11-27T00:00:00"/>
    <x v="5"/>
    <x v="5"/>
    <s v="First Class"/>
    <s v="PG-18820"/>
    <s v="Patrick Gardner"/>
    <n v="0.14285714285714285"/>
    <x v="0"/>
    <s v="United States"/>
    <s v="San Francisco"/>
    <x v="10"/>
    <n v="94110"/>
    <x v="3"/>
    <s v="OFF-AR-10001860"/>
    <x v="0"/>
    <x v="8"/>
    <x v="520"/>
    <n v="27.76"/>
    <n v="4"/>
    <n v="0"/>
    <n v="9.9936000000000007"/>
  </r>
  <r>
    <n v="4769"/>
    <s v="CA-2017-158883"/>
    <n v="1"/>
    <x v="129"/>
    <d v="2017-06-03T00:00:00"/>
    <x v="7"/>
    <x v="5"/>
    <s v="Same Day"/>
    <s v="CS-11860"/>
    <s v="Cari Schnelling"/>
    <n v="0.33333333333333331"/>
    <x v="0"/>
    <s v="United States"/>
    <s v="Jacksonville"/>
    <x v="0"/>
    <n v="28540"/>
    <x v="0"/>
    <s v="OFF-PA-10004733"/>
    <x v="0"/>
    <x v="0"/>
    <x v="1035"/>
    <n v="25.344000000000001"/>
    <n v="4"/>
    <n v="0.2"/>
    <n v="9.1872000000000007"/>
  </r>
  <r>
    <n v="4773"/>
    <s v="CA-2017-119746"/>
    <n v="0.33333333333333331"/>
    <x v="13"/>
    <d v="2017-11-27T00:00:00"/>
    <x v="5"/>
    <x v="2"/>
    <s v="Standard Class"/>
    <s v="CM-12385"/>
    <s v="Christopher Martinez"/>
    <n v="0.2"/>
    <x v="0"/>
    <s v="United States"/>
    <s v="Chicago"/>
    <x v="3"/>
    <n v="60610"/>
    <x v="2"/>
    <s v="FUR-FU-10004909"/>
    <x v="1"/>
    <x v="5"/>
    <x v="1036"/>
    <n v="6.4640000000000004"/>
    <n v="1"/>
    <n v="0.6"/>
    <n v="-4.04"/>
  </r>
  <r>
    <n v="4774"/>
    <s v="CA-2017-119746"/>
    <n v="0.33333333333333331"/>
    <x v="13"/>
    <d v="2017-11-27T00:00:00"/>
    <x v="5"/>
    <x v="2"/>
    <s v="Standard Class"/>
    <s v="CM-12385"/>
    <s v="Christopher Martinez"/>
    <n v="0.2"/>
    <x v="0"/>
    <s v="United States"/>
    <s v="Chicago"/>
    <x v="3"/>
    <n v="60610"/>
    <x v="2"/>
    <s v="OFF-LA-10001613"/>
    <x v="0"/>
    <x v="7"/>
    <x v="262"/>
    <n v="11.52"/>
    <n v="5"/>
    <n v="0.2"/>
    <n v="4.1760000000000002"/>
  </r>
  <r>
    <n v="4775"/>
    <s v="CA-2017-119746"/>
    <n v="0.33333333333333331"/>
    <x v="13"/>
    <d v="2017-11-27T00:00:00"/>
    <x v="5"/>
    <x v="2"/>
    <s v="Standard Class"/>
    <s v="CM-12385"/>
    <s v="Christopher Martinez"/>
    <n v="0.2"/>
    <x v="0"/>
    <s v="United States"/>
    <s v="Chicago"/>
    <x v="3"/>
    <n v="60610"/>
    <x v="2"/>
    <s v="TEC-PH-10004447"/>
    <x v="2"/>
    <x v="2"/>
    <x v="303"/>
    <n v="222.38399999999999"/>
    <n v="2"/>
    <n v="0.2"/>
    <n v="16.678799999999999"/>
  </r>
  <r>
    <n v="4776"/>
    <s v="CA-2017-108091"/>
    <n v="1"/>
    <x v="192"/>
    <d v="2017-11-21T00:00:00"/>
    <x v="5"/>
    <x v="2"/>
    <s v="Standard Class"/>
    <s v="EK-13795"/>
    <s v="Eileen Kiefer"/>
    <n v="1"/>
    <x v="1"/>
    <s v="United States"/>
    <s v="Escondido"/>
    <x v="10"/>
    <n v="92025"/>
    <x v="3"/>
    <s v="OFF-AR-10000255"/>
    <x v="0"/>
    <x v="8"/>
    <x v="1025"/>
    <n v="23.36"/>
    <n v="4"/>
    <n v="0"/>
    <n v="6.0735999999999999"/>
  </r>
  <r>
    <n v="4779"/>
    <s v="CA-2017-132346"/>
    <n v="1"/>
    <x v="187"/>
    <d v="2017-11-11T00:00:00"/>
    <x v="5"/>
    <x v="3"/>
    <s v="Standard Class"/>
    <s v="PK-19075"/>
    <s v="Pete Kriz"/>
    <n v="0.14285714285714285"/>
    <x v="0"/>
    <s v="United States"/>
    <s v="Newark"/>
    <x v="33"/>
    <n v="19711"/>
    <x v="1"/>
    <s v="OFF-AP-10000696"/>
    <x v="0"/>
    <x v="11"/>
    <x v="1037"/>
    <n v="100.94"/>
    <n v="7"/>
    <n v="0"/>
    <n v="33.310200000000002"/>
  </r>
  <r>
    <n v="4784"/>
    <s v="US-2017-147984"/>
    <n v="1"/>
    <x v="136"/>
    <d v="2017-02-01T00:00:00"/>
    <x v="11"/>
    <x v="0"/>
    <s v="Standard Class"/>
    <s v="GB-14575"/>
    <s v="Giulietta Baptist"/>
    <n v="0.5"/>
    <x v="0"/>
    <s v="United States"/>
    <s v="Wichita"/>
    <x v="43"/>
    <n v="67212"/>
    <x v="2"/>
    <s v="OFF-PA-10000806"/>
    <x v="0"/>
    <x v="0"/>
    <x v="1038"/>
    <n v="279.89999999999998"/>
    <n v="5"/>
    <n v="0"/>
    <n v="137.15100000000001"/>
  </r>
  <r>
    <n v="4804"/>
    <s v="CA-2017-136364"/>
    <n v="0.5"/>
    <x v="278"/>
    <d v="2017-07-17T00:00:00"/>
    <x v="1"/>
    <x v="2"/>
    <s v="Second Class"/>
    <s v="MH-17455"/>
    <s v="Mark Hamilton"/>
    <n v="0.2"/>
    <x v="0"/>
    <s v="United States"/>
    <s v="Philadelphia"/>
    <x v="1"/>
    <n v="19140"/>
    <x v="1"/>
    <s v="TEC-PH-10003885"/>
    <x v="2"/>
    <x v="2"/>
    <x v="494"/>
    <n v="39.594000000000001"/>
    <n v="1"/>
    <n v="0.4"/>
    <n v="-7.2588999999999997"/>
  </r>
  <r>
    <n v="4805"/>
    <s v="CA-2017-136364"/>
    <n v="0.5"/>
    <x v="278"/>
    <d v="2017-07-17T00:00:00"/>
    <x v="1"/>
    <x v="2"/>
    <s v="Second Class"/>
    <s v="MH-17455"/>
    <s v="Mark Hamilton"/>
    <n v="0.2"/>
    <x v="0"/>
    <s v="United States"/>
    <s v="Philadelphia"/>
    <x v="1"/>
    <n v="19140"/>
    <x v="1"/>
    <s v="FUR-FU-10002501"/>
    <x v="1"/>
    <x v="5"/>
    <x v="1039"/>
    <n v="91.007999999999996"/>
    <n v="9"/>
    <n v="0.2"/>
    <n v="19.339200000000002"/>
  </r>
  <r>
    <n v="4820"/>
    <s v="CA-2017-117436"/>
    <n v="1"/>
    <x v="27"/>
    <d v="2017-06-14T00:00:00"/>
    <x v="7"/>
    <x v="2"/>
    <s v="Standard Class"/>
    <s v="LW-17125"/>
    <s v="Liz Willingham"/>
    <n v="1"/>
    <x v="0"/>
    <s v="United States"/>
    <s v="Norwich"/>
    <x v="38"/>
    <n v="6360"/>
    <x v="1"/>
    <s v="OFF-BI-10004040"/>
    <x v="0"/>
    <x v="4"/>
    <x v="1040"/>
    <n v="10.36"/>
    <n v="2"/>
    <n v="0"/>
    <n v="5.0763999999999996"/>
  </r>
  <r>
    <n v="4827"/>
    <s v="US-2017-136707"/>
    <n v="1"/>
    <x v="26"/>
    <d v="2017-11-15T00:00:00"/>
    <x v="5"/>
    <x v="1"/>
    <s v="First Class"/>
    <s v="JE-15610"/>
    <s v="Jim Epp"/>
    <n v="0.1111111111111111"/>
    <x v="2"/>
    <s v="United States"/>
    <s v="Los Angeles"/>
    <x v="10"/>
    <n v="90036"/>
    <x v="3"/>
    <s v="OFF-BI-10003460"/>
    <x v="0"/>
    <x v="4"/>
    <x v="49"/>
    <n v="14.016"/>
    <n v="4"/>
    <n v="0.2"/>
    <n v="4.9055999999999997"/>
  </r>
  <r>
    <n v="4835"/>
    <s v="CA-2017-167661"/>
    <n v="0.33333333333333331"/>
    <x v="105"/>
    <d v="2017-10-10T00:00:00"/>
    <x v="2"/>
    <x v="2"/>
    <s v="Standard Class"/>
    <s v="MP-18175"/>
    <s v="Mike Pelletier"/>
    <n v="0.14285714285714285"/>
    <x v="1"/>
    <s v="United States"/>
    <s v="San Francisco"/>
    <x v="10"/>
    <n v="94110"/>
    <x v="3"/>
    <s v="OFF-BI-10002571"/>
    <x v="0"/>
    <x v="4"/>
    <x v="940"/>
    <n v="39.92"/>
    <n v="5"/>
    <n v="0.2"/>
    <n v="13.473000000000001"/>
  </r>
  <r>
    <n v="4836"/>
    <s v="CA-2017-167661"/>
    <n v="0.33333333333333331"/>
    <x v="105"/>
    <d v="2017-10-10T00:00:00"/>
    <x v="2"/>
    <x v="2"/>
    <s v="Standard Class"/>
    <s v="MP-18175"/>
    <s v="Mike Pelletier"/>
    <n v="0.14285714285714285"/>
    <x v="1"/>
    <s v="United States"/>
    <s v="San Francisco"/>
    <x v="10"/>
    <n v="94110"/>
    <x v="3"/>
    <s v="OFF-PA-10002581"/>
    <x v="0"/>
    <x v="0"/>
    <x v="1041"/>
    <n v="61.96"/>
    <n v="2"/>
    <n v="0"/>
    <n v="27.882000000000001"/>
  </r>
  <r>
    <n v="4837"/>
    <s v="CA-2017-167661"/>
    <n v="0.33333333333333331"/>
    <x v="105"/>
    <d v="2017-10-10T00:00:00"/>
    <x v="2"/>
    <x v="2"/>
    <s v="Standard Class"/>
    <s v="MP-18175"/>
    <s v="Mike Pelletier"/>
    <n v="0.14285714285714285"/>
    <x v="1"/>
    <s v="United States"/>
    <s v="San Francisco"/>
    <x v="10"/>
    <n v="94110"/>
    <x v="3"/>
    <s v="OFF-BI-10001097"/>
    <x v="0"/>
    <x v="4"/>
    <x v="282"/>
    <n v="19.936"/>
    <n v="4"/>
    <n v="0.2"/>
    <n v="7.2267999999999999"/>
  </r>
  <r>
    <n v="4838"/>
    <s v="CA-2017-106831"/>
    <n v="0.33333333333333331"/>
    <x v="203"/>
    <d v="2017-06-03T00:00:00"/>
    <x v="7"/>
    <x v="2"/>
    <s v="First Class"/>
    <s v="FH-14350"/>
    <s v="Fred Harton"/>
    <n v="0.16666666666666666"/>
    <x v="0"/>
    <s v="United States"/>
    <s v="Dublin"/>
    <x v="12"/>
    <n v="43017"/>
    <x v="1"/>
    <s v="OFF-BI-10003429"/>
    <x v="0"/>
    <x v="4"/>
    <x v="843"/>
    <n v="3.798"/>
    <n v="2"/>
    <n v="0.7"/>
    <n v="-2.6585999999999999"/>
  </r>
  <r>
    <n v="4839"/>
    <s v="CA-2017-106831"/>
    <n v="0.33333333333333331"/>
    <x v="203"/>
    <d v="2017-06-03T00:00:00"/>
    <x v="7"/>
    <x v="2"/>
    <s v="First Class"/>
    <s v="FH-14350"/>
    <s v="Fred Harton"/>
    <n v="0.16666666666666666"/>
    <x v="0"/>
    <s v="United States"/>
    <s v="Dublin"/>
    <x v="12"/>
    <n v="43017"/>
    <x v="1"/>
    <s v="OFF-PA-10000682"/>
    <x v="0"/>
    <x v="0"/>
    <x v="305"/>
    <n v="27.744"/>
    <n v="6"/>
    <n v="0.2"/>
    <n v="10.0572"/>
  </r>
  <r>
    <n v="4840"/>
    <s v="CA-2017-106831"/>
    <n v="0.33333333333333331"/>
    <x v="203"/>
    <d v="2017-06-03T00:00:00"/>
    <x v="7"/>
    <x v="2"/>
    <s v="First Class"/>
    <s v="FH-14350"/>
    <s v="Fred Harton"/>
    <n v="0.16666666666666666"/>
    <x v="0"/>
    <s v="United States"/>
    <s v="Dublin"/>
    <x v="12"/>
    <n v="43017"/>
    <x v="1"/>
    <s v="TEC-PH-10001700"/>
    <x v="2"/>
    <x v="2"/>
    <x v="38"/>
    <n v="158.376"/>
    <n v="4"/>
    <n v="0.4"/>
    <n v="-34.314799999999998"/>
  </r>
  <r>
    <n v="4841"/>
    <s v="CA-2017-154123"/>
    <n v="1"/>
    <x v="64"/>
    <d v="2017-11-25T00:00:00"/>
    <x v="5"/>
    <x v="4"/>
    <s v="Standard Class"/>
    <s v="SC-20050"/>
    <s v="Sample Company A"/>
    <n v="0.2"/>
    <x v="1"/>
    <s v="United States"/>
    <s v="Henderson"/>
    <x v="22"/>
    <n v="42420"/>
    <x v="0"/>
    <s v="FUR-FU-10000629"/>
    <x v="1"/>
    <x v="5"/>
    <x v="14"/>
    <n v="27.58"/>
    <n v="2"/>
    <n v="0"/>
    <n v="11.583600000000001"/>
  </r>
  <r>
    <n v="4843"/>
    <s v="CA-2017-118402"/>
    <n v="1"/>
    <x v="108"/>
    <d v="2017-10-04T00:00:00"/>
    <x v="3"/>
    <x v="5"/>
    <s v="Standard Class"/>
    <s v="JO-15280"/>
    <s v="Jas O'Carroll"/>
    <n v="1"/>
    <x v="0"/>
    <s v="United States"/>
    <s v="Memphis"/>
    <x v="15"/>
    <n v="38109"/>
    <x v="0"/>
    <s v="OFF-ST-10001418"/>
    <x v="0"/>
    <x v="3"/>
    <x v="1042"/>
    <n v="243.92"/>
    <n v="5"/>
    <n v="0.2"/>
    <n v="-54.881999999999998"/>
  </r>
  <r>
    <n v="4860"/>
    <s v="CA-2017-136063"/>
    <n v="1"/>
    <x v="262"/>
    <d v="2017-12-19T00:00:00"/>
    <x v="4"/>
    <x v="5"/>
    <s v="Standard Class"/>
    <s v="SS-20140"/>
    <s v="Saphhira Shifley"/>
    <n v="6.25E-2"/>
    <x v="2"/>
    <s v="United States"/>
    <s v="Oak Park"/>
    <x v="3"/>
    <n v="60302"/>
    <x v="2"/>
    <s v="OFF-AR-10000823"/>
    <x v="0"/>
    <x v="8"/>
    <x v="1043"/>
    <n v="10.192"/>
    <n v="7"/>
    <n v="0.2"/>
    <n v="1.0192000000000001"/>
  </r>
  <r>
    <n v="4865"/>
    <s v="CA-2017-163531"/>
    <n v="1"/>
    <x v="95"/>
    <d v="2017-06-30T00:00:00"/>
    <x v="7"/>
    <x v="4"/>
    <s v="Standard Class"/>
    <s v="SC-20725"/>
    <s v="Steven Cartwright"/>
    <n v="0.2"/>
    <x v="0"/>
    <s v="United States"/>
    <s v="New York City"/>
    <x v="9"/>
    <n v="10024"/>
    <x v="1"/>
    <s v="TEC-PH-10001425"/>
    <x v="2"/>
    <x v="2"/>
    <x v="1044"/>
    <n v="239.97"/>
    <n v="3"/>
    <n v="0"/>
    <n v="67.191599999999994"/>
  </r>
  <r>
    <n v="4866"/>
    <s v="CA-2017-122490"/>
    <n v="0.25"/>
    <x v="7"/>
    <d v="2017-11-18T00:00:00"/>
    <x v="5"/>
    <x v="4"/>
    <s v="Standard Class"/>
    <s v="TT-21070"/>
    <s v="Ted Trevino"/>
    <n v="0.16666666666666666"/>
    <x v="0"/>
    <s v="United States"/>
    <s v="Seattle"/>
    <x v="21"/>
    <n v="98103"/>
    <x v="3"/>
    <s v="FUR-CH-10001215"/>
    <x v="1"/>
    <x v="1"/>
    <x v="1045"/>
    <n v="2404.7040000000002"/>
    <n v="6"/>
    <n v="0.2"/>
    <n v="150.29400000000001"/>
  </r>
  <r>
    <n v="4867"/>
    <s v="CA-2017-122490"/>
    <n v="0.25"/>
    <x v="7"/>
    <d v="2017-11-18T00:00:00"/>
    <x v="5"/>
    <x v="4"/>
    <s v="Standard Class"/>
    <s v="TT-21070"/>
    <s v="Ted Trevino"/>
    <n v="0.16666666666666666"/>
    <x v="0"/>
    <s v="United States"/>
    <s v="Seattle"/>
    <x v="21"/>
    <n v="98103"/>
    <x v="3"/>
    <s v="OFF-BI-10001718"/>
    <x v="0"/>
    <x v="4"/>
    <x v="985"/>
    <n v="563.024"/>
    <n v="11"/>
    <n v="0.2"/>
    <n v="190.0206"/>
  </r>
  <r>
    <n v="4868"/>
    <s v="CA-2017-122490"/>
    <n v="0.25"/>
    <x v="7"/>
    <d v="2017-11-18T00:00:00"/>
    <x v="5"/>
    <x v="4"/>
    <s v="Standard Class"/>
    <s v="TT-21070"/>
    <s v="Ted Trevino"/>
    <n v="0.16666666666666666"/>
    <x v="0"/>
    <s v="United States"/>
    <s v="Seattle"/>
    <x v="21"/>
    <n v="98103"/>
    <x v="3"/>
    <s v="OFF-ST-10000991"/>
    <x v="0"/>
    <x v="3"/>
    <x v="939"/>
    <n v="344.91"/>
    <n v="3"/>
    <n v="0"/>
    <n v="10.347300000000001"/>
  </r>
  <r>
    <n v="4869"/>
    <s v="CA-2017-122490"/>
    <n v="0.25"/>
    <x v="7"/>
    <d v="2017-11-18T00:00:00"/>
    <x v="5"/>
    <x v="4"/>
    <s v="Standard Class"/>
    <s v="TT-21070"/>
    <s v="Ted Trevino"/>
    <n v="0.16666666666666666"/>
    <x v="0"/>
    <s v="United States"/>
    <s v="Seattle"/>
    <x v="21"/>
    <n v="98103"/>
    <x v="3"/>
    <s v="OFF-LA-10001613"/>
    <x v="0"/>
    <x v="7"/>
    <x v="262"/>
    <n v="8.64"/>
    <n v="3"/>
    <n v="0"/>
    <n v="4.2336"/>
  </r>
  <r>
    <n v="4870"/>
    <s v="CA-2017-131366"/>
    <n v="0.5"/>
    <x v="62"/>
    <d v="2017-11-29T00:00:00"/>
    <x v="5"/>
    <x v="5"/>
    <s v="Standard Class"/>
    <s v="SC-20440"/>
    <s v="Shaun Chance"/>
    <n v="0.2"/>
    <x v="2"/>
    <s v="United States"/>
    <s v="Lancaster"/>
    <x v="1"/>
    <n v="17602"/>
    <x v="1"/>
    <s v="TEC-PH-10003437"/>
    <x v="2"/>
    <x v="2"/>
    <x v="1046"/>
    <n v="89.988"/>
    <n v="2"/>
    <n v="0.4"/>
    <n v="-14.997999999999999"/>
  </r>
  <r>
    <n v="4871"/>
    <s v="CA-2017-131366"/>
    <n v="0.5"/>
    <x v="62"/>
    <d v="2017-11-29T00:00:00"/>
    <x v="5"/>
    <x v="5"/>
    <s v="Standard Class"/>
    <s v="SC-20440"/>
    <s v="Shaun Chance"/>
    <n v="0.2"/>
    <x v="2"/>
    <s v="United States"/>
    <s v="Lancaster"/>
    <x v="1"/>
    <n v="17602"/>
    <x v="1"/>
    <s v="OFF-PA-10000675"/>
    <x v="0"/>
    <x v="0"/>
    <x v="870"/>
    <n v="229.54400000000001"/>
    <n v="7"/>
    <n v="0.2"/>
    <n v="83.209699999999998"/>
  </r>
  <r>
    <n v="4872"/>
    <s v="CA-2017-164042"/>
    <n v="0.25"/>
    <x v="274"/>
    <d v="2017-05-27T00:00:00"/>
    <x v="6"/>
    <x v="3"/>
    <s v="Standard Class"/>
    <s v="KL-16645"/>
    <s v="Ken Lonsdale"/>
    <n v="0.16666666666666666"/>
    <x v="0"/>
    <s v="United States"/>
    <s v="Houston"/>
    <x v="2"/>
    <n v="77095"/>
    <x v="2"/>
    <s v="OFF-FA-10000840"/>
    <x v="0"/>
    <x v="9"/>
    <x v="1047"/>
    <n v="1.8240000000000001"/>
    <n v="2"/>
    <n v="0.2"/>
    <n v="0.61560000000000004"/>
  </r>
  <r>
    <n v="4873"/>
    <s v="CA-2017-164042"/>
    <n v="0.25"/>
    <x v="274"/>
    <d v="2017-05-27T00:00:00"/>
    <x v="6"/>
    <x v="3"/>
    <s v="Standard Class"/>
    <s v="KL-16645"/>
    <s v="Ken Lonsdale"/>
    <n v="0.16666666666666666"/>
    <x v="0"/>
    <s v="United States"/>
    <s v="Houston"/>
    <x v="2"/>
    <n v="77095"/>
    <x v="2"/>
    <s v="OFF-AP-10001947"/>
    <x v="0"/>
    <x v="11"/>
    <x v="839"/>
    <n v="18.32"/>
    <n v="5"/>
    <n v="0.8"/>
    <n v="-46.716000000000001"/>
  </r>
  <r>
    <n v="4874"/>
    <s v="CA-2017-164042"/>
    <n v="0.25"/>
    <x v="274"/>
    <d v="2017-05-27T00:00:00"/>
    <x v="6"/>
    <x v="3"/>
    <s v="Standard Class"/>
    <s v="KL-16645"/>
    <s v="Ken Lonsdale"/>
    <n v="0.16666666666666666"/>
    <x v="0"/>
    <s v="United States"/>
    <s v="Houston"/>
    <x v="2"/>
    <n v="77095"/>
    <x v="2"/>
    <s v="OFF-ST-10002301"/>
    <x v="0"/>
    <x v="3"/>
    <x v="787"/>
    <n v="48.816000000000003"/>
    <n v="3"/>
    <n v="0.2"/>
    <n v="-11.5938"/>
  </r>
  <r>
    <n v="4875"/>
    <s v="CA-2017-164042"/>
    <n v="0.25"/>
    <x v="274"/>
    <d v="2017-05-27T00:00:00"/>
    <x v="6"/>
    <x v="3"/>
    <s v="Standard Class"/>
    <s v="KL-16645"/>
    <s v="Ken Lonsdale"/>
    <n v="0.16666666666666666"/>
    <x v="0"/>
    <s v="United States"/>
    <s v="Houston"/>
    <x v="2"/>
    <n v="77095"/>
    <x v="2"/>
    <s v="OFF-BI-10001922"/>
    <x v="0"/>
    <x v="4"/>
    <x v="135"/>
    <n v="1.1879999999999999"/>
    <n v="1"/>
    <n v="0.8"/>
    <n v="-1.9601999999999999"/>
  </r>
  <r>
    <n v="4880"/>
    <s v="CA-2017-143567"/>
    <n v="0.25"/>
    <x v="232"/>
    <d v="2017-11-05T00:00:00"/>
    <x v="5"/>
    <x v="2"/>
    <s v="Second Class"/>
    <s v="TB-21175"/>
    <s v="Thomas Boland"/>
    <n v="0.25"/>
    <x v="2"/>
    <s v="United States"/>
    <s v="Henderson"/>
    <x v="22"/>
    <n v="42420"/>
    <x v="0"/>
    <s v="OFF-EN-10004846"/>
    <x v="0"/>
    <x v="10"/>
    <x v="1048"/>
    <n v="5.32"/>
    <n v="2"/>
    <n v="0"/>
    <n v="2.6067999999999998"/>
  </r>
  <r>
    <n v="4881"/>
    <s v="CA-2017-143567"/>
    <n v="0.25"/>
    <x v="232"/>
    <d v="2017-11-05T00:00:00"/>
    <x v="5"/>
    <x v="2"/>
    <s v="Second Class"/>
    <s v="TB-21175"/>
    <s v="Thomas Boland"/>
    <n v="0.25"/>
    <x v="2"/>
    <s v="United States"/>
    <s v="Henderson"/>
    <x v="22"/>
    <n v="42420"/>
    <x v="0"/>
    <s v="FUR-CH-10000454"/>
    <x v="1"/>
    <x v="1"/>
    <x v="1049"/>
    <n v="975.92"/>
    <n v="4"/>
    <n v="0"/>
    <n v="292.77600000000001"/>
  </r>
  <r>
    <n v="4882"/>
    <s v="CA-2017-143567"/>
    <n v="0.25"/>
    <x v="232"/>
    <d v="2017-11-05T00:00:00"/>
    <x v="5"/>
    <x v="2"/>
    <s v="Second Class"/>
    <s v="TB-21175"/>
    <s v="Thomas Boland"/>
    <n v="0.25"/>
    <x v="2"/>
    <s v="United States"/>
    <s v="Henderson"/>
    <x v="22"/>
    <n v="42420"/>
    <x v="0"/>
    <s v="TEC-AC-10004145"/>
    <x v="2"/>
    <x v="6"/>
    <x v="1050"/>
    <n v="2249.91"/>
    <n v="9"/>
    <n v="0"/>
    <n v="517.47929999999997"/>
  </r>
  <r>
    <n v="4883"/>
    <s v="CA-2017-143567"/>
    <n v="0.25"/>
    <x v="232"/>
    <d v="2017-11-05T00:00:00"/>
    <x v="5"/>
    <x v="2"/>
    <s v="Second Class"/>
    <s v="TB-21175"/>
    <s v="Thomas Boland"/>
    <n v="0.25"/>
    <x v="2"/>
    <s v="United States"/>
    <s v="Henderson"/>
    <x v="22"/>
    <n v="42420"/>
    <x v="0"/>
    <s v="OFF-ST-10001580"/>
    <x v="0"/>
    <x v="3"/>
    <x v="548"/>
    <n v="59.92"/>
    <n v="4"/>
    <n v="0"/>
    <n v="16.7776"/>
  </r>
  <r>
    <n v="4884"/>
    <s v="CA-2017-104080"/>
    <n v="0.5"/>
    <x v="36"/>
    <d v="2017-03-15T00:00:00"/>
    <x v="9"/>
    <x v="6"/>
    <s v="Standard Class"/>
    <s v="AH-10210"/>
    <s v="Alan Hwang"/>
    <n v="0.16666666666666666"/>
    <x v="0"/>
    <s v="United States"/>
    <s v="Anaheim"/>
    <x v="10"/>
    <n v="92804"/>
    <x v="3"/>
    <s v="OFF-BI-10003876"/>
    <x v="0"/>
    <x v="4"/>
    <x v="1051"/>
    <n v="171.2"/>
    <n v="5"/>
    <n v="0.2"/>
    <n v="64.2"/>
  </r>
  <r>
    <n v="4885"/>
    <s v="CA-2017-104080"/>
    <n v="0.5"/>
    <x v="36"/>
    <d v="2017-03-15T00:00:00"/>
    <x v="9"/>
    <x v="6"/>
    <s v="Standard Class"/>
    <s v="AH-10210"/>
    <s v="Alan Hwang"/>
    <n v="0.16666666666666666"/>
    <x v="0"/>
    <s v="United States"/>
    <s v="Anaheim"/>
    <x v="10"/>
    <n v="92804"/>
    <x v="3"/>
    <s v="OFF-AR-10001972"/>
    <x v="0"/>
    <x v="8"/>
    <x v="949"/>
    <n v="3.36"/>
    <n v="2"/>
    <n v="0"/>
    <n v="0.87360000000000004"/>
  </r>
  <r>
    <n v="4901"/>
    <s v="CA-2017-120936"/>
    <n v="0.5"/>
    <x v="22"/>
    <d v="2017-12-21T00:00:00"/>
    <x v="4"/>
    <x v="1"/>
    <s v="Standard Class"/>
    <s v="CA-12310"/>
    <s v="Christine Abelman"/>
    <n v="0.25"/>
    <x v="2"/>
    <s v="United States"/>
    <s v="Anaheim"/>
    <x v="10"/>
    <n v="92804"/>
    <x v="3"/>
    <s v="OFF-ST-10001526"/>
    <x v="0"/>
    <x v="3"/>
    <x v="853"/>
    <n v="481.32"/>
    <n v="4"/>
    <n v="0"/>
    <n v="125.14319999999999"/>
  </r>
  <r>
    <n v="4902"/>
    <s v="CA-2017-120936"/>
    <n v="0.5"/>
    <x v="22"/>
    <d v="2017-12-21T00:00:00"/>
    <x v="4"/>
    <x v="1"/>
    <s v="Standard Class"/>
    <s v="CA-12310"/>
    <s v="Christine Abelman"/>
    <n v="0.25"/>
    <x v="2"/>
    <s v="United States"/>
    <s v="Anaheim"/>
    <x v="10"/>
    <n v="92804"/>
    <x v="3"/>
    <s v="OFF-SU-10002557"/>
    <x v="0"/>
    <x v="15"/>
    <x v="615"/>
    <n v="13.98"/>
    <n v="1"/>
    <n v="0"/>
    <n v="3.6347999999999998"/>
  </r>
  <r>
    <n v="4903"/>
    <s v="CA-2017-110884"/>
    <n v="0.5"/>
    <x v="135"/>
    <d v="2017-03-12T00:00:00"/>
    <x v="9"/>
    <x v="3"/>
    <s v="Standard Class"/>
    <s v="SH-20395"/>
    <s v="Shahid Hopkins"/>
    <n v="0.14285714285714285"/>
    <x v="0"/>
    <s v="United States"/>
    <s v="New York City"/>
    <x v="9"/>
    <n v="10035"/>
    <x v="1"/>
    <s v="OFF-BI-10003669"/>
    <x v="0"/>
    <x v="4"/>
    <x v="285"/>
    <n v="25.92"/>
    <n v="6"/>
    <n v="0.2"/>
    <n v="9.0719999999999992"/>
  </r>
  <r>
    <n v="4904"/>
    <s v="CA-2017-110884"/>
    <n v="0.5"/>
    <x v="135"/>
    <d v="2017-03-12T00:00:00"/>
    <x v="9"/>
    <x v="3"/>
    <s v="Standard Class"/>
    <s v="SH-20395"/>
    <s v="Shahid Hopkins"/>
    <n v="0.14285714285714285"/>
    <x v="0"/>
    <s v="United States"/>
    <s v="New York City"/>
    <x v="9"/>
    <n v="10035"/>
    <x v="1"/>
    <s v="OFF-LA-10003510"/>
    <x v="0"/>
    <x v="7"/>
    <x v="1052"/>
    <n v="91.59"/>
    <n v="3"/>
    <n v="0"/>
    <n v="42.131399999999999"/>
  </r>
  <r>
    <n v="4910"/>
    <s v="CA-2017-127306"/>
    <n v="0.2"/>
    <x v="118"/>
    <d v="2017-01-18T00:00:00"/>
    <x v="11"/>
    <x v="0"/>
    <s v="Standard Class"/>
    <s v="BH-11710"/>
    <s v="Brosina Hoffman"/>
    <n v="0.125"/>
    <x v="0"/>
    <s v="United States"/>
    <s v="Johnson City"/>
    <x v="15"/>
    <n v="37604"/>
    <x v="0"/>
    <s v="OFF-EN-10001219"/>
    <x v="0"/>
    <x v="10"/>
    <x v="176"/>
    <n v="18.335999999999999"/>
    <n v="3"/>
    <n v="0.2"/>
    <n v="6.6467999999999998"/>
  </r>
  <r>
    <n v="4911"/>
    <s v="CA-2017-127306"/>
    <n v="0.2"/>
    <x v="118"/>
    <d v="2017-01-18T00:00:00"/>
    <x v="11"/>
    <x v="0"/>
    <s v="Standard Class"/>
    <s v="BH-11710"/>
    <s v="Brosina Hoffman"/>
    <n v="0.125"/>
    <x v="0"/>
    <s v="United States"/>
    <s v="Johnson City"/>
    <x v="15"/>
    <n v="37604"/>
    <x v="0"/>
    <s v="OFF-PA-10000019"/>
    <x v="0"/>
    <x v="0"/>
    <x v="1053"/>
    <n v="36.287999999999997"/>
    <n v="7"/>
    <n v="0.2"/>
    <n v="12.700799999999999"/>
  </r>
  <r>
    <n v="4912"/>
    <s v="CA-2017-127306"/>
    <n v="0.2"/>
    <x v="118"/>
    <d v="2017-01-18T00:00:00"/>
    <x v="11"/>
    <x v="0"/>
    <s v="Standard Class"/>
    <s v="BH-11710"/>
    <s v="Brosina Hoffman"/>
    <n v="0.125"/>
    <x v="0"/>
    <s v="United States"/>
    <s v="Johnson City"/>
    <x v="15"/>
    <n v="37604"/>
    <x v="0"/>
    <s v="TEC-PH-10001924"/>
    <x v="2"/>
    <x v="2"/>
    <x v="108"/>
    <n v="111.98399999999999"/>
    <n v="2"/>
    <n v="0.2"/>
    <n v="6.9989999999999997"/>
  </r>
  <r>
    <n v="4913"/>
    <s v="CA-2017-127306"/>
    <n v="0.2"/>
    <x v="118"/>
    <d v="2017-01-18T00:00:00"/>
    <x v="11"/>
    <x v="0"/>
    <s v="Standard Class"/>
    <s v="BH-11710"/>
    <s v="Brosina Hoffman"/>
    <n v="0.125"/>
    <x v="0"/>
    <s v="United States"/>
    <s v="Johnson City"/>
    <x v="15"/>
    <n v="37604"/>
    <x v="0"/>
    <s v="OFF-BI-10002003"/>
    <x v="0"/>
    <x v="4"/>
    <x v="772"/>
    <n v="5.97"/>
    <n v="5"/>
    <n v="0.7"/>
    <n v="-4.577"/>
  </r>
  <r>
    <n v="4914"/>
    <s v="CA-2017-127306"/>
    <n v="0.2"/>
    <x v="118"/>
    <d v="2017-01-18T00:00:00"/>
    <x v="11"/>
    <x v="0"/>
    <s v="Standard Class"/>
    <s v="BH-11710"/>
    <s v="Brosina Hoffman"/>
    <n v="0.125"/>
    <x v="0"/>
    <s v="United States"/>
    <s v="Johnson City"/>
    <x v="15"/>
    <n v="37604"/>
    <x v="0"/>
    <s v="OFF-BI-10003727"/>
    <x v="0"/>
    <x v="4"/>
    <x v="1054"/>
    <n v="2.508"/>
    <n v="2"/>
    <n v="0.7"/>
    <n v="-1.8391999999999999"/>
  </r>
  <r>
    <n v="4917"/>
    <s v="CA-2017-163125"/>
    <n v="0.5"/>
    <x v="127"/>
    <d v="2017-10-11T00:00:00"/>
    <x v="2"/>
    <x v="4"/>
    <s v="Second Class"/>
    <s v="MB-17305"/>
    <s v="Maria Bertelson"/>
    <n v="0.16666666666666666"/>
    <x v="0"/>
    <s v="United States"/>
    <s v="League City"/>
    <x v="2"/>
    <n v="77573"/>
    <x v="2"/>
    <s v="OFF-AR-10004344"/>
    <x v="0"/>
    <x v="8"/>
    <x v="90"/>
    <n v="67.144000000000005"/>
    <n v="7"/>
    <n v="0.2"/>
    <n v="5.8750999999999998"/>
  </r>
  <r>
    <n v="4918"/>
    <s v="CA-2017-163125"/>
    <n v="0.5"/>
    <x v="127"/>
    <d v="2017-10-11T00:00:00"/>
    <x v="2"/>
    <x v="4"/>
    <s v="Second Class"/>
    <s v="MB-17305"/>
    <s v="Maria Bertelson"/>
    <n v="0.16666666666666666"/>
    <x v="0"/>
    <s v="United States"/>
    <s v="League City"/>
    <x v="2"/>
    <n v="77573"/>
    <x v="2"/>
    <s v="FUR-CH-10001802"/>
    <x v="1"/>
    <x v="1"/>
    <x v="1055"/>
    <n v="254.05799999999999"/>
    <n v="3"/>
    <n v="0.3"/>
    <n v="-32.6646"/>
  </r>
  <r>
    <n v="4921"/>
    <s v="CA-2017-101728"/>
    <n v="1"/>
    <x v="272"/>
    <d v="2017-08-23T00:00:00"/>
    <x v="10"/>
    <x v="0"/>
    <s v="Standard Class"/>
    <s v="SC-20575"/>
    <s v="Sonia Cooley"/>
    <n v="0.33333333333333331"/>
    <x v="0"/>
    <s v="United States"/>
    <s v="Chicago"/>
    <x v="3"/>
    <n v="60653"/>
    <x v="2"/>
    <s v="OFF-BI-10002393"/>
    <x v="0"/>
    <x v="4"/>
    <x v="828"/>
    <n v="2.2959999999999998"/>
    <n v="2"/>
    <n v="0.8"/>
    <n v="-3.9032"/>
  </r>
  <r>
    <n v="4922"/>
    <s v="CA-2017-114055"/>
    <n v="0.25"/>
    <x v="14"/>
    <d v="2017-12-29T00:00:00"/>
    <x v="4"/>
    <x v="4"/>
    <s v="Second Class"/>
    <s v="MH-18115"/>
    <s v="Mick Hernandez"/>
    <n v="5.2631578947368418E-2"/>
    <x v="1"/>
    <s v="United States"/>
    <s v="Huntsville"/>
    <x v="31"/>
    <n v="35810"/>
    <x v="0"/>
    <s v="OFF-PA-10004381"/>
    <x v="0"/>
    <x v="0"/>
    <x v="1032"/>
    <n v="96.08"/>
    <n v="2"/>
    <n v="0"/>
    <n v="46.118400000000001"/>
  </r>
  <r>
    <n v="4923"/>
    <s v="CA-2017-114055"/>
    <n v="0.25"/>
    <x v="14"/>
    <d v="2017-12-29T00:00:00"/>
    <x v="4"/>
    <x v="4"/>
    <s v="Second Class"/>
    <s v="MH-18115"/>
    <s v="Mick Hernandez"/>
    <n v="5.2631578947368418E-2"/>
    <x v="1"/>
    <s v="United States"/>
    <s v="Huntsville"/>
    <x v="31"/>
    <n v="35810"/>
    <x v="0"/>
    <s v="OFF-FA-10003059"/>
    <x v="0"/>
    <x v="9"/>
    <x v="551"/>
    <n v="3.62"/>
    <n v="2"/>
    <n v="0"/>
    <n v="1.1946000000000001"/>
  </r>
  <r>
    <n v="4924"/>
    <s v="CA-2017-114055"/>
    <n v="0.25"/>
    <x v="14"/>
    <d v="2017-12-29T00:00:00"/>
    <x v="4"/>
    <x v="4"/>
    <s v="Second Class"/>
    <s v="MH-18115"/>
    <s v="Mick Hernandez"/>
    <n v="5.2631578947368418E-2"/>
    <x v="1"/>
    <s v="United States"/>
    <s v="Huntsville"/>
    <x v="31"/>
    <n v="35810"/>
    <x v="0"/>
    <s v="OFF-PA-10000994"/>
    <x v="0"/>
    <x v="0"/>
    <x v="329"/>
    <n v="629.1"/>
    <n v="6"/>
    <n v="0"/>
    <n v="301.96800000000002"/>
  </r>
  <r>
    <n v="4925"/>
    <s v="CA-2017-114055"/>
    <n v="0.25"/>
    <x v="14"/>
    <d v="2017-12-29T00:00:00"/>
    <x v="4"/>
    <x v="4"/>
    <s v="Second Class"/>
    <s v="MH-18115"/>
    <s v="Mick Hernandez"/>
    <n v="5.2631578947368418E-2"/>
    <x v="1"/>
    <s v="United States"/>
    <s v="Huntsville"/>
    <x v="31"/>
    <n v="35810"/>
    <x v="0"/>
    <s v="TEC-PH-10002890"/>
    <x v="2"/>
    <x v="2"/>
    <x v="1056"/>
    <n v="90.48"/>
    <n v="2"/>
    <n v="0"/>
    <n v="23.524799999999999"/>
  </r>
  <r>
    <n v="4926"/>
    <s v="CA-2017-126438"/>
    <n v="1"/>
    <x v="3"/>
    <d v="2017-09-13T00:00:00"/>
    <x v="3"/>
    <x v="1"/>
    <s v="First Class"/>
    <s v="AR-10345"/>
    <s v="Alex Russell"/>
    <n v="0.5"/>
    <x v="2"/>
    <s v="United States"/>
    <s v="Lawrence"/>
    <x v="17"/>
    <n v="1841"/>
    <x v="1"/>
    <s v="OFF-AR-10003338"/>
    <x v="0"/>
    <x v="8"/>
    <x v="708"/>
    <n v="14.88"/>
    <n v="2"/>
    <n v="0"/>
    <n v="3.72"/>
  </r>
  <r>
    <n v="4927"/>
    <s v="CA-2017-117653"/>
    <n v="1"/>
    <x v="2"/>
    <d v="2017-10-23T00:00:00"/>
    <x v="2"/>
    <x v="2"/>
    <s v="Standard Class"/>
    <s v="MO-17500"/>
    <s v="Mary O'Rourke"/>
    <n v="1"/>
    <x v="0"/>
    <s v="United States"/>
    <s v="Chicago"/>
    <x v="3"/>
    <n v="60623"/>
    <x v="2"/>
    <s v="FUR-TA-10003008"/>
    <x v="1"/>
    <x v="12"/>
    <x v="1057"/>
    <n v="91.275000000000006"/>
    <n v="1"/>
    <n v="0.5"/>
    <n v="-67.543499999999995"/>
  </r>
  <r>
    <n v="4928"/>
    <s v="CA-2017-143245"/>
    <n v="0.5"/>
    <x v="24"/>
    <d v="2017-12-06T00:00:00"/>
    <x v="4"/>
    <x v="5"/>
    <s v="Standard Class"/>
    <s v="AD-10180"/>
    <s v="Alan Dominguez"/>
    <n v="0.125"/>
    <x v="1"/>
    <s v="United States"/>
    <s v="Fairfield"/>
    <x v="38"/>
    <n v="6824"/>
    <x v="1"/>
    <s v="OFF-PA-10001972"/>
    <x v="0"/>
    <x v="0"/>
    <x v="483"/>
    <n v="19.440000000000001"/>
    <n v="3"/>
    <n v="0"/>
    <n v="9.3312000000000008"/>
  </r>
  <r>
    <n v="4929"/>
    <s v="CA-2017-143245"/>
    <n v="0.5"/>
    <x v="24"/>
    <d v="2017-12-06T00:00:00"/>
    <x v="4"/>
    <x v="5"/>
    <s v="Standard Class"/>
    <s v="AD-10180"/>
    <s v="Alan Dominguez"/>
    <n v="0.125"/>
    <x v="1"/>
    <s v="United States"/>
    <s v="Fairfield"/>
    <x v="38"/>
    <n v="6824"/>
    <x v="1"/>
    <s v="FUR-CH-10000155"/>
    <x v="1"/>
    <x v="1"/>
    <x v="472"/>
    <n v="897.15"/>
    <n v="3"/>
    <n v="0"/>
    <n v="251.202"/>
  </r>
  <r>
    <n v="4932"/>
    <s v="CA-2017-143651"/>
    <n v="1"/>
    <x v="171"/>
    <d v="2017-03-30T00:00:00"/>
    <x v="9"/>
    <x v="0"/>
    <s v="Standard Class"/>
    <s v="FM-14215"/>
    <s v="Filia McAdams"/>
    <n v="0.33333333333333331"/>
    <x v="2"/>
    <s v="United States"/>
    <s v="Seattle"/>
    <x v="21"/>
    <n v="98103"/>
    <x v="3"/>
    <s v="OFF-AR-10001446"/>
    <x v="0"/>
    <x v="8"/>
    <x v="469"/>
    <n v="23.1"/>
    <n v="2"/>
    <n v="0"/>
    <n v="6.93"/>
  </r>
  <r>
    <n v="4937"/>
    <s v="CA-2017-150931"/>
    <n v="1"/>
    <x v="279"/>
    <d v="2017-01-13T00:00:00"/>
    <x v="11"/>
    <x v="5"/>
    <s v="Standard Class"/>
    <s v="DP-13390"/>
    <s v="Dennis Pardue"/>
    <n v="0.5"/>
    <x v="1"/>
    <s v="United States"/>
    <s v="Tuscaloosa"/>
    <x v="31"/>
    <n v="35401"/>
    <x v="0"/>
    <s v="OFF-BI-10004728"/>
    <x v="0"/>
    <x v="4"/>
    <x v="778"/>
    <n v="33.74"/>
    <n v="7"/>
    <n v="0"/>
    <n v="15.5204"/>
  </r>
  <r>
    <n v="4944"/>
    <s v="CA-2017-106782"/>
    <n v="1"/>
    <x v="55"/>
    <d v="2017-12-27T00:00:00"/>
    <x v="4"/>
    <x v="2"/>
    <s v="Standard Class"/>
    <s v="LP-17095"/>
    <s v="Liz Preis"/>
    <n v="0.1111111111111111"/>
    <x v="0"/>
    <s v="United States"/>
    <s v="Lafayette"/>
    <x v="24"/>
    <n v="47905"/>
    <x v="2"/>
    <s v="OFF-ST-10004459"/>
    <x v="0"/>
    <x v="3"/>
    <x v="116"/>
    <n v="375.34"/>
    <n v="1"/>
    <n v="0"/>
    <n v="18.766999999999999"/>
  </r>
  <r>
    <n v="4949"/>
    <s v="CA-2017-107125"/>
    <n v="0.5"/>
    <x v="99"/>
    <d v="2017-12-02T00:00:00"/>
    <x v="5"/>
    <x v="4"/>
    <s v="Standard Class"/>
    <s v="BD-11320"/>
    <s v="Bill Donatelli"/>
    <n v="0.125"/>
    <x v="0"/>
    <s v="United States"/>
    <s v="Los Angeles"/>
    <x v="10"/>
    <n v="90045"/>
    <x v="3"/>
    <s v="OFF-BI-10001989"/>
    <x v="0"/>
    <x v="4"/>
    <x v="1058"/>
    <n v="117.488"/>
    <n v="7"/>
    <n v="0.2"/>
    <n v="41.120800000000003"/>
  </r>
  <r>
    <n v="4950"/>
    <s v="CA-2017-107125"/>
    <n v="0.5"/>
    <x v="99"/>
    <d v="2017-12-02T00:00:00"/>
    <x v="5"/>
    <x v="4"/>
    <s v="Standard Class"/>
    <s v="BD-11320"/>
    <s v="Bill Donatelli"/>
    <n v="0.125"/>
    <x v="0"/>
    <s v="United States"/>
    <s v="Los Angeles"/>
    <x v="10"/>
    <n v="90045"/>
    <x v="3"/>
    <s v="FUR-FU-10000732"/>
    <x v="1"/>
    <x v="5"/>
    <x v="1059"/>
    <n v="18.84"/>
    <n v="3"/>
    <n v="0"/>
    <n v="6.0288000000000004"/>
  </r>
  <r>
    <n v="4953"/>
    <s v="CA-2017-117926"/>
    <n v="1"/>
    <x v="44"/>
    <d v="2017-12-12T00:00:00"/>
    <x v="4"/>
    <x v="5"/>
    <s v="Second Class"/>
    <s v="AS-10225"/>
    <s v="Alan Schoenberger"/>
    <n v="0.125"/>
    <x v="2"/>
    <s v="United States"/>
    <s v="San Francisco"/>
    <x v="10"/>
    <n v="94109"/>
    <x v="3"/>
    <s v="OFF-AP-10002670"/>
    <x v="0"/>
    <x v="11"/>
    <x v="1060"/>
    <n v="69.48"/>
    <n v="1"/>
    <n v="0"/>
    <n v="20.844000000000001"/>
  </r>
  <r>
    <n v="4990"/>
    <s v="CA-2017-107321"/>
    <n v="0.5"/>
    <x v="150"/>
    <d v="2017-09-04T00:00:00"/>
    <x v="10"/>
    <x v="2"/>
    <s v="Standard Class"/>
    <s v="AW-10930"/>
    <s v="Arthur Wiediger"/>
    <n v="0.33333333333333331"/>
    <x v="1"/>
    <s v="United States"/>
    <s v="San Francisco"/>
    <x v="10"/>
    <n v="94110"/>
    <x v="3"/>
    <s v="OFF-BI-10004022"/>
    <x v="0"/>
    <x v="4"/>
    <x v="1061"/>
    <n v="6.6719999999999997"/>
    <n v="3"/>
    <n v="0.2"/>
    <n v="2.1684000000000001"/>
  </r>
  <r>
    <n v="4991"/>
    <s v="CA-2017-107321"/>
    <n v="0.5"/>
    <x v="150"/>
    <d v="2017-09-04T00:00:00"/>
    <x v="10"/>
    <x v="2"/>
    <s v="Standard Class"/>
    <s v="AW-10930"/>
    <s v="Arthur Wiediger"/>
    <n v="0.33333333333333331"/>
    <x v="1"/>
    <s v="United States"/>
    <s v="San Francisco"/>
    <x v="10"/>
    <n v="94110"/>
    <x v="3"/>
    <s v="TEC-PH-10002200"/>
    <x v="2"/>
    <x v="2"/>
    <x v="763"/>
    <n v="689.40800000000002"/>
    <n v="4"/>
    <n v="0.2"/>
    <n v="77.558400000000006"/>
  </r>
  <r>
    <n v="4992"/>
    <s v="US-2017-122714"/>
    <n v="1"/>
    <x v="65"/>
    <d v="2017-12-13T00:00:00"/>
    <x v="4"/>
    <x v="2"/>
    <s v="Standard Class"/>
    <s v="HG-14965"/>
    <s v="Henry Goldwyn"/>
    <n v="0.25"/>
    <x v="2"/>
    <s v="United States"/>
    <s v="Chicago"/>
    <x v="3"/>
    <n v="60653"/>
    <x v="2"/>
    <s v="OFF-BI-10001120"/>
    <x v="0"/>
    <x v="4"/>
    <x v="1062"/>
    <n v="1889.99"/>
    <n v="5"/>
    <n v="0.8"/>
    <n v="-2929.4845"/>
  </r>
  <r>
    <n v="4997"/>
    <s v="CA-2017-155824"/>
    <n v="0.5"/>
    <x v="121"/>
    <d v="2017-03-15T00:00:00"/>
    <x v="9"/>
    <x v="5"/>
    <s v="Standard Class"/>
    <s v="KS-16300"/>
    <s v="Karen Seio"/>
    <n v="0.5"/>
    <x v="2"/>
    <s v="United States"/>
    <s v="Raleigh"/>
    <x v="0"/>
    <n v="27604"/>
    <x v="0"/>
    <s v="OFF-AP-10000390"/>
    <x v="0"/>
    <x v="11"/>
    <x v="1063"/>
    <n v="48.783999999999999"/>
    <n v="1"/>
    <n v="0.2"/>
    <n v="3.6587999999999998"/>
  </r>
  <r>
    <n v="4998"/>
    <s v="CA-2017-155824"/>
    <n v="0.5"/>
    <x v="121"/>
    <d v="2017-03-15T00:00:00"/>
    <x v="9"/>
    <x v="5"/>
    <s v="Standard Class"/>
    <s v="KS-16300"/>
    <s v="Karen Seio"/>
    <n v="0.5"/>
    <x v="2"/>
    <s v="United States"/>
    <s v="Raleigh"/>
    <x v="0"/>
    <n v="27604"/>
    <x v="0"/>
    <s v="OFF-BI-10000014"/>
    <x v="0"/>
    <x v="4"/>
    <x v="201"/>
    <n v="13.092000000000001"/>
    <n v="4"/>
    <n v="0.7"/>
    <n v="-10.0372"/>
  </r>
  <r>
    <n v="5001"/>
    <s v="CA-2017-159688"/>
    <n v="1"/>
    <x v="254"/>
    <d v="2017-05-12T00:00:00"/>
    <x v="6"/>
    <x v="1"/>
    <s v="Standard Class"/>
    <s v="AB-10060"/>
    <s v="Adam Bellavance"/>
    <n v="0.125"/>
    <x v="1"/>
    <s v="United States"/>
    <s v="Los Angeles"/>
    <x v="10"/>
    <n v="90004"/>
    <x v="3"/>
    <s v="TEC-AC-10000736"/>
    <x v="2"/>
    <x v="6"/>
    <x v="1064"/>
    <n v="79.989999999999995"/>
    <n v="1"/>
    <n v="0"/>
    <n v="28.796399999999998"/>
  </r>
  <r>
    <n v="5012"/>
    <s v="US-2017-139647"/>
    <n v="1"/>
    <x v="266"/>
    <d v="2017-05-13T00:00:00"/>
    <x v="6"/>
    <x v="2"/>
    <s v="First Class"/>
    <s v="TS-21370"/>
    <s v="Todd Sumrall"/>
    <n v="0.16666666666666666"/>
    <x v="2"/>
    <s v="United States"/>
    <s v="Phoenix"/>
    <x v="11"/>
    <n v="85023"/>
    <x v="3"/>
    <s v="FUR-BO-10004467"/>
    <x v="1"/>
    <x v="14"/>
    <x v="563"/>
    <n v="209.97900000000001"/>
    <n v="7"/>
    <n v="0.7"/>
    <n v="-356.96429999999998"/>
  </r>
  <r>
    <n v="5013"/>
    <s v="US-2017-160465"/>
    <n v="0.33333333333333331"/>
    <x v="72"/>
    <d v="2017-07-26T00:00:00"/>
    <x v="1"/>
    <x v="5"/>
    <s v="Standard Class"/>
    <s v="SW-20350"/>
    <s v="Sean Wendt"/>
    <n v="0.33333333333333331"/>
    <x v="1"/>
    <s v="United States"/>
    <s v="Cleveland"/>
    <x v="12"/>
    <n v="44105"/>
    <x v="1"/>
    <s v="OFF-BI-10001670"/>
    <x v="0"/>
    <x v="4"/>
    <x v="1012"/>
    <n v="33.93"/>
    <n v="3"/>
    <n v="0.7"/>
    <n v="-22.62"/>
  </r>
  <r>
    <n v="5014"/>
    <s v="US-2017-160465"/>
    <n v="0.33333333333333331"/>
    <x v="72"/>
    <d v="2017-07-26T00:00:00"/>
    <x v="1"/>
    <x v="5"/>
    <s v="Standard Class"/>
    <s v="SW-20350"/>
    <s v="Sean Wendt"/>
    <n v="0.33333333333333331"/>
    <x v="1"/>
    <s v="United States"/>
    <s v="Cleveland"/>
    <x v="12"/>
    <n v="44105"/>
    <x v="1"/>
    <s v="OFF-ST-10000136"/>
    <x v="0"/>
    <x v="3"/>
    <x v="1065"/>
    <n v="222.32"/>
    <n v="7"/>
    <n v="0.2"/>
    <n v="25.010999999999999"/>
  </r>
  <r>
    <n v="5015"/>
    <s v="US-2017-160465"/>
    <n v="0.33333333333333331"/>
    <x v="72"/>
    <d v="2017-07-26T00:00:00"/>
    <x v="1"/>
    <x v="5"/>
    <s v="Standard Class"/>
    <s v="SW-20350"/>
    <s v="Sean Wendt"/>
    <n v="0.33333333333333331"/>
    <x v="1"/>
    <s v="United States"/>
    <s v="Cleveland"/>
    <x v="12"/>
    <n v="44105"/>
    <x v="1"/>
    <s v="TEC-PH-10004522"/>
    <x v="2"/>
    <x v="2"/>
    <x v="1066"/>
    <n v="210.56399999999999"/>
    <n v="6"/>
    <n v="0.4"/>
    <n v="-52.640999999999998"/>
  </r>
  <r>
    <n v="5021"/>
    <s v="CA-2017-136511"/>
    <n v="1"/>
    <x v="209"/>
    <d v="2017-03-25T00:00:00"/>
    <x v="9"/>
    <x v="2"/>
    <s v="Second Class"/>
    <s v="MZ-17515"/>
    <s v="Mary Zewe"/>
    <n v="1"/>
    <x v="2"/>
    <s v="United States"/>
    <s v="New York City"/>
    <x v="9"/>
    <n v="10011"/>
    <x v="1"/>
    <s v="OFF-SU-10003505"/>
    <x v="0"/>
    <x v="15"/>
    <x v="760"/>
    <n v="347.58"/>
    <n v="3"/>
    <n v="0"/>
    <n v="17.379000000000001"/>
  </r>
  <r>
    <n v="5025"/>
    <s v="US-2017-130953"/>
    <n v="0.25"/>
    <x v="162"/>
    <d v="2017-08-03T00:00:00"/>
    <x v="1"/>
    <x v="0"/>
    <s v="Standard Class"/>
    <s v="RF-19735"/>
    <s v="Roland Fjeld"/>
    <n v="0.125"/>
    <x v="0"/>
    <s v="United States"/>
    <s v="Oklahoma City"/>
    <x v="34"/>
    <n v="73120"/>
    <x v="2"/>
    <s v="OFF-BI-10004828"/>
    <x v="0"/>
    <x v="4"/>
    <x v="1067"/>
    <n v="33.479999999999997"/>
    <n v="2"/>
    <n v="0"/>
    <n v="16.405200000000001"/>
  </r>
  <r>
    <n v="5026"/>
    <s v="US-2017-130953"/>
    <n v="0.25"/>
    <x v="162"/>
    <d v="2017-08-03T00:00:00"/>
    <x v="1"/>
    <x v="0"/>
    <s v="Standard Class"/>
    <s v="RF-19735"/>
    <s v="Roland Fjeld"/>
    <n v="0.125"/>
    <x v="0"/>
    <s v="United States"/>
    <s v="Oklahoma City"/>
    <x v="34"/>
    <n v="73120"/>
    <x v="2"/>
    <s v="TEC-PH-10003012"/>
    <x v="2"/>
    <x v="2"/>
    <x v="178"/>
    <n v="461.97"/>
    <n v="3"/>
    <n v="0"/>
    <n v="133.97130000000001"/>
  </r>
  <r>
    <n v="5027"/>
    <s v="US-2017-130953"/>
    <n v="0.25"/>
    <x v="162"/>
    <d v="2017-08-03T00:00:00"/>
    <x v="1"/>
    <x v="0"/>
    <s v="Standard Class"/>
    <s v="RF-19735"/>
    <s v="Roland Fjeld"/>
    <n v="0.125"/>
    <x v="0"/>
    <s v="United States"/>
    <s v="Oklahoma City"/>
    <x v="34"/>
    <n v="73120"/>
    <x v="2"/>
    <s v="OFF-AP-10002311"/>
    <x v="0"/>
    <x v="11"/>
    <x v="1068"/>
    <n v="137.62"/>
    <n v="2"/>
    <n v="0"/>
    <n v="60.552799999999998"/>
  </r>
  <r>
    <n v="5028"/>
    <s v="US-2017-130953"/>
    <n v="0.25"/>
    <x v="162"/>
    <d v="2017-08-03T00:00:00"/>
    <x v="1"/>
    <x v="0"/>
    <s v="Standard Class"/>
    <s v="RF-19735"/>
    <s v="Roland Fjeld"/>
    <n v="0.125"/>
    <x v="0"/>
    <s v="United States"/>
    <s v="Oklahoma City"/>
    <x v="34"/>
    <n v="73120"/>
    <x v="2"/>
    <s v="FUR-CH-10004626"/>
    <x v="1"/>
    <x v="1"/>
    <x v="1069"/>
    <n v="302.67"/>
    <n v="3"/>
    <n v="0"/>
    <n v="72.640799999999999"/>
  </r>
  <r>
    <n v="5030"/>
    <s v="CA-2017-139304"/>
    <n v="0.33333333333333331"/>
    <x v="258"/>
    <d v="2017-02-02T00:00:00"/>
    <x v="11"/>
    <x v="1"/>
    <s v="Standard Class"/>
    <s v="VG-21790"/>
    <s v="Vivek Gonzalez"/>
    <n v="0.2"/>
    <x v="0"/>
    <s v="United States"/>
    <s v="San Francisco"/>
    <x v="10"/>
    <n v="94109"/>
    <x v="3"/>
    <s v="OFF-AR-10001216"/>
    <x v="0"/>
    <x v="8"/>
    <x v="742"/>
    <n v="8.34"/>
    <n v="3"/>
    <n v="0"/>
    <n v="2.1684000000000001"/>
  </r>
  <r>
    <n v="5031"/>
    <s v="CA-2017-139304"/>
    <n v="0.33333333333333331"/>
    <x v="258"/>
    <d v="2017-02-02T00:00:00"/>
    <x v="11"/>
    <x v="1"/>
    <s v="Standard Class"/>
    <s v="VG-21790"/>
    <s v="Vivek Gonzalez"/>
    <n v="0.2"/>
    <x v="0"/>
    <s v="United States"/>
    <s v="San Francisco"/>
    <x v="10"/>
    <n v="94109"/>
    <x v="3"/>
    <s v="OFF-SU-10001664"/>
    <x v="0"/>
    <x v="15"/>
    <x v="1070"/>
    <n v="8.57"/>
    <n v="1"/>
    <n v="0"/>
    <n v="2.2282000000000002"/>
  </r>
  <r>
    <n v="5032"/>
    <s v="CA-2017-139304"/>
    <n v="0.33333333333333331"/>
    <x v="258"/>
    <d v="2017-02-02T00:00:00"/>
    <x v="11"/>
    <x v="1"/>
    <s v="Standard Class"/>
    <s v="VG-21790"/>
    <s v="Vivek Gonzalez"/>
    <n v="0.2"/>
    <x v="0"/>
    <s v="United States"/>
    <s v="San Francisco"/>
    <x v="10"/>
    <n v="94109"/>
    <x v="3"/>
    <s v="OFF-BI-10002498"/>
    <x v="0"/>
    <x v="4"/>
    <x v="445"/>
    <n v="119.616"/>
    <n v="8"/>
    <n v="0.2"/>
    <n v="40.370399999999997"/>
  </r>
  <r>
    <n v="5038"/>
    <s v="CA-2017-141719"/>
    <n v="1"/>
    <x v="202"/>
    <d v="2017-11-21T00:00:00"/>
    <x v="5"/>
    <x v="5"/>
    <s v="Second Class"/>
    <s v="EG-13900"/>
    <s v="Emily Grady"/>
    <n v="0.33333333333333331"/>
    <x v="0"/>
    <s v="United States"/>
    <s v="Naperville"/>
    <x v="3"/>
    <n v="60540"/>
    <x v="2"/>
    <s v="TEC-AC-10003610"/>
    <x v="2"/>
    <x v="6"/>
    <x v="184"/>
    <n v="239.96"/>
    <n v="5"/>
    <n v="0.2"/>
    <n v="83.986000000000004"/>
  </r>
  <r>
    <n v="5053"/>
    <s v="US-2017-120607"/>
    <n v="1"/>
    <x v="69"/>
    <d v="2017-05-19T00:00:00"/>
    <x v="6"/>
    <x v="5"/>
    <s v="Same Day"/>
    <s v="JC-15775"/>
    <s v="John Castell"/>
    <n v="0.1111111111111111"/>
    <x v="0"/>
    <s v="United States"/>
    <s v="Atlanta"/>
    <x v="18"/>
    <n v="30318"/>
    <x v="0"/>
    <s v="OFF-PA-10003129"/>
    <x v="0"/>
    <x v="0"/>
    <x v="487"/>
    <n v="195.64"/>
    <n v="4"/>
    <n v="0"/>
    <n v="91.950800000000001"/>
  </r>
  <r>
    <n v="5065"/>
    <s v="CA-2017-122196"/>
    <n v="1"/>
    <x v="165"/>
    <d v="2017-09-24T00:00:00"/>
    <x v="3"/>
    <x v="5"/>
    <s v="First Class"/>
    <s v="CA-12265"/>
    <s v="Christina Anderson"/>
    <n v="0.1111111111111111"/>
    <x v="0"/>
    <s v="United States"/>
    <s v="Wilmington"/>
    <x v="33"/>
    <n v="19805"/>
    <x v="1"/>
    <s v="TEC-PH-10004977"/>
    <x v="2"/>
    <x v="2"/>
    <x v="138"/>
    <n v="391.98"/>
    <n v="2"/>
    <n v="0"/>
    <n v="113.6742"/>
  </r>
  <r>
    <n v="5066"/>
    <s v="CA-2017-142090"/>
    <n v="0.5"/>
    <x v="93"/>
    <d v="2017-12-07T00:00:00"/>
    <x v="5"/>
    <x v="2"/>
    <s v="Standard Class"/>
    <s v="SC-20380"/>
    <s v="Shahid Collister"/>
    <n v="8.3333333333333329E-2"/>
    <x v="0"/>
    <s v="United States"/>
    <s v="Burlington"/>
    <x v="0"/>
    <n v="27217"/>
    <x v="0"/>
    <s v="TEC-AC-10002001"/>
    <x v="2"/>
    <x v="6"/>
    <x v="1071"/>
    <n v="383.976"/>
    <n v="3"/>
    <n v="0.2"/>
    <n v="81.594899999999996"/>
  </r>
  <r>
    <n v="5067"/>
    <s v="CA-2017-142090"/>
    <n v="0.5"/>
    <x v="93"/>
    <d v="2017-12-07T00:00:00"/>
    <x v="5"/>
    <x v="2"/>
    <s v="Standard Class"/>
    <s v="SC-20380"/>
    <s v="Shahid Collister"/>
    <n v="8.3333333333333329E-2"/>
    <x v="0"/>
    <s v="United States"/>
    <s v="Burlington"/>
    <x v="0"/>
    <n v="27217"/>
    <x v="0"/>
    <s v="FUR-TA-10001889"/>
    <x v="1"/>
    <x v="12"/>
    <x v="492"/>
    <n v="1781.682"/>
    <n v="7"/>
    <n v="0.4"/>
    <n v="-653.28340000000003"/>
  </r>
  <r>
    <n v="5068"/>
    <s v="CA-2017-160934"/>
    <n v="1"/>
    <x v="225"/>
    <d v="2017-01-19T00:00:00"/>
    <x v="11"/>
    <x v="1"/>
    <s v="Standard Class"/>
    <s v="TT-21460"/>
    <s v="Tonja Turnell"/>
    <n v="9.0909090909090912E-2"/>
    <x v="1"/>
    <s v="United States"/>
    <s v="Los Angeles"/>
    <x v="10"/>
    <n v="90008"/>
    <x v="3"/>
    <s v="OFF-AR-10003504"/>
    <x v="0"/>
    <x v="8"/>
    <x v="402"/>
    <n v="21.4"/>
    <n v="5"/>
    <n v="0"/>
    <n v="6.2060000000000004"/>
  </r>
  <r>
    <n v="5075"/>
    <s v="CA-2017-151071"/>
    <n v="1"/>
    <x v="280"/>
    <d v="2017-04-29T00:00:00"/>
    <x v="0"/>
    <x v="3"/>
    <s v="Second Class"/>
    <s v="MB-18085"/>
    <s v="Mick Brown"/>
    <n v="0.2"/>
    <x v="0"/>
    <s v="United States"/>
    <s v="Los Angeles"/>
    <x v="10"/>
    <n v="90049"/>
    <x v="3"/>
    <s v="OFF-BI-10002103"/>
    <x v="0"/>
    <x v="4"/>
    <x v="330"/>
    <n v="13.904"/>
    <n v="2"/>
    <n v="0.2"/>
    <n v="4.5187999999999997"/>
  </r>
  <r>
    <n v="5079"/>
    <s v="CA-2017-143217"/>
    <n v="1"/>
    <x v="98"/>
    <d v="2017-11-17T00:00:00"/>
    <x v="5"/>
    <x v="0"/>
    <s v="Standard Class"/>
    <s v="CG-12040"/>
    <s v="Catherine Glotzbach"/>
    <n v="0.5"/>
    <x v="1"/>
    <s v="United States"/>
    <s v="Milwaukee"/>
    <x v="27"/>
    <n v="53209"/>
    <x v="2"/>
    <s v="OFF-BI-10002949"/>
    <x v="0"/>
    <x v="4"/>
    <x v="144"/>
    <n v="18.239999999999998"/>
    <n v="3"/>
    <n v="0"/>
    <n v="8.5728000000000009"/>
  </r>
  <r>
    <n v="5080"/>
    <s v="US-2017-133312"/>
    <n v="0.5"/>
    <x v="255"/>
    <d v="2017-11-29T00:00:00"/>
    <x v="5"/>
    <x v="0"/>
    <s v="Standard Class"/>
    <s v="BD-11500"/>
    <s v="Bradley Drucker"/>
    <n v="0.25"/>
    <x v="0"/>
    <s v="United States"/>
    <s v="San Francisco"/>
    <x v="10"/>
    <n v="94122"/>
    <x v="3"/>
    <s v="FUR-BO-10002213"/>
    <x v="1"/>
    <x v="14"/>
    <x v="1072"/>
    <n v="359.49900000000002"/>
    <n v="3"/>
    <n v="0.15"/>
    <n v="-29.605799999999999"/>
  </r>
  <r>
    <n v="5081"/>
    <s v="US-2017-133312"/>
    <n v="0.5"/>
    <x v="255"/>
    <d v="2017-11-29T00:00:00"/>
    <x v="5"/>
    <x v="0"/>
    <s v="Standard Class"/>
    <s v="BD-11500"/>
    <s v="Bradley Drucker"/>
    <n v="0.25"/>
    <x v="0"/>
    <s v="United States"/>
    <s v="San Francisco"/>
    <x v="10"/>
    <n v="94122"/>
    <x v="3"/>
    <s v="OFF-ST-10001325"/>
    <x v="0"/>
    <x v="3"/>
    <x v="287"/>
    <n v="10.48"/>
    <n v="1"/>
    <n v="0"/>
    <n v="2.8296000000000001"/>
  </r>
  <r>
    <n v="5090"/>
    <s v="CA-2017-132738"/>
    <n v="0.5"/>
    <x v="281"/>
    <d v="2017-08-07T00:00:00"/>
    <x v="10"/>
    <x v="5"/>
    <s v="First Class"/>
    <s v="HM-14860"/>
    <s v="Harry Marie"/>
    <n v="0.125"/>
    <x v="2"/>
    <s v="United States"/>
    <s v="Loveland"/>
    <x v="26"/>
    <n v="80538"/>
    <x v="3"/>
    <s v="OFF-PA-10001752"/>
    <x v="0"/>
    <x v="0"/>
    <x v="635"/>
    <n v="7.968"/>
    <n v="2"/>
    <n v="0.2"/>
    <n v="2.8883999999999999"/>
  </r>
  <r>
    <n v="5091"/>
    <s v="CA-2017-132738"/>
    <n v="0.5"/>
    <x v="281"/>
    <d v="2017-08-07T00:00:00"/>
    <x v="10"/>
    <x v="5"/>
    <s v="First Class"/>
    <s v="HM-14860"/>
    <s v="Harry Marie"/>
    <n v="0.125"/>
    <x v="2"/>
    <s v="United States"/>
    <s v="Loveland"/>
    <x v="26"/>
    <n v="80538"/>
    <x v="3"/>
    <s v="OFF-EN-10001141"/>
    <x v="0"/>
    <x v="10"/>
    <x v="181"/>
    <n v="8.7840000000000007"/>
    <n v="1"/>
    <n v="0.2"/>
    <n v="3.1842000000000001"/>
  </r>
  <r>
    <n v="5092"/>
    <s v="CA-2017-156720"/>
    <n v="1"/>
    <x v="73"/>
    <d v="2018-01-03T00:00:00"/>
    <x v="4"/>
    <x v="0"/>
    <s v="Standard Class"/>
    <s v="JM-15580"/>
    <s v="Jill Matthias"/>
    <n v="1"/>
    <x v="0"/>
    <s v="United States"/>
    <s v="Loveland"/>
    <x v="26"/>
    <n v="80538"/>
    <x v="3"/>
    <s v="OFF-FA-10003472"/>
    <x v="0"/>
    <x v="9"/>
    <x v="1073"/>
    <n v="3.024"/>
    <n v="3"/>
    <n v="0.2"/>
    <n v="-0.6048"/>
  </r>
  <r>
    <n v="5108"/>
    <s v="CA-2017-132213"/>
    <n v="0.5"/>
    <x v="280"/>
    <d v="2017-04-26T00:00:00"/>
    <x v="0"/>
    <x v="3"/>
    <s v="First Class"/>
    <s v="PN-18775"/>
    <s v="Parhena Norris"/>
    <n v="0.125"/>
    <x v="1"/>
    <s v="United States"/>
    <s v="Nashville"/>
    <x v="15"/>
    <n v="37211"/>
    <x v="0"/>
    <s v="OFF-AR-10004078"/>
    <x v="0"/>
    <x v="8"/>
    <x v="542"/>
    <n v="42.048000000000002"/>
    <n v="9"/>
    <n v="0.2"/>
    <n v="5.2560000000000002"/>
  </r>
  <r>
    <n v="5109"/>
    <s v="CA-2017-132213"/>
    <n v="0.5"/>
    <x v="280"/>
    <d v="2017-04-26T00:00:00"/>
    <x v="0"/>
    <x v="3"/>
    <s v="First Class"/>
    <s v="PN-18775"/>
    <s v="Parhena Norris"/>
    <n v="0.125"/>
    <x v="1"/>
    <s v="United States"/>
    <s v="Nashville"/>
    <x v="15"/>
    <n v="37211"/>
    <x v="0"/>
    <s v="OFF-AR-10001958"/>
    <x v="0"/>
    <x v="8"/>
    <x v="252"/>
    <n v="67.92"/>
    <n v="5"/>
    <n v="0.2"/>
    <n v="6.7919999999999998"/>
  </r>
  <r>
    <n v="5116"/>
    <s v="CA-2017-125640"/>
    <n v="1"/>
    <x v="229"/>
    <d v="2017-07-29T00:00:00"/>
    <x v="1"/>
    <x v="3"/>
    <s v="Standard Class"/>
    <s v="DD-13570"/>
    <s v="Dorothy Dickinson"/>
    <n v="0.2"/>
    <x v="0"/>
    <s v="United States"/>
    <s v="Philadelphia"/>
    <x v="1"/>
    <n v="19134"/>
    <x v="1"/>
    <s v="OFF-LA-10004178"/>
    <x v="0"/>
    <x v="7"/>
    <x v="1074"/>
    <n v="3.3039999999999998"/>
    <n v="1"/>
    <n v="0.2"/>
    <n v="1.0738000000000001"/>
  </r>
  <r>
    <n v="5117"/>
    <s v="CA-2017-154137"/>
    <n v="1"/>
    <x v="98"/>
    <d v="2017-11-17T00:00:00"/>
    <x v="5"/>
    <x v="0"/>
    <s v="Standard Class"/>
    <s v="MT-17815"/>
    <s v="Meg Tillman"/>
    <n v="0.5"/>
    <x v="0"/>
    <s v="United States"/>
    <s v="New York City"/>
    <x v="9"/>
    <n v="10009"/>
    <x v="1"/>
    <s v="OFF-ST-10003324"/>
    <x v="0"/>
    <x v="3"/>
    <x v="1075"/>
    <n v="35.479999999999997"/>
    <n v="1"/>
    <n v="0"/>
    <n v="0"/>
  </r>
  <r>
    <n v="5132"/>
    <s v="CA-2017-146626"/>
    <n v="1"/>
    <x v="172"/>
    <d v="2018-01-05T00:00:00"/>
    <x v="4"/>
    <x v="5"/>
    <s v="Standard Class"/>
    <s v="BP-11185"/>
    <s v="Ben Peterman"/>
    <n v="0.125"/>
    <x v="2"/>
    <s v="United States"/>
    <s v="Anaheim"/>
    <x v="10"/>
    <n v="92804"/>
    <x v="3"/>
    <s v="FUR-FU-10002501"/>
    <x v="1"/>
    <x v="5"/>
    <x v="1039"/>
    <n v="101.12"/>
    <n v="8"/>
    <n v="0"/>
    <n v="37.414400000000001"/>
  </r>
  <r>
    <n v="5134"/>
    <s v="CA-2017-155607"/>
    <n v="0.5"/>
    <x v="54"/>
    <d v="2017-11-30T00:00:00"/>
    <x v="5"/>
    <x v="1"/>
    <s v="Standard Class"/>
    <s v="FG-14260"/>
    <s v="Frank Gastineau"/>
    <n v="0.14285714285714285"/>
    <x v="1"/>
    <s v="United States"/>
    <s v="New York City"/>
    <x v="9"/>
    <n v="10009"/>
    <x v="1"/>
    <s v="OFF-AP-10001962"/>
    <x v="0"/>
    <x v="11"/>
    <x v="914"/>
    <n v="58.73"/>
    <n v="7"/>
    <n v="0"/>
    <n v="14.682499999999999"/>
  </r>
  <r>
    <n v="5135"/>
    <s v="CA-2017-155607"/>
    <n v="0.5"/>
    <x v="54"/>
    <d v="2017-11-30T00:00:00"/>
    <x v="5"/>
    <x v="1"/>
    <s v="Standard Class"/>
    <s v="FG-14260"/>
    <s v="Frank Gastineau"/>
    <n v="0.14285714285714285"/>
    <x v="1"/>
    <s v="United States"/>
    <s v="New York City"/>
    <x v="9"/>
    <n v="10009"/>
    <x v="1"/>
    <s v="OFF-BI-10003364"/>
    <x v="0"/>
    <x v="4"/>
    <x v="293"/>
    <n v="93.343999999999994"/>
    <n v="4"/>
    <n v="0.2"/>
    <n v="32.670400000000001"/>
  </r>
  <r>
    <n v="5139"/>
    <s v="CA-2017-128335"/>
    <n v="0.5"/>
    <x v="108"/>
    <d v="2017-10-05T00:00:00"/>
    <x v="3"/>
    <x v="5"/>
    <s v="Standard Class"/>
    <s v="JA-15970"/>
    <s v="Joseph Airdo"/>
    <n v="0.1"/>
    <x v="0"/>
    <s v="United States"/>
    <s v="Mount Vernon"/>
    <x v="9"/>
    <n v="10550"/>
    <x v="1"/>
    <s v="OFF-EN-10001539"/>
    <x v="0"/>
    <x v="10"/>
    <x v="468"/>
    <n v="23.34"/>
    <n v="3"/>
    <n v="0"/>
    <n v="10.969799999999999"/>
  </r>
  <r>
    <n v="5140"/>
    <s v="CA-2017-128335"/>
    <n v="0.5"/>
    <x v="108"/>
    <d v="2017-10-05T00:00:00"/>
    <x v="3"/>
    <x v="5"/>
    <s v="Standard Class"/>
    <s v="JA-15970"/>
    <s v="Joseph Airdo"/>
    <n v="0.1"/>
    <x v="0"/>
    <s v="United States"/>
    <s v="Mount Vernon"/>
    <x v="9"/>
    <n v="10550"/>
    <x v="1"/>
    <s v="OFF-PA-10004996"/>
    <x v="0"/>
    <x v="0"/>
    <x v="1076"/>
    <n v="51.55"/>
    <n v="5"/>
    <n v="0"/>
    <n v="24.2285"/>
  </r>
  <r>
    <n v="5145"/>
    <s v="CA-2017-161333"/>
    <n v="0.33333333333333331"/>
    <x v="16"/>
    <d v="2017-02-07T00:00:00"/>
    <x v="8"/>
    <x v="2"/>
    <s v="Standard Class"/>
    <s v="JL-15835"/>
    <s v="John Lee"/>
    <n v="0.05"/>
    <x v="0"/>
    <s v="United States"/>
    <s v="Los Angeles"/>
    <x v="10"/>
    <n v="90045"/>
    <x v="3"/>
    <s v="FUR-FU-10003039"/>
    <x v="1"/>
    <x v="5"/>
    <x v="124"/>
    <n v="86.26"/>
    <n v="2"/>
    <n v="0"/>
    <n v="29.328399999999998"/>
  </r>
  <r>
    <n v="5146"/>
    <s v="CA-2017-161333"/>
    <n v="0.33333333333333331"/>
    <x v="16"/>
    <d v="2017-02-07T00:00:00"/>
    <x v="8"/>
    <x v="2"/>
    <s v="Standard Class"/>
    <s v="JL-15835"/>
    <s v="John Lee"/>
    <n v="0.05"/>
    <x v="0"/>
    <s v="United States"/>
    <s v="Los Angeles"/>
    <x v="10"/>
    <n v="90045"/>
    <x v="3"/>
    <s v="OFF-ST-10000464"/>
    <x v="0"/>
    <x v="3"/>
    <x v="860"/>
    <n v="139.04"/>
    <n v="4"/>
    <n v="0"/>
    <n v="38.931199999999997"/>
  </r>
  <r>
    <n v="5147"/>
    <s v="CA-2017-161333"/>
    <n v="0.33333333333333331"/>
    <x v="16"/>
    <d v="2017-02-07T00:00:00"/>
    <x v="8"/>
    <x v="2"/>
    <s v="Standard Class"/>
    <s v="JL-15835"/>
    <s v="John Lee"/>
    <n v="0.05"/>
    <x v="0"/>
    <s v="United States"/>
    <s v="Los Angeles"/>
    <x v="10"/>
    <n v="90045"/>
    <x v="3"/>
    <s v="OFF-AP-10000252"/>
    <x v="0"/>
    <x v="11"/>
    <x v="1077"/>
    <n v="46.8"/>
    <n v="4"/>
    <n v="0"/>
    <n v="16.38"/>
  </r>
  <r>
    <n v="5148"/>
    <s v="CA-2017-128734"/>
    <n v="0.5"/>
    <x v="43"/>
    <d v="2017-12-31T00:00:00"/>
    <x v="4"/>
    <x v="1"/>
    <s v="Standard Class"/>
    <s v="JL-15175"/>
    <s v="James Lanier"/>
    <n v="0.33333333333333331"/>
    <x v="1"/>
    <s v="United States"/>
    <s v="Chandler"/>
    <x v="11"/>
    <n v="85224"/>
    <x v="3"/>
    <s v="FUR-FU-10001731"/>
    <x v="1"/>
    <x v="5"/>
    <x v="1078"/>
    <n v="8.5440000000000005"/>
    <n v="4"/>
    <n v="0.2"/>
    <n v="1.9224000000000001"/>
  </r>
  <r>
    <n v="5149"/>
    <s v="CA-2017-128734"/>
    <n v="0.5"/>
    <x v="43"/>
    <d v="2017-12-31T00:00:00"/>
    <x v="4"/>
    <x v="1"/>
    <s v="Standard Class"/>
    <s v="JL-15175"/>
    <s v="James Lanier"/>
    <n v="0.33333333333333331"/>
    <x v="1"/>
    <s v="United States"/>
    <s v="Chandler"/>
    <x v="11"/>
    <n v="85224"/>
    <x v="3"/>
    <s v="FUR-CH-10001394"/>
    <x v="1"/>
    <x v="1"/>
    <x v="569"/>
    <n v="842.37599999999998"/>
    <n v="3"/>
    <n v="0.2"/>
    <n v="105.297"/>
  </r>
  <r>
    <n v="5151"/>
    <s v="CA-2017-125101"/>
    <n v="1"/>
    <x v="250"/>
    <d v="2017-03-10T00:00:00"/>
    <x v="9"/>
    <x v="4"/>
    <s v="Second Class"/>
    <s v="SH-19975"/>
    <s v="Sally Hughsby"/>
    <n v="9.0909090909090912E-2"/>
    <x v="2"/>
    <s v="United States"/>
    <s v="San Francisco"/>
    <x v="10"/>
    <n v="94109"/>
    <x v="3"/>
    <s v="OFF-ST-10000675"/>
    <x v="0"/>
    <x v="3"/>
    <x v="713"/>
    <n v="67.78"/>
    <n v="2"/>
    <n v="0"/>
    <n v="16.945"/>
  </r>
  <r>
    <n v="5152"/>
    <s v="CA-2017-169929"/>
    <n v="1"/>
    <x v="37"/>
    <d v="2017-09-28T00:00:00"/>
    <x v="3"/>
    <x v="4"/>
    <s v="First Class"/>
    <s v="LS-17200"/>
    <s v="Luke Schmidt"/>
    <n v="0.16666666666666666"/>
    <x v="2"/>
    <s v="United States"/>
    <s v="Helena"/>
    <x v="25"/>
    <n v="59601"/>
    <x v="3"/>
    <s v="OFF-ST-10002352"/>
    <x v="0"/>
    <x v="3"/>
    <x v="300"/>
    <n v="39.9"/>
    <n v="5"/>
    <n v="0"/>
    <n v="10.374000000000001"/>
  </r>
  <r>
    <n v="5157"/>
    <s v="CA-2017-163006"/>
    <n v="0.33333333333333331"/>
    <x v="41"/>
    <d v="2017-07-04T00:00:00"/>
    <x v="7"/>
    <x v="5"/>
    <s v="Second Class"/>
    <s v="GH-14410"/>
    <s v="Gary Hansen"/>
    <n v="0.125"/>
    <x v="1"/>
    <s v="United States"/>
    <s v="Chicago"/>
    <x v="3"/>
    <n v="60653"/>
    <x v="2"/>
    <s v="TEC-PH-10002584"/>
    <x v="2"/>
    <x v="2"/>
    <x v="1079"/>
    <n v="1001.5839999999999"/>
    <n v="2"/>
    <n v="0.2"/>
    <n v="125.19799999999999"/>
  </r>
  <r>
    <n v="5158"/>
    <s v="CA-2017-163006"/>
    <n v="0.33333333333333331"/>
    <x v="41"/>
    <d v="2017-07-04T00:00:00"/>
    <x v="7"/>
    <x v="5"/>
    <s v="Second Class"/>
    <s v="GH-14410"/>
    <s v="Gary Hansen"/>
    <n v="0.125"/>
    <x v="1"/>
    <s v="United States"/>
    <s v="Chicago"/>
    <x v="3"/>
    <n v="60653"/>
    <x v="2"/>
    <s v="FUR-CH-10000229"/>
    <x v="1"/>
    <x v="1"/>
    <x v="1080"/>
    <n v="569.05799999999999"/>
    <n v="3"/>
    <n v="0.3"/>
    <n v="-178.8468"/>
  </r>
  <r>
    <n v="5159"/>
    <s v="CA-2017-163006"/>
    <n v="0.33333333333333331"/>
    <x v="41"/>
    <d v="2017-07-04T00:00:00"/>
    <x v="7"/>
    <x v="5"/>
    <s v="Second Class"/>
    <s v="GH-14410"/>
    <s v="Gary Hansen"/>
    <n v="0.125"/>
    <x v="1"/>
    <s v="United States"/>
    <s v="Chicago"/>
    <x v="3"/>
    <n v="60653"/>
    <x v="2"/>
    <s v="FUR-FU-10003799"/>
    <x v="1"/>
    <x v="5"/>
    <x v="1081"/>
    <n v="14.224"/>
    <n v="2"/>
    <n v="0.6"/>
    <n v="-10.3124"/>
  </r>
  <r>
    <n v="5175"/>
    <s v="CA-2017-106432"/>
    <n v="0.5"/>
    <x v="2"/>
    <d v="2017-10-24T00:00:00"/>
    <x v="2"/>
    <x v="2"/>
    <s v="Standard Class"/>
    <s v="CA-12265"/>
    <s v="Christina Anderson"/>
    <n v="0.1111111111111111"/>
    <x v="0"/>
    <s v="United States"/>
    <s v="Waco"/>
    <x v="2"/>
    <n v="76706"/>
    <x v="2"/>
    <s v="OFF-BI-10002799"/>
    <x v="0"/>
    <x v="4"/>
    <x v="788"/>
    <n v="2.0720000000000001"/>
    <n v="2"/>
    <n v="0.8"/>
    <n v="-3.5224000000000002"/>
  </r>
  <r>
    <n v="5176"/>
    <s v="CA-2017-106432"/>
    <n v="0.5"/>
    <x v="2"/>
    <d v="2017-10-24T00:00:00"/>
    <x v="2"/>
    <x v="2"/>
    <s v="Standard Class"/>
    <s v="CA-12265"/>
    <s v="Christina Anderson"/>
    <n v="0.1111111111111111"/>
    <x v="0"/>
    <s v="United States"/>
    <s v="Waco"/>
    <x v="2"/>
    <n v="76706"/>
    <x v="2"/>
    <s v="FUR-BO-10004360"/>
    <x v="1"/>
    <x v="14"/>
    <x v="1082"/>
    <n v="328.39920000000001"/>
    <n v="3"/>
    <n v="0.32"/>
    <n v="-91.758600000000001"/>
  </r>
  <r>
    <n v="5182"/>
    <s v="CA-2017-108749"/>
    <n v="0.5"/>
    <x v="147"/>
    <d v="2017-09-15T00:00:00"/>
    <x v="3"/>
    <x v="3"/>
    <s v="First Class"/>
    <s v="DJ-13510"/>
    <s v="Don Jones"/>
    <n v="0.125"/>
    <x v="2"/>
    <s v="United States"/>
    <s v="Woonsocket"/>
    <x v="20"/>
    <n v="2895"/>
    <x v="1"/>
    <s v="OFF-PA-10003797"/>
    <x v="0"/>
    <x v="0"/>
    <x v="1083"/>
    <n v="45.36"/>
    <n v="7"/>
    <n v="0"/>
    <n v="21.7728"/>
  </r>
  <r>
    <n v="5183"/>
    <s v="CA-2017-108749"/>
    <n v="0.5"/>
    <x v="147"/>
    <d v="2017-09-15T00:00:00"/>
    <x v="3"/>
    <x v="3"/>
    <s v="First Class"/>
    <s v="DJ-13510"/>
    <s v="Don Jones"/>
    <n v="0.125"/>
    <x v="2"/>
    <s v="United States"/>
    <s v="Woonsocket"/>
    <x v="20"/>
    <n v="2895"/>
    <x v="1"/>
    <s v="OFF-BI-10003707"/>
    <x v="0"/>
    <x v="4"/>
    <x v="1084"/>
    <n v="45.78"/>
    <n v="3"/>
    <n v="0"/>
    <n v="22.89"/>
  </r>
  <r>
    <n v="5184"/>
    <s v="CA-2017-163335"/>
    <n v="0.5"/>
    <x v="70"/>
    <d v="2017-09-27T00:00:00"/>
    <x v="3"/>
    <x v="1"/>
    <s v="First Class"/>
    <s v="AG-10675"/>
    <s v="Anna Gayman"/>
    <n v="0.14285714285714285"/>
    <x v="0"/>
    <s v="United States"/>
    <s v="Columbus"/>
    <x v="18"/>
    <n v="31907"/>
    <x v="0"/>
    <s v="OFF-ST-10000885"/>
    <x v="0"/>
    <x v="3"/>
    <x v="1085"/>
    <n v="40.29"/>
    <n v="3"/>
    <n v="0"/>
    <n v="10.0725"/>
  </r>
  <r>
    <n v="5185"/>
    <s v="CA-2017-163335"/>
    <n v="0.5"/>
    <x v="70"/>
    <d v="2017-09-27T00:00:00"/>
    <x v="3"/>
    <x v="1"/>
    <s v="First Class"/>
    <s v="AG-10675"/>
    <s v="Anna Gayman"/>
    <n v="0.14285714285714285"/>
    <x v="0"/>
    <s v="United States"/>
    <s v="Columbus"/>
    <x v="18"/>
    <n v="31907"/>
    <x v="0"/>
    <s v="OFF-BI-10002827"/>
    <x v="0"/>
    <x v="4"/>
    <x v="727"/>
    <n v="38.71"/>
    <n v="7"/>
    <n v="0"/>
    <n v="17.8066"/>
  </r>
  <r>
    <n v="5190"/>
    <s v="US-2017-136679"/>
    <n v="0.5"/>
    <x v="67"/>
    <d v="2017-11-18T00:00:00"/>
    <x v="5"/>
    <x v="3"/>
    <s v="Standard Class"/>
    <s v="XP-21865"/>
    <s v="Xylona Preis"/>
    <n v="0.16666666666666666"/>
    <x v="0"/>
    <s v="United States"/>
    <s v="Pasadena"/>
    <x v="2"/>
    <n v="77506"/>
    <x v="2"/>
    <s v="TEC-AC-10004855"/>
    <x v="2"/>
    <x v="6"/>
    <x v="1086"/>
    <n v="167.952"/>
    <n v="6"/>
    <n v="0.2"/>
    <n v="-27.292200000000001"/>
  </r>
  <r>
    <n v="5191"/>
    <s v="US-2017-136679"/>
    <n v="0.5"/>
    <x v="67"/>
    <d v="2017-11-18T00:00:00"/>
    <x v="5"/>
    <x v="3"/>
    <s v="Standard Class"/>
    <s v="XP-21865"/>
    <s v="Xylona Preis"/>
    <n v="0.16666666666666666"/>
    <x v="0"/>
    <s v="United States"/>
    <s v="Pasadena"/>
    <x v="2"/>
    <n v="77506"/>
    <x v="2"/>
    <s v="OFF-AR-10003582"/>
    <x v="0"/>
    <x v="8"/>
    <x v="1087"/>
    <n v="45.04"/>
    <n v="2"/>
    <n v="0.2"/>
    <n v="4.5039999999999996"/>
  </r>
  <r>
    <n v="5192"/>
    <s v="US-2017-141943"/>
    <n v="1"/>
    <x v="282"/>
    <d v="2017-05-09T00:00:00"/>
    <x v="6"/>
    <x v="5"/>
    <s v="Standard Class"/>
    <s v="DK-12985"/>
    <s v="Darren Koutras"/>
    <n v="0.25"/>
    <x v="0"/>
    <s v="United States"/>
    <s v="San Francisco"/>
    <x v="10"/>
    <n v="94122"/>
    <x v="3"/>
    <s v="OFF-EN-10003448"/>
    <x v="0"/>
    <x v="10"/>
    <x v="1088"/>
    <n v="23.16"/>
    <n v="2"/>
    <n v="0"/>
    <n v="11.58"/>
  </r>
  <r>
    <n v="5217"/>
    <s v="US-2017-159562"/>
    <n v="1"/>
    <x v="120"/>
    <d v="2017-09-15T00:00:00"/>
    <x v="3"/>
    <x v="0"/>
    <s v="Standard Class"/>
    <s v="JB-16000"/>
    <s v="Joy Bell-"/>
    <n v="0.2"/>
    <x v="0"/>
    <s v="United States"/>
    <s v="Roseville"/>
    <x v="5"/>
    <n v="48066"/>
    <x v="2"/>
    <s v="OFF-EN-10000461"/>
    <x v="0"/>
    <x v="10"/>
    <x v="268"/>
    <n v="17.48"/>
    <n v="2"/>
    <n v="0"/>
    <n v="8.2156000000000002"/>
  </r>
  <r>
    <n v="5218"/>
    <s v="CA-2017-134635"/>
    <n v="1"/>
    <x v="0"/>
    <d v="2017-04-17T00:00:00"/>
    <x v="0"/>
    <x v="0"/>
    <s v="Second Class"/>
    <s v="NS-18640"/>
    <s v="Noel Staavos"/>
    <n v="0.25"/>
    <x v="2"/>
    <s v="United States"/>
    <s v="Los Angeles"/>
    <x v="10"/>
    <n v="90049"/>
    <x v="3"/>
    <s v="OFF-PA-10002254"/>
    <x v="0"/>
    <x v="0"/>
    <x v="873"/>
    <n v="79.14"/>
    <n v="3"/>
    <n v="0"/>
    <n v="36.404400000000003"/>
  </r>
  <r>
    <n v="5219"/>
    <s v="CA-2017-167080"/>
    <n v="1"/>
    <x v="53"/>
    <d v="2017-06-14T00:00:00"/>
    <x v="7"/>
    <x v="0"/>
    <s v="Standard Class"/>
    <s v="LC-16930"/>
    <s v="Linda Cazamias"/>
    <n v="0.33333333333333331"/>
    <x v="2"/>
    <s v="United States"/>
    <s v="New York City"/>
    <x v="9"/>
    <n v="10011"/>
    <x v="1"/>
    <s v="OFF-AR-10001868"/>
    <x v="0"/>
    <x v="8"/>
    <x v="582"/>
    <n v="8.4"/>
    <n v="5"/>
    <n v="0"/>
    <n v="4.2"/>
  </r>
  <r>
    <n v="5220"/>
    <s v="CA-2017-145653"/>
    <n v="1"/>
    <x v="245"/>
    <d v="2017-09-01T00:00:00"/>
    <x v="3"/>
    <x v="5"/>
    <s v="Same Day"/>
    <s v="CA-12775"/>
    <s v="Cynthia Arntzen"/>
    <n v="0.2"/>
    <x v="0"/>
    <s v="United States"/>
    <s v="Detroit"/>
    <x v="5"/>
    <n v="48205"/>
    <x v="2"/>
    <s v="FUR-CH-10004875"/>
    <x v="1"/>
    <x v="1"/>
    <x v="718"/>
    <n v="498.26"/>
    <n v="7"/>
    <n v="0"/>
    <n v="134.53020000000001"/>
  </r>
  <r>
    <n v="5222"/>
    <s v="CA-2017-117401"/>
    <n v="0.33333333333333331"/>
    <x v="227"/>
    <d v="2017-05-22T00:00:00"/>
    <x v="6"/>
    <x v="2"/>
    <s v="Second Class"/>
    <s v="PP-18955"/>
    <s v="Paul Prost"/>
    <n v="0.2"/>
    <x v="1"/>
    <s v="United States"/>
    <s v="Springfield"/>
    <x v="13"/>
    <n v="65807"/>
    <x v="2"/>
    <s v="OFF-AP-10000938"/>
    <x v="0"/>
    <x v="11"/>
    <x v="1089"/>
    <n v="706.86"/>
    <n v="7"/>
    <n v="0"/>
    <n v="197.92080000000001"/>
  </r>
  <r>
    <n v="5223"/>
    <s v="CA-2017-117401"/>
    <n v="0.33333333333333331"/>
    <x v="227"/>
    <d v="2017-05-22T00:00:00"/>
    <x v="6"/>
    <x v="2"/>
    <s v="Second Class"/>
    <s v="PP-18955"/>
    <s v="Paul Prost"/>
    <n v="0.2"/>
    <x v="1"/>
    <s v="United States"/>
    <s v="Springfield"/>
    <x v="13"/>
    <n v="65807"/>
    <x v="2"/>
    <s v="TEC-PH-10003555"/>
    <x v="2"/>
    <x v="2"/>
    <x v="264"/>
    <n v="114.95"/>
    <n v="5"/>
    <n v="0"/>
    <n v="2.2989999999999999"/>
  </r>
  <r>
    <n v="5224"/>
    <s v="CA-2017-117401"/>
    <n v="0.33333333333333331"/>
    <x v="227"/>
    <d v="2017-05-22T00:00:00"/>
    <x v="6"/>
    <x v="2"/>
    <s v="Second Class"/>
    <s v="PP-18955"/>
    <s v="Paul Prost"/>
    <n v="0.2"/>
    <x v="1"/>
    <s v="United States"/>
    <s v="Springfield"/>
    <x v="13"/>
    <n v="65807"/>
    <x v="2"/>
    <s v="OFF-BI-10001267"/>
    <x v="0"/>
    <x v="4"/>
    <x v="1090"/>
    <n v="43.19"/>
    <n v="7"/>
    <n v="0"/>
    <n v="20.731200000000001"/>
  </r>
  <r>
    <n v="5225"/>
    <s v="US-2017-109582"/>
    <n v="1"/>
    <x v="147"/>
    <d v="2017-09-17T00:00:00"/>
    <x v="3"/>
    <x v="3"/>
    <s v="Second Class"/>
    <s v="JM-15865"/>
    <s v="John Murray"/>
    <n v="0.5"/>
    <x v="0"/>
    <s v="United States"/>
    <s v="Los Angeles"/>
    <x v="10"/>
    <n v="90036"/>
    <x v="3"/>
    <s v="OFF-PA-10004071"/>
    <x v="0"/>
    <x v="0"/>
    <x v="482"/>
    <n v="166.44"/>
    <n v="3"/>
    <n v="0"/>
    <n v="79.891199999999998"/>
  </r>
  <r>
    <n v="5230"/>
    <s v="CA-2017-124436"/>
    <n v="0.25"/>
    <x v="143"/>
    <d v="2017-03-22T00:00:00"/>
    <x v="9"/>
    <x v="1"/>
    <s v="Second Class"/>
    <s v="SA-20830"/>
    <s v="Sue Ann Reed"/>
    <n v="0.1"/>
    <x v="0"/>
    <s v="United States"/>
    <s v="Fresno"/>
    <x v="10"/>
    <n v="93727"/>
    <x v="3"/>
    <s v="OFF-BI-10001553"/>
    <x v="0"/>
    <x v="4"/>
    <x v="583"/>
    <n v="14.624000000000001"/>
    <n v="2"/>
    <n v="0.2"/>
    <n v="5.1184000000000003"/>
  </r>
  <r>
    <n v="5231"/>
    <s v="CA-2017-124436"/>
    <n v="0.25"/>
    <x v="143"/>
    <d v="2017-03-22T00:00:00"/>
    <x v="9"/>
    <x v="1"/>
    <s v="Second Class"/>
    <s v="SA-20830"/>
    <s v="Sue Ann Reed"/>
    <n v="0.1"/>
    <x v="0"/>
    <s v="United States"/>
    <s v="Fresno"/>
    <x v="10"/>
    <n v="93727"/>
    <x v="3"/>
    <s v="FUR-TA-10001095"/>
    <x v="1"/>
    <x v="12"/>
    <x v="994"/>
    <n v="697.16"/>
    <n v="5"/>
    <n v="0.2"/>
    <n v="8.7144999999999992"/>
  </r>
  <r>
    <n v="5232"/>
    <s v="CA-2017-124436"/>
    <n v="0.25"/>
    <x v="143"/>
    <d v="2017-03-22T00:00:00"/>
    <x v="9"/>
    <x v="1"/>
    <s v="Second Class"/>
    <s v="SA-20830"/>
    <s v="Sue Ann Reed"/>
    <n v="0.1"/>
    <x v="0"/>
    <s v="United States"/>
    <s v="Fresno"/>
    <x v="10"/>
    <n v="93727"/>
    <x v="3"/>
    <s v="FUR-FU-10001185"/>
    <x v="1"/>
    <x v="5"/>
    <x v="1091"/>
    <n v="30.93"/>
    <n v="1"/>
    <n v="0"/>
    <n v="12.6813"/>
  </r>
  <r>
    <n v="5233"/>
    <s v="CA-2017-124436"/>
    <n v="0.25"/>
    <x v="143"/>
    <d v="2017-03-22T00:00:00"/>
    <x v="9"/>
    <x v="1"/>
    <s v="Second Class"/>
    <s v="SA-20830"/>
    <s v="Sue Ann Reed"/>
    <n v="0.1"/>
    <x v="0"/>
    <s v="United States"/>
    <s v="Fresno"/>
    <x v="10"/>
    <n v="93727"/>
    <x v="3"/>
    <s v="OFF-BI-10000343"/>
    <x v="0"/>
    <x v="4"/>
    <x v="31"/>
    <n v="27.495999999999999"/>
    <n v="7"/>
    <n v="0.2"/>
    <n v="9.2798999999999996"/>
  </r>
  <r>
    <n v="5235"/>
    <s v="CA-2017-131037"/>
    <n v="1"/>
    <x v="283"/>
    <d v="2017-08-23T00:00:00"/>
    <x v="10"/>
    <x v="3"/>
    <s v="First Class"/>
    <s v="TM-21490"/>
    <s v="Tony Molinari"/>
    <n v="0.25"/>
    <x v="0"/>
    <s v="United States"/>
    <s v="San Francisco"/>
    <x v="10"/>
    <n v="94110"/>
    <x v="3"/>
    <s v="FUR-TA-10001768"/>
    <x v="1"/>
    <x v="12"/>
    <x v="1092"/>
    <n v="210.00800000000001"/>
    <n v="1"/>
    <n v="0.2"/>
    <n v="2.6251000000000002"/>
  </r>
  <r>
    <n v="5243"/>
    <s v="CA-2017-146367"/>
    <n v="1"/>
    <x v="281"/>
    <d v="2017-08-08T00:00:00"/>
    <x v="10"/>
    <x v="5"/>
    <s v="Standard Class"/>
    <s v="HM-14860"/>
    <s v="Harry Marie"/>
    <n v="0.125"/>
    <x v="2"/>
    <s v="United States"/>
    <s v="Carrollton"/>
    <x v="2"/>
    <n v="75007"/>
    <x v="2"/>
    <s v="OFF-BI-10002827"/>
    <x v="0"/>
    <x v="4"/>
    <x v="727"/>
    <n v="3.3180000000000001"/>
    <n v="3"/>
    <n v="0.8"/>
    <n v="-5.6406000000000001"/>
  </r>
  <r>
    <n v="5249"/>
    <s v="US-2017-110989"/>
    <n v="1"/>
    <x v="33"/>
    <d v="2017-11-05T00:00:00"/>
    <x v="5"/>
    <x v="5"/>
    <s v="Second Class"/>
    <s v="EJ-14155"/>
    <s v="Eva Jacobs"/>
    <n v="0.33333333333333331"/>
    <x v="0"/>
    <s v="United States"/>
    <s v="Seattle"/>
    <x v="21"/>
    <n v="98105"/>
    <x v="3"/>
    <s v="TEC-AC-10002345"/>
    <x v="2"/>
    <x v="6"/>
    <x v="1093"/>
    <n v="43.5"/>
    <n v="3"/>
    <n v="0"/>
    <n v="10.875"/>
  </r>
  <r>
    <n v="5258"/>
    <s v="US-2017-114034"/>
    <n v="1"/>
    <x v="284"/>
    <d v="2017-01-08T00:00:00"/>
    <x v="11"/>
    <x v="3"/>
    <s v="Standard Class"/>
    <s v="DL-13315"/>
    <s v="Delfina Latchford"/>
    <n v="0.16666666666666666"/>
    <x v="0"/>
    <s v="United States"/>
    <s v="Rancho Cucamonga"/>
    <x v="10"/>
    <n v="91730"/>
    <x v="3"/>
    <s v="OFF-PA-10004735"/>
    <x v="0"/>
    <x v="0"/>
    <x v="842"/>
    <n v="38.880000000000003"/>
    <n v="6"/>
    <n v="0"/>
    <n v="18.662400000000002"/>
  </r>
  <r>
    <n v="5259"/>
    <s v="US-2017-115595"/>
    <n v="1"/>
    <x v="127"/>
    <d v="2017-10-11T00:00:00"/>
    <x v="2"/>
    <x v="4"/>
    <s v="First Class"/>
    <s v="XP-21865"/>
    <s v="Xylona Preis"/>
    <n v="0.16666666666666666"/>
    <x v="0"/>
    <s v="United States"/>
    <s v="Los Angeles"/>
    <x v="10"/>
    <n v="90032"/>
    <x v="3"/>
    <s v="OFF-PA-10001745"/>
    <x v="0"/>
    <x v="0"/>
    <x v="689"/>
    <n v="35.200000000000003"/>
    <n v="5"/>
    <n v="0"/>
    <n v="16.544"/>
  </r>
  <r>
    <n v="5260"/>
    <s v="CA-2017-158722"/>
    <n v="1"/>
    <x v="51"/>
    <d v="2017-10-26T00:00:00"/>
    <x v="2"/>
    <x v="5"/>
    <s v="Standard Class"/>
    <s v="MA-17560"/>
    <s v="Matt Abelman"/>
    <n v="0.25"/>
    <x v="1"/>
    <s v="United States"/>
    <s v="Philadelphia"/>
    <x v="1"/>
    <n v="19120"/>
    <x v="1"/>
    <s v="OFF-PA-10000176"/>
    <x v="0"/>
    <x v="0"/>
    <x v="1094"/>
    <n v="45.527999999999999"/>
    <n v="3"/>
    <n v="0.2"/>
    <n v="15.934799999999999"/>
  </r>
  <r>
    <n v="5266"/>
    <s v="CA-2017-147452"/>
    <n v="0.33333333333333331"/>
    <x v="285"/>
    <d v="2017-10-03T00:00:00"/>
    <x v="3"/>
    <x v="0"/>
    <s v="First Class"/>
    <s v="CS-11845"/>
    <s v="Cari Sayre"/>
    <n v="0.2"/>
    <x v="2"/>
    <s v="United States"/>
    <s v="Seattle"/>
    <x v="21"/>
    <n v="98103"/>
    <x v="3"/>
    <s v="OFF-PA-10001838"/>
    <x v="0"/>
    <x v="0"/>
    <x v="376"/>
    <n v="11.76"/>
    <n v="2"/>
    <n v="0"/>
    <n v="5.7624000000000004"/>
  </r>
  <r>
    <n v="5267"/>
    <s v="CA-2017-147452"/>
    <n v="0.33333333333333331"/>
    <x v="285"/>
    <d v="2017-10-03T00:00:00"/>
    <x v="3"/>
    <x v="0"/>
    <s v="First Class"/>
    <s v="CS-11845"/>
    <s v="Cari Sayre"/>
    <n v="0.2"/>
    <x v="2"/>
    <s v="United States"/>
    <s v="Seattle"/>
    <x v="21"/>
    <n v="98103"/>
    <x v="3"/>
    <s v="OFF-PA-10004039"/>
    <x v="0"/>
    <x v="0"/>
    <x v="1095"/>
    <n v="167.94"/>
    <n v="3"/>
    <n v="0"/>
    <n v="82.290599999999998"/>
  </r>
  <r>
    <n v="5268"/>
    <s v="CA-2017-147452"/>
    <n v="0.33333333333333331"/>
    <x v="285"/>
    <d v="2017-10-03T00:00:00"/>
    <x v="3"/>
    <x v="0"/>
    <s v="First Class"/>
    <s v="CS-11845"/>
    <s v="Cari Sayre"/>
    <n v="0.2"/>
    <x v="2"/>
    <s v="United States"/>
    <s v="Seattle"/>
    <x v="21"/>
    <n v="98103"/>
    <x v="3"/>
    <s v="OFF-AP-10001626"/>
    <x v="0"/>
    <x v="11"/>
    <x v="1096"/>
    <n v="3.89"/>
    <n v="1"/>
    <n v="0"/>
    <n v="1.0114000000000001"/>
  </r>
  <r>
    <n v="5269"/>
    <s v="US-2017-114657"/>
    <n v="1"/>
    <x v="192"/>
    <d v="2017-11-21T00:00:00"/>
    <x v="5"/>
    <x v="2"/>
    <s v="Standard Class"/>
    <s v="MH-18115"/>
    <s v="Mick Hernandez"/>
    <n v="5.2631578947368418E-2"/>
    <x v="1"/>
    <s v="United States"/>
    <s v="Yonkers"/>
    <x v="9"/>
    <n v="10701"/>
    <x v="1"/>
    <s v="TEC-MA-10003173"/>
    <x v="2"/>
    <x v="16"/>
    <x v="1097"/>
    <n v="52.44"/>
    <n v="4"/>
    <n v="0"/>
    <n v="24.122399999999999"/>
  </r>
  <r>
    <n v="5270"/>
    <s v="CA-2017-144484"/>
    <n v="0.5"/>
    <x v="61"/>
    <d v="2017-09-11T00:00:00"/>
    <x v="3"/>
    <x v="4"/>
    <s v="Same Day"/>
    <s v="CB-12025"/>
    <s v="Cassandra Brandow"/>
    <n v="0.1111111111111111"/>
    <x v="0"/>
    <s v="United States"/>
    <s v="San Francisco"/>
    <x v="10"/>
    <n v="94110"/>
    <x v="3"/>
    <s v="FUR-FU-10000260"/>
    <x v="1"/>
    <x v="5"/>
    <x v="7"/>
    <n v="32.36"/>
    <n v="4"/>
    <n v="0"/>
    <n v="11.6496"/>
  </r>
  <r>
    <n v="5271"/>
    <s v="CA-2017-144484"/>
    <n v="0.5"/>
    <x v="61"/>
    <d v="2017-09-11T00:00:00"/>
    <x v="3"/>
    <x v="4"/>
    <s v="Same Day"/>
    <s v="CB-12025"/>
    <s v="Cassandra Brandow"/>
    <n v="0.1111111111111111"/>
    <x v="0"/>
    <s v="United States"/>
    <s v="San Francisco"/>
    <x v="10"/>
    <n v="94110"/>
    <x v="3"/>
    <s v="OFF-AP-10004487"/>
    <x v="0"/>
    <x v="11"/>
    <x v="1098"/>
    <n v="406.6"/>
    <n v="5"/>
    <n v="0"/>
    <n v="113.848"/>
  </r>
  <r>
    <n v="5272"/>
    <s v="CA-2017-125913"/>
    <n v="0.5"/>
    <x v="286"/>
    <d v="2017-01-16T00:00:00"/>
    <x v="11"/>
    <x v="4"/>
    <s v="Same Day"/>
    <s v="JO-15145"/>
    <s v="Jack O'Briant"/>
    <n v="0.2"/>
    <x v="2"/>
    <s v="United States"/>
    <s v="Los Angeles"/>
    <x v="10"/>
    <n v="90008"/>
    <x v="3"/>
    <s v="FUR-FU-10001487"/>
    <x v="1"/>
    <x v="5"/>
    <x v="776"/>
    <n v="27.92"/>
    <n v="4"/>
    <n v="0"/>
    <n v="8.0968"/>
  </r>
  <r>
    <n v="5273"/>
    <s v="CA-2017-125913"/>
    <n v="0.5"/>
    <x v="286"/>
    <d v="2017-01-16T00:00:00"/>
    <x v="11"/>
    <x v="4"/>
    <s v="Same Day"/>
    <s v="JO-15145"/>
    <s v="Jack O'Briant"/>
    <n v="0.2"/>
    <x v="2"/>
    <s v="United States"/>
    <s v="Los Angeles"/>
    <x v="10"/>
    <n v="90008"/>
    <x v="3"/>
    <s v="FUR-TA-10001520"/>
    <x v="1"/>
    <x v="12"/>
    <x v="739"/>
    <n v="399.67200000000003"/>
    <n v="7"/>
    <n v="0.2"/>
    <n v="-14.9877"/>
  </r>
  <r>
    <n v="5276"/>
    <s v="CA-2017-147333"/>
    <n v="0.5"/>
    <x v="234"/>
    <d v="2017-12-20T00:00:00"/>
    <x v="4"/>
    <x v="2"/>
    <s v="Standard Class"/>
    <s v="KL-16555"/>
    <s v="Kelly Lampkin"/>
    <n v="0.16666666666666666"/>
    <x v="2"/>
    <s v="United States"/>
    <s v="Fayetteville"/>
    <x v="41"/>
    <n v="72701"/>
    <x v="0"/>
    <s v="TEC-AC-10004469"/>
    <x v="2"/>
    <x v="6"/>
    <x v="308"/>
    <n v="159.80000000000001"/>
    <n v="4"/>
    <n v="0"/>
    <n v="70.311999999999998"/>
  </r>
  <r>
    <n v="5277"/>
    <s v="CA-2017-147333"/>
    <n v="0.5"/>
    <x v="234"/>
    <d v="2017-12-20T00:00:00"/>
    <x v="4"/>
    <x v="2"/>
    <s v="Standard Class"/>
    <s v="KL-16555"/>
    <s v="Kelly Lampkin"/>
    <n v="0.16666666666666666"/>
    <x v="2"/>
    <s v="United States"/>
    <s v="Fayetteville"/>
    <x v="41"/>
    <n v="72701"/>
    <x v="0"/>
    <s v="TEC-AC-10003038"/>
    <x v="2"/>
    <x v="6"/>
    <x v="604"/>
    <n v="44.75"/>
    <n v="5"/>
    <n v="0"/>
    <n v="8.5024999999999995"/>
  </r>
  <r>
    <n v="5280"/>
    <s v="US-2017-104094"/>
    <n v="1"/>
    <x v="59"/>
    <d v="2017-09-11T00:00:00"/>
    <x v="3"/>
    <x v="2"/>
    <s v="Standard Class"/>
    <s v="AG-10675"/>
    <s v="Anna Gayman"/>
    <n v="0.14285714285714285"/>
    <x v="0"/>
    <s v="United States"/>
    <s v="Milwaukee"/>
    <x v="27"/>
    <n v="53209"/>
    <x v="2"/>
    <s v="TEC-AC-10002134"/>
    <x v="2"/>
    <x v="6"/>
    <x v="1099"/>
    <n v="13.48"/>
    <n v="1"/>
    <n v="0"/>
    <n v="1.8872"/>
  </r>
  <r>
    <n v="5281"/>
    <s v="CA-2017-152709"/>
    <n v="1"/>
    <x v="160"/>
    <d v="2017-10-12T00:00:00"/>
    <x v="2"/>
    <x v="0"/>
    <s v="Standard Class"/>
    <s v="DB-13210"/>
    <s v="Dean Braden"/>
    <n v="0.125"/>
    <x v="0"/>
    <s v="United States"/>
    <s v="Detroit"/>
    <x v="5"/>
    <n v="48234"/>
    <x v="2"/>
    <s v="OFF-ST-10001837"/>
    <x v="0"/>
    <x v="3"/>
    <x v="1100"/>
    <n v="85.52"/>
    <n v="2"/>
    <n v="0"/>
    <n v="22.235199999999999"/>
  </r>
  <r>
    <n v="5286"/>
    <s v="CA-2017-105991"/>
    <n v="0.33333333333333331"/>
    <x v="282"/>
    <d v="2017-05-06T00:00:00"/>
    <x v="6"/>
    <x v="5"/>
    <s v="First Class"/>
    <s v="LH-17020"/>
    <s v="Lisa Hazard"/>
    <n v="0.33333333333333331"/>
    <x v="0"/>
    <s v="United States"/>
    <s v="Louisville"/>
    <x v="26"/>
    <n v="80027"/>
    <x v="3"/>
    <s v="OFF-EN-10002600"/>
    <x v="0"/>
    <x v="10"/>
    <x v="1101"/>
    <n v="21.24"/>
    <n v="9"/>
    <n v="0.2"/>
    <n v="7.4340000000000002"/>
  </r>
  <r>
    <n v="5287"/>
    <s v="CA-2017-105991"/>
    <n v="0.33333333333333331"/>
    <x v="282"/>
    <d v="2017-05-06T00:00:00"/>
    <x v="6"/>
    <x v="5"/>
    <s v="First Class"/>
    <s v="LH-17020"/>
    <s v="Lisa Hazard"/>
    <n v="0.33333333333333331"/>
    <x v="0"/>
    <s v="United States"/>
    <s v="Louisville"/>
    <x v="26"/>
    <n v="80027"/>
    <x v="3"/>
    <s v="OFF-BI-10003274"/>
    <x v="0"/>
    <x v="4"/>
    <x v="20"/>
    <n v="9.5519999999999996"/>
    <n v="8"/>
    <n v="0.7"/>
    <n v="-7.3231999999999999"/>
  </r>
  <r>
    <n v="5288"/>
    <s v="CA-2017-105991"/>
    <n v="0.33333333333333331"/>
    <x v="282"/>
    <d v="2017-05-06T00:00:00"/>
    <x v="6"/>
    <x v="5"/>
    <s v="First Class"/>
    <s v="LH-17020"/>
    <s v="Lisa Hazard"/>
    <n v="0.33333333333333331"/>
    <x v="0"/>
    <s v="United States"/>
    <s v="Louisville"/>
    <x v="26"/>
    <n v="80027"/>
    <x v="3"/>
    <s v="FUR-BO-10004467"/>
    <x v="1"/>
    <x v="14"/>
    <x v="563"/>
    <n v="89.991"/>
    <n v="3"/>
    <n v="0.7"/>
    <n v="-152.9847"/>
  </r>
  <r>
    <n v="5289"/>
    <s v="US-2017-136784"/>
    <n v="1"/>
    <x v="144"/>
    <d v="2017-05-05T00:00:00"/>
    <x v="0"/>
    <x v="1"/>
    <s v="Standard Class"/>
    <s v="AD-10180"/>
    <s v="Alan Dominguez"/>
    <n v="0.125"/>
    <x v="1"/>
    <s v="United States"/>
    <s v="San Francisco"/>
    <x v="10"/>
    <n v="94122"/>
    <x v="3"/>
    <s v="OFF-PA-10000675"/>
    <x v="0"/>
    <x v="0"/>
    <x v="870"/>
    <n v="163.96"/>
    <n v="4"/>
    <n v="0"/>
    <n v="80.340400000000002"/>
  </r>
  <r>
    <n v="5293"/>
    <s v="CA-2017-151218"/>
    <n v="1"/>
    <x v="89"/>
    <d v="2017-06-23T00:00:00"/>
    <x v="7"/>
    <x v="3"/>
    <s v="First Class"/>
    <s v="PJ-19015"/>
    <s v="Pauline Johnson"/>
    <n v="0.25"/>
    <x v="0"/>
    <s v="United States"/>
    <s v="Miami"/>
    <x v="4"/>
    <n v="33180"/>
    <x v="0"/>
    <s v="OFF-ST-10004835"/>
    <x v="0"/>
    <x v="3"/>
    <x v="674"/>
    <n v="4.4640000000000004"/>
    <n v="1"/>
    <n v="0.2"/>
    <n v="0.33479999999999999"/>
  </r>
  <r>
    <n v="5295"/>
    <s v="CA-2017-144883"/>
    <n v="1"/>
    <x v="212"/>
    <d v="2017-08-19T00:00:00"/>
    <x v="10"/>
    <x v="3"/>
    <s v="Standard Class"/>
    <s v="BO-11350"/>
    <s v="Bill Overfelt"/>
    <n v="0.1111111111111111"/>
    <x v="2"/>
    <s v="United States"/>
    <s v="Roseville"/>
    <x v="7"/>
    <n v="55113"/>
    <x v="2"/>
    <s v="OFF-LA-10000305"/>
    <x v="0"/>
    <x v="7"/>
    <x v="1102"/>
    <n v="50.4"/>
    <n v="8"/>
    <n v="0"/>
    <n v="23.184000000000001"/>
  </r>
  <r>
    <n v="5296"/>
    <s v="CA-2017-142174"/>
    <n v="1"/>
    <x v="45"/>
    <d v="2017-03-09T00:00:00"/>
    <x v="9"/>
    <x v="0"/>
    <s v="Standard Class"/>
    <s v="DP-13000"/>
    <s v="Darren Powers"/>
    <n v="0.2"/>
    <x v="0"/>
    <s v="United States"/>
    <s v="Houston"/>
    <x v="2"/>
    <n v="77041"/>
    <x v="2"/>
    <s v="OFF-PA-10000806"/>
    <x v="0"/>
    <x v="0"/>
    <x v="1038"/>
    <n v="89.567999999999998"/>
    <n v="2"/>
    <n v="0.2"/>
    <n v="32.468400000000003"/>
  </r>
  <r>
    <n v="5297"/>
    <s v="CA-2017-108791"/>
    <n v="0.5"/>
    <x v="267"/>
    <d v="2017-07-31T00:00:00"/>
    <x v="1"/>
    <x v="2"/>
    <s v="Standard Class"/>
    <s v="TM-21490"/>
    <s v="Tony Molinari"/>
    <n v="0.25"/>
    <x v="0"/>
    <s v="United States"/>
    <s v="Yonkers"/>
    <x v="9"/>
    <n v="10701"/>
    <x v="1"/>
    <s v="FUR-FU-10004018"/>
    <x v="1"/>
    <x v="5"/>
    <x v="339"/>
    <n v="14.89"/>
    <n v="1"/>
    <n v="0"/>
    <n v="4.0202999999999998"/>
  </r>
  <r>
    <n v="5298"/>
    <s v="CA-2017-108791"/>
    <n v="0.5"/>
    <x v="267"/>
    <d v="2017-07-31T00:00:00"/>
    <x v="1"/>
    <x v="2"/>
    <s v="Standard Class"/>
    <s v="TM-21490"/>
    <s v="Tony Molinari"/>
    <n v="0.25"/>
    <x v="0"/>
    <s v="United States"/>
    <s v="Yonkers"/>
    <x v="9"/>
    <n v="10701"/>
    <x v="1"/>
    <s v="TEC-PH-10002660"/>
    <x v="2"/>
    <x v="2"/>
    <x v="229"/>
    <n v="543.91999999999996"/>
    <n v="8"/>
    <n v="0"/>
    <n v="135.97999999999999"/>
  </r>
  <r>
    <n v="5309"/>
    <s v="CA-2017-131254"/>
    <n v="0.33333333333333331"/>
    <x v="32"/>
    <d v="2017-11-21T00:00:00"/>
    <x v="5"/>
    <x v="1"/>
    <s v="First Class"/>
    <s v="NC-18415"/>
    <s v="Nathan Cano"/>
    <n v="0.33333333333333331"/>
    <x v="0"/>
    <s v="United States"/>
    <s v="Houston"/>
    <x v="2"/>
    <n v="77095"/>
    <x v="2"/>
    <s v="FUR-CH-10003774"/>
    <x v="1"/>
    <x v="1"/>
    <x v="867"/>
    <n v="191.05799999999999"/>
    <n v="3"/>
    <n v="0.3"/>
    <n v="-46.399799999999999"/>
  </r>
  <r>
    <n v="5310"/>
    <s v="CA-2017-131254"/>
    <n v="0.33333333333333331"/>
    <x v="32"/>
    <d v="2017-11-21T00:00:00"/>
    <x v="5"/>
    <x v="1"/>
    <s v="First Class"/>
    <s v="NC-18415"/>
    <s v="Nathan Cano"/>
    <n v="0.33333333333333331"/>
    <x v="0"/>
    <s v="United States"/>
    <s v="Houston"/>
    <x v="2"/>
    <n v="77095"/>
    <x v="2"/>
    <s v="OFF-AR-10003876"/>
    <x v="0"/>
    <x v="8"/>
    <x v="1103"/>
    <n v="13.04"/>
    <n v="5"/>
    <n v="0.2"/>
    <n v="3.9119999999999999"/>
  </r>
  <r>
    <n v="5311"/>
    <s v="CA-2017-131254"/>
    <n v="0.33333333333333331"/>
    <x v="32"/>
    <d v="2017-11-21T00:00:00"/>
    <x v="5"/>
    <x v="1"/>
    <s v="First Class"/>
    <s v="NC-18415"/>
    <s v="Nathan Cano"/>
    <n v="0.33333333333333331"/>
    <x v="0"/>
    <s v="United States"/>
    <s v="Houston"/>
    <x v="2"/>
    <n v="77095"/>
    <x v="2"/>
    <s v="OFF-BI-10003527"/>
    <x v="0"/>
    <x v="4"/>
    <x v="687"/>
    <n v="1525.1880000000001"/>
    <n v="6"/>
    <n v="0.8"/>
    <n v="-2287.7820000000002"/>
  </r>
  <r>
    <n v="5314"/>
    <s v="CA-2017-137876"/>
    <n v="0.5"/>
    <x v="144"/>
    <d v="2017-05-05T00:00:00"/>
    <x v="0"/>
    <x v="1"/>
    <s v="Standard Class"/>
    <s v="DJ-13510"/>
    <s v="Don Jones"/>
    <n v="0.125"/>
    <x v="2"/>
    <s v="United States"/>
    <s v="San Francisco"/>
    <x v="10"/>
    <n v="94110"/>
    <x v="3"/>
    <s v="FUR-FU-10000222"/>
    <x v="1"/>
    <x v="5"/>
    <x v="1104"/>
    <n v="64.959999999999994"/>
    <n v="2"/>
    <n v="0"/>
    <n v="21.436800000000002"/>
  </r>
  <r>
    <n v="5315"/>
    <s v="CA-2017-137876"/>
    <n v="0.5"/>
    <x v="144"/>
    <d v="2017-05-05T00:00:00"/>
    <x v="0"/>
    <x v="1"/>
    <s v="Standard Class"/>
    <s v="DJ-13510"/>
    <s v="Don Jones"/>
    <n v="0.125"/>
    <x v="2"/>
    <s v="United States"/>
    <s v="San Francisco"/>
    <x v="10"/>
    <n v="94110"/>
    <x v="3"/>
    <s v="OFF-EN-10001219"/>
    <x v="0"/>
    <x v="10"/>
    <x v="176"/>
    <n v="30.56"/>
    <n v="4"/>
    <n v="0"/>
    <n v="14.974399999999999"/>
  </r>
  <r>
    <n v="5317"/>
    <s v="US-2017-162558"/>
    <n v="0.14285714285714285"/>
    <x v="81"/>
    <d v="2017-10-05T00:00:00"/>
    <x v="2"/>
    <x v="4"/>
    <s v="First Class"/>
    <s v="Dp-13240"/>
    <s v="Dean percer"/>
    <n v="5.2631578947368418E-2"/>
    <x v="1"/>
    <s v="United States"/>
    <s v="Knoxville"/>
    <x v="15"/>
    <n v="37918"/>
    <x v="0"/>
    <s v="FUR-FU-10002364"/>
    <x v="1"/>
    <x v="5"/>
    <x v="1105"/>
    <n v="11.808"/>
    <n v="2"/>
    <n v="0.2"/>
    <n v="1.3284"/>
  </r>
  <r>
    <n v="5318"/>
    <s v="US-2017-162558"/>
    <n v="0.14285714285714285"/>
    <x v="81"/>
    <d v="2017-10-05T00:00:00"/>
    <x v="2"/>
    <x v="4"/>
    <s v="First Class"/>
    <s v="Dp-13240"/>
    <s v="Dean percer"/>
    <n v="5.2631578947368418E-2"/>
    <x v="1"/>
    <s v="United States"/>
    <s v="Knoxville"/>
    <x v="15"/>
    <n v="37918"/>
    <x v="0"/>
    <s v="FUR-FU-10004864"/>
    <x v="1"/>
    <x v="5"/>
    <x v="1106"/>
    <n v="9.6560000000000006"/>
    <n v="1"/>
    <n v="0.2"/>
    <n v="1.5690999999999999"/>
  </r>
  <r>
    <n v="5319"/>
    <s v="US-2017-162558"/>
    <n v="0.14285714285714285"/>
    <x v="81"/>
    <d v="2017-10-05T00:00:00"/>
    <x v="2"/>
    <x v="4"/>
    <s v="First Class"/>
    <s v="Dp-13240"/>
    <s v="Dean percer"/>
    <n v="5.2631578947368418E-2"/>
    <x v="1"/>
    <s v="United States"/>
    <s v="Knoxville"/>
    <x v="15"/>
    <n v="37918"/>
    <x v="0"/>
    <s v="OFF-PA-10003172"/>
    <x v="0"/>
    <x v="0"/>
    <x v="299"/>
    <n v="20.736000000000001"/>
    <n v="4"/>
    <n v="0.2"/>
    <n v="7.2576000000000001"/>
  </r>
  <r>
    <n v="5320"/>
    <s v="US-2017-162558"/>
    <n v="0.14285714285714285"/>
    <x v="81"/>
    <d v="2017-10-05T00:00:00"/>
    <x v="2"/>
    <x v="4"/>
    <s v="First Class"/>
    <s v="Dp-13240"/>
    <s v="Dean percer"/>
    <n v="5.2631578947368418E-2"/>
    <x v="1"/>
    <s v="United States"/>
    <s v="Knoxville"/>
    <x v="15"/>
    <n v="37918"/>
    <x v="0"/>
    <s v="OFF-BI-10000977"/>
    <x v="0"/>
    <x v="4"/>
    <x v="367"/>
    <n v="27.36"/>
    <n v="3"/>
    <n v="0.7"/>
    <n v="-21.888000000000002"/>
  </r>
  <r>
    <n v="5321"/>
    <s v="US-2017-162558"/>
    <n v="0.14285714285714285"/>
    <x v="81"/>
    <d v="2017-10-05T00:00:00"/>
    <x v="2"/>
    <x v="4"/>
    <s v="First Class"/>
    <s v="Dp-13240"/>
    <s v="Dean percer"/>
    <n v="5.2631578947368418E-2"/>
    <x v="1"/>
    <s v="United States"/>
    <s v="Knoxville"/>
    <x v="15"/>
    <n v="37918"/>
    <x v="0"/>
    <s v="FUR-TA-10000198"/>
    <x v="1"/>
    <x v="12"/>
    <x v="614"/>
    <n v="2314.116"/>
    <n v="7"/>
    <n v="0.4"/>
    <n v="-1002.7836"/>
  </r>
  <r>
    <n v="5322"/>
    <s v="US-2017-162558"/>
    <n v="0.14285714285714285"/>
    <x v="81"/>
    <d v="2017-10-05T00:00:00"/>
    <x v="2"/>
    <x v="4"/>
    <s v="First Class"/>
    <s v="Dp-13240"/>
    <s v="Dean percer"/>
    <n v="5.2631578947368418E-2"/>
    <x v="1"/>
    <s v="United States"/>
    <s v="Knoxville"/>
    <x v="15"/>
    <n v="37918"/>
    <x v="0"/>
    <s v="OFF-BI-10003984"/>
    <x v="0"/>
    <x v="4"/>
    <x v="220"/>
    <n v="34.235999999999997"/>
    <n v="4"/>
    <n v="0.7"/>
    <n v="-26.247599999999998"/>
  </r>
  <r>
    <n v="5323"/>
    <s v="US-2017-162558"/>
    <n v="0.14285714285714285"/>
    <x v="81"/>
    <d v="2017-10-05T00:00:00"/>
    <x v="2"/>
    <x v="4"/>
    <s v="First Class"/>
    <s v="Dp-13240"/>
    <s v="Dean percer"/>
    <n v="5.2631578947368418E-2"/>
    <x v="1"/>
    <s v="United States"/>
    <s v="Knoxville"/>
    <x v="15"/>
    <n v="37918"/>
    <x v="0"/>
    <s v="FUR-FU-10003691"/>
    <x v="1"/>
    <x v="5"/>
    <x v="1107"/>
    <n v="19.760000000000002"/>
    <n v="2"/>
    <n v="0.2"/>
    <n v="5.9279999999999999"/>
  </r>
  <r>
    <n v="5324"/>
    <s v="CA-2017-134439"/>
    <n v="1"/>
    <x v="17"/>
    <d v="2017-09-23T00:00:00"/>
    <x v="3"/>
    <x v="4"/>
    <s v="Second Class"/>
    <s v="TM-21010"/>
    <s v="Tamara Manning"/>
    <n v="0.14285714285714285"/>
    <x v="0"/>
    <s v="United States"/>
    <s v="Grand Island"/>
    <x v="32"/>
    <n v="68801"/>
    <x v="2"/>
    <s v="OFF-PA-10004082"/>
    <x v="0"/>
    <x v="0"/>
    <x v="527"/>
    <n v="15.96"/>
    <n v="2"/>
    <n v="0"/>
    <n v="7.98"/>
  </r>
  <r>
    <n v="5338"/>
    <s v="CA-2017-111577"/>
    <n v="1"/>
    <x v="152"/>
    <d v="2017-10-21T00:00:00"/>
    <x v="2"/>
    <x v="4"/>
    <s v="Standard Class"/>
    <s v="AJ-10780"/>
    <s v="Anthony Jacobs"/>
    <n v="0.14285714285714285"/>
    <x v="2"/>
    <s v="United States"/>
    <s v="Scottsdale"/>
    <x v="11"/>
    <n v="85254"/>
    <x v="3"/>
    <s v="OFF-PA-10000062"/>
    <x v="0"/>
    <x v="0"/>
    <x v="651"/>
    <n v="307.77600000000001"/>
    <n v="7"/>
    <n v="0.2"/>
    <n v="111.5688"/>
  </r>
  <r>
    <n v="5346"/>
    <s v="CA-2017-108539"/>
    <n v="0.33333333333333331"/>
    <x v="205"/>
    <d v="2017-03-23T00:00:00"/>
    <x v="9"/>
    <x v="3"/>
    <s v="Second Class"/>
    <s v="SC-20725"/>
    <s v="Steven Cartwright"/>
    <n v="0.2"/>
    <x v="0"/>
    <s v="United States"/>
    <s v="Los Angeles"/>
    <x v="10"/>
    <n v="90045"/>
    <x v="3"/>
    <s v="OFF-ST-10003208"/>
    <x v="0"/>
    <x v="3"/>
    <x v="54"/>
    <n v="725.84"/>
    <n v="4"/>
    <n v="0"/>
    <n v="210.49359999999999"/>
  </r>
  <r>
    <n v="5347"/>
    <s v="CA-2017-108539"/>
    <n v="0.33333333333333331"/>
    <x v="205"/>
    <d v="2017-03-23T00:00:00"/>
    <x v="9"/>
    <x v="3"/>
    <s v="Second Class"/>
    <s v="SC-20725"/>
    <s v="Steven Cartwright"/>
    <n v="0.2"/>
    <x v="0"/>
    <s v="United States"/>
    <s v="Los Angeles"/>
    <x v="10"/>
    <n v="90045"/>
    <x v="3"/>
    <s v="OFF-BI-10003981"/>
    <x v="0"/>
    <x v="4"/>
    <x v="1108"/>
    <n v="10.896000000000001"/>
    <n v="3"/>
    <n v="0.2"/>
    <n v="3.9498000000000002"/>
  </r>
  <r>
    <n v="5348"/>
    <s v="CA-2017-108539"/>
    <n v="0.33333333333333331"/>
    <x v="205"/>
    <d v="2017-03-23T00:00:00"/>
    <x v="9"/>
    <x v="3"/>
    <s v="Second Class"/>
    <s v="SC-20725"/>
    <s v="Steven Cartwright"/>
    <n v="0.2"/>
    <x v="0"/>
    <s v="United States"/>
    <s v="Los Angeles"/>
    <x v="10"/>
    <n v="90045"/>
    <x v="3"/>
    <s v="OFF-BI-10001031"/>
    <x v="0"/>
    <x v="4"/>
    <x v="886"/>
    <n v="8.5440000000000005"/>
    <n v="2"/>
    <n v="0.2"/>
    <n v="2.8835999999999999"/>
  </r>
  <r>
    <n v="5351"/>
    <s v="US-2017-103814"/>
    <n v="1"/>
    <x v="6"/>
    <d v="2017-12-16T00:00:00"/>
    <x v="4"/>
    <x v="0"/>
    <s v="Standard Class"/>
    <s v="LH-16900"/>
    <s v="Lena Hernandez"/>
    <n v="0.33333333333333331"/>
    <x v="0"/>
    <s v="United States"/>
    <s v="Park Ridge"/>
    <x v="3"/>
    <n v="60068"/>
    <x v="2"/>
    <s v="OFF-PA-10001019"/>
    <x v="0"/>
    <x v="0"/>
    <x v="679"/>
    <n v="143.85599999999999"/>
    <n v="9"/>
    <n v="0.2"/>
    <n v="48.551400000000001"/>
  </r>
  <r>
    <n v="5361"/>
    <s v="US-2017-126060"/>
    <n v="1"/>
    <x v="100"/>
    <d v="2017-04-18T00:00:00"/>
    <x v="0"/>
    <x v="5"/>
    <s v="Standard Class"/>
    <s v="DW-13585"/>
    <s v="Dorothy Wardle"/>
    <n v="0.2"/>
    <x v="2"/>
    <s v="United States"/>
    <s v="Fayetteville"/>
    <x v="0"/>
    <n v="28314"/>
    <x v="0"/>
    <s v="FUR-BO-10003433"/>
    <x v="1"/>
    <x v="14"/>
    <x v="1109"/>
    <n v="198.27199999999999"/>
    <n v="8"/>
    <n v="0.2"/>
    <n v="-32.219200000000001"/>
  </r>
  <r>
    <n v="5362"/>
    <s v="CA-2017-100951"/>
    <n v="1"/>
    <x v="75"/>
    <d v="2017-06-10T00:00:00"/>
    <x v="7"/>
    <x v="5"/>
    <s v="First Class"/>
    <s v="NC-18625"/>
    <s v="Noah Childs"/>
    <n v="0.33333333333333331"/>
    <x v="2"/>
    <s v="United States"/>
    <s v="Dallas"/>
    <x v="2"/>
    <n v="75217"/>
    <x v="2"/>
    <s v="OFF-ST-10001496"/>
    <x v="0"/>
    <x v="3"/>
    <x v="1110"/>
    <n v="720.76"/>
    <n v="5"/>
    <n v="0.2"/>
    <n v="54.057000000000002"/>
  </r>
  <r>
    <n v="5367"/>
    <s v="CA-2017-158071"/>
    <n v="0.33333333333333331"/>
    <x v="53"/>
    <d v="2017-06-15T00:00:00"/>
    <x v="7"/>
    <x v="0"/>
    <s v="Standard Class"/>
    <s v="BD-11320"/>
    <s v="Bill Donatelli"/>
    <n v="0.125"/>
    <x v="0"/>
    <s v="United States"/>
    <s v="Seattle"/>
    <x v="21"/>
    <n v="98103"/>
    <x v="3"/>
    <s v="TEC-PH-10002923"/>
    <x v="2"/>
    <x v="2"/>
    <x v="255"/>
    <n v="88.775999999999996"/>
    <n v="3"/>
    <n v="0.2"/>
    <n v="7.7679"/>
  </r>
  <r>
    <n v="5368"/>
    <s v="CA-2017-158071"/>
    <n v="0.33333333333333331"/>
    <x v="53"/>
    <d v="2017-06-15T00:00:00"/>
    <x v="7"/>
    <x v="0"/>
    <s v="Standard Class"/>
    <s v="BD-11320"/>
    <s v="Bill Donatelli"/>
    <n v="0.125"/>
    <x v="0"/>
    <s v="United States"/>
    <s v="Seattle"/>
    <x v="21"/>
    <n v="98103"/>
    <x v="3"/>
    <s v="OFF-LA-10004689"/>
    <x v="0"/>
    <x v="7"/>
    <x v="1111"/>
    <n v="11.56"/>
    <n v="4"/>
    <n v="0"/>
    <n v="5.4332000000000003"/>
  </r>
  <r>
    <n v="5369"/>
    <s v="CA-2017-158071"/>
    <n v="0.33333333333333331"/>
    <x v="53"/>
    <d v="2017-06-15T00:00:00"/>
    <x v="7"/>
    <x v="0"/>
    <s v="Standard Class"/>
    <s v="BD-11320"/>
    <s v="Bill Donatelli"/>
    <n v="0.125"/>
    <x v="0"/>
    <s v="United States"/>
    <s v="Seattle"/>
    <x v="21"/>
    <n v="98103"/>
    <x v="3"/>
    <s v="OFF-ST-10001228"/>
    <x v="0"/>
    <x v="3"/>
    <x v="928"/>
    <n v="15.58"/>
    <n v="1"/>
    <n v="0"/>
    <n v="3.895"/>
  </r>
  <r>
    <n v="5370"/>
    <s v="CA-2017-147403"/>
    <n v="1"/>
    <x v="3"/>
    <d v="2017-09-13T00:00:00"/>
    <x v="3"/>
    <x v="1"/>
    <s v="First Class"/>
    <s v="KH-16630"/>
    <s v="Ken Heidel"/>
    <n v="0.2"/>
    <x v="2"/>
    <s v="United States"/>
    <s v="Akron"/>
    <x v="12"/>
    <n v="44312"/>
    <x v="1"/>
    <s v="OFF-PA-10003302"/>
    <x v="0"/>
    <x v="0"/>
    <x v="1112"/>
    <n v="85.055999999999997"/>
    <n v="3"/>
    <n v="0.2"/>
    <n v="28.706399999999999"/>
  </r>
  <r>
    <n v="5371"/>
    <s v="US-2017-136721"/>
    <n v="0.5"/>
    <x v="228"/>
    <d v="2017-04-12T00:00:00"/>
    <x v="0"/>
    <x v="0"/>
    <s v="Standard Class"/>
    <s v="NH-18610"/>
    <s v="Nicole Hansen"/>
    <n v="0.2"/>
    <x v="2"/>
    <s v="United States"/>
    <s v="Oak Park"/>
    <x v="5"/>
    <n v="48237"/>
    <x v="2"/>
    <s v="FUR-FU-10004665"/>
    <x v="1"/>
    <x v="5"/>
    <x v="624"/>
    <n v="273.95999999999998"/>
    <n v="2"/>
    <n v="0"/>
    <n v="71.229600000000005"/>
  </r>
  <r>
    <n v="5372"/>
    <s v="US-2017-136721"/>
    <n v="0.5"/>
    <x v="228"/>
    <d v="2017-04-12T00:00:00"/>
    <x v="0"/>
    <x v="0"/>
    <s v="Standard Class"/>
    <s v="NH-18610"/>
    <s v="Nicole Hansen"/>
    <n v="0.2"/>
    <x v="2"/>
    <s v="United States"/>
    <s v="Oak Park"/>
    <x v="5"/>
    <n v="48237"/>
    <x v="2"/>
    <s v="FUR-FU-10004188"/>
    <x v="1"/>
    <x v="5"/>
    <x v="1113"/>
    <n v="306.89999999999998"/>
    <n v="3"/>
    <n v="0"/>
    <n v="79.793999999999997"/>
  </r>
  <r>
    <n v="5376"/>
    <s v="CA-2017-134152"/>
    <n v="0.5"/>
    <x v="240"/>
    <d v="2017-05-31T00:00:00"/>
    <x v="6"/>
    <x v="0"/>
    <s v="Standard Class"/>
    <s v="RP-19855"/>
    <s v="Roy Phan"/>
    <n v="0.33333333333333331"/>
    <x v="2"/>
    <s v="United States"/>
    <s v="Seattle"/>
    <x v="21"/>
    <n v="98103"/>
    <x v="3"/>
    <s v="TEC-AC-10004510"/>
    <x v="2"/>
    <x v="6"/>
    <x v="354"/>
    <n v="98.16"/>
    <n v="6"/>
    <n v="0"/>
    <n v="9.8160000000000007"/>
  </r>
  <r>
    <n v="5377"/>
    <s v="CA-2017-134152"/>
    <n v="0.5"/>
    <x v="240"/>
    <d v="2017-05-31T00:00:00"/>
    <x v="6"/>
    <x v="0"/>
    <s v="Standard Class"/>
    <s v="RP-19855"/>
    <s v="Roy Phan"/>
    <n v="0.33333333333333331"/>
    <x v="2"/>
    <s v="United States"/>
    <s v="Seattle"/>
    <x v="21"/>
    <n v="98103"/>
    <x v="3"/>
    <s v="OFF-AR-10004062"/>
    <x v="0"/>
    <x v="8"/>
    <x v="278"/>
    <n v="31.44"/>
    <n v="3"/>
    <n v="0"/>
    <n v="7.86"/>
  </r>
  <r>
    <n v="5385"/>
    <s v="CA-2017-161410"/>
    <n v="0.5"/>
    <x v="95"/>
    <d v="2017-07-03T00:00:00"/>
    <x v="7"/>
    <x v="4"/>
    <s v="Standard Class"/>
    <s v="CC-12220"/>
    <s v="Chris Cortes"/>
    <n v="0.1111111111111111"/>
    <x v="0"/>
    <s v="United States"/>
    <s v="Philadelphia"/>
    <x v="1"/>
    <n v="19143"/>
    <x v="1"/>
    <s v="TEC-PH-10001760"/>
    <x v="2"/>
    <x v="2"/>
    <x v="1114"/>
    <n v="358.2"/>
    <n v="3"/>
    <n v="0.4"/>
    <n v="41.79"/>
  </r>
  <r>
    <n v="5386"/>
    <s v="CA-2017-161410"/>
    <n v="0.5"/>
    <x v="95"/>
    <d v="2017-07-03T00:00:00"/>
    <x v="7"/>
    <x v="4"/>
    <s v="Standard Class"/>
    <s v="CC-12220"/>
    <s v="Chris Cortes"/>
    <n v="0.1111111111111111"/>
    <x v="0"/>
    <s v="United States"/>
    <s v="Philadelphia"/>
    <x v="1"/>
    <n v="19143"/>
    <x v="1"/>
    <s v="TEC-PH-10000673"/>
    <x v="2"/>
    <x v="2"/>
    <x v="1115"/>
    <n v="545.91600000000005"/>
    <n v="14"/>
    <n v="0.4"/>
    <n v="72.788799999999995"/>
  </r>
  <r>
    <n v="5387"/>
    <s v="CA-2017-152786"/>
    <n v="1"/>
    <x v="243"/>
    <d v="2017-03-17T00:00:00"/>
    <x v="9"/>
    <x v="1"/>
    <s v="Standard Class"/>
    <s v="GA-14725"/>
    <s v="Guy Armstrong"/>
    <n v="9.0909090909090912E-2"/>
    <x v="0"/>
    <s v="United States"/>
    <s v="Rogers"/>
    <x v="41"/>
    <n v="72756"/>
    <x v="0"/>
    <s v="OFF-BI-10000829"/>
    <x v="0"/>
    <x v="4"/>
    <x v="291"/>
    <n v="40.409999999999997"/>
    <n v="9"/>
    <n v="0"/>
    <n v="18.5886"/>
  </r>
  <r>
    <n v="5388"/>
    <s v="CA-2017-164707"/>
    <n v="0.33333333333333331"/>
    <x v="287"/>
    <d v="2017-02-21T00:00:00"/>
    <x v="8"/>
    <x v="0"/>
    <s v="Second Class"/>
    <s v="CV-12805"/>
    <s v="Cynthia Voltz"/>
    <n v="7.6923076923076927E-2"/>
    <x v="2"/>
    <s v="United States"/>
    <s v="Los Angeles"/>
    <x v="10"/>
    <n v="90045"/>
    <x v="3"/>
    <s v="TEC-PH-10001924"/>
    <x v="2"/>
    <x v="2"/>
    <x v="108"/>
    <n v="167.976"/>
    <n v="3"/>
    <n v="0.2"/>
    <n v="10.4985"/>
  </r>
  <r>
    <n v="5389"/>
    <s v="CA-2017-164707"/>
    <n v="0.33333333333333331"/>
    <x v="287"/>
    <d v="2017-02-21T00:00:00"/>
    <x v="8"/>
    <x v="0"/>
    <s v="Second Class"/>
    <s v="CV-12805"/>
    <s v="Cynthia Voltz"/>
    <n v="7.6923076923076927E-2"/>
    <x v="2"/>
    <s v="United States"/>
    <s v="Los Angeles"/>
    <x v="10"/>
    <n v="90045"/>
    <x v="3"/>
    <s v="TEC-AC-10004864"/>
    <x v="2"/>
    <x v="6"/>
    <x v="998"/>
    <n v="109.53"/>
    <n v="3"/>
    <n v="0"/>
    <n v="47.097900000000003"/>
  </r>
  <r>
    <n v="5390"/>
    <s v="CA-2017-164707"/>
    <n v="0.33333333333333331"/>
    <x v="287"/>
    <d v="2017-02-21T00:00:00"/>
    <x v="8"/>
    <x v="0"/>
    <s v="Second Class"/>
    <s v="CV-12805"/>
    <s v="Cynthia Voltz"/>
    <n v="7.6923076923076927E-2"/>
    <x v="2"/>
    <s v="United States"/>
    <s v="Los Angeles"/>
    <x v="10"/>
    <n v="90045"/>
    <x v="3"/>
    <s v="OFF-LA-10004345"/>
    <x v="0"/>
    <x v="7"/>
    <x v="1116"/>
    <n v="9.82"/>
    <n v="2"/>
    <n v="0"/>
    <n v="4.8117999999999999"/>
  </r>
  <r>
    <n v="5391"/>
    <s v="CA-2017-163874"/>
    <n v="1"/>
    <x v="134"/>
    <d v="2017-11-12T00:00:00"/>
    <x v="5"/>
    <x v="5"/>
    <s v="Second Class"/>
    <s v="NC-18535"/>
    <s v="Nick Crebassa"/>
    <n v="0.14285714285714285"/>
    <x v="2"/>
    <s v="United States"/>
    <s v="Seattle"/>
    <x v="21"/>
    <n v="98105"/>
    <x v="3"/>
    <s v="OFF-BI-10000088"/>
    <x v="0"/>
    <x v="4"/>
    <x v="625"/>
    <n v="26.352"/>
    <n v="3"/>
    <n v="0.2"/>
    <n v="9.5526"/>
  </r>
  <r>
    <n v="5401"/>
    <s v="CA-2017-132262"/>
    <n v="0.5"/>
    <x v="85"/>
    <d v="2017-09-23T00:00:00"/>
    <x v="3"/>
    <x v="2"/>
    <s v="First Class"/>
    <s v="ML-18265"/>
    <s v="Muhammed Lee"/>
    <n v="0.5"/>
    <x v="0"/>
    <s v="United States"/>
    <s v="Seattle"/>
    <x v="21"/>
    <n v="98103"/>
    <x v="3"/>
    <s v="TEC-AC-10000158"/>
    <x v="2"/>
    <x v="6"/>
    <x v="79"/>
    <n v="71.98"/>
    <n v="2"/>
    <n v="0"/>
    <n v="15.1158"/>
  </r>
  <r>
    <n v="5402"/>
    <s v="CA-2017-132262"/>
    <n v="0.5"/>
    <x v="85"/>
    <d v="2017-09-23T00:00:00"/>
    <x v="3"/>
    <x v="2"/>
    <s v="First Class"/>
    <s v="ML-18265"/>
    <s v="Muhammed Lee"/>
    <n v="0.5"/>
    <x v="0"/>
    <s v="United States"/>
    <s v="Seattle"/>
    <x v="21"/>
    <n v="98103"/>
    <x v="3"/>
    <s v="TEC-AC-10000303"/>
    <x v="2"/>
    <x v="6"/>
    <x v="1117"/>
    <n v="79.98"/>
    <n v="2"/>
    <n v="0"/>
    <n v="26.3934"/>
  </r>
  <r>
    <n v="5403"/>
    <s v="CA-2017-123043"/>
    <n v="0.5"/>
    <x v="288"/>
    <d v="2017-08-29T00:00:00"/>
    <x v="10"/>
    <x v="2"/>
    <s v="Standard Class"/>
    <s v="AH-10195"/>
    <s v="Alan Haines"/>
    <n v="0.33333333333333331"/>
    <x v="2"/>
    <s v="United States"/>
    <s v="New York City"/>
    <x v="9"/>
    <n v="10024"/>
    <x v="1"/>
    <s v="OFF-BI-10003910"/>
    <x v="0"/>
    <x v="4"/>
    <x v="198"/>
    <n v="24.672000000000001"/>
    <n v="4"/>
    <n v="0.2"/>
    <n v="7.71"/>
  </r>
  <r>
    <n v="5404"/>
    <s v="CA-2017-123043"/>
    <n v="0.5"/>
    <x v="288"/>
    <d v="2017-08-29T00:00:00"/>
    <x v="10"/>
    <x v="2"/>
    <s v="Standard Class"/>
    <s v="AH-10195"/>
    <s v="Alan Haines"/>
    <n v="0.33333333333333331"/>
    <x v="2"/>
    <s v="United States"/>
    <s v="New York City"/>
    <x v="9"/>
    <n v="10024"/>
    <x v="1"/>
    <s v="OFF-BI-10000138"/>
    <x v="0"/>
    <x v="4"/>
    <x v="188"/>
    <n v="3.7440000000000002"/>
    <n v="1"/>
    <n v="0.2"/>
    <n v="1.3104"/>
  </r>
  <r>
    <n v="5408"/>
    <s v="CA-2017-108854"/>
    <n v="0.25"/>
    <x v="44"/>
    <d v="2017-12-14T00:00:00"/>
    <x v="4"/>
    <x v="5"/>
    <s v="Standard Class"/>
    <s v="DM-13345"/>
    <s v="Denise Monton"/>
    <n v="0.16666666666666666"/>
    <x v="2"/>
    <s v="United States"/>
    <s v="San Francisco"/>
    <x v="10"/>
    <n v="94109"/>
    <x v="3"/>
    <s v="OFF-PA-10003022"/>
    <x v="0"/>
    <x v="0"/>
    <x v="1118"/>
    <n v="87.92"/>
    <n v="4"/>
    <n v="0"/>
    <n v="40.443199999999997"/>
  </r>
  <r>
    <n v="5409"/>
    <s v="CA-2017-108854"/>
    <n v="0.25"/>
    <x v="44"/>
    <d v="2017-12-14T00:00:00"/>
    <x v="4"/>
    <x v="5"/>
    <s v="Standard Class"/>
    <s v="DM-13345"/>
    <s v="Denise Monton"/>
    <n v="0.16666666666666666"/>
    <x v="2"/>
    <s v="United States"/>
    <s v="San Francisco"/>
    <x v="10"/>
    <n v="94109"/>
    <x v="3"/>
    <s v="OFF-BI-10002854"/>
    <x v="0"/>
    <x v="4"/>
    <x v="811"/>
    <n v="22.423999999999999"/>
    <n v="1"/>
    <n v="0.2"/>
    <n v="8.4090000000000007"/>
  </r>
  <r>
    <n v="5410"/>
    <s v="CA-2017-108854"/>
    <n v="0.25"/>
    <x v="44"/>
    <d v="2017-12-14T00:00:00"/>
    <x v="4"/>
    <x v="5"/>
    <s v="Standard Class"/>
    <s v="DM-13345"/>
    <s v="Denise Monton"/>
    <n v="0.16666666666666666"/>
    <x v="2"/>
    <s v="United States"/>
    <s v="San Francisco"/>
    <x v="10"/>
    <n v="94109"/>
    <x v="3"/>
    <s v="OFF-BI-10001670"/>
    <x v="0"/>
    <x v="4"/>
    <x v="1012"/>
    <n v="90.48"/>
    <n v="3"/>
    <n v="0.2"/>
    <n v="33.93"/>
  </r>
  <r>
    <n v="5411"/>
    <s v="CA-2017-108854"/>
    <n v="0.25"/>
    <x v="44"/>
    <d v="2017-12-14T00:00:00"/>
    <x v="4"/>
    <x v="5"/>
    <s v="Standard Class"/>
    <s v="DM-13345"/>
    <s v="Denise Monton"/>
    <n v="0.16666666666666666"/>
    <x v="2"/>
    <s v="United States"/>
    <s v="San Francisco"/>
    <x v="10"/>
    <n v="94109"/>
    <x v="3"/>
    <s v="OFF-ST-10001837"/>
    <x v="0"/>
    <x v="3"/>
    <x v="1100"/>
    <n v="42.76"/>
    <n v="1"/>
    <n v="0"/>
    <n v="11.117599999999999"/>
  </r>
  <r>
    <n v="5412"/>
    <s v="CA-2017-166856"/>
    <n v="0.5"/>
    <x v="17"/>
    <d v="2017-09-22T00:00:00"/>
    <x v="3"/>
    <x v="4"/>
    <s v="Standard Class"/>
    <s v="TS-21505"/>
    <s v="Tony Sayre"/>
    <n v="0.125"/>
    <x v="0"/>
    <s v="United States"/>
    <s v="Clovis"/>
    <x v="30"/>
    <n v="88101"/>
    <x v="3"/>
    <s v="OFF-BI-10002012"/>
    <x v="0"/>
    <x v="4"/>
    <x v="265"/>
    <n v="10.08"/>
    <n v="7"/>
    <n v="0.2"/>
    <n v="3.528"/>
  </r>
  <r>
    <n v="5413"/>
    <s v="CA-2017-166856"/>
    <n v="0.5"/>
    <x v="17"/>
    <d v="2017-09-22T00:00:00"/>
    <x v="3"/>
    <x v="4"/>
    <s v="Standard Class"/>
    <s v="TS-21505"/>
    <s v="Tony Sayre"/>
    <n v="0.125"/>
    <x v="0"/>
    <s v="United States"/>
    <s v="Clovis"/>
    <x v="30"/>
    <n v="88101"/>
    <x v="3"/>
    <s v="TEC-AC-10004992"/>
    <x v="2"/>
    <x v="6"/>
    <x v="1119"/>
    <n v="101.34"/>
    <n v="3"/>
    <n v="0"/>
    <n v="8.1072000000000006"/>
  </r>
  <r>
    <n v="5415"/>
    <s v="US-2017-125647"/>
    <n v="0.33333333333333331"/>
    <x v="115"/>
    <d v="2017-09-28T00:00:00"/>
    <x v="3"/>
    <x v="0"/>
    <s v="Standard Class"/>
    <s v="LC-16870"/>
    <s v="Lena Cacioppo"/>
    <n v="5.8823529411764705E-2"/>
    <x v="0"/>
    <s v="United States"/>
    <s v="Chicago"/>
    <x v="3"/>
    <n v="60653"/>
    <x v="2"/>
    <s v="OFF-AP-10000390"/>
    <x v="0"/>
    <x v="11"/>
    <x v="1063"/>
    <n v="73.176000000000002"/>
    <n v="6"/>
    <n v="0.8"/>
    <n v="-197.5752"/>
  </r>
  <r>
    <n v="5416"/>
    <s v="US-2017-125647"/>
    <n v="0.33333333333333331"/>
    <x v="115"/>
    <d v="2017-09-28T00:00:00"/>
    <x v="3"/>
    <x v="0"/>
    <s v="Standard Class"/>
    <s v="LC-16870"/>
    <s v="Lena Cacioppo"/>
    <n v="5.8823529411764705E-2"/>
    <x v="0"/>
    <s v="United States"/>
    <s v="Chicago"/>
    <x v="3"/>
    <n v="60653"/>
    <x v="2"/>
    <s v="OFF-PA-10004888"/>
    <x v="0"/>
    <x v="0"/>
    <x v="966"/>
    <n v="20.736000000000001"/>
    <n v="4"/>
    <n v="0.2"/>
    <n v="7.2576000000000001"/>
  </r>
  <r>
    <n v="5417"/>
    <s v="US-2017-125647"/>
    <n v="0.33333333333333331"/>
    <x v="115"/>
    <d v="2017-09-28T00:00:00"/>
    <x v="3"/>
    <x v="0"/>
    <s v="Standard Class"/>
    <s v="LC-16870"/>
    <s v="Lena Cacioppo"/>
    <n v="5.8823529411764705E-2"/>
    <x v="0"/>
    <s v="United States"/>
    <s v="Chicago"/>
    <x v="3"/>
    <n v="60653"/>
    <x v="2"/>
    <s v="TEC-PH-10004188"/>
    <x v="2"/>
    <x v="2"/>
    <x v="1120"/>
    <n v="39.984000000000002"/>
    <n v="2"/>
    <n v="0.2"/>
    <n v="-8.9963999999999995"/>
  </r>
  <r>
    <n v="5424"/>
    <s v="CA-2017-103009"/>
    <n v="1"/>
    <x v="33"/>
    <d v="2017-11-05T00:00:00"/>
    <x v="5"/>
    <x v="5"/>
    <s v="Second Class"/>
    <s v="PJ-18835"/>
    <s v="Patrick Jones"/>
    <n v="0.25"/>
    <x v="2"/>
    <s v="United States"/>
    <s v="Richmond"/>
    <x v="22"/>
    <n v="40475"/>
    <x v="0"/>
    <s v="OFF-PA-10001215"/>
    <x v="0"/>
    <x v="0"/>
    <x v="1121"/>
    <n v="26.4"/>
    <n v="5"/>
    <n v="0"/>
    <n v="11.88"/>
  </r>
  <r>
    <n v="5425"/>
    <s v="US-2017-120649"/>
    <n v="1"/>
    <x v="49"/>
    <d v="2017-01-26T00:00:00"/>
    <x v="11"/>
    <x v="5"/>
    <s v="Standard Class"/>
    <s v="JF-15490"/>
    <s v="Jeremy Farry"/>
    <n v="0.2"/>
    <x v="0"/>
    <s v="United States"/>
    <s v="Waterbury"/>
    <x v="38"/>
    <n v="6708"/>
    <x v="1"/>
    <s v="OFF-AR-10001545"/>
    <x v="0"/>
    <x v="8"/>
    <x v="1122"/>
    <n v="3.52"/>
    <n v="2"/>
    <n v="0"/>
    <n v="1.0207999999999999"/>
  </r>
  <r>
    <n v="5431"/>
    <s v="CA-2017-117422"/>
    <n v="0.33333333333333331"/>
    <x v="58"/>
    <d v="2017-10-25T00:00:00"/>
    <x v="2"/>
    <x v="0"/>
    <s v="Standard Class"/>
    <s v="FC-14245"/>
    <s v="Frank Carlisle"/>
    <n v="0.1111111111111111"/>
    <x v="1"/>
    <s v="United States"/>
    <s v="Lakewood"/>
    <x v="12"/>
    <n v="44107"/>
    <x v="1"/>
    <s v="OFF-AP-10000938"/>
    <x v="0"/>
    <x v="11"/>
    <x v="1089"/>
    <n v="161.56800000000001"/>
    <n v="2"/>
    <n v="0.2"/>
    <n v="16.1568"/>
  </r>
  <r>
    <n v="5432"/>
    <s v="CA-2017-117422"/>
    <n v="0.33333333333333331"/>
    <x v="58"/>
    <d v="2017-10-25T00:00:00"/>
    <x v="2"/>
    <x v="0"/>
    <s v="Standard Class"/>
    <s v="FC-14245"/>
    <s v="Frank Carlisle"/>
    <n v="0.1111111111111111"/>
    <x v="1"/>
    <s v="United States"/>
    <s v="Lakewood"/>
    <x v="12"/>
    <n v="44107"/>
    <x v="1"/>
    <s v="OFF-PA-10002195"/>
    <x v="0"/>
    <x v="0"/>
    <x v="245"/>
    <n v="4.0640000000000001"/>
    <n v="1"/>
    <n v="0.2"/>
    <n v="1.3715999999999999"/>
  </r>
  <r>
    <n v="5433"/>
    <s v="CA-2017-117422"/>
    <n v="0.33333333333333331"/>
    <x v="58"/>
    <d v="2017-10-25T00:00:00"/>
    <x v="2"/>
    <x v="0"/>
    <s v="Standard Class"/>
    <s v="FC-14245"/>
    <s v="Frank Carlisle"/>
    <n v="0.1111111111111111"/>
    <x v="1"/>
    <s v="United States"/>
    <s v="Lakewood"/>
    <x v="12"/>
    <n v="44107"/>
    <x v="1"/>
    <s v="OFF-BI-10002799"/>
    <x v="0"/>
    <x v="4"/>
    <x v="788"/>
    <n v="6.2160000000000002"/>
    <n v="4"/>
    <n v="0.7"/>
    <n v="-4.9728000000000003"/>
  </r>
  <r>
    <n v="5434"/>
    <s v="CA-2017-129707"/>
    <n v="1"/>
    <x v="280"/>
    <d v="2017-04-29T00:00:00"/>
    <x v="0"/>
    <x v="3"/>
    <s v="Standard Class"/>
    <s v="LH-16750"/>
    <s v="Larry Hughes"/>
    <n v="0.5"/>
    <x v="0"/>
    <s v="United States"/>
    <s v="Chandler"/>
    <x v="11"/>
    <n v="85224"/>
    <x v="3"/>
    <s v="OFF-AR-10000246"/>
    <x v="0"/>
    <x v="8"/>
    <x v="590"/>
    <n v="8.8960000000000008"/>
    <n v="4"/>
    <n v="0.2"/>
    <n v="0.66720000000000002"/>
  </r>
  <r>
    <n v="5441"/>
    <s v="US-2017-153633"/>
    <n v="1"/>
    <x v="7"/>
    <d v="2017-11-18T00:00:00"/>
    <x v="5"/>
    <x v="4"/>
    <s v="Second Class"/>
    <s v="TC-21295"/>
    <s v="Toby Carlisle"/>
    <n v="9.0909090909090912E-2"/>
    <x v="0"/>
    <s v="United States"/>
    <s v="Jupiter"/>
    <x v="4"/>
    <n v="33458"/>
    <x v="0"/>
    <s v="OFF-AR-10002335"/>
    <x v="0"/>
    <x v="8"/>
    <x v="846"/>
    <n v="2.0640000000000001"/>
    <n v="1"/>
    <n v="0.2"/>
    <n v="0.15479999999999999"/>
  </r>
  <r>
    <n v="5442"/>
    <s v="CA-2017-155929"/>
    <n v="1"/>
    <x v="120"/>
    <d v="2017-09-13T00:00:00"/>
    <x v="3"/>
    <x v="0"/>
    <s v="Standard Class"/>
    <s v="AI-10855"/>
    <s v="Arianne Irving"/>
    <n v="0.25"/>
    <x v="0"/>
    <s v="United States"/>
    <s v="Glendale"/>
    <x v="11"/>
    <n v="85301"/>
    <x v="3"/>
    <s v="OFF-PA-10000859"/>
    <x v="0"/>
    <x v="0"/>
    <x v="1123"/>
    <n v="6.3680000000000003"/>
    <n v="2"/>
    <n v="0.2"/>
    <n v="2.3879999999999999"/>
  </r>
  <r>
    <n v="5454"/>
    <s v="US-2017-108700"/>
    <n v="1"/>
    <x v="69"/>
    <d v="2017-05-23T00:00:00"/>
    <x v="6"/>
    <x v="5"/>
    <s v="Standard Class"/>
    <s v="PJ-18835"/>
    <s v="Patrick Jones"/>
    <n v="0.25"/>
    <x v="2"/>
    <s v="United States"/>
    <s v="Rockford"/>
    <x v="3"/>
    <n v="61107"/>
    <x v="2"/>
    <s v="OFF-PA-10004733"/>
    <x v="0"/>
    <x v="0"/>
    <x v="1035"/>
    <n v="38.015999999999998"/>
    <n v="6"/>
    <n v="0.2"/>
    <n v="13.780799999999999"/>
  </r>
  <r>
    <n v="5455"/>
    <s v="CA-2017-160962"/>
    <n v="0.5"/>
    <x v="289"/>
    <d v="2017-05-02T00:00:00"/>
    <x v="0"/>
    <x v="5"/>
    <s v="Standard Class"/>
    <s v="MC-17605"/>
    <s v="Matt Connell"/>
    <n v="0.16666666666666666"/>
    <x v="2"/>
    <s v="United States"/>
    <s v="Philadelphia"/>
    <x v="1"/>
    <n v="19143"/>
    <x v="1"/>
    <s v="OFF-ST-10001325"/>
    <x v="0"/>
    <x v="3"/>
    <x v="287"/>
    <n v="8.3840000000000003"/>
    <n v="1"/>
    <n v="0.2"/>
    <n v="0.73360000000000003"/>
  </r>
  <r>
    <n v="5456"/>
    <s v="CA-2017-160962"/>
    <n v="0.5"/>
    <x v="289"/>
    <d v="2017-05-02T00:00:00"/>
    <x v="0"/>
    <x v="5"/>
    <s v="Standard Class"/>
    <s v="MC-17605"/>
    <s v="Matt Connell"/>
    <n v="0.16666666666666666"/>
    <x v="2"/>
    <s v="United States"/>
    <s v="Philadelphia"/>
    <x v="1"/>
    <n v="19143"/>
    <x v="1"/>
    <s v="OFF-AR-10003056"/>
    <x v="0"/>
    <x v="8"/>
    <x v="1124"/>
    <n v="6.8479999999999999"/>
    <n v="2"/>
    <n v="0.2"/>
    <n v="0.77039999999999997"/>
  </r>
  <r>
    <n v="5457"/>
    <s v="CA-2017-130631"/>
    <n v="0.5"/>
    <x v="172"/>
    <d v="2018-01-02T00:00:00"/>
    <x v="4"/>
    <x v="5"/>
    <s v="Standard Class"/>
    <s v="BS-11755"/>
    <s v="Bruce Stewart"/>
    <n v="0.16666666666666666"/>
    <x v="0"/>
    <s v="United States"/>
    <s v="Edmonds"/>
    <x v="21"/>
    <n v="98026"/>
    <x v="3"/>
    <s v="OFF-FA-10000089"/>
    <x v="0"/>
    <x v="9"/>
    <x v="1125"/>
    <n v="19.600000000000001"/>
    <n v="5"/>
    <n v="0"/>
    <n v="9.6039999999999992"/>
  </r>
  <r>
    <n v="5458"/>
    <s v="CA-2017-130631"/>
    <n v="0.5"/>
    <x v="172"/>
    <d v="2018-01-02T00:00:00"/>
    <x v="4"/>
    <x v="5"/>
    <s v="Standard Class"/>
    <s v="BS-11755"/>
    <s v="Bruce Stewart"/>
    <n v="0.16666666666666666"/>
    <x v="0"/>
    <s v="United States"/>
    <s v="Edmonds"/>
    <x v="21"/>
    <n v="98026"/>
    <x v="3"/>
    <s v="FUR-FU-10004093"/>
    <x v="1"/>
    <x v="5"/>
    <x v="1126"/>
    <n v="68.459999999999994"/>
    <n v="2"/>
    <n v="0"/>
    <n v="20.538"/>
  </r>
  <r>
    <n v="5459"/>
    <s v="CA-2017-116680"/>
    <n v="0.5"/>
    <x v="146"/>
    <d v="2017-09-06T00:00:00"/>
    <x v="3"/>
    <x v="4"/>
    <s v="Second Class"/>
    <s v="PK-19075"/>
    <s v="Pete Kriz"/>
    <n v="0.14285714285714285"/>
    <x v="0"/>
    <s v="United States"/>
    <s v="San Francisco"/>
    <x v="10"/>
    <n v="94122"/>
    <x v="3"/>
    <s v="OFF-BI-10004022"/>
    <x v="0"/>
    <x v="4"/>
    <x v="1061"/>
    <n v="13.343999999999999"/>
    <n v="6"/>
    <n v="0.2"/>
    <n v="4.3368000000000002"/>
  </r>
  <r>
    <n v="5460"/>
    <s v="CA-2017-116680"/>
    <n v="0.5"/>
    <x v="146"/>
    <d v="2017-09-06T00:00:00"/>
    <x v="3"/>
    <x v="4"/>
    <s v="Second Class"/>
    <s v="PK-19075"/>
    <s v="Pete Kriz"/>
    <n v="0.14285714285714285"/>
    <x v="0"/>
    <s v="United States"/>
    <s v="San Francisco"/>
    <x v="10"/>
    <n v="94122"/>
    <x v="3"/>
    <s v="FUR-TA-10001771"/>
    <x v="1"/>
    <x v="12"/>
    <x v="1127"/>
    <n v="1478.2719999999999"/>
    <n v="8"/>
    <n v="0.2"/>
    <n v="92.391999999999996"/>
  </r>
  <r>
    <n v="5462"/>
    <s v="CA-2017-101574"/>
    <n v="1"/>
    <x v="114"/>
    <d v="2017-10-04T00:00:00"/>
    <x v="3"/>
    <x v="2"/>
    <s v="Standard Class"/>
    <s v="BD-11725"/>
    <s v="Bruce Degenhardt"/>
    <n v="0.14285714285714285"/>
    <x v="0"/>
    <s v="United States"/>
    <s v="Los Angeles"/>
    <x v="10"/>
    <n v="90032"/>
    <x v="3"/>
    <s v="FUR-FU-10001706"/>
    <x v="1"/>
    <x v="5"/>
    <x v="486"/>
    <n v="9.24"/>
    <n v="3"/>
    <n v="0"/>
    <n v="4.4352"/>
  </r>
  <r>
    <n v="5472"/>
    <s v="CA-2017-116946"/>
    <n v="0.33333333333333331"/>
    <x v="138"/>
    <d v="2017-12-23T00:00:00"/>
    <x v="4"/>
    <x v="3"/>
    <s v="Standard Class"/>
    <s v="TS-21505"/>
    <s v="Tony Sayre"/>
    <n v="0.125"/>
    <x v="0"/>
    <s v="United States"/>
    <s v="Parker"/>
    <x v="26"/>
    <n v="80134"/>
    <x v="3"/>
    <s v="FUR-FU-10000320"/>
    <x v="1"/>
    <x v="5"/>
    <x v="810"/>
    <n v="13.36"/>
    <n v="5"/>
    <n v="0.2"/>
    <n v="4.008"/>
  </r>
  <r>
    <n v="5473"/>
    <s v="CA-2017-116946"/>
    <n v="0.33333333333333331"/>
    <x v="138"/>
    <d v="2017-12-23T00:00:00"/>
    <x v="4"/>
    <x v="3"/>
    <s v="Standard Class"/>
    <s v="TS-21505"/>
    <s v="Tony Sayre"/>
    <n v="0.125"/>
    <x v="0"/>
    <s v="United States"/>
    <s v="Parker"/>
    <x v="26"/>
    <n v="80134"/>
    <x v="3"/>
    <s v="OFF-ST-10002554"/>
    <x v="0"/>
    <x v="3"/>
    <x v="1128"/>
    <n v="78.256"/>
    <n v="2"/>
    <n v="0.2"/>
    <n v="-17.607600000000001"/>
  </r>
  <r>
    <n v="5474"/>
    <s v="CA-2017-116946"/>
    <n v="0.33333333333333331"/>
    <x v="138"/>
    <d v="2017-12-23T00:00:00"/>
    <x v="4"/>
    <x v="3"/>
    <s v="Standard Class"/>
    <s v="TS-21505"/>
    <s v="Tony Sayre"/>
    <n v="0.125"/>
    <x v="0"/>
    <s v="United States"/>
    <s v="Parker"/>
    <x v="26"/>
    <n v="80134"/>
    <x v="3"/>
    <s v="FUR-BO-10000468"/>
    <x v="1"/>
    <x v="14"/>
    <x v="485"/>
    <n v="102.018"/>
    <n v="7"/>
    <n v="0.7"/>
    <n v="-183.63239999999999"/>
  </r>
  <r>
    <n v="5475"/>
    <s v="CA-2017-121741"/>
    <n v="1"/>
    <x v="110"/>
    <d v="2017-12-26T00:00:00"/>
    <x v="4"/>
    <x v="3"/>
    <s v="Same Day"/>
    <s v="YC-21895"/>
    <s v="Yoseph Carroll"/>
    <n v="1"/>
    <x v="2"/>
    <s v="United States"/>
    <s v="Fremont"/>
    <x v="32"/>
    <n v="68025"/>
    <x v="2"/>
    <s v="OFF-ST-10004459"/>
    <x v="0"/>
    <x v="3"/>
    <x v="116"/>
    <n v="750.68"/>
    <n v="2"/>
    <n v="0"/>
    <n v="37.533999999999999"/>
  </r>
  <r>
    <n v="5476"/>
    <s v="CA-2017-169691"/>
    <n v="0.33333333333333331"/>
    <x v="34"/>
    <d v="2017-06-18T00:00:00"/>
    <x v="7"/>
    <x v="2"/>
    <s v="First Class"/>
    <s v="Dp-13240"/>
    <s v="Dean percer"/>
    <n v="5.2631578947368418E-2"/>
    <x v="1"/>
    <s v="United States"/>
    <s v="Maple Grove"/>
    <x v="7"/>
    <n v="55369"/>
    <x v="2"/>
    <s v="OFF-LA-10002312"/>
    <x v="0"/>
    <x v="7"/>
    <x v="1129"/>
    <n v="44.4"/>
    <n v="3"/>
    <n v="0"/>
    <n v="22.2"/>
  </r>
  <r>
    <n v="5477"/>
    <s v="CA-2017-169691"/>
    <n v="0.33333333333333331"/>
    <x v="34"/>
    <d v="2017-06-18T00:00:00"/>
    <x v="7"/>
    <x v="2"/>
    <s v="First Class"/>
    <s v="Dp-13240"/>
    <s v="Dean percer"/>
    <n v="5.2631578947368418E-2"/>
    <x v="1"/>
    <s v="United States"/>
    <s v="Maple Grove"/>
    <x v="7"/>
    <n v="55369"/>
    <x v="2"/>
    <s v="OFF-ST-10001291"/>
    <x v="0"/>
    <x v="3"/>
    <x v="613"/>
    <n v="84.55"/>
    <n v="5"/>
    <n v="0"/>
    <n v="22.828499999999998"/>
  </r>
  <r>
    <n v="5478"/>
    <s v="CA-2017-169691"/>
    <n v="0.33333333333333331"/>
    <x v="34"/>
    <d v="2017-06-18T00:00:00"/>
    <x v="7"/>
    <x v="2"/>
    <s v="First Class"/>
    <s v="Dp-13240"/>
    <s v="Dean percer"/>
    <n v="5.2631578947368418E-2"/>
    <x v="1"/>
    <s v="United States"/>
    <s v="Maple Grove"/>
    <x v="7"/>
    <n v="55369"/>
    <x v="2"/>
    <s v="OFF-PA-10003022"/>
    <x v="0"/>
    <x v="0"/>
    <x v="986"/>
    <n v="17.940000000000001"/>
    <n v="3"/>
    <n v="0"/>
    <n v="8.7905999999999995"/>
  </r>
  <r>
    <n v="5481"/>
    <s v="CA-2017-105487"/>
    <n v="0.25"/>
    <x v="290"/>
    <d v="2017-10-14T00:00:00"/>
    <x v="2"/>
    <x v="1"/>
    <s v="Standard Class"/>
    <s v="CS-12250"/>
    <s v="Chris Selesnick"/>
    <n v="0.1"/>
    <x v="2"/>
    <s v="United States"/>
    <s v="San Diego"/>
    <x v="10"/>
    <n v="92105"/>
    <x v="3"/>
    <s v="TEC-PH-10001336"/>
    <x v="2"/>
    <x v="2"/>
    <x v="348"/>
    <n v="103.19199999999999"/>
    <n v="1"/>
    <n v="0.2"/>
    <n v="11.6091"/>
  </r>
  <r>
    <n v="5482"/>
    <s v="CA-2017-105487"/>
    <n v="0.25"/>
    <x v="290"/>
    <d v="2017-10-14T00:00:00"/>
    <x v="2"/>
    <x v="1"/>
    <s v="Standard Class"/>
    <s v="CS-12250"/>
    <s v="Chris Selesnick"/>
    <n v="0.1"/>
    <x v="2"/>
    <s v="United States"/>
    <s v="San Diego"/>
    <x v="10"/>
    <n v="92105"/>
    <x v="3"/>
    <s v="TEC-AC-10002305"/>
    <x v="2"/>
    <x v="6"/>
    <x v="830"/>
    <n v="36"/>
    <n v="2"/>
    <n v="0"/>
    <n v="6.48"/>
  </r>
  <r>
    <n v="5483"/>
    <s v="CA-2017-105487"/>
    <n v="0.25"/>
    <x v="290"/>
    <d v="2017-10-14T00:00:00"/>
    <x v="2"/>
    <x v="1"/>
    <s v="Standard Class"/>
    <s v="CS-12250"/>
    <s v="Chris Selesnick"/>
    <n v="0.1"/>
    <x v="2"/>
    <s v="United States"/>
    <s v="San Diego"/>
    <x v="10"/>
    <n v="92105"/>
    <x v="3"/>
    <s v="TEC-AC-10003610"/>
    <x v="2"/>
    <x v="6"/>
    <x v="184"/>
    <n v="239.96"/>
    <n v="4"/>
    <n v="0"/>
    <n v="115.1808"/>
  </r>
  <r>
    <n v="5484"/>
    <s v="CA-2017-105487"/>
    <n v="0.25"/>
    <x v="290"/>
    <d v="2017-10-14T00:00:00"/>
    <x v="2"/>
    <x v="1"/>
    <s v="Standard Class"/>
    <s v="CS-12250"/>
    <s v="Chris Selesnick"/>
    <n v="0.1"/>
    <x v="2"/>
    <s v="United States"/>
    <s v="San Diego"/>
    <x v="10"/>
    <n v="92105"/>
    <x v="3"/>
    <s v="OFF-ST-10002301"/>
    <x v="0"/>
    <x v="3"/>
    <x v="787"/>
    <n v="40.68"/>
    <n v="2"/>
    <n v="0"/>
    <n v="0.40679999999999999"/>
  </r>
  <r>
    <n v="5485"/>
    <s v="CA-2017-148999"/>
    <n v="1"/>
    <x v="83"/>
    <d v="2017-02-04T00:00:00"/>
    <x v="11"/>
    <x v="4"/>
    <s v="Standard Class"/>
    <s v="EB-13870"/>
    <s v="Emily Burns"/>
    <n v="0.33333333333333331"/>
    <x v="0"/>
    <s v="United States"/>
    <s v="Miami"/>
    <x v="4"/>
    <n v="33142"/>
    <x v="0"/>
    <s v="FUR-CH-10002044"/>
    <x v="1"/>
    <x v="1"/>
    <x v="1130"/>
    <n v="419.13600000000002"/>
    <n v="4"/>
    <n v="0.2"/>
    <n v="-68.1096"/>
  </r>
  <r>
    <n v="5488"/>
    <s v="CA-2017-134495"/>
    <n v="0.25"/>
    <x v="208"/>
    <d v="2017-04-04T00:00:00"/>
    <x v="0"/>
    <x v="0"/>
    <s v="Second Class"/>
    <s v="BF-11020"/>
    <s v="Barry Französisch"/>
    <n v="8.3333333333333329E-2"/>
    <x v="2"/>
    <s v="United States"/>
    <s v="Jacksonville"/>
    <x v="4"/>
    <n v="32216"/>
    <x v="0"/>
    <s v="TEC-PH-10004897"/>
    <x v="2"/>
    <x v="2"/>
    <x v="1131"/>
    <n v="23.975999999999999"/>
    <n v="3"/>
    <n v="0.2"/>
    <n v="-5.6943000000000001"/>
  </r>
  <r>
    <n v="5489"/>
    <s v="CA-2017-134495"/>
    <n v="0.25"/>
    <x v="208"/>
    <d v="2017-04-04T00:00:00"/>
    <x v="0"/>
    <x v="0"/>
    <s v="Second Class"/>
    <s v="BF-11020"/>
    <s v="Barry Französisch"/>
    <n v="8.3333333333333329E-2"/>
    <x v="2"/>
    <s v="United States"/>
    <s v="Jacksonville"/>
    <x v="4"/>
    <n v="32216"/>
    <x v="0"/>
    <s v="OFF-LA-10000262"/>
    <x v="0"/>
    <x v="7"/>
    <x v="1132"/>
    <n v="6.2640000000000002"/>
    <n v="3"/>
    <n v="0.2"/>
    <n v="2.0358000000000001"/>
  </r>
  <r>
    <n v="5490"/>
    <s v="CA-2017-134495"/>
    <n v="0.25"/>
    <x v="208"/>
    <d v="2017-04-04T00:00:00"/>
    <x v="0"/>
    <x v="0"/>
    <s v="Second Class"/>
    <s v="BF-11020"/>
    <s v="Barry Französisch"/>
    <n v="8.3333333333333329E-2"/>
    <x v="2"/>
    <s v="United States"/>
    <s v="Jacksonville"/>
    <x v="4"/>
    <n v="32216"/>
    <x v="0"/>
    <s v="OFF-AP-10002222"/>
    <x v="0"/>
    <x v="11"/>
    <x v="78"/>
    <n v="20.808"/>
    <n v="3"/>
    <n v="0.2"/>
    <n v="1.8207"/>
  </r>
  <r>
    <n v="5491"/>
    <s v="CA-2017-134495"/>
    <n v="0.25"/>
    <x v="208"/>
    <d v="2017-04-04T00:00:00"/>
    <x v="0"/>
    <x v="0"/>
    <s v="Second Class"/>
    <s v="BF-11020"/>
    <s v="Barry Französisch"/>
    <n v="8.3333333333333329E-2"/>
    <x v="2"/>
    <s v="United States"/>
    <s v="Jacksonville"/>
    <x v="4"/>
    <n v="32216"/>
    <x v="0"/>
    <s v="FUR-CH-10003774"/>
    <x v="1"/>
    <x v="1"/>
    <x v="867"/>
    <n v="218.352"/>
    <n v="3"/>
    <n v="0.2"/>
    <n v="-19.105799999999999"/>
  </r>
  <r>
    <n v="5492"/>
    <s v="CA-2017-164098"/>
    <n v="1"/>
    <x v="226"/>
    <d v="2017-01-27T00:00:00"/>
    <x v="11"/>
    <x v="2"/>
    <s v="First Class"/>
    <s v="CG-12520"/>
    <s v="Claire Gute"/>
    <n v="1"/>
    <x v="0"/>
    <s v="United States"/>
    <s v="Houston"/>
    <x v="2"/>
    <n v="77070"/>
    <x v="2"/>
    <s v="OFF-ST-10000615"/>
    <x v="0"/>
    <x v="3"/>
    <x v="8"/>
    <n v="18.16"/>
    <n v="2"/>
    <n v="0.2"/>
    <n v="1.8160000000000001"/>
  </r>
  <r>
    <n v="5497"/>
    <s v="CA-2017-117821"/>
    <n v="1"/>
    <x v="141"/>
    <d v="2017-06-16T00:00:00"/>
    <x v="7"/>
    <x v="4"/>
    <s v="Standard Class"/>
    <s v="HG-15025"/>
    <s v="Hunter Glantz"/>
    <n v="0.25"/>
    <x v="0"/>
    <s v="United States"/>
    <s v="Marion"/>
    <x v="12"/>
    <n v="43302"/>
    <x v="1"/>
    <s v="TEC-AC-10004469"/>
    <x v="2"/>
    <x v="6"/>
    <x v="308"/>
    <n v="63.92"/>
    <n v="2"/>
    <n v="0.2"/>
    <n v="19.175999999999998"/>
  </r>
  <r>
    <n v="5498"/>
    <s v="CA-2017-164378"/>
    <n v="0.2"/>
    <x v="189"/>
    <d v="2017-07-18T00:00:00"/>
    <x v="1"/>
    <x v="0"/>
    <s v="Second Class"/>
    <s v="MM-18055"/>
    <s v="Michelle Moray"/>
    <n v="0.1111111111111111"/>
    <x v="0"/>
    <s v="United States"/>
    <s v="New York City"/>
    <x v="9"/>
    <n v="10024"/>
    <x v="1"/>
    <s v="OFF-AR-10001177"/>
    <x v="0"/>
    <x v="8"/>
    <x v="1133"/>
    <n v="6.56"/>
    <n v="2"/>
    <n v="0"/>
    <n v="1.9024000000000001"/>
  </r>
  <r>
    <n v="5499"/>
    <s v="CA-2017-164378"/>
    <n v="0.2"/>
    <x v="189"/>
    <d v="2017-07-18T00:00:00"/>
    <x v="1"/>
    <x v="0"/>
    <s v="Second Class"/>
    <s v="MM-18055"/>
    <s v="Michelle Moray"/>
    <n v="0.1111111111111111"/>
    <x v="0"/>
    <s v="United States"/>
    <s v="New York City"/>
    <x v="9"/>
    <n v="10024"/>
    <x v="1"/>
    <s v="OFF-LA-10000634"/>
    <x v="0"/>
    <x v="7"/>
    <x v="1134"/>
    <n v="7.83"/>
    <n v="3"/>
    <n v="0"/>
    <n v="3.6017999999999999"/>
  </r>
  <r>
    <n v="5500"/>
    <s v="CA-2017-164378"/>
    <n v="0.2"/>
    <x v="189"/>
    <d v="2017-07-18T00:00:00"/>
    <x v="1"/>
    <x v="0"/>
    <s v="Second Class"/>
    <s v="MM-18055"/>
    <s v="Michelle Moray"/>
    <n v="0.1111111111111111"/>
    <x v="0"/>
    <s v="United States"/>
    <s v="New York City"/>
    <x v="9"/>
    <n v="10024"/>
    <x v="1"/>
    <s v="TEC-AC-10004708"/>
    <x v="2"/>
    <x v="6"/>
    <x v="1135"/>
    <n v="41.9"/>
    <n v="2"/>
    <n v="0"/>
    <n v="8.7989999999999995"/>
  </r>
  <r>
    <n v="5501"/>
    <s v="CA-2017-164378"/>
    <n v="0.2"/>
    <x v="189"/>
    <d v="2017-07-18T00:00:00"/>
    <x v="1"/>
    <x v="0"/>
    <s v="Second Class"/>
    <s v="MM-18055"/>
    <s v="Michelle Moray"/>
    <n v="0.1111111111111111"/>
    <x v="0"/>
    <s v="United States"/>
    <s v="New York City"/>
    <x v="9"/>
    <n v="10024"/>
    <x v="1"/>
    <s v="FUR-CH-10002084"/>
    <x v="1"/>
    <x v="1"/>
    <x v="1136"/>
    <n v="664.14599999999996"/>
    <n v="6"/>
    <n v="0.1"/>
    <n v="88.552800000000005"/>
  </r>
  <r>
    <n v="5502"/>
    <s v="CA-2017-164378"/>
    <n v="0.2"/>
    <x v="189"/>
    <d v="2017-07-18T00:00:00"/>
    <x v="1"/>
    <x v="0"/>
    <s v="Second Class"/>
    <s v="MM-18055"/>
    <s v="Michelle Moray"/>
    <n v="0.1111111111111111"/>
    <x v="0"/>
    <s v="United States"/>
    <s v="New York City"/>
    <x v="9"/>
    <n v="10024"/>
    <x v="1"/>
    <s v="OFF-PA-10004519"/>
    <x v="0"/>
    <x v="0"/>
    <x v="838"/>
    <n v="8.9600000000000009"/>
    <n v="2"/>
    <n v="0"/>
    <n v="4.3903999999999996"/>
  </r>
  <r>
    <n v="5503"/>
    <s v="CA-2017-127782"/>
    <n v="0.25"/>
    <x v="232"/>
    <d v="2017-11-06T00:00:00"/>
    <x v="5"/>
    <x v="2"/>
    <s v="Standard Class"/>
    <s v="TH-21115"/>
    <s v="Thea Hudgings"/>
    <n v="0.25"/>
    <x v="2"/>
    <s v="United States"/>
    <s v="Philadelphia"/>
    <x v="1"/>
    <n v="19140"/>
    <x v="1"/>
    <s v="FUR-FU-10001847"/>
    <x v="1"/>
    <x v="5"/>
    <x v="1137"/>
    <n v="3.3119999999999998"/>
    <n v="1"/>
    <n v="0.2"/>
    <n v="0.66239999999999999"/>
  </r>
  <r>
    <n v="5504"/>
    <s v="CA-2017-127782"/>
    <n v="0.25"/>
    <x v="232"/>
    <d v="2017-11-06T00:00:00"/>
    <x v="5"/>
    <x v="2"/>
    <s v="Standard Class"/>
    <s v="TH-21115"/>
    <s v="Thea Hudgings"/>
    <n v="0.25"/>
    <x v="2"/>
    <s v="United States"/>
    <s v="Philadelphia"/>
    <x v="1"/>
    <n v="19140"/>
    <x v="1"/>
    <s v="OFF-AP-10001962"/>
    <x v="0"/>
    <x v="11"/>
    <x v="914"/>
    <n v="20.135999999999999"/>
    <n v="3"/>
    <n v="0.2"/>
    <n v="1.2585"/>
  </r>
  <r>
    <n v="5505"/>
    <s v="CA-2017-127782"/>
    <n v="0.25"/>
    <x v="232"/>
    <d v="2017-11-06T00:00:00"/>
    <x v="5"/>
    <x v="2"/>
    <s v="Standard Class"/>
    <s v="TH-21115"/>
    <s v="Thea Hudgings"/>
    <n v="0.25"/>
    <x v="2"/>
    <s v="United States"/>
    <s v="Philadelphia"/>
    <x v="1"/>
    <n v="19140"/>
    <x v="1"/>
    <s v="OFF-EN-10003845"/>
    <x v="0"/>
    <x v="10"/>
    <x v="1138"/>
    <n v="8.8559999999999999"/>
    <n v="3"/>
    <n v="0.2"/>
    <n v="2.8782000000000001"/>
  </r>
  <r>
    <n v="5506"/>
    <s v="CA-2017-127782"/>
    <n v="0.25"/>
    <x v="232"/>
    <d v="2017-11-06T00:00:00"/>
    <x v="5"/>
    <x v="2"/>
    <s v="Standard Class"/>
    <s v="TH-21115"/>
    <s v="Thea Hudgings"/>
    <n v="0.25"/>
    <x v="2"/>
    <s v="United States"/>
    <s v="Philadelphia"/>
    <x v="1"/>
    <n v="19140"/>
    <x v="1"/>
    <s v="TEC-PH-10001817"/>
    <x v="2"/>
    <x v="2"/>
    <x v="549"/>
    <n v="859.2"/>
    <n v="4"/>
    <n v="0.4"/>
    <n v="-186.16"/>
  </r>
  <r>
    <n v="5510"/>
    <s v="US-2017-152569"/>
    <n v="0.5"/>
    <x v="103"/>
    <d v="2017-05-20T00:00:00"/>
    <x v="6"/>
    <x v="4"/>
    <s v="Standard Class"/>
    <s v="JD-16015"/>
    <s v="Joy Daniels"/>
    <n v="0.16666666666666666"/>
    <x v="0"/>
    <s v="United States"/>
    <s v="Chicago"/>
    <x v="3"/>
    <n v="60653"/>
    <x v="2"/>
    <s v="OFF-PA-10001736"/>
    <x v="0"/>
    <x v="0"/>
    <x v="1139"/>
    <n v="56.704000000000001"/>
    <n v="2"/>
    <n v="0.2"/>
    <n v="19.137599999999999"/>
  </r>
  <r>
    <n v="5511"/>
    <s v="US-2017-152569"/>
    <n v="0.5"/>
    <x v="103"/>
    <d v="2017-05-20T00:00:00"/>
    <x v="6"/>
    <x v="4"/>
    <s v="Standard Class"/>
    <s v="JD-16015"/>
    <s v="Joy Daniels"/>
    <n v="0.16666666666666666"/>
    <x v="0"/>
    <s v="United States"/>
    <s v="Chicago"/>
    <x v="3"/>
    <n v="60653"/>
    <x v="2"/>
    <s v="TEC-PH-10002185"/>
    <x v="2"/>
    <x v="2"/>
    <x v="420"/>
    <n v="11.12"/>
    <n v="2"/>
    <n v="0.2"/>
    <n v="3.4750000000000001"/>
  </r>
  <r>
    <n v="5518"/>
    <s v="CA-2017-117667"/>
    <n v="0.2"/>
    <x v="221"/>
    <d v="2017-12-09T00:00:00"/>
    <x v="4"/>
    <x v="4"/>
    <s v="Standard Class"/>
    <s v="MS-17980"/>
    <s v="Michael Stewart"/>
    <n v="0.2"/>
    <x v="2"/>
    <s v="United States"/>
    <s v="Philadelphia"/>
    <x v="1"/>
    <n v="19134"/>
    <x v="1"/>
    <s v="FUR-CH-10004540"/>
    <x v="1"/>
    <x v="1"/>
    <x v="403"/>
    <n v="239.96"/>
    <n v="10"/>
    <n v="0.3"/>
    <n v="-10.284000000000001"/>
  </r>
  <r>
    <n v="5519"/>
    <s v="CA-2017-117667"/>
    <n v="0.2"/>
    <x v="221"/>
    <d v="2017-12-09T00:00:00"/>
    <x v="4"/>
    <x v="4"/>
    <s v="Standard Class"/>
    <s v="MS-17980"/>
    <s v="Michael Stewart"/>
    <n v="0.2"/>
    <x v="2"/>
    <s v="United States"/>
    <s v="Philadelphia"/>
    <x v="1"/>
    <n v="19134"/>
    <x v="1"/>
    <s v="FUR-FU-10004093"/>
    <x v="1"/>
    <x v="5"/>
    <x v="1126"/>
    <n v="54.768000000000001"/>
    <n v="2"/>
    <n v="0.2"/>
    <n v="6.8460000000000001"/>
  </r>
  <r>
    <n v="5520"/>
    <s v="CA-2017-117667"/>
    <n v="0.2"/>
    <x v="221"/>
    <d v="2017-12-09T00:00:00"/>
    <x v="4"/>
    <x v="4"/>
    <s v="Standard Class"/>
    <s v="MS-17980"/>
    <s v="Michael Stewart"/>
    <n v="0.2"/>
    <x v="2"/>
    <s v="United States"/>
    <s v="Philadelphia"/>
    <x v="1"/>
    <n v="19134"/>
    <x v="1"/>
    <s v="OFF-AR-10000716"/>
    <x v="0"/>
    <x v="8"/>
    <x v="1140"/>
    <n v="13.391999999999999"/>
    <n v="3"/>
    <n v="0.2"/>
    <n v="3.1806000000000001"/>
  </r>
  <r>
    <n v="5521"/>
    <s v="CA-2017-117667"/>
    <n v="0.2"/>
    <x v="221"/>
    <d v="2017-12-09T00:00:00"/>
    <x v="4"/>
    <x v="4"/>
    <s v="Standard Class"/>
    <s v="MS-17980"/>
    <s v="Michael Stewart"/>
    <n v="0.2"/>
    <x v="2"/>
    <s v="United States"/>
    <s v="Philadelphia"/>
    <x v="1"/>
    <n v="19134"/>
    <x v="1"/>
    <s v="OFF-PA-10002709"/>
    <x v="0"/>
    <x v="0"/>
    <x v="1141"/>
    <n v="23.92"/>
    <n v="5"/>
    <n v="0.2"/>
    <n v="8.6709999999999994"/>
  </r>
  <r>
    <n v="5522"/>
    <s v="CA-2017-117667"/>
    <n v="0.2"/>
    <x v="221"/>
    <d v="2017-12-09T00:00:00"/>
    <x v="4"/>
    <x v="4"/>
    <s v="Standard Class"/>
    <s v="MS-17980"/>
    <s v="Michael Stewart"/>
    <n v="0.2"/>
    <x v="2"/>
    <s v="United States"/>
    <s v="Philadelphia"/>
    <x v="1"/>
    <n v="19134"/>
    <x v="1"/>
    <s v="TEC-AC-10000580"/>
    <x v="2"/>
    <x v="6"/>
    <x v="358"/>
    <n v="255.96799999999999"/>
    <n v="4"/>
    <n v="0.2"/>
    <n v="-28.796399999999998"/>
  </r>
  <r>
    <n v="5526"/>
    <s v="CA-2017-154501"/>
    <n v="1"/>
    <x v="144"/>
    <d v="2017-05-05T00:00:00"/>
    <x v="0"/>
    <x v="1"/>
    <s v="Standard Class"/>
    <s v="EA-14035"/>
    <s v="Erin Ashbrook"/>
    <n v="0.5"/>
    <x v="2"/>
    <s v="United States"/>
    <s v="Los Angeles"/>
    <x v="10"/>
    <n v="90008"/>
    <x v="3"/>
    <s v="OFF-AR-10002804"/>
    <x v="0"/>
    <x v="8"/>
    <x v="62"/>
    <n v="9.7799999999999994"/>
    <n v="2"/>
    <n v="0"/>
    <n v="4.0098000000000003"/>
  </r>
  <r>
    <n v="5527"/>
    <s v="CA-2017-166933"/>
    <n v="1"/>
    <x v="158"/>
    <d v="2017-04-28T00:00:00"/>
    <x v="0"/>
    <x v="4"/>
    <s v="Standard Class"/>
    <s v="MG-17890"/>
    <s v="Michael Granlund"/>
    <n v="0.14285714285714285"/>
    <x v="1"/>
    <s v="United States"/>
    <s v="Santa Barbara"/>
    <x v="10"/>
    <n v="93101"/>
    <x v="3"/>
    <s v="OFF-FA-10002676"/>
    <x v="0"/>
    <x v="9"/>
    <x v="1142"/>
    <n v="1.81"/>
    <n v="1"/>
    <n v="0"/>
    <n v="0.65159999999999996"/>
  </r>
  <r>
    <n v="5530"/>
    <s v="CA-2017-136609"/>
    <n v="1"/>
    <x v="179"/>
    <d v="2017-08-11T00:00:00"/>
    <x v="10"/>
    <x v="1"/>
    <s v="Standard Class"/>
    <s v="TB-21355"/>
    <s v="Todd Boyes"/>
    <n v="0.16666666666666666"/>
    <x v="2"/>
    <s v="United States"/>
    <s v="Cedar Hill"/>
    <x v="2"/>
    <n v="75104"/>
    <x v="2"/>
    <s v="OFF-PA-10004381"/>
    <x v="0"/>
    <x v="0"/>
    <x v="1032"/>
    <n v="115.29600000000001"/>
    <n v="3"/>
    <n v="0.2"/>
    <n v="40.3536"/>
  </r>
  <r>
    <n v="5531"/>
    <s v="CA-2017-160885"/>
    <n v="1"/>
    <x v="163"/>
    <d v="2017-12-06T00:00:00"/>
    <x v="4"/>
    <x v="0"/>
    <s v="Standard Class"/>
    <s v="JK-16090"/>
    <s v="Juliana Krohn"/>
    <n v="0.2"/>
    <x v="0"/>
    <s v="United States"/>
    <s v="Omaha"/>
    <x v="32"/>
    <n v="68104"/>
    <x v="2"/>
    <s v="TEC-PH-10001795"/>
    <x v="2"/>
    <x v="2"/>
    <x v="1143"/>
    <n v="2479.96"/>
    <n v="4"/>
    <n v="0"/>
    <n v="743.98800000000006"/>
  </r>
  <r>
    <n v="5540"/>
    <s v="US-2017-150595"/>
    <n v="0.33333333333333331"/>
    <x v="291"/>
    <d v="2017-05-26T00:00:00"/>
    <x v="6"/>
    <x v="4"/>
    <s v="Standard Class"/>
    <s v="LE-16810"/>
    <s v="Laurel Elliston"/>
    <n v="0.25"/>
    <x v="0"/>
    <s v="United States"/>
    <s v="Chicago"/>
    <x v="3"/>
    <n v="60653"/>
    <x v="2"/>
    <s v="FUR-CH-10000513"/>
    <x v="1"/>
    <x v="1"/>
    <x v="907"/>
    <n v="181.98599999999999"/>
    <n v="2"/>
    <n v="0.3"/>
    <n v="-54.595799999999997"/>
  </r>
  <r>
    <n v="5541"/>
    <s v="US-2017-150595"/>
    <n v="0.33333333333333331"/>
    <x v="291"/>
    <d v="2017-05-26T00:00:00"/>
    <x v="6"/>
    <x v="4"/>
    <s v="Standard Class"/>
    <s v="LE-16810"/>
    <s v="Laurel Elliston"/>
    <n v="0.25"/>
    <x v="0"/>
    <s v="United States"/>
    <s v="Chicago"/>
    <x v="3"/>
    <n v="60653"/>
    <x v="2"/>
    <s v="OFF-BI-10003274"/>
    <x v="0"/>
    <x v="4"/>
    <x v="20"/>
    <n v="1.5920000000000001"/>
    <n v="2"/>
    <n v="0.8"/>
    <n v="-2.6267999999999998"/>
  </r>
  <r>
    <n v="5542"/>
    <s v="US-2017-150595"/>
    <n v="0.33333333333333331"/>
    <x v="291"/>
    <d v="2017-05-26T00:00:00"/>
    <x v="6"/>
    <x v="4"/>
    <s v="Standard Class"/>
    <s v="LE-16810"/>
    <s v="Laurel Elliston"/>
    <n v="0.25"/>
    <x v="0"/>
    <s v="United States"/>
    <s v="Chicago"/>
    <x v="3"/>
    <n v="60653"/>
    <x v="2"/>
    <s v="OFF-SU-10000381"/>
    <x v="0"/>
    <x v="15"/>
    <x v="209"/>
    <n v="22.344000000000001"/>
    <n v="3"/>
    <n v="0.2"/>
    <n v="2.5137"/>
  </r>
  <r>
    <n v="5546"/>
    <s v="CA-2017-102967"/>
    <n v="1"/>
    <x v="165"/>
    <d v="2017-09-26T00:00:00"/>
    <x v="3"/>
    <x v="5"/>
    <s v="Standard Class"/>
    <s v="MG-17890"/>
    <s v="Michael Granlund"/>
    <n v="0.14285714285714285"/>
    <x v="1"/>
    <s v="United States"/>
    <s v="Concord"/>
    <x v="45"/>
    <n v="3301"/>
    <x v="1"/>
    <s v="OFF-ST-10001590"/>
    <x v="0"/>
    <x v="3"/>
    <x v="1144"/>
    <n v="67.400000000000006"/>
    <n v="5"/>
    <n v="0"/>
    <n v="17.524000000000001"/>
  </r>
  <r>
    <n v="5547"/>
    <s v="CA-2017-151008"/>
    <n v="0.5"/>
    <x v="59"/>
    <d v="2017-09-08T00:00:00"/>
    <x v="3"/>
    <x v="2"/>
    <s v="First Class"/>
    <s v="JM-16195"/>
    <s v="Justin MacKendrick"/>
    <n v="0.2"/>
    <x v="0"/>
    <s v="United States"/>
    <s v="Draper"/>
    <x v="40"/>
    <n v="84020"/>
    <x v="3"/>
    <s v="FUR-FU-10002396"/>
    <x v="1"/>
    <x v="5"/>
    <x v="1145"/>
    <n v="25.16"/>
    <n v="2"/>
    <n v="0"/>
    <n v="10.5672"/>
  </r>
  <r>
    <n v="5548"/>
    <s v="CA-2017-151008"/>
    <n v="0.5"/>
    <x v="59"/>
    <d v="2017-09-08T00:00:00"/>
    <x v="3"/>
    <x v="2"/>
    <s v="First Class"/>
    <s v="JM-16195"/>
    <s v="Justin MacKendrick"/>
    <n v="0.2"/>
    <x v="0"/>
    <s v="United States"/>
    <s v="Draper"/>
    <x v="40"/>
    <n v="84020"/>
    <x v="3"/>
    <s v="TEC-PH-10002807"/>
    <x v="2"/>
    <x v="2"/>
    <x v="631"/>
    <n v="126.56"/>
    <n v="4"/>
    <n v="0.2"/>
    <n v="47.46"/>
  </r>
  <r>
    <n v="5556"/>
    <s v="CA-2017-116113"/>
    <n v="1"/>
    <x v="81"/>
    <d v="2017-10-06T00:00:00"/>
    <x v="2"/>
    <x v="4"/>
    <s v="Second Class"/>
    <s v="JW-15220"/>
    <s v="Jane Waco"/>
    <n v="0.16666666666666666"/>
    <x v="2"/>
    <s v="United States"/>
    <s v="Montgomery"/>
    <x v="31"/>
    <n v="36116"/>
    <x v="0"/>
    <s v="FUR-FU-10002963"/>
    <x v="1"/>
    <x v="5"/>
    <x v="802"/>
    <n v="10.16"/>
    <n v="2"/>
    <n v="0"/>
    <n v="3.4544000000000001"/>
  </r>
  <r>
    <n v="5562"/>
    <s v="CA-2017-133263"/>
    <n v="0.33333333333333331"/>
    <x v="52"/>
    <d v="2017-04-02T00:00:00"/>
    <x v="9"/>
    <x v="5"/>
    <s v="Second Class"/>
    <s v="JE-15610"/>
    <s v="Jim Epp"/>
    <n v="0.1111111111111111"/>
    <x v="2"/>
    <s v="United States"/>
    <s v="Atlanta"/>
    <x v="18"/>
    <n v="30318"/>
    <x v="0"/>
    <s v="OFF-BI-10001153"/>
    <x v="0"/>
    <x v="4"/>
    <x v="1146"/>
    <n v="34.54"/>
    <n v="1"/>
    <n v="0"/>
    <n v="17.27"/>
  </r>
  <r>
    <n v="5563"/>
    <s v="CA-2017-133263"/>
    <n v="0.33333333333333331"/>
    <x v="52"/>
    <d v="2017-04-02T00:00:00"/>
    <x v="9"/>
    <x v="5"/>
    <s v="Second Class"/>
    <s v="JE-15610"/>
    <s v="Jim Epp"/>
    <n v="0.1111111111111111"/>
    <x v="2"/>
    <s v="United States"/>
    <s v="Atlanta"/>
    <x v="18"/>
    <n v="30318"/>
    <x v="0"/>
    <s v="TEC-CO-10001449"/>
    <x v="2"/>
    <x v="13"/>
    <x v="1011"/>
    <n v="2999.95"/>
    <n v="5"/>
    <n v="0"/>
    <n v="1439.9760000000001"/>
  </r>
  <r>
    <n v="5564"/>
    <s v="CA-2017-133263"/>
    <n v="0.33333333333333331"/>
    <x v="52"/>
    <d v="2017-04-02T00:00:00"/>
    <x v="9"/>
    <x v="5"/>
    <s v="Second Class"/>
    <s v="JE-15610"/>
    <s v="Jim Epp"/>
    <n v="0.1111111111111111"/>
    <x v="2"/>
    <s v="United States"/>
    <s v="Atlanta"/>
    <x v="18"/>
    <n v="30318"/>
    <x v="0"/>
    <s v="OFF-BI-10000474"/>
    <x v="0"/>
    <x v="4"/>
    <x v="344"/>
    <n v="64.12"/>
    <n v="4"/>
    <n v="0"/>
    <n v="30.7776"/>
  </r>
  <r>
    <n v="5565"/>
    <s v="CA-2017-157966"/>
    <n v="0.14285714285714285"/>
    <x v="193"/>
    <d v="2017-03-13T00:00:00"/>
    <x v="9"/>
    <x v="4"/>
    <s v="Same Day"/>
    <s v="SU-20665"/>
    <s v="Stephanie Ulpright"/>
    <n v="9.0909090909090912E-2"/>
    <x v="1"/>
    <s v="United States"/>
    <s v="Chicago"/>
    <x v="3"/>
    <n v="60610"/>
    <x v="2"/>
    <s v="OFF-AR-10000799"/>
    <x v="0"/>
    <x v="8"/>
    <x v="791"/>
    <n v="19.456"/>
    <n v="4"/>
    <n v="0.2"/>
    <n v="2.1888000000000001"/>
  </r>
  <r>
    <n v="5566"/>
    <s v="CA-2017-157966"/>
    <n v="0.14285714285714285"/>
    <x v="193"/>
    <d v="2017-03-13T00:00:00"/>
    <x v="9"/>
    <x v="4"/>
    <s v="Same Day"/>
    <s v="SU-20665"/>
    <s v="Stephanie Ulpright"/>
    <n v="9.0909090909090912E-2"/>
    <x v="1"/>
    <s v="United States"/>
    <s v="Chicago"/>
    <x v="3"/>
    <n v="60610"/>
    <x v="2"/>
    <s v="TEC-MA-10002109"/>
    <x v="2"/>
    <x v="16"/>
    <x v="1147"/>
    <n v="209.98599999999999"/>
    <n v="2"/>
    <n v="0.3"/>
    <n v="8.9993999999999996"/>
  </r>
  <r>
    <n v="5567"/>
    <s v="CA-2017-157966"/>
    <n v="0.14285714285714285"/>
    <x v="193"/>
    <d v="2017-03-13T00:00:00"/>
    <x v="9"/>
    <x v="4"/>
    <s v="Same Day"/>
    <s v="SU-20665"/>
    <s v="Stephanie Ulpright"/>
    <n v="9.0909090909090912E-2"/>
    <x v="1"/>
    <s v="United States"/>
    <s v="Chicago"/>
    <x v="3"/>
    <n v="60610"/>
    <x v="2"/>
    <s v="OFF-AR-10003338"/>
    <x v="0"/>
    <x v="8"/>
    <x v="708"/>
    <n v="29.76"/>
    <n v="5"/>
    <n v="0.2"/>
    <n v="1.86"/>
  </r>
  <r>
    <n v="5568"/>
    <s v="CA-2017-157966"/>
    <n v="0.14285714285714285"/>
    <x v="193"/>
    <d v="2017-03-13T00:00:00"/>
    <x v="9"/>
    <x v="4"/>
    <s v="Same Day"/>
    <s v="SU-20665"/>
    <s v="Stephanie Ulpright"/>
    <n v="9.0909090909090912E-2"/>
    <x v="1"/>
    <s v="United States"/>
    <s v="Chicago"/>
    <x v="3"/>
    <n v="60610"/>
    <x v="2"/>
    <s v="FUR-CH-10003606"/>
    <x v="1"/>
    <x v="1"/>
    <x v="1148"/>
    <n v="89.768000000000001"/>
    <n v="1"/>
    <n v="0.3"/>
    <n v="-2.5648"/>
  </r>
  <r>
    <n v="5569"/>
    <s v="CA-2017-157966"/>
    <n v="0.14285714285714285"/>
    <x v="193"/>
    <d v="2017-03-13T00:00:00"/>
    <x v="9"/>
    <x v="4"/>
    <s v="Same Day"/>
    <s v="SU-20665"/>
    <s v="Stephanie Ulpright"/>
    <n v="9.0909090909090912E-2"/>
    <x v="1"/>
    <s v="United States"/>
    <s v="Chicago"/>
    <x v="3"/>
    <n v="60610"/>
    <x v="2"/>
    <s v="TEC-CO-10001449"/>
    <x v="2"/>
    <x v="13"/>
    <x v="1011"/>
    <n v="959.98400000000004"/>
    <n v="2"/>
    <n v="0.2"/>
    <n v="335.99439999999998"/>
  </r>
  <r>
    <n v="5570"/>
    <s v="CA-2017-157966"/>
    <n v="0.14285714285714285"/>
    <x v="193"/>
    <d v="2017-03-13T00:00:00"/>
    <x v="9"/>
    <x v="4"/>
    <s v="Same Day"/>
    <s v="SU-20665"/>
    <s v="Stephanie Ulpright"/>
    <n v="9.0909090909090912E-2"/>
    <x v="1"/>
    <s v="United States"/>
    <s v="Chicago"/>
    <x v="3"/>
    <n v="60610"/>
    <x v="2"/>
    <s v="OFF-PA-10001934"/>
    <x v="0"/>
    <x v="0"/>
    <x v="158"/>
    <n v="15.552"/>
    <n v="3"/>
    <n v="0.2"/>
    <n v="5.6375999999999999"/>
  </r>
  <r>
    <n v="5571"/>
    <s v="CA-2017-157966"/>
    <n v="0.14285714285714285"/>
    <x v="193"/>
    <d v="2017-03-13T00:00:00"/>
    <x v="9"/>
    <x v="4"/>
    <s v="Same Day"/>
    <s v="SU-20665"/>
    <s v="Stephanie Ulpright"/>
    <n v="9.0909090909090912E-2"/>
    <x v="1"/>
    <s v="United States"/>
    <s v="Chicago"/>
    <x v="3"/>
    <n v="60610"/>
    <x v="2"/>
    <s v="TEC-PH-10001527"/>
    <x v="2"/>
    <x v="2"/>
    <x v="1149"/>
    <n v="34.36"/>
    <n v="1"/>
    <n v="0.2"/>
    <n v="-7.3014999999999999"/>
  </r>
  <r>
    <n v="5579"/>
    <s v="CA-2017-137498"/>
    <n v="0.33333333333333331"/>
    <x v="120"/>
    <d v="2017-09-14T00:00:00"/>
    <x v="3"/>
    <x v="0"/>
    <s v="Second Class"/>
    <s v="LC-17050"/>
    <s v="Liz Carlisle"/>
    <n v="0.25"/>
    <x v="0"/>
    <s v="United States"/>
    <s v="Los Angeles"/>
    <x v="10"/>
    <n v="90004"/>
    <x v="3"/>
    <s v="OFF-AR-10003829"/>
    <x v="0"/>
    <x v="8"/>
    <x v="361"/>
    <n v="6.56"/>
    <n v="2"/>
    <n v="0"/>
    <n v="1.9024000000000001"/>
  </r>
  <r>
    <n v="5580"/>
    <s v="CA-2017-137498"/>
    <n v="0.33333333333333331"/>
    <x v="120"/>
    <d v="2017-09-14T00:00:00"/>
    <x v="3"/>
    <x v="0"/>
    <s v="Second Class"/>
    <s v="LC-17050"/>
    <s v="Liz Carlisle"/>
    <n v="0.25"/>
    <x v="0"/>
    <s v="United States"/>
    <s v="Los Angeles"/>
    <x v="10"/>
    <n v="90004"/>
    <x v="3"/>
    <s v="FUR-CH-10003833"/>
    <x v="1"/>
    <x v="1"/>
    <x v="562"/>
    <n v="243.92"/>
    <n v="5"/>
    <n v="0.2"/>
    <n v="-15.244999999999999"/>
  </r>
  <r>
    <n v="5581"/>
    <s v="CA-2017-137498"/>
    <n v="0.33333333333333331"/>
    <x v="120"/>
    <d v="2017-09-14T00:00:00"/>
    <x v="3"/>
    <x v="0"/>
    <s v="Second Class"/>
    <s v="LC-17050"/>
    <s v="Liz Carlisle"/>
    <n v="0.25"/>
    <x v="0"/>
    <s v="United States"/>
    <s v="Los Angeles"/>
    <x v="10"/>
    <n v="90004"/>
    <x v="3"/>
    <s v="OFF-PA-10000143"/>
    <x v="0"/>
    <x v="0"/>
    <x v="1150"/>
    <n v="47.52"/>
    <n v="9"/>
    <n v="0"/>
    <n v="22.8096"/>
  </r>
  <r>
    <n v="5582"/>
    <s v="CA-2017-163818"/>
    <n v="1"/>
    <x v="292"/>
    <d v="2017-10-08T00:00:00"/>
    <x v="2"/>
    <x v="6"/>
    <s v="Standard Class"/>
    <s v="PS-18970"/>
    <s v="Paul Stevenson"/>
    <n v="0.16666666666666666"/>
    <x v="1"/>
    <s v="United States"/>
    <s v="Clinton"/>
    <x v="29"/>
    <n v="20735"/>
    <x v="1"/>
    <s v="FUR-FU-10000076"/>
    <x v="1"/>
    <x v="5"/>
    <x v="645"/>
    <n v="19.98"/>
    <n v="1"/>
    <n v="0"/>
    <n v="8.5914000000000001"/>
  </r>
  <r>
    <n v="5585"/>
    <s v="CA-2017-105333"/>
    <n v="0.33333333333333331"/>
    <x v="93"/>
    <d v="2017-12-04T00:00:00"/>
    <x v="5"/>
    <x v="2"/>
    <s v="Standard Class"/>
    <s v="VP-21730"/>
    <s v="Victor Preis"/>
    <n v="0.25"/>
    <x v="1"/>
    <s v="United States"/>
    <s v="New York City"/>
    <x v="9"/>
    <n v="10011"/>
    <x v="1"/>
    <s v="OFF-ST-10002182"/>
    <x v="0"/>
    <x v="3"/>
    <x v="1151"/>
    <n v="83.56"/>
    <n v="4"/>
    <n v="0"/>
    <n v="1.6712"/>
  </r>
  <r>
    <n v="5586"/>
    <s v="CA-2017-105333"/>
    <n v="0.33333333333333331"/>
    <x v="93"/>
    <d v="2017-12-04T00:00:00"/>
    <x v="5"/>
    <x v="2"/>
    <s v="Standard Class"/>
    <s v="VP-21730"/>
    <s v="Victor Preis"/>
    <n v="0.25"/>
    <x v="1"/>
    <s v="United States"/>
    <s v="New York City"/>
    <x v="9"/>
    <n v="10011"/>
    <x v="1"/>
    <s v="TEC-PH-10001468"/>
    <x v="2"/>
    <x v="2"/>
    <x v="1152"/>
    <n v="546.05999999999995"/>
    <n v="3"/>
    <n v="0"/>
    <n v="163.81800000000001"/>
  </r>
  <r>
    <n v="5587"/>
    <s v="CA-2017-105333"/>
    <n v="0.33333333333333331"/>
    <x v="93"/>
    <d v="2017-12-04T00:00:00"/>
    <x v="5"/>
    <x v="2"/>
    <s v="Standard Class"/>
    <s v="VP-21730"/>
    <s v="Victor Preis"/>
    <n v="0.25"/>
    <x v="1"/>
    <s v="United States"/>
    <s v="New York City"/>
    <x v="9"/>
    <n v="10011"/>
    <x v="1"/>
    <s v="OFF-ST-10001809"/>
    <x v="0"/>
    <x v="3"/>
    <x v="572"/>
    <n v="269.49"/>
    <n v="3"/>
    <n v="0"/>
    <n v="5.3898000000000001"/>
  </r>
  <r>
    <n v="5594"/>
    <s v="US-2017-108014"/>
    <n v="1"/>
    <x v="32"/>
    <d v="2017-11-25T00:00:00"/>
    <x v="5"/>
    <x v="1"/>
    <s v="Standard Class"/>
    <s v="JH-15430"/>
    <s v="Jennifer Halladay"/>
    <n v="0.2"/>
    <x v="0"/>
    <s v="United States"/>
    <s v="Cleveland"/>
    <x v="12"/>
    <n v="44105"/>
    <x v="1"/>
    <s v="OFF-BI-10003984"/>
    <x v="0"/>
    <x v="4"/>
    <x v="220"/>
    <n v="59.912999999999997"/>
    <n v="7"/>
    <n v="0.7"/>
    <n v="-45.933300000000003"/>
  </r>
  <r>
    <n v="5595"/>
    <s v="CA-2017-160325"/>
    <n v="0.5"/>
    <x v="70"/>
    <d v="2017-09-24T00:00:00"/>
    <x v="3"/>
    <x v="1"/>
    <s v="Same Day"/>
    <s v="BP-11095"/>
    <s v="Bart Pistole"/>
    <n v="0.16666666666666666"/>
    <x v="2"/>
    <s v="United States"/>
    <s v="Lawrence"/>
    <x v="17"/>
    <n v="1841"/>
    <x v="1"/>
    <s v="TEC-PH-10000984"/>
    <x v="2"/>
    <x v="2"/>
    <x v="464"/>
    <n v="391.98"/>
    <n v="2"/>
    <n v="0"/>
    <n v="109.7544"/>
  </r>
  <r>
    <n v="5596"/>
    <s v="CA-2017-160325"/>
    <n v="0.5"/>
    <x v="70"/>
    <d v="2017-09-24T00:00:00"/>
    <x v="3"/>
    <x v="1"/>
    <s v="Same Day"/>
    <s v="BP-11095"/>
    <s v="Bart Pistole"/>
    <n v="0.16666666666666666"/>
    <x v="2"/>
    <s v="United States"/>
    <s v="Lawrence"/>
    <x v="17"/>
    <n v="1841"/>
    <x v="1"/>
    <s v="TEC-PH-10001944"/>
    <x v="2"/>
    <x v="2"/>
    <x v="1153"/>
    <n v="437.85"/>
    <n v="3"/>
    <n v="0"/>
    <n v="131.35499999999999"/>
  </r>
  <r>
    <n v="5598"/>
    <s v="CA-2017-151176"/>
    <n v="0.5"/>
    <x v="223"/>
    <d v="2017-02-20T00:00:00"/>
    <x v="8"/>
    <x v="4"/>
    <s v="Standard Class"/>
    <s v="SV-20785"/>
    <s v="Stewart Visinsky"/>
    <n v="0.5"/>
    <x v="0"/>
    <s v="United States"/>
    <s v="Baltimore"/>
    <x v="29"/>
    <n v="21215"/>
    <x v="1"/>
    <s v="OFF-SU-10001165"/>
    <x v="0"/>
    <x v="15"/>
    <x v="405"/>
    <n v="25.02"/>
    <n v="3"/>
    <n v="0"/>
    <n v="6.5052000000000003"/>
  </r>
  <r>
    <n v="5599"/>
    <s v="CA-2017-151176"/>
    <n v="0.5"/>
    <x v="223"/>
    <d v="2017-02-20T00:00:00"/>
    <x v="8"/>
    <x v="4"/>
    <s v="Standard Class"/>
    <s v="SV-20785"/>
    <s v="Stewart Visinsky"/>
    <n v="0.5"/>
    <x v="0"/>
    <s v="United States"/>
    <s v="Baltimore"/>
    <x v="29"/>
    <n v="21215"/>
    <x v="1"/>
    <s v="OFF-AR-10000614"/>
    <x v="0"/>
    <x v="8"/>
    <x v="1154"/>
    <n v="10.71"/>
    <n v="3"/>
    <n v="0"/>
    <n v="2.7846000000000002"/>
  </r>
  <r>
    <n v="5608"/>
    <s v="CA-2017-105193"/>
    <n v="1"/>
    <x v="171"/>
    <d v="2017-03-31T00:00:00"/>
    <x v="9"/>
    <x v="0"/>
    <s v="Standard Class"/>
    <s v="JL-15835"/>
    <s v="John Lee"/>
    <n v="0.05"/>
    <x v="0"/>
    <s v="United States"/>
    <s v="New York City"/>
    <x v="9"/>
    <n v="10024"/>
    <x v="1"/>
    <s v="OFF-AR-10001547"/>
    <x v="0"/>
    <x v="8"/>
    <x v="668"/>
    <n v="11.05"/>
    <n v="5"/>
    <n v="0"/>
    <n v="2.9834999999999998"/>
  </r>
  <r>
    <n v="5610"/>
    <s v="CA-2017-117198"/>
    <n v="1"/>
    <x v="150"/>
    <d v="2017-09-05T00:00:00"/>
    <x v="10"/>
    <x v="2"/>
    <s v="Standard Class"/>
    <s v="BG-11035"/>
    <s v="Barry Gonzalez"/>
    <n v="0.33333333333333331"/>
    <x v="0"/>
    <s v="United States"/>
    <s v="Monroe"/>
    <x v="36"/>
    <n v="71203"/>
    <x v="0"/>
    <s v="TEC-AC-10003033"/>
    <x v="2"/>
    <x v="6"/>
    <x v="1155"/>
    <n v="659.9"/>
    <n v="2"/>
    <n v="0"/>
    <n v="217.767"/>
  </r>
  <r>
    <n v="5612"/>
    <s v="CA-2017-121027"/>
    <n v="0.5"/>
    <x v="68"/>
    <d v="2017-08-22T00:00:00"/>
    <x v="10"/>
    <x v="5"/>
    <s v="Standard Class"/>
    <s v="HW-14935"/>
    <s v="Helen Wasserman"/>
    <n v="7.6923076923076927E-2"/>
    <x v="2"/>
    <s v="United States"/>
    <s v="Seattle"/>
    <x v="21"/>
    <n v="98105"/>
    <x v="3"/>
    <s v="TEC-AC-10002049"/>
    <x v="2"/>
    <x v="6"/>
    <x v="850"/>
    <n v="843.9"/>
    <n v="2"/>
    <n v="0"/>
    <n v="371.31599999999997"/>
  </r>
  <r>
    <n v="5613"/>
    <s v="CA-2017-121027"/>
    <n v="0.5"/>
    <x v="68"/>
    <d v="2017-08-22T00:00:00"/>
    <x v="10"/>
    <x v="5"/>
    <s v="Standard Class"/>
    <s v="HW-14935"/>
    <s v="Helen Wasserman"/>
    <n v="7.6923076923076927E-2"/>
    <x v="2"/>
    <s v="United States"/>
    <s v="Seattle"/>
    <x v="21"/>
    <n v="98105"/>
    <x v="3"/>
    <s v="TEC-AC-10002253"/>
    <x v="2"/>
    <x v="6"/>
    <x v="1156"/>
    <n v="1496.16"/>
    <n v="9"/>
    <n v="0"/>
    <n v="224.42400000000001"/>
  </r>
  <r>
    <n v="5618"/>
    <s v="CA-2017-125745"/>
    <n v="1"/>
    <x v="41"/>
    <d v="2017-07-04T00:00:00"/>
    <x v="7"/>
    <x v="5"/>
    <s v="Standard Class"/>
    <s v="DV-13045"/>
    <s v="Darrin Van Huff"/>
    <n v="0.16666666666666666"/>
    <x v="2"/>
    <s v="United States"/>
    <s v="Memphis"/>
    <x v="15"/>
    <n v="38109"/>
    <x v="0"/>
    <s v="FUR-FU-10001591"/>
    <x v="1"/>
    <x v="5"/>
    <x v="757"/>
    <n v="19.52"/>
    <n v="2"/>
    <n v="0.2"/>
    <n v="5.3680000000000003"/>
  </r>
  <r>
    <n v="5628"/>
    <s v="CA-2017-148810"/>
    <n v="0.5"/>
    <x v="95"/>
    <d v="2017-07-01T00:00:00"/>
    <x v="7"/>
    <x v="4"/>
    <s v="Standard Class"/>
    <s v="DR-12880"/>
    <s v="Dan Reichenbach"/>
    <n v="6.6666666666666666E-2"/>
    <x v="2"/>
    <s v="United States"/>
    <s v="Miami"/>
    <x v="4"/>
    <n v="33180"/>
    <x v="0"/>
    <s v="OFF-LA-10004689"/>
    <x v="0"/>
    <x v="7"/>
    <x v="1111"/>
    <n v="13.872"/>
    <n v="6"/>
    <n v="0.2"/>
    <n v="4.6818"/>
  </r>
  <r>
    <n v="5629"/>
    <s v="CA-2017-148810"/>
    <n v="0.5"/>
    <x v="95"/>
    <d v="2017-07-01T00:00:00"/>
    <x v="7"/>
    <x v="4"/>
    <s v="Standard Class"/>
    <s v="DR-12880"/>
    <s v="Dan Reichenbach"/>
    <n v="6.6666666666666666E-2"/>
    <x v="2"/>
    <s v="United States"/>
    <s v="Miami"/>
    <x v="4"/>
    <n v="33180"/>
    <x v="0"/>
    <s v="FUR-CH-10001545"/>
    <x v="1"/>
    <x v="1"/>
    <x v="1157"/>
    <n v="273.55200000000002"/>
    <n v="3"/>
    <n v="0.2"/>
    <n v="-13.6776"/>
  </r>
  <r>
    <n v="5636"/>
    <s v="CA-2017-123022"/>
    <n v="0.5"/>
    <x v="60"/>
    <d v="2017-09-08T00:00:00"/>
    <x v="3"/>
    <x v="1"/>
    <s v="Standard Class"/>
    <s v="SC-20050"/>
    <s v="Sample Company A"/>
    <n v="0.2"/>
    <x v="1"/>
    <s v="United States"/>
    <s v="La Mesa"/>
    <x v="10"/>
    <n v="91941"/>
    <x v="3"/>
    <s v="OFF-BI-10002225"/>
    <x v="0"/>
    <x v="4"/>
    <x v="1158"/>
    <n v="82.56"/>
    <n v="5"/>
    <n v="0.2"/>
    <n v="28.896000000000001"/>
  </r>
  <r>
    <n v="5637"/>
    <s v="CA-2017-123022"/>
    <n v="0.5"/>
    <x v="60"/>
    <d v="2017-09-08T00:00:00"/>
    <x v="3"/>
    <x v="1"/>
    <s v="Standard Class"/>
    <s v="SC-20050"/>
    <s v="Sample Company A"/>
    <n v="0.2"/>
    <x v="1"/>
    <s v="United States"/>
    <s v="La Mesa"/>
    <x v="10"/>
    <n v="91941"/>
    <x v="3"/>
    <s v="TEC-AC-10000474"/>
    <x v="2"/>
    <x v="6"/>
    <x v="800"/>
    <n v="284.97000000000003"/>
    <n v="3"/>
    <n v="0"/>
    <n v="85.491"/>
  </r>
  <r>
    <n v="5638"/>
    <s v="CA-2017-113208"/>
    <n v="1"/>
    <x v="169"/>
    <d v="2017-04-02T00:00:00"/>
    <x v="9"/>
    <x v="1"/>
    <s v="Standard Class"/>
    <s v="ML-18040"/>
    <s v="Michelle Lonsdale"/>
    <n v="0.25"/>
    <x v="2"/>
    <s v="United States"/>
    <s v="Dearborn"/>
    <x v="5"/>
    <n v="48126"/>
    <x v="2"/>
    <s v="FUR-FU-10004245"/>
    <x v="1"/>
    <x v="5"/>
    <x v="1159"/>
    <n v="60.84"/>
    <n v="3"/>
    <n v="0"/>
    <n v="23.119199999999999"/>
  </r>
  <r>
    <n v="5642"/>
    <s v="CA-2017-106355"/>
    <n v="1"/>
    <x v="130"/>
    <d v="2017-04-05T00:00:00"/>
    <x v="0"/>
    <x v="1"/>
    <s v="First Class"/>
    <s v="AT-10435"/>
    <s v="Alyssa Tate"/>
    <n v="0.25"/>
    <x v="1"/>
    <s v="United States"/>
    <s v="Meriden"/>
    <x v="38"/>
    <n v="6450"/>
    <x v="1"/>
    <s v="OFF-AR-10000246"/>
    <x v="0"/>
    <x v="8"/>
    <x v="590"/>
    <n v="11.12"/>
    <n v="4"/>
    <n v="0"/>
    <n v="2.8912"/>
  </r>
  <r>
    <n v="5645"/>
    <s v="CA-2017-120719"/>
    <n v="1"/>
    <x v="209"/>
    <d v="2017-03-26T00:00:00"/>
    <x v="9"/>
    <x v="2"/>
    <s v="First Class"/>
    <s v="SJ-20125"/>
    <s v="Sanjit Jacobs"/>
    <n v="9.0909090909090912E-2"/>
    <x v="1"/>
    <s v="United States"/>
    <s v="Seattle"/>
    <x v="21"/>
    <n v="98105"/>
    <x v="3"/>
    <s v="OFF-BI-10002103"/>
    <x v="0"/>
    <x v="4"/>
    <x v="330"/>
    <n v="34.76"/>
    <n v="5"/>
    <n v="0.2"/>
    <n v="11.297000000000001"/>
  </r>
  <r>
    <n v="5646"/>
    <s v="CA-2017-127117"/>
    <n v="1"/>
    <x v="100"/>
    <d v="2017-04-19T00:00:00"/>
    <x v="0"/>
    <x v="5"/>
    <s v="Standard Class"/>
    <s v="HM-14860"/>
    <s v="Harry Marie"/>
    <n v="0.125"/>
    <x v="2"/>
    <s v="United States"/>
    <s v="Morristown"/>
    <x v="14"/>
    <n v="7960"/>
    <x v="1"/>
    <s v="FUR-FU-10004018"/>
    <x v="1"/>
    <x v="5"/>
    <x v="339"/>
    <n v="74.45"/>
    <n v="5"/>
    <n v="0"/>
    <n v="20.101500000000001"/>
  </r>
  <r>
    <n v="5648"/>
    <s v="CA-2017-168179"/>
    <n v="1"/>
    <x v="232"/>
    <d v="2017-11-07T00:00:00"/>
    <x v="5"/>
    <x v="2"/>
    <s v="Standard Class"/>
    <s v="JB-16000"/>
    <s v="Joy Bell-"/>
    <n v="0.2"/>
    <x v="0"/>
    <s v="United States"/>
    <s v="Salt Lake City"/>
    <x v="40"/>
    <n v="84106"/>
    <x v="3"/>
    <s v="OFF-PA-10001800"/>
    <x v="0"/>
    <x v="0"/>
    <x v="726"/>
    <n v="19.440000000000001"/>
    <n v="3"/>
    <n v="0"/>
    <n v="9.3312000000000008"/>
  </r>
  <r>
    <n v="5649"/>
    <s v="CA-2017-142342"/>
    <n v="0.25"/>
    <x v="211"/>
    <d v="2017-07-19T00:00:00"/>
    <x v="1"/>
    <x v="4"/>
    <s v="Second Class"/>
    <s v="AJ-10795"/>
    <s v="Anthony Johnson"/>
    <n v="0.25"/>
    <x v="2"/>
    <s v="United States"/>
    <s v="Apple Valley"/>
    <x v="10"/>
    <n v="92307"/>
    <x v="3"/>
    <s v="OFF-PA-10004609"/>
    <x v="0"/>
    <x v="0"/>
    <x v="1160"/>
    <n v="32.4"/>
    <n v="5"/>
    <n v="0"/>
    <n v="15.552"/>
  </r>
  <r>
    <n v="5650"/>
    <s v="CA-2017-142342"/>
    <n v="0.25"/>
    <x v="211"/>
    <d v="2017-07-19T00:00:00"/>
    <x v="1"/>
    <x v="4"/>
    <s v="Second Class"/>
    <s v="AJ-10795"/>
    <s v="Anthony Johnson"/>
    <n v="0.25"/>
    <x v="2"/>
    <s v="United States"/>
    <s v="Apple Valley"/>
    <x v="10"/>
    <n v="92307"/>
    <x v="3"/>
    <s v="OFF-EN-10002592"/>
    <x v="0"/>
    <x v="10"/>
    <x v="1088"/>
    <n v="57.9"/>
    <n v="5"/>
    <n v="0"/>
    <n v="28.95"/>
  </r>
  <r>
    <n v="5651"/>
    <s v="CA-2017-142342"/>
    <n v="0.25"/>
    <x v="211"/>
    <d v="2017-07-19T00:00:00"/>
    <x v="1"/>
    <x v="4"/>
    <s v="Second Class"/>
    <s v="AJ-10795"/>
    <s v="Anthony Johnson"/>
    <n v="0.25"/>
    <x v="2"/>
    <s v="United States"/>
    <s v="Apple Valley"/>
    <x v="10"/>
    <n v="92307"/>
    <x v="3"/>
    <s v="OFF-ST-10002957"/>
    <x v="0"/>
    <x v="3"/>
    <x v="893"/>
    <n v="10.56"/>
    <n v="2"/>
    <n v="0"/>
    <n v="0"/>
  </r>
  <r>
    <n v="5652"/>
    <s v="CA-2017-142342"/>
    <n v="0.25"/>
    <x v="211"/>
    <d v="2017-07-19T00:00:00"/>
    <x v="1"/>
    <x v="4"/>
    <s v="Second Class"/>
    <s v="AJ-10795"/>
    <s v="Anthony Johnson"/>
    <n v="0.25"/>
    <x v="2"/>
    <s v="United States"/>
    <s v="Apple Valley"/>
    <x v="10"/>
    <n v="92307"/>
    <x v="3"/>
    <s v="FUR-BO-10002613"/>
    <x v="1"/>
    <x v="14"/>
    <x v="1161"/>
    <n v="1194.165"/>
    <n v="5"/>
    <n v="0.15"/>
    <n v="210.73500000000001"/>
  </r>
  <r>
    <n v="5653"/>
    <s v="CA-2017-109099"/>
    <n v="1"/>
    <x v="239"/>
    <d v="2017-10-11T00:00:00"/>
    <x v="2"/>
    <x v="5"/>
    <s v="Standard Class"/>
    <s v="MM-18280"/>
    <s v="Muhammed MacIntyre"/>
    <n v="0.25"/>
    <x v="2"/>
    <s v="United States"/>
    <s v="New York City"/>
    <x v="9"/>
    <n v="10009"/>
    <x v="1"/>
    <s v="OFF-PA-10001033"/>
    <x v="0"/>
    <x v="0"/>
    <x v="1162"/>
    <n v="40.99"/>
    <n v="1"/>
    <n v="0"/>
    <n v="20.085100000000001"/>
  </r>
  <r>
    <n v="5673"/>
    <s v="CA-2017-127922"/>
    <n v="0.5"/>
    <x v="246"/>
    <d v="2017-11-03T00:00:00"/>
    <x v="2"/>
    <x v="5"/>
    <s v="Standard Class"/>
    <s v="SH-19975"/>
    <s v="Sally Hughsby"/>
    <n v="9.0909090909090912E-2"/>
    <x v="2"/>
    <s v="United States"/>
    <s v="Dallas"/>
    <x v="2"/>
    <n v="75081"/>
    <x v="2"/>
    <s v="OFF-EN-10003068"/>
    <x v="0"/>
    <x v="10"/>
    <x v="1163"/>
    <n v="15.84"/>
    <n v="2"/>
    <n v="0.2"/>
    <n v="5.5439999999999996"/>
  </r>
  <r>
    <n v="5674"/>
    <s v="CA-2017-127922"/>
    <n v="0.5"/>
    <x v="246"/>
    <d v="2017-11-03T00:00:00"/>
    <x v="2"/>
    <x v="5"/>
    <s v="Standard Class"/>
    <s v="SH-19975"/>
    <s v="Sally Hughsby"/>
    <n v="9.0909090909090912E-2"/>
    <x v="2"/>
    <s v="United States"/>
    <s v="Dallas"/>
    <x v="2"/>
    <n v="75081"/>
    <x v="2"/>
    <s v="OFF-PA-10001204"/>
    <x v="0"/>
    <x v="0"/>
    <x v="916"/>
    <n v="8.4480000000000004"/>
    <n v="2"/>
    <n v="0.2"/>
    <n v="2.64"/>
  </r>
  <r>
    <n v="5697"/>
    <s v="CA-2017-126123"/>
    <n v="0.5"/>
    <x v="96"/>
    <d v="2017-10-18T00:00:00"/>
    <x v="2"/>
    <x v="0"/>
    <s v="Standard Class"/>
    <s v="AG-10765"/>
    <s v="Anthony Garverick"/>
    <n v="0.5"/>
    <x v="1"/>
    <s v="United States"/>
    <s v="Chicago"/>
    <x v="3"/>
    <n v="60623"/>
    <x v="2"/>
    <s v="OFF-BI-10000309"/>
    <x v="0"/>
    <x v="4"/>
    <x v="1164"/>
    <n v="27.396000000000001"/>
    <n v="9"/>
    <n v="0.8"/>
    <n v="-42.463799999999999"/>
  </r>
  <r>
    <n v="5698"/>
    <s v="CA-2017-126123"/>
    <n v="0.5"/>
    <x v="96"/>
    <d v="2017-10-18T00:00:00"/>
    <x v="2"/>
    <x v="0"/>
    <s v="Standard Class"/>
    <s v="AG-10765"/>
    <s v="Anthony Garverick"/>
    <n v="0.5"/>
    <x v="1"/>
    <s v="United States"/>
    <s v="Chicago"/>
    <x v="3"/>
    <n v="60623"/>
    <x v="2"/>
    <s v="OFF-BI-10004224"/>
    <x v="0"/>
    <x v="4"/>
    <x v="1165"/>
    <n v="13.456"/>
    <n v="1"/>
    <n v="0.8"/>
    <n v="-23.547999999999998"/>
  </r>
  <r>
    <n v="5700"/>
    <s v="CA-2017-148320"/>
    <n v="1"/>
    <x v="33"/>
    <d v="2017-11-08T00:00:00"/>
    <x v="5"/>
    <x v="5"/>
    <s v="Standard Class"/>
    <s v="PG-18895"/>
    <s v="Paul Gonzalez"/>
    <n v="0.16666666666666666"/>
    <x v="0"/>
    <s v="United States"/>
    <s v="San Francisco"/>
    <x v="10"/>
    <n v="94109"/>
    <x v="3"/>
    <s v="OFF-PA-10003022"/>
    <x v="0"/>
    <x v="0"/>
    <x v="986"/>
    <n v="35.880000000000003"/>
    <n v="6"/>
    <n v="0"/>
    <n v="17.581199999999999"/>
  </r>
  <r>
    <n v="5707"/>
    <s v="CA-2017-136000"/>
    <n v="1"/>
    <x v="165"/>
    <d v="2017-09-25T00:00:00"/>
    <x v="3"/>
    <x v="5"/>
    <s v="Second Class"/>
    <s v="SC-20440"/>
    <s v="Shaun Chance"/>
    <n v="0.2"/>
    <x v="2"/>
    <s v="United States"/>
    <s v="New York City"/>
    <x v="9"/>
    <n v="10009"/>
    <x v="1"/>
    <s v="OFF-BI-10004828"/>
    <x v="0"/>
    <x v="4"/>
    <x v="1067"/>
    <n v="40.176000000000002"/>
    <n v="3"/>
    <n v="0.2"/>
    <n v="14.563800000000001"/>
  </r>
  <r>
    <n v="5713"/>
    <s v="CA-2017-115805"/>
    <n v="1"/>
    <x v="197"/>
    <d v="2017-07-31T00:00:00"/>
    <x v="1"/>
    <x v="4"/>
    <s v="Same Day"/>
    <s v="KW-16435"/>
    <s v="Katrina Willman"/>
    <n v="0.2"/>
    <x v="0"/>
    <s v="United States"/>
    <s v="Chicago"/>
    <x v="3"/>
    <n v="60653"/>
    <x v="2"/>
    <s v="TEC-PH-10003092"/>
    <x v="2"/>
    <x v="2"/>
    <x v="345"/>
    <n v="36.792000000000002"/>
    <n v="1"/>
    <n v="0.2"/>
    <n v="4.1391"/>
  </r>
  <r>
    <n v="5715"/>
    <s v="CA-2017-116939"/>
    <n v="1"/>
    <x v="37"/>
    <d v="2017-09-29T00:00:00"/>
    <x v="3"/>
    <x v="4"/>
    <s v="Standard Class"/>
    <s v="AG-10900"/>
    <s v="Arthur Gainer"/>
    <n v="0.25"/>
    <x v="0"/>
    <s v="United States"/>
    <s v="Richmond"/>
    <x v="16"/>
    <n v="23223"/>
    <x v="0"/>
    <s v="OFF-ST-10001476"/>
    <x v="0"/>
    <x v="3"/>
    <x v="629"/>
    <n v="177.55"/>
    <n v="5"/>
    <n v="0"/>
    <n v="47.938499999999998"/>
  </r>
  <r>
    <n v="5720"/>
    <s v="CA-2017-126550"/>
    <n v="1"/>
    <x v="293"/>
    <d v="2017-04-02T00:00:00"/>
    <x v="9"/>
    <x v="6"/>
    <s v="Second Class"/>
    <s v="RD-19720"/>
    <s v="Roger Demir"/>
    <n v="0.25"/>
    <x v="0"/>
    <s v="United States"/>
    <s v="Lafayette"/>
    <x v="24"/>
    <n v="47905"/>
    <x v="2"/>
    <s v="OFF-ST-10001031"/>
    <x v="0"/>
    <x v="3"/>
    <x v="1166"/>
    <n v="81.400000000000006"/>
    <n v="5"/>
    <n v="0"/>
    <n v="21.164000000000001"/>
  </r>
  <r>
    <n v="5728"/>
    <s v="CA-2017-117324"/>
    <n v="0.2"/>
    <x v="44"/>
    <d v="2017-12-13T00:00:00"/>
    <x v="4"/>
    <x v="5"/>
    <s v="Standard Class"/>
    <s v="JP-15520"/>
    <s v="Jeremy Pistek"/>
    <n v="0.16666666666666666"/>
    <x v="0"/>
    <s v="United States"/>
    <s v="Madison"/>
    <x v="27"/>
    <n v="53711"/>
    <x v="2"/>
    <s v="TEC-AC-10003023"/>
    <x v="2"/>
    <x v="6"/>
    <x v="500"/>
    <n v="178.11"/>
    <n v="3"/>
    <n v="0"/>
    <n v="32.059800000000003"/>
  </r>
  <r>
    <n v="5729"/>
    <s v="CA-2017-117324"/>
    <n v="0.2"/>
    <x v="44"/>
    <d v="2017-12-13T00:00:00"/>
    <x v="4"/>
    <x v="5"/>
    <s v="Standard Class"/>
    <s v="JP-15520"/>
    <s v="Jeremy Pistek"/>
    <n v="0.16666666666666666"/>
    <x v="0"/>
    <s v="United States"/>
    <s v="Madison"/>
    <x v="27"/>
    <n v="53711"/>
    <x v="2"/>
    <s v="OFF-AP-10003590"/>
    <x v="0"/>
    <x v="11"/>
    <x v="1167"/>
    <n v="1089.75"/>
    <n v="3"/>
    <n v="0"/>
    <n v="305.13"/>
  </r>
  <r>
    <n v="5730"/>
    <s v="CA-2017-117324"/>
    <n v="0.2"/>
    <x v="44"/>
    <d v="2017-12-13T00:00:00"/>
    <x v="4"/>
    <x v="5"/>
    <s v="Standard Class"/>
    <s v="JP-15520"/>
    <s v="Jeremy Pistek"/>
    <n v="0.16666666666666666"/>
    <x v="0"/>
    <s v="United States"/>
    <s v="Madison"/>
    <x v="27"/>
    <n v="53711"/>
    <x v="2"/>
    <s v="OFF-LA-10003510"/>
    <x v="0"/>
    <x v="7"/>
    <x v="1052"/>
    <n v="61.06"/>
    <n v="2"/>
    <n v="0"/>
    <n v="28.087599999999998"/>
  </r>
  <r>
    <n v="5731"/>
    <s v="CA-2017-117324"/>
    <n v="0.2"/>
    <x v="44"/>
    <d v="2017-12-13T00:00:00"/>
    <x v="4"/>
    <x v="5"/>
    <s v="Standard Class"/>
    <s v="JP-15520"/>
    <s v="Jeremy Pistek"/>
    <n v="0.16666666666666666"/>
    <x v="0"/>
    <s v="United States"/>
    <s v="Madison"/>
    <x v="27"/>
    <n v="53711"/>
    <x v="2"/>
    <s v="FUR-BO-10003159"/>
    <x v="1"/>
    <x v="14"/>
    <x v="977"/>
    <n v="459.92"/>
    <n v="4"/>
    <n v="0"/>
    <n v="41.392800000000001"/>
  </r>
  <r>
    <n v="5732"/>
    <s v="CA-2017-117324"/>
    <n v="0.2"/>
    <x v="44"/>
    <d v="2017-12-13T00:00:00"/>
    <x v="4"/>
    <x v="5"/>
    <s v="Standard Class"/>
    <s v="JP-15520"/>
    <s v="Jeremy Pistek"/>
    <n v="0.16666666666666666"/>
    <x v="0"/>
    <s v="United States"/>
    <s v="Madison"/>
    <x v="27"/>
    <n v="53711"/>
    <x v="2"/>
    <s v="OFF-PA-10002713"/>
    <x v="0"/>
    <x v="0"/>
    <x v="363"/>
    <n v="27.52"/>
    <n v="4"/>
    <n v="0"/>
    <n v="12.6592"/>
  </r>
  <r>
    <n v="5733"/>
    <s v="CA-2017-143574"/>
    <n v="0.33333333333333331"/>
    <x v="63"/>
    <d v="2017-07-02T00:00:00"/>
    <x v="7"/>
    <x v="2"/>
    <s v="First Class"/>
    <s v="DR-12880"/>
    <s v="Dan Reichenbach"/>
    <n v="6.6666666666666666E-2"/>
    <x v="2"/>
    <s v="United States"/>
    <s v="Milford"/>
    <x v="38"/>
    <n v="6460"/>
    <x v="1"/>
    <s v="FUR-BO-10002598"/>
    <x v="1"/>
    <x v="14"/>
    <x v="1168"/>
    <n v="638.82000000000005"/>
    <n v="9"/>
    <n v="0"/>
    <n v="185.2578"/>
  </r>
  <r>
    <n v="5734"/>
    <s v="CA-2017-143574"/>
    <n v="0.33333333333333331"/>
    <x v="63"/>
    <d v="2017-07-02T00:00:00"/>
    <x v="7"/>
    <x v="2"/>
    <s v="First Class"/>
    <s v="DR-12880"/>
    <s v="Dan Reichenbach"/>
    <n v="6.6666666666666666E-2"/>
    <x v="2"/>
    <s v="United States"/>
    <s v="Milford"/>
    <x v="38"/>
    <n v="6460"/>
    <x v="1"/>
    <s v="OFF-SU-10002537"/>
    <x v="0"/>
    <x v="15"/>
    <x v="1169"/>
    <n v="30.69"/>
    <n v="3"/>
    <n v="0"/>
    <n v="7.9794"/>
  </r>
  <r>
    <n v="5735"/>
    <s v="CA-2017-143574"/>
    <n v="0.33333333333333331"/>
    <x v="63"/>
    <d v="2017-07-02T00:00:00"/>
    <x v="7"/>
    <x v="2"/>
    <s v="First Class"/>
    <s v="DR-12880"/>
    <s v="Dan Reichenbach"/>
    <n v="6.6666666666666666E-2"/>
    <x v="2"/>
    <s v="United States"/>
    <s v="Milford"/>
    <x v="38"/>
    <n v="6460"/>
    <x v="1"/>
    <s v="FUR-FU-10003976"/>
    <x v="1"/>
    <x v="5"/>
    <x v="359"/>
    <n v="25.16"/>
    <n v="2"/>
    <n v="0"/>
    <n v="8.5543999999999993"/>
  </r>
  <r>
    <n v="5740"/>
    <s v="US-2017-147886"/>
    <n v="0.14285714285714285"/>
    <x v="173"/>
    <d v="2017-03-31T00:00:00"/>
    <x v="9"/>
    <x v="3"/>
    <s v="First Class"/>
    <s v="DH-13075"/>
    <s v="Dave Hallsten"/>
    <n v="0.14285714285714285"/>
    <x v="2"/>
    <s v="United States"/>
    <s v="Fairfield"/>
    <x v="10"/>
    <n v="94533"/>
    <x v="3"/>
    <s v="OFF-PA-10000232"/>
    <x v="0"/>
    <x v="0"/>
    <x v="947"/>
    <n v="12.96"/>
    <n v="2"/>
    <n v="0"/>
    <n v="6.3503999999999996"/>
  </r>
  <r>
    <n v="5741"/>
    <s v="US-2017-147886"/>
    <n v="0.14285714285714285"/>
    <x v="173"/>
    <d v="2017-03-31T00:00:00"/>
    <x v="9"/>
    <x v="3"/>
    <s v="First Class"/>
    <s v="DH-13075"/>
    <s v="Dave Hallsten"/>
    <n v="0.14285714285714285"/>
    <x v="2"/>
    <s v="United States"/>
    <s v="Fairfield"/>
    <x v="10"/>
    <n v="94533"/>
    <x v="3"/>
    <s v="FUR-FU-10001095"/>
    <x v="1"/>
    <x v="5"/>
    <x v="1170"/>
    <n v="26.48"/>
    <n v="1"/>
    <n v="0"/>
    <n v="10.0624"/>
  </r>
  <r>
    <n v="5742"/>
    <s v="US-2017-147886"/>
    <n v="0.14285714285714285"/>
    <x v="173"/>
    <d v="2017-03-31T00:00:00"/>
    <x v="9"/>
    <x v="3"/>
    <s v="First Class"/>
    <s v="DH-13075"/>
    <s v="Dave Hallsten"/>
    <n v="0.14285714285714285"/>
    <x v="2"/>
    <s v="United States"/>
    <s v="Fairfield"/>
    <x v="10"/>
    <n v="94533"/>
    <x v="3"/>
    <s v="TEC-MA-10004679"/>
    <x v="2"/>
    <x v="16"/>
    <x v="1171"/>
    <n v="532.72"/>
    <n v="2"/>
    <n v="0.2"/>
    <n v="53.271999999999998"/>
  </r>
  <r>
    <n v="5743"/>
    <s v="US-2017-147886"/>
    <n v="0.14285714285714285"/>
    <x v="173"/>
    <d v="2017-03-31T00:00:00"/>
    <x v="9"/>
    <x v="3"/>
    <s v="First Class"/>
    <s v="DH-13075"/>
    <s v="Dave Hallsten"/>
    <n v="0.14285714285714285"/>
    <x v="2"/>
    <s v="United States"/>
    <s v="Fairfield"/>
    <x v="10"/>
    <n v="94533"/>
    <x v="3"/>
    <s v="OFF-PA-10003651"/>
    <x v="0"/>
    <x v="0"/>
    <x v="823"/>
    <n v="26.72"/>
    <n v="4"/>
    <n v="0"/>
    <n v="12.8256"/>
  </r>
  <r>
    <n v="5744"/>
    <s v="US-2017-147886"/>
    <n v="0.14285714285714285"/>
    <x v="173"/>
    <d v="2017-03-31T00:00:00"/>
    <x v="9"/>
    <x v="3"/>
    <s v="First Class"/>
    <s v="DH-13075"/>
    <s v="Dave Hallsten"/>
    <n v="0.14285714285714285"/>
    <x v="2"/>
    <s v="United States"/>
    <s v="Fairfield"/>
    <x v="10"/>
    <n v="94533"/>
    <x v="3"/>
    <s v="OFF-PA-10000743"/>
    <x v="0"/>
    <x v="0"/>
    <x v="1172"/>
    <n v="20.04"/>
    <n v="3"/>
    <n v="0"/>
    <n v="9.6191999999999993"/>
  </r>
  <r>
    <n v="5745"/>
    <s v="US-2017-147886"/>
    <n v="0.14285714285714285"/>
    <x v="173"/>
    <d v="2017-03-31T00:00:00"/>
    <x v="9"/>
    <x v="3"/>
    <s v="First Class"/>
    <s v="DH-13075"/>
    <s v="Dave Hallsten"/>
    <n v="0.14285714285714285"/>
    <x v="2"/>
    <s v="United States"/>
    <s v="Fairfield"/>
    <x v="10"/>
    <n v="94533"/>
    <x v="3"/>
    <s v="OFF-ST-10002743"/>
    <x v="0"/>
    <x v="3"/>
    <x v="473"/>
    <n v="795.48"/>
    <n v="7"/>
    <n v="0"/>
    <n v="7.9547999999999996"/>
  </r>
  <r>
    <n v="5746"/>
    <s v="US-2017-147886"/>
    <n v="0.14285714285714285"/>
    <x v="173"/>
    <d v="2017-03-31T00:00:00"/>
    <x v="9"/>
    <x v="3"/>
    <s v="First Class"/>
    <s v="DH-13075"/>
    <s v="Dave Hallsten"/>
    <n v="0.14285714285714285"/>
    <x v="2"/>
    <s v="United States"/>
    <s v="Fairfield"/>
    <x v="10"/>
    <n v="94533"/>
    <x v="3"/>
    <s v="FUR-FU-10003829"/>
    <x v="1"/>
    <x v="5"/>
    <x v="1173"/>
    <n v="21.56"/>
    <n v="7"/>
    <n v="0"/>
    <n v="6.8992000000000004"/>
  </r>
  <r>
    <n v="5750"/>
    <s v="CA-2017-104913"/>
    <n v="1"/>
    <x v="157"/>
    <d v="2017-11-22T00:00:00"/>
    <x v="5"/>
    <x v="0"/>
    <s v="Standard Class"/>
    <s v="DK-13090"/>
    <s v="Dave Kipp"/>
    <n v="0.14285714285714285"/>
    <x v="0"/>
    <s v="United States"/>
    <s v="Long Beach"/>
    <x v="9"/>
    <n v="11561"/>
    <x v="1"/>
    <s v="TEC-PH-10000923"/>
    <x v="2"/>
    <x v="2"/>
    <x v="536"/>
    <n v="74.95"/>
    <n v="5"/>
    <n v="0"/>
    <n v="36.725499999999997"/>
  </r>
  <r>
    <n v="5762"/>
    <s v="CA-2017-158169"/>
    <n v="0.5"/>
    <x v="230"/>
    <d v="2017-08-15T00:00:00"/>
    <x v="10"/>
    <x v="0"/>
    <s v="First Class"/>
    <s v="JM-16195"/>
    <s v="Justin MacKendrick"/>
    <n v="0.2"/>
    <x v="0"/>
    <s v="United States"/>
    <s v="Lake Forest"/>
    <x v="10"/>
    <n v="92630"/>
    <x v="3"/>
    <s v="OFF-AP-10000828"/>
    <x v="0"/>
    <x v="11"/>
    <x v="732"/>
    <n v="542.94000000000005"/>
    <n v="3"/>
    <n v="0"/>
    <n v="152.0232"/>
  </r>
  <r>
    <n v="5763"/>
    <s v="CA-2017-158169"/>
    <n v="0.5"/>
    <x v="230"/>
    <d v="2017-08-15T00:00:00"/>
    <x v="10"/>
    <x v="0"/>
    <s v="First Class"/>
    <s v="JM-16195"/>
    <s v="Justin MacKendrick"/>
    <n v="0.2"/>
    <x v="0"/>
    <s v="United States"/>
    <s v="Lake Forest"/>
    <x v="10"/>
    <n v="92630"/>
    <x v="3"/>
    <s v="FUR-FU-10001473"/>
    <x v="1"/>
    <x v="5"/>
    <x v="1174"/>
    <n v="54.92"/>
    <n v="4"/>
    <n v="0"/>
    <n v="19.7712"/>
  </r>
  <r>
    <n v="5768"/>
    <s v="CA-2017-126396"/>
    <n v="1"/>
    <x v="159"/>
    <d v="2017-09-12T00:00:00"/>
    <x v="3"/>
    <x v="5"/>
    <s v="Second Class"/>
    <s v="AR-10345"/>
    <s v="Alex Russell"/>
    <n v="0.5"/>
    <x v="2"/>
    <s v="United States"/>
    <s v="Houston"/>
    <x v="2"/>
    <n v="77070"/>
    <x v="2"/>
    <s v="TEC-AC-10003116"/>
    <x v="2"/>
    <x v="6"/>
    <x v="333"/>
    <n v="85.2"/>
    <n v="6"/>
    <n v="0.2"/>
    <n v="20.234999999999999"/>
  </r>
  <r>
    <n v="5785"/>
    <s v="CA-2017-141117"/>
    <n v="0.25"/>
    <x v="81"/>
    <d v="2017-10-08T00:00:00"/>
    <x v="2"/>
    <x v="4"/>
    <s v="Standard Class"/>
    <s v="JK-16090"/>
    <s v="Juliana Krohn"/>
    <n v="0.2"/>
    <x v="0"/>
    <s v="United States"/>
    <s v="Springfield"/>
    <x v="8"/>
    <n v="97477"/>
    <x v="3"/>
    <s v="FUR-BO-10001972"/>
    <x v="1"/>
    <x v="14"/>
    <x v="86"/>
    <n v="217.76400000000001"/>
    <n v="6"/>
    <n v="0.7"/>
    <n v="-384.71640000000002"/>
  </r>
  <r>
    <n v="5786"/>
    <s v="CA-2017-141117"/>
    <n v="0.25"/>
    <x v="81"/>
    <d v="2017-10-08T00:00:00"/>
    <x v="2"/>
    <x v="4"/>
    <s v="Standard Class"/>
    <s v="JK-16090"/>
    <s v="Juliana Krohn"/>
    <n v="0.2"/>
    <x v="0"/>
    <s v="United States"/>
    <s v="Springfield"/>
    <x v="8"/>
    <n v="97477"/>
    <x v="3"/>
    <s v="OFF-SU-10004664"/>
    <x v="0"/>
    <x v="15"/>
    <x v="1175"/>
    <n v="39.072000000000003"/>
    <n v="6"/>
    <n v="0.2"/>
    <n v="4.3956"/>
  </r>
  <r>
    <n v="5787"/>
    <s v="CA-2017-141117"/>
    <n v="0.25"/>
    <x v="81"/>
    <d v="2017-10-08T00:00:00"/>
    <x v="2"/>
    <x v="4"/>
    <s v="Standard Class"/>
    <s v="JK-16090"/>
    <s v="Juliana Krohn"/>
    <n v="0.2"/>
    <x v="0"/>
    <s v="United States"/>
    <s v="Springfield"/>
    <x v="8"/>
    <n v="97477"/>
    <x v="3"/>
    <s v="OFF-BI-10003676"/>
    <x v="0"/>
    <x v="4"/>
    <x v="1176"/>
    <n v="22.638000000000002"/>
    <n v="7"/>
    <n v="0.7"/>
    <n v="-16.601199999999999"/>
  </r>
  <r>
    <n v="5788"/>
    <s v="CA-2017-141117"/>
    <n v="0.25"/>
    <x v="81"/>
    <d v="2017-10-08T00:00:00"/>
    <x v="2"/>
    <x v="4"/>
    <s v="Standard Class"/>
    <s v="JK-16090"/>
    <s v="Juliana Krohn"/>
    <n v="0.2"/>
    <x v="0"/>
    <s v="United States"/>
    <s v="Springfield"/>
    <x v="8"/>
    <n v="97477"/>
    <x v="3"/>
    <s v="OFF-AR-10003727"/>
    <x v="0"/>
    <x v="8"/>
    <x v="1177"/>
    <n v="95.144000000000005"/>
    <n v="7"/>
    <n v="0.2"/>
    <n v="10.7037"/>
  </r>
  <r>
    <n v="5789"/>
    <s v="CA-2017-115070"/>
    <n v="0.5"/>
    <x v="91"/>
    <d v="2017-04-14T00:00:00"/>
    <x v="0"/>
    <x v="4"/>
    <s v="Second Class"/>
    <s v="MG-18205"/>
    <s v="Mitch Gastineau"/>
    <n v="0.5"/>
    <x v="2"/>
    <s v="United States"/>
    <s v="Jacksonville"/>
    <x v="4"/>
    <n v="32216"/>
    <x v="0"/>
    <s v="FUR-FU-10003829"/>
    <x v="1"/>
    <x v="5"/>
    <x v="1173"/>
    <n v="12.32"/>
    <n v="5"/>
    <n v="0.2"/>
    <n v="1.8480000000000001"/>
  </r>
  <r>
    <n v="5790"/>
    <s v="CA-2017-115070"/>
    <n v="0.5"/>
    <x v="91"/>
    <d v="2017-04-14T00:00:00"/>
    <x v="0"/>
    <x v="4"/>
    <s v="Second Class"/>
    <s v="MG-18205"/>
    <s v="Mitch Gastineau"/>
    <n v="0.5"/>
    <x v="2"/>
    <s v="United States"/>
    <s v="Jacksonville"/>
    <x v="4"/>
    <n v="32216"/>
    <x v="0"/>
    <s v="OFF-BI-10003712"/>
    <x v="0"/>
    <x v="4"/>
    <x v="650"/>
    <n v="4.4189999999999996"/>
    <n v="3"/>
    <n v="0.7"/>
    <n v="-3.0933000000000002"/>
  </r>
  <r>
    <n v="5791"/>
    <s v="CA-2017-140186"/>
    <n v="0.2"/>
    <x v="108"/>
    <d v="2017-10-02T00:00:00"/>
    <x v="3"/>
    <x v="5"/>
    <s v="First Class"/>
    <s v="PG-18820"/>
    <s v="Patrick Gardner"/>
    <n v="0.14285714285714285"/>
    <x v="0"/>
    <s v="United States"/>
    <s v="Bakersfield"/>
    <x v="10"/>
    <n v="93309"/>
    <x v="3"/>
    <s v="OFF-FA-10002280"/>
    <x v="0"/>
    <x v="9"/>
    <x v="208"/>
    <n v="35"/>
    <n v="7"/>
    <n v="0"/>
    <n v="16.8"/>
  </r>
  <r>
    <n v="5792"/>
    <s v="CA-2017-140186"/>
    <n v="0.2"/>
    <x v="108"/>
    <d v="2017-10-02T00:00:00"/>
    <x v="3"/>
    <x v="5"/>
    <s v="First Class"/>
    <s v="PG-18820"/>
    <s v="Patrick Gardner"/>
    <n v="0.14285714285714285"/>
    <x v="0"/>
    <s v="United States"/>
    <s v="Bakersfield"/>
    <x v="10"/>
    <n v="93309"/>
    <x v="3"/>
    <s v="FUR-CH-10002961"/>
    <x v="1"/>
    <x v="1"/>
    <x v="389"/>
    <n v="72.784000000000006"/>
    <n v="1"/>
    <n v="0.2"/>
    <n v="0"/>
  </r>
  <r>
    <n v="5793"/>
    <s v="CA-2017-140186"/>
    <n v="0.2"/>
    <x v="108"/>
    <d v="2017-10-02T00:00:00"/>
    <x v="3"/>
    <x v="5"/>
    <s v="First Class"/>
    <s v="PG-18820"/>
    <s v="Patrick Gardner"/>
    <n v="0.14285714285714285"/>
    <x v="0"/>
    <s v="United States"/>
    <s v="Bakersfield"/>
    <x v="10"/>
    <n v="93309"/>
    <x v="3"/>
    <s v="OFF-AP-10002578"/>
    <x v="0"/>
    <x v="11"/>
    <x v="607"/>
    <n v="97.84"/>
    <n v="2"/>
    <n v="0"/>
    <n v="25.438400000000001"/>
  </r>
  <r>
    <n v="5794"/>
    <s v="CA-2017-140186"/>
    <n v="0.2"/>
    <x v="108"/>
    <d v="2017-10-02T00:00:00"/>
    <x v="3"/>
    <x v="5"/>
    <s v="First Class"/>
    <s v="PG-18820"/>
    <s v="Patrick Gardner"/>
    <n v="0.14285714285714285"/>
    <x v="0"/>
    <s v="United States"/>
    <s v="Bakersfield"/>
    <x v="10"/>
    <n v="93309"/>
    <x v="3"/>
    <s v="FUR-FU-10004848"/>
    <x v="1"/>
    <x v="5"/>
    <x v="274"/>
    <n v="51.75"/>
    <n v="1"/>
    <n v="0"/>
    <n v="15.525"/>
  </r>
  <r>
    <n v="5795"/>
    <s v="CA-2017-140186"/>
    <n v="0.2"/>
    <x v="108"/>
    <d v="2017-10-02T00:00:00"/>
    <x v="3"/>
    <x v="5"/>
    <s v="First Class"/>
    <s v="PG-18820"/>
    <s v="Patrick Gardner"/>
    <n v="0.14285714285714285"/>
    <x v="0"/>
    <s v="United States"/>
    <s v="Bakersfield"/>
    <x v="10"/>
    <n v="93309"/>
    <x v="3"/>
    <s v="OFF-BI-10003364"/>
    <x v="0"/>
    <x v="4"/>
    <x v="293"/>
    <n v="46.671999999999997"/>
    <n v="2"/>
    <n v="0.2"/>
    <n v="16.3352"/>
  </r>
  <r>
    <n v="5804"/>
    <s v="US-2017-106796"/>
    <n v="1"/>
    <x v="168"/>
    <d v="2017-05-19T00:00:00"/>
    <x v="6"/>
    <x v="5"/>
    <s v="Standard Class"/>
    <s v="JP-16135"/>
    <s v="Julie Prescott"/>
    <n v="0.25"/>
    <x v="1"/>
    <s v="United States"/>
    <s v="Springfield"/>
    <x v="12"/>
    <n v="45503"/>
    <x v="1"/>
    <s v="OFF-AR-10003504"/>
    <x v="0"/>
    <x v="8"/>
    <x v="402"/>
    <n v="10.272"/>
    <n v="3"/>
    <n v="0.2"/>
    <n v="1.1556"/>
  </r>
  <r>
    <n v="5805"/>
    <s v="CA-2017-113873"/>
    <n v="0.5"/>
    <x v="7"/>
    <d v="2017-11-19T00:00:00"/>
    <x v="5"/>
    <x v="4"/>
    <s v="Standard Class"/>
    <s v="KE-16420"/>
    <s v="Katrina Edelman"/>
    <n v="0.33333333333333331"/>
    <x v="2"/>
    <s v="United States"/>
    <s v="Dallas"/>
    <x v="2"/>
    <n v="75220"/>
    <x v="2"/>
    <s v="OFF-ST-10000943"/>
    <x v="0"/>
    <x v="3"/>
    <x v="1178"/>
    <n v="61.792000000000002"/>
    <n v="4"/>
    <n v="0.2"/>
    <n v="6.1791999999999998"/>
  </r>
  <r>
    <n v="5806"/>
    <s v="CA-2017-113873"/>
    <n v="0.5"/>
    <x v="7"/>
    <d v="2017-11-19T00:00:00"/>
    <x v="5"/>
    <x v="4"/>
    <s v="Standard Class"/>
    <s v="KE-16420"/>
    <s v="Katrina Edelman"/>
    <n v="0.33333333333333331"/>
    <x v="2"/>
    <s v="United States"/>
    <s v="Dallas"/>
    <x v="2"/>
    <n v="75220"/>
    <x v="2"/>
    <s v="FUR-BO-10003441"/>
    <x v="1"/>
    <x v="14"/>
    <x v="234"/>
    <n v="205.9992"/>
    <n v="3"/>
    <n v="0.32"/>
    <n v="-27.264600000000002"/>
  </r>
  <r>
    <n v="5821"/>
    <s v="CA-2017-117632"/>
    <n v="0.25"/>
    <x v="168"/>
    <d v="2017-05-18T00:00:00"/>
    <x v="6"/>
    <x v="5"/>
    <s v="Standard Class"/>
    <s v="CS-12175"/>
    <s v="Charles Sheldon"/>
    <n v="0.2"/>
    <x v="2"/>
    <s v="United States"/>
    <s v="San Francisco"/>
    <x v="10"/>
    <n v="94122"/>
    <x v="3"/>
    <s v="OFF-SU-10000157"/>
    <x v="0"/>
    <x v="15"/>
    <x v="669"/>
    <n v="238.62"/>
    <n v="2"/>
    <n v="0"/>
    <n v="4.7724000000000002"/>
  </r>
  <r>
    <n v="5822"/>
    <s v="CA-2017-117632"/>
    <n v="0.25"/>
    <x v="168"/>
    <d v="2017-05-18T00:00:00"/>
    <x v="6"/>
    <x v="5"/>
    <s v="Standard Class"/>
    <s v="CS-12175"/>
    <s v="Charles Sheldon"/>
    <n v="0.2"/>
    <x v="2"/>
    <s v="United States"/>
    <s v="San Francisco"/>
    <x v="10"/>
    <n v="94122"/>
    <x v="3"/>
    <s v="OFF-AP-10004868"/>
    <x v="0"/>
    <x v="11"/>
    <x v="397"/>
    <n v="7.77"/>
    <n v="1"/>
    <n v="0"/>
    <n v="2.0979000000000001"/>
  </r>
  <r>
    <n v="5823"/>
    <s v="CA-2017-117632"/>
    <n v="0.25"/>
    <x v="168"/>
    <d v="2017-05-18T00:00:00"/>
    <x v="6"/>
    <x v="5"/>
    <s v="Standard Class"/>
    <s v="CS-12175"/>
    <s v="Charles Sheldon"/>
    <n v="0.2"/>
    <x v="2"/>
    <s v="United States"/>
    <s v="San Francisco"/>
    <x v="10"/>
    <n v="94122"/>
    <x v="3"/>
    <s v="FUR-TA-10001520"/>
    <x v="1"/>
    <x v="12"/>
    <x v="739"/>
    <n v="285.48"/>
    <n v="5"/>
    <n v="0.2"/>
    <n v="-10.705500000000001"/>
  </r>
  <r>
    <n v="5824"/>
    <s v="CA-2017-117632"/>
    <n v="0.25"/>
    <x v="168"/>
    <d v="2017-05-18T00:00:00"/>
    <x v="6"/>
    <x v="5"/>
    <s v="Standard Class"/>
    <s v="CS-12175"/>
    <s v="Charles Sheldon"/>
    <n v="0.2"/>
    <x v="2"/>
    <s v="United States"/>
    <s v="San Francisco"/>
    <x v="10"/>
    <n v="94122"/>
    <x v="3"/>
    <s v="OFF-BI-10001900"/>
    <x v="0"/>
    <x v="4"/>
    <x v="798"/>
    <n v="19.167999999999999"/>
    <n v="4"/>
    <n v="0.2"/>
    <n v="6.4691999999999998"/>
  </r>
  <r>
    <n v="5826"/>
    <s v="CA-2017-161067"/>
    <n v="0.25"/>
    <x v="60"/>
    <d v="2017-09-06T00:00:00"/>
    <x v="3"/>
    <x v="1"/>
    <s v="Second Class"/>
    <s v="KB-16405"/>
    <s v="Katrina Bavinger"/>
    <n v="0.16666666666666666"/>
    <x v="1"/>
    <s v="United States"/>
    <s v="New York City"/>
    <x v="9"/>
    <n v="10035"/>
    <x v="1"/>
    <s v="OFF-PA-10000418"/>
    <x v="0"/>
    <x v="0"/>
    <x v="1179"/>
    <n v="419.4"/>
    <n v="4"/>
    <n v="0"/>
    <n v="201.31200000000001"/>
  </r>
  <r>
    <n v="5827"/>
    <s v="CA-2017-161067"/>
    <n v="0.25"/>
    <x v="60"/>
    <d v="2017-09-06T00:00:00"/>
    <x v="3"/>
    <x v="1"/>
    <s v="Second Class"/>
    <s v="KB-16405"/>
    <s v="Katrina Bavinger"/>
    <n v="0.16666666666666666"/>
    <x v="1"/>
    <s v="United States"/>
    <s v="New York City"/>
    <x v="9"/>
    <n v="10035"/>
    <x v="1"/>
    <s v="FUR-CH-10004626"/>
    <x v="1"/>
    <x v="1"/>
    <x v="1069"/>
    <n v="90.801000000000002"/>
    <n v="1"/>
    <n v="0.1"/>
    <n v="14.124599999999999"/>
  </r>
  <r>
    <n v="5828"/>
    <s v="CA-2017-161067"/>
    <n v="0.25"/>
    <x v="60"/>
    <d v="2017-09-06T00:00:00"/>
    <x v="3"/>
    <x v="1"/>
    <s v="Second Class"/>
    <s v="KB-16405"/>
    <s v="Katrina Bavinger"/>
    <n v="0.16666666666666666"/>
    <x v="1"/>
    <s v="United States"/>
    <s v="New York City"/>
    <x v="9"/>
    <n v="10035"/>
    <x v="1"/>
    <s v="FUR-CH-10004860"/>
    <x v="1"/>
    <x v="1"/>
    <x v="306"/>
    <n v="181.76400000000001"/>
    <n v="2"/>
    <n v="0.1"/>
    <n v="-8.0784000000000002"/>
  </r>
  <r>
    <n v="5829"/>
    <s v="CA-2017-161067"/>
    <n v="0.25"/>
    <x v="60"/>
    <d v="2017-09-06T00:00:00"/>
    <x v="3"/>
    <x v="1"/>
    <s v="Second Class"/>
    <s v="KB-16405"/>
    <s v="Katrina Bavinger"/>
    <n v="0.16666666666666666"/>
    <x v="1"/>
    <s v="United States"/>
    <s v="New York City"/>
    <x v="9"/>
    <n v="10035"/>
    <x v="1"/>
    <s v="OFF-AR-10003251"/>
    <x v="0"/>
    <x v="8"/>
    <x v="1180"/>
    <n v="5.56"/>
    <n v="2"/>
    <n v="0"/>
    <n v="2.2240000000000002"/>
  </r>
  <r>
    <n v="5838"/>
    <s v="CA-2017-133207"/>
    <n v="1"/>
    <x v="99"/>
    <d v="2017-12-03T00:00:00"/>
    <x v="5"/>
    <x v="4"/>
    <s v="Standard Class"/>
    <s v="DO-13645"/>
    <s v="Doug O'Connell"/>
    <n v="0.1"/>
    <x v="0"/>
    <s v="United States"/>
    <s v="Los Angeles"/>
    <x v="10"/>
    <n v="90036"/>
    <x v="3"/>
    <s v="TEC-PH-10004100"/>
    <x v="2"/>
    <x v="2"/>
    <x v="1181"/>
    <n v="57.567999999999998"/>
    <n v="4"/>
    <n v="0.2"/>
    <n v="5.7568000000000001"/>
  </r>
  <r>
    <n v="5859"/>
    <s v="US-2017-153255"/>
    <n v="1"/>
    <x v="60"/>
    <d v="2017-09-07T00:00:00"/>
    <x v="3"/>
    <x v="1"/>
    <s v="Second Class"/>
    <s v="JK-15730"/>
    <s v="Joe Kamberova"/>
    <n v="0.25"/>
    <x v="0"/>
    <s v="United States"/>
    <s v="Concord"/>
    <x v="10"/>
    <n v="94521"/>
    <x v="3"/>
    <s v="FUR-BO-10004218"/>
    <x v="1"/>
    <x v="14"/>
    <x v="1182"/>
    <n v="239.666"/>
    <n v="2"/>
    <n v="0.15"/>
    <n v="14.098000000000001"/>
  </r>
  <r>
    <n v="5873"/>
    <s v="CA-2017-129910"/>
    <n v="1"/>
    <x v="275"/>
    <d v="2017-04-03T00:00:00"/>
    <x v="9"/>
    <x v="2"/>
    <s v="Standard Class"/>
    <s v="ME-17320"/>
    <s v="Maria Etezadi"/>
    <n v="0.16666666666666666"/>
    <x v="1"/>
    <s v="United States"/>
    <s v="Columbus"/>
    <x v="18"/>
    <n v="31907"/>
    <x v="0"/>
    <s v="OFF-ST-10003282"/>
    <x v="0"/>
    <x v="3"/>
    <x v="4"/>
    <n v="59.76"/>
    <n v="1"/>
    <n v="0"/>
    <n v="16.732800000000001"/>
  </r>
  <r>
    <n v="5874"/>
    <s v="CA-2017-133095"/>
    <n v="0.5"/>
    <x v="116"/>
    <d v="2017-06-04T00:00:00"/>
    <x v="7"/>
    <x v="1"/>
    <s v="Same Day"/>
    <s v="EH-14005"/>
    <s v="Erica Hernandez"/>
    <n v="0.14285714285714285"/>
    <x v="1"/>
    <s v="United States"/>
    <s v="Jonesboro"/>
    <x v="41"/>
    <n v="72401"/>
    <x v="0"/>
    <s v="OFF-BI-10002353"/>
    <x v="0"/>
    <x v="4"/>
    <x v="419"/>
    <n v="108.08"/>
    <n v="7"/>
    <n v="0"/>
    <n v="54.04"/>
  </r>
  <r>
    <n v="5875"/>
    <s v="CA-2017-133095"/>
    <n v="0.5"/>
    <x v="116"/>
    <d v="2017-06-04T00:00:00"/>
    <x v="7"/>
    <x v="1"/>
    <s v="Same Day"/>
    <s v="EH-14005"/>
    <s v="Erica Hernandez"/>
    <n v="0.14285714285714285"/>
    <x v="1"/>
    <s v="United States"/>
    <s v="Jonesboro"/>
    <x v="41"/>
    <n v="72401"/>
    <x v="0"/>
    <s v="OFF-BI-10004141"/>
    <x v="0"/>
    <x v="4"/>
    <x v="1033"/>
    <n v="9.5399999999999991"/>
    <n v="3"/>
    <n v="0"/>
    <n v="4.3883999999999999"/>
  </r>
  <r>
    <n v="5888"/>
    <s v="CA-2017-151596"/>
    <n v="1"/>
    <x v="290"/>
    <d v="2017-10-11T00:00:00"/>
    <x v="2"/>
    <x v="1"/>
    <s v="First Class"/>
    <s v="BP-11050"/>
    <s v="Barry Pond"/>
    <n v="0.33333333333333331"/>
    <x v="2"/>
    <s v="United States"/>
    <s v="Cranston"/>
    <x v="20"/>
    <n v="2920"/>
    <x v="1"/>
    <s v="OFF-ST-10001837"/>
    <x v="0"/>
    <x v="3"/>
    <x v="1100"/>
    <n v="42.76"/>
    <n v="1"/>
    <n v="0"/>
    <n v="11.117599999999999"/>
  </r>
  <r>
    <n v="5894"/>
    <s v="CA-2017-159954"/>
    <n v="1"/>
    <x v="3"/>
    <d v="2017-09-14T00:00:00"/>
    <x v="3"/>
    <x v="1"/>
    <s v="Standard Class"/>
    <s v="SS-20410"/>
    <s v="Shahid Shariari"/>
    <n v="0.33333333333333331"/>
    <x v="0"/>
    <s v="United States"/>
    <s v="Atlanta"/>
    <x v="18"/>
    <n v="30318"/>
    <x v="0"/>
    <s v="OFF-BI-10004876"/>
    <x v="0"/>
    <x v="4"/>
    <x v="1183"/>
    <n v="2.78"/>
    <n v="1"/>
    <n v="0"/>
    <n v="1.3622000000000001"/>
  </r>
  <r>
    <n v="5895"/>
    <s v="CA-2017-100825"/>
    <n v="1"/>
    <x v="120"/>
    <d v="2017-09-14T00:00:00"/>
    <x v="3"/>
    <x v="0"/>
    <s v="Standard Class"/>
    <s v="KD-16495"/>
    <s v="Keith Dawkins"/>
    <n v="0.2"/>
    <x v="2"/>
    <s v="United States"/>
    <s v="Los Angeles"/>
    <x v="10"/>
    <n v="90036"/>
    <x v="3"/>
    <s v="OFF-ST-10003123"/>
    <x v="0"/>
    <x v="3"/>
    <x v="1019"/>
    <n v="99.87"/>
    <n v="3"/>
    <n v="0"/>
    <n v="23.968800000000002"/>
  </r>
  <r>
    <n v="5900"/>
    <s v="CA-2017-108000"/>
    <n v="1"/>
    <x v="167"/>
    <d v="2017-01-16T00:00:00"/>
    <x v="11"/>
    <x v="2"/>
    <s v="Standard Class"/>
    <s v="LS-16945"/>
    <s v="Linda Southworth"/>
    <n v="0.14285714285714285"/>
    <x v="2"/>
    <s v="United States"/>
    <s v="San Francisco"/>
    <x v="10"/>
    <n v="94110"/>
    <x v="3"/>
    <s v="OFF-EN-10002621"/>
    <x v="0"/>
    <x v="10"/>
    <x v="468"/>
    <n v="9.7799999999999994"/>
    <n v="1"/>
    <n v="0"/>
    <n v="4.8899999999999997"/>
  </r>
  <r>
    <n v="5903"/>
    <s v="US-2017-153948"/>
    <n v="0.2"/>
    <x v="10"/>
    <d v="2017-11-06T00:00:00"/>
    <x v="5"/>
    <x v="4"/>
    <s v="Same Day"/>
    <s v="FM-14290"/>
    <s v="Frank Merwin"/>
    <n v="7.6923076923076927E-2"/>
    <x v="1"/>
    <s v="United States"/>
    <s v="San Francisco"/>
    <x v="10"/>
    <n v="94122"/>
    <x v="3"/>
    <s v="OFF-PA-10000157"/>
    <x v="0"/>
    <x v="0"/>
    <x v="88"/>
    <n v="59.94"/>
    <n v="3"/>
    <n v="0"/>
    <n v="28.171800000000001"/>
  </r>
  <r>
    <n v="5904"/>
    <s v="US-2017-153948"/>
    <n v="0.2"/>
    <x v="10"/>
    <d v="2017-11-06T00:00:00"/>
    <x v="5"/>
    <x v="4"/>
    <s v="Same Day"/>
    <s v="FM-14290"/>
    <s v="Frank Merwin"/>
    <n v="7.6923076923076927E-2"/>
    <x v="1"/>
    <s v="United States"/>
    <s v="San Francisco"/>
    <x v="10"/>
    <n v="94122"/>
    <x v="3"/>
    <s v="OFF-PA-10002764"/>
    <x v="0"/>
    <x v="0"/>
    <x v="2"/>
    <n v="45.36"/>
    <n v="4"/>
    <n v="0"/>
    <n v="22.226400000000002"/>
  </r>
  <r>
    <n v="5905"/>
    <s v="US-2017-153948"/>
    <n v="0.2"/>
    <x v="10"/>
    <d v="2017-11-06T00:00:00"/>
    <x v="5"/>
    <x v="4"/>
    <s v="Same Day"/>
    <s v="FM-14290"/>
    <s v="Frank Merwin"/>
    <n v="7.6923076923076927E-2"/>
    <x v="1"/>
    <s v="United States"/>
    <s v="San Francisco"/>
    <x v="10"/>
    <n v="94122"/>
    <x v="3"/>
    <s v="OFF-PA-10000143"/>
    <x v="0"/>
    <x v="0"/>
    <x v="1150"/>
    <n v="26.4"/>
    <n v="5"/>
    <n v="0"/>
    <n v="12.672000000000001"/>
  </r>
  <r>
    <n v="5906"/>
    <s v="US-2017-153948"/>
    <n v="0.2"/>
    <x v="10"/>
    <d v="2017-11-06T00:00:00"/>
    <x v="5"/>
    <x v="4"/>
    <s v="Same Day"/>
    <s v="FM-14290"/>
    <s v="Frank Merwin"/>
    <n v="7.6923076923076927E-2"/>
    <x v="1"/>
    <s v="United States"/>
    <s v="San Francisco"/>
    <x v="10"/>
    <n v="94122"/>
    <x v="3"/>
    <s v="OFF-LA-10000414"/>
    <x v="0"/>
    <x v="7"/>
    <x v="1184"/>
    <n v="41.4"/>
    <n v="4"/>
    <n v="0"/>
    <n v="19.872"/>
  </r>
  <r>
    <n v="5907"/>
    <s v="US-2017-153948"/>
    <n v="0.2"/>
    <x v="10"/>
    <d v="2017-11-06T00:00:00"/>
    <x v="5"/>
    <x v="4"/>
    <s v="Same Day"/>
    <s v="FM-14290"/>
    <s v="Frank Merwin"/>
    <n v="7.6923076923076927E-2"/>
    <x v="1"/>
    <s v="United States"/>
    <s v="San Francisco"/>
    <x v="10"/>
    <n v="94122"/>
    <x v="3"/>
    <s v="TEC-AC-10003441"/>
    <x v="2"/>
    <x v="6"/>
    <x v="690"/>
    <n v="16.95"/>
    <n v="1"/>
    <n v="0"/>
    <n v="1.0169999999999999"/>
  </r>
  <r>
    <n v="5925"/>
    <s v="CA-2017-146458"/>
    <n v="1"/>
    <x v="32"/>
    <d v="2017-11-22T00:00:00"/>
    <x v="5"/>
    <x v="1"/>
    <s v="Second Class"/>
    <s v="RB-19435"/>
    <s v="Richard Bierner"/>
    <n v="0.25"/>
    <x v="0"/>
    <s v="United States"/>
    <s v="Springfield"/>
    <x v="16"/>
    <n v="22153"/>
    <x v="0"/>
    <s v="OFF-AR-10001177"/>
    <x v="0"/>
    <x v="8"/>
    <x v="1133"/>
    <n v="22.96"/>
    <n v="7"/>
    <n v="0"/>
    <n v="6.6584000000000003"/>
  </r>
  <r>
    <n v="5926"/>
    <s v="CA-2017-150420"/>
    <n v="1"/>
    <x v="23"/>
    <d v="2017-06-08T00:00:00"/>
    <x v="7"/>
    <x v="0"/>
    <s v="Standard Class"/>
    <s v="GD-14590"/>
    <s v="Giulietta Dortch"/>
    <n v="0.5"/>
    <x v="2"/>
    <s v="United States"/>
    <s v="Bellingham"/>
    <x v="21"/>
    <n v="98226"/>
    <x v="3"/>
    <s v="TEC-AC-10004975"/>
    <x v="2"/>
    <x v="6"/>
    <x v="845"/>
    <n v="1099.5"/>
    <n v="10"/>
    <n v="0"/>
    <n v="362.83499999999998"/>
  </r>
  <r>
    <n v="5930"/>
    <s v="US-2017-169551"/>
    <n v="0.16666666666666666"/>
    <x v="123"/>
    <d v="2017-07-09T00:00:00"/>
    <x v="1"/>
    <x v="5"/>
    <s v="First Class"/>
    <s v="RL-19615"/>
    <s v="Rob Lucas"/>
    <n v="0.1111111111111111"/>
    <x v="0"/>
    <s v="United States"/>
    <s v="Philadelphia"/>
    <x v="1"/>
    <n v="19120"/>
    <x v="1"/>
    <s v="FUR-BO-10001519"/>
    <x v="1"/>
    <x v="14"/>
    <x v="945"/>
    <n v="87.21"/>
    <n v="3"/>
    <n v="0.5"/>
    <n v="-45.349200000000003"/>
  </r>
  <r>
    <n v="5931"/>
    <s v="US-2017-169551"/>
    <n v="0.16666666666666666"/>
    <x v="123"/>
    <d v="2017-07-09T00:00:00"/>
    <x v="1"/>
    <x v="5"/>
    <s v="First Class"/>
    <s v="RL-19615"/>
    <s v="Rob Lucas"/>
    <n v="0.1111111111111111"/>
    <x v="0"/>
    <s v="United States"/>
    <s v="Philadelphia"/>
    <x v="1"/>
    <n v="19120"/>
    <x v="1"/>
    <s v="OFF-PA-10004100"/>
    <x v="0"/>
    <x v="0"/>
    <x v="1185"/>
    <n v="15.552"/>
    <n v="3"/>
    <n v="0.2"/>
    <n v="5.4432"/>
  </r>
  <r>
    <n v="5932"/>
    <s v="US-2017-169551"/>
    <n v="0.16666666666666666"/>
    <x v="123"/>
    <d v="2017-07-09T00:00:00"/>
    <x v="1"/>
    <x v="5"/>
    <s v="First Class"/>
    <s v="RL-19615"/>
    <s v="Rob Lucas"/>
    <n v="0.1111111111111111"/>
    <x v="0"/>
    <s v="United States"/>
    <s v="Philadelphia"/>
    <x v="1"/>
    <n v="19120"/>
    <x v="1"/>
    <s v="TEC-PH-10001363"/>
    <x v="2"/>
    <x v="2"/>
    <x v="1186"/>
    <n v="683.98800000000006"/>
    <n v="2"/>
    <n v="0.4"/>
    <n v="-113.998"/>
  </r>
  <r>
    <n v="5933"/>
    <s v="US-2017-169551"/>
    <n v="0.16666666666666666"/>
    <x v="123"/>
    <d v="2017-07-09T00:00:00"/>
    <x v="1"/>
    <x v="5"/>
    <s v="First Class"/>
    <s v="RL-19615"/>
    <s v="Rob Lucas"/>
    <n v="0.1111111111111111"/>
    <x v="0"/>
    <s v="United States"/>
    <s v="Philadelphia"/>
    <x v="1"/>
    <n v="19120"/>
    <x v="1"/>
    <s v="OFF-ST-10004835"/>
    <x v="0"/>
    <x v="3"/>
    <x v="674"/>
    <n v="13.391999999999999"/>
    <n v="3"/>
    <n v="0.2"/>
    <n v="1.0044"/>
  </r>
  <r>
    <n v="5934"/>
    <s v="US-2017-169551"/>
    <n v="0.16666666666666666"/>
    <x v="123"/>
    <d v="2017-07-09T00:00:00"/>
    <x v="1"/>
    <x v="5"/>
    <s v="First Class"/>
    <s v="RL-19615"/>
    <s v="Rob Lucas"/>
    <n v="0.1111111111111111"/>
    <x v="0"/>
    <s v="United States"/>
    <s v="Philadelphia"/>
    <x v="1"/>
    <n v="19120"/>
    <x v="1"/>
    <s v="TEC-AC-10002018"/>
    <x v="2"/>
    <x v="6"/>
    <x v="1187"/>
    <n v="16.776"/>
    <n v="3"/>
    <n v="0.2"/>
    <n v="4.8231000000000002"/>
  </r>
  <r>
    <n v="5935"/>
    <s v="US-2017-169551"/>
    <n v="0.16666666666666666"/>
    <x v="123"/>
    <d v="2017-07-09T00:00:00"/>
    <x v="1"/>
    <x v="5"/>
    <s v="First Class"/>
    <s v="RL-19615"/>
    <s v="Rob Lucas"/>
    <n v="0.1111111111111111"/>
    <x v="0"/>
    <s v="United States"/>
    <s v="Philadelphia"/>
    <x v="1"/>
    <n v="19120"/>
    <x v="1"/>
    <s v="TEC-AC-10003033"/>
    <x v="2"/>
    <x v="6"/>
    <x v="1155"/>
    <n v="527.91999999999996"/>
    <n v="2"/>
    <n v="0.2"/>
    <n v="85.787000000000006"/>
  </r>
  <r>
    <n v="5939"/>
    <s v="CA-2017-122077"/>
    <n v="0.5"/>
    <x v="69"/>
    <d v="2017-05-25T00:00:00"/>
    <x v="6"/>
    <x v="5"/>
    <s v="Standard Class"/>
    <s v="JF-15295"/>
    <s v="Jason Fortune-"/>
    <n v="0.2"/>
    <x v="0"/>
    <s v="United States"/>
    <s v="Plano"/>
    <x v="2"/>
    <n v="75023"/>
    <x v="2"/>
    <s v="TEC-PH-10003811"/>
    <x v="2"/>
    <x v="2"/>
    <x v="666"/>
    <n v="95.992000000000004"/>
    <n v="1"/>
    <n v="0.2"/>
    <n v="9.5991999999999997"/>
  </r>
  <r>
    <n v="5940"/>
    <s v="CA-2017-122077"/>
    <n v="0.5"/>
    <x v="69"/>
    <d v="2017-05-25T00:00:00"/>
    <x v="6"/>
    <x v="5"/>
    <s v="Standard Class"/>
    <s v="JF-15295"/>
    <s v="Jason Fortune-"/>
    <n v="0.2"/>
    <x v="0"/>
    <s v="United States"/>
    <s v="Plano"/>
    <x v="2"/>
    <n v="75023"/>
    <x v="2"/>
    <s v="OFF-LA-10004178"/>
    <x v="0"/>
    <x v="7"/>
    <x v="1074"/>
    <n v="13.215999999999999"/>
    <n v="4"/>
    <n v="0.2"/>
    <n v="4.2952000000000004"/>
  </r>
  <r>
    <n v="5941"/>
    <s v="CA-2017-112431"/>
    <n v="0.5"/>
    <x v="112"/>
    <d v="2017-10-14T00:00:00"/>
    <x v="2"/>
    <x v="2"/>
    <s v="Second Class"/>
    <s v="RW-19690"/>
    <s v="Robert Waldorf"/>
    <n v="7.1428571428571425E-2"/>
    <x v="0"/>
    <s v="United States"/>
    <s v="Los Angeles"/>
    <x v="10"/>
    <n v="90049"/>
    <x v="3"/>
    <s v="TEC-AC-10001465"/>
    <x v="2"/>
    <x v="6"/>
    <x v="858"/>
    <n v="435.84"/>
    <n v="12"/>
    <n v="0"/>
    <n v="130.75200000000001"/>
  </r>
  <r>
    <n v="5942"/>
    <s v="CA-2017-112431"/>
    <n v="0.5"/>
    <x v="112"/>
    <d v="2017-10-14T00:00:00"/>
    <x v="2"/>
    <x v="2"/>
    <s v="Second Class"/>
    <s v="RW-19690"/>
    <s v="Robert Waldorf"/>
    <n v="7.1428571428571425E-2"/>
    <x v="0"/>
    <s v="United States"/>
    <s v="Los Angeles"/>
    <x v="10"/>
    <n v="90049"/>
    <x v="3"/>
    <s v="OFF-AR-10000940"/>
    <x v="0"/>
    <x v="8"/>
    <x v="25"/>
    <n v="5.88"/>
    <n v="2"/>
    <n v="0"/>
    <n v="1.5875999999999999"/>
  </r>
  <r>
    <n v="5949"/>
    <s v="CA-2017-161046"/>
    <n v="0.25"/>
    <x v="253"/>
    <d v="2017-03-05T00:00:00"/>
    <x v="9"/>
    <x v="1"/>
    <s v="Same Day"/>
    <s v="CB-12535"/>
    <s v="Claudia Bergmann"/>
    <n v="0.2"/>
    <x v="2"/>
    <s v="United States"/>
    <s v="Southaven"/>
    <x v="23"/>
    <n v="38671"/>
    <x v="0"/>
    <s v="OFF-EN-10003862"/>
    <x v="0"/>
    <x v="10"/>
    <x v="1188"/>
    <n v="42.68"/>
    <n v="4"/>
    <n v="0"/>
    <n v="19.6328"/>
  </r>
  <r>
    <n v="5950"/>
    <s v="CA-2017-161046"/>
    <n v="0.25"/>
    <x v="253"/>
    <d v="2017-03-05T00:00:00"/>
    <x v="9"/>
    <x v="1"/>
    <s v="Same Day"/>
    <s v="CB-12535"/>
    <s v="Claudia Bergmann"/>
    <n v="0.2"/>
    <x v="2"/>
    <s v="United States"/>
    <s v="Southaven"/>
    <x v="23"/>
    <n v="38671"/>
    <x v="0"/>
    <s v="TEC-AC-10004571"/>
    <x v="2"/>
    <x v="6"/>
    <x v="671"/>
    <n v="299.97000000000003"/>
    <n v="3"/>
    <n v="0"/>
    <n v="125.98739999999999"/>
  </r>
  <r>
    <n v="5951"/>
    <s v="CA-2017-161046"/>
    <n v="0.25"/>
    <x v="253"/>
    <d v="2017-03-05T00:00:00"/>
    <x v="9"/>
    <x v="1"/>
    <s v="Same Day"/>
    <s v="CB-12535"/>
    <s v="Claudia Bergmann"/>
    <n v="0.2"/>
    <x v="2"/>
    <s v="United States"/>
    <s v="Southaven"/>
    <x v="23"/>
    <n v="38671"/>
    <x v="0"/>
    <s v="OFF-AP-10000891"/>
    <x v="0"/>
    <x v="11"/>
    <x v="316"/>
    <n v="262.24"/>
    <n v="2"/>
    <n v="0"/>
    <n v="78.671999999999997"/>
  </r>
  <r>
    <n v="5952"/>
    <s v="CA-2017-161046"/>
    <n v="0.25"/>
    <x v="253"/>
    <d v="2017-03-05T00:00:00"/>
    <x v="9"/>
    <x v="1"/>
    <s v="Same Day"/>
    <s v="CB-12535"/>
    <s v="Claudia Bergmann"/>
    <n v="0.2"/>
    <x v="2"/>
    <s v="United States"/>
    <s v="Southaven"/>
    <x v="23"/>
    <n v="38671"/>
    <x v="0"/>
    <s v="OFF-BI-10002026"/>
    <x v="0"/>
    <x v="4"/>
    <x v="1189"/>
    <n v="234.36"/>
    <n v="6"/>
    <n v="0"/>
    <n v="112.4928"/>
  </r>
  <r>
    <n v="5953"/>
    <s v="US-2017-141698"/>
    <n v="1"/>
    <x v="0"/>
    <d v="2017-04-21T00:00:00"/>
    <x v="0"/>
    <x v="0"/>
    <s v="Standard Class"/>
    <s v="SD-20485"/>
    <s v="Shirley Daniels"/>
    <n v="0.25"/>
    <x v="1"/>
    <s v="United States"/>
    <s v="Houston"/>
    <x v="2"/>
    <n v="77041"/>
    <x v="2"/>
    <s v="OFF-PA-10001826"/>
    <x v="0"/>
    <x v="0"/>
    <x v="1190"/>
    <n v="20.736000000000001"/>
    <n v="4"/>
    <n v="0.2"/>
    <n v="7.2576000000000001"/>
  </r>
  <r>
    <n v="5961"/>
    <s v="CA-2017-150602"/>
    <n v="1"/>
    <x v="241"/>
    <d v="2017-02-14T00:00:00"/>
    <x v="8"/>
    <x v="2"/>
    <s v="Second Class"/>
    <s v="ML-17395"/>
    <s v="Marina Lichtenstein"/>
    <n v="0.33333333333333331"/>
    <x v="2"/>
    <s v="United States"/>
    <s v="Los Angeles"/>
    <x v="10"/>
    <n v="90045"/>
    <x v="3"/>
    <s v="FUR-FU-10003142"/>
    <x v="1"/>
    <x v="5"/>
    <x v="999"/>
    <n v="21.12"/>
    <n v="4"/>
    <n v="0"/>
    <n v="6.5472000000000001"/>
  </r>
  <r>
    <n v="5965"/>
    <s v="CA-2017-119011"/>
    <n v="0.33333333333333331"/>
    <x v="186"/>
    <d v="2017-08-25T00:00:00"/>
    <x v="10"/>
    <x v="1"/>
    <s v="Standard Class"/>
    <s v="LR-17035"/>
    <s v="Lisa Ryan"/>
    <n v="0.25"/>
    <x v="2"/>
    <s v="United States"/>
    <s v="San Francisco"/>
    <x v="10"/>
    <n v="94109"/>
    <x v="3"/>
    <s v="OFF-SU-10004768"/>
    <x v="0"/>
    <x v="15"/>
    <x v="1191"/>
    <n v="17.22"/>
    <n v="3"/>
    <n v="0"/>
    <n v="5.1660000000000004"/>
  </r>
  <r>
    <n v="5966"/>
    <s v="CA-2017-119011"/>
    <n v="0.33333333333333331"/>
    <x v="186"/>
    <d v="2017-08-25T00:00:00"/>
    <x v="10"/>
    <x v="1"/>
    <s v="Standard Class"/>
    <s v="LR-17035"/>
    <s v="Lisa Ryan"/>
    <n v="0.25"/>
    <x v="2"/>
    <s v="United States"/>
    <s v="San Francisco"/>
    <x v="10"/>
    <n v="94109"/>
    <x v="3"/>
    <s v="OFF-ST-10000777"/>
    <x v="0"/>
    <x v="3"/>
    <x v="1192"/>
    <n v="226.56"/>
    <n v="6"/>
    <n v="0"/>
    <n v="63.436799999999998"/>
  </r>
  <r>
    <n v="5967"/>
    <s v="CA-2017-119011"/>
    <n v="0.33333333333333331"/>
    <x v="186"/>
    <d v="2017-08-25T00:00:00"/>
    <x v="10"/>
    <x v="1"/>
    <s v="Standard Class"/>
    <s v="LR-17035"/>
    <s v="Lisa Ryan"/>
    <n v="0.25"/>
    <x v="2"/>
    <s v="United States"/>
    <s v="San Francisco"/>
    <x v="10"/>
    <n v="94109"/>
    <x v="3"/>
    <s v="TEC-PH-10003171"/>
    <x v="2"/>
    <x v="2"/>
    <x v="1193"/>
    <n v="107.88"/>
    <n v="3"/>
    <n v="0.2"/>
    <n v="10.788"/>
  </r>
  <r>
    <n v="5973"/>
    <s v="CA-2017-115105"/>
    <n v="1"/>
    <x v="199"/>
    <d v="2017-02-11T00:00:00"/>
    <x v="8"/>
    <x v="4"/>
    <s v="Standard Class"/>
    <s v="BD-11770"/>
    <s v="Bryan Davis"/>
    <n v="0.5"/>
    <x v="0"/>
    <s v="United States"/>
    <s v="New York City"/>
    <x v="9"/>
    <n v="10024"/>
    <x v="1"/>
    <s v="FUR-BO-10001811"/>
    <x v="1"/>
    <x v="14"/>
    <x v="774"/>
    <n v="240.78399999999999"/>
    <n v="1"/>
    <n v="0.2"/>
    <n v="30.097999999999999"/>
  </r>
  <r>
    <n v="5976"/>
    <s v="CA-2017-102155"/>
    <n v="0.5"/>
    <x v="278"/>
    <d v="2017-07-17T00:00:00"/>
    <x v="1"/>
    <x v="2"/>
    <s v="Standard Class"/>
    <s v="RR-19525"/>
    <s v="Rick Reed"/>
    <n v="0.5"/>
    <x v="2"/>
    <s v="United States"/>
    <s v="Overland Park"/>
    <x v="43"/>
    <n v="66212"/>
    <x v="2"/>
    <s v="OFF-ST-10001496"/>
    <x v="0"/>
    <x v="3"/>
    <x v="1110"/>
    <n v="360.38"/>
    <n v="2"/>
    <n v="0"/>
    <n v="93.698800000000006"/>
  </r>
  <r>
    <n v="5977"/>
    <s v="CA-2017-102155"/>
    <n v="0.5"/>
    <x v="278"/>
    <d v="2017-07-17T00:00:00"/>
    <x v="1"/>
    <x v="2"/>
    <s v="Standard Class"/>
    <s v="RR-19525"/>
    <s v="Rick Reed"/>
    <n v="0.5"/>
    <x v="2"/>
    <s v="United States"/>
    <s v="Overland Park"/>
    <x v="43"/>
    <n v="66212"/>
    <x v="2"/>
    <s v="OFF-PA-10003673"/>
    <x v="0"/>
    <x v="0"/>
    <x v="722"/>
    <n v="13.56"/>
    <n v="2"/>
    <n v="0"/>
    <n v="6.2375999999999996"/>
  </r>
  <r>
    <n v="5978"/>
    <s v="CA-2017-116953"/>
    <n v="1"/>
    <x v="158"/>
    <d v="2017-04-25T00:00:00"/>
    <x v="0"/>
    <x v="4"/>
    <s v="First Class"/>
    <s v="SV-20935"/>
    <s v="Susan Vittorini"/>
    <n v="0.1111111111111111"/>
    <x v="0"/>
    <s v="United States"/>
    <s v="Mesa"/>
    <x v="11"/>
    <n v="85204"/>
    <x v="3"/>
    <s v="TEC-PH-10004614"/>
    <x v="2"/>
    <x v="2"/>
    <x v="196"/>
    <n v="552"/>
    <n v="10"/>
    <n v="0.2"/>
    <n v="34.5"/>
  </r>
  <r>
    <n v="5984"/>
    <s v="CA-2017-112984"/>
    <n v="1"/>
    <x v="30"/>
    <d v="2017-09-18T00:00:00"/>
    <x v="3"/>
    <x v="0"/>
    <s v="Second Class"/>
    <s v="EH-14185"/>
    <s v="Evan Henry"/>
    <n v="1"/>
    <x v="0"/>
    <s v="United States"/>
    <s v="Philadelphia"/>
    <x v="1"/>
    <n v="19143"/>
    <x v="1"/>
    <s v="OFF-PA-10003657"/>
    <x v="0"/>
    <x v="0"/>
    <x v="975"/>
    <n v="20.544"/>
    <n v="6"/>
    <n v="0.2"/>
    <n v="6.42"/>
  </r>
  <r>
    <n v="5991"/>
    <s v="US-2017-163300"/>
    <n v="0.33333333333333331"/>
    <x v="48"/>
    <d v="2017-09-21T00:00:00"/>
    <x v="3"/>
    <x v="5"/>
    <s v="Standard Class"/>
    <s v="ES-14020"/>
    <s v="Erica Smith"/>
    <n v="0.25"/>
    <x v="0"/>
    <s v="United States"/>
    <s v="Los Angeles"/>
    <x v="10"/>
    <n v="90049"/>
    <x v="3"/>
    <s v="OFF-BI-10004390"/>
    <x v="0"/>
    <x v="4"/>
    <x v="1194"/>
    <n v="2357.4879999999998"/>
    <n v="7"/>
    <n v="0.2"/>
    <n v="884.05799999999999"/>
  </r>
  <r>
    <n v="5992"/>
    <s v="US-2017-163300"/>
    <n v="0.33333333333333331"/>
    <x v="48"/>
    <d v="2017-09-21T00:00:00"/>
    <x v="3"/>
    <x v="5"/>
    <s v="Standard Class"/>
    <s v="ES-14020"/>
    <s v="Erica Smith"/>
    <n v="0.25"/>
    <x v="0"/>
    <s v="United States"/>
    <s v="Los Angeles"/>
    <x v="10"/>
    <n v="90049"/>
    <x v="3"/>
    <s v="TEC-PH-10001700"/>
    <x v="2"/>
    <x v="2"/>
    <x v="38"/>
    <n v="369.54399999999998"/>
    <n v="7"/>
    <n v="0.2"/>
    <n v="32.335099999999997"/>
  </r>
  <r>
    <n v="5993"/>
    <s v="US-2017-163300"/>
    <n v="0.33333333333333331"/>
    <x v="48"/>
    <d v="2017-09-21T00:00:00"/>
    <x v="3"/>
    <x v="5"/>
    <s v="Standard Class"/>
    <s v="ES-14020"/>
    <s v="Erica Smith"/>
    <n v="0.25"/>
    <x v="0"/>
    <s v="United States"/>
    <s v="Los Angeles"/>
    <x v="10"/>
    <n v="90049"/>
    <x v="3"/>
    <s v="FUR-CH-10003396"/>
    <x v="1"/>
    <x v="1"/>
    <x v="101"/>
    <n v="184.75200000000001"/>
    <n v="3"/>
    <n v="0.2"/>
    <n v="-20.784600000000001"/>
  </r>
  <r>
    <n v="6004"/>
    <s v="US-2017-146878"/>
    <n v="1"/>
    <x v="85"/>
    <d v="2017-09-27T00:00:00"/>
    <x v="3"/>
    <x v="2"/>
    <s v="Standard Class"/>
    <s v="DL-12865"/>
    <s v="Dan Lawera"/>
    <n v="0.5"/>
    <x v="0"/>
    <s v="United States"/>
    <s v="Miami"/>
    <x v="4"/>
    <n v="33142"/>
    <x v="0"/>
    <s v="OFF-BI-10002794"/>
    <x v="0"/>
    <x v="4"/>
    <x v="1195"/>
    <n v="12.294"/>
    <n v="1"/>
    <n v="0.7"/>
    <n v="-8.6058000000000003"/>
  </r>
  <r>
    <n v="6005"/>
    <s v="CA-2017-107244"/>
    <n v="1"/>
    <x v="59"/>
    <d v="2017-09-11T00:00:00"/>
    <x v="3"/>
    <x v="2"/>
    <s v="Standard Class"/>
    <s v="AG-10390"/>
    <s v="Allen Goldenen"/>
    <n v="1"/>
    <x v="0"/>
    <s v="United States"/>
    <s v="Los Angeles"/>
    <x v="10"/>
    <n v="90004"/>
    <x v="3"/>
    <s v="FUR-FU-10002597"/>
    <x v="1"/>
    <x v="5"/>
    <x v="200"/>
    <n v="19.760000000000002"/>
    <n v="4"/>
    <n v="0"/>
    <n v="8.2992000000000008"/>
  </r>
  <r>
    <n v="6007"/>
    <s v="CA-2017-129581"/>
    <n v="1"/>
    <x v="40"/>
    <d v="2017-12-18T00:00:00"/>
    <x v="4"/>
    <x v="4"/>
    <s v="Standard Class"/>
    <s v="KN-16390"/>
    <s v="Katherine Nockton"/>
    <n v="0.125"/>
    <x v="2"/>
    <s v="United States"/>
    <s v="New Bedford"/>
    <x v="17"/>
    <n v="2740"/>
    <x v="1"/>
    <s v="TEC-PH-10001527"/>
    <x v="2"/>
    <x v="2"/>
    <x v="1149"/>
    <n v="128.85"/>
    <n v="3"/>
    <n v="0"/>
    <n v="3.8654999999999999"/>
  </r>
  <r>
    <n v="6008"/>
    <s v="CA-2017-129028"/>
    <n v="1"/>
    <x v="208"/>
    <d v="2017-04-03T00:00:00"/>
    <x v="0"/>
    <x v="0"/>
    <s v="First Class"/>
    <s v="GB-14530"/>
    <s v="George Bell"/>
    <n v="0.5"/>
    <x v="2"/>
    <s v="United States"/>
    <s v="Florence"/>
    <x v="6"/>
    <n v="29501"/>
    <x v="0"/>
    <s v="FUR-FU-10004006"/>
    <x v="1"/>
    <x v="5"/>
    <x v="1196"/>
    <n v="127.95"/>
    <n v="3"/>
    <n v="0"/>
    <n v="21.7515"/>
  </r>
  <r>
    <n v="6024"/>
    <s v="US-2017-128832"/>
    <n v="1"/>
    <x v="158"/>
    <d v="2017-04-27T00:00:00"/>
    <x v="0"/>
    <x v="4"/>
    <s v="First Class"/>
    <s v="LS-16945"/>
    <s v="Linda Southworth"/>
    <n v="0.14285714285714285"/>
    <x v="2"/>
    <s v="United States"/>
    <s v="Providence"/>
    <x v="20"/>
    <n v="2908"/>
    <x v="1"/>
    <s v="TEC-AC-10004855"/>
    <x v="2"/>
    <x v="6"/>
    <x v="1086"/>
    <n v="69.98"/>
    <n v="2"/>
    <n v="0"/>
    <n v="4.8986000000000001"/>
  </r>
  <r>
    <n v="6025"/>
    <s v="CA-2017-139717"/>
    <n v="0.5"/>
    <x v="288"/>
    <d v="2017-08-26T00:00:00"/>
    <x v="10"/>
    <x v="2"/>
    <s v="Second Class"/>
    <s v="DM-13015"/>
    <s v="Darrin Martin"/>
    <n v="0.16666666666666666"/>
    <x v="0"/>
    <s v="United States"/>
    <s v="Lancaster"/>
    <x v="12"/>
    <n v="43130"/>
    <x v="1"/>
    <s v="OFF-AP-10000938"/>
    <x v="0"/>
    <x v="11"/>
    <x v="1089"/>
    <n v="646.27200000000005"/>
    <n v="8"/>
    <n v="0.2"/>
    <n v="64.627200000000002"/>
  </r>
  <r>
    <n v="6026"/>
    <s v="CA-2017-139717"/>
    <n v="0.5"/>
    <x v="288"/>
    <d v="2017-08-26T00:00:00"/>
    <x v="10"/>
    <x v="2"/>
    <s v="Second Class"/>
    <s v="DM-13015"/>
    <s v="Darrin Martin"/>
    <n v="0.16666666666666666"/>
    <x v="0"/>
    <s v="United States"/>
    <s v="Lancaster"/>
    <x v="12"/>
    <n v="43130"/>
    <x v="1"/>
    <s v="OFF-PA-10002195"/>
    <x v="0"/>
    <x v="0"/>
    <x v="948"/>
    <n v="10.368"/>
    <n v="2"/>
    <n v="0.2"/>
    <n v="3.7584"/>
  </r>
  <r>
    <n v="6027"/>
    <s v="CA-2017-136007"/>
    <n v="0.5"/>
    <x v="188"/>
    <d v="2017-03-02T00:00:00"/>
    <x v="8"/>
    <x v="2"/>
    <s v="Standard Class"/>
    <s v="AC-10615"/>
    <s v="Ann Chong"/>
    <n v="6.25E-2"/>
    <x v="2"/>
    <s v="United States"/>
    <s v="Seattle"/>
    <x v="21"/>
    <n v="98115"/>
    <x v="3"/>
    <s v="OFF-FA-10002701"/>
    <x v="0"/>
    <x v="9"/>
    <x v="1197"/>
    <n v="8.4"/>
    <n v="5"/>
    <n v="0"/>
    <n v="0.33600000000000002"/>
  </r>
  <r>
    <n v="6028"/>
    <s v="CA-2017-136007"/>
    <n v="0.5"/>
    <x v="188"/>
    <d v="2017-03-02T00:00:00"/>
    <x v="8"/>
    <x v="2"/>
    <s v="Standard Class"/>
    <s v="AC-10615"/>
    <s v="Ann Chong"/>
    <n v="6.25E-2"/>
    <x v="2"/>
    <s v="United States"/>
    <s v="Seattle"/>
    <x v="21"/>
    <n v="98115"/>
    <x v="3"/>
    <s v="TEC-PH-10003589"/>
    <x v="2"/>
    <x v="2"/>
    <x v="754"/>
    <n v="71.959999999999994"/>
    <n v="5"/>
    <n v="0.2"/>
    <n v="25.186"/>
  </r>
  <r>
    <n v="6031"/>
    <s v="US-2017-152492"/>
    <n v="1"/>
    <x v="20"/>
    <d v="2017-07-06T00:00:00"/>
    <x v="1"/>
    <x v="2"/>
    <s v="Same Day"/>
    <s v="AH-10585"/>
    <s v="Angele Hood"/>
    <n v="0.5"/>
    <x v="0"/>
    <s v="United States"/>
    <s v="Miami"/>
    <x v="4"/>
    <n v="33142"/>
    <x v="0"/>
    <s v="FUR-CH-10000155"/>
    <x v="1"/>
    <x v="1"/>
    <x v="472"/>
    <n v="239.24"/>
    <n v="1"/>
    <n v="0.2"/>
    <n v="23.923999999999999"/>
  </r>
  <r>
    <n v="6033"/>
    <s v="CA-2017-104010"/>
    <n v="1"/>
    <x v="219"/>
    <d v="2017-04-25T00:00:00"/>
    <x v="0"/>
    <x v="1"/>
    <s v="First Class"/>
    <s v="TD-20995"/>
    <s v="Tamara Dahlen"/>
    <n v="0.1111111111111111"/>
    <x v="0"/>
    <s v="United States"/>
    <s v="New York City"/>
    <x v="9"/>
    <n v="10011"/>
    <x v="1"/>
    <s v="OFF-SU-10001218"/>
    <x v="0"/>
    <x v="15"/>
    <x v="1198"/>
    <n v="54.9"/>
    <n v="5"/>
    <n v="0"/>
    <n v="15.372"/>
  </r>
  <r>
    <n v="6041"/>
    <s v="CA-2017-122364"/>
    <n v="0.5"/>
    <x v="70"/>
    <d v="2017-09-29T00:00:00"/>
    <x v="3"/>
    <x v="1"/>
    <s v="Standard Class"/>
    <s v="FA-14230"/>
    <s v="Frank Atkinson"/>
    <n v="0.5"/>
    <x v="2"/>
    <s v="United States"/>
    <s v="Los Angeles"/>
    <x v="10"/>
    <n v="90008"/>
    <x v="3"/>
    <s v="TEC-PH-10001817"/>
    <x v="2"/>
    <x v="2"/>
    <x v="549"/>
    <n v="859.2"/>
    <n v="3"/>
    <n v="0.2"/>
    <n v="75.180000000000007"/>
  </r>
  <r>
    <n v="6042"/>
    <s v="CA-2017-122364"/>
    <n v="0.5"/>
    <x v="70"/>
    <d v="2017-09-29T00:00:00"/>
    <x v="3"/>
    <x v="1"/>
    <s v="Standard Class"/>
    <s v="FA-14230"/>
    <s v="Frank Atkinson"/>
    <n v="0.5"/>
    <x v="2"/>
    <s v="United States"/>
    <s v="Los Angeles"/>
    <x v="10"/>
    <n v="90008"/>
    <x v="3"/>
    <s v="TEC-MA-10001031"/>
    <x v="2"/>
    <x v="16"/>
    <x v="1199"/>
    <n v="506.28"/>
    <n v="3"/>
    <n v="0.2"/>
    <n v="177.19800000000001"/>
  </r>
  <r>
    <n v="6044"/>
    <s v="CA-2017-145702"/>
    <n v="0.5"/>
    <x v="69"/>
    <d v="2017-05-24T00:00:00"/>
    <x v="6"/>
    <x v="5"/>
    <s v="Second Class"/>
    <s v="AH-10075"/>
    <s v="Adam Hart"/>
    <n v="8.3333333333333329E-2"/>
    <x v="2"/>
    <s v="United States"/>
    <s v="Knoxville"/>
    <x v="15"/>
    <n v="37918"/>
    <x v="0"/>
    <s v="FUR-CH-10001482"/>
    <x v="1"/>
    <x v="1"/>
    <x v="1031"/>
    <n v="314.35199999999998"/>
    <n v="3"/>
    <n v="0.2"/>
    <n v="-35.364600000000003"/>
  </r>
  <r>
    <n v="6045"/>
    <s v="CA-2017-145702"/>
    <n v="0.5"/>
    <x v="69"/>
    <d v="2017-05-24T00:00:00"/>
    <x v="6"/>
    <x v="5"/>
    <s v="Second Class"/>
    <s v="AH-10075"/>
    <s v="Adam Hart"/>
    <n v="8.3333333333333329E-2"/>
    <x v="2"/>
    <s v="United States"/>
    <s v="Knoxville"/>
    <x v="15"/>
    <n v="37918"/>
    <x v="0"/>
    <s v="OFF-PA-10001526"/>
    <x v="0"/>
    <x v="0"/>
    <x v="1200"/>
    <n v="27.888000000000002"/>
    <n v="7"/>
    <n v="0.2"/>
    <n v="10.109400000000001"/>
  </r>
  <r>
    <n v="6068"/>
    <s v="CA-2017-166695"/>
    <n v="0.33333333333333331"/>
    <x v="271"/>
    <d v="2017-05-24T00:00:00"/>
    <x v="6"/>
    <x v="0"/>
    <s v="Standard Class"/>
    <s v="CC-12430"/>
    <s v="Chuck Clark"/>
    <n v="0.1111111111111111"/>
    <x v="1"/>
    <s v="United States"/>
    <s v="Lakewood"/>
    <x v="10"/>
    <n v="90712"/>
    <x v="3"/>
    <s v="FUR-CH-10000225"/>
    <x v="1"/>
    <x v="1"/>
    <x v="1201"/>
    <n v="518.27200000000005"/>
    <n v="8"/>
    <n v="0.2"/>
    <n v="-97.176000000000002"/>
  </r>
  <r>
    <n v="6069"/>
    <s v="CA-2017-166695"/>
    <n v="0.33333333333333331"/>
    <x v="271"/>
    <d v="2017-05-24T00:00:00"/>
    <x v="6"/>
    <x v="0"/>
    <s v="Standard Class"/>
    <s v="CC-12430"/>
    <s v="Chuck Clark"/>
    <n v="0.1111111111111111"/>
    <x v="1"/>
    <s v="United States"/>
    <s v="Lakewood"/>
    <x v="10"/>
    <n v="90712"/>
    <x v="3"/>
    <s v="FUR-FU-10002191"/>
    <x v="1"/>
    <x v="5"/>
    <x v="1202"/>
    <n v="6.98"/>
    <n v="1"/>
    <n v="0"/>
    <n v="3.3504"/>
  </r>
  <r>
    <n v="6070"/>
    <s v="CA-2017-166695"/>
    <n v="0.33333333333333331"/>
    <x v="271"/>
    <d v="2017-05-24T00:00:00"/>
    <x v="6"/>
    <x v="0"/>
    <s v="Standard Class"/>
    <s v="CC-12430"/>
    <s v="Chuck Clark"/>
    <n v="0.1111111111111111"/>
    <x v="1"/>
    <s v="United States"/>
    <s v="Lakewood"/>
    <x v="10"/>
    <n v="90712"/>
    <x v="3"/>
    <s v="TEC-MA-10003176"/>
    <x v="2"/>
    <x v="16"/>
    <x v="1203"/>
    <n v="343.2"/>
    <n v="1"/>
    <n v="0.2"/>
    <n v="38.61"/>
  </r>
  <r>
    <n v="6071"/>
    <s v="CA-2017-167542"/>
    <n v="1"/>
    <x v="231"/>
    <d v="2017-08-20T00:00:00"/>
    <x v="10"/>
    <x v="1"/>
    <s v="Standard Class"/>
    <s v="KD-16495"/>
    <s v="Keith Dawkins"/>
    <n v="0.2"/>
    <x v="2"/>
    <s v="United States"/>
    <s v="Philadelphia"/>
    <x v="1"/>
    <n v="19120"/>
    <x v="1"/>
    <s v="OFF-LA-10004093"/>
    <x v="0"/>
    <x v="7"/>
    <x v="573"/>
    <n v="17.544"/>
    <n v="3"/>
    <n v="0.2"/>
    <n v="5.9211"/>
  </r>
  <r>
    <n v="6075"/>
    <s v="CA-2017-121398"/>
    <n v="0.5"/>
    <x v="14"/>
    <d v="2017-12-29T00:00:00"/>
    <x v="4"/>
    <x v="4"/>
    <s v="Standard Class"/>
    <s v="FH-14365"/>
    <s v="Fred Hopkins"/>
    <n v="0.16666666666666666"/>
    <x v="2"/>
    <s v="United States"/>
    <s v="Los Angeles"/>
    <x v="10"/>
    <n v="90008"/>
    <x v="3"/>
    <s v="OFF-BI-10001718"/>
    <x v="0"/>
    <x v="4"/>
    <x v="985"/>
    <n v="153.55199999999999"/>
    <n v="3"/>
    <n v="0.2"/>
    <n v="51.823799999999999"/>
  </r>
  <r>
    <n v="6076"/>
    <s v="CA-2017-121398"/>
    <n v="0.5"/>
    <x v="14"/>
    <d v="2017-12-29T00:00:00"/>
    <x v="4"/>
    <x v="4"/>
    <s v="Standard Class"/>
    <s v="FH-14365"/>
    <s v="Fred Hopkins"/>
    <n v="0.16666666666666666"/>
    <x v="2"/>
    <s v="United States"/>
    <s v="Los Angeles"/>
    <x v="10"/>
    <n v="90008"/>
    <x v="3"/>
    <s v="OFF-ST-10002756"/>
    <x v="0"/>
    <x v="3"/>
    <x v="1204"/>
    <n v="270.62"/>
    <n v="2"/>
    <n v="0"/>
    <n v="2.7061999999999999"/>
  </r>
  <r>
    <n v="6081"/>
    <s v="CA-2017-154676"/>
    <n v="1"/>
    <x v="139"/>
    <d v="2017-08-08T00:00:00"/>
    <x v="10"/>
    <x v="0"/>
    <s v="First Class"/>
    <s v="NZ-18565"/>
    <s v="Nick Zandusky"/>
    <n v="0.2"/>
    <x v="1"/>
    <s v="United States"/>
    <s v="Houston"/>
    <x v="2"/>
    <n v="77070"/>
    <x v="2"/>
    <s v="OFF-ST-10001172"/>
    <x v="0"/>
    <x v="3"/>
    <x v="1205"/>
    <n v="151.05600000000001"/>
    <n v="9"/>
    <n v="0.2"/>
    <n v="7.5528000000000004"/>
  </r>
  <r>
    <n v="6090"/>
    <s v="US-2017-162068"/>
    <n v="1"/>
    <x v="29"/>
    <d v="2017-12-31T00:00:00"/>
    <x v="4"/>
    <x v="2"/>
    <s v="Second Class"/>
    <s v="PC-18745"/>
    <s v="Pamela Coakley"/>
    <n v="1"/>
    <x v="2"/>
    <s v="United States"/>
    <s v="Loveland"/>
    <x v="26"/>
    <n v="80538"/>
    <x v="3"/>
    <s v="OFF-BI-10002813"/>
    <x v="0"/>
    <x v="4"/>
    <x v="423"/>
    <n v="1.1879999999999999"/>
    <n v="2"/>
    <n v="0.7"/>
    <n v="-0.99"/>
  </r>
  <r>
    <n v="6091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FUR-CH-10003846"/>
    <x v="1"/>
    <x v="1"/>
    <x v="738"/>
    <n v="272.64600000000002"/>
    <n v="3"/>
    <n v="0.1"/>
    <n v="18.176400000000001"/>
  </r>
  <r>
    <n v="6092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TEC-AC-10002647"/>
    <x v="2"/>
    <x v="6"/>
    <x v="1206"/>
    <n v="212.8"/>
    <n v="2"/>
    <n v="0"/>
    <n v="95.76"/>
  </r>
  <r>
    <n v="6093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OFF-PA-10000807"/>
    <x v="0"/>
    <x v="0"/>
    <x v="1207"/>
    <n v="38.520000000000003"/>
    <n v="9"/>
    <n v="0"/>
    <n v="18.104399999999998"/>
  </r>
  <r>
    <n v="6094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TEC-AC-10001465"/>
    <x v="2"/>
    <x v="6"/>
    <x v="858"/>
    <n v="72.64"/>
    <n v="2"/>
    <n v="0"/>
    <n v="21.792000000000002"/>
  </r>
  <r>
    <n v="6095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OFF-ST-10000615"/>
    <x v="0"/>
    <x v="3"/>
    <x v="8"/>
    <n v="45.4"/>
    <n v="4"/>
    <n v="0"/>
    <n v="12.712"/>
  </r>
  <r>
    <n v="6096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OFF-PA-10002713"/>
    <x v="0"/>
    <x v="0"/>
    <x v="363"/>
    <n v="13.76"/>
    <n v="2"/>
    <n v="0"/>
    <n v="6.3296000000000001"/>
  </r>
  <r>
    <n v="6097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FUR-CH-10003061"/>
    <x v="1"/>
    <x v="1"/>
    <x v="430"/>
    <n v="80.991"/>
    <n v="1"/>
    <n v="0.1"/>
    <n v="8.0991"/>
  </r>
  <r>
    <n v="6098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OFF-BI-10000343"/>
    <x v="0"/>
    <x v="4"/>
    <x v="31"/>
    <n v="11.784000000000001"/>
    <n v="3"/>
    <n v="0.2"/>
    <n v="3.9771000000000001"/>
  </r>
  <r>
    <n v="6099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OFF-FA-10000304"/>
    <x v="0"/>
    <x v="9"/>
    <x v="1208"/>
    <n v="4.3600000000000003"/>
    <n v="2"/>
    <n v="0"/>
    <n v="1.7876000000000001"/>
  </r>
  <r>
    <n v="6100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FUR-CH-10004086"/>
    <x v="1"/>
    <x v="1"/>
    <x v="889"/>
    <n v="2888.127"/>
    <n v="11"/>
    <n v="0.1"/>
    <n v="609.71569999999997"/>
  </r>
  <r>
    <n v="6101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TEC-PH-10002885"/>
    <x v="2"/>
    <x v="2"/>
    <x v="852"/>
    <n v="1299.6600000000001"/>
    <n v="2"/>
    <n v="0"/>
    <n v="350.90820000000002"/>
  </r>
  <r>
    <n v="6102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FUR-CH-10001215"/>
    <x v="1"/>
    <x v="1"/>
    <x v="1045"/>
    <n v="2254.41"/>
    <n v="5"/>
    <n v="0.1"/>
    <n v="375.73500000000001"/>
  </r>
  <r>
    <n v="6103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TEC-PH-10000215"/>
    <x v="2"/>
    <x v="2"/>
    <x v="1209"/>
    <n v="104.85"/>
    <n v="3"/>
    <n v="0"/>
    <n v="28.3095"/>
  </r>
  <r>
    <n v="6104"/>
    <s v="CA-2017-100111"/>
    <n v="7.1428571428571425E-2"/>
    <x v="294"/>
    <d v="2017-09-26T00:00:00"/>
    <x v="3"/>
    <x v="6"/>
    <s v="Standard Class"/>
    <s v="SV-20365"/>
    <s v="Seth Vernon"/>
    <n v="0.05"/>
    <x v="0"/>
    <s v="United States"/>
    <s v="New York City"/>
    <x v="9"/>
    <n v="10035"/>
    <x v="1"/>
    <s v="TEC-AC-10001998"/>
    <x v="2"/>
    <x v="6"/>
    <x v="11"/>
    <n v="59.97"/>
    <n v="3"/>
    <n v="0"/>
    <n v="20.389800000000001"/>
  </r>
  <r>
    <n v="6105"/>
    <s v="US-2017-132381"/>
    <n v="1"/>
    <x v="283"/>
    <d v="2017-08-24T00:00:00"/>
    <x v="10"/>
    <x v="3"/>
    <s v="First Class"/>
    <s v="Dp-13240"/>
    <s v="Dean percer"/>
    <n v="5.2631578947368418E-2"/>
    <x v="1"/>
    <s v="United States"/>
    <s v="Philadelphia"/>
    <x v="1"/>
    <n v="19143"/>
    <x v="1"/>
    <s v="FUR-TA-10002356"/>
    <x v="1"/>
    <x v="12"/>
    <x v="450"/>
    <n v="314.53199999999998"/>
    <n v="2"/>
    <n v="0.4"/>
    <n v="-83.875200000000007"/>
  </r>
  <r>
    <n v="6119"/>
    <s v="CA-2017-143378"/>
    <n v="0.25"/>
    <x v="4"/>
    <d v="2017-09-25T00:00:00"/>
    <x v="3"/>
    <x v="3"/>
    <s v="Standard Class"/>
    <s v="JR-16210"/>
    <s v="Justin Ritter"/>
    <n v="0.16666666666666666"/>
    <x v="2"/>
    <s v="United States"/>
    <s v="Springfield"/>
    <x v="8"/>
    <n v="97477"/>
    <x v="3"/>
    <s v="TEC-PH-10001425"/>
    <x v="2"/>
    <x v="2"/>
    <x v="1044"/>
    <n v="191.976"/>
    <n v="3"/>
    <n v="0.2"/>
    <n v="19.197600000000001"/>
  </r>
  <r>
    <n v="6120"/>
    <s v="CA-2017-143378"/>
    <n v="0.25"/>
    <x v="4"/>
    <d v="2017-09-25T00:00:00"/>
    <x v="3"/>
    <x v="3"/>
    <s v="Standard Class"/>
    <s v="JR-16210"/>
    <s v="Justin Ritter"/>
    <n v="0.16666666666666666"/>
    <x v="2"/>
    <s v="United States"/>
    <s v="Springfield"/>
    <x v="8"/>
    <n v="97477"/>
    <x v="3"/>
    <s v="OFF-AR-10001915"/>
    <x v="0"/>
    <x v="8"/>
    <x v="856"/>
    <n v="23.832000000000001"/>
    <n v="3"/>
    <n v="0.2"/>
    <n v="6.5537999999999998"/>
  </r>
  <r>
    <n v="6121"/>
    <s v="CA-2017-143378"/>
    <n v="0.25"/>
    <x v="4"/>
    <d v="2017-09-25T00:00:00"/>
    <x v="3"/>
    <x v="3"/>
    <s v="Standard Class"/>
    <s v="JR-16210"/>
    <s v="Justin Ritter"/>
    <n v="0.16666666666666666"/>
    <x v="2"/>
    <s v="United States"/>
    <s v="Springfield"/>
    <x v="8"/>
    <n v="97477"/>
    <x v="3"/>
    <s v="FUR-FU-10004864"/>
    <x v="1"/>
    <x v="5"/>
    <x v="1210"/>
    <n v="409.21600000000001"/>
    <n v="8"/>
    <n v="0.2"/>
    <n v="61.382399999999997"/>
  </r>
  <r>
    <n v="6122"/>
    <s v="CA-2017-143378"/>
    <n v="0.25"/>
    <x v="4"/>
    <d v="2017-09-25T00:00:00"/>
    <x v="3"/>
    <x v="3"/>
    <s v="Standard Class"/>
    <s v="JR-16210"/>
    <s v="Justin Ritter"/>
    <n v="0.16666666666666666"/>
    <x v="2"/>
    <s v="United States"/>
    <s v="Springfield"/>
    <x v="8"/>
    <n v="97477"/>
    <x v="3"/>
    <s v="FUR-BO-10001972"/>
    <x v="1"/>
    <x v="14"/>
    <x v="86"/>
    <n v="72.587999999999994"/>
    <n v="2"/>
    <n v="0.7"/>
    <n v="-128.2388"/>
  </r>
  <r>
    <n v="6123"/>
    <s v="CA-2017-152660"/>
    <n v="1"/>
    <x v="221"/>
    <d v="2017-12-09T00:00:00"/>
    <x v="4"/>
    <x v="4"/>
    <s v="Standard Class"/>
    <s v="CB-12415"/>
    <s v="Christy Brittain"/>
    <n v="0.33333333333333331"/>
    <x v="0"/>
    <s v="United States"/>
    <s v="Chicago"/>
    <x v="3"/>
    <n v="60610"/>
    <x v="2"/>
    <s v="OFF-ST-10000532"/>
    <x v="0"/>
    <x v="3"/>
    <x v="1211"/>
    <n v="61.567999999999998"/>
    <n v="2"/>
    <n v="0.2"/>
    <n v="4.6176000000000004"/>
  </r>
  <r>
    <n v="6125"/>
    <s v="CA-2017-145772"/>
    <n v="0.33333333333333331"/>
    <x v="23"/>
    <d v="2017-06-07T00:00:00"/>
    <x v="7"/>
    <x v="0"/>
    <s v="Standard Class"/>
    <s v="SS-20140"/>
    <s v="Saphhira Shifley"/>
    <n v="6.25E-2"/>
    <x v="2"/>
    <s v="United States"/>
    <s v="Los Angeles"/>
    <x v="10"/>
    <n v="90036"/>
    <x v="3"/>
    <s v="TEC-AC-10003038"/>
    <x v="2"/>
    <x v="6"/>
    <x v="604"/>
    <n v="44.75"/>
    <n v="5"/>
    <n v="0"/>
    <n v="8.5024999999999995"/>
  </r>
  <r>
    <n v="6126"/>
    <s v="CA-2017-145772"/>
    <n v="0.33333333333333331"/>
    <x v="23"/>
    <d v="2017-06-07T00:00:00"/>
    <x v="7"/>
    <x v="0"/>
    <s v="Standard Class"/>
    <s v="SS-20140"/>
    <s v="Saphhira Shifley"/>
    <n v="6.25E-2"/>
    <x v="2"/>
    <s v="United States"/>
    <s v="Los Angeles"/>
    <x v="10"/>
    <n v="90036"/>
    <x v="3"/>
    <s v="OFF-PA-10001593"/>
    <x v="0"/>
    <x v="0"/>
    <x v="1212"/>
    <n v="11.96"/>
    <n v="2"/>
    <n v="0"/>
    <n v="5.3819999999999997"/>
  </r>
  <r>
    <n v="6127"/>
    <s v="CA-2017-145772"/>
    <n v="0.33333333333333331"/>
    <x v="23"/>
    <d v="2017-06-07T00:00:00"/>
    <x v="7"/>
    <x v="0"/>
    <s v="Standard Class"/>
    <s v="SS-20140"/>
    <s v="Saphhira Shifley"/>
    <n v="6.25E-2"/>
    <x v="2"/>
    <s v="United States"/>
    <s v="Los Angeles"/>
    <x v="10"/>
    <n v="90036"/>
    <x v="3"/>
    <s v="OFF-BI-10002049"/>
    <x v="0"/>
    <x v="4"/>
    <x v="292"/>
    <n v="3.9119999999999999"/>
    <n v="1"/>
    <n v="0.2"/>
    <n v="1.2714000000000001"/>
  </r>
  <r>
    <n v="6130"/>
    <s v="CA-2017-162033"/>
    <n v="0.5"/>
    <x v="169"/>
    <d v="2017-04-02T00:00:00"/>
    <x v="9"/>
    <x v="1"/>
    <s v="Standard Class"/>
    <s v="EM-14200"/>
    <s v="Evan Minnotte"/>
    <n v="0.33333333333333331"/>
    <x v="1"/>
    <s v="United States"/>
    <s v="Virginia Beach"/>
    <x v="16"/>
    <n v="23464"/>
    <x v="0"/>
    <s v="TEC-AC-10003116"/>
    <x v="2"/>
    <x v="6"/>
    <x v="333"/>
    <n v="53.25"/>
    <n v="3"/>
    <n v="0"/>
    <n v="20.767499999999998"/>
  </r>
  <r>
    <n v="6131"/>
    <s v="CA-2017-162033"/>
    <n v="0.5"/>
    <x v="169"/>
    <d v="2017-04-02T00:00:00"/>
    <x v="9"/>
    <x v="1"/>
    <s v="Standard Class"/>
    <s v="EM-14200"/>
    <s v="Evan Minnotte"/>
    <n v="0.33333333333333331"/>
    <x v="1"/>
    <s v="United States"/>
    <s v="Virginia Beach"/>
    <x v="16"/>
    <n v="23464"/>
    <x v="0"/>
    <s v="OFF-FA-10003021"/>
    <x v="0"/>
    <x v="9"/>
    <x v="24"/>
    <n v="3.76"/>
    <n v="2"/>
    <n v="0"/>
    <n v="1.3160000000000001"/>
  </r>
  <r>
    <n v="6133"/>
    <s v="CA-2017-145737"/>
    <n v="1"/>
    <x v="48"/>
    <d v="2017-09-20T00:00:00"/>
    <x v="3"/>
    <x v="5"/>
    <s v="Standard Class"/>
    <s v="AB-10165"/>
    <s v="Alan Barnes"/>
    <n v="0.14285714285714285"/>
    <x v="0"/>
    <s v="United States"/>
    <s v="Lebanon"/>
    <x v="15"/>
    <n v="37087"/>
    <x v="0"/>
    <s v="OFF-PA-10001033"/>
    <x v="0"/>
    <x v="0"/>
    <x v="1162"/>
    <n v="163.96"/>
    <n v="5"/>
    <n v="0.2"/>
    <n v="59.435499999999998"/>
  </r>
  <r>
    <n v="6141"/>
    <s v="CA-2017-121083"/>
    <n v="0.25"/>
    <x v="106"/>
    <d v="2017-07-15T00:00:00"/>
    <x v="1"/>
    <x v="1"/>
    <s v="Standard Class"/>
    <s v="JF-15190"/>
    <s v="Jamie Frazer"/>
    <n v="8.3333333333333329E-2"/>
    <x v="0"/>
    <s v="United States"/>
    <s v="Manchester"/>
    <x v="38"/>
    <n v="6040"/>
    <x v="1"/>
    <s v="OFF-PA-10001497"/>
    <x v="0"/>
    <x v="0"/>
    <x v="1213"/>
    <n v="274.8"/>
    <n v="5"/>
    <n v="0"/>
    <n v="134.65199999999999"/>
  </r>
  <r>
    <n v="6142"/>
    <s v="CA-2017-121083"/>
    <n v="0.25"/>
    <x v="106"/>
    <d v="2017-07-15T00:00:00"/>
    <x v="1"/>
    <x v="1"/>
    <s v="Standard Class"/>
    <s v="JF-15190"/>
    <s v="Jamie Frazer"/>
    <n v="8.3333333333333329E-2"/>
    <x v="0"/>
    <s v="United States"/>
    <s v="Manchester"/>
    <x v="38"/>
    <n v="6040"/>
    <x v="1"/>
    <s v="OFF-ST-10002554"/>
    <x v="0"/>
    <x v="3"/>
    <x v="1128"/>
    <n v="195.64"/>
    <n v="4"/>
    <n v="0"/>
    <n v="3.9127999999999998"/>
  </r>
  <r>
    <n v="6143"/>
    <s v="CA-2017-121083"/>
    <n v="0.25"/>
    <x v="106"/>
    <d v="2017-07-15T00:00:00"/>
    <x v="1"/>
    <x v="1"/>
    <s v="Standard Class"/>
    <s v="JF-15190"/>
    <s v="Jamie Frazer"/>
    <n v="8.3333333333333329E-2"/>
    <x v="0"/>
    <s v="United States"/>
    <s v="Manchester"/>
    <x v="38"/>
    <n v="6040"/>
    <x v="1"/>
    <s v="TEC-PH-10001336"/>
    <x v="2"/>
    <x v="2"/>
    <x v="348"/>
    <n v="257.98"/>
    <n v="2"/>
    <n v="0"/>
    <n v="74.8142"/>
  </r>
  <r>
    <n v="6144"/>
    <s v="CA-2017-121083"/>
    <n v="0.25"/>
    <x v="106"/>
    <d v="2017-07-15T00:00:00"/>
    <x v="1"/>
    <x v="1"/>
    <s v="Standard Class"/>
    <s v="JF-15190"/>
    <s v="Jamie Frazer"/>
    <n v="8.3333333333333329E-2"/>
    <x v="0"/>
    <s v="United States"/>
    <s v="Manchester"/>
    <x v="38"/>
    <n v="6040"/>
    <x v="1"/>
    <s v="OFF-AR-10002987"/>
    <x v="0"/>
    <x v="8"/>
    <x v="1214"/>
    <n v="119.04"/>
    <n v="6"/>
    <n v="0"/>
    <n v="48.806399999999996"/>
  </r>
  <r>
    <n v="6145"/>
    <s v="CA-2017-151190"/>
    <n v="1"/>
    <x v="235"/>
    <d v="2017-07-01T00:00:00"/>
    <x v="7"/>
    <x v="3"/>
    <s v="Standard Class"/>
    <s v="GT-14710"/>
    <s v="Greg Tran"/>
    <n v="0.1"/>
    <x v="0"/>
    <s v="United States"/>
    <s v="Omaha"/>
    <x v="32"/>
    <n v="68104"/>
    <x v="2"/>
    <s v="OFF-PA-10000575"/>
    <x v="0"/>
    <x v="0"/>
    <x v="426"/>
    <n v="20.07"/>
    <n v="3"/>
    <n v="0"/>
    <n v="9.2322000000000006"/>
  </r>
  <r>
    <n v="6147"/>
    <s v="CA-2017-105130"/>
    <n v="0.5"/>
    <x v="170"/>
    <d v="2017-11-25T00:00:00"/>
    <x v="5"/>
    <x v="3"/>
    <s v="Standard Class"/>
    <s v="PJ-18835"/>
    <s v="Patrick Jones"/>
    <n v="0.25"/>
    <x v="2"/>
    <s v="United States"/>
    <s v="San Francisco"/>
    <x v="10"/>
    <n v="94122"/>
    <x v="3"/>
    <s v="OFF-AR-10003394"/>
    <x v="0"/>
    <x v="8"/>
    <x v="1215"/>
    <n v="11.76"/>
    <n v="4"/>
    <n v="0"/>
    <n v="3.1751999999999998"/>
  </r>
  <r>
    <n v="6148"/>
    <s v="CA-2017-105130"/>
    <n v="0.5"/>
    <x v="170"/>
    <d v="2017-11-25T00:00:00"/>
    <x v="5"/>
    <x v="3"/>
    <s v="Standard Class"/>
    <s v="PJ-18835"/>
    <s v="Patrick Jones"/>
    <n v="0.25"/>
    <x v="2"/>
    <s v="United States"/>
    <s v="San Francisco"/>
    <x v="10"/>
    <n v="94122"/>
    <x v="3"/>
    <s v="OFF-BI-10001191"/>
    <x v="0"/>
    <x v="4"/>
    <x v="466"/>
    <n v="40.735999999999997"/>
    <n v="2"/>
    <n v="0.2"/>
    <n v="14.7668"/>
  </r>
  <r>
    <n v="6150"/>
    <s v="CA-2017-101322"/>
    <n v="1"/>
    <x v="29"/>
    <d v="2017-12-31T00:00:00"/>
    <x v="4"/>
    <x v="2"/>
    <s v="First Class"/>
    <s v="JG-15310"/>
    <s v="Jason Gross"/>
    <n v="0.25"/>
    <x v="2"/>
    <s v="United States"/>
    <s v="Long Beach"/>
    <x v="10"/>
    <n v="90805"/>
    <x v="3"/>
    <s v="FUR-CH-10003968"/>
    <x v="1"/>
    <x v="1"/>
    <x v="1216"/>
    <n v="340.70400000000001"/>
    <n v="6"/>
    <n v="0.2"/>
    <n v="-34.070399999999999"/>
  </r>
  <r>
    <n v="6153"/>
    <s v="CA-2017-139437"/>
    <n v="1"/>
    <x v="124"/>
    <d v="2017-07-08T00:00:00"/>
    <x v="1"/>
    <x v="4"/>
    <s v="Standard Class"/>
    <s v="RD-19585"/>
    <s v="Rob Dowd"/>
    <n v="0.33333333333333331"/>
    <x v="0"/>
    <s v="United States"/>
    <s v="Los Angeles"/>
    <x v="10"/>
    <n v="90004"/>
    <x v="3"/>
    <s v="OFF-ST-10002485"/>
    <x v="0"/>
    <x v="3"/>
    <x v="1217"/>
    <n v="87.92"/>
    <n v="4"/>
    <n v="0"/>
    <n v="0.87919999999999998"/>
  </r>
  <r>
    <n v="6154"/>
    <s v="CA-2017-151484"/>
    <n v="0.25"/>
    <x v="198"/>
    <d v="2017-04-23T00:00:00"/>
    <x v="0"/>
    <x v="2"/>
    <s v="First Class"/>
    <s v="CV-12805"/>
    <s v="Cynthia Voltz"/>
    <n v="7.6923076923076927E-2"/>
    <x v="2"/>
    <s v="United States"/>
    <s v="Philadelphia"/>
    <x v="1"/>
    <n v="19120"/>
    <x v="1"/>
    <s v="FUR-FU-10001876"/>
    <x v="1"/>
    <x v="5"/>
    <x v="1218"/>
    <n v="51.968000000000004"/>
    <n v="2"/>
    <n v="0.2"/>
    <n v="10.393599999999999"/>
  </r>
  <r>
    <n v="6155"/>
    <s v="CA-2017-151484"/>
    <n v="0.25"/>
    <x v="198"/>
    <d v="2017-04-23T00:00:00"/>
    <x v="0"/>
    <x v="2"/>
    <s v="First Class"/>
    <s v="CV-12805"/>
    <s v="Cynthia Voltz"/>
    <n v="7.6923076923076927E-2"/>
    <x v="2"/>
    <s v="United States"/>
    <s v="Philadelphia"/>
    <x v="1"/>
    <n v="19120"/>
    <x v="1"/>
    <s v="OFF-ST-10002370"/>
    <x v="0"/>
    <x v="3"/>
    <x v="570"/>
    <n v="51.335999999999999"/>
    <n v="3"/>
    <n v="0.2"/>
    <n v="5.7752999999999997"/>
  </r>
  <r>
    <n v="6156"/>
    <s v="CA-2017-151484"/>
    <n v="0.25"/>
    <x v="198"/>
    <d v="2017-04-23T00:00:00"/>
    <x v="0"/>
    <x v="2"/>
    <s v="First Class"/>
    <s v="CV-12805"/>
    <s v="Cynthia Voltz"/>
    <n v="7.6923076923076927E-2"/>
    <x v="2"/>
    <s v="United States"/>
    <s v="Philadelphia"/>
    <x v="1"/>
    <n v="19120"/>
    <x v="1"/>
    <s v="OFF-ST-10000142"/>
    <x v="0"/>
    <x v="3"/>
    <x v="104"/>
    <n v="332.70400000000001"/>
    <n v="1"/>
    <n v="0.2"/>
    <n v="33.270400000000002"/>
  </r>
  <r>
    <n v="6157"/>
    <s v="CA-2017-151484"/>
    <n v="0.25"/>
    <x v="198"/>
    <d v="2017-04-23T00:00:00"/>
    <x v="0"/>
    <x v="2"/>
    <s v="First Class"/>
    <s v="CV-12805"/>
    <s v="Cynthia Voltz"/>
    <n v="7.6923076923076927E-2"/>
    <x v="2"/>
    <s v="United States"/>
    <s v="Philadelphia"/>
    <x v="1"/>
    <n v="19120"/>
    <x v="1"/>
    <s v="FUR-FU-10004671"/>
    <x v="1"/>
    <x v="5"/>
    <x v="728"/>
    <n v="42.408000000000001"/>
    <n v="3"/>
    <n v="0.2"/>
    <n v="9.5418000000000003"/>
  </r>
  <r>
    <n v="6190"/>
    <s v="CA-2017-157903"/>
    <n v="1"/>
    <x v="295"/>
    <d v="2017-04-08T00:00:00"/>
    <x v="0"/>
    <x v="3"/>
    <s v="Standard Class"/>
    <s v="AM-10705"/>
    <s v="Anne McFarland"/>
    <n v="0.1111111111111111"/>
    <x v="0"/>
    <s v="United States"/>
    <s v="Des Plaines"/>
    <x v="3"/>
    <n v="60016"/>
    <x v="2"/>
    <s v="TEC-PH-10004345"/>
    <x v="2"/>
    <x v="2"/>
    <x v="1219"/>
    <n v="383.84"/>
    <n v="4"/>
    <n v="0.2"/>
    <n v="47.98"/>
  </r>
  <r>
    <n v="6192"/>
    <s v="CA-2017-107986"/>
    <n v="1"/>
    <x v="296"/>
    <d v="2017-12-13T00:00:00"/>
    <x v="4"/>
    <x v="6"/>
    <s v="Same Day"/>
    <s v="MW-18220"/>
    <s v="Mitch Webber"/>
    <n v="1"/>
    <x v="0"/>
    <s v="United States"/>
    <s v="Seattle"/>
    <x v="21"/>
    <n v="98103"/>
    <x v="3"/>
    <s v="OFF-ST-10001325"/>
    <x v="0"/>
    <x v="3"/>
    <x v="287"/>
    <n v="31.44"/>
    <n v="3"/>
    <n v="0"/>
    <n v="8.4887999999999995"/>
  </r>
  <r>
    <n v="6193"/>
    <s v="CA-2017-104927"/>
    <n v="0.33333333333333331"/>
    <x v="18"/>
    <d v="2017-12-26T00:00:00"/>
    <x v="4"/>
    <x v="5"/>
    <s v="Standard Class"/>
    <s v="AG-10330"/>
    <s v="Alex Grayson"/>
    <n v="0.14285714285714285"/>
    <x v="0"/>
    <s v="United States"/>
    <s v="Houston"/>
    <x v="2"/>
    <n v="77095"/>
    <x v="2"/>
    <s v="OFF-PA-10000019"/>
    <x v="0"/>
    <x v="0"/>
    <x v="1053"/>
    <n v="25.92"/>
    <n v="5"/>
    <n v="0.2"/>
    <n v="9.0719999999999992"/>
  </r>
  <r>
    <n v="6194"/>
    <s v="CA-2017-104927"/>
    <n v="0.33333333333333331"/>
    <x v="18"/>
    <d v="2017-12-26T00:00:00"/>
    <x v="4"/>
    <x v="5"/>
    <s v="Standard Class"/>
    <s v="AG-10330"/>
    <s v="Alex Grayson"/>
    <n v="0.14285714285714285"/>
    <x v="0"/>
    <s v="United States"/>
    <s v="Houston"/>
    <x v="2"/>
    <n v="77095"/>
    <x v="2"/>
    <s v="OFF-BI-10003429"/>
    <x v="0"/>
    <x v="4"/>
    <x v="843"/>
    <n v="6.33"/>
    <n v="5"/>
    <n v="0.8"/>
    <n v="-9.8115000000000006"/>
  </r>
  <r>
    <n v="6195"/>
    <s v="CA-2017-104927"/>
    <n v="0.33333333333333331"/>
    <x v="18"/>
    <d v="2017-12-26T00:00:00"/>
    <x v="4"/>
    <x v="5"/>
    <s v="Standard Class"/>
    <s v="AG-10330"/>
    <s v="Alex Grayson"/>
    <n v="0.14285714285714285"/>
    <x v="0"/>
    <s v="United States"/>
    <s v="Houston"/>
    <x v="2"/>
    <n v="77095"/>
    <x v="2"/>
    <s v="OFF-PA-10000176"/>
    <x v="0"/>
    <x v="0"/>
    <x v="1094"/>
    <n v="75.88"/>
    <n v="5"/>
    <n v="0.2"/>
    <n v="26.558"/>
  </r>
  <r>
    <n v="6196"/>
    <s v="CA-2017-113453"/>
    <n v="0.5"/>
    <x v="58"/>
    <d v="2017-10-28T00:00:00"/>
    <x v="2"/>
    <x v="0"/>
    <s v="Standard Class"/>
    <s v="CM-12160"/>
    <s v="Charles McCrossin"/>
    <n v="0.2"/>
    <x v="0"/>
    <s v="United States"/>
    <s v="Philadelphia"/>
    <x v="1"/>
    <n v="19143"/>
    <x v="1"/>
    <s v="TEC-PH-10004165"/>
    <x v="2"/>
    <x v="2"/>
    <x v="484"/>
    <n v="329.988"/>
    <n v="2"/>
    <n v="0.4"/>
    <n v="-76.997200000000007"/>
  </r>
  <r>
    <n v="6197"/>
    <s v="CA-2017-113453"/>
    <n v="0.5"/>
    <x v="58"/>
    <d v="2017-10-28T00:00:00"/>
    <x v="2"/>
    <x v="0"/>
    <s v="Standard Class"/>
    <s v="CM-12160"/>
    <s v="Charles McCrossin"/>
    <n v="0.2"/>
    <x v="0"/>
    <s v="United States"/>
    <s v="Philadelphia"/>
    <x v="1"/>
    <n v="19143"/>
    <x v="1"/>
    <s v="OFF-ST-10000352"/>
    <x v="0"/>
    <x v="3"/>
    <x v="681"/>
    <n v="71.376000000000005"/>
    <n v="3"/>
    <n v="0.2"/>
    <n v="-4.4610000000000003"/>
  </r>
  <r>
    <n v="6205"/>
    <s v="CA-2017-145660"/>
    <n v="1"/>
    <x v="24"/>
    <d v="2017-12-03T00:00:00"/>
    <x v="4"/>
    <x v="5"/>
    <s v="First Class"/>
    <s v="MG-17650"/>
    <s v="Matthew Grinstein"/>
    <n v="0.14285714285714285"/>
    <x v="1"/>
    <s v="United States"/>
    <s v="Marion"/>
    <x v="12"/>
    <n v="43302"/>
    <x v="1"/>
    <s v="FUR-FU-10002885"/>
    <x v="1"/>
    <x v="5"/>
    <x v="377"/>
    <n v="7.7119999999999997"/>
    <n v="2"/>
    <n v="0.2"/>
    <n v="1.7352000000000001"/>
  </r>
  <r>
    <n v="6209"/>
    <s v="CA-2017-148138"/>
    <n v="1"/>
    <x v="108"/>
    <d v="2017-10-03T00:00:00"/>
    <x v="3"/>
    <x v="5"/>
    <s v="Standard Class"/>
    <s v="ME-18010"/>
    <s v="Michelle Ellison"/>
    <n v="1"/>
    <x v="2"/>
    <s v="United States"/>
    <s v="Marion"/>
    <x v="12"/>
    <n v="43302"/>
    <x v="1"/>
    <s v="OFF-ST-10000563"/>
    <x v="0"/>
    <x v="3"/>
    <x v="415"/>
    <n v="51.167999999999999"/>
    <n v="2"/>
    <n v="0.2"/>
    <n v="-6.3959999999999999"/>
  </r>
  <r>
    <n v="6210"/>
    <s v="CA-2017-119809"/>
    <n v="0.33333333333333331"/>
    <x v="68"/>
    <d v="2017-08-25T00:00:00"/>
    <x v="10"/>
    <x v="5"/>
    <s v="Standard Class"/>
    <s v="YS-21880"/>
    <s v="Yana Sorensen"/>
    <n v="0.14285714285714285"/>
    <x v="2"/>
    <s v="United States"/>
    <s v="Seattle"/>
    <x v="21"/>
    <n v="98103"/>
    <x v="3"/>
    <s v="OFF-BI-10003925"/>
    <x v="0"/>
    <x v="4"/>
    <x v="785"/>
    <n v="2793.5279999999998"/>
    <n v="9"/>
    <n v="0.2"/>
    <n v="942.81569999999999"/>
  </r>
  <r>
    <n v="6211"/>
    <s v="CA-2017-119809"/>
    <n v="0.33333333333333331"/>
    <x v="68"/>
    <d v="2017-08-25T00:00:00"/>
    <x v="10"/>
    <x v="5"/>
    <s v="Standard Class"/>
    <s v="YS-21880"/>
    <s v="Yana Sorensen"/>
    <n v="0.14285714285714285"/>
    <x v="2"/>
    <s v="United States"/>
    <s v="Seattle"/>
    <x v="21"/>
    <n v="98103"/>
    <x v="3"/>
    <s v="OFF-ST-10003306"/>
    <x v="0"/>
    <x v="3"/>
    <x v="408"/>
    <n v="1000.02"/>
    <n v="7"/>
    <n v="0"/>
    <n v="290.00580000000002"/>
  </r>
  <r>
    <n v="6212"/>
    <s v="CA-2017-119809"/>
    <n v="0.33333333333333331"/>
    <x v="68"/>
    <d v="2017-08-25T00:00:00"/>
    <x v="10"/>
    <x v="5"/>
    <s v="Standard Class"/>
    <s v="YS-21880"/>
    <s v="Yana Sorensen"/>
    <n v="0.14285714285714285"/>
    <x v="2"/>
    <s v="United States"/>
    <s v="Seattle"/>
    <x v="21"/>
    <n v="98103"/>
    <x v="3"/>
    <s v="FUR-FU-10001475"/>
    <x v="1"/>
    <x v="5"/>
    <x v="137"/>
    <n v="65.94"/>
    <n v="3"/>
    <n v="0"/>
    <n v="22.419599999999999"/>
  </r>
  <r>
    <n v="6213"/>
    <s v="CA-2017-149944"/>
    <n v="0.5"/>
    <x v="26"/>
    <d v="2017-11-16T00:00:00"/>
    <x v="5"/>
    <x v="1"/>
    <s v="Second Class"/>
    <s v="MB-17305"/>
    <s v="Maria Bertelson"/>
    <n v="0.16666666666666666"/>
    <x v="0"/>
    <s v="United States"/>
    <s v="Longview"/>
    <x v="21"/>
    <n v="98632"/>
    <x v="3"/>
    <s v="OFF-FA-10003495"/>
    <x v="0"/>
    <x v="9"/>
    <x v="24"/>
    <n v="18.239999999999998"/>
    <n v="3"/>
    <n v="0"/>
    <n v="9.1199999999999992"/>
  </r>
  <r>
    <n v="6214"/>
    <s v="CA-2017-149944"/>
    <n v="0.5"/>
    <x v="26"/>
    <d v="2017-11-16T00:00:00"/>
    <x v="5"/>
    <x v="1"/>
    <s v="Second Class"/>
    <s v="MB-17305"/>
    <s v="Maria Bertelson"/>
    <n v="0.16666666666666666"/>
    <x v="0"/>
    <s v="United States"/>
    <s v="Longview"/>
    <x v="21"/>
    <n v="98632"/>
    <x v="3"/>
    <s v="OFF-AP-10004708"/>
    <x v="0"/>
    <x v="11"/>
    <x v="859"/>
    <n v="76.12"/>
    <n v="2"/>
    <n v="0"/>
    <n v="22.0748"/>
  </r>
  <r>
    <n v="6222"/>
    <s v="US-2017-157224"/>
    <n v="1"/>
    <x v="5"/>
    <d v="2017-09-18T00:00:00"/>
    <x v="3"/>
    <x v="2"/>
    <s v="Second Class"/>
    <s v="JB-16000"/>
    <s v="Joy Bell-"/>
    <n v="0.2"/>
    <x v="0"/>
    <s v="United States"/>
    <s v="Los Angeles"/>
    <x v="10"/>
    <n v="90045"/>
    <x v="3"/>
    <s v="OFF-LA-10000121"/>
    <x v="0"/>
    <x v="7"/>
    <x v="327"/>
    <n v="56.7"/>
    <n v="9"/>
    <n v="0"/>
    <n v="26.082000000000001"/>
  </r>
  <r>
    <n v="6223"/>
    <s v="CA-2017-140627"/>
    <n v="0.33333333333333331"/>
    <x v="94"/>
    <d v="2017-12-27T00:00:00"/>
    <x v="4"/>
    <x v="0"/>
    <s v="Standard Class"/>
    <s v="DK-12985"/>
    <s v="Darren Koutras"/>
    <n v="0.25"/>
    <x v="0"/>
    <s v="United States"/>
    <s v="Hendersonville"/>
    <x v="15"/>
    <n v="37075"/>
    <x v="0"/>
    <s v="FUR-FU-10000087"/>
    <x v="1"/>
    <x v="5"/>
    <x v="1220"/>
    <n v="72.703999999999994"/>
    <n v="4"/>
    <n v="0.2"/>
    <n v="19.084800000000001"/>
  </r>
  <r>
    <n v="6224"/>
    <s v="CA-2017-140627"/>
    <n v="0.33333333333333331"/>
    <x v="94"/>
    <d v="2017-12-27T00:00:00"/>
    <x v="4"/>
    <x v="0"/>
    <s v="Standard Class"/>
    <s v="DK-12985"/>
    <s v="Darren Koutras"/>
    <n v="0.25"/>
    <x v="0"/>
    <s v="United States"/>
    <s v="Hendersonville"/>
    <x v="15"/>
    <n v="37075"/>
    <x v="0"/>
    <s v="OFF-AR-10000422"/>
    <x v="0"/>
    <x v="8"/>
    <x v="324"/>
    <n v="12.263999999999999"/>
    <n v="7"/>
    <n v="0.2"/>
    <n v="1.0730999999999999"/>
  </r>
  <r>
    <n v="6225"/>
    <s v="CA-2017-140627"/>
    <n v="0.33333333333333331"/>
    <x v="94"/>
    <d v="2017-12-27T00:00:00"/>
    <x v="4"/>
    <x v="0"/>
    <s v="Standard Class"/>
    <s v="DK-12985"/>
    <s v="Darren Koutras"/>
    <n v="0.25"/>
    <x v="0"/>
    <s v="United States"/>
    <s v="Hendersonville"/>
    <x v="15"/>
    <n v="37075"/>
    <x v="0"/>
    <s v="OFF-ST-10004123"/>
    <x v="0"/>
    <x v="3"/>
    <x v="298"/>
    <n v="218.352"/>
    <n v="3"/>
    <n v="0.2"/>
    <n v="-54.588000000000001"/>
  </r>
  <r>
    <n v="6231"/>
    <s v="CA-2017-127656"/>
    <n v="1"/>
    <x v="142"/>
    <d v="2017-07-17T00:00:00"/>
    <x v="1"/>
    <x v="3"/>
    <s v="Standard Class"/>
    <s v="NW-18400"/>
    <s v="Natalie Webber"/>
    <n v="1"/>
    <x v="0"/>
    <s v="United States"/>
    <s v="Waterloo"/>
    <x v="28"/>
    <n v="50701"/>
    <x v="2"/>
    <s v="OFF-AR-10001166"/>
    <x v="0"/>
    <x v="8"/>
    <x v="278"/>
    <n v="30.32"/>
    <n v="4"/>
    <n v="0"/>
    <n v="11.8248"/>
  </r>
  <r>
    <n v="6232"/>
    <s v="US-2017-142188"/>
    <n v="0.2"/>
    <x v="61"/>
    <d v="2017-09-11T00:00:00"/>
    <x v="3"/>
    <x v="4"/>
    <s v="Same Day"/>
    <s v="JF-15415"/>
    <s v="Jennifer Ferguson"/>
    <n v="0.1111111111111111"/>
    <x v="0"/>
    <s v="United States"/>
    <s v="Seattle"/>
    <x v="21"/>
    <n v="98105"/>
    <x v="3"/>
    <s v="FUR-CH-10003199"/>
    <x v="1"/>
    <x v="1"/>
    <x v="1221"/>
    <n v="177.56800000000001"/>
    <n v="2"/>
    <n v="0.2"/>
    <n v="8.8783999999999992"/>
  </r>
  <r>
    <n v="6233"/>
    <s v="US-2017-142188"/>
    <n v="0.2"/>
    <x v="61"/>
    <d v="2017-09-11T00:00:00"/>
    <x v="3"/>
    <x v="4"/>
    <s v="Same Day"/>
    <s v="JF-15415"/>
    <s v="Jennifer Ferguson"/>
    <n v="0.1111111111111111"/>
    <x v="0"/>
    <s v="United States"/>
    <s v="Seattle"/>
    <x v="21"/>
    <n v="98105"/>
    <x v="3"/>
    <s v="OFF-PA-10002005"/>
    <x v="0"/>
    <x v="0"/>
    <x v="735"/>
    <n v="19.440000000000001"/>
    <n v="3"/>
    <n v="0"/>
    <n v="9.3312000000000008"/>
  </r>
  <r>
    <n v="6234"/>
    <s v="US-2017-142188"/>
    <n v="0.2"/>
    <x v="61"/>
    <d v="2017-09-11T00:00:00"/>
    <x v="3"/>
    <x v="4"/>
    <s v="Same Day"/>
    <s v="JF-15415"/>
    <s v="Jennifer Ferguson"/>
    <n v="0.1111111111111111"/>
    <x v="0"/>
    <s v="United States"/>
    <s v="Seattle"/>
    <x v="21"/>
    <n v="98105"/>
    <x v="3"/>
    <s v="OFF-PA-10004101"/>
    <x v="0"/>
    <x v="0"/>
    <x v="832"/>
    <n v="71.28"/>
    <n v="11"/>
    <n v="0"/>
    <n v="34.214399999999998"/>
  </r>
  <r>
    <n v="6235"/>
    <s v="US-2017-142188"/>
    <n v="0.2"/>
    <x v="61"/>
    <d v="2017-09-11T00:00:00"/>
    <x v="3"/>
    <x v="4"/>
    <s v="Same Day"/>
    <s v="JF-15415"/>
    <s v="Jennifer Ferguson"/>
    <n v="0.1111111111111111"/>
    <x v="0"/>
    <s v="United States"/>
    <s v="Seattle"/>
    <x v="21"/>
    <n v="98105"/>
    <x v="3"/>
    <s v="OFF-BI-10004600"/>
    <x v="0"/>
    <x v="4"/>
    <x v="771"/>
    <n v="1471.96"/>
    <n v="5"/>
    <n v="0.2"/>
    <n v="459.98750000000001"/>
  </r>
  <r>
    <n v="6236"/>
    <s v="US-2017-142188"/>
    <n v="0.2"/>
    <x v="61"/>
    <d v="2017-09-11T00:00:00"/>
    <x v="3"/>
    <x v="4"/>
    <s v="Same Day"/>
    <s v="JF-15415"/>
    <s v="Jennifer Ferguson"/>
    <n v="0.1111111111111111"/>
    <x v="0"/>
    <s v="United States"/>
    <s v="Seattle"/>
    <x v="21"/>
    <n v="98105"/>
    <x v="3"/>
    <s v="TEC-PH-10000127"/>
    <x v="2"/>
    <x v="2"/>
    <x v="1222"/>
    <n v="79.959999999999994"/>
    <n v="5"/>
    <n v="0.2"/>
    <n v="-17.991"/>
  </r>
  <r>
    <n v="6242"/>
    <s v="CA-2017-141572"/>
    <n v="1"/>
    <x v="8"/>
    <d v="2017-05-31T00:00:00"/>
    <x v="6"/>
    <x v="1"/>
    <s v="Second Class"/>
    <s v="LO-17170"/>
    <s v="Lori Olson"/>
    <n v="0.16666666666666666"/>
    <x v="2"/>
    <s v="United States"/>
    <s v="Concord"/>
    <x v="45"/>
    <n v="3301"/>
    <x v="1"/>
    <s v="FUR-FU-10001185"/>
    <x v="1"/>
    <x v="5"/>
    <x v="1091"/>
    <n v="247.44"/>
    <n v="8"/>
    <n v="0"/>
    <n v="101.4504"/>
  </r>
  <r>
    <n v="6248"/>
    <s v="CA-2017-121580"/>
    <n v="0.25"/>
    <x v="38"/>
    <d v="2017-06-04T00:00:00"/>
    <x v="6"/>
    <x v="4"/>
    <s v="Standard Class"/>
    <s v="ML-17410"/>
    <s v="Maris LaWare"/>
    <n v="8.3333333333333329E-2"/>
    <x v="0"/>
    <s v="United States"/>
    <s v="Columbus"/>
    <x v="24"/>
    <n v="47201"/>
    <x v="2"/>
    <s v="OFF-BI-10000632"/>
    <x v="0"/>
    <x v="4"/>
    <x v="580"/>
    <n v="43.41"/>
    <n v="1"/>
    <n v="0"/>
    <n v="19.968599999999999"/>
  </r>
  <r>
    <n v="6249"/>
    <s v="CA-2017-121580"/>
    <n v="0.25"/>
    <x v="38"/>
    <d v="2017-06-04T00:00:00"/>
    <x v="6"/>
    <x v="4"/>
    <s v="Standard Class"/>
    <s v="ML-17410"/>
    <s v="Maris LaWare"/>
    <n v="8.3333333333333329E-2"/>
    <x v="0"/>
    <s v="United States"/>
    <s v="Columbus"/>
    <x v="24"/>
    <n v="47201"/>
    <x v="2"/>
    <s v="FUR-FU-10003981"/>
    <x v="1"/>
    <x v="5"/>
    <x v="70"/>
    <n v="6.24"/>
    <n v="3"/>
    <n v="0"/>
    <n v="2.6208"/>
  </r>
  <r>
    <n v="6250"/>
    <s v="CA-2017-121580"/>
    <n v="0.25"/>
    <x v="38"/>
    <d v="2017-06-04T00:00:00"/>
    <x v="6"/>
    <x v="4"/>
    <s v="Standard Class"/>
    <s v="ML-17410"/>
    <s v="Maris LaWare"/>
    <n v="8.3333333333333329E-2"/>
    <x v="0"/>
    <s v="United States"/>
    <s v="Columbus"/>
    <x v="24"/>
    <n v="47201"/>
    <x v="2"/>
    <s v="OFF-AP-10001564"/>
    <x v="0"/>
    <x v="11"/>
    <x v="1223"/>
    <n v="465.16"/>
    <n v="2"/>
    <n v="0"/>
    <n v="120.94159999999999"/>
  </r>
  <r>
    <n v="6251"/>
    <s v="CA-2017-121580"/>
    <n v="0.25"/>
    <x v="38"/>
    <d v="2017-06-04T00:00:00"/>
    <x v="6"/>
    <x v="4"/>
    <s v="Standard Class"/>
    <s v="ML-17410"/>
    <s v="Maris LaWare"/>
    <n v="8.3333333333333329E-2"/>
    <x v="0"/>
    <s v="United States"/>
    <s v="Columbus"/>
    <x v="24"/>
    <n v="47201"/>
    <x v="2"/>
    <s v="OFF-PA-10004082"/>
    <x v="0"/>
    <x v="0"/>
    <x v="527"/>
    <n v="7.98"/>
    <n v="1"/>
    <n v="0"/>
    <n v="3.99"/>
  </r>
  <r>
    <n v="6256"/>
    <s v="CA-2017-139444"/>
    <n v="1"/>
    <x v="120"/>
    <d v="2017-09-15T00:00:00"/>
    <x v="3"/>
    <x v="0"/>
    <s v="Standard Class"/>
    <s v="GK-14620"/>
    <s v="Grace Kelly"/>
    <n v="1"/>
    <x v="2"/>
    <s v="United States"/>
    <s v="Plano"/>
    <x v="2"/>
    <n v="75023"/>
    <x v="2"/>
    <s v="OFF-LA-10000134"/>
    <x v="0"/>
    <x v="7"/>
    <x v="12"/>
    <n v="9.8559999999999999"/>
    <n v="4"/>
    <n v="0.2"/>
    <n v="3.4496000000000002"/>
  </r>
  <r>
    <n v="6258"/>
    <s v="CA-2017-141425"/>
    <n v="1"/>
    <x v="232"/>
    <d v="2017-11-06T00:00:00"/>
    <x v="5"/>
    <x v="2"/>
    <s v="Second Class"/>
    <s v="AR-10825"/>
    <s v="Anthony Rawles"/>
    <n v="0.16666666666666666"/>
    <x v="2"/>
    <s v="United States"/>
    <s v="Columbus"/>
    <x v="12"/>
    <n v="43229"/>
    <x v="1"/>
    <s v="OFF-SU-10000646"/>
    <x v="0"/>
    <x v="15"/>
    <x v="1224"/>
    <n v="384.59199999999998"/>
    <n v="2"/>
    <n v="0.2"/>
    <n v="-81.725800000000007"/>
  </r>
  <r>
    <n v="6262"/>
    <s v="CA-2017-103506"/>
    <n v="1"/>
    <x v="82"/>
    <d v="2017-07-27T00:00:00"/>
    <x v="1"/>
    <x v="1"/>
    <s v="Standard Class"/>
    <s v="LR-17035"/>
    <s v="Lisa Ryan"/>
    <n v="0.25"/>
    <x v="2"/>
    <s v="United States"/>
    <s v="Long Beach"/>
    <x v="9"/>
    <n v="11561"/>
    <x v="1"/>
    <s v="OFF-LA-10001158"/>
    <x v="0"/>
    <x v="7"/>
    <x v="67"/>
    <n v="41.4"/>
    <n v="4"/>
    <n v="0"/>
    <n v="19.872"/>
  </r>
  <r>
    <n v="6264"/>
    <s v="CA-2017-160724"/>
    <n v="1"/>
    <x v="282"/>
    <d v="2017-05-10T00:00:00"/>
    <x v="6"/>
    <x v="5"/>
    <s v="Standard Class"/>
    <s v="YS-21880"/>
    <s v="Yana Sorensen"/>
    <n v="0.14285714285714285"/>
    <x v="2"/>
    <s v="United States"/>
    <s v="Columbus"/>
    <x v="18"/>
    <n v="31907"/>
    <x v="0"/>
    <s v="OFF-BI-10004965"/>
    <x v="0"/>
    <x v="4"/>
    <x v="384"/>
    <n v="34.5"/>
    <n v="3"/>
    <n v="0"/>
    <n v="15.525"/>
  </r>
  <r>
    <n v="6270"/>
    <s v="CA-2017-102379"/>
    <n v="0.33333333333333331"/>
    <x v="163"/>
    <d v="2017-12-06T00:00:00"/>
    <x v="4"/>
    <x v="0"/>
    <s v="Standard Class"/>
    <s v="BB-11545"/>
    <s v="Brenda Bowman"/>
    <n v="0.125"/>
    <x v="2"/>
    <s v="United States"/>
    <s v="Oakland"/>
    <x v="10"/>
    <n v="94601"/>
    <x v="3"/>
    <s v="TEC-PH-10001448"/>
    <x v="2"/>
    <x v="2"/>
    <x v="1225"/>
    <n v="39.991999999999997"/>
    <n v="1"/>
    <n v="0.2"/>
    <n v="-7.9984000000000002"/>
  </r>
  <r>
    <n v="6271"/>
    <s v="CA-2017-102379"/>
    <n v="0.33333333333333331"/>
    <x v="163"/>
    <d v="2017-12-06T00:00:00"/>
    <x v="4"/>
    <x v="0"/>
    <s v="Standard Class"/>
    <s v="BB-11545"/>
    <s v="Brenda Bowman"/>
    <n v="0.125"/>
    <x v="2"/>
    <s v="United States"/>
    <s v="Oakland"/>
    <x v="10"/>
    <n v="94601"/>
    <x v="3"/>
    <s v="FUR-CH-10004983"/>
    <x v="1"/>
    <x v="1"/>
    <x v="1226"/>
    <n v="1159.056"/>
    <n v="9"/>
    <n v="0.2"/>
    <n v="43.464599999999997"/>
  </r>
  <r>
    <n v="6272"/>
    <s v="CA-2017-102379"/>
    <n v="0.33333333333333331"/>
    <x v="163"/>
    <d v="2017-12-06T00:00:00"/>
    <x v="4"/>
    <x v="0"/>
    <s v="Standard Class"/>
    <s v="BB-11545"/>
    <s v="Brenda Bowman"/>
    <n v="0.125"/>
    <x v="2"/>
    <s v="United States"/>
    <s v="Oakland"/>
    <x v="10"/>
    <n v="94601"/>
    <x v="3"/>
    <s v="OFF-AR-10004022"/>
    <x v="0"/>
    <x v="8"/>
    <x v="1227"/>
    <n v="179.9"/>
    <n v="5"/>
    <n v="0"/>
    <n v="44.975000000000001"/>
  </r>
  <r>
    <n v="6273"/>
    <s v="CA-2017-149706"/>
    <n v="1"/>
    <x v="40"/>
    <d v="2017-12-12T00:00:00"/>
    <x v="4"/>
    <x v="4"/>
    <s v="First Class"/>
    <s v="AS-10285"/>
    <s v="Alejandro Savely"/>
    <n v="1"/>
    <x v="2"/>
    <s v="United States"/>
    <s v="Palatine"/>
    <x v="3"/>
    <n v="60067"/>
    <x v="2"/>
    <s v="TEC-AC-10001284"/>
    <x v="2"/>
    <x v="6"/>
    <x v="488"/>
    <n v="116.312"/>
    <n v="7"/>
    <n v="0.2"/>
    <n v="23.2624"/>
  </r>
  <r>
    <n v="6281"/>
    <s v="CA-2017-152226"/>
    <n v="1"/>
    <x v="168"/>
    <d v="2017-05-16T00:00:00"/>
    <x v="6"/>
    <x v="5"/>
    <s v="Standard Class"/>
    <s v="JH-15910"/>
    <s v="Jonathan Howell"/>
    <n v="0.33333333333333331"/>
    <x v="0"/>
    <s v="United States"/>
    <s v="Cincinnati"/>
    <x v="12"/>
    <n v="45231"/>
    <x v="1"/>
    <s v="OFF-LA-10000443"/>
    <x v="0"/>
    <x v="7"/>
    <x v="1228"/>
    <n v="5.9039999999999999"/>
    <n v="2"/>
    <n v="0.2"/>
    <n v="1.9925999999999999"/>
  </r>
  <r>
    <n v="6292"/>
    <s v="CA-2017-143756"/>
    <n v="1"/>
    <x v="163"/>
    <d v="2017-12-05T00:00:00"/>
    <x v="4"/>
    <x v="0"/>
    <s v="First Class"/>
    <s v="ME-17725"/>
    <s v="Max Engle"/>
    <n v="0.16666666666666666"/>
    <x v="0"/>
    <s v="United States"/>
    <s v="Salem"/>
    <x v="16"/>
    <n v="24153"/>
    <x v="0"/>
    <s v="FUR-CH-10001854"/>
    <x v="1"/>
    <x v="1"/>
    <x v="1229"/>
    <n v="701.96"/>
    <n v="2"/>
    <n v="0"/>
    <n v="168.47040000000001"/>
  </r>
  <r>
    <n v="6300"/>
    <s v="CA-2017-107314"/>
    <n v="1"/>
    <x v="93"/>
    <d v="2017-12-03T00:00:00"/>
    <x v="5"/>
    <x v="2"/>
    <s v="First Class"/>
    <s v="MZ-17335"/>
    <s v="Maria Zettner"/>
    <n v="0.5"/>
    <x v="1"/>
    <s v="United States"/>
    <s v="San Francisco"/>
    <x v="10"/>
    <n v="94109"/>
    <x v="3"/>
    <s v="FUR-FU-10003489"/>
    <x v="1"/>
    <x v="5"/>
    <x v="1230"/>
    <n v="25.83"/>
    <n v="3"/>
    <n v="0"/>
    <n v="9.5571000000000002"/>
  </r>
  <r>
    <n v="6303"/>
    <s v="CA-2017-166919"/>
    <n v="1"/>
    <x v="13"/>
    <d v="2017-11-27T00:00:00"/>
    <x v="5"/>
    <x v="2"/>
    <s v="Standard Class"/>
    <s v="AH-10210"/>
    <s v="Alan Hwang"/>
    <n v="0.16666666666666666"/>
    <x v="0"/>
    <s v="United States"/>
    <s v="Dallas"/>
    <x v="2"/>
    <n v="75220"/>
    <x v="2"/>
    <s v="TEC-PH-10001305"/>
    <x v="2"/>
    <x v="2"/>
    <x v="1231"/>
    <n v="195.96"/>
    <n v="5"/>
    <n v="0.2"/>
    <n v="19.596"/>
  </r>
  <r>
    <n v="6304"/>
    <s v="CA-2017-162712"/>
    <n v="1"/>
    <x v="273"/>
    <d v="2017-06-20T00:00:00"/>
    <x v="7"/>
    <x v="1"/>
    <s v="Second Class"/>
    <s v="NK-18490"/>
    <s v="Neil Knudson"/>
    <n v="0.16666666666666666"/>
    <x v="1"/>
    <s v="United States"/>
    <s v="Corpus Christi"/>
    <x v="2"/>
    <n v="78415"/>
    <x v="2"/>
    <s v="OFF-PA-10000167"/>
    <x v="0"/>
    <x v="0"/>
    <x v="1232"/>
    <n v="74.352000000000004"/>
    <n v="3"/>
    <n v="0.2"/>
    <n v="23.234999999999999"/>
  </r>
  <r>
    <n v="6305"/>
    <s v="CA-2017-107552"/>
    <n v="1"/>
    <x v="282"/>
    <d v="2017-05-05T00:00:00"/>
    <x v="6"/>
    <x v="5"/>
    <s v="Same Day"/>
    <s v="AI-10855"/>
    <s v="Arianne Irving"/>
    <n v="0.25"/>
    <x v="0"/>
    <s v="United States"/>
    <s v="New York City"/>
    <x v="9"/>
    <n v="10035"/>
    <x v="1"/>
    <s v="OFF-PA-10002947"/>
    <x v="0"/>
    <x v="0"/>
    <x v="1233"/>
    <n v="6.68"/>
    <n v="1"/>
    <n v="0"/>
    <n v="3.2063999999999999"/>
  </r>
  <r>
    <n v="6313"/>
    <s v="CA-2017-120019"/>
    <n v="0.5"/>
    <x v="252"/>
    <d v="2017-02-21T00:00:00"/>
    <x v="8"/>
    <x v="2"/>
    <s v="Standard Class"/>
    <s v="NG-18355"/>
    <s v="Nat Gilpin"/>
    <n v="0.125"/>
    <x v="2"/>
    <s v="United States"/>
    <s v="Fairfield"/>
    <x v="38"/>
    <n v="6824"/>
    <x v="1"/>
    <s v="OFF-ST-10001932"/>
    <x v="0"/>
    <x v="3"/>
    <x v="1022"/>
    <n v="579.51"/>
    <n v="3"/>
    <n v="0"/>
    <n v="81.131399999999999"/>
  </r>
  <r>
    <n v="6314"/>
    <s v="CA-2017-120019"/>
    <n v="0.5"/>
    <x v="252"/>
    <d v="2017-02-21T00:00:00"/>
    <x v="8"/>
    <x v="2"/>
    <s v="Standard Class"/>
    <s v="NG-18355"/>
    <s v="Nat Gilpin"/>
    <n v="0.125"/>
    <x v="2"/>
    <s v="United States"/>
    <s v="Fairfield"/>
    <x v="38"/>
    <n v="6824"/>
    <x v="1"/>
    <s v="TEC-PH-10000923"/>
    <x v="2"/>
    <x v="2"/>
    <x v="536"/>
    <n v="14.99"/>
    <n v="1"/>
    <n v="0"/>
    <n v="7.3451000000000004"/>
  </r>
  <r>
    <n v="6319"/>
    <s v="CA-2017-161459"/>
    <n v="0.5"/>
    <x v="255"/>
    <d v="2017-11-29T00:00:00"/>
    <x v="5"/>
    <x v="0"/>
    <s v="Second Class"/>
    <s v="EB-13750"/>
    <s v="Edward Becker"/>
    <n v="0.2"/>
    <x v="2"/>
    <s v="United States"/>
    <s v="Laguna Niguel"/>
    <x v="10"/>
    <n v="92677"/>
    <x v="3"/>
    <s v="TEC-PH-10004071"/>
    <x v="2"/>
    <x v="2"/>
    <x v="954"/>
    <n v="39.96"/>
    <n v="5"/>
    <n v="0.2"/>
    <n v="3.4965000000000002"/>
  </r>
  <r>
    <n v="6320"/>
    <s v="CA-2017-161459"/>
    <n v="0.5"/>
    <x v="255"/>
    <d v="2017-11-29T00:00:00"/>
    <x v="5"/>
    <x v="0"/>
    <s v="Second Class"/>
    <s v="EB-13750"/>
    <s v="Edward Becker"/>
    <n v="0.2"/>
    <x v="2"/>
    <s v="United States"/>
    <s v="Laguna Niguel"/>
    <x v="10"/>
    <n v="92677"/>
    <x v="3"/>
    <s v="OFF-PA-10002377"/>
    <x v="0"/>
    <x v="0"/>
    <x v="166"/>
    <n v="34.08"/>
    <n v="6"/>
    <n v="0"/>
    <n v="15.336"/>
  </r>
  <r>
    <n v="6321"/>
    <s v="CA-2017-160017"/>
    <n v="1"/>
    <x v="114"/>
    <d v="2017-10-02T00:00:00"/>
    <x v="3"/>
    <x v="2"/>
    <s v="Standard Class"/>
    <s v="SP-20860"/>
    <s v="Sung Pak"/>
    <n v="0.25"/>
    <x v="2"/>
    <s v="United States"/>
    <s v="Jacksonville"/>
    <x v="4"/>
    <n v="32216"/>
    <x v="0"/>
    <s v="OFF-PA-10001800"/>
    <x v="0"/>
    <x v="0"/>
    <x v="726"/>
    <n v="10.368"/>
    <n v="2"/>
    <n v="0.2"/>
    <n v="3.6288"/>
  </r>
  <r>
    <n v="6339"/>
    <s v="CA-2017-143112"/>
    <n v="0.33333333333333331"/>
    <x v="105"/>
    <d v="2017-10-09T00:00:00"/>
    <x v="2"/>
    <x v="2"/>
    <s v="Standard Class"/>
    <s v="TS-21370"/>
    <s v="Todd Sumrall"/>
    <n v="0.16666666666666666"/>
    <x v="2"/>
    <s v="United States"/>
    <s v="New York City"/>
    <x v="9"/>
    <n v="10035"/>
    <x v="1"/>
    <s v="TEC-PH-10003095"/>
    <x v="2"/>
    <x v="2"/>
    <x v="801"/>
    <n v="87.8"/>
    <n v="4"/>
    <n v="0"/>
    <n v="43.9"/>
  </r>
  <r>
    <n v="6340"/>
    <s v="CA-2017-143112"/>
    <n v="0.33333333333333331"/>
    <x v="105"/>
    <d v="2017-10-09T00:00:00"/>
    <x v="2"/>
    <x v="2"/>
    <s v="Standard Class"/>
    <s v="TS-21370"/>
    <s v="Todd Sumrall"/>
    <n v="0.16666666666666666"/>
    <x v="2"/>
    <s v="United States"/>
    <s v="New York City"/>
    <x v="9"/>
    <n v="10035"/>
    <x v="1"/>
    <s v="FUR-CH-10002880"/>
    <x v="1"/>
    <x v="1"/>
    <x v="465"/>
    <n v="221.38200000000001"/>
    <n v="2"/>
    <n v="0.1"/>
    <n v="2.4598"/>
  </r>
  <r>
    <n v="6341"/>
    <s v="CA-2017-143112"/>
    <n v="0.33333333333333331"/>
    <x v="105"/>
    <d v="2017-10-09T00:00:00"/>
    <x v="2"/>
    <x v="2"/>
    <s v="Standard Class"/>
    <s v="TS-21370"/>
    <s v="Todd Sumrall"/>
    <n v="0.16666666666666666"/>
    <x v="2"/>
    <s v="United States"/>
    <s v="New York City"/>
    <x v="9"/>
    <n v="10035"/>
    <x v="1"/>
    <s v="TEC-MA-10001047"/>
    <x v="2"/>
    <x v="16"/>
    <x v="1234"/>
    <n v="5199.96"/>
    <n v="4"/>
    <n v="0"/>
    <n v="1351.9896000000001"/>
  </r>
  <r>
    <n v="6347"/>
    <s v="CA-2017-104822"/>
    <n v="1"/>
    <x v="51"/>
    <d v="2017-10-20T00:00:00"/>
    <x v="2"/>
    <x v="5"/>
    <s v="Same Day"/>
    <s v="RB-19465"/>
    <s v="Rick Bensley"/>
    <n v="0.2"/>
    <x v="1"/>
    <s v="United States"/>
    <s v="New York City"/>
    <x v="9"/>
    <n v="10024"/>
    <x v="1"/>
    <s v="OFF-LA-10002034"/>
    <x v="0"/>
    <x v="7"/>
    <x v="723"/>
    <n v="24.55"/>
    <n v="5"/>
    <n v="0"/>
    <n v="12.029500000000001"/>
  </r>
  <r>
    <n v="6351"/>
    <s v="CA-2017-161557"/>
    <n v="1"/>
    <x v="60"/>
    <d v="2017-09-08T00:00:00"/>
    <x v="3"/>
    <x v="1"/>
    <s v="Standard Class"/>
    <s v="AG-10900"/>
    <s v="Arthur Gainer"/>
    <n v="0.25"/>
    <x v="0"/>
    <s v="United States"/>
    <s v="Dallas"/>
    <x v="2"/>
    <n v="75217"/>
    <x v="2"/>
    <s v="FUR-FU-10004622"/>
    <x v="1"/>
    <x v="5"/>
    <x v="872"/>
    <n v="108.4"/>
    <n v="5"/>
    <n v="0.6"/>
    <n v="-105.69"/>
  </r>
  <r>
    <n v="6352"/>
    <s v="CA-2017-161130"/>
    <n v="1"/>
    <x v="33"/>
    <d v="2017-11-08T00:00:00"/>
    <x v="5"/>
    <x v="5"/>
    <s v="Standard Class"/>
    <s v="BF-11275"/>
    <s v="Beth Fritzler"/>
    <n v="0.5"/>
    <x v="2"/>
    <s v="United States"/>
    <s v="Miami"/>
    <x v="4"/>
    <n v="33178"/>
    <x v="0"/>
    <s v="TEC-PH-10002549"/>
    <x v="2"/>
    <x v="2"/>
    <x v="340"/>
    <n v="361.37599999999998"/>
    <n v="2"/>
    <n v="0.2"/>
    <n v="27.103200000000001"/>
  </r>
  <r>
    <n v="6357"/>
    <s v="CA-2017-139080"/>
    <n v="0.25"/>
    <x v="57"/>
    <d v="2017-01-28T00:00:00"/>
    <x v="11"/>
    <x v="4"/>
    <s v="Standard Class"/>
    <s v="CS-12250"/>
    <s v="Chris Selesnick"/>
    <n v="0.1"/>
    <x v="2"/>
    <s v="United States"/>
    <s v="Seattle"/>
    <x v="21"/>
    <n v="98103"/>
    <x v="3"/>
    <s v="OFF-BI-10001757"/>
    <x v="0"/>
    <x v="4"/>
    <x v="1235"/>
    <n v="19.68"/>
    <n v="5"/>
    <n v="0.2"/>
    <n v="6.8879999999999999"/>
  </r>
  <r>
    <n v="6358"/>
    <s v="CA-2017-139080"/>
    <n v="0.25"/>
    <x v="57"/>
    <d v="2017-01-28T00:00:00"/>
    <x v="11"/>
    <x v="4"/>
    <s v="Standard Class"/>
    <s v="CS-12250"/>
    <s v="Chris Selesnick"/>
    <n v="0.1"/>
    <x v="2"/>
    <s v="United States"/>
    <s v="Seattle"/>
    <x v="21"/>
    <n v="98103"/>
    <x v="3"/>
    <s v="OFF-PA-10004621"/>
    <x v="0"/>
    <x v="0"/>
    <x v="260"/>
    <n v="25.92"/>
    <n v="4"/>
    <n v="0"/>
    <n v="12.441599999999999"/>
  </r>
  <r>
    <n v="6359"/>
    <s v="CA-2017-139080"/>
    <n v="0.25"/>
    <x v="57"/>
    <d v="2017-01-28T00:00:00"/>
    <x v="11"/>
    <x v="4"/>
    <s v="Standard Class"/>
    <s v="CS-12250"/>
    <s v="Chris Selesnick"/>
    <n v="0.1"/>
    <x v="2"/>
    <s v="United States"/>
    <s v="Seattle"/>
    <x v="21"/>
    <n v="98103"/>
    <x v="3"/>
    <s v="OFF-PA-10002262"/>
    <x v="0"/>
    <x v="0"/>
    <x v="1236"/>
    <n v="6.48"/>
    <n v="1"/>
    <n v="0"/>
    <n v="3.1103999999999998"/>
  </r>
  <r>
    <n v="6360"/>
    <s v="CA-2017-139080"/>
    <n v="0.25"/>
    <x v="57"/>
    <d v="2017-01-28T00:00:00"/>
    <x v="11"/>
    <x v="4"/>
    <s v="Standard Class"/>
    <s v="CS-12250"/>
    <s v="Chris Selesnick"/>
    <n v="0.1"/>
    <x v="2"/>
    <s v="United States"/>
    <s v="Seattle"/>
    <x v="21"/>
    <n v="98103"/>
    <x v="3"/>
    <s v="TEC-PH-10004100"/>
    <x v="2"/>
    <x v="2"/>
    <x v="1181"/>
    <n v="86.352000000000004"/>
    <n v="6"/>
    <n v="0.2"/>
    <n v="8.6351999999999993"/>
  </r>
  <r>
    <n v="6363"/>
    <s v="CA-2017-110443"/>
    <n v="0.33333333333333331"/>
    <x v="170"/>
    <d v="2017-11-25T00:00:00"/>
    <x v="5"/>
    <x v="3"/>
    <s v="Standard Class"/>
    <s v="CK-12205"/>
    <s v="Chloris Kastensmidt"/>
    <n v="0.14285714285714285"/>
    <x v="0"/>
    <s v="United States"/>
    <s v="Renton"/>
    <x v="21"/>
    <n v="98059"/>
    <x v="3"/>
    <s v="OFF-BI-10001670"/>
    <x v="0"/>
    <x v="4"/>
    <x v="1012"/>
    <n v="150.80000000000001"/>
    <n v="5"/>
    <n v="0.2"/>
    <n v="56.55"/>
  </r>
  <r>
    <n v="6364"/>
    <s v="CA-2017-110443"/>
    <n v="0.33333333333333331"/>
    <x v="170"/>
    <d v="2017-11-25T00:00:00"/>
    <x v="5"/>
    <x v="3"/>
    <s v="Standard Class"/>
    <s v="CK-12205"/>
    <s v="Chloris Kastensmidt"/>
    <n v="0.14285714285714285"/>
    <x v="0"/>
    <s v="United States"/>
    <s v="Renton"/>
    <x v="21"/>
    <n v="98059"/>
    <x v="3"/>
    <s v="TEC-MA-10002073"/>
    <x v="2"/>
    <x v="16"/>
    <x v="1237"/>
    <n v="1039.992"/>
    <n v="1"/>
    <n v="0.2"/>
    <n v="103.9992"/>
  </r>
  <r>
    <n v="6365"/>
    <s v="CA-2017-110443"/>
    <n v="0.33333333333333331"/>
    <x v="170"/>
    <d v="2017-11-25T00:00:00"/>
    <x v="5"/>
    <x v="3"/>
    <s v="Standard Class"/>
    <s v="CK-12205"/>
    <s v="Chloris Kastensmidt"/>
    <n v="0.14285714285714285"/>
    <x v="0"/>
    <s v="United States"/>
    <s v="Renton"/>
    <x v="21"/>
    <n v="98059"/>
    <x v="3"/>
    <s v="OFF-PA-10003797"/>
    <x v="0"/>
    <x v="0"/>
    <x v="1083"/>
    <n v="51.84"/>
    <n v="8"/>
    <n v="0"/>
    <n v="24.883199999999999"/>
  </r>
  <r>
    <n v="6366"/>
    <s v="CA-2017-144848"/>
    <n v="0.33333333333333331"/>
    <x v="295"/>
    <d v="2017-04-05T00:00:00"/>
    <x v="0"/>
    <x v="3"/>
    <s v="First Class"/>
    <s v="DS-13030"/>
    <s v="Darrin Sayre"/>
    <n v="6.6666666666666666E-2"/>
    <x v="1"/>
    <s v="United States"/>
    <s v="New York City"/>
    <x v="9"/>
    <n v="10009"/>
    <x v="1"/>
    <s v="TEC-PH-10004006"/>
    <x v="2"/>
    <x v="2"/>
    <x v="1238"/>
    <n v="41.22"/>
    <n v="1"/>
    <n v="0"/>
    <n v="11.1294"/>
  </r>
  <r>
    <n v="6367"/>
    <s v="CA-2017-144848"/>
    <n v="0.33333333333333331"/>
    <x v="295"/>
    <d v="2017-04-05T00:00:00"/>
    <x v="0"/>
    <x v="3"/>
    <s v="First Class"/>
    <s v="DS-13030"/>
    <s v="Darrin Sayre"/>
    <n v="6.6666666666666666E-2"/>
    <x v="1"/>
    <s v="United States"/>
    <s v="New York City"/>
    <x v="9"/>
    <n v="10009"/>
    <x v="1"/>
    <s v="OFF-SU-10000646"/>
    <x v="0"/>
    <x v="15"/>
    <x v="1224"/>
    <n v="240.37"/>
    <n v="1"/>
    <n v="0"/>
    <n v="7.2111000000000001"/>
  </r>
  <r>
    <n v="6368"/>
    <s v="CA-2017-144848"/>
    <n v="0.33333333333333331"/>
    <x v="295"/>
    <d v="2017-04-05T00:00:00"/>
    <x v="0"/>
    <x v="3"/>
    <s v="First Class"/>
    <s v="DS-13030"/>
    <s v="Darrin Sayre"/>
    <n v="6.6666666666666666E-2"/>
    <x v="1"/>
    <s v="United States"/>
    <s v="New York City"/>
    <x v="9"/>
    <n v="10009"/>
    <x v="1"/>
    <s v="TEC-PH-10002262"/>
    <x v="2"/>
    <x v="2"/>
    <x v="1239"/>
    <n v="119.02"/>
    <n v="2"/>
    <n v="0"/>
    <n v="33.325600000000001"/>
  </r>
  <r>
    <n v="6369"/>
    <s v="US-2017-147998"/>
    <n v="1"/>
    <x v="69"/>
    <d v="2017-05-24T00:00:00"/>
    <x v="6"/>
    <x v="5"/>
    <s v="Standard Class"/>
    <s v="SA-20830"/>
    <s v="Sue Ann Reed"/>
    <n v="0.1"/>
    <x v="0"/>
    <s v="United States"/>
    <s v="San Jose"/>
    <x v="10"/>
    <n v="95123"/>
    <x v="3"/>
    <s v="OFF-BI-10002082"/>
    <x v="0"/>
    <x v="4"/>
    <x v="596"/>
    <n v="133.12"/>
    <n v="5"/>
    <n v="0.2"/>
    <n v="49.92"/>
  </r>
  <r>
    <n v="6372"/>
    <s v="CA-2017-143035"/>
    <n v="0.33333333333333331"/>
    <x v="175"/>
    <d v="2017-10-05T00:00:00"/>
    <x v="2"/>
    <x v="3"/>
    <s v="Second Class"/>
    <s v="CC-12430"/>
    <s v="Chuck Clark"/>
    <n v="0.1111111111111111"/>
    <x v="1"/>
    <s v="United States"/>
    <s v="New York City"/>
    <x v="9"/>
    <n v="10009"/>
    <x v="1"/>
    <s v="FUR-FU-10001934"/>
    <x v="1"/>
    <x v="5"/>
    <x v="19"/>
    <n v="83.92"/>
    <n v="4"/>
    <n v="0"/>
    <n v="21.819199999999999"/>
  </r>
  <r>
    <n v="6373"/>
    <s v="CA-2017-143035"/>
    <n v="0.33333333333333331"/>
    <x v="175"/>
    <d v="2017-10-05T00:00:00"/>
    <x v="2"/>
    <x v="3"/>
    <s v="Second Class"/>
    <s v="CC-12430"/>
    <s v="Chuck Clark"/>
    <n v="0.1111111111111111"/>
    <x v="1"/>
    <s v="United States"/>
    <s v="New York City"/>
    <x v="9"/>
    <n v="10009"/>
    <x v="1"/>
    <s v="OFF-AR-10001130"/>
    <x v="0"/>
    <x v="8"/>
    <x v="279"/>
    <n v="6.63"/>
    <n v="3"/>
    <n v="0"/>
    <n v="3.1160999999999999"/>
  </r>
  <r>
    <n v="6374"/>
    <s v="CA-2017-143035"/>
    <n v="0.33333333333333331"/>
    <x v="175"/>
    <d v="2017-10-05T00:00:00"/>
    <x v="2"/>
    <x v="3"/>
    <s v="Second Class"/>
    <s v="CC-12430"/>
    <s v="Chuck Clark"/>
    <n v="0.1111111111111111"/>
    <x v="1"/>
    <s v="United States"/>
    <s v="New York City"/>
    <x v="9"/>
    <n v="10009"/>
    <x v="1"/>
    <s v="TEC-AC-10002049"/>
    <x v="2"/>
    <x v="6"/>
    <x v="592"/>
    <n v="371.97"/>
    <n v="3"/>
    <n v="0"/>
    <n v="66.954599999999999"/>
  </r>
  <r>
    <n v="6379"/>
    <s v="CA-2017-150623"/>
    <n v="0.5"/>
    <x v="91"/>
    <d v="2017-04-14T00:00:00"/>
    <x v="0"/>
    <x v="4"/>
    <s v="Standard Class"/>
    <s v="DB-13360"/>
    <s v="Dennis Bolton"/>
    <n v="0.5"/>
    <x v="1"/>
    <s v="United States"/>
    <s v="Waterbury"/>
    <x v="38"/>
    <n v="6708"/>
    <x v="1"/>
    <s v="TEC-AC-10004571"/>
    <x v="2"/>
    <x v="6"/>
    <x v="671"/>
    <n v="99.99"/>
    <n v="1"/>
    <n v="0"/>
    <n v="41.995800000000003"/>
  </r>
  <r>
    <n v="6380"/>
    <s v="CA-2017-150623"/>
    <n v="0.5"/>
    <x v="91"/>
    <d v="2017-04-14T00:00:00"/>
    <x v="0"/>
    <x v="4"/>
    <s v="Standard Class"/>
    <s v="DB-13360"/>
    <s v="Dennis Bolton"/>
    <n v="0.5"/>
    <x v="1"/>
    <s v="United States"/>
    <s v="Waterbury"/>
    <x v="38"/>
    <n v="6708"/>
    <x v="1"/>
    <s v="OFF-ST-10003692"/>
    <x v="0"/>
    <x v="3"/>
    <x v="553"/>
    <n v="286.14999999999998"/>
    <n v="5"/>
    <n v="0"/>
    <n v="71.537499999999994"/>
  </r>
  <r>
    <n v="6384"/>
    <s v="US-2017-104661"/>
    <n v="0.25"/>
    <x v="225"/>
    <d v="2017-01-18T00:00:00"/>
    <x v="11"/>
    <x v="1"/>
    <s v="First Class"/>
    <s v="TB-21250"/>
    <s v="Tim Brockman"/>
    <n v="0.25"/>
    <x v="0"/>
    <s v="United States"/>
    <s v="Austin"/>
    <x v="2"/>
    <n v="78745"/>
    <x v="2"/>
    <s v="OFF-BI-10001597"/>
    <x v="0"/>
    <x v="4"/>
    <x v="283"/>
    <n v="32.783999999999999"/>
    <n v="4"/>
    <n v="0.8"/>
    <n v="-52.4544"/>
  </r>
  <r>
    <n v="6385"/>
    <s v="US-2017-104661"/>
    <n v="0.25"/>
    <x v="225"/>
    <d v="2017-01-18T00:00:00"/>
    <x v="11"/>
    <x v="1"/>
    <s v="First Class"/>
    <s v="TB-21250"/>
    <s v="Tim Brockman"/>
    <n v="0.25"/>
    <x v="0"/>
    <s v="United States"/>
    <s v="Austin"/>
    <x v="2"/>
    <n v="78745"/>
    <x v="2"/>
    <s v="TEC-AC-10003628"/>
    <x v="2"/>
    <x v="6"/>
    <x v="769"/>
    <n v="47.984000000000002"/>
    <n v="2"/>
    <n v="0.2"/>
    <n v="14.395200000000001"/>
  </r>
  <r>
    <n v="6386"/>
    <s v="US-2017-104661"/>
    <n v="0.25"/>
    <x v="225"/>
    <d v="2017-01-18T00:00:00"/>
    <x v="11"/>
    <x v="1"/>
    <s v="First Class"/>
    <s v="TB-21250"/>
    <s v="Tim Brockman"/>
    <n v="0.25"/>
    <x v="0"/>
    <s v="United States"/>
    <s v="Austin"/>
    <x v="2"/>
    <n v="78745"/>
    <x v="2"/>
    <s v="TEC-AC-10002331"/>
    <x v="2"/>
    <x v="6"/>
    <x v="899"/>
    <n v="62.591999999999999"/>
    <n v="8"/>
    <n v="0.2"/>
    <n v="13.300800000000001"/>
  </r>
  <r>
    <n v="6387"/>
    <s v="US-2017-104661"/>
    <n v="0.25"/>
    <x v="225"/>
    <d v="2017-01-18T00:00:00"/>
    <x v="11"/>
    <x v="1"/>
    <s v="First Class"/>
    <s v="TB-21250"/>
    <s v="Tim Brockman"/>
    <n v="0.25"/>
    <x v="0"/>
    <s v="United States"/>
    <s v="Austin"/>
    <x v="2"/>
    <n v="78745"/>
    <x v="2"/>
    <s v="OFF-BI-10001098"/>
    <x v="0"/>
    <x v="4"/>
    <x v="226"/>
    <n v="4.2759999999999998"/>
    <n v="1"/>
    <n v="0.8"/>
    <n v="-6.6277999999999997"/>
  </r>
  <r>
    <n v="6398"/>
    <s v="CA-2017-131632"/>
    <n v="1"/>
    <x v="297"/>
    <d v="2017-11-04T00:00:00"/>
    <x v="2"/>
    <x v="3"/>
    <s v="Standard Class"/>
    <s v="AH-10120"/>
    <s v="Adrian Hane"/>
    <n v="0.14285714285714285"/>
    <x v="1"/>
    <s v="United States"/>
    <s v="Dallas"/>
    <x v="2"/>
    <n v="75217"/>
    <x v="2"/>
    <s v="OFF-AR-10003651"/>
    <x v="0"/>
    <x v="8"/>
    <x v="1240"/>
    <n v="5.2480000000000002"/>
    <n v="2"/>
    <n v="0.2"/>
    <n v="0.59040000000000004"/>
  </r>
  <r>
    <n v="6399"/>
    <s v="CA-2017-151981"/>
    <n v="0.33333333333333331"/>
    <x v="179"/>
    <d v="2017-08-12T00:00:00"/>
    <x v="10"/>
    <x v="1"/>
    <s v="Standard Class"/>
    <s v="GM-14455"/>
    <s v="Gary Mitchum"/>
    <n v="0.16666666666666666"/>
    <x v="1"/>
    <s v="United States"/>
    <s v="Concord"/>
    <x v="45"/>
    <n v="3301"/>
    <x v="1"/>
    <s v="TEC-PH-10003601"/>
    <x v="2"/>
    <x v="2"/>
    <x v="661"/>
    <n v="824.95"/>
    <n v="5"/>
    <n v="0"/>
    <n v="247.48500000000001"/>
  </r>
  <r>
    <n v="6400"/>
    <s v="CA-2017-151981"/>
    <n v="0.33333333333333331"/>
    <x v="179"/>
    <d v="2017-08-12T00:00:00"/>
    <x v="10"/>
    <x v="1"/>
    <s v="Standard Class"/>
    <s v="GM-14455"/>
    <s v="Gary Mitchum"/>
    <n v="0.16666666666666666"/>
    <x v="1"/>
    <s v="United States"/>
    <s v="Concord"/>
    <x v="45"/>
    <n v="3301"/>
    <x v="1"/>
    <s v="OFF-LA-10002195"/>
    <x v="0"/>
    <x v="7"/>
    <x v="1241"/>
    <n v="24.64"/>
    <n v="8"/>
    <n v="0"/>
    <n v="11.827199999999999"/>
  </r>
  <r>
    <n v="6401"/>
    <s v="CA-2017-151981"/>
    <n v="0.33333333333333331"/>
    <x v="179"/>
    <d v="2017-08-12T00:00:00"/>
    <x v="10"/>
    <x v="1"/>
    <s v="Standard Class"/>
    <s v="GM-14455"/>
    <s v="Gary Mitchum"/>
    <n v="0.16666666666666666"/>
    <x v="1"/>
    <s v="United States"/>
    <s v="Concord"/>
    <x v="45"/>
    <n v="3301"/>
    <x v="1"/>
    <s v="OFF-AR-10000380"/>
    <x v="0"/>
    <x v="8"/>
    <x v="1242"/>
    <n v="227.88"/>
    <n v="6"/>
    <n v="0"/>
    <n v="68.364000000000004"/>
  </r>
  <r>
    <n v="6402"/>
    <s v="CA-2017-125472"/>
    <n v="0.33333333333333331"/>
    <x v="298"/>
    <d v="2017-05-31T00:00:00"/>
    <x v="6"/>
    <x v="3"/>
    <s v="First Class"/>
    <s v="BD-11725"/>
    <s v="Bruce Degenhardt"/>
    <n v="0.14285714285714285"/>
    <x v="0"/>
    <s v="United States"/>
    <s v="Lafayette"/>
    <x v="36"/>
    <n v="70506"/>
    <x v="0"/>
    <s v="FUR-BO-10000330"/>
    <x v="1"/>
    <x v="14"/>
    <x v="1243"/>
    <n v="241.96"/>
    <n v="2"/>
    <n v="0"/>
    <n v="33.874400000000001"/>
  </r>
  <r>
    <n v="6403"/>
    <s v="CA-2017-125472"/>
    <n v="0.33333333333333331"/>
    <x v="298"/>
    <d v="2017-05-31T00:00:00"/>
    <x v="6"/>
    <x v="3"/>
    <s v="First Class"/>
    <s v="BD-11725"/>
    <s v="Bruce Degenhardt"/>
    <n v="0.14285714285714285"/>
    <x v="0"/>
    <s v="United States"/>
    <s v="Lafayette"/>
    <x v="36"/>
    <n v="70506"/>
    <x v="0"/>
    <s v="OFF-BI-10000591"/>
    <x v="0"/>
    <x v="4"/>
    <x v="1244"/>
    <n v="3.89"/>
    <n v="1"/>
    <n v="0"/>
    <n v="1.8672"/>
  </r>
  <r>
    <n v="6404"/>
    <s v="CA-2017-125472"/>
    <n v="0.33333333333333331"/>
    <x v="298"/>
    <d v="2017-05-31T00:00:00"/>
    <x v="6"/>
    <x v="3"/>
    <s v="First Class"/>
    <s v="BD-11725"/>
    <s v="Bruce Degenhardt"/>
    <n v="0.14285714285714285"/>
    <x v="0"/>
    <s v="United States"/>
    <s v="Lafayette"/>
    <x v="36"/>
    <n v="70506"/>
    <x v="0"/>
    <s v="FUR-FU-10001731"/>
    <x v="1"/>
    <x v="5"/>
    <x v="1078"/>
    <n v="8.01"/>
    <n v="3"/>
    <n v="0"/>
    <n v="3.0438000000000001"/>
  </r>
  <r>
    <n v="6406"/>
    <s v="CA-2017-154074"/>
    <n v="0.5"/>
    <x v="150"/>
    <d v="2017-09-02T00:00:00"/>
    <x v="10"/>
    <x v="2"/>
    <s v="Second Class"/>
    <s v="BW-11110"/>
    <s v="Bart Watters"/>
    <n v="0.2"/>
    <x v="2"/>
    <s v="United States"/>
    <s v="Spokane"/>
    <x v="21"/>
    <n v="99207"/>
    <x v="3"/>
    <s v="FUR-CH-10002331"/>
    <x v="1"/>
    <x v="1"/>
    <x v="1245"/>
    <n v="569.56799999999998"/>
    <n v="2"/>
    <n v="0.2"/>
    <n v="7.1196000000000002"/>
  </r>
  <r>
    <n v="6407"/>
    <s v="CA-2017-154074"/>
    <n v="0.5"/>
    <x v="150"/>
    <d v="2017-09-02T00:00:00"/>
    <x v="10"/>
    <x v="2"/>
    <s v="Second Class"/>
    <s v="BW-11110"/>
    <s v="Bart Watters"/>
    <n v="0.2"/>
    <x v="2"/>
    <s v="United States"/>
    <s v="Spokane"/>
    <x v="21"/>
    <n v="99207"/>
    <x v="3"/>
    <s v="OFF-ST-10002370"/>
    <x v="0"/>
    <x v="3"/>
    <x v="570"/>
    <n v="149.72999999999999"/>
    <n v="7"/>
    <n v="0"/>
    <n v="43.421700000000001"/>
  </r>
  <r>
    <n v="6408"/>
    <s v="CA-2017-161774"/>
    <n v="0.2"/>
    <x v="88"/>
    <d v="2017-05-15T00:00:00"/>
    <x v="6"/>
    <x v="1"/>
    <s v="First Class"/>
    <s v="GT-14710"/>
    <s v="Greg Tran"/>
    <n v="0.1"/>
    <x v="0"/>
    <s v="United States"/>
    <s v="Houston"/>
    <x v="2"/>
    <n v="77041"/>
    <x v="2"/>
    <s v="FUR-CH-10003981"/>
    <x v="1"/>
    <x v="1"/>
    <x v="479"/>
    <n v="899.43"/>
    <n v="5"/>
    <n v="0.3"/>
    <n v="-12.849"/>
  </r>
  <r>
    <n v="6409"/>
    <s v="CA-2017-161774"/>
    <n v="0.2"/>
    <x v="88"/>
    <d v="2017-05-15T00:00:00"/>
    <x v="6"/>
    <x v="1"/>
    <s v="First Class"/>
    <s v="GT-14710"/>
    <s v="Greg Tran"/>
    <n v="0.1"/>
    <x v="0"/>
    <s v="United States"/>
    <s v="Houston"/>
    <x v="2"/>
    <n v="77041"/>
    <x v="2"/>
    <s v="OFF-AR-10001446"/>
    <x v="0"/>
    <x v="8"/>
    <x v="469"/>
    <n v="46.2"/>
    <n v="5"/>
    <n v="0.2"/>
    <n v="5.7750000000000004"/>
  </r>
  <r>
    <n v="6410"/>
    <s v="CA-2017-161774"/>
    <n v="0.2"/>
    <x v="88"/>
    <d v="2017-05-15T00:00:00"/>
    <x v="6"/>
    <x v="1"/>
    <s v="First Class"/>
    <s v="GT-14710"/>
    <s v="Greg Tran"/>
    <n v="0.1"/>
    <x v="0"/>
    <s v="United States"/>
    <s v="Houston"/>
    <x v="2"/>
    <n v="77041"/>
    <x v="2"/>
    <s v="OFF-PA-10000300"/>
    <x v="0"/>
    <x v="0"/>
    <x v="1246"/>
    <n v="47.951999999999998"/>
    <n v="3"/>
    <n v="0.2"/>
    <n v="16.183800000000002"/>
  </r>
  <r>
    <n v="6411"/>
    <s v="CA-2017-161774"/>
    <n v="0.2"/>
    <x v="88"/>
    <d v="2017-05-15T00:00:00"/>
    <x v="6"/>
    <x v="1"/>
    <s v="First Class"/>
    <s v="GT-14710"/>
    <s v="Greg Tran"/>
    <n v="0.1"/>
    <x v="0"/>
    <s v="United States"/>
    <s v="Houston"/>
    <x v="2"/>
    <n v="77041"/>
    <x v="2"/>
    <s v="TEC-PH-10004071"/>
    <x v="2"/>
    <x v="2"/>
    <x v="954"/>
    <n v="7.992"/>
    <n v="1"/>
    <n v="0.2"/>
    <n v="0.69930000000000003"/>
  </r>
  <r>
    <n v="6412"/>
    <s v="CA-2017-161774"/>
    <n v="0.2"/>
    <x v="88"/>
    <d v="2017-05-15T00:00:00"/>
    <x v="6"/>
    <x v="1"/>
    <s v="First Class"/>
    <s v="GT-14710"/>
    <s v="Greg Tran"/>
    <n v="0.1"/>
    <x v="0"/>
    <s v="United States"/>
    <s v="Houston"/>
    <x v="2"/>
    <n v="77041"/>
    <x v="2"/>
    <s v="OFF-PA-10003134"/>
    <x v="0"/>
    <x v="0"/>
    <x v="1247"/>
    <n v="76.864000000000004"/>
    <n v="2"/>
    <n v="0.2"/>
    <n v="26.9024"/>
  </r>
  <r>
    <n v="6413"/>
    <s v="CA-2017-151211"/>
    <n v="0.5"/>
    <x v="176"/>
    <d v="2017-08-23T00:00:00"/>
    <x v="10"/>
    <x v="2"/>
    <s v="Standard Class"/>
    <s v="AH-10120"/>
    <s v="Adrian Hane"/>
    <n v="0.14285714285714285"/>
    <x v="1"/>
    <s v="United States"/>
    <s v="Louisville"/>
    <x v="22"/>
    <n v="40214"/>
    <x v="0"/>
    <s v="OFF-BI-10002735"/>
    <x v="0"/>
    <x v="4"/>
    <x v="544"/>
    <n v="102.93"/>
    <n v="3"/>
    <n v="0"/>
    <n v="48.377099999999999"/>
  </r>
  <r>
    <n v="6414"/>
    <s v="CA-2017-151211"/>
    <n v="0.5"/>
    <x v="176"/>
    <d v="2017-08-23T00:00:00"/>
    <x v="10"/>
    <x v="2"/>
    <s v="Standard Class"/>
    <s v="AH-10120"/>
    <s v="Adrian Hane"/>
    <n v="0.14285714285714285"/>
    <x v="1"/>
    <s v="United States"/>
    <s v="Louisville"/>
    <x v="22"/>
    <n v="40214"/>
    <x v="0"/>
    <s v="TEC-AC-10004510"/>
    <x v="2"/>
    <x v="6"/>
    <x v="354"/>
    <n v="98.16"/>
    <n v="6"/>
    <n v="0"/>
    <n v="9.8160000000000007"/>
  </r>
  <r>
    <n v="6415"/>
    <s v="CA-2017-142671"/>
    <n v="1"/>
    <x v="134"/>
    <d v="2017-11-14T00:00:00"/>
    <x v="5"/>
    <x v="5"/>
    <s v="Second Class"/>
    <s v="DR-12940"/>
    <s v="Daniel Raglin"/>
    <n v="0.5"/>
    <x v="1"/>
    <s v="United States"/>
    <s v="Hollywood"/>
    <x v="4"/>
    <n v="33021"/>
    <x v="0"/>
    <s v="OFF-BI-10004099"/>
    <x v="0"/>
    <x v="4"/>
    <x v="1248"/>
    <n v="11.52"/>
    <n v="5"/>
    <n v="0.7"/>
    <n v="-7.68"/>
  </r>
  <r>
    <n v="6416"/>
    <s v="CA-2017-144750"/>
    <n v="1"/>
    <x v="46"/>
    <d v="2017-08-21T00:00:00"/>
    <x v="10"/>
    <x v="4"/>
    <s v="Same Day"/>
    <s v="DL-13495"/>
    <s v="Dionis Lloyd"/>
    <n v="0.2"/>
    <x v="2"/>
    <s v="United States"/>
    <s v="Chandler"/>
    <x v="11"/>
    <n v="85224"/>
    <x v="3"/>
    <s v="OFF-PA-10003395"/>
    <x v="0"/>
    <x v="0"/>
    <x v="882"/>
    <n v="83.88"/>
    <n v="1"/>
    <n v="0.2"/>
    <n v="29.358000000000001"/>
  </r>
  <r>
    <n v="6425"/>
    <s v="CA-2017-115777"/>
    <n v="1"/>
    <x v="272"/>
    <d v="2017-08-24T00:00:00"/>
    <x v="10"/>
    <x v="0"/>
    <s v="Standard Class"/>
    <s v="DO-13645"/>
    <s v="Doug O'Connell"/>
    <n v="0.1"/>
    <x v="0"/>
    <s v="United States"/>
    <s v="Lawrence"/>
    <x v="17"/>
    <n v="1841"/>
    <x v="1"/>
    <s v="OFF-PA-10000552"/>
    <x v="0"/>
    <x v="0"/>
    <x v="1249"/>
    <n v="19.440000000000001"/>
    <n v="3"/>
    <n v="0"/>
    <n v="9.3312000000000008"/>
  </r>
  <r>
    <n v="6436"/>
    <s v="US-2017-116897"/>
    <n v="0.33333333333333331"/>
    <x v="240"/>
    <d v="2017-05-29T00:00:00"/>
    <x v="6"/>
    <x v="0"/>
    <s v="First Class"/>
    <s v="JG-15160"/>
    <s v="James Galang"/>
    <n v="0.16666666666666666"/>
    <x v="0"/>
    <s v="United States"/>
    <s v="Pocatello"/>
    <x v="42"/>
    <n v="83201"/>
    <x v="3"/>
    <s v="FUR-FU-10004963"/>
    <x v="1"/>
    <x v="5"/>
    <x v="715"/>
    <n v="35"/>
    <n v="4"/>
    <n v="0"/>
    <n v="14.7"/>
  </r>
  <r>
    <n v="6437"/>
    <s v="US-2017-116897"/>
    <n v="0.33333333333333331"/>
    <x v="240"/>
    <d v="2017-05-29T00:00:00"/>
    <x v="6"/>
    <x v="0"/>
    <s v="First Class"/>
    <s v="JG-15160"/>
    <s v="James Galang"/>
    <n v="0.16666666666666666"/>
    <x v="0"/>
    <s v="United States"/>
    <s v="Pocatello"/>
    <x v="42"/>
    <n v="83201"/>
    <x v="3"/>
    <s v="OFF-ST-10000025"/>
    <x v="0"/>
    <x v="3"/>
    <x v="504"/>
    <n v="477.15"/>
    <n v="5"/>
    <n v="0"/>
    <n v="28.629000000000001"/>
  </r>
  <r>
    <n v="6438"/>
    <s v="US-2017-116897"/>
    <n v="0.33333333333333331"/>
    <x v="240"/>
    <d v="2017-05-29T00:00:00"/>
    <x v="6"/>
    <x v="0"/>
    <s v="First Class"/>
    <s v="JG-15160"/>
    <s v="James Galang"/>
    <n v="0.16666666666666666"/>
    <x v="0"/>
    <s v="United States"/>
    <s v="Pocatello"/>
    <x v="42"/>
    <n v="83201"/>
    <x v="3"/>
    <s v="TEC-PH-10004389"/>
    <x v="2"/>
    <x v="2"/>
    <x v="691"/>
    <n v="302.37599999999998"/>
    <n v="3"/>
    <n v="0.2"/>
    <n v="22.6782"/>
  </r>
  <r>
    <n v="6439"/>
    <s v="US-2017-113992"/>
    <n v="1"/>
    <x v="234"/>
    <d v="2017-12-19T00:00:00"/>
    <x v="4"/>
    <x v="2"/>
    <s v="Standard Class"/>
    <s v="LC-16885"/>
    <s v="Lena Creighton"/>
    <n v="0.25"/>
    <x v="0"/>
    <s v="United States"/>
    <s v="Plano"/>
    <x v="2"/>
    <n v="75023"/>
    <x v="2"/>
    <s v="FUR-TA-10000577"/>
    <x v="1"/>
    <x v="12"/>
    <x v="400"/>
    <n v="974.98800000000006"/>
    <n v="4"/>
    <n v="0.3"/>
    <n v="-97.498800000000003"/>
  </r>
  <r>
    <n v="6447"/>
    <s v="US-2017-119816"/>
    <n v="0.33333333333333331"/>
    <x v="45"/>
    <d v="2017-03-06T00:00:00"/>
    <x v="9"/>
    <x v="0"/>
    <s v="Second Class"/>
    <s v="TT-21460"/>
    <s v="Tonja Turnell"/>
    <n v="9.0909090909090912E-2"/>
    <x v="1"/>
    <s v="United States"/>
    <s v="Houston"/>
    <x v="2"/>
    <n v="77095"/>
    <x v="2"/>
    <s v="FUR-FU-10004848"/>
    <x v="1"/>
    <x v="5"/>
    <x v="274"/>
    <n v="103.5"/>
    <n v="5"/>
    <n v="0.6"/>
    <n v="-77.625"/>
  </r>
  <r>
    <n v="6448"/>
    <s v="US-2017-119816"/>
    <n v="0.33333333333333331"/>
    <x v="45"/>
    <d v="2017-03-06T00:00:00"/>
    <x v="9"/>
    <x v="0"/>
    <s v="Second Class"/>
    <s v="TT-21460"/>
    <s v="Tonja Turnell"/>
    <n v="9.0909090909090912E-2"/>
    <x v="1"/>
    <s v="United States"/>
    <s v="Houston"/>
    <x v="2"/>
    <n v="77095"/>
    <x v="2"/>
    <s v="OFF-LA-10002381"/>
    <x v="0"/>
    <x v="7"/>
    <x v="1250"/>
    <n v="2.464"/>
    <n v="1"/>
    <n v="0.2"/>
    <n v="0.86240000000000006"/>
  </r>
  <r>
    <n v="6449"/>
    <s v="US-2017-119816"/>
    <n v="0.33333333333333331"/>
    <x v="45"/>
    <d v="2017-03-06T00:00:00"/>
    <x v="9"/>
    <x v="0"/>
    <s v="Second Class"/>
    <s v="TT-21460"/>
    <s v="Tonja Turnell"/>
    <n v="9.0909090909090912E-2"/>
    <x v="1"/>
    <s v="United States"/>
    <s v="Houston"/>
    <x v="2"/>
    <n v="77095"/>
    <x v="2"/>
    <s v="OFF-ST-10000918"/>
    <x v="0"/>
    <x v="3"/>
    <x v="95"/>
    <n v="8.7200000000000006"/>
    <n v="1"/>
    <n v="0.2"/>
    <n v="0.65400000000000003"/>
  </r>
  <r>
    <n v="6455"/>
    <s v="CA-2017-161102"/>
    <n v="0.5"/>
    <x v="197"/>
    <d v="2017-08-03T00:00:00"/>
    <x v="1"/>
    <x v="4"/>
    <s v="First Class"/>
    <s v="EC-14050"/>
    <s v="Erin Creighton"/>
    <n v="0.25"/>
    <x v="0"/>
    <s v="United States"/>
    <s v="San Francisco"/>
    <x v="10"/>
    <n v="94110"/>
    <x v="3"/>
    <s v="OFF-ST-10003442"/>
    <x v="0"/>
    <x v="3"/>
    <x v="412"/>
    <n v="56.56"/>
    <n v="2"/>
    <n v="0"/>
    <n v="15.2712"/>
  </r>
  <r>
    <n v="6456"/>
    <s v="CA-2017-161102"/>
    <n v="0.5"/>
    <x v="197"/>
    <d v="2017-08-03T00:00:00"/>
    <x v="1"/>
    <x v="4"/>
    <s v="First Class"/>
    <s v="EC-14050"/>
    <s v="Erin Creighton"/>
    <n v="0.25"/>
    <x v="0"/>
    <s v="United States"/>
    <s v="San Francisco"/>
    <x v="10"/>
    <n v="94110"/>
    <x v="3"/>
    <s v="FUR-FU-10003142"/>
    <x v="1"/>
    <x v="5"/>
    <x v="999"/>
    <n v="36.96"/>
    <n v="7"/>
    <n v="0"/>
    <n v="11.457599999999999"/>
  </r>
  <r>
    <n v="6459"/>
    <s v="US-2017-133361"/>
    <n v="0.16666666666666666"/>
    <x v="88"/>
    <d v="2017-05-17T00:00:00"/>
    <x v="6"/>
    <x v="1"/>
    <s v="First Class"/>
    <s v="AJ-10780"/>
    <s v="Anthony Jacobs"/>
    <n v="0.14285714285714285"/>
    <x v="2"/>
    <s v="United States"/>
    <s v="Baltimore"/>
    <x v="29"/>
    <n v="21215"/>
    <x v="1"/>
    <s v="OFF-AR-10001919"/>
    <x v="0"/>
    <x v="8"/>
    <x v="826"/>
    <n v="3.76"/>
    <n v="2"/>
    <n v="0"/>
    <n v="1.0904"/>
  </r>
  <r>
    <n v="6460"/>
    <s v="US-2017-133361"/>
    <n v="0.16666666666666666"/>
    <x v="88"/>
    <d v="2017-05-17T00:00:00"/>
    <x v="6"/>
    <x v="1"/>
    <s v="First Class"/>
    <s v="AJ-10780"/>
    <s v="Anthony Jacobs"/>
    <n v="0.14285714285714285"/>
    <x v="2"/>
    <s v="United States"/>
    <s v="Baltimore"/>
    <x v="29"/>
    <n v="21215"/>
    <x v="1"/>
    <s v="OFF-AR-10003045"/>
    <x v="0"/>
    <x v="8"/>
    <x v="793"/>
    <n v="14.7"/>
    <n v="5"/>
    <n v="0"/>
    <n v="6.6150000000000002"/>
  </r>
  <r>
    <n v="6461"/>
    <s v="US-2017-133361"/>
    <n v="0.16666666666666666"/>
    <x v="88"/>
    <d v="2017-05-17T00:00:00"/>
    <x v="6"/>
    <x v="1"/>
    <s v="First Class"/>
    <s v="AJ-10780"/>
    <s v="Anthony Jacobs"/>
    <n v="0.14285714285714285"/>
    <x v="2"/>
    <s v="United States"/>
    <s v="Baltimore"/>
    <x v="29"/>
    <n v="21215"/>
    <x v="1"/>
    <s v="OFF-AR-10003338"/>
    <x v="0"/>
    <x v="8"/>
    <x v="708"/>
    <n v="37.200000000000003"/>
    <n v="5"/>
    <n v="0"/>
    <n v="9.3000000000000007"/>
  </r>
  <r>
    <n v="6462"/>
    <s v="US-2017-133361"/>
    <n v="0.16666666666666666"/>
    <x v="88"/>
    <d v="2017-05-17T00:00:00"/>
    <x v="6"/>
    <x v="1"/>
    <s v="First Class"/>
    <s v="AJ-10780"/>
    <s v="Anthony Jacobs"/>
    <n v="0.14285714285714285"/>
    <x v="2"/>
    <s v="United States"/>
    <s v="Baltimore"/>
    <x v="29"/>
    <n v="21215"/>
    <x v="1"/>
    <s v="TEC-AC-10003280"/>
    <x v="2"/>
    <x v="6"/>
    <x v="775"/>
    <n v="89.97"/>
    <n v="3"/>
    <n v="0"/>
    <n v="18.893699999999999"/>
  </r>
  <r>
    <n v="6463"/>
    <s v="US-2017-133361"/>
    <n v="0.16666666666666666"/>
    <x v="88"/>
    <d v="2017-05-17T00:00:00"/>
    <x v="6"/>
    <x v="1"/>
    <s v="First Class"/>
    <s v="AJ-10780"/>
    <s v="Anthony Jacobs"/>
    <n v="0.14285714285714285"/>
    <x v="2"/>
    <s v="United States"/>
    <s v="Baltimore"/>
    <x v="29"/>
    <n v="21215"/>
    <x v="1"/>
    <s v="FUR-CH-10003298"/>
    <x v="1"/>
    <x v="1"/>
    <x v="1002"/>
    <n v="261.95999999999998"/>
    <n v="2"/>
    <n v="0"/>
    <n v="23.5764"/>
  </r>
  <r>
    <n v="6464"/>
    <s v="US-2017-133361"/>
    <n v="0.16666666666666666"/>
    <x v="88"/>
    <d v="2017-05-17T00:00:00"/>
    <x v="6"/>
    <x v="1"/>
    <s v="First Class"/>
    <s v="AJ-10780"/>
    <s v="Anthony Jacobs"/>
    <n v="0.14285714285714285"/>
    <x v="2"/>
    <s v="United States"/>
    <s v="Baltimore"/>
    <x v="29"/>
    <n v="21215"/>
    <x v="1"/>
    <s v="OFF-LA-10004544"/>
    <x v="0"/>
    <x v="7"/>
    <x v="489"/>
    <n v="74"/>
    <n v="5"/>
    <n v="0"/>
    <n v="37"/>
  </r>
  <r>
    <n v="6467"/>
    <s v="CA-2017-153080"/>
    <n v="1"/>
    <x v="291"/>
    <d v="2017-05-25T00:00:00"/>
    <x v="6"/>
    <x v="4"/>
    <s v="Second Class"/>
    <s v="EH-13945"/>
    <s v="Eric Hoffmann"/>
    <n v="0.5"/>
    <x v="0"/>
    <s v="United States"/>
    <s v="Los Angeles"/>
    <x v="10"/>
    <n v="90008"/>
    <x v="3"/>
    <s v="TEC-AC-10002331"/>
    <x v="2"/>
    <x v="6"/>
    <x v="899"/>
    <n v="68.459999999999994"/>
    <n v="7"/>
    <n v="0"/>
    <n v="25.330200000000001"/>
  </r>
  <r>
    <n v="6476"/>
    <s v="CA-2017-140872"/>
    <n v="0.125"/>
    <x v="23"/>
    <d v="2017-06-10T00:00:00"/>
    <x v="7"/>
    <x v="0"/>
    <s v="Standard Class"/>
    <s v="NR-18550"/>
    <s v="Nick Radford"/>
    <n v="0.125"/>
    <x v="0"/>
    <s v="United States"/>
    <s v="Pembroke Pines"/>
    <x v="4"/>
    <n v="33024"/>
    <x v="0"/>
    <s v="OFF-BI-10002432"/>
    <x v="0"/>
    <x v="4"/>
    <x v="307"/>
    <n v="4.5540000000000003"/>
    <n v="3"/>
    <n v="0.7"/>
    <n v="-3.4914000000000001"/>
  </r>
  <r>
    <n v="6477"/>
    <s v="CA-2017-140872"/>
    <n v="0.125"/>
    <x v="23"/>
    <d v="2017-06-10T00:00:00"/>
    <x v="7"/>
    <x v="0"/>
    <s v="Standard Class"/>
    <s v="NR-18550"/>
    <s v="Nick Radford"/>
    <n v="0.125"/>
    <x v="0"/>
    <s v="United States"/>
    <s v="Pembroke Pines"/>
    <x v="4"/>
    <n v="33024"/>
    <x v="0"/>
    <s v="OFF-AP-10003622"/>
    <x v="0"/>
    <x v="11"/>
    <x v="1251"/>
    <n v="5.2"/>
    <n v="2"/>
    <n v="0.2"/>
    <n v="0.58499999999999996"/>
  </r>
  <r>
    <n v="6478"/>
    <s v="CA-2017-140872"/>
    <n v="0.125"/>
    <x v="23"/>
    <d v="2017-06-10T00:00:00"/>
    <x v="7"/>
    <x v="0"/>
    <s v="Standard Class"/>
    <s v="NR-18550"/>
    <s v="Nick Radford"/>
    <n v="0.125"/>
    <x v="0"/>
    <s v="United States"/>
    <s v="Pembroke Pines"/>
    <x v="4"/>
    <n v="33024"/>
    <x v="0"/>
    <s v="TEC-AC-10003832"/>
    <x v="2"/>
    <x v="6"/>
    <x v="45"/>
    <n v="205.99199999999999"/>
    <n v="1"/>
    <n v="0.2"/>
    <n v="-2.5749"/>
  </r>
  <r>
    <n v="6479"/>
    <s v="CA-2017-140872"/>
    <n v="0.125"/>
    <x v="23"/>
    <d v="2017-06-10T00:00:00"/>
    <x v="7"/>
    <x v="0"/>
    <s v="Standard Class"/>
    <s v="NR-18550"/>
    <s v="Nick Radford"/>
    <n v="0.125"/>
    <x v="0"/>
    <s v="United States"/>
    <s v="Pembroke Pines"/>
    <x v="4"/>
    <n v="33024"/>
    <x v="0"/>
    <s v="OFF-PA-10000809"/>
    <x v="0"/>
    <x v="0"/>
    <x v="1252"/>
    <n v="15.552"/>
    <n v="3"/>
    <n v="0.2"/>
    <n v="5.4432"/>
  </r>
  <r>
    <n v="6480"/>
    <s v="CA-2017-140872"/>
    <n v="0.125"/>
    <x v="23"/>
    <d v="2017-06-10T00:00:00"/>
    <x v="7"/>
    <x v="0"/>
    <s v="Standard Class"/>
    <s v="NR-18550"/>
    <s v="Nick Radford"/>
    <n v="0.125"/>
    <x v="0"/>
    <s v="United States"/>
    <s v="Pembroke Pines"/>
    <x v="4"/>
    <n v="33024"/>
    <x v="0"/>
    <s v="TEC-PH-10000441"/>
    <x v="2"/>
    <x v="2"/>
    <x v="1253"/>
    <n v="503.96"/>
    <n v="5"/>
    <n v="0.2"/>
    <n v="50.396000000000001"/>
  </r>
  <r>
    <n v="6481"/>
    <s v="CA-2017-140872"/>
    <n v="0.125"/>
    <x v="23"/>
    <d v="2017-06-10T00:00:00"/>
    <x v="7"/>
    <x v="0"/>
    <s v="Standard Class"/>
    <s v="NR-18550"/>
    <s v="Nick Radford"/>
    <n v="0.125"/>
    <x v="0"/>
    <s v="United States"/>
    <s v="Pembroke Pines"/>
    <x v="4"/>
    <n v="33024"/>
    <x v="0"/>
    <s v="OFF-AP-10002287"/>
    <x v="0"/>
    <x v="11"/>
    <x v="565"/>
    <n v="24.472000000000001"/>
    <n v="7"/>
    <n v="0.2"/>
    <n v="1.8353999999999999"/>
  </r>
  <r>
    <n v="6482"/>
    <s v="CA-2017-140872"/>
    <n v="0.125"/>
    <x v="23"/>
    <d v="2017-06-10T00:00:00"/>
    <x v="7"/>
    <x v="0"/>
    <s v="Standard Class"/>
    <s v="NR-18550"/>
    <s v="Nick Radford"/>
    <n v="0.125"/>
    <x v="0"/>
    <s v="United States"/>
    <s v="Pembroke Pines"/>
    <x v="4"/>
    <n v="33024"/>
    <x v="0"/>
    <s v="FUR-BO-10002824"/>
    <x v="1"/>
    <x v="14"/>
    <x v="105"/>
    <n v="241.56800000000001"/>
    <n v="2"/>
    <n v="0.2"/>
    <n v="0"/>
  </r>
  <r>
    <n v="6483"/>
    <s v="CA-2017-140872"/>
    <n v="0.125"/>
    <x v="23"/>
    <d v="2017-06-10T00:00:00"/>
    <x v="7"/>
    <x v="0"/>
    <s v="Standard Class"/>
    <s v="NR-18550"/>
    <s v="Nick Radford"/>
    <n v="0.125"/>
    <x v="0"/>
    <s v="United States"/>
    <s v="Pembroke Pines"/>
    <x v="4"/>
    <n v="33024"/>
    <x v="0"/>
    <s v="TEC-AC-10002942"/>
    <x v="2"/>
    <x v="6"/>
    <x v="931"/>
    <n v="110.4"/>
    <n v="2"/>
    <n v="0.2"/>
    <n v="-4.1399999999999997"/>
  </r>
  <r>
    <n v="6484"/>
    <s v="CA-2017-113908"/>
    <n v="0.33333333333333331"/>
    <x v="23"/>
    <d v="2017-06-09T00:00:00"/>
    <x v="7"/>
    <x v="0"/>
    <s v="Standard Class"/>
    <s v="KN-16390"/>
    <s v="Katherine Nockton"/>
    <n v="0.125"/>
    <x v="2"/>
    <s v="United States"/>
    <s v="New York City"/>
    <x v="9"/>
    <n v="10011"/>
    <x v="1"/>
    <s v="FUR-TA-10001932"/>
    <x v="1"/>
    <x v="12"/>
    <x v="895"/>
    <n v="384.76799999999997"/>
    <n v="2"/>
    <n v="0.4"/>
    <n v="-115.43040000000001"/>
  </r>
  <r>
    <n v="6485"/>
    <s v="CA-2017-113908"/>
    <n v="0.33333333333333331"/>
    <x v="23"/>
    <d v="2017-06-09T00:00:00"/>
    <x v="7"/>
    <x v="0"/>
    <s v="Standard Class"/>
    <s v="KN-16390"/>
    <s v="Katherine Nockton"/>
    <n v="0.125"/>
    <x v="2"/>
    <s v="United States"/>
    <s v="New York City"/>
    <x v="9"/>
    <n v="10011"/>
    <x v="1"/>
    <s v="TEC-MA-10003173"/>
    <x v="2"/>
    <x v="16"/>
    <x v="1097"/>
    <n v="78.66"/>
    <n v="6"/>
    <n v="0"/>
    <n v="36.183599999999998"/>
  </r>
  <r>
    <n v="6486"/>
    <s v="CA-2017-113908"/>
    <n v="0.33333333333333331"/>
    <x v="23"/>
    <d v="2017-06-09T00:00:00"/>
    <x v="7"/>
    <x v="0"/>
    <s v="Standard Class"/>
    <s v="KN-16390"/>
    <s v="Katherine Nockton"/>
    <n v="0.125"/>
    <x v="2"/>
    <s v="United States"/>
    <s v="New York City"/>
    <x v="9"/>
    <n v="10011"/>
    <x v="1"/>
    <s v="OFF-PA-10004156"/>
    <x v="0"/>
    <x v="0"/>
    <x v="1254"/>
    <n v="45.36"/>
    <n v="4"/>
    <n v="0"/>
    <n v="22.226400000000002"/>
  </r>
  <r>
    <n v="6490"/>
    <s v="US-2017-148866"/>
    <n v="1"/>
    <x v="4"/>
    <d v="2017-09-24T00:00:00"/>
    <x v="3"/>
    <x v="3"/>
    <s v="Standard Class"/>
    <s v="JM-15535"/>
    <s v="Jessica Myrick"/>
    <n v="0.5"/>
    <x v="0"/>
    <s v="United States"/>
    <s v="New York City"/>
    <x v="9"/>
    <n v="10011"/>
    <x v="1"/>
    <s v="OFF-PA-10004782"/>
    <x v="0"/>
    <x v="0"/>
    <x v="1255"/>
    <n v="32.4"/>
    <n v="5"/>
    <n v="0"/>
    <n v="15.552"/>
  </r>
  <r>
    <n v="6495"/>
    <s v="CA-2017-111262"/>
    <n v="0.33333333333333331"/>
    <x v="269"/>
    <d v="2017-11-01T00:00:00"/>
    <x v="2"/>
    <x v="0"/>
    <s v="Second Class"/>
    <s v="KH-16510"/>
    <s v="Keith Herrera"/>
    <n v="8.3333333333333329E-2"/>
    <x v="0"/>
    <s v="United States"/>
    <s v="Houston"/>
    <x v="2"/>
    <n v="77095"/>
    <x v="2"/>
    <s v="TEC-AC-10002167"/>
    <x v="2"/>
    <x v="6"/>
    <x v="1256"/>
    <n v="24"/>
    <n v="2"/>
    <n v="0.2"/>
    <n v="-2.7"/>
  </r>
  <r>
    <n v="6496"/>
    <s v="CA-2017-111262"/>
    <n v="0.33333333333333331"/>
    <x v="269"/>
    <d v="2017-11-01T00:00:00"/>
    <x v="2"/>
    <x v="0"/>
    <s v="Second Class"/>
    <s v="KH-16510"/>
    <s v="Keith Herrera"/>
    <n v="8.3333333333333329E-2"/>
    <x v="0"/>
    <s v="United States"/>
    <s v="Houston"/>
    <x v="2"/>
    <n v="77095"/>
    <x v="2"/>
    <s v="OFF-PA-10001937"/>
    <x v="0"/>
    <x v="0"/>
    <x v="970"/>
    <n v="15.552"/>
    <n v="3"/>
    <n v="0.2"/>
    <n v="5.4432"/>
  </r>
  <r>
    <n v="6497"/>
    <s v="CA-2017-111262"/>
    <n v="0.33333333333333331"/>
    <x v="269"/>
    <d v="2017-11-01T00:00:00"/>
    <x v="2"/>
    <x v="0"/>
    <s v="Second Class"/>
    <s v="KH-16510"/>
    <s v="Keith Herrera"/>
    <n v="8.3333333333333329E-2"/>
    <x v="0"/>
    <s v="United States"/>
    <s v="Houston"/>
    <x v="2"/>
    <n v="77095"/>
    <x v="2"/>
    <s v="TEC-AC-10004510"/>
    <x v="2"/>
    <x v="6"/>
    <x v="354"/>
    <n v="26.175999999999998"/>
    <n v="2"/>
    <n v="0.2"/>
    <n v="-3.2719999999999998"/>
  </r>
  <r>
    <n v="6505"/>
    <s v="CA-2017-128265"/>
    <n v="1"/>
    <x v="202"/>
    <d v="2017-11-22T00:00:00"/>
    <x v="5"/>
    <x v="5"/>
    <s v="Second Class"/>
    <s v="VW-21775"/>
    <s v="Victoria Wilson"/>
    <n v="0.2"/>
    <x v="2"/>
    <s v="United States"/>
    <s v="New York City"/>
    <x v="9"/>
    <n v="10011"/>
    <x v="1"/>
    <s v="OFF-ST-10000142"/>
    <x v="0"/>
    <x v="3"/>
    <x v="104"/>
    <n v="1247.6400000000001"/>
    <n v="3"/>
    <n v="0"/>
    <n v="349.33920000000001"/>
  </r>
  <r>
    <n v="6509"/>
    <s v="CA-2017-102197"/>
    <n v="0.33333333333333331"/>
    <x v="201"/>
    <d v="2017-12-26T00:00:00"/>
    <x v="4"/>
    <x v="6"/>
    <s v="Standard Class"/>
    <s v="DK-13150"/>
    <s v="David Kendrick"/>
    <n v="0.33333333333333331"/>
    <x v="2"/>
    <s v="United States"/>
    <s v="New York City"/>
    <x v="9"/>
    <n v="10009"/>
    <x v="1"/>
    <s v="OFF-PA-10001970"/>
    <x v="0"/>
    <x v="0"/>
    <x v="85"/>
    <n v="279.89999999999998"/>
    <n v="5"/>
    <n v="0"/>
    <n v="137.15100000000001"/>
  </r>
  <r>
    <n v="6510"/>
    <s v="CA-2017-102197"/>
    <n v="0.33333333333333331"/>
    <x v="201"/>
    <d v="2017-12-26T00:00:00"/>
    <x v="4"/>
    <x v="6"/>
    <s v="Standard Class"/>
    <s v="DK-13150"/>
    <s v="David Kendrick"/>
    <n v="0.33333333333333331"/>
    <x v="2"/>
    <s v="United States"/>
    <s v="New York City"/>
    <x v="9"/>
    <n v="10009"/>
    <x v="1"/>
    <s v="OFF-BI-10001524"/>
    <x v="0"/>
    <x v="4"/>
    <x v="608"/>
    <n v="50.351999999999997"/>
    <n v="3"/>
    <n v="0.2"/>
    <n v="17.623200000000001"/>
  </r>
  <r>
    <n v="6511"/>
    <s v="CA-2017-102197"/>
    <n v="0.33333333333333331"/>
    <x v="201"/>
    <d v="2017-12-26T00:00:00"/>
    <x v="4"/>
    <x v="6"/>
    <s v="Standard Class"/>
    <s v="DK-13150"/>
    <s v="David Kendrick"/>
    <n v="0.33333333333333331"/>
    <x v="2"/>
    <s v="United States"/>
    <s v="New York City"/>
    <x v="9"/>
    <n v="10009"/>
    <x v="1"/>
    <s v="OFF-PA-10004156"/>
    <x v="0"/>
    <x v="0"/>
    <x v="1254"/>
    <n v="34.020000000000003"/>
    <n v="3"/>
    <n v="0"/>
    <n v="16.669799999999999"/>
  </r>
  <r>
    <n v="6512"/>
    <s v="CA-2017-167640"/>
    <n v="0.25"/>
    <x v="250"/>
    <d v="2017-03-10T00:00:00"/>
    <x v="9"/>
    <x v="4"/>
    <s v="Standard Class"/>
    <s v="FC-14245"/>
    <s v="Frank Carlisle"/>
    <n v="0.1111111111111111"/>
    <x v="1"/>
    <s v="United States"/>
    <s v="San Francisco"/>
    <x v="10"/>
    <n v="94109"/>
    <x v="3"/>
    <s v="OFF-AR-10003158"/>
    <x v="0"/>
    <x v="8"/>
    <x v="228"/>
    <n v="23.88"/>
    <n v="6"/>
    <n v="0"/>
    <n v="8.1191999999999993"/>
  </r>
  <r>
    <n v="6513"/>
    <s v="CA-2017-167640"/>
    <n v="0.25"/>
    <x v="250"/>
    <d v="2017-03-10T00:00:00"/>
    <x v="9"/>
    <x v="4"/>
    <s v="Standard Class"/>
    <s v="FC-14245"/>
    <s v="Frank Carlisle"/>
    <n v="0.1111111111111111"/>
    <x v="1"/>
    <s v="United States"/>
    <s v="San Francisco"/>
    <x v="10"/>
    <n v="94109"/>
    <x v="3"/>
    <s v="OFF-LA-10004559"/>
    <x v="0"/>
    <x v="7"/>
    <x v="1257"/>
    <n v="11.52"/>
    <n v="4"/>
    <n v="0"/>
    <n v="5.6448"/>
  </r>
  <r>
    <n v="6514"/>
    <s v="CA-2017-167640"/>
    <n v="0.25"/>
    <x v="250"/>
    <d v="2017-03-10T00:00:00"/>
    <x v="9"/>
    <x v="4"/>
    <s v="Standard Class"/>
    <s v="FC-14245"/>
    <s v="Frank Carlisle"/>
    <n v="0.1111111111111111"/>
    <x v="1"/>
    <s v="United States"/>
    <s v="San Francisco"/>
    <x v="10"/>
    <n v="94109"/>
    <x v="3"/>
    <s v="OFF-PA-10001033"/>
    <x v="0"/>
    <x v="0"/>
    <x v="1162"/>
    <n v="286.93"/>
    <n v="7"/>
    <n v="0"/>
    <n v="140.59569999999999"/>
  </r>
  <r>
    <n v="6515"/>
    <s v="CA-2017-167640"/>
    <n v="0.25"/>
    <x v="250"/>
    <d v="2017-03-10T00:00:00"/>
    <x v="9"/>
    <x v="4"/>
    <s v="Standard Class"/>
    <s v="FC-14245"/>
    <s v="Frank Carlisle"/>
    <n v="0.1111111111111111"/>
    <x v="1"/>
    <s v="United States"/>
    <s v="San Francisco"/>
    <x v="10"/>
    <n v="94109"/>
    <x v="3"/>
    <s v="TEC-PH-10001336"/>
    <x v="2"/>
    <x v="2"/>
    <x v="348"/>
    <n v="206.38399999999999"/>
    <n v="2"/>
    <n v="0.2"/>
    <n v="23.2182"/>
  </r>
  <r>
    <n v="6516"/>
    <s v="US-2017-116652"/>
    <n v="0.2"/>
    <x v="48"/>
    <d v="2017-09-19T00:00:00"/>
    <x v="3"/>
    <x v="5"/>
    <s v="Standard Class"/>
    <s v="RD-19480"/>
    <s v="Rick Duston"/>
    <n v="0.1111111111111111"/>
    <x v="0"/>
    <s v="United States"/>
    <s v="San Francisco"/>
    <x v="10"/>
    <n v="94122"/>
    <x v="3"/>
    <s v="FUR-CH-10002961"/>
    <x v="1"/>
    <x v="1"/>
    <x v="389"/>
    <n v="218.352"/>
    <n v="3"/>
    <n v="0.2"/>
    <n v="0"/>
  </r>
  <r>
    <n v="6517"/>
    <s v="US-2017-116652"/>
    <n v="0.2"/>
    <x v="48"/>
    <d v="2017-09-19T00:00:00"/>
    <x v="3"/>
    <x v="5"/>
    <s v="Standard Class"/>
    <s v="RD-19480"/>
    <s v="Rick Duston"/>
    <n v="0.1111111111111111"/>
    <x v="0"/>
    <s v="United States"/>
    <s v="San Francisco"/>
    <x v="10"/>
    <n v="94122"/>
    <x v="3"/>
    <s v="FUR-FU-10001488"/>
    <x v="1"/>
    <x v="5"/>
    <x v="737"/>
    <n v="529.9"/>
    <n v="5"/>
    <n v="0"/>
    <n v="105.98"/>
  </r>
  <r>
    <n v="6518"/>
    <s v="US-2017-116652"/>
    <n v="0.2"/>
    <x v="48"/>
    <d v="2017-09-19T00:00:00"/>
    <x v="3"/>
    <x v="5"/>
    <s v="Standard Class"/>
    <s v="RD-19480"/>
    <s v="Rick Duston"/>
    <n v="0.1111111111111111"/>
    <x v="0"/>
    <s v="United States"/>
    <s v="San Francisco"/>
    <x v="10"/>
    <n v="94122"/>
    <x v="3"/>
    <s v="OFF-AR-10001915"/>
    <x v="0"/>
    <x v="8"/>
    <x v="856"/>
    <n v="99.3"/>
    <n v="10"/>
    <n v="0"/>
    <n v="41.706000000000003"/>
  </r>
  <r>
    <n v="6519"/>
    <s v="US-2017-116652"/>
    <n v="0.2"/>
    <x v="48"/>
    <d v="2017-09-19T00:00:00"/>
    <x v="3"/>
    <x v="5"/>
    <s v="Standard Class"/>
    <s v="RD-19480"/>
    <s v="Rick Duston"/>
    <n v="0.1111111111111111"/>
    <x v="0"/>
    <s v="United States"/>
    <s v="San Francisco"/>
    <x v="10"/>
    <n v="94122"/>
    <x v="3"/>
    <s v="OFF-AP-10001205"/>
    <x v="0"/>
    <x v="11"/>
    <x v="658"/>
    <n v="108.96"/>
    <n v="2"/>
    <n v="0"/>
    <n v="30.508800000000001"/>
  </r>
  <r>
    <n v="6520"/>
    <s v="US-2017-116652"/>
    <n v="0.2"/>
    <x v="48"/>
    <d v="2017-09-19T00:00:00"/>
    <x v="3"/>
    <x v="5"/>
    <s v="Standard Class"/>
    <s v="RD-19480"/>
    <s v="Rick Duston"/>
    <n v="0.1111111111111111"/>
    <x v="0"/>
    <s v="United States"/>
    <s v="San Francisco"/>
    <x v="10"/>
    <n v="94122"/>
    <x v="3"/>
    <s v="OFF-BI-10004528"/>
    <x v="0"/>
    <x v="4"/>
    <x v="1258"/>
    <n v="2.6880000000000002"/>
    <n v="1"/>
    <n v="0.2"/>
    <n v="0.84"/>
  </r>
  <r>
    <n v="6521"/>
    <s v="CA-2017-138289"/>
    <n v="0.33333333333333331"/>
    <x v="286"/>
    <d v="2017-01-18T00:00:00"/>
    <x v="11"/>
    <x v="4"/>
    <s v="Second Class"/>
    <s v="AR-10540"/>
    <s v="Andy Reiter"/>
    <n v="0.25"/>
    <x v="0"/>
    <s v="United States"/>
    <s v="Jackson"/>
    <x v="5"/>
    <n v="49201"/>
    <x v="2"/>
    <s v="OFF-BI-10004995"/>
    <x v="0"/>
    <x v="4"/>
    <x v="711"/>
    <n v="5443.96"/>
    <n v="4"/>
    <n v="0"/>
    <n v="2504.2215999999999"/>
  </r>
  <r>
    <n v="6522"/>
    <s v="CA-2017-138289"/>
    <n v="0.33333333333333331"/>
    <x v="286"/>
    <d v="2017-01-18T00:00:00"/>
    <x v="11"/>
    <x v="4"/>
    <s v="Second Class"/>
    <s v="AR-10540"/>
    <s v="Andy Reiter"/>
    <n v="0.25"/>
    <x v="0"/>
    <s v="United States"/>
    <s v="Jackson"/>
    <x v="5"/>
    <n v="49201"/>
    <x v="2"/>
    <s v="FUR-CH-10004626"/>
    <x v="1"/>
    <x v="1"/>
    <x v="1069"/>
    <n v="302.67"/>
    <n v="3"/>
    <n v="0"/>
    <n v="72.640799999999999"/>
  </r>
  <r>
    <n v="6523"/>
    <s v="CA-2017-138289"/>
    <n v="0.33333333333333331"/>
    <x v="286"/>
    <d v="2017-01-18T00:00:00"/>
    <x v="11"/>
    <x v="4"/>
    <s v="Second Class"/>
    <s v="AR-10540"/>
    <s v="Andy Reiter"/>
    <n v="0.25"/>
    <x v="0"/>
    <s v="United States"/>
    <s v="Jackson"/>
    <x v="5"/>
    <n v="49201"/>
    <x v="2"/>
    <s v="OFF-PA-10001260"/>
    <x v="0"/>
    <x v="0"/>
    <x v="1259"/>
    <n v="56.07"/>
    <n v="7"/>
    <n v="0"/>
    <n v="25.2315"/>
  </r>
  <r>
    <n v="6532"/>
    <s v="US-2017-107384"/>
    <n v="0.33333333333333331"/>
    <x v="221"/>
    <d v="2017-12-08T00:00:00"/>
    <x v="4"/>
    <x v="4"/>
    <s v="Standard Class"/>
    <s v="TP-21130"/>
    <s v="Theone Pippenger"/>
    <n v="0.125"/>
    <x v="0"/>
    <s v="United States"/>
    <s v="Rochester"/>
    <x v="7"/>
    <n v="55901"/>
    <x v="2"/>
    <s v="OFF-AR-10001315"/>
    <x v="0"/>
    <x v="8"/>
    <x v="857"/>
    <n v="8.8000000000000007"/>
    <n v="5"/>
    <n v="0"/>
    <n v="2.552"/>
  </r>
  <r>
    <n v="6533"/>
    <s v="US-2017-107384"/>
    <n v="0.33333333333333331"/>
    <x v="221"/>
    <d v="2017-12-08T00:00:00"/>
    <x v="4"/>
    <x v="4"/>
    <s v="Standard Class"/>
    <s v="TP-21130"/>
    <s v="Theone Pippenger"/>
    <n v="0.125"/>
    <x v="0"/>
    <s v="United States"/>
    <s v="Rochester"/>
    <x v="7"/>
    <n v="55901"/>
    <x v="2"/>
    <s v="TEC-AC-10004595"/>
    <x v="2"/>
    <x v="6"/>
    <x v="1260"/>
    <n v="142.80000000000001"/>
    <n v="1"/>
    <n v="0"/>
    <n v="29.988"/>
  </r>
  <r>
    <n v="6534"/>
    <s v="US-2017-107384"/>
    <n v="0.33333333333333331"/>
    <x v="221"/>
    <d v="2017-12-08T00:00:00"/>
    <x v="4"/>
    <x v="4"/>
    <s v="Standard Class"/>
    <s v="TP-21130"/>
    <s v="Theone Pippenger"/>
    <n v="0.125"/>
    <x v="0"/>
    <s v="United States"/>
    <s v="Rochester"/>
    <x v="7"/>
    <n v="55901"/>
    <x v="2"/>
    <s v="TEC-AC-10001539"/>
    <x v="2"/>
    <x v="6"/>
    <x v="938"/>
    <n v="399.95"/>
    <n v="5"/>
    <n v="0"/>
    <n v="143.982"/>
  </r>
  <r>
    <n v="6541"/>
    <s v="US-2017-107888"/>
    <n v="0.25"/>
    <x v="192"/>
    <d v="2017-11-19T00:00:00"/>
    <x v="5"/>
    <x v="2"/>
    <s v="First Class"/>
    <s v="CC-12220"/>
    <s v="Chris Cortes"/>
    <n v="0.1111111111111111"/>
    <x v="0"/>
    <s v="United States"/>
    <s v="Seattle"/>
    <x v="21"/>
    <n v="98103"/>
    <x v="3"/>
    <s v="OFF-PA-10001363"/>
    <x v="0"/>
    <x v="0"/>
    <x v="1261"/>
    <n v="73.680000000000007"/>
    <n v="6"/>
    <n v="0"/>
    <n v="34.629600000000003"/>
  </r>
  <r>
    <n v="6542"/>
    <s v="US-2017-107888"/>
    <n v="0.25"/>
    <x v="192"/>
    <d v="2017-11-19T00:00:00"/>
    <x v="5"/>
    <x v="2"/>
    <s v="First Class"/>
    <s v="CC-12220"/>
    <s v="Chris Cortes"/>
    <n v="0.1111111111111111"/>
    <x v="0"/>
    <s v="United States"/>
    <s v="Seattle"/>
    <x v="21"/>
    <n v="98103"/>
    <x v="3"/>
    <s v="FUR-FU-10003394"/>
    <x v="1"/>
    <x v="5"/>
    <x v="1262"/>
    <n v="139.91999999999999"/>
    <n v="2"/>
    <n v="0"/>
    <n v="23.7864"/>
  </r>
  <r>
    <n v="6543"/>
    <s v="US-2017-107888"/>
    <n v="0.25"/>
    <x v="192"/>
    <d v="2017-11-19T00:00:00"/>
    <x v="5"/>
    <x v="2"/>
    <s v="First Class"/>
    <s v="CC-12220"/>
    <s v="Chris Cortes"/>
    <n v="0.1111111111111111"/>
    <x v="0"/>
    <s v="United States"/>
    <s v="Seattle"/>
    <x v="21"/>
    <n v="98103"/>
    <x v="3"/>
    <s v="TEC-PH-10003171"/>
    <x v="2"/>
    <x v="2"/>
    <x v="1193"/>
    <n v="107.88"/>
    <n v="3"/>
    <n v="0.2"/>
    <n v="10.788"/>
  </r>
  <r>
    <n v="6544"/>
    <s v="US-2017-107888"/>
    <n v="0.25"/>
    <x v="192"/>
    <d v="2017-11-19T00:00:00"/>
    <x v="5"/>
    <x v="2"/>
    <s v="First Class"/>
    <s v="CC-12220"/>
    <s v="Chris Cortes"/>
    <n v="0.1111111111111111"/>
    <x v="0"/>
    <s v="United States"/>
    <s v="Seattle"/>
    <x v="21"/>
    <n v="98103"/>
    <x v="3"/>
    <s v="OFF-ST-10003123"/>
    <x v="0"/>
    <x v="3"/>
    <x v="1019"/>
    <n v="33.29"/>
    <n v="1"/>
    <n v="0"/>
    <n v="7.9896000000000003"/>
  </r>
  <r>
    <n v="6545"/>
    <s v="US-2017-154872"/>
    <n v="0.33333333333333331"/>
    <x v="88"/>
    <d v="2017-05-18T00:00:00"/>
    <x v="6"/>
    <x v="1"/>
    <s v="Standard Class"/>
    <s v="DP-13000"/>
    <s v="Darren Powers"/>
    <n v="0.2"/>
    <x v="0"/>
    <s v="United States"/>
    <s v="Cleveland"/>
    <x v="12"/>
    <n v="44105"/>
    <x v="1"/>
    <s v="OFF-BI-10003007"/>
    <x v="0"/>
    <x v="4"/>
    <x v="1263"/>
    <n v="58.17"/>
    <n v="5"/>
    <n v="0.7"/>
    <n v="-46.536000000000001"/>
  </r>
  <r>
    <n v="6546"/>
    <s v="US-2017-154872"/>
    <n v="0.33333333333333331"/>
    <x v="88"/>
    <d v="2017-05-18T00:00:00"/>
    <x v="6"/>
    <x v="1"/>
    <s v="Standard Class"/>
    <s v="DP-13000"/>
    <s v="Darren Powers"/>
    <n v="0.2"/>
    <x v="0"/>
    <s v="United States"/>
    <s v="Cleveland"/>
    <x v="12"/>
    <n v="44105"/>
    <x v="1"/>
    <s v="OFF-LA-10000973"/>
    <x v="0"/>
    <x v="7"/>
    <x v="1264"/>
    <n v="5.04"/>
    <n v="2"/>
    <n v="0.2"/>
    <n v="1.764"/>
  </r>
  <r>
    <n v="6547"/>
    <s v="US-2017-154872"/>
    <n v="0.33333333333333331"/>
    <x v="88"/>
    <d v="2017-05-18T00:00:00"/>
    <x v="6"/>
    <x v="1"/>
    <s v="Standard Class"/>
    <s v="DP-13000"/>
    <s v="Darren Powers"/>
    <n v="0.2"/>
    <x v="0"/>
    <s v="United States"/>
    <s v="Cleveland"/>
    <x v="12"/>
    <n v="44105"/>
    <x v="1"/>
    <s v="OFF-PA-10000483"/>
    <x v="0"/>
    <x v="0"/>
    <x v="1265"/>
    <n v="24.783999999999999"/>
    <n v="1"/>
    <n v="0.2"/>
    <n v="7.7450000000000001"/>
  </r>
  <r>
    <n v="6552"/>
    <s v="CA-2017-161578"/>
    <n v="0.5"/>
    <x v="236"/>
    <d v="2017-12-21T00:00:00"/>
    <x v="4"/>
    <x v="0"/>
    <s v="Second Class"/>
    <s v="RB-19465"/>
    <s v="Rick Bensley"/>
    <n v="0.2"/>
    <x v="1"/>
    <s v="United States"/>
    <s v="Los Angeles"/>
    <x v="10"/>
    <n v="90036"/>
    <x v="3"/>
    <s v="OFF-PA-10002986"/>
    <x v="0"/>
    <x v="0"/>
    <x v="123"/>
    <n v="13.36"/>
    <n v="2"/>
    <n v="0"/>
    <n v="6.4127999999999998"/>
  </r>
  <r>
    <n v="6553"/>
    <s v="CA-2017-161578"/>
    <n v="0.5"/>
    <x v="236"/>
    <d v="2017-12-21T00:00:00"/>
    <x v="4"/>
    <x v="0"/>
    <s v="Second Class"/>
    <s v="RB-19465"/>
    <s v="Rick Bensley"/>
    <n v="0.2"/>
    <x v="1"/>
    <s v="United States"/>
    <s v="Los Angeles"/>
    <x v="10"/>
    <n v="90036"/>
    <x v="3"/>
    <s v="OFF-ST-10002289"/>
    <x v="0"/>
    <x v="3"/>
    <x v="597"/>
    <n v="158.9"/>
    <n v="5"/>
    <n v="0"/>
    <n v="7.9450000000000003"/>
  </r>
  <r>
    <n v="6562"/>
    <s v="CA-2017-144680"/>
    <n v="1"/>
    <x v="52"/>
    <d v="2017-04-02T00:00:00"/>
    <x v="9"/>
    <x v="5"/>
    <s v="First Class"/>
    <s v="SC-20260"/>
    <s v="Scott Cohen"/>
    <n v="0.2"/>
    <x v="2"/>
    <s v="United States"/>
    <s v="Arlington"/>
    <x v="2"/>
    <n v="76017"/>
    <x v="2"/>
    <s v="OFF-AP-10003040"/>
    <x v="0"/>
    <x v="11"/>
    <x v="961"/>
    <n v="33.619999999999997"/>
    <n v="5"/>
    <n v="0.8"/>
    <n v="-90.774000000000001"/>
  </r>
  <r>
    <n v="6567"/>
    <s v="CA-2017-131282"/>
    <n v="0.5"/>
    <x v="299"/>
    <d v="2017-02-08T00:00:00"/>
    <x v="8"/>
    <x v="1"/>
    <s v="Second Class"/>
    <s v="CB-12025"/>
    <s v="Cassandra Brandow"/>
    <n v="0.1111111111111111"/>
    <x v="0"/>
    <s v="United States"/>
    <s v="Waco"/>
    <x v="2"/>
    <n v="76706"/>
    <x v="2"/>
    <s v="OFF-BI-10004632"/>
    <x v="0"/>
    <x v="4"/>
    <x v="173"/>
    <n v="243.99199999999999"/>
    <n v="4"/>
    <n v="0.8"/>
    <n v="-426.98599999999999"/>
  </r>
  <r>
    <n v="6568"/>
    <s v="CA-2017-131282"/>
    <n v="0.5"/>
    <x v="299"/>
    <d v="2017-02-08T00:00:00"/>
    <x v="8"/>
    <x v="1"/>
    <s v="Second Class"/>
    <s v="CB-12025"/>
    <s v="Cassandra Brandow"/>
    <n v="0.1111111111111111"/>
    <x v="0"/>
    <s v="United States"/>
    <s v="Waco"/>
    <x v="2"/>
    <n v="76706"/>
    <x v="2"/>
    <s v="OFF-AR-10003087"/>
    <x v="0"/>
    <x v="8"/>
    <x v="278"/>
    <n v="7.12"/>
    <n v="5"/>
    <n v="0.2"/>
    <n v="0.71199999999999997"/>
  </r>
  <r>
    <n v="6576"/>
    <s v="CA-2017-123085"/>
    <n v="0.5"/>
    <x v="126"/>
    <d v="2017-03-08T00:00:00"/>
    <x v="9"/>
    <x v="5"/>
    <s v="Standard Class"/>
    <s v="EJ-13720"/>
    <s v="Ed Jacobs"/>
    <n v="0.5"/>
    <x v="0"/>
    <s v="United States"/>
    <s v="Los Angeles"/>
    <x v="10"/>
    <n v="90008"/>
    <x v="3"/>
    <s v="TEC-AC-10000990"/>
    <x v="2"/>
    <x v="6"/>
    <x v="831"/>
    <n v="1049.44"/>
    <n v="8"/>
    <n v="0"/>
    <n v="440.76479999999998"/>
  </r>
  <r>
    <n v="6577"/>
    <s v="CA-2017-123085"/>
    <n v="0.5"/>
    <x v="126"/>
    <d v="2017-03-08T00:00:00"/>
    <x v="9"/>
    <x v="5"/>
    <s v="Standard Class"/>
    <s v="EJ-13720"/>
    <s v="Ed Jacobs"/>
    <n v="0.5"/>
    <x v="0"/>
    <s v="United States"/>
    <s v="Los Angeles"/>
    <x v="10"/>
    <n v="90008"/>
    <x v="3"/>
    <s v="FUR-CH-10003968"/>
    <x v="1"/>
    <x v="1"/>
    <x v="1216"/>
    <n v="170.352"/>
    <n v="3"/>
    <n v="0.2"/>
    <n v="-17.0352"/>
  </r>
  <r>
    <n v="6584"/>
    <s v="CA-2017-104731"/>
    <n v="0.14285714285714285"/>
    <x v="72"/>
    <d v="2017-07-27T00:00:00"/>
    <x v="1"/>
    <x v="5"/>
    <s v="Standard Class"/>
    <s v="AM-10705"/>
    <s v="Anne McFarland"/>
    <n v="0.1111111111111111"/>
    <x v="0"/>
    <s v="United States"/>
    <s v="Salem"/>
    <x v="16"/>
    <n v="24153"/>
    <x v="0"/>
    <s v="OFF-AR-10003727"/>
    <x v="0"/>
    <x v="8"/>
    <x v="1177"/>
    <n v="101.94"/>
    <n v="6"/>
    <n v="0"/>
    <n v="29.5626"/>
  </r>
  <r>
    <n v="6585"/>
    <s v="CA-2017-104731"/>
    <n v="0.14285714285714285"/>
    <x v="72"/>
    <d v="2017-07-27T00:00:00"/>
    <x v="1"/>
    <x v="5"/>
    <s v="Standard Class"/>
    <s v="AM-10705"/>
    <s v="Anne McFarland"/>
    <n v="0.1111111111111111"/>
    <x v="0"/>
    <s v="United States"/>
    <s v="Salem"/>
    <x v="16"/>
    <n v="24153"/>
    <x v="0"/>
    <s v="TEC-PH-10002660"/>
    <x v="2"/>
    <x v="2"/>
    <x v="229"/>
    <n v="271.95999999999998"/>
    <n v="4"/>
    <n v="0"/>
    <n v="67.989999999999995"/>
  </r>
  <r>
    <n v="6586"/>
    <s v="CA-2017-104731"/>
    <n v="0.14285714285714285"/>
    <x v="72"/>
    <d v="2017-07-27T00:00:00"/>
    <x v="1"/>
    <x v="5"/>
    <s v="Standard Class"/>
    <s v="AM-10705"/>
    <s v="Anne McFarland"/>
    <n v="0.1111111111111111"/>
    <x v="0"/>
    <s v="United States"/>
    <s v="Salem"/>
    <x v="16"/>
    <n v="24153"/>
    <x v="0"/>
    <s v="FUR-FU-10003274"/>
    <x v="1"/>
    <x v="5"/>
    <x v="1266"/>
    <n v="8.8000000000000007"/>
    <n v="5"/>
    <n v="0"/>
    <n v="3.8719999999999999"/>
  </r>
  <r>
    <n v="6587"/>
    <s v="CA-2017-104731"/>
    <n v="0.14285714285714285"/>
    <x v="72"/>
    <d v="2017-07-27T00:00:00"/>
    <x v="1"/>
    <x v="5"/>
    <s v="Standard Class"/>
    <s v="AM-10705"/>
    <s v="Anne McFarland"/>
    <n v="0.1111111111111111"/>
    <x v="0"/>
    <s v="United States"/>
    <s v="Salem"/>
    <x v="16"/>
    <n v="24153"/>
    <x v="0"/>
    <s v="OFF-AR-10003829"/>
    <x v="0"/>
    <x v="8"/>
    <x v="361"/>
    <n v="19.68"/>
    <n v="6"/>
    <n v="0"/>
    <n v="5.7072000000000003"/>
  </r>
  <r>
    <n v="6588"/>
    <s v="CA-2017-104731"/>
    <n v="0.14285714285714285"/>
    <x v="72"/>
    <d v="2017-07-27T00:00:00"/>
    <x v="1"/>
    <x v="5"/>
    <s v="Standard Class"/>
    <s v="AM-10705"/>
    <s v="Anne McFarland"/>
    <n v="0.1111111111111111"/>
    <x v="0"/>
    <s v="United States"/>
    <s v="Salem"/>
    <x v="16"/>
    <n v="24153"/>
    <x v="0"/>
    <s v="FUR-BO-10003441"/>
    <x v="1"/>
    <x v="14"/>
    <x v="234"/>
    <n v="302.94"/>
    <n v="3"/>
    <n v="0"/>
    <n v="69.676199999999994"/>
  </r>
  <r>
    <n v="6589"/>
    <s v="CA-2017-104731"/>
    <n v="0.14285714285714285"/>
    <x v="72"/>
    <d v="2017-07-27T00:00:00"/>
    <x v="1"/>
    <x v="5"/>
    <s v="Standard Class"/>
    <s v="AM-10705"/>
    <s v="Anne McFarland"/>
    <n v="0.1111111111111111"/>
    <x v="0"/>
    <s v="United States"/>
    <s v="Salem"/>
    <x v="16"/>
    <n v="24153"/>
    <x v="0"/>
    <s v="OFF-BI-10003355"/>
    <x v="0"/>
    <x v="4"/>
    <x v="734"/>
    <n v="14.94"/>
    <n v="3"/>
    <n v="0"/>
    <n v="7.1711999999999998"/>
  </r>
  <r>
    <n v="6590"/>
    <s v="CA-2017-104731"/>
    <n v="0.14285714285714285"/>
    <x v="72"/>
    <d v="2017-07-27T00:00:00"/>
    <x v="1"/>
    <x v="5"/>
    <s v="Standard Class"/>
    <s v="AM-10705"/>
    <s v="Anne McFarland"/>
    <n v="0.1111111111111111"/>
    <x v="0"/>
    <s v="United States"/>
    <s v="Salem"/>
    <x v="16"/>
    <n v="24153"/>
    <x v="0"/>
    <s v="OFF-SU-10003505"/>
    <x v="0"/>
    <x v="15"/>
    <x v="760"/>
    <n v="231.72"/>
    <n v="2"/>
    <n v="0"/>
    <n v="11.586"/>
  </r>
  <r>
    <n v="6596"/>
    <s v="CA-2017-157112"/>
    <n v="0.5"/>
    <x v="219"/>
    <d v="2017-04-26T00:00:00"/>
    <x v="0"/>
    <x v="1"/>
    <s v="First Class"/>
    <s v="GG-14650"/>
    <s v="Greg Guthrie"/>
    <n v="0.1"/>
    <x v="2"/>
    <s v="United States"/>
    <s v="Columbus"/>
    <x v="12"/>
    <n v="43229"/>
    <x v="1"/>
    <s v="OFF-BI-10000285"/>
    <x v="0"/>
    <x v="4"/>
    <x v="1267"/>
    <n v="11.76"/>
    <n v="5"/>
    <n v="0.7"/>
    <n v="-7.84"/>
  </r>
  <r>
    <n v="6597"/>
    <s v="CA-2017-157112"/>
    <n v="0.5"/>
    <x v="219"/>
    <d v="2017-04-26T00:00:00"/>
    <x v="0"/>
    <x v="1"/>
    <s v="First Class"/>
    <s v="GG-14650"/>
    <s v="Greg Guthrie"/>
    <n v="0.1"/>
    <x v="2"/>
    <s v="United States"/>
    <s v="Columbus"/>
    <x v="12"/>
    <n v="43229"/>
    <x v="1"/>
    <s v="OFF-PA-10001804"/>
    <x v="0"/>
    <x v="0"/>
    <x v="455"/>
    <n v="5.3440000000000003"/>
    <n v="1"/>
    <n v="0.2"/>
    <n v="1.8704000000000001"/>
  </r>
  <r>
    <n v="6604"/>
    <s v="CA-2017-146346"/>
    <n v="1"/>
    <x v="12"/>
    <d v="2017-06-20T00:00:00"/>
    <x v="7"/>
    <x v="0"/>
    <s v="First Class"/>
    <s v="RA-19945"/>
    <s v="Ryan Akin"/>
    <n v="0.25"/>
    <x v="0"/>
    <s v="United States"/>
    <s v="Commerce City"/>
    <x v="26"/>
    <n v="80022"/>
    <x v="3"/>
    <s v="OFF-ST-10001418"/>
    <x v="0"/>
    <x v="3"/>
    <x v="1042"/>
    <n v="146.352"/>
    <n v="3"/>
    <n v="0.2"/>
    <n v="-32.929200000000002"/>
  </r>
  <r>
    <n v="6619"/>
    <s v="US-2017-167402"/>
    <n v="0.25"/>
    <x v="300"/>
    <d v="2017-01-18T00:00:00"/>
    <x v="11"/>
    <x v="5"/>
    <s v="Second Class"/>
    <s v="CP-12085"/>
    <s v="Cathy Prescott"/>
    <n v="0.125"/>
    <x v="2"/>
    <s v="United States"/>
    <s v="Springfield"/>
    <x v="13"/>
    <n v="65807"/>
    <x v="2"/>
    <s v="OFF-PA-10004983"/>
    <x v="0"/>
    <x v="0"/>
    <x v="612"/>
    <n v="32.4"/>
    <n v="5"/>
    <n v="0"/>
    <n v="15.552"/>
  </r>
  <r>
    <n v="6620"/>
    <s v="US-2017-167402"/>
    <n v="0.25"/>
    <x v="300"/>
    <d v="2017-01-18T00:00:00"/>
    <x v="11"/>
    <x v="5"/>
    <s v="Second Class"/>
    <s v="CP-12085"/>
    <s v="Cathy Prescott"/>
    <n v="0.125"/>
    <x v="2"/>
    <s v="United States"/>
    <s v="Springfield"/>
    <x v="13"/>
    <n v="65807"/>
    <x v="2"/>
    <s v="OFF-AR-10004010"/>
    <x v="0"/>
    <x v="8"/>
    <x v="1268"/>
    <n v="209.94"/>
    <n v="6"/>
    <n v="0"/>
    <n v="54.584400000000002"/>
  </r>
  <r>
    <n v="6621"/>
    <s v="US-2017-167402"/>
    <n v="0.25"/>
    <x v="300"/>
    <d v="2017-01-18T00:00:00"/>
    <x v="11"/>
    <x v="5"/>
    <s v="Second Class"/>
    <s v="CP-12085"/>
    <s v="Cathy Prescott"/>
    <n v="0.125"/>
    <x v="2"/>
    <s v="United States"/>
    <s v="Springfield"/>
    <x v="13"/>
    <n v="65807"/>
    <x v="2"/>
    <s v="OFF-SU-10002881"/>
    <x v="0"/>
    <x v="15"/>
    <x v="446"/>
    <n v="4164.05"/>
    <n v="5"/>
    <n v="0"/>
    <n v="83.281000000000006"/>
  </r>
  <r>
    <n v="6622"/>
    <s v="US-2017-167402"/>
    <n v="0.25"/>
    <x v="300"/>
    <d v="2017-01-18T00:00:00"/>
    <x v="11"/>
    <x v="5"/>
    <s v="Second Class"/>
    <s v="CP-12085"/>
    <s v="Cathy Prescott"/>
    <n v="0.125"/>
    <x v="2"/>
    <s v="United States"/>
    <s v="Springfield"/>
    <x v="13"/>
    <n v="65807"/>
    <x v="2"/>
    <s v="FUR-BO-10001608"/>
    <x v="1"/>
    <x v="14"/>
    <x v="1269"/>
    <n v="212.94"/>
    <n v="3"/>
    <n v="0"/>
    <n v="53.234999999999999"/>
  </r>
  <r>
    <n v="6635"/>
    <s v="CA-2017-144498"/>
    <n v="0.33333333333333331"/>
    <x v="181"/>
    <d v="2017-05-06T00:00:00"/>
    <x v="6"/>
    <x v="0"/>
    <s v="Same Day"/>
    <s v="MB-18085"/>
    <s v="Mick Brown"/>
    <n v="0.2"/>
    <x v="0"/>
    <s v="United States"/>
    <s v="Charlotte"/>
    <x v="0"/>
    <n v="28205"/>
    <x v="0"/>
    <s v="OFF-BI-10003982"/>
    <x v="0"/>
    <x v="4"/>
    <x v="185"/>
    <n v="68.540999999999997"/>
    <n v="11"/>
    <n v="0.7"/>
    <n v="-52.548099999999998"/>
  </r>
  <r>
    <n v="6636"/>
    <s v="CA-2017-144498"/>
    <n v="0.33333333333333331"/>
    <x v="181"/>
    <d v="2017-05-06T00:00:00"/>
    <x v="6"/>
    <x v="0"/>
    <s v="Same Day"/>
    <s v="MB-18085"/>
    <s v="Mick Brown"/>
    <n v="0.2"/>
    <x v="0"/>
    <s v="United States"/>
    <s v="Charlotte"/>
    <x v="0"/>
    <n v="28205"/>
    <x v="0"/>
    <s v="TEC-PH-10004977"/>
    <x v="2"/>
    <x v="2"/>
    <x v="138"/>
    <n v="627.16800000000001"/>
    <n v="4"/>
    <n v="0.2"/>
    <n v="70.556399999999996"/>
  </r>
  <r>
    <n v="6637"/>
    <s v="CA-2017-144498"/>
    <n v="0.33333333333333331"/>
    <x v="181"/>
    <d v="2017-05-06T00:00:00"/>
    <x v="6"/>
    <x v="0"/>
    <s v="Same Day"/>
    <s v="MB-18085"/>
    <s v="Mick Brown"/>
    <n v="0.2"/>
    <x v="0"/>
    <s v="United States"/>
    <s v="Charlotte"/>
    <x v="0"/>
    <n v="28205"/>
    <x v="0"/>
    <s v="OFF-LA-10003510"/>
    <x v="0"/>
    <x v="7"/>
    <x v="1052"/>
    <n v="122.12"/>
    <n v="5"/>
    <n v="0.2"/>
    <n v="39.689"/>
  </r>
  <r>
    <n v="6638"/>
    <s v="CA-2017-103352"/>
    <n v="0.5"/>
    <x v="99"/>
    <d v="2017-11-30T00:00:00"/>
    <x v="5"/>
    <x v="4"/>
    <s v="Second Class"/>
    <s v="RP-19390"/>
    <s v="Resi Pölking"/>
    <n v="0.25"/>
    <x v="0"/>
    <s v="United States"/>
    <s v="New York City"/>
    <x v="9"/>
    <n v="10011"/>
    <x v="1"/>
    <s v="OFF-AR-10001573"/>
    <x v="0"/>
    <x v="8"/>
    <x v="92"/>
    <n v="6.99"/>
    <n v="3"/>
    <n v="0"/>
    <n v="2.0270999999999999"/>
  </r>
  <r>
    <n v="6639"/>
    <s v="CA-2017-103352"/>
    <n v="0.5"/>
    <x v="99"/>
    <d v="2017-11-30T00:00:00"/>
    <x v="5"/>
    <x v="4"/>
    <s v="Second Class"/>
    <s v="RP-19390"/>
    <s v="Resi Pölking"/>
    <n v="0.25"/>
    <x v="0"/>
    <s v="United States"/>
    <s v="New York City"/>
    <x v="9"/>
    <n v="10011"/>
    <x v="1"/>
    <s v="OFF-BI-10001196"/>
    <x v="0"/>
    <x v="4"/>
    <x v="659"/>
    <n v="107.42400000000001"/>
    <n v="6"/>
    <n v="0.2"/>
    <n v="36.255600000000001"/>
  </r>
  <r>
    <n v="6641"/>
    <s v="CA-2017-128328"/>
    <n v="0.33333333333333331"/>
    <x v="139"/>
    <d v="2017-08-09T00:00:00"/>
    <x v="10"/>
    <x v="0"/>
    <s v="Standard Class"/>
    <s v="PO-18865"/>
    <s v="Patrick O'Donnell"/>
    <n v="0.125"/>
    <x v="0"/>
    <s v="United States"/>
    <s v="Indianapolis"/>
    <x v="24"/>
    <n v="46203"/>
    <x v="2"/>
    <s v="OFF-BI-10001989"/>
    <x v="0"/>
    <x v="4"/>
    <x v="1058"/>
    <n v="125.88"/>
    <n v="6"/>
    <n v="0"/>
    <n v="60.422400000000003"/>
  </r>
  <r>
    <n v="6642"/>
    <s v="CA-2017-128328"/>
    <n v="0.33333333333333331"/>
    <x v="139"/>
    <d v="2017-08-09T00:00:00"/>
    <x v="10"/>
    <x v="0"/>
    <s v="Standard Class"/>
    <s v="PO-18865"/>
    <s v="Patrick O'Donnell"/>
    <n v="0.125"/>
    <x v="0"/>
    <s v="United States"/>
    <s v="Indianapolis"/>
    <x v="24"/>
    <n v="46203"/>
    <x v="2"/>
    <s v="TEC-AC-10001714"/>
    <x v="2"/>
    <x v="6"/>
    <x v="833"/>
    <n v="79.78"/>
    <n v="2"/>
    <n v="0"/>
    <n v="29.518599999999999"/>
  </r>
  <r>
    <n v="6643"/>
    <s v="CA-2017-128328"/>
    <n v="0.33333333333333331"/>
    <x v="139"/>
    <d v="2017-08-09T00:00:00"/>
    <x v="10"/>
    <x v="0"/>
    <s v="Standard Class"/>
    <s v="PO-18865"/>
    <s v="Patrick O'Donnell"/>
    <n v="0.125"/>
    <x v="0"/>
    <s v="United States"/>
    <s v="Indianapolis"/>
    <x v="24"/>
    <n v="46203"/>
    <x v="2"/>
    <s v="OFF-LA-10003498"/>
    <x v="0"/>
    <x v="7"/>
    <x v="1270"/>
    <n v="133.19999999999999"/>
    <n v="9"/>
    <n v="0"/>
    <n v="66.599999999999994"/>
  </r>
  <r>
    <n v="6649"/>
    <s v="US-2017-124779"/>
    <n v="0.16666666666666666"/>
    <x v="159"/>
    <d v="2017-09-11T00:00:00"/>
    <x v="3"/>
    <x v="5"/>
    <s v="First Class"/>
    <s v="BF-11020"/>
    <s v="Barry Französisch"/>
    <n v="8.3333333333333329E-2"/>
    <x v="2"/>
    <s v="United States"/>
    <s v="Arlington"/>
    <x v="2"/>
    <n v="76017"/>
    <x v="2"/>
    <s v="OFF-BI-10002429"/>
    <x v="0"/>
    <x v="4"/>
    <x v="121"/>
    <n v="42.616"/>
    <n v="7"/>
    <n v="0.8"/>
    <n v="-68.185599999999994"/>
  </r>
  <r>
    <n v="6650"/>
    <s v="US-2017-124779"/>
    <n v="0.16666666666666666"/>
    <x v="159"/>
    <d v="2017-09-11T00:00:00"/>
    <x v="3"/>
    <x v="5"/>
    <s v="First Class"/>
    <s v="BF-11020"/>
    <s v="Barry Französisch"/>
    <n v="8.3333333333333329E-2"/>
    <x v="2"/>
    <s v="United States"/>
    <s v="Arlington"/>
    <x v="2"/>
    <n v="76017"/>
    <x v="2"/>
    <s v="TEC-CO-10001943"/>
    <x v="2"/>
    <x v="13"/>
    <x v="1271"/>
    <n v="319.98399999999998"/>
    <n v="2"/>
    <n v="0.2"/>
    <n v="107.99460000000001"/>
  </r>
  <r>
    <n v="6651"/>
    <s v="US-2017-124779"/>
    <n v="0.16666666666666666"/>
    <x v="159"/>
    <d v="2017-09-11T00:00:00"/>
    <x v="3"/>
    <x v="5"/>
    <s v="First Class"/>
    <s v="BF-11020"/>
    <s v="Barry Französisch"/>
    <n v="8.3333333333333329E-2"/>
    <x v="2"/>
    <s v="United States"/>
    <s v="Arlington"/>
    <x v="2"/>
    <n v="76017"/>
    <x v="2"/>
    <s v="OFF-FA-10004854"/>
    <x v="0"/>
    <x v="9"/>
    <x v="946"/>
    <n v="45.92"/>
    <n v="5"/>
    <n v="0.2"/>
    <n v="15.497999999999999"/>
  </r>
  <r>
    <n v="6652"/>
    <s v="US-2017-124779"/>
    <n v="0.16666666666666666"/>
    <x v="159"/>
    <d v="2017-09-11T00:00:00"/>
    <x v="3"/>
    <x v="5"/>
    <s v="First Class"/>
    <s v="BF-11020"/>
    <s v="Barry Französisch"/>
    <n v="8.3333333333333329E-2"/>
    <x v="2"/>
    <s v="United States"/>
    <s v="Arlington"/>
    <x v="2"/>
    <n v="76017"/>
    <x v="2"/>
    <s v="FUR-FU-10001095"/>
    <x v="1"/>
    <x v="5"/>
    <x v="1170"/>
    <n v="21.184000000000001"/>
    <n v="2"/>
    <n v="0.6"/>
    <n v="-11.651199999999999"/>
  </r>
  <r>
    <n v="6653"/>
    <s v="US-2017-124779"/>
    <n v="0.16666666666666666"/>
    <x v="159"/>
    <d v="2017-09-11T00:00:00"/>
    <x v="3"/>
    <x v="5"/>
    <s v="First Class"/>
    <s v="BF-11020"/>
    <s v="Barry Französisch"/>
    <n v="8.3333333333333329E-2"/>
    <x v="2"/>
    <s v="United States"/>
    <s v="Arlington"/>
    <x v="2"/>
    <n v="76017"/>
    <x v="2"/>
    <s v="OFF-PA-10000061"/>
    <x v="0"/>
    <x v="0"/>
    <x v="1272"/>
    <n v="20.736000000000001"/>
    <n v="4"/>
    <n v="0.2"/>
    <n v="7.2576000000000001"/>
  </r>
  <r>
    <n v="6654"/>
    <s v="US-2017-124779"/>
    <n v="0.16666666666666666"/>
    <x v="159"/>
    <d v="2017-09-11T00:00:00"/>
    <x v="3"/>
    <x v="5"/>
    <s v="First Class"/>
    <s v="BF-11020"/>
    <s v="Barry Französisch"/>
    <n v="8.3333333333333329E-2"/>
    <x v="2"/>
    <s v="United States"/>
    <s v="Arlington"/>
    <x v="2"/>
    <n v="76017"/>
    <x v="2"/>
    <s v="FUR-CH-10003535"/>
    <x v="1"/>
    <x v="1"/>
    <x v="989"/>
    <n v="213.43"/>
    <n v="5"/>
    <n v="0.3"/>
    <n v="-39.637"/>
  </r>
  <r>
    <n v="6655"/>
    <s v="CA-2017-135937"/>
    <n v="0.16666666666666666"/>
    <x v="86"/>
    <d v="2017-02-27T00:00:00"/>
    <x v="8"/>
    <x v="4"/>
    <s v="Standard Class"/>
    <s v="KM-16375"/>
    <s v="Katherine Murray"/>
    <n v="0.14285714285714285"/>
    <x v="1"/>
    <s v="United States"/>
    <s v="Gilbert"/>
    <x v="11"/>
    <n v="85234"/>
    <x v="3"/>
    <s v="TEC-PH-10004447"/>
    <x v="2"/>
    <x v="2"/>
    <x v="303"/>
    <n v="333.57600000000002"/>
    <n v="3"/>
    <n v="0.2"/>
    <n v="25.0182"/>
  </r>
  <r>
    <n v="6656"/>
    <s v="CA-2017-135937"/>
    <n v="0.16666666666666666"/>
    <x v="86"/>
    <d v="2017-02-27T00:00:00"/>
    <x v="8"/>
    <x v="4"/>
    <s v="Standard Class"/>
    <s v="KM-16375"/>
    <s v="Katherine Murray"/>
    <n v="0.14285714285714285"/>
    <x v="1"/>
    <s v="United States"/>
    <s v="Gilbert"/>
    <x v="11"/>
    <n v="85234"/>
    <x v="3"/>
    <s v="TEC-AC-10001114"/>
    <x v="2"/>
    <x v="6"/>
    <x v="521"/>
    <n v="31.992000000000001"/>
    <n v="1"/>
    <n v="0.2"/>
    <n v="4.7988"/>
  </r>
  <r>
    <n v="6657"/>
    <s v="CA-2017-135937"/>
    <n v="0.16666666666666666"/>
    <x v="86"/>
    <d v="2017-02-27T00:00:00"/>
    <x v="8"/>
    <x v="4"/>
    <s v="Standard Class"/>
    <s v="KM-16375"/>
    <s v="Katherine Murray"/>
    <n v="0.14285714285714285"/>
    <x v="1"/>
    <s v="United States"/>
    <s v="Gilbert"/>
    <x v="11"/>
    <n v="85234"/>
    <x v="3"/>
    <s v="OFF-ST-10000563"/>
    <x v="0"/>
    <x v="3"/>
    <x v="415"/>
    <n v="51.167999999999999"/>
    <n v="2"/>
    <n v="0.2"/>
    <n v="-6.3959999999999999"/>
  </r>
  <r>
    <n v="6658"/>
    <s v="CA-2017-135937"/>
    <n v="0.16666666666666666"/>
    <x v="86"/>
    <d v="2017-02-27T00:00:00"/>
    <x v="8"/>
    <x v="4"/>
    <s v="Standard Class"/>
    <s v="KM-16375"/>
    <s v="Katherine Murray"/>
    <n v="0.14285714285714285"/>
    <x v="1"/>
    <s v="United States"/>
    <s v="Gilbert"/>
    <x v="11"/>
    <n v="85234"/>
    <x v="3"/>
    <s v="OFF-EN-10004846"/>
    <x v="0"/>
    <x v="10"/>
    <x v="1048"/>
    <n v="10.64"/>
    <n v="5"/>
    <n v="0.2"/>
    <n v="3.8570000000000002"/>
  </r>
  <r>
    <n v="6659"/>
    <s v="CA-2017-135937"/>
    <n v="0.16666666666666666"/>
    <x v="86"/>
    <d v="2017-02-27T00:00:00"/>
    <x v="8"/>
    <x v="4"/>
    <s v="Standard Class"/>
    <s v="KM-16375"/>
    <s v="Katherine Murray"/>
    <n v="0.14285714285714285"/>
    <x v="1"/>
    <s v="United States"/>
    <s v="Gilbert"/>
    <x v="11"/>
    <n v="85234"/>
    <x v="3"/>
    <s v="FUR-FU-10002253"/>
    <x v="1"/>
    <x v="5"/>
    <x v="180"/>
    <n v="68.703999999999994"/>
    <n v="2"/>
    <n v="0.2"/>
    <n v="16.3172"/>
  </r>
  <r>
    <n v="6660"/>
    <s v="CA-2017-135937"/>
    <n v="0.16666666666666666"/>
    <x v="86"/>
    <d v="2017-02-27T00:00:00"/>
    <x v="8"/>
    <x v="4"/>
    <s v="Standard Class"/>
    <s v="KM-16375"/>
    <s v="Katherine Murray"/>
    <n v="0.14285714285714285"/>
    <x v="1"/>
    <s v="United States"/>
    <s v="Gilbert"/>
    <x v="11"/>
    <n v="85234"/>
    <x v="3"/>
    <s v="FUR-TA-10001039"/>
    <x v="1"/>
    <x v="12"/>
    <x v="812"/>
    <n v="386.91"/>
    <n v="9"/>
    <n v="0.5"/>
    <n v="-185.71680000000001"/>
  </r>
  <r>
    <n v="6664"/>
    <s v="CA-2017-162173"/>
    <n v="0.5"/>
    <x v="9"/>
    <d v="2017-11-01T00:00:00"/>
    <x v="2"/>
    <x v="2"/>
    <s v="Standard Class"/>
    <s v="OT-18730"/>
    <s v="Olvera Toch"/>
    <n v="0.33333333333333331"/>
    <x v="0"/>
    <s v="United States"/>
    <s v="Virginia Beach"/>
    <x v="16"/>
    <n v="23464"/>
    <x v="0"/>
    <s v="FUR-TA-10001520"/>
    <x v="1"/>
    <x v="12"/>
    <x v="739"/>
    <n v="356.85"/>
    <n v="5"/>
    <n v="0"/>
    <n v="60.664499999999997"/>
  </r>
  <r>
    <n v="6665"/>
    <s v="CA-2017-162173"/>
    <n v="0.5"/>
    <x v="9"/>
    <d v="2017-11-01T00:00:00"/>
    <x v="2"/>
    <x v="2"/>
    <s v="Standard Class"/>
    <s v="OT-18730"/>
    <s v="Olvera Toch"/>
    <n v="0.33333333333333331"/>
    <x v="0"/>
    <s v="United States"/>
    <s v="Virginia Beach"/>
    <x v="16"/>
    <n v="23464"/>
    <x v="0"/>
    <s v="OFF-EN-10002831"/>
    <x v="0"/>
    <x v="10"/>
    <x v="1273"/>
    <n v="251.58"/>
    <n v="7"/>
    <n v="0"/>
    <n v="113.211"/>
  </r>
  <r>
    <n v="6667"/>
    <s v="CA-2017-122175"/>
    <n v="0.25"/>
    <x v="168"/>
    <d v="2017-05-14T00:00:00"/>
    <x v="6"/>
    <x v="5"/>
    <s v="Second Class"/>
    <s v="CA-12775"/>
    <s v="Cynthia Arntzen"/>
    <n v="0.2"/>
    <x v="0"/>
    <s v="United States"/>
    <s v="Vineland"/>
    <x v="14"/>
    <n v="8360"/>
    <x v="1"/>
    <s v="FUR-FU-10000719"/>
    <x v="1"/>
    <x v="5"/>
    <x v="1274"/>
    <n v="42.85"/>
    <n v="5"/>
    <n v="0"/>
    <n v="15.426"/>
  </r>
  <r>
    <n v="6668"/>
    <s v="CA-2017-122175"/>
    <n v="0.25"/>
    <x v="168"/>
    <d v="2017-05-14T00:00:00"/>
    <x v="6"/>
    <x v="5"/>
    <s v="Second Class"/>
    <s v="CA-12775"/>
    <s v="Cynthia Arntzen"/>
    <n v="0.2"/>
    <x v="0"/>
    <s v="United States"/>
    <s v="Vineland"/>
    <x v="14"/>
    <n v="8360"/>
    <x v="1"/>
    <s v="OFF-LA-10002271"/>
    <x v="0"/>
    <x v="7"/>
    <x v="1275"/>
    <n v="6.16"/>
    <n v="2"/>
    <n v="0"/>
    <n v="2.9567999999999999"/>
  </r>
  <r>
    <n v="6669"/>
    <s v="CA-2017-122175"/>
    <n v="0.25"/>
    <x v="168"/>
    <d v="2017-05-14T00:00:00"/>
    <x v="6"/>
    <x v="5"/>
    <s v="Second Class"/>
    <s v="CA-12775"/>
    <s v="Cynthia Arntzen"/>
    <n v="0.2"/>
    <x v="0"/>
    <s v="United States"/>
    <s v="Vineland"/>
    <x v="14"/>
    <n v="8360"/>
    <x v="1"/>
    <s v="OFF-SU-10004661"/>
    <x v="0"/>
    <x v="15"/>
    <x v="1276"/>
    <n v="17"/>
    <n v="2"/>
    <n v="0"/>
    <n v="4.42"/>
  </r>
  <r>
    <n v="6670"/>
    <s v="CA-2017-122175"/>
    <n v="0.25"/>
    <x v="168"/>
    <d v="2017-05-14T00:00:00"/>
    <x v="6"/>
    <x v="5"/>
    <s v="Second Class"/>
    <s v="CA-12775"/>
    <s v="Cynthia Arntzen"/>
    <n v="0.2"/>
    <x v="0"/>
    <s v="United States"/>
    <s v="Vineland"/>
    <x v="14"/>
    <n v="8360"/>
    <x v="1"/>
    <s v="TEC-AC-10004859"/>
    <x v="2"/>
    <x v="6"/>
    <x v="861"/>
    <n v="87.4"/>
    <n v="5"/>
    <n v="0"/>
    <n v="34.96"/>
  </r>
  <r>
    <n v="6671"/>
    <s v="CA-2017-161088"/>
    <n v="1"/>
    <x v="301"/>
    <d v="2017-05-29T00:00:00"/>
    <x v="6"/>
    <x v="2"/>
    <s v="Standard Class"/>
    <s v="MH-18115"/>
    <s v="Mick Hernandez"/>
    <n v="5.2631578947368418E-2"/>
    <x v="1"/>
    <s v="United States"/>
    <s v="Columbus"/>
    <x v="18"/>
    <n v="31907"/>
    <x v="0"/>
    <s v="OFF-BI-10002824"/>
    <x v="0"/>
    <x v="4"/>
    <x v="147"/>
    <n v="29.84"/>
    <n v="2"/>
    <n v="0"/>
    <n v="13.428000000000001"/>
  </r>
  <r>
    <n v="6680"/>
    <s v="CA-2017-145037"/>
    <n v="0.33333333333333331"/>
    <x v="79"/>
    <d v="2017-09-07T00:00:00"/>
    <x v="3"/>
    <x v="0"/>
    <s v="Second Class"/>
    <s v="TB-21055"/>
    <s v="Ted Butterfield"/>
    <n v="0.2"/>
    <x v="0"/>
    <s v="United States"/>
    <s v="Meriden"/>
    <x v="38"/>
    <n v="6450"/>
    <x v="1"/>
    <s v="OFF-ST-10000918"/>
    <x v="0"/>
    <x v="3"/>
    <x v="95"/>
    <n v="10.9"/>
    <n v="1"/>
    <n v="0"/>
    <n v="2.8340000000000001"/>
  </r>
  <r>
    <n v="6681"/>
    <s v="CA-2017-145037"/>
    <n v="0.33333333333333331"/>
    <x v="79"/>
    <d v="2017-09-07T00:00:00"/>
    <x v="3"/>
    <x v="0"/>
    <s v="Second Class"/>
    <s v="TB-21055"/>
    <s v="Ted Butterfield"/>
    <n v="0.2"/>
    <x v="0"/>
    <s v="United States"/>
    <s v="Meriden"/>
    <x v="38"/>
    <n v="6450"/>
    <x v="1"/>
    <s v="OFF-PA-10000157"/>
    <x v="0"/>
    <x v="0"/>
    <x v="88"/>
    <n v="79.92"/>
    <n v="4"/>
    <n v="0"/>
    <n v="37.562399999999997"/>
  </r>
  <r>
    <n v="6682"/>
    <s v="CA-2017-145037"/>
    <n v="0.33333333333333331"/>
    <x v="79"/>
    <d v="2017-09-07T00:00:00"/>
    <x v="3"/>
    <x v="0"/>
    <s v="Second Class"/>
    <s v="TB-21055"/>
    <s v="Ted Butterfield"/>
    <n v="0.2"/>
    <x v="0"/>
    <s v="United States"/>
    <s v="Meriden"/>
    <x v="38"/>
    <n v="6450"/>
    <x v="1"/>
    <s v="OFF-PA-10002499"/>
    <x v="0"/>
    <x v="0"/>
    <x v="1277"/>
    <n v="146.82"/>
    <n v="3"/>
    <n v="0"/>
    <n v="73.41"/>
  </r>
  <r>
    <n v="6683"/>
    <s v="CA-2017-154466"/>
    <n v="1"/>
    <x v="90"/>
    <d v="2017-01-02T00:00:00"/>
    <x v="11"/>
    <x v="1"/>
    <s v="First Class"/>
    <s v="DP-13390"/>
    <s v="Dennis Pardue"/>
    <n v="0.5"/>
    <x v="1"/>
    <s v="United States"/>
    <s v="Franklin"/>
    <x v="27"/>
    <n v="53132"/>
    <x v="2"/>
    <s v="OFF-BI-10002012"/>
    <x v="0"/>
    <x v="4"/>
    <x v="265"/>
    <n v="3.6"/>
    <n v="2"/>
    <n v="0"/>
    <n v="1.728"/>
  </r>
  <r>
    <n v="6689"/>
    <s v="CA-2017-140494"/>
    <n v="1"/>
    <x v="121"/>
    <d v="2017-03-15T00:00:00"/>
    <x v="9"/>
    <x v="5"/>
    <s v="Second Class"/>
    <s v="CM-11815"/>
    <s v="Candace McMahon"/>
    <n v="0.14285714285714285"/>
    <x v="2"/>
    <s v="United States"/>
    <s v="San Francisco"/>
    <x v="10"/>
    <n v="94109"/>
    <x v="3"/>
    <s v="TEC-AC-10004568"/>
    <x v="2"/>
    <x v="6"/>
    <x v="768"/>
    <n v="111.96"/>
    <n v="4"/>
    <n v="0"/>
    <n v="21.272400000000001"/>
  </r>
  <r>
    <n v="6690"/>
    <s v="CA-2017-104108"/>
    <n v="1"/>
    <x v="163"/>
    <d v="2017-12-09T00:00:00"/>
    <x v="4"/>
    <x v="0"/>
    <s v="Standard Class"/>
    <s v="RP-19855"/>
    <s v="Roy Phan"/>
    <n v="0.33333333333333331"/>
    <x v="2"/>
    <s v="United States"/>
    <s v="Houston"/>
    <x v="2"/>
    <n v="77095"/>
    <x v="2"/>
    <s v="OFF-AR-10000817"/>
    <x v="0"/>
    <x v="8"/>
    <x v="1278"/>
    <n v="12.16"/>
    <n v="5"/>
    <n v="0.2"/>
    <n v="2.1280000000000001"/>
  </r>
  <r>
    <n v="6691"/>
    <s v="US-2017-165869"/>
    <n v="0.5"/>
    <x v="197"/>
    <d v="2017-08-05T00:00:00"/>
    <x v="1"/>
    <x v="4"/>
    <s v="Standard Class"/>
    <s v="LS-17200"/>
    <s v="Luke Schmidt"/>
    <n v="0.16666666666666666"/>
    <x v="2"/>
    <s v="United States"/>
    <s v="Milwaukee"/>
    <x v="27"/>
    <n v="53209"/>
    <x v="2"/>
    <s v="OFF-BI-10003460"/>
    <x v="0"/>
    <x v="4"/>
    <x v="49"/>
    <n v="17.52"/>
    <n v="4"/>
    <n v="0"/>
    <n v="8.4095999999999993"/>
  </r>
  <r>
    <n v="6692"/>
    <s v="US-2017-165869"/>
    <n v="0.5"/>
    <x v="197"/>
    <d v="2017-08-05T00:00:00"/>
    <x v="1"/>
    <x v="4"/>
    <s v="Standard Class"/>
    <s v="LS-17200"/>
    <s v="Luke Schmidt"/>
    <n v="0.16666666666666666"/>
    <x v="2"/>
    <s v="United States"/>
    <s v="Milwaukee"/>
    <x v="27"/>
    <n v="53209"/>
    <x v="2"/>
    <s v="OFF-AP-10002472"/>
    <x v="0"/>
    <x v="11"/>
    <x v="1279"/>
    <n v="155.88"/>
    <n v="6"/>
    <n v="0"/>
    <n v="54.558"/>
  </r>
  <r>
    <n v="6693"/>
    <s v="CA-2017-160899"/>
    <n v="1"/>
    <x v="263"/>
    <d v="2017-08-13T00:00:00"/>
    <x v="10"/>
    <x v="5"/>
    <s v="Second Class"/>
    <s v="DR-12940"/>
    <s v="Daniel Raglin"/>
    <n v="0.5"/>
    <x v="1"/>
    <s v="United States"/>
    <s v="Lake Charles"/>
    <x v="36"/>
    <n v="70601"/>
    <x v="0"/>
    <s v="OFF-BI-10000632"/>
    <x v="0"/>
    <x v="4"/>
    <x v="580"/>
    <n v="477.51"/>
    <n v="11"/>
    <n v="0"/>
    <n v="219.65459999999999"/>
  </r>
  <r>
    <n v="6694"/>
    <s v="CA-2017-144225"/>
    <n v="1"/>
    <x v="285"/>
    <d v="2017-10-02T00:00:00"/>
    <x v="3"/>
    <x v="0"/>
    <s v="Second Class"/>
    <s v="CC-12475"/>
    <s v="Cindy Chapman"/>
    <n v="0.14285714285714285"/>
    <x v="0"/>
    <s v="United States"/>
    <s v="Baltimore"/>
    <x v="29"/>
    <n v="21215"/>
    <x v="1"/>
    <s v="OFF-PA-10000062"/>
    <x v="0"/>
    <x v="0"/>
    <x v="651"/>
    <n v="164.88"/>
    <n v="3"/>
    <n v="0"/>
    <n v="80.791200000000003"/>
  </r>
  <r>
    <n v="6699"/>
    <s v="CA-2017-145429"/>
    <n v="0.33333333333333331"/>
    <x v="72"/>
    <d v="2017-07-25T00:00:00"/>
    <x v="1"/>
    <x v="5"/>
    <s v="Standard Class"/>
    <s v="SW-20455"/>
    <s v="Shaun Weien"/>
    <n v="0.25"/>
    <x v="0"/>
    <s v="United States"/>
    <s v="San Diego"/>
    <x v="10"/>
    <n v="92024"/>
    <x v="3"/>
    <s v="OFF-PA-10003205"/>
    <x v="0"/>
    <x v="0"/>
    <x v="1280"/>
    <n v="16.34"/>
    <n v="2"/>
    <n v="0"/>
    <n v="7.6798000000000002"/>
  </r>
  <r>
    <n v="6700"/>
    <s v="CA-2017-145429"/>
    <n v="0.33333333333333331"/>
    <x v="72"/>
    <d v="2017-07-25T00:00:00"/>
    <x v="1"/>
    <x v="5"/>
    <s v="Standard Class"/>
    <s v="SW-20455"/>
    <s v="Shaun Weien"/>
    <n v="0.25"/>
    <x v="0"/>
    <s v="United States"/>
    <s v="San Diego"/>
    <x v="10"/>
    <n v="92024"/>
    <x v="3"/>
    <s v="FUR-CH-10000988"/>
    <x v="1"/>
    <x v="1"/>
    <x v="1281"/>
    <n v="225.29599999999999"/>
    <n v="2"/>
    <n v="0.2"/>
    <n v="22.529599999999999"/>
  </r>
  <r>
    <n v="6701"/>
    <s v="CA-2017-145429"/>
    <n v="0.33333333333333331"/>
    <x v="72"/>
    <d v="2017-07-25T00:00:00"/>
    <x v="1"/>
    <x v="5"/>
    <s v="Standard Class"/>
    <s v="SW-20455"/>
    <s v="Shaun Weien"/>
    <n v="0.25"/>
    <x v="0"/>
    <s v="United States"/>
    <s v="San Diego"/>
    <x v="10"/>
    <n v="92024"/>
    <x v="3"/>
    <s v="OFF-BI-10001524"/>
    <x v="0"/>
    <x v="4"/>
    <x v="608"/>
    <n v="50.351999999999997"/>
    <n v="3"/>
    <n v="0.2"/>
    <n v="17.623200000000001"/>
  </r>
  <r>
    <n v="6712"/>
    <s v="CA-2017-163069"/>
    <n v="1"/>
    <x v="68"/>
    <d v="2017-08-21T00:00:00"/>
    <x v="10"/>
    <x v="5"/>
    <s v="Second Class"/>
    <s v="PJ-19015"/>
    <s v="Pauline Johnson"/>
    <n v="0.25"/>
    <x v="0"/>
    <s v="United States"/>
    <s v="Columbus"/>
    <x v="12"/>
    <n v="43229"/>
    <x v="1"/>
    <s v="OFF-AR-10001419"/>
    <x v="0"/>
    <x v="8"/>
    <x v="392"/>
    <n v="9.9120000000000008"/>
    <n v="3"/>
    <n v="0.2"/>
    <n v="1.2390000000000001"/>
  </r>
  <r>
    <n v="6713"/>
    <s v="CA-2017-107629"/>
    <n v="0.25"/>
    <x v="234"/>
    <d v="2017-12-14T00:00:00"/>
    <x v="4"/>
    <x v="2"/>
    <s v="Same Day"/>
    <s v="DB-13060"/>
    <s v="Dave Brooks"/>
    <n v="0.125"/>
    <x v="0"/>
    <s v="United States"/>
    <s v="Skokie"/>
    <x v="3"/>
    <n v="60076"/>
    <x v="2"/>
    <s v="FUR-FU-10002298"/>
    <x v="1"/>
    <x v="5"/>
    <x v="1282"/>
    <n v="266.35199999999998"/>
    <n v="6"/>
    <n v="0.6"/>
    <n v="-292.98719999999997"/>
  </r>
  <r>
    <n v="6714"/>
    <s v="CA-2017-107629"/>
    <n v="0.25"/>
    <x v="234"/>
    <d v="2017-12-14T00:00:00"/>
    <x v="4"/>
    <x v="2"/>
    <s v="Same Day"/>
    <s v="DB-13060"/>
    <s v="Dave Brooks"/>
    <n v="0.125"/>
    <x v="0"/>
    <s v="United States"/>
    <s v="Skokie"/>
    <x v="3"/>
    <n v="60076"/>
    <x v="2"/>
    <s v="FUR-FU-10004091"/>
    <x v="1"/>
    <x v="5"/>
    <x v="240"/>
    <n v="56.328000000000003"/>
    <n v="3"/>
    <n v="0.6"/>
    <n v="-26.755800000000001"/>
  </r>
  <r>
    <n v="6715"/>
    <s v="CA-2017-107629"/>
    <n v="0.25"/>
    <x v="234"/>
    <d v="2017-12-14T00:00:00"/>
    <x v="4"/>
    <x v="2"/>
    <s v="Same Day"/>
    <s v="DB-13060"/>
    <s v="Dave Brooks"/>
    <n v="0.125"/>
    <x v="0"/>
    <s v="United States"/>
    <s v="Skokie"/>
    <x v="3"/>
    <n v="60076"/>
    <x v="2"/>
    <s v="TEC-AC-10004510"/>
    <x v="2"/>
    <x v="6"/>
    <x v="354"/>
    <n v="39.264000000000003"/>
    <n v="3"/>
    <n v="0.2"/>
    <n v="-4.9080000000000004"/>
  </r>
  <r>
    <n v="6716"/>
    <s v="CA-2017-107629"/>
    <n v="0.25"/>
    <x v="234"/>
    <d v="2017-12-14T00:00:00"/>
    <x v="4"/>
    <x v="2"/>
    <s v="Same Day"/>
    <s v="DB-13060"/>
    <s v="Dave Brooks"/>
    <n v="0.125"/>
    <x v="0"/>
    <s v="United States"/>
    <s v="Skokie"/>
    <x v="3"/>
    <n v="60076"/>
    <x v="2"/>
    <s v="OFF-AR-10002987"/>
    <x v="0"/>
    <x v="8"/>
    <x v="1214"/>
    <n v="95.231999999999999"/>
    <n v="6"/>
    <n v="0.2"/>
    <n v="24.9984"/>
  </r>
  <r>
    <n v="6721"/>
    <s v="CA-2017-102974"/>
    <n v="0.33333333333333331"/>
    <x v="4"/>
    <d v="2017-09-24T00:00:00"/>
    <x v="3"/>
    <x v="3"/>
    <s v="Standard Class"/>
    <s v="DP-13105"/>
    <s v="Dave Poirier"/>
    <n v="0.16666666666666666"/>
    <x v="2"/>
    <s v="United States"/>
    <s v="Los Angeles"/>
    <x v="10"/>
    <n v="90032"/>
    <x v="3"/>
    <s v="TEC-AC-10000057"/>
    <x v="2"/>
    <x v="6"/>
    <x v="1283"/>
    <n v="149.94999999999999"/>
    <n v="5"/>
    <n v="0"/>
    <n v="31.4895"/>
  </r>
  <r>
    <n v="6722"/>
    <s v="CA-2017-102974"/>
    <n v="0.33333333333333331"/>
    <x v="4"/>
    <d v="2017-09-24T00:00:00"/>
    <x v="3"/>
    <x v="3"/>
    <s v="Standard Class"/>
    <s v="DP-13105"/>
    <s v="Dave Poirier"/>
    <n v="0.16666666666666666"/>
    <x v="2"/>
    <s v="United States"/>
    <s v="Los Angeles"/>
    <x v="10"/>
    <n v="90032"/>
    <x v="3"/>
    <s v="OFF-AR-10000914"/>
    <x v="0"/>
    <x v="8"/>
    <x v="1284"/>
    <n v="23.32"/>
    <n v="2"/>
    <n v="0"/>
    <n v="6.0632000000000001"/>
  </r>
  <r>
    <n v="6723"/>
    <s v="CA-2017-102974"/>
    <n v="0.33333333333333331"/>
    <x v="4"/>
    <d v="2017-09-24T00:00:00"/>
    <x v="3"/>
    <x v="3"/>
    <s v="Standard Class"/>
    <s v="DP-13105"/>
    <s v="Dave Poirier"/>
    <n v="0.16666666666666666"/>
    <x v="2"/>
    <s v="United States"/>
    <s v="Los Angeles"/>
    <x v="10"/>
    <n v="90032"/>
    <x v="3"/>
    <s v="OFF-AR-10004956"/>
    <x v="0"/>
    <x v="8"/>
    <x v="540"/>
    <n v="16.739999999999998"/>
    <n v="3"/>
    <n v="0"/>
    <n v="4.8545999999999996"/>
  </r>
  <r>
    <n v="6724"/>
    <s v="US-2017-166394"/>
    <n v="1"/>
    <x v="146"/>
    <d v="2017-09-06T00:00:00"/>
    <x v="3"/>
    <x v="4"/>
    <s v="Second Class"/>
    <s v="VM-21835"/>
    <s v="Vivian Mathis"/>
    <n v="1"/>
    <x v="0"/>
    <s v="United States"/>
    <s v="Nashua"/>
    <x v="45"/>
    <n v="3060"/>
    <x v="1"/>
    <s v="OFF-FA-10001843"/>
    <x v="0"/>
    <x v="9"/>
    <x v="24"/>
    <n v="14.82"/>
    <n v="6"/>
    <n v="0"/>
    <n v="6.9653999999999998"/>
  </r>
  <r>
    <n v="6728"/>
    <s v="CA-2017-145443"/>
    <n v="1"/>
    <x v="195"/>
    <d v="2017-08-15T00:00:00"/>
    <x v="10"/>
    <x v="2"/>
    <s v="Second Class"/>
    <s v="SC-20695"/>
    <s v="Steve Chapman"/>
    <n v="0.33333333333333331"/>
    <x v="2"/>
    <s v="United States"/>
    <s v="Richmond"/>
    <x v="24"/>
    <n v="47374"/>
    <x v="2"/>
    <s v="OFF-PA-10003302"/>
    <x v="0"/>
    <x v="0"/>
    <x v="1112"/>
    <n v="177.2"/>
    <n v="5"/>
    <n v="0"/>
    <n v="83.284000000000006"/>
  </r>
  <r>
    <n v="6743"/>
    <s v="US-2017-101784"/>
    <n v="1"/>
    <x v="20"/>
    <d v="2017-07-11T00:00:00"/>
    <x v="1"/>
    <x v="2"/>
    <s v="Standard Class"/>
    <s v="PO-18850"/>
    <s v="Patrick O'Brill"/>
    <n v="0.1"/>
    <x v="0"/>
    <s v="United States"/>
    <s v="Los Angeles"/>
    <x v="10"/>
    <n v="90008"/>
    <x v="3"/>
    <s v="FUR-CH-10001146"/>
    <x v="1"/>
    <x v="1"/>
    <x v="1285"/>
    <n v="122.136"/>
    <n v="3"/>
    <n v="0.2"/>
    <n v="-13.7403"/>
  </r>
  <r>
    <n v="6745"/>
    <s v="CA-2017-111269"/>
    <n v="0.5"/>
    <x v="28"/>
    <d v="2017-06-18T00:00:00"/>
    <x v="7"/>
    <x v="5"/>
    <s v="Second Class"/>
    <s v="CS-12355"/>
    <s v="Christine Sundaresam"/>
    <n v="9.0909090909090912E-2"/>
    <x v="0"/>
    <s v="United States"/>
    <s v="Dublin"/>
    <x v="12"/>
    <n v="43017"/>
    <x v="1"/>
    <s v="TEC-AC-10001606"/>
    <x v="2"/>
    <x v="6"/>
    <x v="179"/>
    <n v="479.952"/>
    <n v="6"/>
    <n v="0.2"/>
    <n v="107.9892"/>
  </r>
  <r>
    <n v="6746"/>
    <s v="CA-2017-111269"/>
    <n v="0.5"/>
    <x v="28"/>
    <d v="2017-06-18T00:00:00"/>
    <x v="7"/>
    <x v="5"/>
    <s v="Second Class"/>
    <s v="CS-12355"/>
    <s v="Christine Sundaresam"/>
    <n v="9.0909090909090912E-2"/>
    <x v="0"/>
    <s v="United States"/>
    <s v="Dublin"/>
    <x v="12"/>
    <n v="43017"/>
    <x v="1"/>
    <s v="OFF-AR-10001427"/>
    <x v="0"/>
    <x v="8"/>
    <x v="56"/>
    <n v="23.92"/>
    <n v="5"/>
    <n v="0.2"/>
    <n v="1.794"/>
  </r>
  <r>
    <n v="6747"/>
    <s v="CA-2017-159156"/>
    <n v="1"/>
    <x v="7"/>
    <d v="2017-11-16T00:00:00"/>
    <x v="5"/>
    <x v="4"/>
    <s v="First Class"/>
    <s v="KB-16600"/>
    <s v="Ken Brennan"/>
    <n v="0.2"/>
    <x v="2"/>
    <s v="United States"/>
    <s v="New York City"/>
    <x v="9"/>
    <n v="10009"/>
    <x v="1"/>
    <s v="TEC-PH-10004389"/>
    <x v="2"/>
    <x v="2"/>
    <x v="691"/>
    <n v="629.95000000000005"/>
    <n v="5"/>
    <n v="0"/>
    <n v="163.78700000000001"/>
  </r>
  <r>
    <n v="6748"/>
    <s v="CA-2017-100230"/>
    <n v="0.33333333333333331"/>
    <x v="40"/>
    <d v="2017-12-15T00:00:00"/>
    <x v="4"/>
    <x v="4"/>
    <s v="Standard Class"/>
    <s v="AA-10375"/>
    <s v="Allen Armold"/>
    <n v="0.2"/>
    <x v="0"/>
    <s v="United States"/>
    <s v="New York City"/>
    <x v="9"/>
    <n v="10035"/>
    <x v="1"/>
    <s v="OFF-BI-10002498"/>
    <x v="0"/>
    <x v="4"/>
    <x v="445"/>
    <n v="14.952"/>
    <n v="1"/>
    <n v="0.2"/>
    <n v="5.0462999999999996"/>
  </r>
  <r>
    <n v="6749"/>
    <s v="CA-2017-100230"/>
    <n v="0.33333333333333331"/>
    <x v="40"/>
    <d v="2017-12-15T00:00:00"/>
    <x v="4"/>
    <x v="4"/>
    <s v="Standard Class"/>
    <s v="AA-10375"/>
    <s v="Allen Armold"/>
    <n v="0.2"/>
    <x v="0"/>
    <s v="United States"/>
    <s v="New York City"/>
    <x v="9"/>
    <n v="10035"/>
    <x v="1"/>
    <s v="OFF-PA-10002245"/>
    <x v="0"/>
    <x v="0"/>
    <x v="1286"/>
    <n v="17.940000000000001"/>
    <n v="3"/>
    <n v="0"/>
    <n v="8.0730000000000004"/>
  </r>
  <r>
    <n v="6750"/>
    <s v="CA-2017-100230"/>
    <n v="0.33333333333333331"/>
    <x v="40"/>
    <d v="2017-12-15T00:00:00"/>
    <x v="4"/>
    <x v="4"/>
    <s v="Standard Class"/>
    <s v="AA-10375"/>
    <s v="Allen Armold"/>
    <n v="0.2"/>
    <x v="0"/>
    <s v="United States"/>
    <s v="New York City"/>
    <x v="9"/>
    <n v="10035"/>
    <x v="1"/>
    <s v="TEC-PH-10004522"/>
    <x v="2"/>
    <x v="2"/>
    <x v="1066"/>
    <n v="116.98"/>
    <n v="2"/>
    <n v="0"/>
    <n v="29.245000000000001"/>
  </r>
  <r>
    <n v="6756"/>
    <s v="CA-2017-124205"/>
    <n v="0.25"/>
    <x v="48"/>
    <d v="2017-09-19T00:00:00"/>
    <x v="3"/>
    <x v="5"/>
    <s v="Standard Class"/>
    <s v="TC-21145"/>
    <s v="Theresa Coyne"/>
    <n v="0.25"/>
    <x v="2"/>
    <s v="United States"/>
    <s v="Lakewood"/>
    <x v="14"/>
    <n v="8701"/>
    <x v="1"/>
    <s v="FUR-FU-10002445"/>
    <x v="1"/>
    <x v="5"/>
    <x v="725"/>
    <n v="47.4"/>
    <n v="5"/>
    <n v="0"/>
    <n v="18.96"/>
  </r>
  <r>
    <n v="6757"/>
    <s v="CA-2017-124205"/>
    <n v="0.25"/>
    <x v="48"/>
    <d v="2017-09-19T00:00:00"/>
    <x v="3"/>
    <x v="5"/>
    <s v="Standard Class"/>
    <s v="TC-21145"/>
    <s v="Theresa Coyne"/>
    <n v="0.25"/>
    <x v="2"/>
    <s v="United States"/>
    <s v="Lakewood"/>
    <x v="14"/>
    <n v="8701"/>
    <x v="1"/>
    <s v="FUR-CH-10003606"/>
    <x v="1"/>
    <x v="1"/>
    <x v="1148"/>
    <n v="512.96"/>
    <n v="4"/>
    <n v="0"/>
    <n v="143.62880000000001"/>
  </r>
  <r>
    <n v="6758"/>
    <s v="CA-2017-124205"/>
    <n v="0.25"/>
    <x v="48"/>
    <d v="2017-09-19T00:00:00"/>
    <x v="3"/>
    <x v="5"/>
    <s v="Standard Class"/>
    <s v="TC-21145"/>
    <s v="Theresa Coyne"/>
    <n v="0.25"/>
    <x v="2"/>
    <s v="United States"/>
    <s v="Lakewood"/>
    <x v="14"/>
    <n v="8701"/>
    <x v="1"/>
    <s v="TEC-PH-10002115"/>
    <x v="2"/>
    <x v="2"/>
    <x v="781"/>
    <n v="395.94"/>
    <n v="6"/>
    <n v="0"/>
    <n v="102.9444"/>
  </r>
  <r>
    <n v="6759"/>
    <s v="CA-2017-124205"/>
    <n v="0.25"/>
    <x v="48"/>
    <d v="2017-09-19T00:00:00"/>
    <x v="3"/>
    <x v="5"/>
    <s v="Standard Class"/>
    <s v="TC-21145"/>
    <s v="Theresa Coyne"/>
    <n v="0.25"/>
    <x v="2"/>
    <s v="United States"/>
    <s v="Lakewood"/>
    <x v="14"/>
    <n v="8701"/>
    <x v="1"/>
    <s v="OFF-ST-10000934"/>
    <x v="0"/>
    <x v="3"/>
    <x v="1287"/>
    <n v="81.96"/>
    <n v="2"/>
    <n v="0"/>
    <n v="0"/>
  </r>
  <r>
    <n v="6760"/>
    <s v="CA-2017-165715"/>
    <n v="1"/>
    <x v="163"/>
    <d v="2017-12-08T00:00:00"/>
    <x v="4"/>
    <x v="0"/>
    <s v="Standard Class"/>
    <s v="BG-11035"/>
    <s v="Barry Gonzalez"/>
    <n v="0.33333333333333331"/>
    <x v="0"/>
    <s v="United States"/>
    <s v="Greensboro"/>
    <x v="0"/>
    <n v="27405"/>
    <x v="0"/>
    <s v="OFF-AR-10003903"/>
    <x v="0"/>
    <x v="8"/>
    <x v="1288"/>
    <n v="32.776000000000003"/>
    <n v="1"/>
    <n v="0.2"/>
    <n v="2.4582000000000002"/>
  </r>
  <r>
    <n v="6761"/>
    <s v="CA-2017-100636"/>
    <n v="1"/>
    <x v="95"/>
    <d v="2017-06-30T00:00:00"/>
    <x v="7"/>
    <x v="4"/>
    <s v="Standard Class"/>
    <s v="DO-13435"/>
    <s v="Denny Ordway"/>
    <n v="0.2"/>
    <x v="0"/>
    <s v="United States"/>
    <s v="New York City"/>
    <x v="9"/>
    <n v="10035"/>
    <x v="1"/>
    <s v="OFF-ST-10004123"/>
    <x v="0"/>
    <x v="3"/>
    <x v="298"/>
    <n v="272.94"/>
    <n v="3"/>
    <n v="0"/>
    <n v="0"/>
  </r>
  <r>
    <n v="6766"/>
    <s v="CA-2017-100615"/>
    <n v="0.33333333333333331"/>
    <x v="198"/>
    <d v="2017-04-24T00:00:00"/>
    <x v="0"/>
    <x v="2"/>
    <s v="Standard Class"/>
    <s v="SJ-20215"/>
    <s v="Sarah Jordon"/>
    <n v="0.14285714285714285"/>
    <x v="0"/>
    <s v="United States"/>
    <s v="Chicago"/>
    <x v="3"/>
    <n v="60653"/>
    <x v="2"/>
    <s v="FUR-CH-10002602"/>
    <x v="1"/>
    <x v="1"/>
    <x v="457"/>
    <n v="317.05799999999999"/>
    <n v="3"/>
    <n v="0.3"/>
    <n v="-18.117599999999999"/>
  </r>
  <r>
    <n v="6767"/>
    <s v="CA-2017-100615"/>
    <n v="0.33333333333333331"/>
    <x v="198"/>
    <d v="2017-04-24T00:00:00"/>
    <x v="0"/>
    <x v="2"/>
    <s v="Standard Class"/>
    <s v="SJ-20215"/>
    <s v="Sarah Jordon"/>
    <n v="0.14285714285714285"/>
    <x v="0"/>
    <s v="United States"/>
    <s v="Chicago"/>
    <x v="3"/>
    <n v="60653"/>
    <x v="2"/>
    <s v="OFF-AR-10001683"/>
    <x v="0"/>
    <x v="8"/>
    <x v="605"/>
    <n v="15.76"/>
    <n v="2"/>
    <n v="0.2"/>
    <n v="3.5459999999999998"/>
  </r>
  <r>
    <n v="6768"/>
    <s v="CA-2017-100615"/>
    <n v="0.33333333333333331"/>
    <x v="198"/>
    <d v="2017-04-24T00:00:00"/>
    <x v="0"/>
    <x v="2"/>
    <s v="Standard Class"/>
    <s v="SJ-20215"/>
    <s v="Sarah Jordon"/>
    <n v="0.14285714285714285"/>
    <x v="0"/>
    <s v="United States"/>
    <s v="Chicago"/>
    <x v="3"/>
    <n v="60653"/>
    <x v="2"/>
    <s v="FUR-FU-10002456"/>
    <x v="1"/>
    <x v="5"/>
    <x v="910"/>
    <n v="14.56"/>
    <n v="5"/>
    <n v="0.6"/>
    <n v="-6.1879999999999997"/>
  </r>
  <r>
    <n v="6770"/>
    <s v="CA-2017-139787"/>
    <n v="1"/>
    <x v="4"/>
    <d v="2017-09-23T00:00:00"/>
    <x v="3"/>
    <x v="3"/>
    <s v="Standard Class"/>
    <s v="JP-16135"/>
    <s v="Julie Prescott"/>
    <n v="0.25"/>
    <x v="1"/>
    <s v="United States"/>
    <s v="Columbus"/>
    <x v="18"/>
    <n v="31907"/>
    <x v="0"/>
    <s v="OFF-AR-10002445"/>
    <x v="0"/>
    <x v="8"/>
    <x v="1289"/>
    <n v="35.4"/>
    <n v="5"/>
    <n v="0"/>
    <n v="13.452"/>
  </r>
  <r>
    <n v="6771"/>
    <s v="CA-2017-139402"/>
    <n v="0.5"/>
    <x v="6"/>
    <d v="2017-12-13T00:00:00"/>
    <x v="4"/>
    <x v="0"/>
    <s v="Standard Class"/>
    <s v="NC-18535"/>
    <s v="Nick Crebassa"/>
    <n v="0.14285714285714285"/>
    <x v="2"/>
    <s v="United States"/>
    <s v="Phoenix"/>
    <x v="11"/>
    <n v="85023"/>
    <x v="3"/>
    <s v="OFF-PA-10004359"/>
    <x v="0"/>
    <x v="0"/>
    <x v="541"/>
    <n v="419.4"/>
    <n v="5"/>
    <n v="0.2"/>
    <n v="146.79"/>
  </r>
  <r>
    <n v="6772"/>
    <s v="CA-2017-139402"/>
    <n v="0.5"/>
    <x v="6"/>
    <d v="2017-12-13T00:00:00"/>
    <x v="4"/>
    <x v="0"/>
    <s v="Standard Class"/>
    <s v="NC-18535"/>
    <s v="Nick Crebassa"/>
    <n v="0.14285714285714285"/>
    <x v="2"/>
    <s v="United States"/>
    <s v="Phoenix"/>
    <x v="11"/>
    <n v="85023"/>
    <x v="3"/>
    <s v="OFF-BI-10000279"/>
    <x v="0"/>
    <x v="4"/>
    <x v="1290"/>
    <n v="13.005000000000001"/>
    <n v="3"/>
    <n v="0.7"/>
    <n v="-9.9704999999999995"/>
  </r>
  <r>
    <n v="6778"/>
    <s v="US-2017-166037"/>
    <n v="1"/>
    <x v="136"/>
    <d v="2017-02-01T00:00:00"/>
    <x v="11"/>
    <x v="0"/>
    <s v="Standard Class"/>
    <s v="CL-12700"/>
    <s v="Craig Leslie"/>
    <n v="0.33333333333333331"/>
    <x v="1"/>
    <s v="United States"/>
    <s v="New York City"/>
    <x v="9"/>
    <n v="10009"/>
    <x v="1"/>
    <s v="TEC-AC-10002800"/>
    <x v="2"/>
    <x v="6"/>
    <x v="1291"/>
    <n v="449.91"/>
    <n v="9"/>
    <n v="0"/>
    <n v="157.46850000000001"/>
  </r>
  <r>
    <n v="6783"/>
    <s v="CA-2017-121293"/>
    <n v="0.2"/>
    <x v="229"/>
    <d v="2017-07-28T00:00:00"/>
    <x v="1"/>
    <x v="3"/>
    <s v="Second Class"/>
    <s v="JC-15775"/>
    <s v="John Castell"/>
    <n v="0.1111111111111111"/>
    <x v="0"/>
    <s v="United States"/>
    <s v="Philadelphia"/>
    <x v="1"/>
    <n v="19143"/>
    <x v="1"/>
    <s v="FUR-FU-10000732"/>
    <x v="1"/>
    <x v="5"/>
    <x v="1059"/>
    <n v="20.096"/>
    <n v="4"/>
    <n v="0.2"/>
    <n v="3.0144000000000002"/>
  </r>
  <r>
    <n v="6784"/>
    <s v="CA-2017-121293"/>
    <n v="0.2"/>
    <x v="229"/>
    <d v="2017-07-28T00:00:00"/>
    <x v="1"/>
    <x v="3"/>
    <s v="Second Class"/>
    <s v="JC-15775"/>
    <s v="John Castell"/>
    <n v="0.1111111111111111"/>
    <x v="0"/>
    <s v="United States"/>
    <s v="Philadelphia"/>
    <x v="1"/>
    <n v="19143"/>
    <x v="1"/>
    <s v="OFF-SU-10004884"/>
    <x v="0"/>
    <x v="15"/>
    <x v="1292"/>
    <n v="37.752000000000002"/>
    <n v="3"/>
    <n v="0.2"/>
    <n v="4.2470999999999997"/>
  </r>
  <r>
    <n v="6785"/>
    <s v="CA-2017-121293"/>
    <n v="0.2"/>
    <x v="229"/>
    <d v="2017-07-28T00:00:00"/>
    <x v="1"/>
    <x v="3"/>
    <s v="Second Class"/>
    <s v="JC-15775"/>
    <s v="John Castell"/>
    <n v="0.1111111111111111"/>
    <x v="0"/>
    <s v="United States"/>
    <s v="Philadelphia"/>
    <x v="1"/>
    <n v="19143"/>
    <x v="1"/>
    <s v="FUR-TA-10001771"/>
    <x v="1"/>
    <x v="12"/>
    <x v="1127"/>
    <n v="138.58799999999999"/>
    <n v="1"/>
    <n v="0.4"/>
    <n v="-34.646999999999998"/>
  </r>
  <r>
    <n v="6786"/>
    <s v="CA-2017-121293"/>
    <n v="0.2"/>
    <x v="229"/>
    <d v="2017-07-28T00:00:00"/>
    <x v="1"/>
    <x v="3"/>
    <s v="Second Class"/>
    <s v="JC-15775"/>
    <s v="John Castell"/>
    <n v="0.1111111111111111"/>
    <x v="0"/>
    <s v="United States"/>
    <s v="Philadelphia"/>
    <x v="1"/>
    <n v="19143"/>
    <x v="1"/>
    <s v="OFF-ST-10000060"/>
    <x v="0"/>
    <x v="3"/>
    <x v="790"/>
    <n v="259.92"/>
    <n v="5"/>
    <n v="0.2"/>
    <n v="-25.992000000000001"/>
  </r>
  <r>
    <n v="6787"/>
    <s v="CA-2017-121293"/>
    <n v="0.2"/>
    <x v="229"/>
    <d v="2017-07-28T00:00:00"/>
    <x v="1"/>
    <x v="3"/>
    <s v="Second Class"/>
    <s v="JC-15775"/>
    <s v="John Castell"/>
    <n v="0.1111111111111111"/>
    <x v="0"/>
    <s v="United States"/>
    <s v="Philadelphia"/>
    <x v="1"/>
    <n v="19143"/>
    <x v="1"/>
    <s v="OFF-PA-10004100"/>
    <x v="0"/>
    <x v="0"/>
    <x v="1185"/>
    <n v="20.736000000000001"/>
    <n v="4"/>
    <n v="0.2"/>
    <n v="7.2576000000000001"/>
  </r>
  <r>
    <n v="6807"/>
    <s v="CA-2017-162880"/>
    <n v="1"/>
    <x v="14"/>
    <d v="2017-12-29T00:00:00"/>
    <x v="4"/>
    <x v="4"/>
    <s v="Standard Class"/>
    <s v="GD-14590"/>
    <s v="Giulietta Dortch"/>
    <n v="0.5"/>
    <x v="2"/>
    <s v="United States"/>
    <s v="Everett"/>
    <x v="21"/>
    <n v="98208"/>
    <x v="3"/>
    <s v="OFF-BI-10003314"/>
    <x v="0"/>
    <x v="4"/>
    <x v="1293"/>
    <n v="3.8559999999999999"/>
    <n v="1"/>
    <n v="0.2"/>
    <n v="1.3977999999999999"/>
  </r>
  <r>
    <n v="6810"/>
    <s v="CA-2017-156237"/>
    <n v="0.16666666666666666"/>
    <x v="5"/>
    <d v="2017-09-15T00:00:00"/>
    <x v="3"/>
    <x v="2"/>
    <s v="First Class"/>
    <s v="PS-18760"/>
    <s v="Pamela Stobb"/>
    <n v="8.3333333333333329E-2"/>
    <x v="0"/>
    <s v="United States"/>
    <s v="Philadelphia"/>
    <x v="1"/>
    <n v="19140"/>
    <x v="1"/>
    <s v="OFF-BI-10000301"/>
    <x v="0"/>
    <x v="4"/>
    <x v="197"/>
    <n v="3.8820000000000001"/>
    <n v="2"/>
    <n v="0.7"/>
    <n v="-2.5880000000000001"/>
  </r>
  <r>
    <n v="6811"/>
    <s v="CA-2017-156237"/>
    <n v="0.16666666666666666"/>
    <x v="5"/>
    <d v="2017-09-15T00:00:00"/>
    <x v="3"/>
    <x v="2"/>
    <s v="First Class"/>
    <s v="PS-18760"/>
    <s v="Pamela Stobb"/>
    <n v="8.3333333333333329E-2"/>
    <x v="0"/>
    <s v="United States"/>
    <s v="Philadelphia"/>
    <x v="1"/>
    <n v="19140"/>
    <x v="1"/>
    <s v="TEC-MA-10002930"/>
    <x v="2"/>
    <x v="16"/>
    <x v="1294"/>
    <n v="12.585000000000001"/>
    <n v="1"/>
    <n v="0.7"/>
    <n v="-18.038499999999999"/>
  </r>
  <r>
    <n v="6812"/>
    <s v="CA-2017-156237"/>
    <n v="0.16666666666666666"/>
    <x v="5"/>
    <d v="2017-09-15T00:00:00"/>
    <x v="3"/>
    <x v="2"/>
    <s v="First Class"/>
    <s v="PS-18760"/>
    <s v="Pamela Stobb"/>
    <n v="8.3333333333333329E-2"/>
    <x v="0"/>
    <s v="United States"/>
    <s v="Philadelphia"/>
    <x v="1"/>
    <n v="19140"/>
    <x v="1"/>
    <s v="FUR-CH-10002372"/>
    <x v="1"/>
    <x v="1"/>
    <x v="1295"/>
    <n v="113.372"/>
    <n v="2"/>
    <n v="0.3"/>
    <n v="-29.152799999999999"/>
  </r>
  <r>
    <n v="6813"/>
    <s v="CA-2017-156237"/>
    <n v="0.16666666666666666"/>
    <x v="5"/>
    <d v="2017-09-15T00:00:00"/>
    <x v="3"/>
    <x v="2"/>
    <s v="First Class"/>
    <s v="PS-18760"/>
    <s v="Pamela Stobb"/>
    <n v="8.3333333333333329E-2"/>
    <x v="0"/>
    <s v="United States"/>
    <s v="Philadelphia"/>
    <x v="1"/>
    <n v="19140"/>
    <x v="1"/>
    <s v="OFF-BI-10003707"/>
    <x v="0"/>
    <x v="4"/>
    <x v="1084"/>
    <n v="18.312000000000001"/>
    <n v="4"/>
    <n v="0.7"/>
    <n v="-12.208"/>
  </r>
  <r>
    <n v="6814"/>
    <s v="CA-2017-156237"/>
    <n v="0.16666666666666666"/>
    <x v="5"/>
    <d v="2017-09-15T00:00:00"/>
    <x v="3"/>
    <x v="2"/>
    <s v="First Class"/>
    <s v="PS-18760"/>
    <s v="Pamela Stobb"/>
    <n v="8.3333333333333329E-2"/>
    <x v="0"/>
    <s v="United States"/>
    <s v="Philadelphia"/>
    <x v="1"/>
    <n v="19140"/>
    <x v="1"/>
    <s v="FUR-FU-10001057"/>
    <x v="1"/>
    <x v="5"/>
    <x v="1296"/>
    <n v="127.93600000000001"/>
    <n v="8"/>
    <n v="0.2"/>
    <n v="4.7976000000000001"/>
  </r>
  <r>
    <n v="6815"/>
    <s v="CA-2017-156237"/>
    <n v="0.16666666666666666"/>
    <x v="5"/>
    <d v="2017-09-15T00:00:00"/>
    <x v="3"/>
    <x v="2"/>
    <s v="First Class"/>
    <s v="PS-18760"/>
    <s v="Pamela Stobb"/>
    <n v="8.3333333333333329E-2"/>
    <x v="0"/>
    <s v="United States"/>
    <s v="Philadelphia"/>
    <x v="1"/>
    <n v="19140"/>
    <x v="1"/>
    <s v="TEC-MA-10001681"/>
    <x v="2"/>
    <x v="16"/>
    <x v="1297"/>
    <n v="241.17"/>
    <n v="2"/>
    <n v="0.7"/>
    <n v="-168.81899999999999"/>
  </r>
  <r>
    <n v="6819"/>
    <s v="CA-2017-163860"/>
    <n v="0.25"/>
    <x v="29"/>
    <d v="2018-01-01T00:00:00"/>
    <x v="4"/>
    <x v="2"/>
    <s v="Standard Class"/>
    <s v="LO-17170"/>
    <s v="Lori Olson"/>
    <n v="0.16666666666666666"/>
    <x v="2"/>
    <s v="United States"/>
    <s v="Peoria"/>
    <x v="3"/>
    <n v="61604"/>
    <x v="2"/>
    <s v="OFF-BI-10003784"/>
    <x v="0"/>
    <x v="4"/>
    <x v="1298"/>
    <n v="1.68"/>
    <n v="5"/>
    <n v="0.8"/>
    <n v="-2.6880000000000002"/>
  </r>
  <r>
    <n v="6820"/>
    <s v="CA-2017-163860"/>
    <n v="0.25"/>
    <x v="29"/>
    <d v="2018-01-01T00:00:00"/>
    <x v="4"/>
    <x v="2"/>
    <s v="Standard Class"/>
    <s v="LO-17170"/>
    <s v="Lori Olson"/>
    <n v="0.16666666666666666"/>
    <x v="2"/>
    <s v="United States"/>
    <s v="Peoria"/>
    <x v="3"/>
    <n v="61604"/>
    <x v="2"/>
    <s v="FUR-FU-10004586"/>
    <x v="1"/>
    <x v="5"/>
    <x v="991"/>
    <n v="7.968"/>
    <n v="3"/>
    <n v="0.6"/>
    <n v="-2.3904000000000001"/>
  </r>
  <r>
    <n v="6821"/>
    <s v="CA-2017-163860"/>
    <n v="0.25"/>
    <x v="29"/>
    <d v="2018-01-01T00:00:00"/>
    <x v="4"/>
    <x v="2"/>
    <s v="Standard Class"/>
    <s v="LO-17170"/>
    <s v="Lori Olson"/>
    <n v="0.16666666666666666"/>
    <x v="2"/>
    <s v="United States"/>
    <s v="Peoria"/>
    <x v="3"/>
    <n v="61604"/>
    <x v="2"/>
    <s v="FUR-CH-10004698"/>
    <x v="1"/>
    <x v="1"/>
    <x v="1299"/>
    <n v="113.372"/>
    <n v="2"/>
    <n v="0.3"/>
    <n v="-3.2391999999999999"/>
  </r>
  <r>
    <n v="6822"/>
    <s v="CA-2017-163860"/>
    <n v="0.25"/>
    <x v="29"/>
    <d v="2018-01-01T00:00:00"/>
    <x v="4"/>
    <x v="2"/>
    <s v="Standard Class"/>
    <s v="LO-17170"/>
    <s v="Lori Olson"/>
    <n v="0.16666666666666666"/>
    <x v="2"/>
    <s v="United States"/>
    <s v="Peoria"/>
    <x v="3"/>
    <n v="61604"/>
    <x v="2"/>
    <s v="FUR-FU-10001935"/>
    <x v="1"/>
    <x v="5"/>
    <x v="602"/>
    <n v="2.96"/>
    <n v="2"/>
    <n v="0.6"/>
    <n v="-1.4059999999999999"/>
  </r>
  <r>
    <n v="6823"/>
    <s v="US-2017-115609"/>
    <n v="1"/>
    <x v="232"/>
    <d v="2017-11-07T00:00:00"/>
    <x v="5"/>
    <x v="2"/>
    <s v="Standard Class"/>
    <s v="CS-12505"/>
    <s v="Cindy Stewart"/>
    <n v="1"/>
    <x v="0"/>
    <s v="United States"/>
    <s v="Los Angeles"/>
    <x v="10"/>
    <n v="90036"/>
    <x v="3"/>
    <s v="OFF-AP-10003040"/>
    <x v="0"/>
    <x v="11"/>
    <x v="961"/>
    <n v="168.1"/>
    <n v="5"/>
    <n v="0"/>
    <n v="43.706000000000003"/>
  </r>
  <r>
    <n v="6832"/>
    <s v="US-2017-123204"/>
    <n v="1"/>
    <x v="72"/>
    <d v="2017-07-27T00:00:00"/>
    <x v="1"/>
    <x v="5"/>
    <s v="Standard Class"/>
    <s v="CS-11860"/>
    <s v="Cari Schnelling"/>
    <n v="0.33333333333333331"/>
    <x v="0"/>
    <s v="United States"/>
    <s v="New York City"/>
    <x v="9"/>
    <n v="10024"/>
    <x v="1"/>
    <s v="OFF-AP-10002287"/>
    <x v="0"/>
    <x v="11"/>
    <x v="565"/>
    <n v="17.48"/>
    <n v="4"/>
    <n v="0"/>
    <n v="4.5448000000000004"/>
  </r>
  <r>
    <n v="6836"/>
    <s v="CA-2017-142643"/>
    <n v="0.5"/>
    <x v="128"/>
    <d v="2017-10-20T00:00:00"/>
    <x v="2"/>
    <x v="1"/>
    <s v="Standard Class"/>
    <s v="DL-13495"/>
    <s v="Dionis Lloyd"/>
    <n v="0.2"/>
    <x v="2"/>
    <s v="United States"/>
    <s v="Thousand Oaks"/>
    <x v="10"/>
    <n v="91360"/>
    <x v="3"/>
    <s v="OFF-LA-10003510"/>
    <x v="0"/>
    <x v="7"/>
    <x v="1052"/>
    <n v="152.65"/>
    <n v="5"/>
    <n v="0"/>
    <n v="70.218999999999994"/>
  </r>
  <r>
    <n v="6837"/>
    <s v="CA-2017-142643"/>
    <n v="0.5"/>
    <x v="128"/>
    <d v="2017-10-20T00:00:00"/>
    <x v="2"/>
    <x v="1"/>
    <s v="Standard Class"/>
    <s v="DL-13495"/>
    <s v="Dionis Lloyd"/>
    <n v="0.2"/>
    <x v="2"/>
    <s v="United States"/>
    <s v="Thousand Oaks"/>
    <x v="10"/>
    <n v="91360"/>
    <x v="3"/>
    <s v="FUR-FU-10000087"/>
    <x v="1"/>
    <x v="5"/>
    <x v="1220"/>
    <n v="22.72"/>
    <n v="1"/>
    <n v="0"/>
    <n v="9.3152000000000008"/>
  </r>
  <r>
    <n v="6839"/>
    <s v="CA-2017-107517"/>
    <n v="0.5"/>
    <x v="299"/>
    <d v="2017-02-09T00:00:00"/>
    <x v="8"/>
    <x v="1"/>
    <s v="Standard Class"/>
    <s v="FC-14335"/>
    <s v="Fred Chung"/>
    <n v="0.33333333333333331"/>
    <x v="2"/>
    <s v="United States"/>
    <s v="Torrance"/>
    <x v="10"/>
    <n v="90503"/>
    <x v="3"/>
    <s v="OFF-AP-10000275"/>
    <x v="0"/>
    <x v="11"/>
    <x v="1300"/>
    <n v="1640.7"/>
    <n v="5"/>
    <n v="0"/>
    <n v="459.39600000000002"/>
  </r>
  <r>
    <n v="6840"/>
    <s v="CA-2017-107517"/>
    <n v="0.5"/>
    <x v="299"/>
    <d v="2017-02-09T00:00:00"/>
    <x v="8"/>
    <x v="1"/>
    <s v="Standard Class"/>
    <s v="FC-14335"/>
    <s v="Fred Chung"/>
    <n v="0.33333333333333331"/>
    <x v="2"/>
    <s v="United States"/>
    <s v="Torrance"/>
    <x v="10"/>
    <n v="90503"/>
    <x v="3"/>
    <s v="TEC-PH-10003505"/>
    <x v="2"/>
    <x v="2"/>
    <x v="428"/>
    <n v="371.2"/>
    <n v="5"/>
    <n v="0.2"/>
    <n v="41.76"/>
  </r>
  <r>
    <n v="6853"/>
    <s v="US-2017-162670"/>
    <n v="0.2"/>
    <x v="94"/>
    <d v="2017-12-28T00:00:00"/>
    <x v="4"/>
    <x v="0"/>
    <s v="Second Class"/>
    <s v="MF-18250"/>
    <s v="Monica Federle"/>
    <n v="0.2"/>
    <x v="2"/>
    <s v="United States"/>
    <s v="Little Rock"/>
    <x v="41"/>
    <n v="72209"/>
    <x v="0"/>
    <s v="OFF-ST-10001328"/>
    <x v="0"/>
    <x v="3"/>
    <x v="1301"/>
    <n v="62.04"/>
    <n v="4"/>
    <n v="0"/>
    <n v="17.371200000000002"/>
  </r>
  <r>
    <n v="6854"/>
    <s v="US-2017-162670"/>
    <n v="0.2"/>
    <x v="94"/>
    <d v="2017-12-28T00:00:00"/>
    <x v="4"/>
    <x v="0"/>
    <s v="Second Class"/>
    <s v="MF-18250"/>
    <s v="Monica Federle"/>
    <n v="0.2"/>
    <x v="2"/>
    <s v="United States"/>
    <s v="Little Rock"/>
    <x v="41"/>
    <n v="72209"/>
    <x v="0"/>
    <s v="TEC-PH-10003601"/>
    <x v="2"/>
    <x v="2"/>
    <x v="661"/>
    <n v="494.97"/>
    <n v="3"/>
    <n v="0"/>
    <n v="148.49100000000001"/>
  </r>
  <r>
    <n v="6855"/>
    <s v="US-2017-162670"/>
    <n v="0.2"/>
    <x v="94"/>
    <d v="2017-12-28T00:00:00"/>
    <x v="4"/>
    <x v="0"/>
    <s v="Second Class"/>
    <s v="MF-18250"/>
    <s v="Monica Federle"/>
    <n v="0.2"/>
    <x v="2"/>
    <s v="United States"/>
    <s v="Little Rock"/>
    <x v="41"/>
    <n v="72209"/>
    <x v="0"/>
    <s v="OFF-ST-10001522"/>
    <x v="0"/>
    <x v="3"/>
    <x v="40"/>
    <n v="367.96"/>
    <n v="4"/>
    <n v="0"/>
    <n v="14.718400000000001"/>
  </r>
  <r>
    <n v="6856"/>
    <s v="US-2017-162670"/>
    <n v="0.2"/>
    <x v="94"/>
    <d v="2017-12-28T00:00:00"/>
    <x v="4"/>
    <x v="0"/>
    <s v="Second Class"/>
    <s v="MF-18250"/>
    <s v="Monica Federle"/>
    <n v="0.2"/>
    <x v="2"/>
    <s v="United States"/>
    <s v="Little Rock"/>
    <x v="41"/>
    <n v="72209"/>
    <x v="0"/>
    <s v="OFF-PA-10001994"/>
    <x v="0"/>
    <x v="0"/>
    <x v="1302"/>
    <n v="44.96"/>
    <n v="2"/>
    <n v="0"/>
    <n v="20.6816"/>
  </r>
  <r>
    <n v="6857"/>
    <s v="US-2017-162670"/>
    <n v="0.2"/>
    <x v="94"/>
    <d v="2017-12-28T00:00:00"/>
    <x v="4"/>
    <x v="0"/>
    <s v="Second Class"/>
    <s v="MF-18250"/>
    <s v="Monica Federle"/>
    <n v="0.2"/>
    <x v="2"/>
    <s v="United States"/>
    <s v="Little Rock"/>
    <x v="41"/>
    <n v="72209"/>
    <x v="0"/>
    <s v="OFF-EN-10001453"/>
    <x v="0"/>
    <x v="10"/>
    <x v="1303"/>
    <n v="182.94"/>
    <n v="3"/>
    <n v="0"/>
    <n v="85.981800000000007"/>
  </r>
  <r>
    <n v="6858"/>
    <s v="CA-2017-128965"/>
    <n v="0.16666666666666666"/>
    <x v="238"/>
    <d v="2017-04-22T00:00:00"/>
    <x v="0"/>
    <x v="4"/>
    <s v="Standard Class"/>
    <s v="PS-18760"/>
    <s v="Pamela Stobb"/>
    <n v="8.3333333333333329E-2"/>
    <x v="0"/>
    <s v="United States"/>
    <s v="Los Angeles"/>
    <x v="10"/>
    <n v="90008"/>
    <x v="3"/>
    <s v="OFF-PA-10004911"/>
    <x v="0"/>
    <x v="0"/>
    <x v="341"/>
    <n v="28.14"/>
    <n v="3"/>
    <n v="0"/>
    <n v="13.507199999999999"/>
  </r>
  <r>
    <n v="6859"/>
    <s v="CA-2017-128965"/>
    <n v="0.16666666666666666"/>
    <x v="238"/>
    <d v="2017-04-22T00:00:00"/>
    <x v="0"/>
    <x v="4"/>
    <s v="Standard Class"/>
    <s v="PS-18760"/>
    <s v="Pamela Stobb"/>
    <n v="8.3333333333333329E-2"/>
    <x v="0"/>
    <s v="United States"/>
    <s v="Los Angeles"/>
    <x v="10"/>
    <n v="90008"/>
    <x v="3"/>
    <s v="OFF-LA-10001404"/>
    <x v="0"/>
    <x v="7"/>
    <x v="639"/>
    <n v="7.38"/>
    <n v="2"/>
    <n v="0"/>
    <n v="3.4685999999999999"/>
  </r>
  <r>
    <n v="6860"/>
    <s v="CA-2017-128965"/>
    <n v="0.16666666666666666"/>
    <x v="238"/>
    <d v="2017-04-22T00:00:00"/>
    <x v="0"/>
    <x v="4"/>
    <s v="Standard Class"/>
    <s v="PS-18760"/>
    <s v="Pamela Stobb"/>
    <n v="8.3333333333333329E-2"/>
    <x v="0"/>
    <s v="United States"/>
    <s v="Los Angeles"/>
    <x v="10"/>
    <n v="90008"/>
    <x v="3"/>
    <s v="OFF-FA-10001561"/>
    <x v="0"/>
    <x v="9"/>
    <x v="1304"/>
    <n v="10.9"/>
    <n v="5"/>
    <n v="0"/>
    <n v="3.597"/>
  </r>
  <r>
    <n v="6861"/>
    <s v="CA-2017-128965"/>
    <n v="0.16666666666666666"/>
    <x v="238"/>
    <d v="2017-04-22T00:00:00"/>
    <x v="0"/>
    <x v="4"/>
    <s v="Standard Class"/>
    <s v="PS-18760"/>
    <s v="Pamela Stobb"/>
    <n v="8.3333333333333329E-2"/>
    <x v="0"/>
    <s v="United States"/>
    <s v="Los Angeles"/>
    <x v="10"/>
    <n v="90008"/>
    <x v="3"/>
    <s v="TEC-AC-10001383"/>
    <x v="2"/>
    <x v="6"/>
    <x v="1305"/>
    <n v="274.89"/>
    <n v="11"/>
    <n v="0"/>
    <n v="46.731299999999997"/>
  </r>
  <r>
    <n v="6862"/>
    <s v="CA-2017-128965"/>
    <n v="0.16666666666666666"/>
    <x v="238"/>
    <d v="2017-04-22T00:00:00"/>
    <x v="0"/>
    <x v="4"/>
    <s v="Standard Class"/>
    <s v="PS-18760"/>
    <s v="Pamela Stobb"/>
    <n v="8.3333333333333329E-2"/>
    <x v="0"/>
    <s v="United States"/>
    <s v="Los Angeles"/>
    <x v="10"/>
    <n v="90008"/>
    <x v="3"/>
    <s v="OFF-LA-10003190"/>
    <x v="0"/>
    <x v="7"/>
    <x v="477"/>
    <n v="23.04"/>
    <n v="8"/>
    <n v="0"/>
    <n v="11.2896"/>
  </r>
  <r>
    <n v="6863"/>
    <s v="CA-2017-128965"/>
    <n v="0.16666666666666666"/>
    <x v="238"/>
    <d v="2017-04-22T00:00:00"/>
    <x v="0"/>
    <x v="4"/>
    <s v="Standard Class"/>
    <s v="PS-18760"/>
    <s v="Pamela Stobb"/>
    <n v="8.3333333333333329E-2"/>
    <x v="0"/>
    <s v="United States"/>
    <s v="Los Angeles"/>
    <x v="10"/>
    <n v="90008"/>
    <x v="3"/>
    <s v="FUR-CH-10003774"/>
    <x v="1"/>
    <x v="1"/>
    <x v="867"/>
    <n v="218.352"/>
    <n v="3"/>
    <n v="0.2"/>
    <n v="-19.105799999999999"/>
  </r>
  <r>
    <n v="6864"/>
    <s v="CA-2017-138618"/>
    <n v="1"/>
    <x v="24"/>
    <d v="2017-12-08T00:00:00"/>
    <x v="4"/>
    <x v="5"/>
    <s v="Standard Class"/>
    <s v="MY-17380"/>
    <s v="Maribeth Yedwab"/>
    <n v="0.14285714285714285"/>
    <x v="2"/>
    <s v="United States"/>
    <s v="San Antonio"/>
    <x v="2"/>
    <n v="78207"/>
    <x v="2"/>
    <s v="OFF-PA-10000520"/>
    <x v="0"/>
    <x v="0"/>
    <x v="684"/>
    <n v="10.368"/>
    <n v="2"/>
    <n v="0.2"/>
    <n v="3.6288"/>
  </r>
  <r>
    <n v="6886"/>
    <s v="CA-2017-123036"/>
    <n v="0.5"/>
    <x v="3"/>
    <d v="2017-09-17T00:00:00"/>
    <x v="3"/>
    <x v="1"/>
    <s v="Standard Class"/>
    <s v="HA-14905"/>
    <s v="Helen Abelman"/>
    <n v="0.25"/>
    <x v="0"/>
    <s v="United States"/>
    <s v="Springfield"/>
    <x v="12"/>
    <n v="45503"/>
    <x v="1"/>
    <s v="TEC-AC-10003499"/>
    <x v="2"/>
    <x v="6"/>
    <x v="16"/>
    <n v="37.055999999999997"/>
    <n v="4"/>
    <n v="0.2"/>
    <n v="8.8008000000000006"/>
  </r>
  <r>
    <n v="6887"/>
    <s v="CA-2017-123036"/>
    <n v="0.5"/>
    <x v="3"/>
    <d v="2017-09-17T00:00:00"/>
    <x v="3"/>
    <x v="1"/>
    <s v="Standard Class"/>
    <s v="HA-14905"/>
    <s v="Helen Abelman"/>
    <n v="0.25"/>
    <x v="0"/>
    <s v="United States"/>
    <s v="Springfield"/>
    <x v="12"/>
    <n v="45503"/>
    <x v="1"/>
    <s v="TEC-PH-10003580"/>
    <x v="2"/>
    <x v="2"/>
    <x v="1306"/>
    <n v="259.89600000000002"/>
    <n v="2"/>
    <n v="0.4"/>
    <n v="-56.3108"/>
  </r>
  <r>
    <n v="6888"/>
    <s v="CA-2017-120222"/>
    <n v="0.5"/>
    <x v="280"/>
    <d v="2017-05-02T00:00:00"/>
    <x v="0"/>
    <x v="3"/>
    <s v="Standard Class"/>
    <s v="LL-16840"/>
    <s v="Lauren Leatherbury"/>
    <n v="0.33333333333333331"/>
    <x v="0"/>
    <s v="United States"/>
    <s v="Los Angeles"/>
    <x v="10"/>
    <n v="90032"/>
    <x v="3"/>
    <s v="OFF-PA-10004675"/>
    <x v="0"/>
    <x v="0"/>
    <x v="5"/>
    <n v="19.05"/>
    <n v="3"/>
    <n v="0"/>
    <n v="8.7629999999999999"/>
  </r>
  <r>
    <n v="6889"/>
    <s v="CA-2017-120222"/>
    <n v="0.5"/>
    <x v="280"/>
    <d v="2017-05-02T00:00:00"/>
    <x v="0"/>
    <x v="3"/>
    <s v="Standard Class"/>
    <s v="LL-16840"/>
    <s v="Lauren Leatherbury"/>
    <n v="0.33333333333333331"/>
    <x v="0"/>
    <s v="United States"/>
    <s v="Los Angeles"/>
    <x v="10"/>
    <n v="90032"/>
    <x v="3"/>
    <s v="OFF-BI-10000666"/>
    <x v="0"/>
    <x v="4"/>
    <x v="765"/>
    <n v="73.343999999999994"/>
    <n v="3"/>
    <n v="0.2"/>
    <n v="27.504000000000001"/>
  </r>
  <r>
    <n v="6890"/>
    <s v="CA-2017-164756"/>
    <n v="0.125"/>
    <x v="17"/>
    <d v="2017-09-22T00:00:00"/>
    <x v="3"/>
    <x v="4"/>
    <s v="Standard Class"/>
    <s v="SS-20140"/>
    <s v="Saphhira Shifley"/>
    <n v="6.25E-2"/>
    <x v="2"/>
    <s v="United States"/>
    <s v="Columbus"/>
    <x v="18"/>
    <n v="31907"/>
    <x v="0"/>
    <s v="TEC-PH-10001552"/>
    <x v="2"/>
    <x v="2"/>
    <x v="703"/>
    <n v="95.68"/>
    <n v="8"/>
    <n v="0"/>
    <n v="26.790400000000002"/>
  </r>
  <r>
    <n v="6891"/>
    <s v="CA-2017-164756"/>
    <n v="0.125"/>
    <x v="17"/>
    <d v="2017-09-22T00:00:00"/>
    <x v="3"/>
    <x v="4"/>
    <s v="Standard Class"/>
    <s v="SS-20140"/>
    <s v="Saphhira Shifley"/>
    <n v="6.25E-2"/>
    <x v="2"/>
    <s v="United States"/>
    <s v="Columbus"/>
    <x v="18"/>
    <n v="31907"/>
    <x v="0"/>
    <s v="OFF-PA-10000673"/>
    <x v="0"/>
    <x v="0"/>
    <x v="57"/>
    <n v="50.96"/>
    <n v="7"/>
    <n v="0"/>
    <n v="24.460799999999999"/>
  </r>
  <r>
    <n v="6892"/>
    <s v="CA-2017-164756"/>
    <n v="0.125"/>
    <x v="17"/>
    <d v="2017-09-22T00:00:00"/>
    <x v="3"/>
    <x v="4"/>
    <s v="Standard Class"/>
    <s v="SS-20140"/>
    <s v="Saphhira Shifley"/>
    <n v="6.25E-2"/>
    <x v="2"/>
    <s v="United States"/>
    <s v="Columbus"/>
    <x v="18"/>
    <n v="31907"/>
    <x v="0"/>
    <s v="OFF-AR-10000380"/>
    <x v="0"/>
    <x v="8"/>
    <x v="1242"/>
    <n v="113.94"/>
    <n v="3"/>
    <n v="0"/>
    <n v="34.182000000000002"/>
  </r>
  <r>
    <n v="6893"/>
    <s v="CA-2017-164756"/>
    <n v="0.125"/>
    <x v="17"/>
    <d v="2017-09-22T00:00:00"/>
    <x v="3"/>
    <x v="4"/>
    <s v="Standard Class"/>
    <s v="SS-20140"/>
    <s v="Saphhira Shifley"/>
    <n v="6.25E-2"/>
    <x v="2"/>
    <s v="United States"/>
    <s v="Columbus"/>
    <x v="18"/>
    <n v="31907"/>
    <x v="0"/>
    <s v="OFF-PA-10003848"/>
    <x v="0"/>
    <x v="0"/>
    <x v="1307"/>
    <n v="25.92"/>
    <n v="4"/>
    <n v="0"/>
    <n v="12.441599999999999"/>
  </r>
  <r>
    <n v="6894"/>
    <s v="CA-2017-164756"/>
    <n v="0.125"/>
    <x v="17"/>
    <d v="2017-09-22T00:00:00"/>
    <x v="3"/>
    <x v="4"/>
    <s v="Standard Class"/>
    <s v="SS-20140"/>
    <s v="Saphhira Shifley"/>
    <n v="6.25E-2"/>
    <x v="2"/>
    <s v="United States"/>
    <s v="Columbus"/>
    <x v="18"/>
    <n v="31907"/>
    <x v="0"/>
    <s v="FUR-FU-10002963"/>
    <x v="1"/>
    <x v="5"/>
    <x v="802"/>
    <n v="20.32"/>
    <n v="4"/>
    <n v="0"/>
    <n v="6.9088000000000003"/>
  </r>
  <r>
    <n v="6895"/>
    <s v="CA-2017-164756"/>
    <n v="0.125"/>
    <x v="17"/>
    <d v="2017-09-22T00:00:00"/>
    <x v="3"/>
    <x v="4"/>
    <s v="Standard Class"/>
    <s v="SS-20140"/>
    <s v="Saphhira Shifley"/>
    <n v="6.25E-2"/>
    <x v="2"/>
    <s v="United States"/>
    <s v="Columbus"/>
    <x v="18"/>
    <n v="31907"/>
    <x v="0"/>
    <s v="TEC-PH-10002447"/>
    <x v="2"/>
    <x v="2"/>
    <x v="1308"/>
    <n v="411.98"/>
    <n v="2"/>
    <n v="0"/>
    <n v="119.4742"/>
  </r>
  <r>
    <n v="6896"/>
    <s v="CA-2017-164756"/>
    <n v="0.125"/>
    <x v="17"/>
    <d v="2017-09-22T00:00:00"/>
    <x v="3"/>
    <x v="4"/>
    <s v="Standard Class"/>
    <s v="SS-20140"/>
    <s v="Saphhira Shifley"/>
    <n v="6.25E-2"/>
    <x v="2"/>
    <s v="United States"/>
    <s v="Columbus"/>
    <x v="18"/>
    <n v="31907"/>
    <x v="0"/>
    <s v="OFF-SU-10004261"/>
    <x v="0"/>
    <x v="15"/>
    <x v="1309"/>
    <n v="34.479999999999997"/>
    <n v="2"/>
    <n v="0"/>
    <n v="9.9992000000000001"/>
  </r>
  <r>
    <n v="6897"/>
    <s v="CA-2017-164756"/>
    <n v="0.125"/>
    <x v="17"/>
    <d v="2017-09-22T00:00:00"/>
    <x v="3"/>
    <x v="4"/>
    <s v="Standard Class"/>
    <s v="SS-20140"/>
    <s v="Saphhira Shifley"/>
    <n v="6.25E-2"/>
    <x v="2"/>
    <s v="United States"/>
    <s v="Columbus"/>
    <x v="18"/>
    <n v="31907"/>
    <x v="0"/>
    <s v="OFF-PA-10003228"/>
    <x v="0"/>
    <x v="0"/>
    <x v="1016"/>
    <n v="244.55"/>
    <n v="5"/>
    <n v="0"/>
    <n v="114.9385"/>
  </r>
  <r>
    <n v="6898"/>
    <s v="CA-2017-122028"/>
    <n v="1"/>
    <x v="68"/>
    <d v="2017-08-25T00:00:00"/>
    <x v="10"/>
    <x v="5"/>
    <s v="Standard Class"/>
    <s v="CK-12205"/>
    <s v="Chloris Kastensmidt"/>
    <n v="0.14285714285714285"/>
    <x v="0"/>
    <s v="United States"/>
    <s v="Lakewood"/>
    <x v="12"/>
    <n v="44107"/>
    <x v="1"/>
    <s v="OFF-BI-10004817"/>
    <x v="0"/>
    <x v="4"/>
    <x v="1310"/>
    <n v="10.782"/>
    <n v="3"/>
    <n v="0.7"/>
    <n v="-7.9067999999999996"/>
  </r>
  <r>
    <n v="6902"/>
    <s v="US-2017-135013"/>
    <n v="1"/>
    <x v="302"/>
    <d v="2017-07-24T00:00:00"/>
    <x v="1"/>
    <x v="4"/>
    <s v="Same Day"/>
    <s v="HR-14830"/>
    <s v="Harold Ryan"/>
    <n v="0.25"/>
    <x v="2"/>
    <s v="United States"/>
    <s v="Huntington Beach"/>
    <x v="10"/>
    <n v="92646"/>
    <x v="3"/>
    <s v="TEC-CO-10001449"/>
    <x v="2"/>
    <x v="13"/>
    <x v="1011"/>
    <n v="2399.96"/>
    <n v="5"/>
    <n v="0.2"/>
    <n v="839.98599999999999"/>
  </r>
  <r>
    <n v="6903"/>
    <s v="CA-2017-111220"/>
    <n v="0.33333333333333331"/>
    <x v="79"/>
    <d v="2017-09-08T00:00:00"/>
    <x v="3"/>
    <x v="0"/>
    <s v="Standard Class"/>
    <s v="JS-15595"/>
    <s v="Jill Stevenson"/>
    <n v="0.33333333333333331"/>
    <x v="2"/>
    <s v="United States"/>
    <s v="Chicago"/>
    <x v="3"/>
    <n v="60653"/>
    <x v="2"/>
    <s v="OFF-FA-10002280"/>
    <x v="0"/>
    <x v="9"/>
    <x v="208"/>
    <n v="16"/>
    <n v="4"/>
    <n v="0.2"/>
    <n v="5.6"/>
  </r>
  <r>
    <n v="6904"/>
    <s v="CA-2017-111220"/>
    <n v="0.33333333333333331"/>
    <x v="79"/>
    <d v="2017-09-08T00:00:00"/>
    <x v="3"/>
    <x v="0"/>
    <s v="Standard Class"/>
    <s v="JS-15595"/>
    <s v="Jill Stevenson"/>
    <n v="0.33333333333333331"/>
    <x v="2"/>
    <s v="United States"/>
    <s v="Chicago"/>
    <x v="3"/>
    <n v="60653"/>
    <x v="2"/>
    <s v="OFF-AP-10003278"/>
    <x v="0"/>
    <x v="11"/>
    <x v="1311"/>
    <n v="5.5880000000000001"/>
    <n v="2"/>
    <n v="0.8"/>
    <n v="-15.0876"/>
  </r>
  <r>
    <n v="6905"/>
    <s v="CA-2017-111220"/>
    <n v="0.33333333333333331"/>
    <x v="79"/>
    <d v="2017-09-08T00:00:00"/>
    <x v="3"/>
    <x v="0"/>
    <s v="Standard Class"/>
    <s v="JS-15595"/>
    <s v="Jill Stevenson"/>
    <n v="0.33333333333333331"/>
    <x v="2"/>
    <s v="United States"/>
    <s v="Chicago"/>
    <x v="3"/>
    <n v="60653"/>
    <x v="2"/>
    <s v="OFF-ST-10003994"/>
    <x v="0"/>
    <x v="3"/>
    <x v="1312"/>
    <n v="235.92"/>
    <n v="5"/>
    <n v="0.2"/>
    <n v="-44.234999999999999"/>
  </r>
  <r>
    <n v="6906"/>
    <s v="US-2017-149006"/>
    <n v="1"/>
    <x v="303"/>
    <d v="2017-12-08T00:00:00"/>
    <x v="4"/>
    <x v="6"/>
    <s v="Second Class"/>
    <s v="BN-11470"/>
    <s v="Brad Norvell"/>
    <n v="0.5"/>
    <x v="2"/>
    <s v="United States"/>
    <s v="Brentwood"/>
    <x v="10"/>
    <n v="94513"/>
    <x v="3"/>
    <s v="OFF-ST-10003221"/>
    <x v="0"/>
    <x v="3"/>
    <x v="1313"/>
    <n v="10.68"/>
    <n v="1"/>
    <n v="0"/>
    <n v="2.8835999999999999"/>
  </r>
  <r>
    <n v="6907"/>
    <s v="CA-2017-149468"/>
    <n v="1"/>
    <x v="271"/>
    <d v="2017-05-20T00:00:00"/>
    <x v="6"/>
    <x v="0"/>
    <s v="Same Day"/>
    <s v="AR-10405"/>
    <s v="Allen Rosenblatt"/>
    <n v="0.25"/>
    <x v="2"/>
    <s v="United States"/>
    <s v="Trenton"/>
    <x v="5"/>
    <n v="48183"/>
    <x v="2"/>
    <s v="OFF-BI-10002225"/>
    <x v="0"/>
    <x v="4"/>
    <x v="1158"/>
    <n v="41.28"/>
    <n v="2"/>
    <n v="0"/>
    <n v="19.814399999999999"/>
  </r>
  <r>
    <n v="6909"/>
    <s v="US-2017-135503"/>
    <n v="1"/>
    <x v="113"/>
    <d v="2017-12-15T00:00:00"/>
    <x v="4"/>
    <x v="1"/>
    <s v="Standard Class"/>
    <s v="JE-16165"/>
    <s v="Justin Ellison"/>
    <n v="0.33333333333333331"/>
    <x v="2"/>
    <s v="United States"/>
    <s v="North Charleston"/>
    <x v="6"/>
    <n v="29406"/>
    <x v="0"/>
    <s v="FUR-FU-10002364"/>
    <x v="1"/>
    <x v="5"/>
    <x v="1105"/>
    <n v="14.76"/>
    <n v="2"/>
    <n v="0"/>
    <n v="4.2804000000000002"/>
  </r>
  <r>
    <n v="6911"/>
    <s v="US-2017-115301"/>
    <n v="1"/>
    <x v="162"/>
    <d v="2017-08-02T00:00:00"/>
    <x v="1"/>
    <x v="0"/>
    <s v="Standard Class"/>
    <s v="VG-21790"/>
    <s v="Vivek Gonzalez"/>
    <n v="0.2"/>
    <x v="0"/>
    <s v="United States"/>
    <s v="Seattle"/>
    <x v="21"/>
    <n v="98103"/>
    <x v="3"/>
    <s v="FUR-BO-10004709"/>
    <x v="1"/>
    <x v="14"/>
    <x v="253"/>
    <n v="115.96"/>
    <n v="2"/>
    <n v="0"/>
    <n v="25.511199999999999"/>
  </r>
  <r>
    <n v="6912"/>
    <s v="CA-2017-168942"/>
    <n v="1"/>
    <x v="111"/>
    <d v="2017-08-05T00:00:00"/>
    <x v="10"/>
    <x v="3"/>
    <s v="Second Class"/>
    <s v="EM-13960"/>
    <s v="Eric Murdock"/>
    <n v="1"/>
    <x v="0"/>
    <s v="United States"/>
    <s v="San Francisco"/>
    <x v="10"/>
    <n v="94109"/>
    <x v="3"/>
    <s v="OFF-ST-10004340"/>
    <x v="0"/>
    <x v="3"/>
    <x v="289"/>
    <n v="186.54"/>
    <n v="3"/>
    <n v="0"/>
    <n v="50.3658"/>
  </r>
  <r>
    <n v="6913"/>
    <s v="US-2017-128398"/>
    <n v="1"/>
    <x v="216"/>
    <d v="2017-05-05T00:00:00"/>
    <x v="6"/>
    <x v="3"/>
    <s v="Second Class"/>
    <s v="EM-13825"/>
    <s v="Elizabeth Moffitt"/>
    <n v="0.125"/>
    <x v="2"/>
    <s v="United States"/>
    <s v="Los Angeles"/>
    <x v="10"/>
    <n v="90049"/>
    <x v="3"/>
    <s v="TEC-AC-10001714"/>
    <x v="2"/>
    <x v="6"/>
    <x v="833"/>
    <n v="159.56"/>
    <n v="4"/>
    <n v="0"/>
    <n v="59.037199999999999"/>
  </r>
  <r>
    <n v="6921"/>
    <s v="CA-2017-121706"/>
    <n v="1"/>
    <x v="119"/>
    <d v="2017-03-02T00:00:00"/>
    <x v="8"/>
    <x v="1"/>
    <s v="Standard Class"/>
    <s v="BM-11140"/>
    <s v="Becky Martin"/>
    <n v="1"/>
    <x v="0"/>
    <s v="United States"/>
    <s v="Santa Barbara"/>
    <x v="10"/>
    <n v="93101"/>
    <x v="3"/>
    <s v="OFF-AP-10003287"/>
    <x v="0"/>
    <x v="11"/>
    <x v="1314"/>
    <n v="356.79"/>
    <n v="7"/>
    <n v="0"/>
    <n v="99.901200000000003"/>
  </r>
  <r>
    <n v="6922"/>
    <s v="CA-2017-109211"/>
    <n v="1"/>
    <x v="295"/>
    <d v="2017-04-10T00:00:00"/>
    <x v="0"/>
    <x v="3"/>
    <s v="Standard Class"/>
    <s v="PS-19045"/>
    <s v="Penelope Sewall"/>
    <n v="0.25"/>
    <x v="1"/>
    <s v="United States"/>
    <s v="New York City"/>
    <x v="9"/>
    <n v="10011"/>
    <x v="1"/>
    <s v="OFF-EN-10001532"/>
    <x v="0"/>
    <x v="10"/>
    <x v="1315"/>
    <n v="16.98"/>
    <n v="1"/>
    <n v="0"/>
    <n v="8.49"/>
  </r>
  <r>
    <n v="6936"/>
    <s v="CA-2017-137365"/>
    <n v="1"/>
    <x v="93"/>
    <d v="2017-12-03T00:00:00"/>
    <x v="5"/>
    <x v="2"/>
    <s v="Second Class"/>
    <s v="BP-11095"/>
    <s v="Bart Pistole"/>
    <n v="0.16666666666666666"/>
    <x v="2"/>
    <s v="United States"/>
    <s v="El Paso"/>
    <x v="2"/>
    <n v="79907"/>
    <x v="2"/>
    <s v="TEC-AC-10001767"/>
    <x v="2"/>
    <x v="6"/>
    <x v="515"/>
    <n v="95.975999999999999"/>
    <n v="3"/>
    <n v="0.2"/>
    <n v="-10.7973"/>
  </r>
  <r>
    <n v="6940"/>
    <s v="CA-2017-107132"/>
    <n v="0.25"/>
    <x v="95"/>
    <d v="2017-06-30T00:00:00"/>
    <x v="7"/>
    <x v="4"/>
    <s v="Standard Class"/>
    <s v="SC-20260"/>
    <s v="Scott Cohen"/>
    <n v="0.2"/>
    <x v="2"/>
    <s v="United States"/>
    <s v="New York City"/>
    <x v="9"/>
    <n v="10009"/>
    <x v="1"/>
    <s v="OFF-BI-10001071"/>
    <x v="0"/>
    <x v="4"/>
    <x v="1030"/>
    <n v="102.36799999999999"/>
    <n v="2"/>
    <n v="0.2"/>
    <n v="37.108400000000003"/>
  </r>
  <r>
    <n v="6941"/>
    <s v="CA-2017-107132"/>
    <n v="0.25"/>
    <x v="95"/>
    <d v="2017-06-30T00:00:00"/>
    <x v="7"/>
    <x v="4"/>
    <s v="Standard Class"/>
    <s v="SC-20260"/>
    <s v="Scott Cohen"/>
    <n v="0.2"/>
    <x v="2"/>
    <s v="United States"/>
    <s v="New York City"/>
    <x v="9"/>
    <n v="10009"/>
    <x v="1"/>
    <s v="OFF-SU-10002503"/>
    <x v="0"/>
    <x v="15"/>
    <x v="875"/>
    <n v="28.4"/>
    <n v="5"/>
    <n v="0"/>
    <n v="8.2360000000000007"/>
  </r>
  <r>
    <n v="6942"/>
    <s v="CA-2017-107132"/>
    <n v="0.25"/>
    <x v="95"/>
    <d v="2017-06-30T00:00:00"/>
    <x v="7"/>
    <x v="4"/>
    <s v="Standard Class"/>
    <s v="SC-20260"/>
    <s v="Scott Cohen"/>
    <n v="0.2"/>
    <x v="2"/>
    <s v="United States"/>
    <s v="New York City"/>
    <x v="9"/>
    <n v="10009"/>
    <x v="1"/>
    <s v="OFF-ST-10001490"/>
    <x v="0"/>
    <x v="3"/>
    <x v="335"/>
    <n v="713.88"/>
    <n v="4"/>
    <n v="0"/>
    <n v="214.16399999999999"/>
  </r>
  <r>
    <n v="6943"/>
    <s v="CA-2017-107132"/>
    <n v="0.25"/>
    <x v="95"/>
    <d v="2017-06-30T00:00:00"/>
    <x v="7"/>
    <x v="4"/>
    <s v="Standard Class"/>
    <s v="SC-20260"/>
    <s v="Scott Cohen"/>
    <n v="0.2"/>
    <x v="2"/>
    <s v="United States"/>
    <s v="New York City"/>
    <x v="9"/>
    <n v="10009"/>
    <x v="1"/>
    <s v="OFF-PA-10003790"/>
    <x v="0"/>
    <x v="0"/>
    <x v="550"/>
    <n v="68.52"/>
    <n v="3"/>
    <n v="0"/>
    <n v="31.519200000000001"/>
  </r>
  <r>
    <n v="6950"/>
    <s v="CA-2017-143021"/>
    <n v="0.5"/>
    <x v="32"/>
    <d v="2017-11-19T00:00:00"/>
    <x v="5"/>
    <x v="1"/>
    <s v="Same Day"/>
    <s v="AP-10720"/>
    <s v="Anne Pryor"/>
    <n v="0.5"/>
    <x v="1"/>
    <s v="United States"/>
    <s v="New York City"/>
    <x v="9"/>
    <n v="10011"/>
    <x v="1"/>
    <s v="OFF-BI-10001628"/>
    <x v="0"/>
    <x v="4"/>
    <x v="731"/>
    <n v="58.408000000000001"/>
    <n v="7"/>
    <n v="0.2"/>
    <n v="18.252500000000001"/>
  </r>
  <r>
    <n v="6951"/>
    <s v="CA-2017-143021"/>
    <n v="0.5"/>
    <x v="32"/>
    <d v="2017-11-19T00:00:00"/>
    <x v="5"/>
    <x v="1"/>
    <s v="Same Day"/>
    <s v="AP-10720"/>
    <s v="Anne Pryor"/>
    <n v="0.5"/>
    <x v="1"/>
    <s v="United States"/>
    <s v="New York City"/>
    <x v="9"/>
    <n v="10011"/>
    <x v="1"/>
    <s v="FUR-TA-10001676"/>
    <x v="1"/>
    <x v="12"/>
    <x v="357"/>
    <n v="79.974000000000004"/>
    <n v="3"/>
    <n v="0.4"/>
    <n v="-29.323799999999999"/>
  </r>
  <r>
    <n v="6962"/>
    <s v="CA-2017-162096"/>
    <n v="1"/>
    <x v="134"/>
    <d v="2017-11-10T00:00:00"/>
    <x v="5"/>
    <x v="5"/>
    <s v="Same Day"/>
    <s v="TB-21190"/>
    <s v="Thomas Brumley"/>
    <n v="0.5"/>
    <x v="1"/>
    <s v="United States"/>
    <s v="Riverside"/>
    <x v="10"/>
    <n v="92503"/>
    <x v="3"/>
    <s v="OFF-AR-10002221"/>
    <x v="0"/>
    <x v="8"/>
    <x v="1316"/>
    <n v="7.8"/>
    <n v="3"/>
    <n v="0"/>
    <n v="2.1059999999999999"/>
  </r>
  <r>
    <n v="6971"/>
    <s v="CA-2017-153822"/>
    <n v="0.25"/>
    <x v="4"/>
    <d v="2017-09-25T00:00:00"/>
    <x v="3"/>
    <x v="3"/>
    <s v="Standard Class"/>
    <s v="AB-10105"/>
    <s v="Adrian Barton"/>
    <n v="0.1111111111111111"/>
    <x v="0"/>
    <s v="United States"/>
    <s v="Phoenix"/>
    <x v="11"/>
    <n v="85023"/>
    <x v="3"/>
    <s v="OFF-ST-10000321"/>
    <x v="0"/>
    <x v="3"/>
    <x v="1317"/>
    <n v="12.624000000000001"/>
    <n v="2"/>
    <n v="0.2"/>
    <n v="-2.5247999999999999"/>
  </r>
  <r>
    <n v="6972"/>
    <s v="CA-2017-153822"/>
    <n v="0.25"/>
    <x v="4"/>
    <d v="2017-09-25T00:00:00"/>
    <x v="3"/>
    <x v="3"/>
    <s v="Standard Class"/>
    <s v="AB-10105"/>
    <s v="Adrian Barton"/>
    <n v="0.1111111111111111"/>
    <x v="0"/>
    <s v="United States"/>
    <s v="Phoenix"/>
    <x v="11"/>
    <n v="85023"/>
    <x v="3"/>
    <s v="TEC-AC-10000109"/>
    <x v="2"/>
    <x v="6"/>
    <x v="498"/>
    <n v="89.584000000000003"/>
    <n v="2"/>
    <n v="0.2"/>
    <n v="4.4791999999999996"/>
  </r>
  <r>
    <n v="6973"/>
    <s v="CA-2017-153822"/>
    <n v="0.25"/>
    <x v="4"/>
    <d v="2017-09-25T00:00:00"/>
    <x v="3"/>
    <x v="3"/>
    <s v="Standard Class"/>
    <s v="AB-10105"/>
    <s v="Adrian Barton"/>
    <n v="0.1111111111111111"/>
    <x v="0"/>
    <s v="United States"/>
    <s v="Phoenix"/>
    <x v="11"/>
    <n v="85023"/>
    <x v="3"/>
    <s v="TEC-PH-10002415"/>
    <x v="2"/>
    <x v="2"/>
    <x v="1318"/>
    <n v="471.92"/>
    <n v="2"/>
    <n v="0.2"/>
    <n v="29.495000000000001"/>
  </r>
  <r>
    <n v="6974"/>
    <s v="CA-2017-153822"/>
    <n v="0.25"/>
    <x v="4"/>
    <d v="2017-09-25T00:00:00"/>
    <x v="3"/>
    <x v="3"/>
    <s v="Standard Class"/>
    <s v="AB-10105"/>
    <s v="Adrian Barton"/>
    <n v="0.1111111111111111"/>
    <x v="0"/>
    <s v="United States"/>
    <s v="Phoenix"/>
    <x v="11"/>
    <n v="85023"/>
    <x v="3"/>
    <s v="OFF-BI-10001460"/>
    <x v="0"/>
    <x v="4"/>
    <x v="1319"/>
    <n v="18.18"/>
    <n v="4"/>
    <n v="0.7"/>
    <n v="-13.938000000000001"/>
  </r>
  <r>
    <n v="6975"/>
    <s v="CA-2017-146185"/>
    <n v="1"/>
    <x v="48"/>
    <d v="2017-09-19T00:00:00"/>
    <x v="3"/>
    <x v="5"/>
    <s v="Standard Class"/>
    <s v="CC-12145"/>
    <s v="Charles Crestani"/>
    <n v="1"/>
    <x v="0"/>
    <s v="United States"/>
    <s v="Houston"/>
    <x v="2"/>
    <n v="77095"/>
    <x v="2"/>
    <s v="OFF-AR-10002987"/>
    <x v="0"/>
    <x v="8"/>
    <x v="1214"/>
    <n v="31.744"/>
    <n v="2"/>
    <n v="0.2"/>
    <n v="8.3328000000000007"/>
  </r>
  <r>
    <n v="6979"/>
    <s v="CA-2017-155159"/>
    <n v="1"/>
    <x v="255"/>
    <d v="2017-11-29T00:00:00"/>
    <x v="5"/>
    <x v="0"/>
    <s v="Second Class"/>
    <s v="DL-13315"/>
    <s v="Delfina Latchford"/>
    <n v="0.16666666666666666"/>
    <x v="0"/>
    <s v="United States"/>
    <s v="Atlanta"/>
    <x v="18"/>
    <n v="30318"/>
    <x v="0"/>
    <s v="OFF-PA-10003724"/>
    <x v="0"/>
    <x v="0"/>
    <x v="81"/>
    <n v="48.87"/>
    <n v="9"/>
    <n v="0"/>
    <n v="23.946300000000001"/>
  </r>
  <r>
    <n v="6980"/>
    <s v="CA-2017-149076"/>
    <n v="1"/>
    <x v="118"/>
    <d v="2017-01-19T00:00:00"/>
    <x v="11"/>
    <x v="0"/>
    <s v="Standard Class"/>
    <s v="SO-20335"/>
    <s v="Sean O'Donnell"/>
    <n v="0.1111111111111111"/>
    <x v="0"/>
    <s v="United States"/>
    <s v="Los Angeles"/>
    <x v="10"/>
    <n v="90036"/>
    <x v="3"/>
    <s v="OFF-PA-10000483"/>
    <x v="0"/>
    <x v="0"/>
    <x v="1265"/>
    <n v="154.9"/>
    <n v="5"/>
    <n v="0"/>
    <n v="69.704999999999998"/>
  </r>
  <r>
    <n v="6989"/>
    <s v="CA-2017-158561"/>
    <n v="1"/>
    <x v="98"/>
    <d v="2017-11-16T00:00:00"/>
    <x v="5"/>
    <x v="0"/>
    <s v="Second Class"/>
    <s v="BB-11545"/>
    <s v="Brenda Bowman"/>
    <n v="0.125"/>
    <x v="2"/>
    <s v="United States"/>
    <s v="Fort Lauderdale"/>
    <x v="4"/>
    <n v="33311"/>
    <x v="0"/>
    <s v="OFF-AP-10002651"/>
    <x v="0"/>
    <x v="11"/>
    <x v="1320"/>
    <n v="1158.1199999999999"/>
    <n v="5"/>
    <n v="0.2"/>
    <n v="130.2885"/>
  </r>
  <r>
    <n v="6990"/>
    <s v="CA-2017-165099"/>
    <n v="1"/>
    <x v="40"/>
    <d v="2017-12-13T00:00:00"/>
    <x v="4"/>
    <x v="4"/>
    <s v="First Class"/>
    <s v="DK-13375"/>
    <s v="Dennis Kane"/>
    <n v="0.16666666666666666"/>
    <x v="0"/>
    <s v="United States"/>
    <s v="Abilene"/>
    <x v="2"/>
    <n v="79605"/>
    <x v="2"/>
    <s v="OFF-AP-10001634"/>
    <x v="0"/>
    <x v="11"/>
    <x v="1321"/>
    <n v="1.3919999999999999"/>
    <n v="2"/>
    <n v="0.8"/>
    <n v="-3.7584"/>
  </r>
  <r>
    <n v="6997"/>
    <s v="CA-2017-117443"/>
    <n v="0.5"/>
    <x v="94"/>
    <d v="2017-12-25T00:00:00"/>
    <x v="4"/>
    <x v="0"/>
    <s v="Second Class"/>
    <s v="JB-15400"/>
    <s v="Jennifer Braxton"/>
    <n v="0.16666666666666666"/>
    <x v="2"/>
    <s v="United States"/>
    <s v="Rockford"/>
    <x v="3"/>
    <n v="61107"/>
    <x v="2"/>
    <s v="OFF-BI-10004002"/>
    <x v="0"/>
    <x v="4"/>
    <x v="1322"/>
    <n v="13.84"/>
    <n v="4"/>
    <n v="0.8"/>
    <n v="-22.143999999999998"/>
  </r>
  <r>
    <n v="6998"/>
    <s v="CA-2017-117443"/>
    <n v="0.5"/>
    <x v="94"/>
    <d v="2017-12-25T00:00:00"/>
    <x v="4"/>
    <x v="0"/>
    <s v="Second Class"/>
    <s v="JB-15400"/>
    <s v="Jennifer Braxton"/>
    <n v="0.16666666666666666"/>
    <x v="2"/>
    <s v="United States"/>
    <s v="Rockford"/>
    <x v="3"/>
    <n v="61107"/>
    <x v="2"/>
    <s v="OFF-PA-10004475"/>
    <x v="0"/>
    <x v="0"/>
    <x v="440"/>
    <n v="175.87200000000001"/>
    <n v="4"/>
    <n v="0.2"/>
    <n v="63.753599999999999"/>
  </r>
  <r>
    <n v="7000"/>
    <s v="CA-2017-123687"/>
    <n v="0.5"/>
    <x v="304"/>
    <d v="2017-05-29T00:00:00"/>
    <x v="6"/>
    <x v="5"/>
    <s v="First Class"/>
    <s v="KC-16675"/>
    <s v="Kimberly Carter"/>
    <n v="0.25"/>
    <x v="2"/>
    <s v="United States"/>
    <s v="Louisville"/>
    <x v="22"/>
    <n v="40214"/>
    <x v="0"/>
    <s v="OFF-AP-10002670"/>
    <x v="0"/>
    <x v="11"/>
    <x v="1060"/>
    <n v="208.44"/>
    <n v="3"/>
    <n v="0"/>
    <n v="62.531999999999996"/>
  </r>
  <r>
    <n v="7001"/>
    <s v="CA-2017-123687"/>
    <n v="0.5"/>
    <x v="304"/>
    <d v="2017-05-29T00:00:00"/>
    <x v="6"/>
    <x v="5"/>
    <s v="First Class"/>
    <s v="KC-16675"/>
    <s v="Kimberly Carter"/>
    <n v="0.25"/>
    <x v="2"/>
    <s v="United States"/>
    <s v="Louisville"/>
    <x v="22"/>
    <n v="40214"/>
    <x v="0"/>
    <s v="OFF-SU-10004498"/>
    <x v="0"/>
    <x v="15"/>
    <x v="1017"/>
    <n v="25.76"/>
    <n v="2"/>
    <n v="0"/>
    <n v="0.77280000000000004"/>
  </r>
  <r>
    <n v="7014"/>
    <s v="CA-2017-141201"/>
    <n v="1"/>
    <x v="6"/>
    <d v="2017-12-11T00:00:00"/>
    <x v="4"/>
    <x v="0"/>
    <s v="Second Class"/>
    <s v="DB-12910"/>
    <s v="Daniel Byrd"/>
    <n v="0.2"/>
    <x v="1"/>
    <s v="United States"/>
    <s v="Salinas"/>
    <x v="10"/>
    <n v="93905"/>
    <x v="3"/>
    <s v="FUR-BO-10001519"/>
    <x v="1"/>
    <x v="14"/>
    <x v="945"/>
    <n v="148.25700000000001"/>
    <n v="3"/>
    <n v="0.15"/>
    <n v="15.697800000000001"/>
  </r>
  <r>
    <n v="7026"/>
    <s v="US-2017-101840"/>
    <n v="0.5"/>
    <x v="199"/>
    <d v="2017-02-12T00:00:00"/>
    <x v="8"/>
    <x v="4"/>
    <s v="Standard Class"/>
    <s v="SP-20545"/>
    <s v="Sibella Parks"/>
    <n v="0.5"/>
    <x v="2"/>
    <s v="United States"/>
    <s v="New York City"/>
    <x v="9"/>
    <n v="10024"/>
    <x v="1"/>
    <s v="TEC-PH-10002538"/>
    <x v="2"/>
    <x v="2"/>
    <x v="148"/>
    <n v="227.46"/>
    <n v="6"/>
    <n v="0"/>
    <n v="65.963399999999993"/>
  </r>
  <r>
    <n v="7027"/>
    <s v="US-2017-101840"/>
    <n v="0.5"/>
    <x v="199"/>
    <d v="2017-02-12T00:00:00"/>
    <x v="8"/>
    <x v="4"/>
    <s v="Standard Class"/>
    <s v="SP-20545"/>
    <s v="Sibella Parks"/>
    <n v="0.5"/>
    <x v="2"/>
    <s v="United States"/>
    <s v="New York City"/>
    <x v="9"/>
    <n v="10024"/>
    <x v="1"/>
    <s v="OFF-BI-10000279"/>
    <x v="0"/>
    <x v="4"/>
    <x v="1290"/>
    <n v="46.24"/>
    <n v="4"/>
    <n v="0.2"/>
    <n v="15.606"/>
  </r>
  <r>
    <n v="7028"/>
    <s v="CA-2017-131653"/>
    <n v="1"/>
    <x v="258"/>
    <d v="2017-02-05T00:00:00"/>
    <x v="11"/>
    <x v="1"/>
    <s v="Standard Class"/>
    <s v="RD-19585"/>
    <s v="Rob Dowd"/>
    <n v="0.33333333333333331"/>
    <x v="0"/>
    <s v="United States"/>
    <s v="New York City"/>
    <x v="9"/>
    <n v="10011"/>
    <x v="1"/>
    <s v="OFF-LA-10001045"/>
    <x v="0"/>
    <x v="7"/>
    <x v="231"/>
    <n v="5.22"/>
    <n v="2"/>
    <n v="0"/>
    <n v="2.4011999999999998"/>
  </r>
  <r>
    <n v="7036"/>
    <s v="CA-2017-119494"/>
    <n v="1"/>
    <x v="11"/>
    <d v="2017-11-13T00:00:00"/>
    <x v="5"/>
    <x v="2"/>
    <s v="Standard Class"/>
    <s v="JE-15610"/>
    <s v="Jim Epp"/>
    <n v="0.1111111111111111"/>
    <x v="2"/>
    <s v="United States"/>
    <s v="San Diego"/>
    <x v="10"/>
    <n v="92105"/>
    <x v="3"/>
    <s v="FUR-CH-10004675"/>
    <x v="1"/>
    <x v="1"/>
    <x v="543"/>
    <n v="523.39200000000005"/>
    <n v="3"/>
    <n v="0.2"/>
    <n v="52.339199999999998"/>
  </r>
  <r>
    <n v="7038"/>
    <s v="CA-2017-161970"/>
    <n v="0.5"/>
    <x v="165"/>
    <d v="2017-09-27T00:00:00"/>
    <x v="3"/>
    <x v="5"/>
    <s v="Standard Class"/>
    <s v="PB-19105"/>
    <s v="Peter Bühler"/>
    <n v="0.33333333333333331"/>
    <x v="0"/>
    <s v="United States"/>
    <s v="Smyrna"/>
    <x v="18"/>
    <n v="30080"/>
    <x v="0"/>
    <s v="OFF-PA-10004255"/>
    <x v="0"/>
    <x v="0"/>
    <x v="1323"/>
    <n v="12.96"/>
    <n v="2"/>
    <n v="0"/>
    <n v="6.2207999999999997"/>
  </r>
  <r>
    <n v="7039"/>
    <s v="CA-2017-161970"/>
    <n v="0.5"/>
    <x v="165"/>
    <d v="2017-09-27T00:00:00"/>
    <x v="3"/>
    <x v="5"/>
    <s v="Standard Class"/>
    <s v="PB-19105"/>
    <s v="Peter Bühler"/>
    <n v="0.33333333333333331"/>
    <x v="0"/>
    <s v="United States"/>
    <s v="Smyrna"/>
    <x v="18"/>
    <n v="30080"/>
    <x v="0"/>
    <s v="OFF-AR-10003896"/>
    <x v="0"/>
    <x v="8"/>
    <x v="1324"/>
    <n v="17.940000000000001"/>
    <n v="3"/>
    <n v="0"/>
    <n v="6.4584000000000001"/>
  </r>
  <r>
    <n v="7040"/>
    <s v="CA-2017-103443"/>
    <n v="0.33333333333333331"/>
    <x v="22"/>
    <d v="2017-12-23T00:00:00"/>
    <x v="4"/>
    <x v="1"/>
    <s v="Standard Class"/>
    <s v="AT-10735"/>
    <s v="Annie Thurman"/>
    <n v="0.16666666666666666"/>
    <x v="0"/>
    <s v="United States"/>
    <s v="New York City"/>
    <x v="9"/>
    <n v="10009"/>
    <x v="1"/>
    <s v="OFF-ST-10002276"/>
    <x v="0"/>
    <x v="3"/>
    <x v="387"/>
    <n v="166.72"/>
    <n v="2"/>
    <n v="0"/>
    <n v="41.68"/>
  </r>
  <r>
    <n v="7041"/>
    <s v="CA-2017-103443"/>
    <n v="0.33333333333333331"/>
    <x v="22"/>
    <d v="2017-12-23T00:00:00"/>
    <x v="4"/>
    <x v="1"/>
    <s v="Standard Class"/>
    <s v="AT-10735"/>
    <s v="Annie Thurman"/>
    <n v="0.16666666666666666"/>
    <x v="0"/>
    <s v="United States"/>
    <s v="New York City"/>
    <x v="9"/>
    <n v="10009"/>
    <x v="1"/>
    <s v="OFF-BI-10001617"/>
    <x v="0"/>
    <x v="4"/>
    <x v="824"/>
    <n v="24.815999999999999"/>
    <n v="3"/>
    <n v="0.2"/>
    <n v="8.3754000000000008"/>
  </r>
  <r>
    <n v="7042"/>
    <s v="CA-2017-103443"/>
    <n v="0.33333333333333331"/>
    <x v="22"/>
    <d v="2017-12-23T00:00:00"/>
    <x v="4"/>
    <x v="1"/>
    <s v="Standard Class"/>
    <s v="AT-10735"/>
    <s v="Annie Thurman"/>
    <n v="0.16666666666666666"/>
    <x v="0"/>
    <s v="United States"/>
    <s v="New York City"/>
    <x v="9"/>
    <n v="10009"/>
    <x v="1"/>
    <s v="FUR-FU-10000308"/>
    <x v="1"/>
    <x v="5"/>
    <x v="1325"/>
    <n v="124.36"/>
    <n v="2"/>
    <n v="0"/>
    <n v="27.359200000000001"/>
  </r>
  <r>
    <n v="7043"/>
    <s v="US-2017-165358"/>
    <n v="0.33333333333333331"/>
    <x v="261"/>
    <d v="2017-07-23T00:00:00"/>
    <x v="1"/>
    <x v="3"/>
    <s v="Standard Class"/>
    <s v="SV-20365"/>
    <s v="Seth Vernon"/>
    <n v="0.05"/>
    <x v="0"/>
    <s v="United States"/>
    <s v="Philadelphia"/>
    <x v="1"/>
    <n v="19134"/>
    <x v="1"/>
    <s v="TEC-CO-10001943"/>
    <x v="2"/>
    <x v="13"/>
    <x v="1271"/>
    <n v="599.97"/>
    <n v="5"/>
    <n v="0.4"/>
    <n v="69.996499999999997"/>
  </r>
  <r>
    <n v="7044"/>
    <s v="US-2017-165358"/>
    <n v="0.33333333333333331"/>
    <x v="261"/>
    <d v="2017-07-23T00:00:00"/>
    <x v="1"/>
    <x v="3"/>
    <s v="Standard Class"/>
    <s v="SV-20365"/>
    <s v="Seth Vernon"/>
    <n v="0.05"/>
    <x v="0"/>
    <s v="United States"/>
    <s v="Philadelphia"/>
    <x v="1"/>
    <n v="19134"/>
    <x v="1"/>
    <s v="FUR-CH-10002647"/>
    <x v="1"/>
    <x v="1"/>
    <x v="721"/>
    <n v="198.744"/>
    <n v="4"/>
    <n v="0.3"/>
    <n v="-14.196"/>
  </r>
  <r>
    <n v="7045"/>
    <s v="US-2017-165358"/>
    <n v="0.33333333333333331"/>
    <x v="261"/>
    <d v="2017-07-23T00:00:00"/>
    <x v="1"/>
    <x v="3"/>
    <s v="Standard Class"/>
    <s v="SV-20365"/>
    <s v="Seth Vernon"/>
    <n v="0.05"/>
    <x v="0"/>
    <s v="United States"/>
    <s v="Philadelphia"/>
    <x v="1"/>
    <n v="19134"/>
    <x v="1"/>
    <s v="OFF-SU-10004768"/>
    <x v="0"/>
    <x v="15"/>
    <x v="1191"/>
    <n v="9.1839999999999993"/>
    <n v="2"/>
    <n v="0.2"/>
    <n v="1.1479999999999999"/>
  </r>
  <r>
    <n v="7064"/>
    <s v="CA-2017-127712"/>
    <n v="1"/>
    <x v="150"/>
    <d v="2017-09-05T00:00:00"/>
    <x v="10"/>
    <x v="2"/>
    <s v="Standard Class"/>
    <s v="MG-17890"/>
    <s v="Michael Granlund"/>
    <n v="0.14285714285714285"/>
    <x v="1"/>
    <s v="United States"/>
    <s v="Salem"/>
    <x v="8"/>
    <n v="97301"/>
    <x v="3"/>
    <s v="OFF-SU-10002522"/>
    <x v="0"/>
    <x v="15"/>
    <x v="1326"/>
    <n v="6.2080000000000002"/>
    <n v="2"/>
    <n v="0.2"/>
    <n v="0.69840000000000002"/>
  </r>
  <r>
    <n v="7065"/>
    <s v="CA-2017-169474"/>
    <n v="1"/>
    <x v="305"/>
    <d v="2017-02-09T00:00:00"/>
    <x v="8"/>
    <x v="0"/>
    <s v="Standard Class"/>
    <s v="JF-15355"/>
    <s v="Jay Fein"/>
    <n v="0.14285714285714285"/>
    <x v="0"/>
    <s v="United States"/>
    <s v="Rochester"/>
    <x v="9"/>
    <n v="14609"/>
    <x v="1"/>
    <s v="OFF-AP-10003971"/>
    <x v="0"/>
    <x v="11"/>
    <x v="683"/>
    <n v="32.67"/>
    <n v="3"/>
    <n v="0"/>
    <n v="8.4941999999999993"/>
  </r>
  <r>
    <n v="7084"/>
    <s v="CA-2017-118724"/>
    <n v="0.5"/>
    <x v="72"/>
    <d v="2017-07-25T00:00:00"/>
    <x v="1"/>
    <x v="5"/>
    <s v="Second Class"/>
    <s v="AR-10825"/>
    <s v="Anthony Rawles"/>
    <n v="0.16666666666666666"/>
    <x v="2"/>
    <s v="United States"/>
    <s v="Concord"/>
    <x v="10"/>
    <n v="94521"/>
    <x v="3"/>
    <s v="OFF-AR-10003469"/>
    <x v="0"/>
    <x v="8"/>
    <x v="1006"/>
    <n v="3.52"/>
    <n v="2"/>
    <n v="0"/>
    <n v="1.6896"/>
  </r>
  <r>
    <n v="7085"/>
    <s v="CA-2017-118724"/>
    <n v="0.5"/>
    <x v="72"/>
    <d v="2017-07-25T00:00:00"/>
    <x v="1"/>
    <x v="5"/>
    <s v="Second Class"/>
    <s v="AR-10825"/>
    <s v="Anthony Rawles"/>
    <n v="0.16666666666666666"/>
    <x v="2"/>
    <s v="United States"/>
    <s v="Concord"/>
    <x v="10"/>
    <n v="94521"/>
    <x v="3"/>
    <s v="TEC-PH-10002549"/>
    <x v="2"/>
    <x v="2"/>
    <x v="340"/>
    <n v="1626.192"/>
    <n v="9"/>
    <n v="0.2"/>
    <n v="121.9644"/>
  </r>
  <r>
    <n v="7086"/>
    <s v="CA-2017-112004"/>
    <n v="0.5"/>
    <x v="37"/>
    <d v="2017-09-28T00:00:00"/>
    <x v="3"/>
    <x v="4"/>
    <s v="First Class"/>
    <s v="AH-10075"/>
    <s v="Adam Hart"/>
    <n v="8.3333333333333329E-2"/>
    <x v="2"/>
    <s v="United States"/>
    <s v="Chester"/>
    <x v="1"/>
    <n v="19013"/>
    <x v="1"/>
    <s v="OFF-BI-10003476"/>
    <x v="0"/>
    <x v="4"/>
    <x v="837"/>
    <n v="8.5950000000000006"/>
    <n v="5"/>
    <n v="0.7"/>
    <n v="-6.3029999999999999"/>
  </r>
  <r>
    <n v="7087"/>
    <s v="CA-2017-112004"/>
    <n v="0.5"/>
    <x v="37"/>
    <d v="2017-09-28T00:00:00"/>
    <x v="3"/>
    <x v="4"/>
    <s v="First Class"/>
    <s v="AH-10075"/>
    <s v="Adam Hart"/>
    <n v="8.3333333333333329E-2"/>
    <x v="2"/>
    <s v="United States"/>
    <s v="Chester"/>
    <x v="1"/>
    <n v="19013"/>
    <x v="1"/>
    <s v="OFF-SU-10000157"/>
    <x v="0"/>
    <x v="15"/>
    <x v="669"/>
    <n v="190.89599999999999"/>
    <n v="2"/>
    <n v="0.2"/>
    <n v="-42.951599999999999"/>
  </r>
  <r>
    <n v="7088"/>
    <s v="US-2017-143175"/>
    <n v="1"/>
    <x v="185"/>
    <d v="2017-08-06T00:00:00"/>
    <x v="10"/>
    <x v="2"/>
    <s v="Second Class"/>
    <s v="GA-14515"/>
    <s v="George Ashbrook"/>
    <n v="0.2"/>
    <x v="0"/>
    <s v="United States"/>
    <s v="Los Angeles"/>
    <x v="10"/>
    <n v="90004"/>
    <x v="3"/>
    <s v="OFF-ST-10003123"/>
    <x v="0"/>
    <x v="3"/>
    <x v="1019"/>
    <n v="99.87"/>
    <n v="3"/>
    <n v="0"/>
    <n v="23.968800000000002"/>
  </r>
  <r>
    <n v="7090"/>
    <s v="CA-2017-118864"/>
    <n v="1"/>
    <x v="34"/>
    <d v="2017-06-19T00:00:00"/>
    <x v="7"/>
    <x v="2"/>
    <s v="Second Class"/>
    <s v="KH-16690"/>
    <s v="Kristen Hastings"/>
    <n v="0.5"/>
    <x v="2"/>
    <s v="United States"/>
    <s v="Los Angeles"/>
    <x v="10"/>
    <n v="90032"/>
    <x v="3"/>
    <s v="TEC-PH-10001809"/>
    <x v="2"/>
    <x v="2"/>
    <x v="1327"/>
    <n v="119.96"/>
    <n v="1"/>
    <n v="0.2"/>
    <n v="7.4974999999999996"/>
  </r>
  <r>
    <n v="7099"/>
    <s v="CA-2017-144596"/>
    <n v="1"/>
    <x v="10"/>
    <d v="2017-11-10T00:00:00"/>
    <x v="5"/>
    <x v="4"/>
    <s v="Standard Class"/>
    <s v="CD-11980"/>
    <s v="Carol Darley"/>
    <n v="0.2"/>
    <x v="0"/>
    <s v="United States"/>
    <s v="New York City"/>
    <x v="9"/>
    <n v="10011"/>
    <x v="1"/>
    <s v="OFF-PA-10003302"/>
    <x v="0"/>
    <x v="0"/>
    <x v="1112"/>
    <n v="318.95999999999998"/>
    <n v="9"/>
    <n v="0"/>
    <n v="149.91120000000001"/>
  </r>
  <r>
    <n v="7104"/>
    <s v="CA-2017-147410"/>
    <n v="1"/>
    <x v="146"/>
    <d v="2017-09-08T00:00:00"/>
    <x v="3"/>
    <x v="4"/>
    <s v="Standard Class"/>
    <s v="EJ-14155"/>
    <s v="Eva Jacobs"/>
    <n v="0.33333333333333331"/>
    <x v="0"/>
    <s v="United States"/>
    <s v="Santa Ana"/>
    <x v="10"/>
    <n v="92704"/>
    <x v="3"/>
    <s v="OFF-ST-10003805"/>
    <x v="0"/>
    <x v="3"/>
    <x v="995"/>
    <n v="421.1"/>
    <n v="2"/>
    <n v="0"/>
    <n v="105.27500000000001"/>
  </r>
  <r>
    <n v="7105"/>
    <s v="CA-2017-128944"/>
    <n v="0.33333333333333331"/>
    <x v="74"/>
    <d v="2017-06-21T00:00:00"/>
    <x v="7"/>
    <x v="4"/>
    <s v="Second Class"/>
    <s v="KH-16330"/>
    <s v="Katharine Harms"/>
    <n v="0.125"/>
    <x v="2"/>
    <s v="United States"/>
    <s v="Newark"/>
    <x v="12"/>
    <n v="43055"/>
    <x v="1"/>
    <s v="FUR-CH-10000785"/>
    <x v="1"/>
    <x v="1"/>
    <x v="68"/>
    <n v="760.11599999999999"/>
    <n v="6"/>
    <n v="0.3"/>
    <n v="-43.435200000000002"/>
  </r>
  <r>
    <n v="7106"/>
    <s v="CA-2017-128944"/>
    <n v="0.33333333333333331"/>
    <x v="74"/>
    <d v="2017-06-21T00:00:00"/>
    <x v="7"/>
    <x v="4"/>
    <s v="Second Class"/>
    <s v="KH-16330"/>
    <s v="Katharine Harms"/>
    <n v="0.125"/>
    <x v="2"/>
    <s v="United States"/>
    <s v="Newark"/>
    <x v="12"/>
    <n v="43055"/>
    <x v="1"/>
    <s v="FUR-FU-10004909"/>
    <x v="1"/>
    <x v="5"/>
    <x v="1036"/>
    <n v="38.783999999999999"/>
    <n v="3"/>
    <n v="0.2"/>
    <n v="7.2720000000000002"/>
  </r>
  <r>
    <n v="7107"/>
    <s v="CA-2017-128944"/>
    <n v="0.33333333333333331"/>
    <x v="74"/>
    <d v="2017-06-21T00:00:00"/>
    <x v="7"/>
    <x v="4"/>
    <s v="Second Class"/>
    <s v="KH-16330"/>
    <s v="Katharine Harms"/>
    <n v="0.125"/>
    <x v="2"/>
    <s v="United States"/>
    <s v="Newark"/>
    <x v="12"/>
    <n v="43055"/>
    <x v="1"/>
    <s v="TEC-AC-10001553"/>
    <x v="2"/>
    <x v="6"/>
    <x v="1328"/>
    <n v="122.328"/>
    <n v="9"/>
    <n v="0.2"/>
    <n v="1.5290999999999999"/>
  </r>
  <r>
    <n v="7119"/>
    <s v="CA-2017-104906"/>
    <n v="1"/>
    <x v="223"/>
    <d v="2017-02-17T00:00:00"/>
    <x v="8"/>
    <x v="4"/>
    <s v="Standard Class"/>
    <s v="JP-15460"/>
    <s v="Jennifer Patt"/>
    <n v="0.2"/>
    <x v="2"/>
    <s v="United States"/>
    <s v="New York City"/>
    <x v="9"/>
    <n v="10009"/>
    <x v="1"/>
    <s v="OFF-PA-10001184"/>
    <x v="0"/>
    <x v="0"/>
    <x v="1329"/>
    <n v="17.940000000000001"/>
    <n v="3"/>
    <n v="0"/>
    <n v="8.7905999999999995"/>
  </r>
  <r>
    <n v="7120"/>
    <s v="CA-2017-118122"/>
    <n v="1"/>
    <x v="202"/>
    <d v="2017-11-24T00:00:00"/>
    <x v="5"/>
    <x v="5"/>
    <s v="Standard Class"/>
    <s v="GG-14650"/>
    <s v="Greg Guthrie"/>
    <n v="0.1"/>
    <x v="2"/>
    <s v="United States"/>
    <s v="Seattle"/>
    <x v="21"/>
    <n v="98103"/>
    <x v="3"/>
    <s v="OFF-BI-10002103"/>
    <x v="0"/>
    <x v="4"/>
    <x v="330"/>
    <n v="13.904"/>
    <n v="2"/>
    <n v="0.2"/>
    <n v="4.5187999999999997"/>
  </r>
  <r>
    <n v="7122"/>
    <s v="CA-2017-166926"/>
    <n v="0.5"/>
    <x v="24"/>
    <d v="2017-12-08T00:00:00"/>
    <x v="4"/>
    <x v="5"/>
    <s v="Standard Class"/>
    <s v="SO-20335"/>
    <s v="Sean O'Donnell"/>
    <n v="0.1111111111111111"/>
    <x v="0"/>
    <s v="United States"/>
    <s v="Seattle"/>
    <x v="21"/>
    <n v="98105"/>
    <x v="3"/>
    <s v="OFF-PA-10001593"/>
    <x v="0"/>
    <x v="0"/>
    <x v="1212"/>
    <n v="41.86"/>
    <n v="7"/>
    <n v="0"/>
    <n v="18.837"/>
  </r>
  <r>
    <n v="7123"/>
    <s v="CA-2017-166926"/>
    <n v="0.5"/>
    <x v="24"/>
    <d v="2017-12-08T00:00:00"/>
    <x v="4"/>
    <x v="5"/>
    <s v="Standard Class"/>
    <s v="SO-20335"/>
    <s v="Sean O'Donnell"/>
    <n v="0.1111111111111111"/>
    <x v="0"/>
    <s v="United States"/>
    <s v="Seattle"/>
    <x v="21"/>
    <n v="98105"/>
    <x v="3"/>
    <s v="FUR-BO-10002598"/>
    <x v="1"/>
    <x v="14"/>
    <x v="1168"/>
    <n v="141.96"/>
    <n v="2"/>
    <n v="0"/>
    <n v="41.168399999999998"/>
  </r>
  <r>
    <n v="7132"/>
    <s v="CA-2017-141439"/>
    <n v="0.2"/>
    <x v="54"/>
    <d v="2017-12-01T00:00:00"/>
    <x v="5"/>
    <x v="1"/>
    <s v="Standard Class"/>
    <s v="TT-21460"/>
    <s v="Tonja Turnell"/>
    <n v="9.0909090909090912E-2"/>
    <x v="1"/>
    <s v="United States"/>
    <s v="Richmond"/>
    <x v="24"/>
    <n v="47374"/>
    <x v="2"/>
    <s v="FUR-TA-10001039"/>
    <x v="1"/>
    <x v="12"/>
    <x v="812"/>
    <n v="257.94"/>
    <n v="3"/>
    <n v="0"/>
    <n v="67.064400000000006"/>
  </r>
  <r>
    <n v="7133"/>
    <s v="CA-2017-141439"/>
    <n v="0.2"/>
    <x v="54"/>
    <d v="2017-12-01T00:00:00"/>
    <x v="5"/>
    <x v="1"/>
    <s v="Standard Class"/>
    <s v="TT-21460"/>
    <s v="Tonja Turnell"/>
    <n v="9.0909090909090912E-2"/>
    <x v="1"/>
    <s v="United States"/>
    <s v="Richmond"/>
    <x v="24"/>
    <n v="47374"/>
    <x v="2"/>
    <s v="TEC-PH-10002624"/>
    <x v="2"/>
    <x v="2"/>
    <x v="1330"/>
    <n v="1879.96"/>
    <n v="4"/>
    <n v="0"/>
    <n v="545.1884"/>
  </r>
  <r>
    <n v="7134"/>
    <s v="CA-2017-141439"/>
    <n v="0.2"/>
    <x v="54"/>
    <d v="2017-12-01T00:00:00"/>
    <x v="5"/>
    <x v="1"/>
    <s v="Standard Class"/>
    <s v="TT-21460"/>
    <s v="Tonja Turnell"/>
    <n v="9.0909090909090912E-2"/>
    <x v="1"/>
    <s v="United States"/>
    <s v="Richmond"/>
    <x v="24"/>
    <n v="47374"/>
    <x v="2"/>
    <s v="FUR-FU-10001473"/>
    <x v="1"/>
    <x v="5"/>
    <x v="1174"/>
    <n v="27.46"/>
    <n v="2"/>
    <n v="0"/>
    <n v="9.8856000000000002"/>
  </r>
  <r>
    <n v="7135"/>
    <s v="CA-2017-141439"/>
    <n v="0.2"/>
    <x v="54"/>
    <d v="2017-12-01T00:00:00"/>
    <x v="5"/>
    <x v="1"/>
    <s v="Standard Class"/>
    <s v="TT-21460"/>
    <s v="Tonja Turnell"/>
    <n v="9.0909090909090912E-2"/>
    <x v="1"/>
    <s v="United States"/>
    <s v="Richmond"/>
    <x v="24"/>
    <n v="47374"/>
    <x v="2"/>
    <s v="TEC-PH-10001819"/>
    <x v="2"/>
    <x v="2"/>
    <x v="288"/>
    <n v="89.98"/>
    <n v="2"/>
    <n v="0"/>
    <n v="43.190399999999997"/>
  </r>
  <r>
    <n v="7136"/>
    <s v="CA-2017-141439"/>
    <n v="0.2"/>
    <x v="54"/>
    <d v="2017-12-01T00:00:00"/>
    <x v="5"/>
    <x v="1"/>
    <s v="Standard Class"/>
    <s v="TT-21460"/>
    <s v="Tonja Turnell"/>
    <n v="9.0909090909090912E-2"/>
    <x v="1"/>
    <s v="United States"/>
    <s v="Richmond"/>
    <x v="24"/>
    <n v="47374"/>
    <x v="2"/>
    <s v="FUR-CH-10004287"/>
    <x v="1"/>
    <x v="1"/>
    <x v="221"/>
    <n v="828.6"/>
    <n v="3"/>
    <n v="0"/>
    <n v="240.29400000000001"/>
  </r>
  <r>
    <n v="7141"/>
    <s v="CA-2017-128783"/>
    <n v="0.5"/>
    <x v="59"/>
    <d v="2017-09-07T00:00:00"/>
    <x v="3"/>
    <x v="2"/>
    <s v="Same Day"/>
    <s v="TG-21640"/>
    <s v="Trudy Glocke"/>
    <n v="0.5"/>
    <x v="0"/>
    <s v="United States"/>
    <s v="Saint Charles"/>
    <x v="13"/>
    <n v="63301"/>
    <x v="2"/>
    <s v="TEC-AC-10002473"/>
    <x v="2"/>
    <x v="6"/>
    <x v="599"/>
    <n v="113.52"/>
    <n v="4"/>
    <n v="0"/>
    <n v="46.543199999999999"/>
  </r>
  <r>
    <n v="7142"/>
    <s v="CA-2017-128783"/>
    <n v="0.5"/>
    <x v="59"/>
    <d v="2017-09-07T00:00:00"/>
    <x v="3"/>
    <x v="2"/>
    <s v="Same Day"/>
    <s v="TG-21640"/>
    <s v="Trudy Glocke"/>
    <n v="0.5"/>
    <x v="0"/>
    <s v="United States"/>
    <s v="Saint Charles"/>
    <x v="13"/>
    <n v="63301"/>
    <x v="2"/>
    <s v="FUR-FU-10003623"/>
    <x v="1"/>
    <x v="5"/>
    <x v="1331"/>
    <n v="135.30000000000001"/>
    <n v="5"/>
    <n v="0"/>
    <n v="37.884"/>
  </r>
  <r>
    <n v="7144"/>
    <s v="US-2017-141558"/>
    <n v="0.25"/>
    <x v="237"/>
    <d v="2017-03-16T00:00:00"/>
    <x v="9"/>
    <x v="0"/>
    <s v="Standard Class"/>
    <s v="MH-17290"/>
    <s v="Marc Harrigan"/>
    <n v="0.14285714285714285"/>
    <x v="1"/>
    <s v="United States"/>
    <s v="Philadelphia"/>
    <x v="1"/>
    <n v="19140"/>
    <x v="1"/>
    <s v="TEC-PH-10002555"/>
    <x v="2"/>
    <x v="2"/>
    <x v="1332"/>
    <n v="776.85"/>
    <n v="5"/>
    <n v="0.4"/>
    <n v="-181.26499999999999"/>
  </r>
  <r>
    <n v="7145"/>
    <s v="US-2017-141558"/>
    <n v="0.25"/>
    <x v="237"/>
    <d v="2017-03-16T00:00:00"/>
    <x v="9"/>
    <x v="0"/>
    <s v="Standard Class"/>
    <s v="MH-17290"/>
    <s v="Marc Harrigan"/>
    <n v="0.14285714285714285"/>
    <x v="1"/>
    <s v="United States"/>
    <s v="Philadelphia"/>
    <x v="1"/>
    <n v="19140"/>
    <x v="1"/>
    <s v="OFF-BI-10002794"/>
    <x v="0"/>
    <x v="4"/>
    <x v="1195"/>
    <n v="12.294"/>
    <n v="1"/>
    <n v="0.7"/>
    <n v="-8.6058000000000003"/>
  </r>
  <r>
    <n v="7146"/>
    <s v="US-2017-141558"/>
    <n v="0.25"/>
    <x v="237"/>
    <d v="2017-03-16T00:00:00"/>
    <x v="9"/>
    <x v="0"/>
    <s v="Standard Class"/>
    <s v="MH-17290"/>
    <s v="Marc Harrigan"/>
    <n v="0.14285714285714285"/>
    <x v="1"/>
    <s v="United States"/>
    <s v="Philadelphia"/>
    <x v="1"/>
    <n v="19140"/>
    <x v="1"/>
    <s v="FUR-TA-10004086"/>
    <x v="1"/>
    <x v="12"/>
    <x v="812"/>
    <n v="154.76400000000001"/>
    <n v="3"/>
    <n v="0.4"/>
    <n v="-46.429200000000002"/>
  </r>
  <r>
    <n v="7147"/>
    <s v="US-2017-141558"/>
    <n v="0.25"/>
    <x v="237"/>
    <d v="2017-03-16T00:00:00"/>
    <x v="9"/>
    <x v="0"/>
    <s v="Standard Class"/>
    <s v="MH-17290"/>
    <s v="Marc Harrigan"/>
    <n v="0.14285714285714285"/>
    <x v="1"/>
    <s v="United States"/>
    <s v="Philadelphia"/>
    <x v="1"/>
    <n v="19140"/>
    <x v="1"/>
    <s v="OFF-ST-10004946"/>
    <x v="0"/>
    <x v="3"/>
    <x v="1333"/>
    <n v="43.28"/>
    <n v="1"/>
    <n v="0.2"/>
    <n v="3.246"/>
  </r>
  <r>
    <n v="7151"/>
    <s v="CA-2017-100412"/>
    <n v="1"/>
    <x v="18"/>
    <d v="2017-12-26T00:00:00"/>
    <x v="4"/>
    <x v="5"/>
    <s v="Standard Class"/>
    <s v="SR-20425"/>
    <s v="Sharelle Roach"/>
    <n v="0.125"/>
    <x v="1"/>
    <s v="United States"/>
    <s v="Tuscaloosa"/>
    <x v="31"/>
    <n v="35401"/>
    <x v="0"/>
    <s v="FUR-CH-10002647"/>
    <x v="1"/>
    <x v="1"/>
    <x v="721"/>
    <n v="141.96"/>
    <n v="2"/>
    <n v="0"/>
    <n v="35.49"/>
  </r>
  <r>
    <n v="7152"/>
    <s v="CA-2017-142909"/>
    <n v="1"/>
    <x v="18"/>
    <d v="2017-12-25T00:00:00"/>
    <x v="4"/>
    <x v="5"/>
    <s v="Second Class"/>
    <s v="AG-10330"/>
    <s v="Alex Grayson"/>
    <n v="0.14285714285714285"/>
    <x v="0"/>
    <s v="United States"/>
    <s v="Mesa"/>
    <x v="11"/>
    <n v="85204"/>
    <x v="3"/>
    <s v="FUR-TA-10003008"/>
    <x v="1"/>
    <x v="12"/>
    <x v="1057"/>
    <n v="182.55"/>
    <n v="2"/>
    <n v="0.5"/>
    <n v="-135.08699999999999"/>
  </r>
  <r>
    <n v="7157"/>
    <s v="CA-2017-126718"/>
    <n v="1"/>
    <x v="161"/>
    <d v="2017-05-04T00:00:00"/>
    <x v="0"/>
    <x v="0"/>
    <s v="Standard Class"/>
    <s v="KT-16480"/>
    <s v="Kean Thornton"/>
    <n v="0.2"/>
    <x v="0"/>
    <s v="United States"/>
    <s v="Orange"/>
    <x v="14"/>
    <n v="7050"/>
    <x v="1"/>
    <s v="OFF-LA-10004055"/>
    <x v="0"/>
    <x v="7"/>
    <x v="259"/>
    <n v="4.91"/>
    <n v="1"/>
    <n v="0"/>
    <n v="2.4058999999999999"/>
  </r>
  <r>
    <n v="7171"/>
    <s v="US-2017-168613"/>
    <n v="1"/>
    <x v="290"/>
    <d v="2017-10-14T00:00:00"/>
    <x v="2"/>
    <x v="1"/>
    <s v="Standard Class"/>
    <s v="GM-14440"/>
    <s v="Gary McGarr"/>
    <n v="0.2"/>
    <x v="0"/>
    <s v="United States"/>
    <s v="New York City"/>
    <x v="9"/>
    <n v="10009"/>
    <x v="1"/>
    <s v="FUR-CH-10002372"/>
    <x v="1"/>
    <x v="1"/>
    <x v="1295"/>
    <n v="145.76400000000001"/>
    <n v="2"/>
    <n v="0.1"/>
    <n v="3.2391999999999999"/>
  </r>
  <r>
    <n v="7172"/>
    <s v="CA-2017-125381"/>
    <n v="1"/>
    <x v="280"/>
    <d v="2017-04-27T00:00:00"/>
    <x v="0"/>
    <x v="3"/>
    <s v="Second Class"/>
    <s v="SG-20605"/>
    <s v="Speros Goranitis"/>
    <n v="0.5"/>
    <x v="0"/>
    <s v="United States"/>
    <s v="San Francisco"/>
    <x v="10"/>
    <n v="94109"/>
    <x v="3"/>
    <s v="TEC-AC-10000158"/>
    <x v="2"/>
    <x v="6"/>
    <x v="79"/>
    <n v="107.97"/>
    <n v="3"/>
    <n v="0"/>
    <n v="22.6737"/>
  </r>
  <r>
    <n v="7173"/>
    <s v="US-2017-141677"/>
    <n v="0.2"/>
    <x v="169"/>
    <d v="2017-03-30T00:00:00"/>
    <x v="9"/>
    <x v="1"/>
    <s v="Standard Class"/>
    <s v="HK-14890"/>
    <s v="Heather Kirkland"/>
    <n v="0.14285714285714285"/>
    <x v="2"/>
    <s v="United States"/>
    <s v="Houston"/>
    <x v="2"/>
    <n v="77070"/>
    <x v="2"/>
    <s v="TEC-AC-10000158"/>
    <x v="2"/>
    <x v="6"/>
    <x v="79"/>
    <n v="143.96"/>
    <n v="5"/>
    <n v="0.2"/>
    <n v="1.7995000000000001"/>
  </r>
  <r>
    <n v="7174"/>
    <s v="US-2017-141677"/>
    <n v="0.2"/>
    <x v="169"/>
    <d v="2017-03-30T00:00:00"/>
    <x v="9"/>
    <x v="1"/>
    <s v="Standard Class"/>
    <s v="HK-14890"/>
    <s v="Heather Kirkland"/>
    <n v="0.14285714285714285"/>
    <x v="2"/>
    <s v="United States"/>
    <s v="Houston"/>
    <x v="2"/>
    <n v="77070"/>
    <x v="2"/>
    <s v="TEC-CO-10002313"/>
    <x v="2"/>
    <x v="13"/>
    <x v="1334"/>
    <n v="2399.96"/>
    <n v="5"/>
    <n v="0.2"/>
    <n v="569.9905"/>
  </r>
  <r>
    <n v="7175"/>
    <s v="US-2017-141677"/>
    <n v="0.2"/>
    <x v="169"/>
    <d v="2017-03-30T00:00:00"/>
    <x v="9"/>
    <x v="1"/>
    <s v="Standard Class"/>
    <s v="HK-14890"/>
    <s v="Heather Kirkland"/>
    <n v="0.14285714285714285"/>
    <x v="2"/>
    <s v="United States"/>
    <s v="Houston"/>
    <x v="2"/>
    <n v="77070"/>
    <x v="2"/>
    <s v="OFF-PA-10002581"/>
    <x v="0"/>
    <x v="0"/>
    <x v="1041"/>
    <n v="74.352000000000004"/>
    <n v="3"/>
    <n v="0.2"/>
    <n v="23.234999999999999"/>
  </r>
  <r>
    <n v="7176"/>
    <s v="US-2017-141677"/>
    <n v="0.2"/>
    <x v="169"/>
    <d v="2017-03-30T00:00:00"/>
    <x v="9"/>
    <x v="1"/>
    <s v="Standard Class"/>
    <s v="HK-14890"/>
    <s v="Heather Kirkland"/>
    <n v="0.14285714285714285"/>
    <x v="2"/>
    <s v="United States"/>
    <s v="Houston"/>
    <x v="2"/>
    <n v="77070"/>
    <x v="2"/>
    <s v="OFF-AP-10001205"/>
    <x v="0"/>
    <x v="11"/>
    <x v="658"/>
    <n v="87.168000000000006"/>
    <n v="8"/>
    <n v="0.8"/>
    <n v="-226.63679999999999"/>
  </r>
  <r>
    <n v="7177"/>
    <s v="US-2017-141677"/>
    <n v="0.2"/>
    <x v="169"/>
    <d v="2017-03-30T00:00:00"/>
    <x v="9"/>
    <x v="1"/>
    <s v="Standard Class"/>
    <s v="HK-14890"/>
    <s v="Heather Kirkland"/>
    <n v="0.14285714285714285"/>
    <x v="2"/>
    <s v="United States"/>
    <s v="Houston"/>
    <x v="2"/>
    <n v="77070"/>
    <x v="2"/>
    <s v="OFF-ST-10000344"/>
    <x v="0"/>
    <x v="3"/>
    <x v="393"/>
    <n v="32.231999999999999"/>
    <n v="3"/>
    <n v="0.2"/>
    <n v="2.4174000000000002"/>
  </r>
  <r>
    <n v="7178"/>
    <s v="CA-2017-133067"/>
    <n v="0.5"/>
    <x v="132"/>
    <d v="2017-05-10T00:00:00"/>
    <x v="6"/>
    <x v="2"/>
    <s v="Standard Class"/>
    <s v="MY-18295"/>
    <s v="Muhammed Yedwab"/>
    <n v="0.16666666666666666"/>
    <x v="2"/>
    <s v="United States"/>
    <s v="Philadelphia"/>
    <x v="1"/>
    <n v="19140"/>
    <x v="1"/>
    <s v="OFF-BI-10002897"/>
    <x v="0"/>
    <x v="4"/>
    <x v="1335"/>
    <n v="2.202"/>
    <n v="2"/>
    <n v="0.7"/>
    <n v="-1.5414000000000001"/>
  </r>
  <r>
    <n v="7179"/>
    <s v="CA-2017-133067"/>
    <n v="0.5"/>
    <x v="132"/>
    <d v="2017-05-10T00:00:00"/>
    <x v="6"/>
    <x v="2"/>
    <s v="Standard Class"/>
    <s v="MY-18295"/>
    <s v="Muhammed Yedwab"/>
    <n v="0.16666666666666666"/>
    <x v="2"/>
    <s v="United States"/>
    <s v="Philadelphia"/>
    <x v="1"/>
    <n v="19140"/>
    <x v="1"/>
    <s v="OFF-BI-10003694"/>
    <x v="0"/>
    <x v="4"/>
    <x v="343"/>
    <n v="9.3960000000000008"/>
    <n v="3"/>
    <n v="0.7"/>
    <n v="-7.5167999999999999"/>
  </r>
  <r>
    <n v="7183"/>
    <s v="CA-2017-150609"/>
    <n v="1"/>
    <x v="144"/>
    <d v="2017-05-04T00:00:00"/>
    <x v="0"/>
    <x v="1"/>
    <s v="Standard Class"/>
    <s v="NZ-18565"/>
    <s v="Nick Zandusky"/>
    <n v="0.2"/>
    <x v="1"/>
    <s v="United States"/>
    <s v="Los Angeles"/>
    <x v="10"/>
    <n v="90032"/>
    <x v="3"/>
    <s v="OFF-BI-10002071"/>
    <x v="0"/>
    <x v="4"/>
    <x v="334"/>
    <n v="23.24"/>
    <n v="5"/>
    <n v="0.2"/>
    <n v="7.5529999999999999"/>
  </r>
  <r>
    <n v="7184"/>
    <s v="CA-2017-128853"/>
    <n v="1"/>
    <x v="19"/>
    <d v="2017-04-23T00:00:00"/>
    <x v="0"/>
    <x v="5"/>
    <s v="First Class"/>
    <s v="JM-15250"/>
    <s v="Janet Martin"/>
    <n v="6.6666666666666666E-2"/>
    <x v="0"/>
    <s v="United States"/>
    <s v="Baltimore"/>
    <x v="29"/>
    <n v="21215"/>
    <x v="1"/>
    <s v="FUR-CH-10004218"/>
    <x v="1"/>
    <x v="1"/>
    <x v="904"/>
    <n v="908.82"/>
    <n v="9"/>
    <n v="0"/>
    <n v="227.20500000000001"/>
  </r>
  <r>
    <n v="7185"/>
    <s v="CA-2017-133102"/>
    <n v="0.2"/>
    <x v="176"/>
    <d v="2017-08-24T00:00:00"/>
    <x v="10"/>
    <x v="2"/>
    <s v="Standard Class"/>
    <s v="ED-13885"/>
    <s v="Emily Ducich"/>
    <n v="0.14285714285714285"/>
    <x v="1"/>
    <s v="United States"/>
    <s v="Houston"/>
    <x v="2"/>
    <n v="77095"/>
    <x v="2"/>
    <s v="OFF-SU-10000432"/>
    <x v="0"/>
    <x v="15"/>
    <x v="1336"/>
    <n v="5.5519999999999996"/>
    <n v="2"/>
    <n v="0.2"/>
    <n v="-1.0409999999999999"/>
  </r>
  <r>
    <n v="7186"/>
    <s v="CA-2017-133102"/>
    <n v="0.2"/>
    <x v="176"/>
    <d v="2017-08-24T00:00:00"/>
    <x v="10"/>
    <x v="2"/>
    <s v="Standard Class"/>
    <s v="ED-13885"/>
    <s v="Emily Ducich"/>
    <n v="0.14285714285714285"/>
    <x v="1"/>
    <s v="United States"/>
    <s v="Houston"/>
    <x v="2"/>
    <n v="77095"/>
    <x v="2"/>
    <s v="OFF-AR-10003183"/>
    <x v="0"/>
    <x v="8"/>
    <x v="783"/>
    <n v="8.016"/>
    <n v="3"/>
    <n v="0.2"/>
    <n v="1.002"/>
  </r>
  <r>
    <n v="7187"/>
    <s v="CA-2017-133102"/>
    <n v="0.2"/>
    <x v="176"/>
    <d v="2017-08-24T00:00:00"/>
    <x v="10"/>
    <x v="2"/>
    <s v="Standard Class"/>
    <s v="ED-13885"/>
    <s v="Emily Ducich"/>
    <n v="0.14285714285714285"/>
    <x v="1"/>
    <s v="United States"/>
    <s v="Houston"/>
    <x v="2"/>
    <n v="77095"/>
    <x v="2"/>
    <s v="FUR-CH-10002017"/>
    <x v="1"/>
    <x v="1"/>
    <x v="646"/>
    <n v="74.591999999999999"/>
    <n v="4"/>
    <n v="0.3"/>
    <n v="-2.1312000000000002"/>
  </r>
  <r>
    <n v="7188"/>
    <s v="CA-2017-133102"/>
    <n v="0.2"/>
    <x v="176"/>
    <d v="2017-08-24T00:00:00"/>
    <x v="10"/>
    <x v="2"/>
    <s v="Standard Class"/>
    <s v="ED-13885"/>
    <s v="Emily Ducich"/>
    <n v="0.14285714285714285"/>
    <x v="1"/>
    <s v="United States"/>
    <s v="Houston"/>
    <x v="2"/>
    <n v="77095"/>
    <x v="2"/>
    <s v="FUR-FU-10003247"/>
    <x v="1"/>
    <x v="5"/>
    <x v="744"/>
    <n v="16.783999999999999"/>
    <n v="2"/>
    <n v="0.6"/>
    <n v="-22.238800000000001"/>
  </r>
  <r>
    <n v="7189"/>
    <s v="CA-2017-133102"/>
    <n v="0.2"/>
    <x v="176"/>
    <d v="2017-08-24T00:00:00"/>
    <x v="10"/>
    <x v="2"/>
    <s v="Standard Class"/>
    <s v="ED-13885"/>
    <s v="Emily Ducich"/>
    <n v="0.14285714285714285"/>
    <x v="1"/>
    <s v="United States"/>
    <s v="Houston"/>
    <x v="2"/>
    <n v="77095"/>
    <x v="2"/>
    <s v="OFF-AP-10001563"/>
    <x v="0"/>
    <x v="11"/>
    <x v="151"/>
    <n v="38.863999999999997"/>
    <n v="4"/>
    <n v="0.8"/>
    <n v="-99.103200000000001"/>
  </r>
  <r>
    <n v="7206"/>
    <s v="CA-2017-137414"/>
    <n v="0.5"/>
    <x v="81"/>
    <d v="2017-10-06T00:00:00"/>
    <x v="2"/>
    <x v="4"/>
    <s v="Standard Class"/>
    <s v="CM-12115"/>
    <s v="Chad McGuire"/>
    <n v="0.16666666666666666"/>
    <x v="0"/>
    <s v="United States"/>
    <s v="San Francisco"/>
    <x v="10"/>
    <n v="94109"/>
    <x v="3"/>
    <s v="FUR-FU-10001424"/>
    <x v="1"/>
    <x v="5"/>
    <x v="312"/>
    <n v="17.46"/>
    <n v="2"/>
    <n v="0"/>
    <n v="5.9363999999999999"/>
  </r>
  <r>
    <n v="7207"/>
    <s v="CA-2017-137414"/>
    <n v="0.5"/>
    <x v="81"/>
    <d v="2017-10-06T00:00:00"/>
    <x v="2"/>
    <x v="4"/>
    <s v="Standard Class"/>
    <s v="CM-12115"/>
    <s v="Chad McGuire"/>
    <n v="0.16666666666666666"/>
    <x v="0"/>
    <s v="United States"/>
    <s v="San Francisco"/>
    <x v="10"/>
    <n v="94109"/>
    <x v="3"/>
    <s v="TEC-MA-10002930"/>
    <x v="2"/>
    <x v="16"/>
    <x v="1294"/>
    <n v="369.16"/>
    <n v="11"/>
    <n v="0.2"/>
    <n v="32.301499999999997"/>
  </r>
  <r>
    <n v="7214"/>
    <s v="CA-2017-154949"/>
    <n v="1"/>
    <x v="128"/>
    <d v="2017-10-19T00:00:00"/>
    <x v="2"/>
    <x v="1"/>
    <s v="Standard Class"/>
    <s v="MC-17275"/>
    <s v="Marc Crier"/>
    <n v="1"/>
    <x v="0"/>
    <s v="United States"/>
    <s v="Camarillo"/>
    <x v="10"/>
    <n v="93010"/>
    <x v="3"/>
    <s v="OFF-LA-10002034"/>
    <x v="0"/>
    <x v="7"/>
    <x v="723"/>
    <n v="14.73"/>
    <n v="3"/>
    <n v="0"/>
    <n v="7.2176999999999998"/>
  </r>
  <r>
    <n v="7221"/>
    <s v="CA-2017-154760"/>
    <n v="1"/>
    <x v="306"/>
    <d v="2017-01-13T00:00:00"/>
    <x v="11"/>
    <x v="4"/>
    <s v="Standard Class"/>
    <s v="BP-11290"/>
    <s v="Beth Paige"/>
    <n v="0.14285714285714285"/>
    <x v="0"/>
    <s v="United States"/>
    <s v="Philadelphia"/>
    <x v="1"/>
    <n v="19140"/>
    <x v="1"/>
    <s v="OFF-BI-10004632"/>
    <x v="0"/>
    <x v="4"/>
    <x v="173"/>
    <n v="274.49099999999999"/>
    <n v="3"/>
    <n v="0.7"/>
    <n v="-228.74250000000001"/>
  </r>
  <r>
    <n v="7222"/>
    <s v="US-2017-104437"/>
    <n v="1"/>
    <x v="194"/>
    <d v="2017-01-31T00:00:00"/>
    <x v="11"/>
    <x v="5"/>
    <s v="Standard Class"/>
    <s v="TG-21310"/>
    <s v="Toby Gnade"/>
    <n v="1"/>
    <x v="0"/>
    <s v="United States"/>
    <s v="New York City"/>
    <x v="9"/>
    <n v="10035"/>
    <x v="1"/>
    <s v="TEC-PH-10000193"/>
    <x v="2"/>
    <x v="2"/>
    <x v="1337"/>
    <n v="137.94"/>
    <n v="3"/>
    <n v="0"/>
    <n v="35.864400000000003"/>
  </r>
  <r>
    <n v="7223"/>
    <s v="CA-2017-113075"/>
    <n v="1"/>
    <x v="79"/>
    <d v="2017-09-06T00:00:00"/>
    <x v="3"/>
    <x v="0"/>
    <s v="Standard Class"/>
    <s v="MC-18100"/>
    <s v="Mick Crebagga"/>
    <n v="0.14285714285714285"/>
    <x v="0"/>
    <s v="United States"/>
    <s v="Chicago"/>
    <x v="3"/>
    <n v="60623"/>
    <x v="2"/>
    <s v="TEC-AC-10003441"/>
    <x v="2"/>
    <x v="6"/>
    <x v="690"/>
    <n v="40.68"/>
    <n v="3"/>
    <n v="0.2"/>
    <n v="-7.1189999999999998"/>
  </r>
  <r>
    <n v="7227"/>
    <s v="CA-2017-127397"/>
    <n v="0.5"/>
    <x v="182"/>
    <d v="2017-02-28T00:00:00"/>
    <x v="8"/>
    <x v="5"/>
    <s v="Standard Class"/>
    <s v="ES-14080"/>
    <s v="Erin Smith"/>
    <n v="0.2"/>
    <x v="2"/>
    <s v="United States"/>
    <s v="Philadelphia"/>
    <x v="1"/>
    <n v="19134"/>
    <x v="1"/>
    <s v="OFF-PA-10001125"/>
    <x v="0"/>
    <x v="0"/>
    <x v="1338"/>
    <n v="123.92"/>
    <n v="5"/>
    <n v="0.2"/>
    <n v="38.725000000000001"/>
  </r>
  <r>
    <n v="7228"/>
    <s v="CA-2017-127397"/>
    <n v="0.5"/>
    <x v="182"/>
    <d v="2017-02-28T00:00:00"/>
    <x v="8"/>
    <x v="5"/>
    <s v="Standard Class"/>
    <s v="ES-14080"/>
    <s v="Erin Smith"/>
    <n v="0.2"/>
    <x v="2"/>
    <s v="United States"/>
    <s v="Philadelphia"/>
    <x v="1"/>
    <n v="19134"/>
    <x v="1"/>
    <s v="TEC-AC-10003033"/>
    <x v="2"/>
    <x v="6"/>
    <x v="1155"/>
    <n v="1319.8"/>
    <n v="5"/>
    <n v="0.2"/>
    <n v="214.4675"/>
  </r>
  <r>
    <n v="7231"/>
    <s v="CA-2017-153843"/>
    <n v="0.33333333333333331"/>
    <x v="193"/>
    <d v="2017-03-15T00:00:00"/>
    <x v="9"/>
    <x v="4"/>
    <s v="First Class"/>
    <s v="SC-20380"/>
    <s v="Shahid Collister"/>
    <n v="8.3333333333333329E-2"/>
    <x v="0"/>
    <s v="United States"/>
    <s v="Fairfield"/>
    <x v="38"/>
    <n v="6824"/>
    <x v="1"/>
    <s v="OFF-BI-10002353"/>
    <x v="0"/>
    <x v="4"/>
    <x v="419"/>
    <n v="30.88"/>
    <n v="2"/>
    <n v="0"/>
    <n v="15.44"/>
  </r>
  <r>
    <n v="7232"/>
    <s v="CA-2017-153843"/>
    <n v="0.33333333333333331"/>
    <x v="193"/>
    <d v="2017-03-15T00:00:00"/>
    <x v="9"/>
    <x v="4"/>
    <s v="First Class"/>
    <s v="SC-20380"/>
    <s v="Shahid Collister"/>
    <n v="8.3333333333333329E-2"/>
    <x v="0"/>
    <s v="United States"/>
    <s v="Fairfield"/>
    <x v="38"/>
    <n v="6824"/>
    <x v="1"/>
    <s v="OFF-AP-10001564"/>
    <x v="0"/>
    <x v="11"/>
    <x v="1223"/>
    <n v="465.16"/>
    <n v="2"/>
    <n v="0"/>
    <n v="120.94159999999999"/>
  </r>
  <r>
    <n v="7233"/>
    <s v="CA-2017-153843"/>
    <n v="0.33333333333333331"/>
    <x v="193"/>
    <d v="2017-03-15T00:00:00"/>
    <x v="9"/>
    <x v="4"/>
    <s v="First Class"/>
    <s v="SC-20380"/>
    <s v="Shahid Collister"/>
    <n v="8.3333333333333329E-2"/>
    <x v="0"/>
    <s v="United States"/>
    <s v="Fairfield"/>
    <x v="38"/>
    <n v="6824"/>
    <x v="1"/>
    <s v="OFF-PA-10003673"/>
    <x v="0"/>
    <x v="0"/>
    <x v="722"/>
    <n v="27.12"/>
    <n v="4"/>
    <n v="0"/>
    <n v="12.475199999999999"/>
  </r>
  <r>
    <n v="7241"/>
    <s v="CA-2017-136651"/>
    <n v="0.33333333333333331"/>
    <x v="219"/>
    <d v="2017-04-25T00:00:00"/>
    <x v="0"/>
    <x v="1"/>
    <s v="Second Class"/>
    <s v="JF-15355"/>
    <s v="Jay Fein"/>
    <n v="0.14285714285714285"/>
    <x v="0"/>
    <s v="United States"/>
    <s v="Pasadena"/>
    <x v="10"/>
    <n v="91104"/>
    <x v="3"/>
    <s v="FUR-FU-10002445"/>
    <x v="1"/>
    <x v="5"/>
    <x v="725"/>
    <n v="66.36"/>
    <n v="7"/>
    <n v="0"/>
    <n v="26.544"/>
  </r>
  <r>
    <n v="7242"/>
    <s v="CA-2017-136651"/>
    <n v="0.33333333333333331"/>
    <x v="219"/>
    <d v="2017-04-25T00:00:00"/>
    <x v="0"/>
    <x v="1"/>
    <s v="Second Class"/>
    <s v="JF-15355"/>
    <s v="Jay Fein"/>
    <n v="0.14285714285714285"/>
    <x v="0"/>
    <s v="United States"/>
    <s v="Pasadena"/>
    <x v="10"/>
    <n v="91104"/>
    <x v="3"/>
    <s v="OFF-BI-10003638"/>
    <x v="0"/>
    <x v="4"/>
    <x v="189"/>
    <n v="92.88"/>
    <n v="6"/>
    <n v="0.2"/>
    <n v="30.186"/>
  </r>
  <r>
    <n v="7243"/>
    <s v="CA-2017-136651"/>
    <n v="0.33333333333333331"/>
    <x v="219"/>
    <d v="2017-04-25T00:00:00"/>
    <x v="0"/>
    <x v="1"/>
    <s v="Second Class"/>
    <s v="JF-15355"/>
    <s v="Jay Fein"/>
    <n v="0.14285714285714285"/>
    <x v="0"/>
    <s v="United States"/>
    <s v="Pasadena"/>
    <x v="10"/>
    <n v="91104"/>
    <x v="3"/>
    <s v="FUR-FU-10004864"/>
    <x v="1"/>
    <x v="5"/>
    <x v="1106"/>
    <n v="24.14"/>
    <n v="2"/>
    <n v="0"/>
    <n v="7.9661999999999997"/>
  </r>
  <r>
    <n v="7244"/>
    <s v="CA-2017-118892"/>
    <n v="1"/>
    <x v="176"/>
    <d v="2017-08-22T00:00:00"/>
    <x v="10"/>
    <x v="2"/>
    <s v="Second Class"/>
    <s v="TP-21415"/>
    <s v="Tom Prescott"/>
    <n v="0.16666666666666666"/>
    <x v="0"/>
    <s v="United States"/>
    <s v="Philadelphia"/>
    <x v="1"/>
    <n v="19134"/>
    <x v="1"/>
    <s v="FUR-CH-10002024"/>
    <x v="1"/>
    <x v="1"/>
    <x v="1339"/>
    <n v="4416.174"/>
    <n v="9"/>
    <n v="0.3"/>
    <n v="-630.88199999999995"/>
  </r>
  <r>
    <n v="7245"/>
    <s v="US-2017-151127"/>
    <n v="1"/>
    <x v="291"/>
    <d v="2017-05-25T00:00:00"/>
    <x v="6"/>
    <x v="4"/>
    <s v="First Class"/>
    <s v="RL-19615"/>
    <s v="Rob Lucas"/>
    <n v="0.1111111111111111"/>
    <x v="0"/>
    <s v="United States"/>
    <s v="Los Angeles"/>
    <x v="10"/>
    <n v="90049"/>
    <x v="3"/>
    <s v="OFF-AR-10002445"/>
    <x v="0"/>
    <x v="8"/>
    <x v="1289"/>
    <n v="49.56"/>
    <n v="7"/>
    <n v="0"/>
    <n v="18.832799999999999"/>
  </r>
  <r>
    <n v="7246"/>
    <s v="CA-2017-145807"/>
    <n v="1"/>
    <x v="241"/>
    <d v="2017-02-13T00:00:00"/>
    <x v="8"/>
    <x v="2"/>
    <s v="Standard Class"/>
    <s v="SB-20170"/>
    <s v="Sarah Bern"/>
    <n v="0.2"/>
    <x v="0"/>
    <s v="United States"/>
    <s v="Los Angeles"/>
    <x v="10"/>
    <n v="90032"/>
    <x v="3"/>
    <s v="OFF-ST-10001370"/>
    <x v="0"/>
    <x v="3"/>
    <x v="863"/>
    <n v="354.9"/>
    <n v="5"/>
    <n v="0"/>
    <n v="17.745000000000001"/>
  </r>
  <r>
    <n v="7262"/>
    <s v="CA-2017-137001"/>
    <n v="1"/>
    <x v="53"/>
    <d v="2017-06-13T00:00:00"/>
    <x v="7"/>
    <x v="0"/>
    <s v="Second Class"/>
    <s v="GZ-14545"/>
    <s v="George Zrebassa"/>
    <n v="0.25"/>
    <x v="2"/>
    <s v="United States"/>
    <s v="Thousand Oaks"/>
    <x v="10"/>
    <n v="91360"/>
    <x v="3"/>
    <s v="OFF-AR-10001231"/>
    <x v="0"/>
    <x v="8"/>
    <x v="1340"/>
    <n v="14.7"/>
    <n v="7"/>
    <n v="0"/>
    <n v="4.1159999999999997"/>
  </r>
  <r>
    <n v="7263"/>
    <s v="CA-2017-156363"/>
    <n v="0.5"/>
    <x v="220"/>
    <d v="2017-10-28T00:00:00"/>
    <x v="2"/>
    <x v="1"/>
    <s v="Standard Class"/>
    <s v="ML-17395"/>
    <s v="Marina Lichtenstein"/>
    <n v="0.33333333333333331"/>
    <x v="2"/>
    <s v="United States"/>
    <s v="Philadelphia"/>
    <x v="1"/>
    <n v="19134"/>
    <x v="1"/>
    <s v="TEC-PH-10003988"/>
    <x v="2"/>
    <x v="2"/>
    <x v="1341"/>
    <n v="32.700000000000003"/>
    <n v="5"/>
    <n v="0.4"/>
    <n v="-6.54"/>
  </r>
  <r>
    <n v="7264"/>
    <s v="CA-2017-156363"/>
    <n v="0.5"/>
    <x v="220"/>
    <d v="2017-10-28T00:00:00"/>
    <x v="2"/>
    <x v="1"/>
    <s v="Standard Class"/>
    <s v="ML-17395"/>
    <s v="Marina Lichtenstein"/>
    <n v="0.33333333333333331"/>
    <x v="2"/>
    <s v="United States"/>
    <s v="Philadelphia"/>
    <x v="1"/>
    <n v="19134"/>
    <x v="1"/>
    <s v="OFF-EN-10003068"/>
    <x v="0"/>
    <x v="10"/>
    <x v="1163"/>
    <n v="31.68"/>
    <n v="4"/>
    <n v="0.2"/>
    <n v="11.087999999999999"/>
  </r>
  <r>
    <n v="7265"/>
    <s v="CA-2017-122056"/>
    <n v="1"/>
    <x v="140"/>
    <d v="2017-06-17T00:00:00"/>
    <x v="7"/>
    <x v="3"/>
    <s v="Standard Class"/>
    <s v="PG-18895"/>
    <s v="Paul Gonzalez"/>
    <n v="0.16666666666666666"/>
    <x v="0"/>
    <s v="United States"/>
    <s v="Springfield"/>
    <x v="16"/>
    <n v="22153"/>
    <x v="0"/>
    <s v="OFF-AR-10004260"/>
    <x v="0"/>
    <x v="8"/>
    <x v="773"/>
    <n v="181.86"/>
    <n v="7"/>
    <n v="0"/>
    <n v="50.9208"/>
  </r>
  <r>
    <n v="7267"/>
    <s v="CA-2017-122987"/>
    <n v="0.5"/>
    <x v="307"/>
    <d v="2017-08-16T00:00:00"/>
    <x v="10"/>
    <x v="6"/>
    <s v="Same Day"/>
    <s v="SJ-20215"/>
    <s v="Sarah Jordon"/>
    <n v="0.14285714285714285"/>
    <x v="0"/>
    <s v="United States"/>
    <s v="Columbia"/>
    <x v="15"/>
    <n v="38401"/>
    <x v="0"/>
    <s v="OFF-BI-10002824"/>
    <x v="0"/>
    <x v="4"/>
    <x v="147"/>
    <n v="13.428000000000001"/>
    <n v="3"/>
    <n v="0.7"/>
    <n v="-11.19"/>
  </r>
  <r>
    <n v="7268"/>
    <s v="CA-2017-122987"/>
    <n v="0.5"/>
    <x v="307"/>
    <d v="2017-08-16T00:00:00"/>
    <x v="10"/>
    <x v="6"/>
    <s v="Same Day"/>
    <s v="SJ-20215"/>
    <s v="Sarah Jordon"/>
    <n v="0.14285714285714285"/>
    <x v="0"/>
    <s v="United States"/>
    <s v="Columbia"/>
    <x v="15"/>
    <n v="38401"/>
    <x v="0"/>
    <s v="OFF-ST-10004950"/>
    <x v="0"/>
    <x v="3"/>
    <x v="379"/>
    <n v="67.135999999999996"/>
    <n v="4"/>
    <n v="0.2"/>
    <n v="-0.83919999999999995"/>
  </r>
  <r>
    <n v="7282"/>
    <s v="CA-2017-159282"/>
    <n v="1"/>
    <x v="152"/>
    <d v="2017-10-21T00:00:00"/>
    <x v="2"/>
    <x v="4"/>
    <s v="Standard Class"/>
    <s v="GH-14410"/>
    <s v="Gary Hansen"/>
    <n v="0.125"/>
    <x v="1"/>
    <s v="United States"/>
    <s v="Yuma"/>
    <x v="11"/>
    <n v="85364"/>
    <x v="3"/>
    <s v="TEC-MA-10001148"/>
    <x v="2"/>
    <x v="16"/>
    <x v="1342"/>
    <n v="599.98500000000001"/>
    <n v="5"/>
    <n v="0.7"/>
    <n v="-479.988"/>
  </r>
  <r>
    <n v="7283"/>
    <s v="CA-2017-155936"/>
    <n v="1"/>
    <x v="215"/>
    <d v="2017-06-29T00:00:00"/>
    <x v="7"/>
    <x v="2"/>
    <s v="Standard Class"/>
    <s v="JK-15730"/>
    <s v="Joe Kamberova"/>
    <n v="0.25"/>
    <x v="0"/>
    <s v="United States"/>
    <s v="Chicago"/>
    <x v="3"/>
    <n v="60653"/>
    <x v="2"/>
    <s v="OFF-BI-10002432"/>
    <x v="0"/>
    <x v="4"/>
    <x v="307"/>
    <n v="3.036"/>
    <n v="3"/>
    <n v="0.8"/>
    <n v="-5.0094000000000003"/>
  </r>
  <r>
    <n v="7284"/>
    <s v="CA-2017-169439"/>
    <n v="0.5"/>
    <x v="120"/>
    <d v="2017-09-13T00:00:00"/>
    <x v="3"/>
    <x v="0"/>
    <s v="Standard Class"/>
    <s v="LC-17140"/>
    <s v="Logan Currie"/>
    <n v="0.14285714285714285"/>
    <x v="0"/>
    <s v="United States"/>
    <s v="Cleveland"/>
    <x v="12"/>
    <n v="44105"/>
    <x v="1"/>
    <s v="OFF-AR-10001374"/>
    <x v="0"/>
    <x v="8"/>
    <x v="65"/>
    <n v="25.92"/>
    <n v="5"/>
    <n v="0.2"/>
    <n v="3.8879999999999999"/>
  </r>
  <r>
    <n v="7285"/>
    <s v="CA-2017-169439"/>
    <n v="0.5"/>
    <x v="120"/>
    <d v="2017-09-13T00:00:00"/>
    <x v="3"/>
    <x v="0"/>
    <s v="Standard Class"/>
    <s v="LC-17140"/>
    <s v="Logan Currie"/>
    <n v="0.14285714285714285"/>
    <x v="0"/>
    <s v="United States"/>
    <s v="Cleveland"/>
    <x v="12"/>
    <n v="44105"/>
    <x v="1"/>
    <s v="FUR-FU-10000723"/>
    <x v="1"/>
    <x v="5"/>
    <x v="1013"/>
    <n v="66.111999999999995"/>
    <n v="2"/>
    <n v="0.2"/>
    <n v="-9.0904000000000007"/>
  </r>
  <r>
    <n v="7286"/>
    <s v="CA-2017-151183"/>
    <n v="1"/>
    <x v="96"/>
    <d v="2017-10-19T00:00:00"/>
    <x v="2"/>
    <x v="0"/>
    <s v="Standard Class"/>
    <s v="BK-11260"/>
    <s v="Berenike Kampe"/>
    <n v="0.5"/>
    <x v="0"/>
    <s v="United States"/>
    <s v="San Francisco"/>
    <x v="10"/>
    <n v="94110"/>
    <x v="3"/>
    <s v="TEC-AC-10003614"/>
    <x v="2"/>
    <x v="6"/>
    <x v="171"/>
    <n v="46.36"/>
    <n v="4"/>
    <n v="0"/>
    <n v="15.2988"/>
  </r>
  <r>
    <n v="7293"/>
    <s v="CA-2017-109183"/>
    <n v="1"/>
    <x v="221"/>
    <d v="2017-12-09T00:00:00"/>
    <x v="4"/>
    <x v="4"/>
    <s v="Standard Class"/>
    <s v="LR-16915"/>
    <s v="Lena Radford"/>
    <n v="1"/>
    <x v="0"/>
    <s v="United States"/>
    <s v="Nashville"/>
    <x v="15"/>
    <n v="37211"/>
    <x v="0"/>
    <s v="TEC-MA-10001856"/>
    <x v="2"/>
    <x v="16"/>
    <x v="1343"/>
    <n v="649"/>
    <n v="2"/>
    <n v="0.5"/>
    <n v="-272.58"/>
  </r>
  <r>
    <n v="7304"/>
    <s v="US-2017-117450"/>
    <n v="0.5"/>
    <x v="146"/>
    <d v="2017-09-08T00:00:00"/>
    <x v="3"/>
    <x v="4"/>
    <s v="Standard Class"/>
    <s v="DO-13645"/>
    <s v="Doug O'Connell"/>
    <n v="0.1"/>
    <x v="0"/>
    <s v="United States"/>
    <s v="Boynton Beach"/>
    <x v="4"/>
    <n v="33437"/>
    <x v="0"/>
    <s v="FUR-CH-10003817"/>
    <x v="1"/>
    <x v="1"/>
    <x v="724"/>
    <n v="97.183999999999997"/>
    <n v="2"/>
    <n v="0.2"/>
    <n v="6.0739999999999998"/>
  </r>
  <r>
    <n v="7305"/>
    <s v="US-2017-117450"/>
    <n v="0.5"/>
    <x v="146"/>
    <d v="2017-09-08T00:00:00"/>
    <x v="3"/>
    <x v="4"/>
    <s v="Standard Class"/>
    <s v="DO-13645"/>
    <s v="Doug O'Connell"/>
    <n v="0.1"/>
    <x v="0"/>
    <s v="United States"/>
    <s v="Boynton Beach"/>
    <x v="4"/>
    <n v="33437"/>
    <x v="0"/>
    <s v="OFF-PA-10000289"/>
    <x v="0"/>
    <x v="0"/>
    <x v="699"/>
    <n v="10.368"/>
    <n v="2"/>
    <n v="0.2"/>
    <n v="3.6288"/>
  </r>
  <r>
    <n v="7310"/>
    <s v="CA-2017-112172"/>
    <n v="1"/>
    <x v="53"/>
    <d v="2017-06-14T00:00:00"/>
    <x v="7"/>
    <x v="0"/>
    <s v="Second Class"/>
    <s v="MM-18280"/>
    <s v="Muhammed MacIntyre"/>
    <n v="0.25"/>
    <x v="2"/>
    <s v="United States"/>
    <s v="New York City"/>
    <x v="9"/>
    <n v="10024"/>
    <x v="1"/>
    <s v="OFF-FA-10004395"/>
    <x v="0"/>
    <x v="9"/>
    <x v="512"/>
    <n v="14.13"/>
    <n v="3"/>
    <n v="0"/>
    <n v="0.70650000000000002"/>
  </r>
  <r>
    <n v="7316"/>
    <s v="CA-2017-115322"/>
    <n v="1"/>
    <x v="266"/>
    <d v="2017-05-16T00:00:00"/>
    <x v="6"/>
    <x v="2"/>
    <s v="Second Class"/>
    <s v="ZC-21910"/>
    <s v="Zuschuss Carroll"/>
    <n v="0.125"/>
    <x v="0"/>
    <s v="United States"/>
    <s v="New York City"/>
    <x v="9"/>
    <n v="10024"/>
    <x v="1"/>
    <s v="OFF-AR-10004456"/>
    <x v="0"/>
    <x v="8"/>
    <x v="1344"/>
    <n v="43.92"/>
    <n v="3"/>
    <n v="0"/>
    <n v="12.736800000000001"/>
  </r>
  <r>
    <n v="7318"/>
    <s v="CA-2017-158120"/>
    <n v="0.5"/>
    <x v="202"/>
    <d v="2017-11-21T00:00:00"/>
    <x v="5"/>
    <x v="5"/>
    <s v="Standard Class"/>
    <s v="KH-16330"/>
    <s v="Katharine Harms"/>
    <n v="0.125"/>
    <x v="2"/>
    <s v="United States"/>
    <s v="Hillsboro"/>
    <x v="8"/>
    <n v="97123"/>
    <x v="3"/>
    <s v="OFF-PA-10003205"/>
    <x v="0"/>
    <x v="0"/>
    <x v="1280"/>
    <n v="19.608000000000001"/>
    <n v="3"/>
    <n v="0.2"/>
    <n v="6.6177000000000001"/>
  </r>
  <r>
    <n v="7319"/>
    <s v="CA-2017-158120"/>
    <n v="0.5"/>
    <x v="202"/>
    <d v="2017-11-21T00:00:00"/>
    <x v="5"/>
    <x v="5"/>
    <s v="Standard Class"/>
    <s v="KH-16330"/>
    <s v="Katharine Harms"/>
    <n v="0.125"/>
    <x v="2"/>
    <s v="United States"/>
    <s v="Hillsboro"/>
    <x v="8"/>
    <n v="97123"/>
    <x v="3"/>
    <s v="OFF-BI-10002813"/>
    <x v="0"/>
    <x v="4"/>
    <x v="423"/>
    <n v="4.1580000000000004"/>
    <n v="7"/>
    <n v="0.7"/>
    <n v="-3.4649999999999999"/>
  </r>
  <r>
    <n v="7320"/>
    <s v="CA-2017-100097"/>
    <n v="0.5"/>
    <x v="54"/>
    <d v="2017-11-29T00:00:00"/>
    <x v="5"/>
    <x v="1"/>
    <s v="Second Class"/>
    <s v="MN-17935"/>
    <s v="Michael Nguyen"/>
    <n v="0.2"/>
    <x v="0"/>
    <s v="United States"/>
    <s v="New York City"/>
    <x v="9"/>
    <n v="10009"/>
    <x v="1"/>
    <s v="TEC-PH-10002310"/>
    <x v="2"/>
    <x v="2"/>
    <x v="633"/>
    <n v="979.95"/>
    <n v="5"/>
    <n v="0"/>
    <n v="264.5865"/>
  </r>
  <r>
    <n v="7321"/>
    <s v="CA-2017-100097"/>
    <n v="0.5"/>
    <x v="54"/>
    <d v="2017-11-29T00:00:00"/>
    <x v="5"/>
    <x v="1"/>
    <s v="Second Class"/>
    <s v="MN-17935"/>
    <s v="Michael Nguyen"/>
    <n v="0.2"/>
    <x v="0"/>
    <s v="United States"/>
    <s v="New York City"/>
    <x v="9"/>
    <n v="10009"/>
    <x v="1"/>
    <s v="FUR-FU-10003623"/>
    <x v="1"/>
    <x v="5"/>
    <x v="1331"/>
    <n v="135.30000000000001"/>
    <n v="5"/>
    <n v="0"/>
    <n v="37.884"/>
  </r>
  <r>
    <n v="7322"/>
    <s v="CA-2017-167626"/>
    <n v="0.5"/>
    <x v="60"/>
    <d v="2017-09-07T00:00:00"/>
    <x v="3"/>
    <x v="1"/>
    <s v="Standard Class"/>
    <s v="MY-18295"/>
    <s v="Muhammed Yedwab"/>
    <n v="0.16666666666666666"/>
    <x v="2"/>
    <s v="United States"/>
    <s v="Chicago"/>
    <x v="3"/>
    <n v="60623"/>
    <x v="2"/>
    <s v="OFF-PA-10003424"/>
    <x v="0"/>
    <x v="0"/>
    <x v="429"/>
    <n v="8.9039999999999999"/>
    <n v="3"/>
    <n v="0.2"/>
    <n v="3.339"/>
  </r>
  <r>
    <n v="7323"/>
    <s v="CA-2017-167626"/>
    <n v="0.5"/>
    <x v="60"/>
    <d v="2017-09-07T00:00:00"/>
    <x v="3"/>
    <x v="1"/>
    <s v="Standard Class"/>
    <s v="MY-18295"/>
    <s v="Muhammed Yedwab"/>
    <n v="0.16666666666666666"/>
    <x v="2"/>
    <s v="United States"/>
    <s v="Chicago"/>
    <x v="3"/>
    <n v="60623"/>
    <x v="2"/>
    <s v="TEC-AC-10004353"/>
    <x v="2"/>
    <x v="6"/>
    <x v="585"/>
    <n v="100.8"/>
    <n v="2"/>
    <n v="0.2"/>
    <n v="21.42"/>
  </r>
  <r>
    <n v="7324"/>
    <s v="US-2017-126053"/>
    <n v="0.5"/>
    <x v="76"/>
    <d v="2017-12-08T00:00:00"/>
    <x v="4"/>
    <x v="3"/>
    <s v="First Class"/>
    <s v="CS-11950"/>
    <s v="Carlos Soltero"/>
    <n v="0.16666666666666666"/>
    <x v="0"/>
    <s v="United States"/>
    <s v="New York City"/>
    <x v="9"/>
    <n v="10024"/>
    <x v="1"/>
    <s v="FUR-FU-10001934"/>
    <x v="1"/>
    <x v="5"/>
    <x v="19"/>
    <n v="41.96"/>
    <n v="2"/>
    <n v="0"/>
    <n v="10.909599999999999"/>
  </r>
  <r>
    <n v="7325"/>
    <s v="US-2017-126053"/>
    <n v="0.5"/>
    <x v="76"/>
    <d v="2017-12-08T00:00:00"/>
    <x v="4"/>
    <x v="3"/>
    <s v="First Class"/>
    <s v="CS-11950"/>
    <s v="Carlos Soltero"/>
    <n v="0.16666666666666666"/>
    <x v="0"/>
    <s v="United States"/>
    <s v="New York City"/>
    <x v="9"/>
    <n v="10024"/>
    <x v="1"/>
    <s v="OFF-LA-10003766"/>
    <x v="0"/>
    <x v="7"/>
    <x v="84"/>
    <n v="9.4499999999999993"/>
    <n v="3"/>
    <n v="0"/>
    <n v="4.5359999999999996"/>
  </r>
  <r>
    <n v="7326"/>
    <s v="US-2017-128447"/>
    <n v="0.5"/>
    <x v="134"/>
    <d v="2017-11-17T00:00:00"/>
    <x v="5"/>
    <x v="5"/>
    <s v="Standard Class"/>
    <s v="MC-17845"/>
    <s v="Michael Chen"/>
    <n v="0.25"/>
    <x v="0"/>
    <s v="United States"/>
    <s v="Pasco"/>
    <x v="21"/>
    <n v="99301"/>
    <x v="3"/>
    <s v="OFF-AP-10004540"/>
    <x v="0"/>
    <x v="11"/>
    <x v="1345"/>
    <n v="400.8"/>
    <n v="5"/>
    <n v="0"/>
    <n v="112.224"/>
  </r>
  <r>
    <n v="7327"/>
    <s v="US-2017-128447"/>
    <n v="0.5"/>
    <x v="134"/>
    <d v="2017-11-17T00:00:00"/>
    <x v="5"/>
    <x v="5"/>
    <s v="Standard Class"/>
    <s v="MC-17845"/>
    <s v="Michael Chen"/>
    <n v="0.25"/>
    <x v="0"/>
    <s v="United States"/>
    <s v="Pasco"/>
    <x v="21"/>
    <n v="99301"/>
    <x v="3"/>
    <s v="OFF-BI-10001543"/>
    <x v="0"/>
    <x v="4"/>
    <x v="98"/>
    <n v="28.792000000000002"/>
    <n v="1"/>
    <n v="0.2"/>
    <n v="10.077199999999999"/>
  </r>
  <r>
    <n v="7332"/>
    <s v="CA-2017-115119"/>
    <n v="0.5"/>
    <x v="9"/>
    <d v="2017-10-30T00:00:00"/>
    <x v="2"/>
    <x v="2"/>
    <s v="Standard Class"/>
    <s v="SC-20440"/>
    <s v="Shaun Chance"/>
    <n v="0.2"/>
    <x v="2"/>
    <s v="United States"/>
    <s v="Lancaster"/>
    <x v="1"/>
    <n v="17602"/>
    <x v="1"/>
    <s v="TEC-PH-10001433"/>
    <x v="2"/>
    <x v="2"/>
    <x v="1346"/>
    <n v="61.542000000000002"/>
    <n v="1"/>
    <n v="0.4"/>
    <n v="-13.334099999999999"/>
  </r>
  <r>
    <n v="7333"/>
    <s v="CA-2017-115119"/>
    <n v="0.5"/>
    <x v="9"/>
    <d v="2017-10-30T00:00:00"/>
    <x v="2"/>
    <x v="2"/>
    <s v="Standard Class"/>
    <s v="SC-20440"/>
    <s v="Shaun Chance"/>
    <n v="0.2"/>
    <x v="2"/>
    <s v="United States"/>
    <s v="Lancaster"/>
    <x v="1"/>
    <n v="17602"/>
    <x v="1"/>
    <s v="OFF-BI-10003007"/>
    <x v="0"/>
    <x v="4"/>
    <x v="1263"/>
    <n v="81.438000000000002"/>
    <n v="7"/>
    <n v="0.7"/>
    <n v="-65.150400000000005"/>
  </r>
  <r>
    <n v="7338"/>
    <s v="CA-2017-165155"/>
    <n v="1"/>
    <x v="85"/>
    <d v="2017-09-23T00:00:00"/>
    <x v="3"/>
    <x v="2"/>
    <s v="First Class"/>
    <s v="BM-11575"/>
    <s v="Brendan Murry"/>
    <n v="0.25"/>
    <x v="2"/>
    <s v="United States"/>
    <s v="Los Angeles"/>
    <x v="10"/>
    <n v="90045"/>
    <x v="3"/>
    <s v="OFF-ST-10004950"/>
    <x v="0"/>
    <x v="3"/>
    <x v="1347"/>
    <n v="15.51"/>
    <n v="1"/>
    <n v="0"/>
    <n v="3.8774999999999999"/>
  </r>
  <r>
    <n v="7345"/>
    <s v="CA-2017-168389"/>
    <n v="0.25"/>
    <x v="40"/>
    <d v="2017-12-17T00:00:00"/>
    <x v="4"/>
    <x v="4"/>
    <s v="Standard Class"/>
    <s v="DV-13045"/>
    <s v="Darrin Van Huff"/>
    <n v="0.16666666666666666"/>
    <x v="2"/>
    <s v="United States"/>
    <s v="Jacksonville"/>
    <x v="4"/>
    <n v="32216"/>
    <x v="0"/>
    <s v="FUR-TA-10004289"/>
    <x v="1"/>
    <x v="12"/>
    <x v="431"/>
    <n v="721.875"/>
    <n v="6"/>
    <n v="0.45"/>
    <n v="-420"/>
  </r>
  <r>
    <n v="7346"/>
    <s v="CA-2017-168389"/>
    <n v="0.25"/>
    <x v="40"/>
    <d v="2017-12-17T00:00:00"/>
    <x v="4"/>
    <x v="4"/>
    <s v="Standard Class"/>
    <s v="DV-13045"/>
    <s v="Darrin Van Huff"/>
    <n v="0.16666666666666666"/>
    <x v="2"/>
    <s v="United States"/>
    <s v="Jacksonville"/>
    <x v="4"/>
    <n v="32216"/>
    <x v="0"/>
    <s v="TEC-PH-10003555"/>
    <x v="2"/>
    <x v="2"/>
    <x v="264"/>
    <n v="73.567999999999998"/>
    <n v="4"/>
    <n v="0.2"/>
    <n v="-16.552800000000001"/>
  </r>
  <r>
    <n v="7347"/>
    <s v="CA-2017-168389"/>
    <n v="0.25"/>
    <x v="40"/>
    <d v="2017-12-17T00:00:00"/>
    <x v="4"/>
    <x v="4"/>
    <s v="Standard Class"/>
    <s v="DV-13045"/>
    <s v="Darrin Van Huff"/>
    <n v="0.16666666666666666"/>
    <x v="2"/>
    <s v="United States"/>
    <s v="Jacksonville"/>
    <x v="4"/>
    <n v="32216"/>
    <x v="0"/>
    <s v="OFF-AR-10001958"/>
    <x v="0"/>
    <x v="8"/>
    <x v="252"/>
    <n v="13.584"/>
    <n v="1"/>
    <n v="0.2"/>
    <n v="1.3584000000000001"/>
  </r>
  <r>
    <n v="7348"/>
    <s v="CA-2017-168389"/>
    <n v="0.25"/>
    <x v="40"/>
    <d v="2017-12-17T00:00:00"/>
    <x v="4"/>
    <x v="4"/>
    <s v="Standard Class"/>
    <s v="DV-13045"/>
    <s v="Darrin Van Huff"/>
    <n v="0.16666666666666666"/>
    <x v="2"/>
    <s v="United States"/>
    <s v="Jacksonville"/>
    <x v="4"/>
    <n v="32216"/>
    <x v="0"/>
    <s v="FUR-CH-10000225"/>
    <x v="1"/>
    <x v="1"/>
    <x v="1201"/>
    <n v="64.784000000000006"/>
    <n v="1"/>
    <n v="0.2"/>
    <n v="-12.147"/>
  </r>
  <r>
    <n v="7350"/>
    <s v="CA-2017-142125"/>
    <n v="0.5"/>
    <x v="58"/>
    <d v="2017-10-27T00:00:00"/>
    <x v="2"/>
    <x v="0"/>
    <s v="Standard Class"/>
    <s v="JB-15400"/>
    <s v="Jennifer Braxton"/>
    <n v="0.16666666666666666"/>
    <x v="2"/>
    <s v="United States"/>
    <s v="Milwaukee"/>
    <x v="27"/>
    <n v="53209"/>
    <x v="2"/>
    <s v="OFF-BI-10000301"/>
    <x v="0"/>
    <x v="4"/>
    <x v="197"/>
    <n v="38.82"/>
    <n v="6"/>
    <n v="0"/>
    <n v="19.41"/>
  </r>
  <r>
    <n v="7351"/>
    <s v="CA-2017-142125"/>
    <n v="0.5"/>
    <x v="58"/>
    <d v="2017-10-27T00:00:00"/>
    <x v="2"/>
    <x v="0"/>
    <s v="Standard Class"/>
    <s v="JB-15400"/>
    <s v="Jennifer Braxton"/>
    <n v="0.16666666666666666"/>
    <x v="2"/>
    <s v="United States"/>
    <s v="Milwaukee"/>
    <x v="27"/>
    <n v="53209"/>
    <x v="2"/>
    <s v="OFF-BI-10003460"/>
    <x v="0"/>
    <x v="4"/>
    <x v="49"/>
    <n v="21.9"/>
    <n v="5"/>
    <n v="0"/>
    <n v="10.512"/>
  </r>
  <r>
    <n v="7352"/>
    <s v="CA-2017-141138"/>
    <n v="1"/>
    <x v="134"/>
    <d v="2017-11-16T00:00:00"/>
    <x v="5"/>
    <x v="5"/>
    <s v="Standard Class"/>
    <s v="GH-14425"/>
    <s v="Gary Hwang"/>
    <n v="1"/>
    <x v="0"/>
    <s v="United States"/>
    <s v="Modesto"/>
    <x v="10"/>
    <n v="95351"/>
    <x v="3"/>
    <s v="TEC-AC-10001772"/>
    <x v="2"/>
    <x v="6"/>
    <x v="241"/>
    <n v="111.79"/>
    <n v="7"/>
    <n v="0"/>
    <n v="43.598100000000002"/>
  </r>
  <r>
    <n v="7353"/>
    <s v="CA-2017-152135"/>
    <n v="1"/>
    <x v="178"/>
    <d v="2017-03-18T00:00:00"/>
    <x v="9"/>
    <x v="2"/>
    <s v="Second Class"/>
    <s v="MG-17650"/>
    <s v="Matthew Grinstein"/>
    <n v="0.14285714285714285"/>
    <x v="1"/>
    <s v="United States"/>
    <s v="Lakewood"/>
    <x v="12"/>
    <n v="44107"/>
    <x v="1"/>
    <s v="TEC-PH-10003505"/>
    <x v="2"/>
    <x v="2"/>
    <x v="428"/>
    <n v="445.44"/>
    <n v="8"/>
    <n v="0.4"/>
    <n v="-81.664000000000001"/>
  </r>
  <r>
    <n v="7355"/>
    <s v="CA-2017-154102"/>
    <n v="1"/>
    <x v="199"/>
    <d v="2017-02-13T00:00:00"/>
    <x v="8"/>
    <x v="4"/>
    <s v="Standard Class"/>
    <s v="SN-20560"/>
    <s v="Skye Norling"/>
    <n v="0.5"/>
    <x v="1"/>
    <s v="United States"/>
    <s v="San Francisco"/>
    <x v="10"/>
    <n v="94109"/>
    <x v="3"/>
    <s v="OFF-PA-10001593"/>
    <x v="0"/>
    <x v="0"/>
    <x v="1212"/>
    <n v="29.9"/>
    <n v="5"/>
    <n v="0"/>
    <n v="13.455"/>
  </r>
  <r>
    <n v="7369"/>
    <s v="CA-2017-161851"/>
    <n v="1"/>
    <x v="0"/>
    <d v="2017-04-17T00:00:00"/>
    <x v="0"/>
    <x v="0"/>
    <s v="First Class"/>
    <s v="BP-11095"/>
    <s v="Bart Pistole"/>
    <n v="0.16666666666666666"/>
    <x v="2"/>
    <s v="United States"/>
    <s v="Miami"/>
    <x v="4"/>
    <n v="33180"/>
    <x v="0"/>
    <s v="OFF-BI-10004654"/>
    <x v="0"/>
    <x v="4"/>
    <x v="1348"/>
    <n v="15.57"/>
    <n v="3"/>
    <n v="0.7"/>
    <n v="-11.936999999999999"/>
  </r>
  <r>
    <n v="7372"/>
    <s v="US-2017-123862"/>
    <n v="0.25"/>
    <x v="107"/>
    <d v="2017-01-09T00:00:00"/>
    <x v="11"/>
    <x v="0"/>
    <s v="Second Class"/>
    <s v="JF-15190"/>
    <s v="Jamie Frazer"/>
    <n v="8.3333333333333329E-2"/>
    <x v="0"/>
    <s v="United States"/>
    <s v="Long Beach"/>
    <x v="10"/>
    <n v="90805"/>
    <x v="3"/>
    <s v="OFF-ST-10000760"/>
    <x v="0"/>
    <x v="3"/>
    <x v="1349"/>
    <n v="153.78"/>
    <n v="11"/>
    <n v="0"/>
    <n v="44.596200000000003"/>
  </r>
  <r>
    <n v="7373"/>
    <s v="US-2017-123862"/>
    <n v="0.25"/>
    <x v="107"/>
    <d v="2017-01-09T00:00:00"/>
    <x v="11"/>
    <x v="0"/>
    <s v="Second Class"/>
    <s v="JF-15190"/>
    <s v="Jamie Frazer"/>
    <n v="8.3333333333333329E-2"/>
    <x v="0"/>
    <s v="United States"/>
    <s v="Long Beach"/>
    <x v="10"/>
    <n v="90805"/>
    <x v="3"/>
    <s v="OFF-ST-10002301"/>
    <x v="0"/>
    <x v="3"/>
    <x v="787"/>
    <n v="61.02"/>
    <n v="3"/>
    <n v="0"/>
    <n v="0.61019999999999996"/>
  </r>
  <r>
    <n v="7374"/>
    <s v="US-2017-123862"/>
    <n v="0.25"/>
    <x v="107"/>
    <d v="2017-01-09T00:00:00"/>
    <x v="11"/>
    <x v="0"/>
    <s v="Second Class"/>
    <s v="JF-15190"/>
    <s v="Jamie Frazer"/>
    <n v="8.3333333333333329E-2"/>
    <x v="0"/>
    <s v="United States"/>
    <s v="Long Beach"/>
    <x v="10"/>
    <n v="90805"/>
    <x v="3"/>
    <s v="OFF-SU-10004884"/>
    <x v="0"/>
    <x v="15"/>
    <x v="1292"/>
    <n v="110.11"/>
    <n v="7"/>
    <n v="0"/>
    <n v="31.931899999999999"/>
  </r>
  <r>
    <n v="7375"/>
    <s v="US-2017-123862"/>
    <n v="0.25"/>
    <x v="107"/>
    <d v="2017-01-09T00:00:00"/>
    <x v="11"/>
    <x v="0"/>
    <s v="Second Class"/>
    <s v="JF-15190"/>
    <s v="Jamie Frazer"/>
    <n v="8.3333333333333329E-2"/>
    <x v="0"/>
    <s v="United States"/>
    <s v="Long Beach"/>
    <x v="10"/>
    <n v="90805"/>
    <x v="3"/>
    <s v="OFF-FA-10003112"/>
    <x v="0"/>
    <x v="9"/>
    <x v="24"/>
    <n v="7.89"/>
    <n v="1"/>
    <n v="0"/>
    <n v="3.5505"/>
  </r>
  <r>
    <n v="7376"/>
    <s v="CA-2017-100580"/>
    <n v="1"/>
    <x v="231"/>
    <d v="2017-08-20T00:00:00"/>
    <x v="10"/>
    <x v="1"/>
    <s v="Standard Class"/>
    <s v="MK-17905"/>
    <s v="Michael Kennedy"/>
    <n v="0.33333333333333331"/>
    <x v="2"/>
    <s v="United States"/>
    <s v="San Diego"/>
    <x v="10"/>
    <n v="92037"/>
    <x v="3"/>
    <s v="OFF-BI-10000069"/>
    <x v="0"/>
    <x v="4"/>
    <x v="127"/>
    <n v="36.024000000000001"/>
    <n v="3"/>
    <n v="0.2"/>
    <n v="11.707800000000001"/>
  </r>
  <r>
    <n v="7377"/>
    <s v="US-2017-145597"/>
    <n v="1"/>
    <x v="232"/>
    <d v="2017-11-05T00:00:00"/>
    <x v="5"/>
    <x v="2"/>
    <s v="First Class"/>
    <s v="GG-14650"/>
    <s v="Greg Guthrie"/>
    <n v="0.1"/>
    <x v="2"/>
    <s v="United States"/>
    <s v="Bloomington"/>
    <x v="3"/>
    <n v="61701"/>
    <x v="2"/>
    <s v="OFF-AR-10001958"/>
    <x v="0"/>
    <x v="8"/>
    <x v="252"/>
    <n v="54.335999999999999"/>
    <n v="4"/>
    <n v="0.2"/>
    <n v="5.4336000000000002"/>
  </r>
  <r>
    <n v="7390"/>
    <s v="CA-2017-108035"/>
    <n v="0.5"/>
    <x v="308"/>
    <d v="2017-12-03T00:00:00"/>
    <x v="5"/>
    <x v="6"/>
    <s v="Standard Class"/>
    <s v="TT-21070"/>
    <s v="Ted Trevino"/>
    <n v="0.16666666666666666"/>
    <x v="0"/>
    <s v="United States"/>
    <s v="Chattanooga"/>
    <x v="15"/>
    <n v="37421"/>
    <x v="0"/>
    <s v="FUR-CH-10000454"/>
    <x v="1"/>
    <x v="1"/>
    <x v="1049"/>
    <n v="390.36799999999999"/>
    <n v="2"/>
    <n v="0.2"/>
    <n v="48.795999999999999"/>
  </r>
  <r>
    <n v="7391"/>
    <s v="CA-2017-108035"/>
    <n v="0.5"/>
    <x v="308"/>
    <d v="2017-12-03T00:00:00"/>
    <x v="5"/>
    <x v="6"/>
    <s v="Standard Class"/>
    <s v="TT-21070"/>
    <s v="Ted Trevino"/>
    <n v="0.16666666666666666"/>
    <x v="0"/>
    <s v="United States"/>
    <s v="Chattanooga"/>
    <x v="15"/>
    <n v="37421"/>
    <x v="0"/>
    <s v="FUR-FU-10004017"/>
    <x v="1"/>
    <x v="5"/>
    <x v="1350"/>
    <n v="101.52"/>
    <n v="5"/>
    <n v="0.2"/>
    <n v="19.035"/>
  </r>
  <r>
    <n v="7392"/>
    <s v="CA-2017-160031"/>
    <n v="1"/>
    <x v="221"/>
    <d v="2017-12-07T00:00:00"/>
    <x v="4"/>
    <x v="4"/>
    <s v="Second Class"/>
    <s v="LT-16765"/>
    <s v="Larry Tron"/>
    <n v="1"/>
    <x v="0"/>
    <s v="United States"/>
    <s v="Fairfield"/>
    <x v="12"/>
    <n v="45014"/>
    <x v="1"/>
    <s v="OFF-PA-10000241"/>
    <x v="0"/>
    <x v="0"/>
    <x v="960"/>
    <n v="74.352000000000004"/>
    <n v="3"/>
    <n v="0.2"/>
    <n v="23.234999999999999"/>
  </r>
  <r>
    <n v="7393"/>
    <s v="CA-2017-147844"/>
    <n v="0.33333333333333331"/>
    <x v="216"/>
    <d v="2017-05-06T00:00:00"/>
    <x v="6"/>
    <x v="3"/>
    <s v="Standard Class"/>
    <s v="DD-13570"/>
    <s v="Dorothy Dickinson"/>
    <n v="0.2"/>
    <x v="0"/>
    <s v="United States"/>
    <s v="Los Angeles"/>
    <x v="10"/>
    <n v="90049"/>
    <x v="3"/>
    <s v="OFF-PA-10003016"/>
    <x v="0"/>
    <x v="0"/>
    <x v="1351"/>
    <n v="15.7"/>
    <n v="5"/>
    <n v="0"/>
    <n v="7.0650000000000004"/>
  </r>
  <r>
    <n v="7394"/>
    <s v="CA-2017-147844"/>
    <n v="0.33333333333333331"/>
    <x v="216"/>
    <d v="2017-05-06T00:00:00"/>
    <x v="6"/>
    <x v="3"/>
    <s v="Standard Class"/>
    <s v="DD-13570"/>
    <s v="Dorothy Dickinson"/>
    <n v="0.2"/>
    <x v="0"/>
    <s v="United States"/>
    <s v="Los Angeles"/>
    <x v="10"/>
    <n v="90049"/>
    <x v="3"/>
    <s v="OFF-AR-10001615"/>
    <x v="0"/>
    <x v="8"/>
    <x v="1352"/>
    <n v="59.52"/>
    <n v="3"/>
    <n v="0"/>
    <n v="15.475199999999999"/>
  </r>
  <r>
    <n v="7395"/>
    <s v="CA-2017-147844"/>
    <n v="0.33333333333333331"/>
    <x v="216"/>
    <d v="2017-05-06T00:00:00"/>
    <x v="6"/>
    <x v="3"/>
    <s v="Standard Class"/>
    <s v="DD-13570"/>
    <s v="Dorothy Dickinson"/>
    <n v="0.2"/>
    <x v="0"/>
    <s v="United States"/>
    <s v="Los Angeles"/>
    <x v="10"/>
    <n v="90049"/>
    <x v="3"/>
    <s v="OFF-PA-10002713"/>
    <x v="0"/>
    <x v="0"/>
    <x v="363"/>
    <n v="34.4"/>
    <n v="5"/>
    <n v="0"/>
    <n v="15.824"/>
  </r>
  <r>
    <n v="7403"/>
    <s v="CA-2017-168172"/>
    <n v="1"/>
    <x v="179"/>
    <d v="2017-08-10T00:00:00"/>
    <x v="10"/>
    <x v="1"/>
    <s v="Standard Class"/>
    <s v="SH-20395"/>
    <s v="Shahid Hopkins"/>
    <n v="0.14285714285714285"/>
    <x v="0"/>
    <s v="United States"/>
    <s v="New York City"/>
    <x v="9"/>
    <n v="10011"/>
    <x v="1"/>
    <s v="OFF-SU-10002573"/>
    <x v="0"/>
    <x v="15"/>
    <x v="636"/>
    <n v="70.12"/>
    <n v="4"/>
    <n v="0"/>
    <n v="21.036000000000001"/>
  </r>
  <r>
    <n v="7408"/>
    <s v="CA-2017-152079"/>
    <n v="1"/>
    <x v="49"/>
    <d v="2017-01-21T00:00:00"/>
    <x v="11"/>
    <x v="5"/>
    <s v="First Class"/>
    <s v="ML-17410"/>
    <s v="Maris LaWare"/>
    <n v="8.3333333333333329E-2"/>
    <x v="0"/>
    <s v="United States"/>
    <s v="Chicago"/>
    <x v="3"/>
    <n v="60653"/>
    <x v="2"/>
    <s v="OFF-LA-10001613"/>
    <x v="0"/>
    <x v="7"/>
    <x v="262"/>
    <n v="11.52"/>
    <n v="5"/>
    <n v="0.2"/>
    <n v="4.1760000000000002"/>
  </r>
  <r>
    <n v="7412"/>
    <s v="CA-2017-121125"/>
    <n v="0.33333333333333331"/>
    <x v="298"/>
    <d v="2017-06-03T00:00:00"/>
    <x v="6"/>
    <x v="3"/>
    <s v="Standard Class"/>
    <s v="MG-17890"/>
    <s v="Michael Granlund"/>
    <n v="0.14285714285714285"/>
    <x v="1"/>
    <s v="United States"/>
    <s v="Tigard"/>
    <x v="8"/>
    <n v="97224"/>
    <x v="3"/>
    <s v="TEC-PH-10001619"/>
    <x v="2"/>
    <x v="2"/>
    <x v="902"/>
    <n v="156.792"/>
    <n v="1"/>
    <n v="0.2"/>
    <n v="17.639099999999999"/>
  </r>
  <r>
    <n v="7413"/>
    <s v="CA-2017-121125"/>
    <n v="0.33333333333333331"/>
    <x v="298"/>
    <d v="2017-06-03T00:00:00"/>
    <x v="6"/>
    <x v="3"/>
    <s v="Standard Class"/>
    <s v="MG-17890"/>
    <s v="Michael Granlund"/>
    <n v="0.14285714285714285"/>
    <x v="1"/>
    <s v="United States"/>
    <s v="Tigard"/>
    <x v="8"/>
    <n v="97224"/>
    <x v="3"/>
    <s v="TEC-AC-10002323"/>
    <x v="2"/>
    <x v="6"/>
    <x v="662"/>
    <n v="35.36"/>
    <n v="2"/>
    <n v="0.2"/>
    <n v="-3.0939999999999999"/>
  </r>
  <r>
    <n v="7414"/>
    <s v="CA-2017-121125"/>
    <n v="0.33333333333333331"/>
    <x v="298"/>
    <d v="2017-06-03T00:00:00"/>
    <x v="6"/>
    <x v="3"/>
    <s v="Standard Class"/>
    <s v="MG-17890"/>
    <s v="Michael Granlund"/>
    <n v="0.14285714285714285"/>
    <x v="1"/>
    <s v="United States"/>
    <s v="Tigard"/>
    <x v="8"/>
    <n v="97224"/>
    <x v="3"/>
    <s v="FUR-FU-10000820"/>
    <x v="1"/>
    <x v="5"/>
    <x v="1353"/>
    <n v="13.592000000000001"/>
    <n v="1"/>
    <n v="0.2"/>
    <n v="-0.33979999999999999"/>
  </r>
  <r>
    <n v="7424"/>
    <s v="CA-2017-135069"/>
    <n v="0.5"/>
    <x v="91"/>
    <d v="2017-04-14T00:00:00"/>
    <x v="0"/>
    <x v="4"/>
    <s v="Standard Class"/>
    <s v="BS-11755"/>
    <s v="Bruce Stewart"/>
    <n v="0.16666666666666666"/>
    <x v="0"/>
    <s v="United States"/>
    <s v="Philadelphia"/>
    <x v="1"/>
    <n v="19143"/>
    <x v="1"/>
    <s v="OFF-AP-10000026"/>
    <x v="0"/>
    <x v="11"/>
    <x v="578"/>
    <n v="195.10400000000001"/>
    <n v="4"/>
    <n v="0.2"/>
    <n v="21.949200000000001"/>
  </r>
  <r>
    <n v="7425"/>
    <s v="CA-2017-135069"/>
    <n v="0.5"/>
    <x v="91"/>
    <d v="2017-04-14T00:00:00"/>
    <x v="0"/>
    <x v="4"/>
    <s v="Standard Class"/>
    <s v="BS-11755"/>
    <s v="Bruce Stewart"/>
    <n v="0.16666666666666666"/>
    <x v="0"/>
    <s v="United States"/>
    <s v="Philadelphia"/>
    <x v="1"/>
    <n v="19143"/>
    <x v="1"/>
    <s v="FUR-FU-10003878"/>
    <x v="1"/>
    <x v="5"/>
    <x v="216"/>
    <n v="36.671999999999997"/>
    <n v="3"/>
    <n v="0.2"/>
    <n v="6.4176000000000002"/>
  </r>
  <r>
    <n v="7440"/>
    <s v="US-2017-163657"/>
    <n v="0.5"/>
    <x v="79"/>
    <d v="2017-09-06T00:00:00"/>
    <x v="3"/>
    <x v="0"/>
    <s v="Standard Class"/>
    <s v="JL-15235"/>
    <s v="Janet Lee"/>
    <n v="0.33333333333333331"/>
    <x v="0"/>
    <s v="United States"/>
    <s v="Los Angeles"/>
    <x v="10"/>
    <n v="90049"/>
    <x v="3"/>
    <s v="OFF-BI-10000138"/>
    <x v="0"/>
    <x v="4"/>
    <x v="188"/>
    <n v="18.72"/>
    <n v="5"/>
    <n v="0.2"/>
    <n v="6.5519999999999996"/>
  </r>
  <r>
    <n v="7441"/>
    <s v="US-2017-163657"/>
    <n v="0.5"/>
    <x v="79"/>
    <d v="2017-09-06T00:00:00"/>
    <x v="3"/>
    <x v="0"/>
    <s v="Standard Class"/>
    <s v="JL-15235"/>
    <s v="Janet Lee"/>
    <n v="0.33333333333333331"/>
    <x v="0"/>
    <s v="United States"/>
    <s v="Los Angeles"/>
    <x v="10"/>
    <n v="90049"/>
    <x v="3"/>
    <s v="FUR-TA-10004607"/>
    <x v="1"/>
    <x v="12"/>
    <x v="530"/>
    <n v="236.52799999999999"/>
    <n v="2"/>
    <n v="0.2"/>
    <n v="-2.9565999999999999"/>
  </r>
  <r>
    <n v="7445"/>
    <s v="CA-2017-127474"/>
    <n v="0.25"/>
    <x v="125"/>
    <d v="2017-02-07T00:00:00"/>
    <x v="8"/>
    <x v="5"/>
    <s v="Second Class"/>
    <s v="RD-19810"/>
    <s v="Ross DeVincentis"/>
    <n v="0.1111111111111111"/>
    <x v="1"/>
    <s v="United States"/>
    <s v="Chicago"/>
    <x v="3"/>
    <n v="60610"/>
    <x v="2"/>
    <s v="OFF-PA-10001166"/>
    <x v="0"/>
    <x v="0"/>
    <x v="911"/>
    <n v="5.1840000000000002"/>
    <n v="1"/>
    <n v="0.2"/>
    <n v="1.8144"/>
  </r>
  <r>
    <n v="7446"/>
    <s v="CA-2017-127474"/>
    <n v="0.25"/>
    <x v="125"/>
    <d v="2017-02-07T00:00:00"/>
    <x v="8"/>
    <x v="5"/>
    <s v="Second Class"/>
    <s v="RD-19810"/>
    <s v="Ross DeVincentis"/>
    <n v="0.1111111111111111"/>
    <x v="1"/>
    <s v="United States"/>
    <s v="Chicago"/>
    <x v="3"/>
    <n v="60610"/>
    <x v="2"/>
    <s v="OFF-PA-10001033"/>
    <x v="0"/>
    <x v="0"/>
    <x v="1162"/>
    <n v="65.584000000000003"/>
    <n v="2"/>
    <n v="0.2"/>
    <n v="23.7742"/>
  </r>
  <r>
    <n v="7447"/>
    <s v="CA-2017-127474"/>
    <n v="0.25"/>
    <x v="125"/>
    <d v="2017-02-07T00:00:00"/>
    <x v="8"/>
    <x v="5"/>
    <s v="Second Class"/>
    <s v="RD-19810"/>
    <s v="Ross DeVincentis"/>
    <n v="0.1111111111111111"/>
    <x v="1"/>
    <s v="United States"/>
    <s v="Chicago"/>
    <x v="3"/>
    <n v="60610"/>
    <x v="2"/>
    <s v="FUR-FU-10004597"/>
    <x v="1"/>
    <x v="5"/>
    <x v="555"/>
    <n v="22.2"/>
    <n v="1"/>
    <n v="0.6"/>
    <n v="-26.085000000000001"/>
  </r>
  <r>
    <n v="7448"/>
    <s v="CA-2017-127474"/>
    <n v="0.25"/>
    <x v="125"/>
    <d v="2017-02-07T00:00:00"/>
    <x v="8"/>
    <x v="5"/>
    <s v="Second Class"/>
    <s v="RD-19810"/>
    <s v="Ross DeVincentis"/>
    <n v="0.1111111111111111"/>
    <x v="1"/>
    <s v="United States"/>
    <s v="Chicago"/>
    <x v="3"/>
    <n v="60610"/>
    <x v="2"/>
    <s v="OFF-PA-10000418"/>
    <x v="0"/>
    <x v="0"/>
    <x v="1179"/>
    <n v="419.4"/>
    <n v="5"/>
    <n v="0.2"/>
    <n v="146.79"/>
  </r>
  <r>
    <n v="7449"/>
    <s v="CA-2017-115448"/>
    <n v="1"/>
    <x v="98"/>
    <d v="2017-11-14T00:00:00"/>
    <x v="5"/>
    <x v="0"/>
    <s v="First Class"/>
    <s v="MH-18025"/>
    <s v="Michelle Huthwaite"/>
    <n v="0.2"/>
    <x v="0"/>
    <s v="United States"/>
    <s v="Knoxville"/>
    <x v="15"/>
    <n v="37918"/>
    <x v="0"/>
    <s v="FUR-FU-10004090"/>
    <x v="1"/>
    <x v="5"/>
    <x v="202"/>
    <n v="88.92"/>
    <n v="5"/>
    <n v="0.2"/>
    <n v="14.4495"/>
  </r>
  <r>
    <n v="7450"/>
    <s v="CA-2017-105669"/>
    <n v="0.25"/>
    <x v="200"/>
    <d v="2017-09-22T00:00:00"/>
    <x v="3"/>
    <x v="1"/>
    <s v="Second Class"/>
    <s v="SJ-20125"/>
    <s v="Sanjit Jacobs"/>
    <n v="9.0909090909090912E-2"/>
    <x v="1"/>
    <s v="United States"/>
    <s v="Houston"/>
    <x v="2"/>
    <n v="77036"/>
    <x v="2"/>
    <s v="OFF-AR-10000390"/>
    <x v="0"/>
    <x v="8"/>
    <x v="18"/>
    <n v="9.9120000000000008"/>
    <n v="3"/>
    <n v="0.2"/>
    <n v="3.2214"/>
  </r>
  <r>
    <n v="7451"/>
    <s v="CA-2017-105669"/>
    <n v="0.25"/>
    <x v="200"/>
    <d v="2017-09-22T00:00:00"/>
    <x v="3"/>
    <x v="1"/>
    <s v="Second Class"/>
    <s v="SJ-20125"/>
    <s v="Sanjit Jacobs"/>
    <n v="9.0909090909090912E-2"/>
    <x v="1"/>
    <s v="United States"/>
    <s v="Houston"/>
    <x v="2"/>
    <n v="77036"/>
    <x v="2"/>
    <s v="FUR-CH-10003774"/>
    <x v="1"/>
    <x v="1"/>
    <x v="867"/>
    <n v="318.43"/>
    <n v="5"/>
    <n v="0.3"/>
    <n v="-77.332999999999998"/>
  </r>
  <r>
    <n v="7452"/>
    <s v="CA-2017-105669"/>
    <n v="0.25"/>
    <x v="200"/>
    <d v="2017-09-22T00:00:00"/>
    <x v="3"/>
    <x v="1"/>
    <s v="Second Class"/>
    <s v="SJ-20125"/>
    <s v="Sanjit Jacobs"/>
    <n v="9.0909090909090912E-2"/>
    <x v="1"/>
    <s v="United States"/>
    <s v="Houston"/>
    <x v="2"/>
    <n v="77036"/>
    <x v="2"/>
    <s v="OFF-BI-10002412"/>
    <x v="0"/>
    <x v="4"/>
    <x v="1354"/>
    <n v="5.8"/>
    <n v="5"/>
    <n v="0.8"/>
    <n v="-10.15"/>
  </r>
  <r>
    <n v="7453"/>
    <s v="CA-2017-105669"/>
    <n v="0.25"/>
    <x v="200"/>
    <d v="2017-09-22T00:00:00"/>
    <x v="3"/>
    <x v="1"/>
    <s v="Second Class"/>
    <s v="SJ-20125"/>
    <s v="Sanjit Jacobs"/>
    <n v="9.0909090909090912E-2"/>
    <x v="1"/>
    <s v="United States"/>
    <s v="Houston"/>
    <x v="2"/>
    <n v="77036"/>
    <x v="2"/>
    <s v="TEC-PH-10002415"/>
    <x v="2"/>
    <x v="2"/>
    <x v="1318"/>
    <n v="1415.76"/>
    <n v="6"/>
    <n v="0.2"/>
    <n v="88.484999999999999"/>
  </r>
  <r>
    <n v="7454"/>
    <s v="CA-2017-134796"/>
    <n v="1"/>
    <x v="183"/>
    <d v="2017-07-01T00:00:00"/>
    <x v="7"/>
    <x v="1"/>
    <s v="Standard Class"/>
    <s v="FM-14380"/>
    <s v="Fred McMath"/>
    <n v="0.5"/>
    <x v="0"/>
    <s v="United States"/>
    <s v="Bolingbrook"/>
    <x v="3"/>
    <n v="60440"/>
    <x v="2"/>
    <s v="TEC-PH-10003505"/>
    <x v="2"/>
    <x v="2"/>
    <x v="428"/>
    <n v="148.47999999999999"/>
    <n v="2"/>
    <n v="0.2"/>
    <n v="16.704000000000001"/>
  </r>
  <r>
    <n v="7468"/>
    <s v="CA-2017-148985"/>
    <n v="1"/>
    <x v="98"/>
    <d v="2017-11-15T00:00:00"/>
    <x v="5"/>
    <x v="0"/>
    <s v="Second Class"/>
    <s v="TB-21190"/>
    <s v="Thomas Brumley"/>
    <n v="0.5"/>
    <x v="1"/>
    <s v="United States"/>
    <s v="Los Angeles"/>
    <x v="10"/>
    <n v="90045"/>
    <x v="3"/>
    <s v="FUR-FU-10001424"/>
    <x v="1"/>
    <x v="5"/>
    <x v="312"/>
    <n v="34.92"/>
    <n v="4"/>
    <n v="0"/>
    <n v="11.8728"/>
  </r>
  <r>
    <n v="7485"/>
    <s v="CA-2017-135111"/>
    <n v="0.5"/>
    <x v="29"/>
    <d v="2018-01-02T00:00:00"/>
    <x v="4"/>
    <x v="2"/>
    <s v="Standard Class"/>
    <s v="CS-12400"/>
    <s v="Christopher Schild"/>
    <n v="0.1"/>
    <x v="1"/>
    <s v="United States"/>
    <s v="Fargo"/>
    <x v="44"/>
    <n v="58103"/>
    <x v="2"/>
    <s v="OFF-AR-10004707"/>
    <x v="0"/>
    <x v="8"/>
    <x v="278"/>
    <n v="2.48"/>
    <n v="1"/>
    <n v="0"/>
    <n v="0.86799999999999999"/>
  </r>
  <r>
    <n v="7486"/>
    <s v="CA-2017-135111"/>
    <n v="0.5"/>
    <x v="29"/>
    <d v="2018-01-02T00:00:00"/>
    <x v="4"/>
    <x v="2"/>
    <s v="Standard Class"/>
    <s v="CS-12400"/>
    <s v="Christopher Schild"/>
    <n v="0.1"/>
    <x v="1"/>
    <s v="United States"/>
    <s v="Fargo"/>
    <x v="44"/>
    <n v="58103"/>
    <x v="2"/>
    <s v="OFF-BI-10004040"/>
    <x v="0"/>
    <x v="4"/>
    <x v="1040"/>
    <n v="25.9"/>
    <n v="5"/>
    <n v="0"/>
    <n v="12.691000000000001"/>
  </r>
  <r>
    <n v="7490"/>
    <s v="CA-2017-157196"/>
    <n v="1"/>
    <x v="15"/>
    <d v="2017-11-09T00:00:00"/>
    <x v="5"/>
    <x v="1"/>
    <s v="Standard Class"/>
    <s v="AA-10645"/>
    <s v="Anna Andreadi"/>
    <n v="1"/>
    <x v="0"/>
    <s v="United States"/>
    <s v="San Diego"/>
    <x v="10"/>
    <n v="92105"/>
    <x v="3"/>
    <s v="OFF-PA-10003172"/>
    <x v="0"/>
    <x v="0"/>
    <x v="299"/>
    <n v="12.96"/>
    <n v="2"/>
    <n v="0"/>
    <n v="6.2207999999999997"/>
  </r>
  <r>
    <n v="7492"/>
    <s v="US-2017-118598"/>
    <n v="1"/>
    <x v="192"/>
    <d v="2017-11-16T00:00:00"/>
    <x v="5"/>
    <x v="2"/>
    <s v="Same Day"/>
    <s v="CM-12190"/>
    <s v="Charlotte Melton"/>
    <n v="0.25"/>
    <x v="0"/>
    <s v="United States"/>
    <s v="Utica"/>
    <x v="9"/>
    <n v="13501"/>
    <x v="1"/>
    <s v="TEC-PH-10002583"/>
    <x v="2"/>
    <x v="2"/>
    <x v="1355"/>
    <n v="119.94"/>
    <n v="6"/>
    <n v="0"/>
    <n v="5.9969999999999999"/>
  </r>
  <r>
    <n v="7493"/>
    <s v="US-2017-160836"/>
    <n v="0.33333333333333331"/>
    <x v="61"/>
    <d v="2017-09-16T00:00:00"/>
    <x v="3"/>
    <x v="4"/>
    <s v="Standard Class"/>
    <s v="CC-12475"/>
    <s v="Cindy Chapman"/>
    <n v="0.14285714285714285"/>
    <x v="0"/>
    <s v="United States"/>
    <s v="Houston"/>
    <x v="2"/>
    <n v="77070"/>
    <x v="2"/>
    <s v="OFF-PA-10004239"/>
    <x v="0"/>
    <x v="0"/>
    <x v="813"/>
    <n v="10.272"/>
    <n v="3"/>
    <n v="0.2"/>
    <n v="3.21"/>
  </r>
  <r>
    <n v="7494"/>
    <s v="US-2017-160836"/>
    <n v="0.33333333333333331"/>
    <x v="61"/>
    <d v="2017-09-16T00:00:00"/>
    <x v="3"/>
    <x v="4"/>
    <s v="Standard Class"/>
    <s v="CC-12475"/>
    <s v="Cindy Chapman"/>
    <n v="0.14285714285714285"/>
    <x v="0"/>
    <s v="United States"/>
    <s v="Houston"/>
    <x v="2"/>
    <n v="77070"/>
    <x v="2"/>
    <s v="FUR-TA-10002855"/>
    <x v="1"/>
    <x v="12"/>
    <x v="1356"/>
    <n v="512.19000000000005"/>
    <n v="5"/>
    <n v="0.3"/>
    <n v="-65.852999999999994"/>
  </r>
  <r>
    <n v="7495"/>
    <s v="US-2017-160836"/>
    <n v="0.33333333333333331"/>
    <x v="61"/>
    <d v="2017-09-16T00:00:00"/>
    <x v="3"/>
    <x v="4"/>
    <s v="Standard Class"/>
    <s v="CC-12475"/>
    <s v="Cindy Chapman"/>
    <n v="0.14285714285714285"/>
    <x v="0"/>
    <s v="United States"/>
    <s v="Houston"/>
    <x v="2"/>
    <n v="77070"/>
    <x v="2"/>
    <s v="OFF-AP-10001626"/>
    <x v="0"/>
    <x v="11"/>
    <x v="1096"/>
    <n v="1.556"/>
    <n v="2"/>
    <n v="0.8"/>
    <n v="-4.2012"/>
  </r>
  <r>
    <n v="7496"/>
    <s v="CA-2017-121048"/>
    <n v="0.14285714285714285"/>
    <x v="309"/>
    <d v="2017-07-18T00:00:00"/>
    <x v="1"/>
    <x v="5"/>
    <s v="Standard Class"/>
    <s v="TC-21295"/>
    <s v="Toby Carlisle"/>
    <n v="9.0909090909090912E-2"/>
    <x v="0"/>
    <s v="United States"/>
    <s v="Westminster"/>
    <x v="10"/>
    <n v="92683"/>
    <x v="3"/>
    <s v="OFF-BI-10004022"/>
    <x v="0"/>
    <x v="4"/>
    <x v="1061"/>
    <n v="4.4480000000000004"/>
    <n v="2"/>
    <n v="0.2"/>
    <n v="1.4456"/>
  </r>
  <r>
    <n v="7497"/>
    <s v="CA-2017-121048"/>
    <n v="0.14285714285714285"/>
    <x v="309"/>
    <d v="2017-07-18T00:00:00"/>
    <x v="1"/>
    <x v="5"/>
    <s v="Standard Class"/>
    <s v="TC-21295"/>
    <s v="Toby Carlisle"/>
    <n v="9.0909090909090912E-2"/>
    <x v="0"/>
    <s v="United States"/>
    <s v="Westminster"/>
    <x v="10"/>
    <n v="92683"/>
    <x v="3"/>
    <s v="FUR-FU-10003601"/>
    <x v="1"/>
    <x v="5"/>
    <x v="247"/>
    <n v="276.69"/>
    <n v="3"/>
    <n v="0"/>
    <n v="49.804200000000002"/>
  </r>
  <r>
    <n v="7498"/>
    <s v="CA-2017-121048"/>
    <n v="0.14285714285714285"/>
    <x v="309"/>
    <d v="2017-07-18T00:00:00"/>
    <x v="1"/>
    <x v="5"/>
    <s v="Standard Class"/>
    <s v="TC-21295"/>
    <s v="Toby Carlisle"/>
    <n v="9.0909090909090912E-2"/>
    <x v="0"/>
    <s v="United States"/>
    <s v="Westminster"/>
    <x v="10"/>
    <n v="92683"/>
    <x v="3"/>
    <s v="OFF-FA-10000490"/>
    <x v="0"/>
    <x v="9"/>
    <x v="1357"/>
    <n v="4.96"/>
    <n v="4"/>
    <n v="0"/>
    <n v="2.3311999999999999"/>
  </r>
  <r>
    <n v="7499"/>
    <s v="CA-2017-121048"/>
    <n v="0.14285714285714285"/>
    <x v="309"/>
    <d v="2017-07-18T00:00:00"/>
    <x v="1"/>
    <x v="5"/>
    <s v="Standard Class"/>
    <s v="TC-21295"/>
    <s v="Toby Carlisle"/>
    <n v="9.0909090909090912E-2"/>
    <x v="0"/>
    <s v="United States"/>
    <s v="Westminster"/>
    <x v="10"/>
    <n v="92683"/>
    <x v="3"/>
    <s v="OFF-AR-10004042"/>
    <x v="0"/>
    <x v="8"/>
    <x v="1358"/>
    <n v="71.92"/>
    <n v="4"/>
    <n v="0"/>
    <n v="20.8568"/>
  </r>
  <r>
    <n v="7500"/>
    <s v="CA-2017-121048"/>
    <n v="0.14285714285714285"/>
    <x v="309"/>
    <d v="2017-07-18T00:00:00"/>
    <x v="1"/>
    <x v="5"/>
    <s v="Standard Class"/>
    <s v="TC-21295"/>
    <s v="Toby Carlisle"/>
    <n v="9.0909090909090912E-2"/>
    <x v="0"/>
    <s v="United States"/>
    <s v="Westminster"/>
    <x v="10"/>
    <n v="92683"/>
    <x v="3"/>
    <s v="FUR-FU-10002960"/>
    <x v="1"/>
    <x v="5"/>
    <x v="35"/>
    <n v="18.84"/>
    <n v="3"/>
    <n v="0"/>
    <n v="7.9127999999999998"/>
  </r>
  <r>
    <n v="7501"/>
    <s v="CA-2017-121048"/>
    <n v="0.14285714285714285"/>
    <x v="309"/>
    <d v="2017-07-18T00:00:00"/>
    <x v="1"/>
    <x v="5"/>
    <s v="Standard Class"/>
    <s v="TC-21295"/>
    <s v="Toby Carlisle"/>
    <n v="9.0909090909090912E-2"/>
    <x v="0"/>
    <s v="United States"/>
    <s v="Westminster"/>
    <x v="10"/>
    <n v="92683"/>
    <x v="3"/>
    <s v="TEC-AC-10000991"/>
    <x v="2"/>
    <x v="6"/>
    <x v="1359"/>
    <n v="140.97"/>
    <n v="3"/>
    <n v="0"/>
    <n v="19.735800000000001"/>
  </r>
  <r>
    <n v="7502"/>
    <s v="CA-2017-121048"/>
    <n v="0.14285714285714285"/>
    <x v="309"/>
    <d v="2017-07-18T00:00:00"/>
    <x v="1"/>
    <x v="5"/>
    <s v="Standard Class"/>
    <s v="TC-21295"/>
    <s v="Toby Carlisle"/>
    <n v="9.0909090909090912E-2"/>
    <x v="0"/>
    <s v="United States"/>
    <s v="Westminster"/>
    <x v="10"/>
    <n v="92683"/>
    <x v="3"/>
    <s v="TEC-PH-10004977"/>
    <x v="2"/>
    <x v="2"/>
    <x v="138"/>
    <n v="470.37599999999998"/>
    <n v="3"/>
    <n v="0.2"/>
    <n v="52.917299999999997"/>
  </r>
  <r>
    <n v="7503"/>
    <s v="US-2017-120147"/>
    <n v="0.5"/>
    <x v="275"/>
    <d v="2017-03-30T00:00:00"/>
    <x v="9"/>
    <x v="2"/>
    <s v="Same Day"/>
    <s v="TB-21400"/>
    <s v="Tom Boeckenhauer"/>
    <n v="0.14285714285714285"/>
    <x v="0"/>
    <s v="United States"/>
    <s v="Los Angeles"/>
    <x v="10"/>
    <n v="90036"/>
    <x v="3"/>
    <s v="OFF-AR-10000817"/>
    <x v="0"/>
    <x v="8"/>
    <x v="1278"/>
    <n v="6.08"/>
    <n v="2"/>
    <n v="0"/>
    <n v="2.0672000000000001"/>
  </r>
  <r>
    <n v="7504"/>
    <s v="US-2017-120147"/>
    <n v="0.5"/>
    <x v="275"/>
    <d v="2017-03-30T00:00:00"/>
    <x v="9"/>
    <x v="2"/>
    <s v="Same Day"/>
    <s v="TB-21400"/>
    <s v="Tom Boeckenhauer"/>
    <n v="0.14285714285714285"/>
    <x v="0"/>
    <s v="United States"/>
    <s v="Los Angeles"/>
    <x v="10"/>
    <n v="90036"/>
    <x v="3"/>
    <s v="TEC-PH-10002447"/>
    <x v="2"/>
    <x v="2"/>
    <x v="1308"/>
    <n v="164.792"/>
    <n v="1"/>
    <n v="0.2"/>
    <n v="18.539100000000001"/>
  </r>
  <r>
    <n v="7506"/>
    <s v="US-2017-106579"/>
    <n v="1"/>
    <x v="27"/>
    <d v="2017-06-13T00:00:00"/>
    <x v="7"/>
    <x v="2"/>
    <s v="Standard Class"/>
    <s v="BW-11200"/>
    <s v="Ben Wallace"/>
    <n v="0.5"/>
    <x v="0"/>
    <s v="United States"/>
    <s v="Skokie"/>
    <x v="3"/>
    <n v="60076"/>
    <x v="2"/>
    <s v="OFF-BI-10000309"/>
    <x v="0"/>
    <x v="4"/>
    <x v="1164"/>
    <n v="12.176"/>
    <n v="4"/>
    <n v="0.8"/>
    <n v="-18.872800000000002"/>
  </r>
  <r>
    <n v="7509"/>
    <s v="US-2017-161935"/>
    <n v="0.16666666666666666"/>
    <x v="309"/>
    <d v="2017-07-18T00:00:00"/>
    <x v="1"/>
    <x v="5"/>
    <s v="Standard Class"/>
    <s v="JL-15835"/>
    <s v="John Lee"/>
    <n v="0.05"/>
    <x v="0"/>
    <s v="United States"/>
    <s v="Columbus"/>
    <x v="12"/>
    <n v="43229"/>
    <x v="1"/>
    <s v="OFF-PA-10000605"/>
    <x v="0"/>
    <x v="0"/>
    <x v="1360"/>
    <n v="9.2479999999999993"/>
    <n v="2"/>
    <n v="0.2"/>
    <n v="3.3523999999999998"/>
  </r>
  <r>
    <n v="7510"/>
    <s v="US-2017-161935"/>
    <n v="0.16666666666666666"/>
    <x v="309"/>
    <d v="2017-07-18T00:00:00"/>
    <x v="1"/>
    <x v="5"/>
    <s v="Standard Class"/>
    <s v="JL-15835"/>
    <s v="John Lee"/>
    <n v="0.05"/>
    <x v="0"/>
    <s v="United States"/>
    <s v="Columbus"/>
    <x v="12"/>
    <n v="43229"/>
    <x v="1"/>
    <s v="TEC-PH-10000560"/>
    <x v="2"/>
    <x v="2"/>
    <x v="1361"/>
    <n v="1889.9459999999999"/>
    <n v="9"/>
    <n v="0.4"/>
    <n v="-377.98919999999998"/>
  </r>
  <r>
    <n v="7511"/>
    <s v="US-2017-161935"/>
    <n v="0.16666666666666666"/>
    <x v="309"/>
    <d v="2017-07-18T00:00:00"/>
    <x v="1"/>
    <x v="5"/>
    <s v="Standard Class"/>
    <s v="JL-15835"/>
    <s v="John Lee"/>
    <n v="0.05"/>
    <x v="0"/>
    <s v="United States"/>
    <s v="Columbus"/>
    <x v="12"/>
    <n v="43229"/>
    <x v="1"/>
    <s v="OFF-ST-10003455"/>
    <x v="0"/>
    <x v="3"/>
    <x v="606"/>
    <n v="62.04"/>
    <n v="5"/>
    <n v="0.2"/>
    <n v="4.6529999999999996"/>
  </r>
  <r>
    <n v="7512"/>
    <s v="US-2017-161935"/>
    <n v="0.16666666666666666"/>
    <x v="309"/>
    <d v="2017-07-18T00:00:00"/>
    <x v="1"/>
    <x v="5"/>
    <s v="Standard Class"/>
    <s v="JL-15835"/>
    <s v="John Lee"/>
    <n v="0.05"/>
    <x v="0"/>
    <s v="United States"/>
    <s v="Columbus"/>
    <x v="12"/>
    <n v="43229"/>
    <x v="1"/>
    <s v="FUR-FU-10002937"/>
    <x v="1"/>
    <x v="5"/>
    <x v="409"/>
    <n v="396.92"/>
    <n v="5"/>
    <n v="0.2"/>
    <n v="148.845"/>
  </r>
  <r>
    <n v="7513"/>
    <s v="US-2017-161935"/>
    <n v="0.16666666666666666"/>
    <x v="309"/>
    <d v="2017-07-18T00:00:00"/>
    <x v="1"/>
    <x v="5"/>
    <s v="Standard Class"/>
    <s v="JL-15835"/>
    <s v="John Lee"/>
    <n v="0.05"/>
    <x v="0"/>
    <s v="United States"/>
    <s v="Columbus"/>
    <x v="12"/>
    <n v="43229"/>
    <x v="1"/>
    <s v="OFF-ST-10001837"/>
    <x v="0"/>
    <x v="3"/>
    <x v="1100"/>
    <n v="239.45599999999999"/>
    <n v="7"/>
    <n v="0.2"/>
    <n v="17.959199999999999"/>
  </r>
  <r>
    <n v="7514"/>
    <s v="US-2017-161935"/>
    <n v="0.16666666666666666"/>
    <x v="309"/>
    <d v="2017-07-18T00:00:00"/>
    <x v="1"/>
    <x v="5"/>
    <s v="Standard Class"/>
    <s v="JL-15835"/>
    <s v="John Lee"/>
    <n v="0.05"/>
    <x v="0"/>
    <s v="United States"/>
    <s v="Columbus"/>
    <x v="12"/>
    <n v="43229"/>
    <x v="1"/>
    <s v="OFF-AR-10004757"/>
    <x v="0"/>
    <x v="8"/>
    <x v="854"/>
    <n v="13.12"/>
    <n v="5"/>
    <n v="0.2"/>
    <n v="2.1320000000000001"/>
  </r>
  <r>
    <n v="7515"/>
    <s v="US-2017-167920"/>
    <n v="0.14285714285714285"/>
    <x v="6"/>
    <d v="2017-12-12T00:00:00"/>
    <x v="4"/>
    <x v="0"/>
    <s v="Second Class"/>
    <s v="JL-15835"/>
    <s v="John Lee"/>
    <n v="0.05"/>
    <x v="0"/>
    <s v="United States"/>
    <s v="Richmond"/>
    <x v="22"/>
    <n v="40475"/>
    <x v="0"/>
    <s v="OFF-BI-10004236"/>
    <x v="0"/>
    <x v="4"/>
    <x v="1362"/>
    <n v="29.36"/>
    <n v="2"/>
    <n v="0"/>
    <n v="13.505599999999999"/>
  </r>
  <r>
    <n v="7516"/>
    <s v="US-2017-167920"/>
    <n v="0.14285714285714285"/>
    <x v="6"/>
    <d v="2017-12-12T00:00:00"/>
    <x v="4"/>
    <x v="0"/>
    <s v="Second Class"/>
    <s v="JL-15835"/>
    <s v="John Lee"/>
    <n v="0.05"/>
    <x v="0"/>
    <s v="United States"/>
    <s v="Richmond"/>
    <x v="22"/>
    <n v="40475"/>
    <x v="0"/>
    <s v="OFF-AP-10000159"/>
    <x v="0"/>
    <x v="11"/>
    <x v="675"/>
    <n v="214.9"/>
    <n v="5"/>
    <n v="0"/>
    <n v="62.320999999999998"/>
  </r>
  <r>
    <n v="7517"/>
    <s v="US-2017-167920"/>
    <n v="0.14285714285714285"/>
    <x v="6"/>
    <d v="2017-12-12T00:00:00"/>
    <x v="4"/>
    <x v="0"/>
    <s v="Second Class"/>
    <s v="JL-15835"/>
    <s v="John Lee"/>
    <n v="0.05"/>
    <x v="0"/>
    <s v="United States"/>
    <s v="Richmond"/>
    <x v="22"/>
    <n v="40475"/>
    <x v="0"/>
    <s v="OFF-BI-10003274"/>
    <x v="0"/>
    <x v="4"/>
    <x v="20"/>
    <n v="15.92"/>
    <n v="4"/>
    <n v="0"/>
    <n v="7.4824000000000002"/>
  </r>
  <r>
    <n v="7518"/>
    <s v="US-2017-167920"/>
    <n v="0.14285714285714285"/>
    <x v="6"/>
    <d v="2017-12-12T00:00:00"/>
    <x v="4"/>
    <x v="0"/>
    <s v="Second Class"/>
    <s v="JL-15835"/>
    <s v="John Lee"/>
    <n v="0.05"/>
    <x v="0"/>
    <s v="United States"/>
    <s v="Richmond"/>
    <x v="22"/>
    <n v="40475"/>
    <x v="0"/>
    <s v="TEC-AC-10001013"/>
    <x v="2"/>
    <x v="6"/>
    <x v="554"/>
    <n v="146.44999999999999"/>
    <n v="5"/>
    <n v="0"/>
    <n v="48.328499999999998"/>
  </r>
  <r>
    <n v="7519"/>
    <s v="US-2017-167920"/>
    <n v="0.14285714285714285"/>
    <x v="6"/>
    <d v="2017-12-12T00:00:00"/>
    <x v="4"/>
    <x v="0"/>
    <s v="Second Class"/>
    <s v="JL-15835"/>
    <s v="John Lee"/>
    <n v="0.05"/>
    <x v="0"/>
    <s v="United States"/>
    <s v="Richmond"/>
    <x v="22"/>
    <n v="40475"/>
    <x v="0"/>
    <s v="OFF-ST-10004963"/>
    <x v="0"/>
    <x v="3"/>
    <x v="840"/>
    <n v="15.14"/>
    <n v="1"/>
    <n v="0"/>
    <n v="0.60560000000000003"/>
  </r>
  <r>
    <n v="7520"/>
    <s v="US-2017-167920"/>
    <n v="0.14285714285714285"/>
    <x v="6"/>
    <d v="2017-12-12T00:00:00"/>
    <x v="4"/>
    <x v="0"/>
    <s v="Second Class"/>
    <s v="JL-15835"/>
    <s v="John Lee"/>
    <n v="0.05"/>
    <x v="0"/>
    <s v="United States"/>
    <s v="Richmond"/>
    <x v="22"/>
    <n v="40475"/>
    <x v="0"/>
    <s v="OFF-LA-10004409"/>
    <x v="0"/>
    <x v="7"/>
    <x v="1363"/>
    <n v="5.76"/>
    <n v="2"/>
    <n v="0"/>
    <n v="2.6496"/>
  </r>
  <r>
    <n v="7521"/>
    <s v="US-2017-167920"/>
    <n v="0.14285714285714285"/>
    <x v="6"/>
    <d v="2017-12-12T00:00:00"/>
    <x v="4"/>
    <x v="0"/>
    <s v="Second Class"/>
    <s v="JL-15835"/>
    <s v="John Lee"/>
    <n v="0.05"/>
    <x v="0"/>
    <s v="United States"/>
    <s v="Richmond"/>
    <x v="22"/>
    <n v="40475"/>
    <x v="0"/>
    <s v="TEC-CO-10001046"/>
    <x v="2"/>
    <x v="13"/>
    <x v="794"/>
    <n v="1399.98"/>
    <n v="2"/>
    <n v="0"/>
    <n v="629.99099999999999"/>
  </r>
  <r>
    <n v="7527"/>
    <s v="US-2017-106145"/>
    <n v="0.2"/>
    <x v="276"/>
    <d v="2017-09-26T00:00:00"/>
    <x v="3"/>
    <x v="3"/>
    <s v="Same Day"/>
    <s v="RA-19885"/>
    <s v="Ruben Ausman"/>
    <n v="0.125"/>
    <x v="2"/>
    <s v="United States"/>
    <s v="San Francisco"/>
    <x v="10"/>
    <n v="94109"/>
    <x v="3"/>
    <s v="OFF-EN-10001028"/>
    <x v="0"/>
    <x v="10"/>
    <x v="468"/>
    <n v="71.88"/>
    <n v="6"/>
    <n v="0"/>
    <n v="33.064799999999998"/>
  </r>
  <r>
    <n v="7528"/>
    <s v="US-2017-106145"/>
    <n v="0.2"/>
    <x v="276"/>
    <d v="2017-09-26T00:00:00"/>
    <x v="3"/>
    <x v="3"/>
    <s v="Same Day"/>
    <s v="RA-19885"/>
    <s v="Ruben Ausman"/>
    <n v="0.125"/>
    <x v="2"/>
    <s v="United States"/>
    <s v="San Francisco"/>
    <x v="10"/>
    <n v="94109"/>
    <x v="3"/>
    <s v="FUR-FU-10003829"/>
    <x v="1"/>
    <x v="5"/>
    <x v="1173"/>
    <n v="9.24"/>
    <n v="3"/>
    <n v="0"/>
    <n v="2.9567999999999999"/>
  </r>
  <r>
    <n v="7529"/>
    <s v="US-2017-106145"/>
    <n v="0.2"/>
    <x v="276"/>
    <d v="2017-09-26T00:00:00"/>
    <x v="3"/>
    <x v="3"/>
    <s v="Same Day"/>
    <s v="RA-19885"/>
    <s v="Ruben Ausman"/>
    <n v="0.125"/>
    <x v="2"/>
    <s v="United States"/>
    <s v="San Francisco"/>
    <x v="10"/>
    <n v="94109"/>
    <x v="3"/>
    <s v="OFF-PA-10002245"/>
    <x v="0"/>
    <x v="0"/>
    <x v="1286"/>
    <n v="35.880000000000003"/>
    <n v="6"/>
    <n v="0"/>
    <n v="16.146000000000001"/>
  </r>
  <r>
    <n v="7530"/>
    <s v="US-2017-106145"/>
    <n v="0.2"/>
    <x v="276"/>
    <d v="2017-09-26T00:00:00"/>
    <x v="3"/>
    <x v="3"/>
    <s v="Same Day"/>
    <s v="RA-19885"/>
    <s v="Ruben Ausman"/>
    <n v="0.125"/>
    <x v="2"/>
    <s v="United States"/>
    <s v="San Francisco"/>
    <x v="10"/>
    <n v="94109"/>
    <x v="3"/>
    <s v="OFF-BI-10002215"/>
    <x v="0"/>
    <x v="4"/>
    <x v="1364"/>
    <n v="17.04"/>
    <n v="3"/>
    <n v="0.2"/>
    <n v="5.5380000000000003"/>
  </r>
  <r>
    <n v="7531"/>
    <s v="US-2017-106145"/>
    <n v="0.2"/>
    <x v="276"/>
    <d v="2017-09-26T00:00:00"/>
    <x v="3"/>
    <x v="3"/>
    <s v="Same Day"/>
    <s v="RA-19885"/>
    <s v="Ruben Ausman"/>
    <n v="0.125"/>
    <x v="2"/>
    <s v="United States"/>
    <s v="San Francisco"/>
    <x v="10"/>
    <n v="94109"/>
    <x v="3"/>
    <s v="OFF-BI-10003925"/>
    <x v="0"/>
    <x v="4"/>
    <x v="785"/>
    <n v="931.17600000000004"/>
    <n v="3"/>
    <n v="0.2"/>
    <n v="314.27190000000002"/>
  </r>
  <r>
    <n v="7534"/>
    <s v="US-2017-134642"/>
    <n v="0.5"/>
    <x v="251"/>
    <d v="2017-03-01T00:00:00"/>
    <x v="8"/>
    <x v="0"/>
    <s v="Standard Class"/>
    <s v="SW-20245"/>
    <s v="Scot Wooten"/>
    <n v="0.33333333333333331"/>
    <x v="0"/>
    <s v="United States"/>
    <s v="Greenville"/>
    <x v="0"/>
    <n v="27834"/>
    <x v="0"/>
    <s v="FUR-CH-10002880"/>
    <x v="1"/>
    <x v="1"/>
    <x v="465"/>
    <n v="196.78399999999999"/>
    <n v="2"/>
    <n v="0.2"/>
    <n v="-22.138200000000001"/>
  </r>
  <r>
    <n v="7535"/>
    <s v="US-2017-134642"/>
    <n v="0.5"/>
    <x v="251"/>
    <d v="2017-03-01T00:00:00"/>
    <x v="8"/>
    <x v="0"/>
    <s v="Standard Class"/>
    <s v="SW-20245"/>
    <s v="Scot Wooten"/>
    <n v="0.33333333333333331"/>
    <x v="0"/>
    <s v="United States"/>
    <s v="Greenville"/>
    <x v="0"/>
    <n v="27834"/>
    <x v="0"/>
    <s v="FUR-BO-10004709"/>
    <x v="1"/>
    <x v="14"/>
    <x v="253"/>
    <n v="231.92"/>
    <n v="5"/>
    <n v="0.2"/>
    <n v="5.798"/>
  </r>
  <r>
    <n v="7536"/>
    <s v="US-2017-160143"/>
    <n v="1"/>
    <x v="52"/>
    <d v="2017-04-07T00:00:00"/>
    <x v="9"/>
    <x v="5"/>
    <s v="Standard Class"/>
    <s v="HG-14965"/>
    <s v="Henry Goldwyn"/>
    <n v="0.25"/>
    <x v="2"/>
    <s v="United States"/>
    <s v="Los Angeles"/>
    <x v="10"/>
    <n v="90004"/>
    <x v="3"/>
    <s v="OFF-SU-10004231"/>
    <x v="0"/>
    <x v="15"/>
    <x v="162"/>
    <n v="29.7"/>
    <n v="3"/>
    <n v="0"/>
    <n v="8.0190000000000001"/>
  </r>
  <r>
    <n v="7537"/>
    <s v="CA-2017-103415"/>
    <n v="1"/>
    <x v="213"/>
    <d v="2017-12-08T00:00:00"/>
    <x v="4"/>
    <x v="1"/>
    <s v="Standard Class"/>
    <s v="MV-17485"/>
    <s v="Mark Van Huff"/>
    <n v="0.2"/>
    <x v="0"/>
    <s v="United States"/>
    <s v="Houston"/>
    <x v="2"/>
    <n v="77041"/>
    <x v="2"/>
    <s v="FUR-FU-10000820"/>
    <x v="1"/>
    <x v="5"/>
    <x v="1353"/>
    <n v="13.592000000000001"/>
    <n v="2"/>
    <n v="0.6"/>
    <n v="-14.271599999999999"/>
  </r>
  <r>
    <n v="7539"/>
    <s v="US-2017-112347"/>
    <n v="0.14285714285714285"/>
    <x v="163"/>
    <d v="2017-12-06T00:00:00"/>
    <x v="4"/>
    <x v="0"/>
    <s v="Standard Class"/>
    <s v="BS-11380"/>
    <s v="Bill Stewart"/>
    <n v="9.0909090909090912E-2"/>
    <x v="2"/>
    <s v="United States"/>
    <s v="Denver"/>
    <x v="26"/>
    <n v="80219"/>
    <x v="3"/>
    <s v="OFF-ST-10003306"/>
    <x v="0"/>
    <x v="3"/>
    <x v="408"/>
    <n v="114.288"/>
    <n v="1"/>
    <n v="0.2"/>
    <n v="12.8574"/>
  </r>
  <r>
    <n v="7540"/>
    <s v="US-2017-112347"/>
    <n v="0.14285714285714285"/>
    <x v="163"/>
    <d v="2017-12-06T00:00:00"/>
    <x v="4"/>
    <x v="0"/>
    <s v="Standard Class"/>
    <s v="BS-11380"/>
    <s v="Bill Stewart"/>
    <n v="9.0909090909090912E-2"/>
    <x v="2"/>
    <s v="United States"/>
    <s v="Denver"/>
    <x v="26"/>
    <n v="80219"/>
    <x v="3"/>
    <s v="OFF-BI-10003707"/>
    <x v="0"/>
    <x v="4"/>
    <x v="1084"/>
    <n v="36.624000000000002"/>
    <n v="8"/>
    <n v="0.7"/>
    <n v="-24.416"/>
  </r>
  <r>
    <n v="7541"/>
    <s v="US-2017-112347"/>
    <n v="0.14285714285714285"/>
    <x v="163"/>
    <d v="2017-12-06T00:00:00"/>
    <x v="4"/>
    <x v="0"/>
    <s v="Standard Class"/>
    <s v="BS-11380"/>
    <s v="Bill Stewart"/>
    <n v="9.0909090909090912E-2"/>
    <x v="2"/>
    <s v="United States"/>
    <s v="Denver"/>
    <x v="26"/>
    <n v="80219"/>
    <x v="3"/>
    <s v="FUR-BO-10003546"/>
    <x v="1"/>
    <x v="14"/>
    <x v="979"/>
    <n v="242.352"/>
    <n v="8"/>
    <n v="0.7"/>
    <n v="-363.52800000000002"/>
  </r>
  <r>
    <n v="7542"/>
    <s v="US-2017-112347"/>
    <n v="0.14285714285714285"/>
    <x v="163"/>
    <d v="2017-12-06T00:00:00"/>
    <x v="4"/>
    <x v="0"/>
    <s v="Standard Class"/>
    <s v="BS-11380"/>
    <s v="Bill Stewart"/>
    <n v="9.0909090909090912E-2"/>
    <x v="2"/>
    <s v="United States"/>
    <s v="Denver"/>
    <x v="26"/>
    <n v="80219"/>
    <x v="3"/>
    <s v="TEC-PH-10000213"/>
    <x v="2"/>
    <x v="2"/>
    <x v="1365"/>
    <n v="49.616"/>
    <n v="2"/>
    <n v="0.2"/>
    <n v="4.9615999999999998"/>
  </r>
  <r>
    <n v="7543"/>
    <s v="US-2017-112347"/>
    <n v="0.14285714285714285"/>
    <x v="163"/>
    <d v="2017-12-06T00:00:00"/>
    <x v="4"/>
    <x v="0"/>
    <s v="Standard Class"/>
    <s v="BS-11380"/>
    <s v="Bill Stewart"/>
    <n v="9.0909090909090912E-2"/>
    <x v="2"/>
    <s v="United States"/>
    <s v="Denver"/>
    <x v="26"/>
    <n v="80219"/>
    <x v="3"/>
    <s v="FUR-FU-10001488"/>
    <x v="1"/>
    <x v="5"/>
    <x v="737"/>
    <n v="508.70400000000001"/>
    <n v="6"/>
    <n v="0.2"/>
    <n v="0"/>
  </r>
  <r>
    <n v="7544"/>
    <s v="US-2017-112347"/>
    <n v="0.14285714285714285"/>
    <x v="163"/>
    <d v="2017-12-06T00:00:00"/>
    <x v="4"/>
    <x v="0"/>
    <s v="Standard Class"/>
    <s v="BS-11380"/>
    <s v="Bill Stewart"/>
    <n v="9.0909090909090912E-2"/>
    <x v="2"/>
    <s v="United States"/>
    <s v="Denver"/>
    <x v="26"/>
    <n v="80219"/>
    <x v="3"/>
    <s v="TEC-PH-10004833"/>
    <x v="2"/>
    <x v="2"/>
    <x v="1366"/>
    <n v="57.36"/>
    <n v="6"/>
    <n v="0.2"/>
    <n v="-14.34"/>
  </r>
  <r>
    <n v="7545"/>
    <s v="US-2017-112347"/>
    <n v="0.14285714285714285"/>
    <x v="163"/>
    <d v="2017-12-06T00:00:00"/>
    <x v="4"/>
    <x v="0"/>
    <s v="Standard Class"/>
    <s v="BS-11380"/>
    <s v="Bill Stewart"/>
    <n v="9.0909090909090912E-2"/>
    <x v="2"/>
    <s v="United States"/>
    <s v="Denver"/>
    <x v="26"/>
    <n v="80219"/>
    <x v="3"/>
    <s v="FUR-CH-10002335"/>
    <x v="1"/>
    <x v="1"/>
    <x v="522"/>
    <n v="906.68"/>
    <n v="5"/>
    <n v="0.2"/>
    <n v="68.001000000000005"/>
  </r>
  <r>
    <n v="7557"/>
    <s v="CA-2017-159506"/>
    <n v="0.5"/>
    <x v="99"/>
    <d v="2017-12-02T00:00:00"/>
    <x v="5"/>
    <x v="4"/>
    <s v="Standard Class"/>
    <s v="JR-16210"/>
    <s v="Justin Ritter"/>
    <n v="0.16666666666666666"/>
    <x v="2"/>
    <s v="United States"/>
    <s v="Columbus"/>
    <x v="24"/>
    <n v="47201"/>
    <x v="2"/>
    <s v="OFF-PA-10003641"/>
    <x v="0"/>
    <x v="0"/>
    <x v="1367"/>
    <n v="158.28"/>
    <n v="6"/>
    <n v="0"/>
    <n v="72.808800000000005"/>
  </r>
  <r>
    <n v="7558"/>
    <s v="CA-2017-159506"/>
    <n v="0.5"/>
    <x v="99"/>
    <d v="2017-12-02T00:00:00"/>
    <x v="5"/>
    <x v="4"/>
    <s v="Standard Class"/>
    <s v="JR-16210"/>
    <s v="Justin Ritter"/>
    <n v="0.16666666666666666"/>
    <x v="2"/>
    <s v="United States"/>
    <s v="Columbus"/>
    <x v="24"/>
    <n v="47201"/>
    <x v="2"/>
    <s v="OFF-BI-10004519"/>
    <x v="0"/>
    <x v="4"/>
    <x v="1368"/>
    <n v="497.94"/>
    <n v="3"/>
    <n v="0"/>
    <n v="224.07300000000001"/>
  </r>
  <r>
    <n v="7564"/>
    <s v="CA-2017-157672"/>
    <n v="1"/>
    <x v="105"/>
    <d v="2017-10-07T00:00:00"/>
    <x v="2"/>
    <x v="2"/>
    <s v="First Class"/>
    <s v="RB-19795"/>
    <s v="Ross Baird"/>
    <n v="0.14285714285714285"/>
    <x v="1"/>
    <s v="United States"/>
    <s v="Denver"/>
    <x v="26"/>
    <n v="80219"/>
    <x v="3"/>
    <s v="TEC-AC-10001714"/>
    <x v="2"/>
    <x v="6"/>
    <x v="833"/>
    <n v="63.823999999999998"/>
    <n v="2"/>
    <n v="0.2"/>
    <n v="13.5626"/>
  </r>
  <r>
    <n v="7567"/>
    <s v="CA-2017-140802"/>
    <n v="0.5"/>
    <x v="19"/>
    <d v="2017-04-23T00:00:00"/>
    <x v="0"/>
    <x v="5"/>
    <s v="First Class"/>
    <s v="KN-16390"/>
    <s v="Katherine Nockton"/>
    <n v="0.125"/>
    <x v="2"/>
    <s v="United States"/>
    <s v="Houston"/>
    <x v="2"/>
    <n v="77070"/>
    <x v="2"/>
    <s v="TEC-AC-10001998"/>
    <x v="2"/>
    <x v="6"/>
    <x v="11"/>
    <n v="47.975999999999999"/>
    <n v="3"/>
    <n v="0.2"/>
    <n v="8.3957999999999995"/>
  </r>
  <r>
    <n v="7568"/>
    <s v="CA-2017-140802"/>
    <n v="0.5"/>
    <x v="19"/>
    <d v="2017-04-23T00:00:00"/>
    <x v="0"/>
    <x v="5"/>
    <s v="First Class"/>
    <s v="KN-16390"/>
    <s v="Katherine Nockton"/>
    <n v="0.125"/>
    <x v="2"/>
    <s v="United States"/>
    <s v="Houston"/>
    <x v="2"/>
    <n v="77070"/>
    <x v="2"/>
    <s v="OFF-PA-10001534"/>
    <x v="0"/>
    <x v="0"/>
    <x v="752"/>
    <n v="20.736000000000001"/>
    <n v="4"/>
    <n v="0.2"/>
    <n v="7.2576000000000001"/>
  </r>
  <r>
    <n v="7589"/>
    <s v="CA-2017-122945"/>
    <n v="1"/>
    <x v="192"/>
    <d v="2017-11-22T00:00:00"/>
    <x v="5"/>
    <x v="2"/>
    <s v="Standard Class"/>
    <s v="MB-18085"/>
    <s v="Mick Brown"/>
    <n v="0.2"/>
    <x v="0"/>
    <s v="United States"/>
    <s v="Roseville"/>
    <x v="10"/>
    <n v="95661"/>
    <x v="3"/>
    <s v="FUR-FU-10001196"/>
    <x v="1"/>
    <x v="5"/>
    <x v="491"/>
    <n v="17.309999999999999"/>
    <n v="3"/>
    <n v="0"/>
    <n v="5.1929999999999996"/>
  </r>
  <r>
    <n v="7595"/>
    <s v="CA-2017-119655"/>
    <n v="0.5"/>
    <x v="198"/>
    <d v="2017-04-24T00:00:00"/>
    <x v="0"/>
    <x v="2"/>
    <s v="Standard Class"/>
    <s v="CV-12295"/>
    <s v="Christina VanderZanden"/>
    <n v="0.14285714285714285"/>
    <x v="0"/>
    <s v="United States"/>
    <s v="Detroit"/>
    <x v="5"/>
    <n v="48234"/>
    <x v="2"/>
    <s v="OFF-BI-10001989"/>
    <x v="0"/>
    <x v="4"/>
    <x v="1058"/>
    <n v="146.86000000000001"/>
    <n v="7"/>
    <n v="0"/>
    <n v="70.492800000000003"/>
  </r>
  <r>
    <n v="7596"/>
    <s v="CA-2017-119655"/>
    <n v="0.5"/>
    <x v="198"/>
    <d v="2017-04-24T00:00:00"/>
    <x v="0"/>
    <x v="2"/>
    <s v="Standard Class"/>
    <s v="CV-12295"/>
    <s v="Christina VanderZanden"/>
    <n v="0.14285714285714285"/>
    <x v="0"/>
    <s v="United States"/>
    <s v="Detroit"/>
    <x v="5"/>
    <n v="48234"/>
    <x v="2"/>
    <s v="OFF-BI-10001036"/>
    <x v="0"/>
    <x v="4"/>
    <x v="195"/>
    <n v="36.56"/>
    <n v="4"/>
    <n v="0"/>
    <n v="18.28"/>
  </r>
  <r>
    <n v="7608"/>
    <s v="CA-2017-121195"/>
    <n v="1"/>
    <x v="43"/>
    <d v="2017-12-27T00:00:00"/>
    <x v="4"/>
    <x v="1"/>
    <s v="First Class"/>
    <s v="NS-18505"/>
    <s v="Neola Schneider"/>
    <n v="0.1111111111111111"/>
    <x v="0"/>
    <s v="United States"/>
    <s v="Dallas"/>
    <x v="2"/>
    <n v="75220"/>
    <x v="2"/>
    <s v="OFF-ST-10000585"/>
    <x v="0"/>
    <x v="3"/>
    <x v="155"/>
    <n v="264.32"/>
    <n v="2"/>
    <n v="0.2"/>
    <n v="19.824000000000002"/>
  </r>
  <r>
    <n v="7609"/>
    <s v="CA-2017-163209"/>
    <n v="0.5"/>
    <x v="248"/>
    <d v="2017-05-07T00:00:00"/>
    <x v="6"/>
    <x v="6"/>
    <s v="Standard Class"/>
    <s v="MK-18160"/>
    <s v="Mike Kennedy"/>
    <n v="0.16666666666666666"/>
    <x v="0"/>
    <s v="United States"/>
    <s v="San Francisco"/>
    <x v="10"/>
    <n v="94122"/>
    <x v="3"/>
    <s v="OFF-PA-10001166"/>
    <x v="0"/>
    <x v="0"/>
    <x v="911"/>
    <n v="25.92"/>
    <n v="4"/>
    <n v="0"/>
    <n v="12.441599999999999"/>
  </r>
  <r>
    <n v="7610"/>
    <s v="CA-2017-163209"/>
    <n v="0.5"/>
    <x v="248"/>
    <d v="2017-05-07T00:00:00"/>
    <x v="6"/>
    <x v="6"/>
    <s v="Standard Class"/>
    <s v="MK-18160"/>
    <s v="Mike Kennedy"/>
    <n v="0.16666666666666666"/>
    <x v="0"/>
    <s v="United States"/>
    <s v="San Francisco"/>
    <x v="10"/>
    <n v="94122"/>
    <x v="3"/>
    <s v="OFF-AR-10003651"/>
    <x v="0"/>
    <x v="8"/>
    <x v="1240"/>
    <n v="22.96"/>
    <n v="7"/>
    <n v="0"/>
    <n v="6.6584000000000003"/>
  </r>
  <r>
    <n v="7619"/>
    <s v="CA-2017-151225"/>
    <n v="0.5"/>
    <x v="246"/>
    <d v="2017-10-29T00:00:00"/>
    <x v="2"/>
    <x v="5"/>
    <s v="First Class"/>
    <s v="JM-15655"/>
    <s v="Jim Mitchum"/>
    <n v="0.16666666666666666"/>
    <x v="2"/>
    <s v="United States"/>
    <s v="Los Angeles"/>
    <x v="10"/>
    <n v="90032"/>
    <x v="3"/>
    <s v="FUR-TA-10001539"/>
    <x v="1"/>
    <x v="12"/>
    <x v="103"/>
    <n v="189.57599999999999"/>
    <n v="1"/>
    <n v="0.2"/>
    <n v="9.4787999999999997"/>
  </r>
  <r>
    <n v="7620"/>
    <s v="CA-2017-151225"/>
    <n v="0.5"/>
    <x v="246"/>
    <d v="2017-10-29T00:00:00"/>
    <x v="2"/>
    <x v="5"/>
    <s v="First Class"/>
    <s v="JM-15655"/>
    <s v="Jim Mitchum"/>
    <n v="0.16666666666666666"/>
    <x v="2"/>
    <s v="United States"/>
    <s v="Los Angeles"/>
    <x v="10"/>
    <n v="90032"/>
    <x v="3"/>
    <s v="TEC-PH-10004100"/>
    <x v="2"/>
    <x v="2"/>
    <x v="1181"/>
    <n v="71.959999999999994"/>
    <n v="5"/>
    <n v="0.2"/>
    <n v="7.1959999999999997"/>
  </r>
  <r>
    <n v="7633"/>
    <s v="US-2017-158526"/>
    <n v="0.2"/>
    <x v="172"/>
    <d v="2018-01-01T00:00:00"/>
    <x v="4"/>
    <x v="5"/>
    <s v="Second Class"/>
    <s v="KH-16360"/>
    <s v="Katherine Hughes"/>
    <n v="0.16666666666666666"/>
    <x v="0"/>
    <s v="United States"/>
    <s v="Louisville"/>
    <x v="22"/>
    <n v="40214"/>
    <x v="0"/>
    <s v="FUR-CH-10002602"/>
    <x v="1"/>
    <x v="1"/>
    <x v="457"/>
    <n v="1207.8399999999999"/>
    <n v="8"/>
    <n v="0"/>
    <n v="314.03840000000002"/>
  </r>
  <r>
    <n v="7634"/>
    <s v="US-2017-158526"/>
    <n v="0.2"/>
    <x v="172"/>
    <d v="2018-01-01T00:00:00"/>
    <x v="4"/>
    <x v="5"/>
    <s v="Second Class"/>
    <s v="KH-16360"/>
    <s v="Katherine Hughes"/>
    <n v="0.16666666666666666"/>
    <x v="0"/>
    <s v="United States"/>
    <s v="Louisville"/>
    <x v="22"/>
    <n v="40214"/>
    <x v="0"/>
    <s v="OFF-BI-10002414"/>
    <x v="0"/>
    <x v="4"/>
    <x v="424"/>
    <n v="12.53"/>
    <n v="1"/>
    <n v="0"/>
    <n v="5.8891"/>
  </r>
  <r>
    <n v="7635"/>
    <s v="US-2017-158526"/>
    <n v="0.2"/>
    <x v="172"/>
    <d v="2018-01-01T00:00:00"/>
    <x v="4"/>
    <x v="5"/>
    <s v="Second Class"/>
    <s v="KH-16360"/>
    <s v="Katherine Hughes"/>
    <n v="0.16666666666666666"/>
    <x v="0"/>
    <s v="United States"/>
    <s v="Louisville"/>
    <x v="22"/>
    <n v="40214"/>
    <x v="0"/>
    <s v="OFF-AR-10003696"/>
    <x v="0"/>
    <x v="8"/>
    <x v="1369"/>
    <n v="34.58"/>
    <n v="1"/>
    <n v="0"/>
    <n v="10.0282"/>
  </r>
  <r>
    <n v="7636"/>
    <s v="US-2017-158526"/>
    <n v="0.2"/>
    <x v="172"/>
    <d v="2018-01-01T00:00:00"/>
    <x v="4"/>
    <x v="5"/>
    <s v="Second Class"/>
    <s v="KH-16360"/>
    <s v="Katherine Hughes"/>
    <n v="0.16666666666666666"/>
    <x v="0"/>
    <s v="United States"/>
    <s v="Louisville"/>
    <x v="22"/>
    <n v="40214"/>
    <x v="0"/>
    <s v="FUR-CH-10004495"/>
    <x v="1"/>
    <x v="1"/>
    <x v="770"/>
    <n v="300.98"/>
    <n v="1"/>
    <n v="0"/>
    <n v="87.284199999999998"/>
  </r>
  <r>
    <n v="7637"/>
    <s v="US-2017-158526"/>
    <n v="0.2"/>
    <x v="172"/>
    <d v="2018-01-01T00:00:00"/>
    <x v="4"/>
    <x v="5"/>
    <s v="Second Class"/>
    <s v="KH-16360"/>
    <s v="Katherine Hughes"/>
    <n v="0.16666666666666666"/>
    <x v="0"/>
    <s v="United States"/>
    <s v="Louisville"/>
    <x v="22"/>
    <n v="40214"/>
    <x v="0"/>
    <s v="FUR-CH-10001270"/>
    <x v="1"/>
    <x v="1"/>
    <x v="1370"/>
    <n v="258.75"/>
    <n v="3"/>
    <n v="0"/>
    <n v="77.625"/>
  </r>
  <r>
    <n v="7638"/>
    <s v="CA-2017-104885"/>
    <n v="0.25"/>
    <x v="164"/>
    <d v="2017-03-08T00:00:00"/>
    <x v="9"/>
    <x v="2"/>
    <s v="Standard Class"/>
    <s v="DB-13555"/>
    <s v="Dorothy Badders"/>
    <n v="0.1"/>
    <x v="2"/>
    <s v="United States"/>
    <s v="Newark"/>
    <x v="33"/>
    <n v="19711"/>
    <x v="1"/>
    <s v="OFF-AR-10001615"/>
    <x v="0"/>
    <x v="8"/>
    <x v="1352"/>
    <n v="59.52"/>
    <n v="3"/>
    <n v="0"/>
    <n v="15.475199999999999"/>
  </r>
  <r>
    <n v="7639"/>
    <s v="CA-2017-104885"/>
    <n v="0.25"/>
    <x v="164"/>
    <d v="2017-03-08T00:00:00"/>
    <x v="9"/>
    <x v="2"/>
    <s v="Standard Class"/>
    <s v="DB-13555"/>
    <s v="Dorothy Badders"/>
    <n v="0.1"/>
    <x v="2"/>
    <s v="United States"/>
    <s v="Newark"/>
    <x v="33"/>
    <n v="19711"/>
    <x v="1"/>
    <s v="OFF-EN-10003286"/>
    <x v="0"/>
    <x v="10"/>
    <x v="468"/>
    <n v="57.96"/>
    <n v="7"/>
    <n v="0"/>
    <n v="27.241199999999999"/>
  </r>
  <r>
    <n v="7640"/>
    <s v="CA-2017-104885"/>
    <n v="0.25"/>
    <x v="164"/>
    <d v="2017-03-08T00:00:00"/>
    <x v="9"/>
    <x v="2"/>
    <s v="Standard Class"/>
    <s v="DB-13555"/>
    <s v="Dorothy Badders"/>
    <n v="0.1"/>
    <x v="2"/>
    <s v="United States"/>
    <s v="Newark"/>
    <x v="33"/>
    <n v="19711"/>
    <x v="1"/>
    <s v="FUR-BO-10003660"/>
    <x v="1"/>
    <x v="14"/>
    <x v="761"/>
    <n v="441.96"/>
    <n v="2"/>
    <n v="0"/>
    <n v="101.6508"/>
  </r>
  <r>
    <n v="7641"/>
    <s v="CA-2017-104885"/>
    <n v="0.25"/>
    <x v="164"/>
    <d v="2017-03-08T00:00:00"/>
    <x v="9"/>
    <x v="2"/>
    <s v="Standard Class"/>
    <s v="DB-13555"/>
    <s v="Dorothy Badders"/>
    <n v="0.1"/>
    <x v="2"/>
    <s v="United States"/>
    <s v="Newark"/>
    <x v="33"/>
    <n v="19711"/>
    <x v="1"/>
    <s v="OFF-PA-10002764"/>
    <x v="0"/>
    <x v="0"/>
    <x v="2"/>
    <n v="68.040000000000006"/>
    <n v="6"/>
    <n v="0"/>
    <n v="33.339599999999997"/>
  </r>
  <r>
    <n v="7652"/>
    <s v="CA-2017-110821"/>
    <n v="0.5"/>
    <x v="224"/>
    <d v="2017-08-08T00:00:00"/>
    <x v="10"/>
    <x v="4"/>
    <s v="First Class"/>
    <s v="CK-12205"/>
    <s v="Chloris Kastensmidt"/>
    <n v="0.14285714285714285"/>
    <x v="0"/>
    <s v="United States"/>
    <s v="Dallas"/>
    <x v="2"/>
    <n v="75081"/>
    <x v="2"/>
    <s v="TEC-AC-10001552"/>
    <x v="2"/>
    <x v="6"/>
    <x v="968"/>
    <n v="119.44799999999999"/>
    <n v="3"/>
    <n v="0.2"/>
    <n v="-13.437900000000001"/>
  </r>
  <r>
    <n v="7653"/>
    <s v="CA-2017-110821"/>
    <n v="0.5"/>
    <x v="224"/>
    <d v="2017-08-08T00:00:00"/>
    <x v="10"/>
    <x v="4"/>
    <s v="First Class"/>
    <s v="CK-12205"/>
    <s v="Chloris Kastensmidt"/>
    <n v="0.14285714285714285"/>
    <x v="0"/>
    <s v="United States"/>
    <s v="Dallas"/>
    <x v="2"/>
    <n v="75081"/>
    <x v="2"/>
    <s v="OFF-ST-10002790"/>
    <x v="0"/>
    <x v="3"/>
    <x v="48"/>
    <n v="118.16"/>
    <n v="2"/>
    <n v="0.2"/>
    <n v="-25.109000000000002"/>
  </r>
  <r>
    <n v="7659"/>
    <s v="CA-2017-155740"/>
    <n v="1"/>
    <x v="71"/>
    <d v="2017-08-02T00:00:00"/>
    <x v="1"/>
    <x v="1"/>
    <s v="First Class"/>
    <s v="TC-21475"/>
    <s v="Tony Chapman"/>
    <n v="0.25"/>
    <x v="1"/>
    <s v="United States"/>
    <s v="Lakewood"/>
    <x v="12"/>
    <n v="44107"/>
    <x v="1"/>
    <s v="OFF-BI-10001071"/>
    <x v="0"/>
    <x v="4"/>
    <x v="1030"/>
    <n v="76.775999999999996"/>
    <n v="4"/>
    <n v="0.7"/>
    <n v="-53.743200000000002"/>
  </r>
  <r>
    <n v="7660"/>
    <s v="CA-2017-146493"/>
    <n v="1"/>
    <x v="203"/>
    <d v="2017-06-05T00:00:00"/>
    <x v="7"/>
    <x v="2"/>
    <s v="Standard Class"/>
    <s v="CV-12805"/>
    <s v="Cynthia Voltz"/>
    <n v="7.6923076923076927E-2"/>
    <x v="2"/>
    <s v="United States"/>
    <s v="Fremont"/>
    <x v="32"/>
    <n v="68025"/>
    <x v="2"/>
    <s v="OFF-BI-10003676"/>
    <x v="0"/>
    <x v="4"/>
    <x v="1176"/>
    <n v="53.9"/>
    <n v="5"/>
    <n v="0"/>
    <n v="25.872"/>
  </r>
  <r>
    <n v="7663"/>
    <s v="US-2017-141509"/>
    <n v="1"/>
    <x v="108"/>
    <d v="2017-10-01T00:00:00"/>
    <x v="3"/>
    <x v="5"/>
    <s v="First Class"/>
    <s v="SC-20575"/>
    <s v="Sonia Cooley"/>
    <n v="0.33333333333333331"/>
    <x v="0"/>
    <s v="United States"/>
    <s v="Los Angeles"/>
    <x v="10"/>
    <n v="90036"/>
    <x v="3"/>
    <s v="OFF-AR-10002067"/>
    <x v="0"/>
    <x v="8"/>
    <x v="1371"/>
    <n v="99.2"/>
    <n v="5"/>
    <n v="0"/>
    <n v="25.792000000000002"/>
  </r>
  <r>
    <n v="7664"/>
    <s v="CA-2017-139493"/>
    <n v="1"/>
    <x v="310"/>
    <d v="2017-09-19T00:00:00"/>
    <x v="3"/>
    <x v="6"/>
    <s v="Standard Class"/>
    <s v="SG-20605"/>
    <s v="Speros Goranitis"/>
    <n v="0.5"/>
    <x v="0"/>
    <s v="United States"/>
    <s v="Asheville"/>
    <x v="0"/>
    <n v="28806"/>
    <x v="0"/>
    <s v="OFF-AR-10003158"/>
    <x v="0"/>
    <x v="8"/>
    <x v="228"/>
    <n v="15.92"/>
    <n v="5"/>
    <n v="0.2"/>
    <n v="2.786"/>
  </r>
  <r>
    <n v="7676"/>
    <s v="CA-2017-133487"/>
    <n v="1"/>
    <x v="181"/>
    <d v="2017-05-09T00:00:00"/>
    <x v="6"/>
    <x v="0"/>
    <s v="Second Class"/>
    <s v="TS-21655"/>
    <s v="Trudy Schmidt"/>
    <n v="0.2"/>
    <x v="0"/>
    <s v="United States"/>
    <s v="Rancho Cucamonga"/>
    <x v="10"/>
    <n v="91730"/>
    <x v="3"/>
    <s v="OFF-AP-10001271"/>
    <x v="0"/>
    <x v="11"/>
    <x v="777"/>
    <n v="152.94"/>
    <n v="3"/>
    <n v="0"/>
    <n v="41.293799999999997"/>
  </r>
  <r>
    <n v="7690"/>
    <s v="US-2017-128951"/>
    <n v="0.33333333333333331"/>
    <x v="189"/>
    <d v="2017-07-17T00:00:00"/>
    <x v="1"/>
    <x v="0"/>
    <s v="First Class"/>
    <s v="RS-19420"/>
    <s v="Ricardo Sperren"/>
    <n v="0.2"/>
    <x v="2"/>
    <s v="United States"/>
    <s v="Suffolk"/>
    <x v="16"/>
    <n v="23434"/>
    <x v="0"/>
    <s v="OFF-AP-10002191"/>
    <x v="0"/>
    <x v="11"/>
    <x v="286"/>
    <n v="179.94"/>
    <n v="3"/>
    <n v="0"/>
    <n v="50.383200000000002"/>
  </r>
  <r>
    <n v="7691"/>
    <s v="US-2017-128951"/>
    <n v="0.33333333333333331"/>
    <x v="189"/>
    <d v="2017-07-17T00:00:00"/>
    <x v="1"/>
    <x v="0"/>
    <s v="First Class"/>
    <s v="RS-19420"/>
    <s v="Ricardo Sperren"/>
    <n v="0.2"/>
    <x v="2"/>
    <s v="United States"/>
    <s v="Suffolk"/>
    <x v="16"/>
    <n v="23434"/>
    <x v="0"/>
    <s v="FUR-TA-10004575"/>
    <x v="1"/>
    <x v="12"/>
    <x v="883"/>
    <n v="872.94"/>
    <n v="3"/>
    <n v="0"/>
    <n v="157.1292"/>
  </r>
  <r>
    <n v="7692"/>
    <s v="US-2017-128951"/>
    <n v="0.33333333333333331"/>
    <x v="189"/>
    <d v="2017-07-17T00:00:00"/>
    <x v="1"/>
    <x v="0"/>
    <s v="First Class"/>
    <s v="RS-19420"/>
    <s v="Ricardo Sperren"/>
    <n v="0.2"/>
    <x v="2"/>
    <s v="United States"/>
    <s v="Suffolk"/>
    <x v="16"/>
    <n v="23434"/>
    <x v="0"/>
    <s v="OFF-PA-10003177"/>
    <x v="0"/>
    <x v="0"/>
    <x v="1372"/>
    <n v="12.96"/>
    <n v="2"/>
    <n v="0"/>
    <n v="6.2207999999999997"/>
  </r>
  <r>
    <n v="7696"/>
    <s v="CA-2017-107958"/>
    <n v="0.5"/>
    <x v="311"/>
    <d v="2017-07-05T00:00:00"/>
    <x v="1"/>
    <x v="1"/>
    <s v="First Class"/>
    <s v="AH-10120"/>
    <s v="Adrian Hane"/>
    <n v="0.14285714285714285"/>
    <x v="1"/>
    <s v="United States"/>
    <s v="Houston"/>
    <x v="2"/>
    <n v="77036"/>
    <x v="2"/>
    <s v="OFF-PA-10000357"/>
    <x v="0"/>
    <x v="0"/>
    <x v="401"/>
    <n v="163.96"/>
    <n v="5"/>
    <n v="0.2"/>
    <n v="59.435499999999998"/>
  </r>
  <r>
    <n v="7697"/>
    <s v="CA-2017-107958"/>
    <n v="0.5"/>
    <x v="311"/>
    <d v="2017-07-05T00:00:00"/>
    <x v="1"/>
    <x v="1"/>
    <s v="First Class"/>
    <s v="AH-10120"/>
    <s v="Adrian Hane"/>
    <n v="0.14285714285714285"/>
    <x v="1"/>
    <s v="United States"/>
    <s v="Houston"/>
    <x v="2"/>
    <n v="77036"/>
    <x v="2"/>
    <s v="OFF-BI-10001787"/>
    <x v="0"/>
    <x v="4"/>
    <x v="780"/>
    <n v="5.2320000000000002"/>
    <n v="4"/>
    <n v="0.8"/>
    <n v="-8.1096000000000004"/>
  </r>
  <r>
    <n v="7698"/>
    <s v="CA-2017-151799"/>
    <n v="0.2"/>
    <x v="234"/>
    <d v="2017-12-18T00:00:00"/>
    <x v="4"/>
    <x v="2"/>
    <s v="Standard Class"/>
    <s v="BF-11170"/>
    <s v="Ben Ferrer"/>
    <n v="0.16666666666666666"/>
    <x v="1"/>
    <s v="United States"/>
    <s v="Lawrence"/>
    <x v="17"/>
    <n v="1841"/>
    <x v="1"/>
    <s v="TEC-CO-10002313"/>
    <x v="2"/>
    <x v="13"/>
    <x v="1334"/>
    <n v="1199.98"/>
    <n v="2"/>
    <n v="0"/>
    <n v="467.99220000000003"/>
  </r>
  <r>
    <n v="7699"/>
    <s v="CA-2017-151799"/>
    <n v="0.2"/>
    <x v="234"/>
    <d v="2017-12-18T00:00:00"/>
    <x v="4"/>
    <x v="2"/>
    <s v="Standard Class"/>
    <s v="BF-11170"/>
    <s v="Ben Ferrer"/>
    <n v="0.16666666666666666"/>
    <x v="1"/>
    <s v="United States"/>
    <s v="Lawrence"/>
    <x v="17"/>
    <n v="1841"/>
    <x v="1"/>
    <s v="OFF-ST-10002790"/>
    <x v="0"/>
    <x v="3"/>
    <x v="48"/>
    <n v="73.849999999999994"/>
    <n v="1"/>
    <n v="0"/>
    <n v="2.2155"/>
  </r>
  <r>
    <n v="7700"/>
    <s v="CA-2017-151799"/>
    <n v="0.2"/>
    <x v="234"/>
    <d v="2017-12-18T00:00:00"/>
    <x v="4"/>
    <x v="2"/>
    <s v="Standard Class"/>
    <s v="BF-11170"/>
    <s v="Ben Ferrer"/>
    <n v="0.16666666666666666"/>
    <x v="1"/>
    <s v="United States"/>
    <s v="Lawrence"/>
    <x v="17"/>
    <n v="1841"/>
    <x v="1"/>
    <s v="OFF-SU-10001664"/>
    <x v="0"/>
    <x v="15"/>
    <x v="1070"/>
    <n v="25.71"/>
    <n v="3"/>
    <n v="0"/>
    <n v="6.6845999999999997"/>
  </r>
  <r>
    <n v="7701"/>
    <s v="CA-2017-151799"/>
    <n v="0.2"/>
    <x v="234"/>
    <d v="2017-12-18T00:00:00"/>
    <x v="4"/>
    <x v="2"/>
    <s v="Standard Class"/>
    <s v="BF-11170"/>
    <s v="Ben Ferrer"/>
    <n v="0.16666666666666666"/>
    <x v="1"/>
    <s v="United States"/>
    <s v="Lawrence"/>
    <x v="17"/>
    <n v="1841"/>
    <x v="1"/>
    <s v="OFF-FA-10001332"/>
    <x v="0"/>
    <x v="9"/>
    <x v="1020"/>
    <n v="17.28"/>
    <n v="6"/>
    <n v="0"/>
    <n v="8.1216000000000008"/>
  </r>
  <r>
    <n v="7702"/>
    <s v="CA-2017-151799"/>
    <n v="0.2"/>
    <x v="234"/>
    <d v="2017-12-18T00:00:00"/>
    <x v="4"/>
    <x v="2"/>
    <s v="Standard Class"/>
    <s v="BF-11170"/>
    <s v="Ben Ferrer"/>
    <n v="0.16666666666666666"/>
    <x v="1"/>
    <s v="United States"/>
    <s v="Lawrence"/>
    <x v="17"/>
    <n v="1841"/>
    <x v="1"/>
    <s v="FUR-TA-10003473"/>
    <x v="1"/>
    <x v="12"/>
    <x v="42"/>
    <n v="526.58199999999999"/>
    <n v="2"/>
    <n v="0.3"/>
    <n v="-52.658200000000001"/>
  </r>
  <r>
    <n v="7708"/>
    <s v="CA-2017-100237"/>
    <n v="1"/>
    <x v="128"/>
    <d v="2017-10-19T00:00:00"/>
    <x v="2"/>
    <x v="1"/>
    <s v="Standard Class"/>
    <s v="SV-20815"/>
    <s v="Stuart Van"/>
    <n v="1"/>
    <x v="2"/>
    <s v="United States"/>
    <s v="Orem"/>
    <x v="40"/>
    <n v="84057"/>
    <x v="3"/>
    <s v="OFF-AR-10001761"/>
    <x v="0"/>
    <x v="8"/>
    <x v="1373"/>
    <n v="11.68"/>
    <n v="2"/>
    <n v="0"/>
    <n v="4.2047999999999996"/>
  </r>
  <r>
    <n v="7712"/>
    <s v="CA-2017-139353"/>
    <n v="0.33333333333333331"/>
    <x v="269"/>
    <d v="2017-10-30T00:00:00"/>
    <x v="2"/>
    <x v="0"/>
    <s v="Second Class"/>
    <s v="JM-15250"/>
    <s v="Janet Martin"/>
    <n v="6.6666666666666666E-2"/>
    <x v="0"/>
    <s v="United States"/>
    <s v="Fayetteville"/>
    <x v="0"/>
    <n v="28314"/>
    <x v="0"/>
    <s v="FUR-FU-10001876"/>
    <x v="1"/>
    <x v="5"/>
    <x v="1218"/>
    <n v="77.951999999999998"/>
    <n v="3"/>
    <n v="0.2"/>
    <n v="15.590400000000001"/>
  </r>
  <r>
    <n v="7713"/>
    <s v="CA-2017-139353"/>
    <n v="0.33333333333333331"/>
    <x v="269"/>
    <d v="2017-10-30T00:00:00"/>
    <x v="2"/>
    <x v="0"/>
    <s v="Second Class"/>
    <s v="JM-15250"/>
    <s v="Janet Martin"/>
    <n v="6.6666666666666666E-2"/>
    <x v="0"/>
    <s v="United States"/>
    <s v="Fayetteville"/>
    <x v="0"/>
    <n v="28314"/>
    <x v="0"/>
    <s v="OFF-ST-10001522"/>
    <x v="0"/>
    <x v="3"/>
    <x v="40"/>
    <n v="147.184"/>
    <n v="2"/>
    <n v="0.2"/>
    <n v="-29.436800000000002"/>
  </r>
  <r>
    <n v="7714"/>
    <s v="CA-2017-139353"/>
    <n v="0.33333333333333331"/>
    <x v="269"/>
    <d v="2017-10-30T00:00:00"/>
    <x v="2"/>
    <x v="0"/>
    <s v="Second Class"/>
    <s v="JM-15250"/>
    <s v="Janet Martin"/>
    <n v="6.6666666666666666E-2"/>
    <x v="0"/>
    <s v="United States"/>
    <s v="Fayetteville"/>
    <x v="0"/>
    <n v="28314"/>
    <x v="0"/>
    <s v="OFF-PA-10000300"/>
    <x v="0"/>
    <x v="0"/>
    <x v="1246"/>
    <n v="47.951999999999998"/>
    <n v="3"/>
    <n v="0.2"/>
    <n v="16.183800000000002"/>
  </r>
  <r>
    <n v="7716"/>
    <s v="US-2017-101518"/>
    <n v="1"/>
    <x v="33"/>
    <d v="2017-11-08T00:00:00"/>
    <x v="5"/>
    <x v="5"/>
    <s v="Standard Class"/>
    <s v="PB-19105"/>
    <s v="Peter Bühler"/>
    <n v="0.33333333333333331"/>
    <x v="0"/>
    <s v="United States"/>
    <s v="Philadelphia"/>
    <x v="1"/>
    <n v="19140"/>
    <x v="1"/>
    <s v="TEC-AC-10001553"/>
    <x v="2"/>
    <x v="6"/>
    <x v="1328"/>
    <n v="40.776000000000003"/>
    <n v="3"/>
    <n v="0.2"/>
    <n v="0.50970000000000004"/>
  </r>
  <r>
    <n v="7719"/>
    <s v="US-2017-146213"/>
    <n v="1"/>
    <x v="120"/>
    <d v="2017-09-14T00:00:00"/>
    <x v="3"/>
    <x v="0"/>
    <s v="Standard Class"/>
    <s v="MC-17605"/>
    <s v="Matt Connell"/>
    <n v="0.16666666666666666"/>
    <x v="2"/>
    <s v="United States"/>
    <s v="Los Angeles"/>
    <x v="10"/>
    <n v="90032"/>
    <x v="3"/>
    <s v="TEC-AC-10001114"/>
    <x v="2"/>
    <x v="6"/>
    <x v="521"/>
    <n v="159.96"/>
    <n v="4"/>
    <n v="0"/>
    <n v="51.187199999999997"/>
  </r>
  <r>
    <n v="7723"/>
    <s v="US-2017-138086"/>
    <n v="1"/>
    <x v="149"/>
    <d v="2017-04-20T00:00:00"/>
    <x v="0"/>
    <x v="1"/>
    <s v="Standard Class"/>
    <s v="JO-15550"/>
    <s v="Jesus Ocampo"/>
    <n v="0.5"/>
    <x v="1"/>
    <s v="United States"/>
    <s v="San Francisco"/>
    <x v="10"/>
    <n v="94109"/>
    <x v="3"/>
    <s v="OFF-AP-10000027"/>
    <x v="0"/>
    <x v="11"/>
    <x v="1374"/>
    <n v="40.74"/>
    <n v="3"/>
    <n v="0"/>
    <n v="12.222"/>
  </r>
  <r>
    <n v="7731"/>
    <s v="CA-2017-104850"/>
    <n v="1"/>
    <x v="140"/>
    <d v="2017-06-19T00:00:00"/>
    <x v="7"/>
    <x v="3"/>
    <s v="Standard Class"/>
    <s v="TW-21025"/>
    <s v="Tamara Willingham"/>
    <n v="0.33333333333333331"/>
    <x v="1"/>
    <s v="United States"/>
    <s v="Seattle"/>
    <x v="21"/>
    <n v="98103"/>
    <x v="3"/>
    <s v="FUR-CH-10003774"/>
    <x v="1"/>
    <x v="1"/>
    <x v="867"/>
    <n v="291.13600000000002"/>
    <n v="4"/>
    <n v="0.2"/>
    <n v="-25.474399999999999"/>
  </r>
  <r>
    <n v="7732"/>
    <s v="CA-2017-140508"/>
    <n v="1"/>
    <x v="17"/>
    <d v="2017-09-21T00:00:00"/>
    <x v="3"/>
    <x v="4"/>
    <s v="First Class"/>
    <s v="PA-19060"/>
    <s v="Pete Armstrong"/>
    <n v="1"/>
    <x v="1"/>
    <s v="United States"/>
    <s v="Dallas"/>
    <x v="2"/>
    <n v="75220"/>
    <x v="2"/>
    <s v="OFF-EN-10000927"/>
    <x v="0"/>
    <x v="10"/>
    <x v="1375"/>
    <n v="114.848"/>
    <n v="4"/>
    <n v="0.2"/>
    <n v="35.89"/>
  </r>
  <r>
    <n v="7733"/>
    <s v="CA-2017-143294"/>
    <n v="1"/>
    <x v="129"/>
    <d v="2017-06-08T00:00:00"/>
    <x v="7"/>
    <x v="5"/>
    <s v="Standard Class"/>
    <s v="JD-15790"/>
    <s v="John Dryer"/>
    <n v="0.25"/>
    <x v="0"/>
    <s v="United States"/>
    <s v="Houston"/>
    <x v="2"/>
    <n v="77070"/>
    <x v="2"/>
    <s v="OFF-PA-10000743"/>
    <x v="0"/>
    <x v="0"/>
    <x v="1172"/>
    <n v="10.688000000000001"/>
    <n v="2"/>
    <n v="0.2"/>
    <n v="3.7408000000000001"/>
  </r>
  <r>
    <n v="7735"/>
    <s v="CA-2017-134418"/>
    <n v="1"/>
    <x v="48"/>
    <d v="2017-09-20T00:00:00"/>
    <x v="3"/>
    <x v="5"/>
    <s v="Standard Class"/>
    <s v="GM-14500"/>
    <s v="Gene McClure"/>
    <n v="0.33333333333333331"/>
    <x v="0"/>
    <s v="United States"/>
    <s v="Seattle"/>
    <x v="21"/>
    <n v="98103"/>
    <x v="3"/>
    <s v="OFF-AR-10004441"/>
    <x v="0"/>
    <x v="8"/>
    <x v="628"/>
    <n v="12.42"/>
    <n v="3"/>
    <n v="0"/>
    <n v="5.2164000000000001"/>
  </r>
  <r>
    <n v="7738"/>
    <s v="CA-2017-108287"/>
    <n v="1"/>
    <x v="117"/>
    <d v="2017-12-20T00:00:00"/>
    <x v="4"/>
    <x v="4"/>
    <s v="First Class"/>
    <s v="AG-10330"/>
    <s v="Alex Grayson"/>
    <n v="0.14285714285714285"/>
    <x v="0"/>
    <s v="United States"/>
    <s v="Charlotte"/>
    <x v="0"/>
    <n v="28205"/>
    <x v="0"/>
    <s v="OFF-AR-10001315"/>
    <x v="0"/>
    <x v="8"/>
    <x v="857"/>
    <n v="12.672000000000001"/>
    <n v="9"/>
    <n v="0.2"/>
    <n v="1.4256"/>
  </r>
  <r>
    <n v="7739"/>
    <s v="CA-2017-141103"/>
    <n v="1"/>
    <x v="71"/>
    <d v="2017-08-06T00:00:00"/>
    <x v="1"/>
    <x v="1"/>
    <s v="Standard Class"/>
    <s v="JF-15355"/>
    <s v="Jay Fein"/>
    <n v="0.14285714285714285"/>
    <x v="0"/>
    <s v="United States"/>
    <s v="Baltimore"/>
    <x v="29"/>
    <n v="21215"/>
    <x v="1"/>
    <s v="TEC-PH-10003589"/>
    <x v="2"/>
    <x v="2"/>
    <x v="754"/>
    <n v="89.95"/>
    <n v="5"/>
    <n v="0"/>
    <n v="43.176000000000002"/>
  </r>
  <r>
    <n v="7743"/>
    <s v="CA-2017-105326"/>
    <n v="1"/>
    <x v="186"/>
    <d v="2017-08-27T00:00:00"/>
    <x v="10"/>
    <x v="1"/>
    <s v="Standard Class"/>
    <s v="KT-16480"/>
    <s v="Kean Thornton"/>
    <n v="0.2"/>
    <x v="0"/>
    <s v="United States"/>
    <s v="Los Angeles"/>
    <x v="10"/>
    <n v="90036"/>
    <x v="3"/>
    <s v="OFF-PA-10001639"/>
    <x v="0"/>
    <x v="0"/>
    <x v="360"/>
    <n v="25.92"/>
    <n v="4"/>
    <n v="0"/>
    <n v="12.441599999999999"/>
  </r>
  <r>
    <n v="7756"/>
    <s v="CA-2017-100902"/>
    <n v="0.5"/>
    <x v="202"/>
    <d v="2017-11-21T00:00:00"/>
    <x v="5"/>
    <x v="5"/>
    <s v="Standard Class"/>
    <s v="CK-12595"/>
    <s v="Clytie Kelty"/>
    <n v="0.16666666666666666"/>
    <x v="0"/>
    <s v="United States"/>
    <s v="Charlotte"/>
    <x v="0"/>
    <n v="28205"/>
    <x v="0"/>
    <s v="OFF-PA-10002558"/>
    <x v="0"/>
    <x v="0"/>
    <x v="1376"/>
    <n v="268.24"/>
    <n v="7"/>
    <n v="0.2"/>
    <n v="93.884"/>
  </r>
  <r>
    <n v="7757"/>
    <s v="CA-2017-100902"/>
    <n v="0.5"/>
    <x v="202"/>
    <d v="2017-11-21T00:00:00"/>
    <x v="5"/>
    <x v="5"/>
    <s v="Standard Class"/>
    <s v="CK-12595"/>
    <s v="Clytie Kelty"/>
    <n v="0.16666666666666666"/>
    <x v="0"/>
    <s v="United States"/>
    <s v="Charlotte"/>
    <x v="0"/>
    <n v="28205"/>
    <x v="0"/>
    <s v="TEC-AC-10003174"/>
    <x v="2"/>
    <x v="6"/>
    <x v="310"/>
    <n v="431.16"/>
    <n v="5"/>
    <n v="0.2"/>
    <n v="107.79"/>
  </r>
  <r>
    <n v="7758"/>
    <s v="CA-2017-112844"/>
    <n v="0.5"/>
    <x v="7"/>
    <d v="2017-11-16T00:00:00"/>
    <x v="5"/>
    <x v="4"/>
    <s v="Second Class"/>
    <s v="SP-20620"/>
    <s v="Stefania Perrino"/>
    <n v="8.3333333333333329E-2"/>
    <x v="2"/>
    <s v="United States"/>
    <s v="Buffalo"/>
    <x v="9"/>
    <n v="14215"/>
    <x v="1"/>
    <s v="TEC-PH-10003988"/>
    <x v="2"/>
    <x v="2"/>
    <x v="1341"/>
    <n v="43.6"/>
    <n v="4"/>
    <n v="0"/>
    <n v="12.208"/>
  </r>
  <r>
    <n v="7759"/>
    <s v="CA-2017-112844"/>
    <n v="0.5"/>
    <x v="7"/>
    <d v="2017-11-16T00:00:00"/>
    <x v="5"/>
    <x v="4"/>
    <s v="Second Class"/>
    <s v="SP-20620"/>
    <s v="Stefania Perrino"/>
    <n v="8.3333333333333329E-2"/>
    <x v="2"/>
    <s v="United States"/>
    <s v="Buffalo"/>
    <x v="9"/>
    <n v="14215"/>
    <x v="1"/>
    <s v="FUR-FU-10004845"/>
    <x v="1"/>
    <x v="5"/>
    <x v="1377"/>
    <n v="154.94999999999999"/>
    <n v="3"/>
    <n v="0"/>
    <n v="30.99"/>
  </r>
  <r>
    <n v="7762"/>
    <s v="CA-2017-123071"/>
    <n v="1"/>
    <x v="213"/>
    <d v="2017-12-06T00:00:00"/>
    <x v="4"/>
    <x v="1"/>
    <s v="First Class"/>
    <s v="CC-12550"/>
    <s v="Clay Cheatham"/>
    <n v="0.25"/>
    <x v="0"/>
    <s v="United States"/>
    <s v="Plano"/>
    <x v="2"/>
    <n v="75023"/>
    <x v="2"/>
    <s v="OFF-PA-10003729"/>
    <x v="0"/>
    <x v="0"/>
    <x v="452"/>
    <n v="10.368"/>
    <n v="2"/>
    <n v="0.2"/>
    <n v="3.6288"/>
  </r>
  <r>
    <n v="7763"/>
    <s v="CA-2017-156391"/>
    <n v="1"/>
    <x v="276"/>
    <d v="2017-09-28T00:00:00"/>
    <x v="3"/>
    <x v="3"/>
    <s v="First Class"/>
    <s v="SL-20155"/>
    <s v="Sara Luxemburg"/>
    <n v="0.33333333333333331"/>
    <x v="1"/>
    <s v="United States"/>
    <s v="Salem"/>
    <x v="8"/>
    <n v="97301"/>
    <x v="3"/>
    <s v="OFF-AR-10003251"/>
    <x v="0"/>
    <x v="8"/>
    <x v="1180"/>
    <n v="2.2240000000000002"/>
    <n v="1"/>
    <n v="0.2"/>
    <n v="0.55600000000000005"/>
  </r>
  <r>
    <n v="7765"/>
    <s v="US-2017-118941"/>
    <n v="0.33333333333333331"/>
    <x v="230"/>
    <d v="2017-08-12T00:00:00"/>
    <x v="10"/>
    <x v="0"/>
    <s v="Same Day"/>
    <s v="BB-11545"/>
    <s v="Brenda Bowman"/>
    <n v="0.125"/>
    <x v="2"/>
    <s v="United States"/>
    <s v="Columbia"/>
    <x v="29"/>
    <n v="21044"/>
    <x v="1"/>
    <s v="OFF-AR-10004078"/>
    <x v="0"/>
    <x v="8"/>
    <x v="542"/>
    <n v="17.52"/>
    <n v="3"/>
    <n v="0"/>
    <n v="5.2560000000000002"/>
  </r>
  <r>
    <n v="7766"/>
    <s v="US-2017-118941"/>
    <n v="0.33333333333333331"/>
    <x v="230"/>
    <d v="2017-08-12T00:00:00"/>
    <x v="10"/>
    <x v="0"/>
    <s v="Same Day"/>
    <s v="BB-11545"/>
    <s v="Brenda Bowman"/>
    <n v="0.125"/>
    <x v="2"/>
    <s v="United States"/>
    <s v="Columbia"/>
    <x v="29"/>
    <n v="21044"/>
    <x v="1"/>
    <s v="FUR-CH-10002331"/>
    <x v="1"/>
    <x v="1"/>
    <x v="1245"/>
    <n v="1779.9"/>
    <n v="5"/>
    <n v="0"/>
    <n v="373.779"/>
  </r>
  <r>
    <n v="7767"/>
    <s v="US-2017-118941"/>
    <n v="0.33333333333333331"/>
    <x v="230"/>
    <d v="2017-08-12T00:00:00"/>
    <x v="10"/>
    <x v="0"/>
    <s v="Same Day"/>
    <s v="BB-11545"/>
    <s v="Brenda Bowman"/>
    <n v="0.125"/>
    <x v="2"/>
    <s v="United States"/>
    <s v="Columbia"/>
    <x v="29"/>
    <n v="21044"/>
    <x v="1"/>
    <s v="OFF-AR-10001953"/>
    <x v="0"/>
    <x v="8"/>
    <x v="972"/>
    <n v="219.9"/>
    <n v="5"/>
    <n v="0"/>
    <n v="59.372999999999998"/>
  </r>
  <r>
    <n v="7769"/>
    <s v="CA-2017-154088"/>
    <n v="1"/>
    <x v="26"/>
    <d v="2017-11-17T00:00:00"/>
    <x v="5"/>
    <x v="1"/>
    <s v="Standard Class"/>
    <s v="LB-16735"/>
    <s v="Larry Blacks"/>
    <n v="0.5"/>
    <x v="0"/>
    <s v="United States"/>
    <s v="Tallahassee"/>
    <x v="4"/>
    <n v="32303"/>
    <x v="0"/>
    <s v="OFF-PA-10003651"/>
    <x v="0"/>
    <x v="0"/>
    <x v="823"/>
    <n v="26.72"/>
    <n v="5"/>
    <n v="0.2"/>
    <n v="9.3520000000000003"/>
  </r>
  <r>
    <n v="7791"/>
    <s v="CA-2017-160801"/>
    <n v="1"/>
    <x v="4"/>
    <d v="2017-09-19T00:00:00"/>
    <x v="3"/>
    <x v="3"/>
    <s v="Same Day"/>
    <s v="FG-14260"/>
    <s v="Frank Gastineau"/>
    <n v="0.14285714285714285"/>
    <x v="1"/>
    <s v="United States"/>
    <s v="Philadelphia"/>
    <x v="1"/>
    <n v="19120"/>
    <x v="1"/>
    <s v="OFF-BI-10001132"/>
    <x v="0"/>
    <x v="4"/>
    <x v="1378"/>
    <n v="4.8419999999999996"/>
    <n v="3"/>
    <n v="0.7"/>
    <n v="-3.3894000000000002"/>
  </r>
  <r>
    <n v="7793"/>
    <s v="CA-2017-169362"/>
    <n v="1"/>
    <x v="112"/>
    <d v="2017-10-15T00:00:00"/>
    <x v="2"/>
    <x v="2"/>
    <s v="First Class"/>
    <s v="SP-20860"/>
    <s v="Sung Pak"/>
    <n v="0.25"/>
    <x v="2"/>
    <s v="United States"/>
    <s v="Dallas"/>
    <x v="2"/>
    <n v="75217"/>
    <x v="2"/>
    <s v="TEC-AC-10001383"/>
    <x v="2"/>
    <x v="6"/>
    <x v="1305"/>
    <n v="39.984000000000002"/>
    <n v="2"/>
    <n v="0.2"/>
    <n v="-1.4994000000000001"/>
  </r>
  <r>
    <n v="7798"/>
    <s v="CA-2017-166184"/>
    <n v="0.33333333333333331"/>
    <x v="190"/>
    <d v="2017-03-27T00:00:00"/>
    <x v="9"/>
    <x v="5"/>
    <s v="First Class"/>
    <s v="HR-14830"/>
    <s v="Harold Ryan"/>
    <n v="0.25"/>
    <x v="2"/>
    <s v="United States"/>
    <s v="New York City"/>
    <x v="9"/>
    <n v="10035"/>
    <x v="1"/>
    <s v="OFF-EN-10004483"/>
    <x v="0"/>
    <x v="10"/>
    <x v="619"/>
    <n v="47.01"/>
    <n v="3"/>
    <n v="0"/>
    <n v="22.0947"/>
  </r>
  <r>
    <n v="7799"/>
    <s v="CA-2017-166184"/>
    <n v="0.33333333333333331"/>
    <x v="190"/>
    <d v="2017-03-27T00:00:00"/>
    <x v="9"/>
    <x v="5"/>
    <s v="First Class"/>
    <s v="HR-14830"/>
    <s v="Harold Ryan"/>
    <n v="0.25"/>
    <x v="2"/>
    <s v="United States"/>
    <s v="New York City"/>
    <x v="9"/>
    <n v="10035"/>
    <x v="1"/>
    <s v="TEC-PH-10002624"/>
    <x v="2"/>
    <x v="2"/>
    <x v="1330"/>
    <n v="469.99"/>
    <n v="1"/>
    <n v="0"/>
    <n v="136.2971"/>
  </r>
  <r>
    <n v="7800"/>
    <s v="CA-2017-166184"/>
    <n v="0.33333333333333331"/>
    <x v="190"/>
    <d v="2017-03-27T00:00:00"/>
    <x v="9"/>
    <x v="5"/>
    <s v="First Class"/>
    <s v="HR-14830"/>
    <s v="Harold Ryan"/>
    <n v="0.25"/>
    <x v="2"/>
    <s v="United States"/>
    <s v="New York City"/>
    <x v="9"/>
    <n v="10035"/>
    <x v="1"/>
    <s v="FUR-CH-10003396"/>
    <x v="1"/>
    <x v="1"/>
    <x v="101"/>
    <n v="207.846"/>
    <n v="3"/>
    <n v="0.1"/>
    <n v="2.3094000000000001"/>
  </r>
  <r>
    <n v="7801"/>
    <s v="CA-2017-157413"/>
    <n v="1"/>
    <x v="203"/>
    <d v="2017-06-06T00:00:00"/>
    <x v="7"/>
    <x v="2"/>
    <s v="Standard Class"/>
    <s v="BW-11065"/>
    <s v="Barry Weirich"/>
    <n v="1"/>
    <x v="0"/>
    <s v="United States"/>
    <s v="Philadelphia"/>
    <x v="1"/>
    <n v="19120"/>
    <x v="1"/>
    <s v="OFF-ST-10002756"/>
    <x v="0"/>
    <x v="3"/>
    <x v="1204"/>
    <n v="324.74400000000003"/>
    <n v="3"/>
    <n v="0.2"/>
    <n v="-77.1267"/>
  </r>
  <r>
    <n v="7815"/>
    <s v="US-2017-109316"/>
    <n v="0.5"/>
    <x v="27"/>
    <d v="2017-06-10T00:00:00"/>
    <x v="7"/>
    <x v="2"/>
    <s v="First Class"/>
    <s v="MG-17680"/>
    <s v="Maureen Gastineau"/>
    <n v="0.125"/>
    <x v="1"/>
    <s v="United States"/>
    <s v="Los Angeles"/>
    <x v="10"/>
    <n v="90049"/>
    <x v="3"/>
    <s v="FUR-BO-10004834"/>
    <x v="1"/>
    <x v="14"/>
    <x v="1379"/>
    <n v="1497.6659999999999"/>
    <n v="2"/>
    <n v="0.15"/>
    <n v="140.95679999999999"/>
  </r>
  <r>
    <n v="7816"/>
    <s v="US-2017-109316"/>
    <n v="0.5"/>
    <x v="27"/>
    <d v="2017-06-10T00:00:00"/>
    <x v="7"/>
    <x v="2"/>
    <s v="First Class"/>
    <s v="MG-17680"/>
    <s v="Maureen Gastineau"/>
    <n v="0.125"/>
    <x v="1"/>
    <s v="United States"/>
    <s v="Los Angeles"/>
    <x v="10"/>
    <n v="90049"/>
    <x v="3"/>
    <s v="TEC-PH-10000307"/>
    <x v="2"/>
    <x v="2"/>
    <x v="1380"/>
    <n v="17.52"/>
    <n v="2"/>
    <n v="0.2"/>
    <n v="-3.504"/>
  </r>
  <r>
    <n v="7820"/>
    <s v="CA-2017-150469"/>
    <n v="1"/>
    <x v="226"/>
    <d v="2017-01-30T00:00:00"/>
    <x v="11"/>
    <x v="2"/>
    <s v="Standard Class"/>
    <s v="CJ-12010"/>
    <s v="Caroline Jumper"/>
    <n v="0.1111111111111111"/>
    <x v="0"/>
    <s v="United States"/>
    <s v="San Francisco"/>
    <x v="10"/>
    <n v="94109"/>
    <x v="3"/>
    <s v="OFF-FA-10000611"/>
    <x v="0"/>
    <x v="9"/>
    <x v="413"/>
    <n v="11.84"/>
    <n v="8"/>
    <n v="0"/>
    <n v="5.6832000000000003"/>
  </r>
  <r>
    <n v="7821"/>
    <s v="CA-2017-152436"/>
    <n v="1"/>
    <x v="44"/>
    <d v="2017-12-10T00:00:00"/>
    <x v="4"/>
    <x v="5"/>
    <s v="Second Class"/>
    <s v="CW-11905"/>
    <s v="Carl Weiss"/>
    <n v="0.5"/>
    <x v="1"/>
    <s v="United States"/>
    <s v="Cranston"/>
    <x v="20"/>
    <n v="2920"/>
    <x v="1"/>
    <s v="OFF-ST-10000036"/>
    <x v="0"/>
    <x v="3"/>
    <x v="1381"/>
    <n v="592.74"/>
    <n v="6"/>
    <n v="0"/>
    <n v="160.03980000000001"/>
  </r>
  <r>
    <n v="7827"/>
    <s v="CA-2017-117114"/>
    <n v="0.5"/>
    <x v="297"/>
    <d v="2017-11-05T00:00:00"/>
    <x v="2"/>
    <x v="3"/>
    <s v="Standard Class"/>
    <s v="CY-12745"/>
    <s v="Craig Yedwab"/>
    <n v="0.25"/>
    <x v="2"/>
    <s v="United States"/>
    <s v="Chicago"/>
    <x v="3"/>
    <n v="60610"/>
    <x v="2"/>
    <s v="TEC-PH-10004042"/>
    <x v="2"/>
    <x v="2"/>
    <x v="163"/>
    <n v="508.76799999999997"/>
    <n v="4"/>
    <n v="0.2"/>
    <n v="38.157600000000002"/>
  </r>
  <r>
    <n v="7828"/>
    <s v="CA-2017-117114"/>
    <n v="0.5"/>
    <x v="297"/>
    <d v="2017-11-05T00:00:00"/>
    <x v="2"/>
    <x v="3"/>
    <s v="Standard Class"/>
    <s v="CY-12745"/>
    <s v="Craig Yedwab"/>
    <n v="0.25"/>
    <x v="2"/>
    <s v="United States"/>
    <s v="Chicago"/>
    <x v="3"/>
    <n v="60610"/>
    <x v="2"/>
    <s v="OFF-EN-10001137"/>
    <x v="0"/>
    <x v="10"/>
    <x v="1382"/>
    <n v="9.9120000000000008"/>
    <n v="3"/>
    <n v="0.2"/>
    <n v="3.2214"/>
  </r>
  <r>
    <n v="7845"/>
    <s v="US-2017-123834"/>
    <n v="1"/>
    <x v="72"/>
    <d v="2017-07-25T00:00:00"/>
    <x v="1"/>
    <x v="5"/>
    <s v="Standard Class"/>
    <s v="GM-14500"/>
    <s v="Gene McClure"/>
    <n v="0.33333333333333331"/>
    <x v="0"/>
    <s v="United States"/>
    <s v="Pharr"/>
    <x v="2"/>
    <n v="78577"/>
    <x v="2"/>
    <s v="FUR-TA-10001676"/>
    <x v="1"/>
    <x v="12"/>
    <x v="357"/>
    <n v="124.404"/>
    <n v="4"/>
    <n v="0.3"/>
    <n v="-21.3264"/>
  </r>
  <r>
    <n v="7855"/>
    <s v="CA-2017-135587"/>
    <n v="0.5"/>
    <x v="65"/>
    <d v="2017-12-12T00:00:00"/>
    <x v="4"/>
    <x v="2"/>
    <s v="Standard Class"/>
    <s v="BH-11710"/>
    <s v="Brosina Hoffman"/>
    <n v="0.125"/>
    <x v="0"/>
    <s v="United States"/>
    <s v="Hattiesburg"/>
    <x v="23"/>
    <n v="39401"/>
    <x v="0"/>
    <s v="OFF-AP-10004540"/>
    <x v="0"/>
    <x v="11"/>
    <x v="1345"/>
    <n v="320.64"/>
    <n v="4"/>
    <n v="0"/>
    <n v="89.779200000000003"/>
  </r>
  <r>
    <n v="7856"/>
    <s v="CA-2017-135587"/>
    <n v="0.5"/>
    <x v="65"/>
    <d v="2017-12-12T00:00:00"/>
    <x v="4"/>
    <x v="2"/>
    <s v="Standard Class"/>
    <s v="BH-11710"/>
    <s v="Brosina Hoffman"/>
    <n v="0.125"/>
    <x v="0"/>
    <s v="United States"/>
    <s v="Hattiesburg"/>
    <x v="23"/>
    <n v="39401"/>
    <x v="0"/>
    <s v="TEC-AC-10001266"/>
    <x v="2"/>
    <x v="6"/>
    <x v="533"/>
    <n v="52"/>
    <n v="4"/>
    <n v="0"/>
    <n v="23.4"/>
  </r>
  <r>
    <n v="7861"/>
    <s v="CA-2017-152261"/>
    <n v="1"/>
    <x v="164"/>
    <d v="2017-03-06T00:00:00"/>
    <x v="9"/>
    <x v="2"/>
    <s v="Standard Class"/>
    <s v="JA-15970"/>
    <s v="Joseph Airdo"/>
    <n v="0.1"/>
    <x v="0"/>
    <s v="United States"/>
    <s v="Cuyahoga Falls"/>
    <x v="12"/>
    <n v="44221"/>
    <x v="1"/>
    <s v="OFF-BI-10002353"/>
    <x v="0"/>
    <x v="4"/>
    <x v="419"/>
    <n v="18.527999999999999"/>
    <n v="4"/>
    <n v="0.7"/>
    <n v="-12.352"/>
  </r>
  <r>
    <n v="7870"/>
    <s v="US-2017-166233"/>
    <n v="1"/>
    <x v="124"/>
    <d v="2017-07-09T00:00:00"/>
    <x v="1"/>
    <x v="4"/>
    <s v="Standard Class"/>
    <s v="MO-17950"/>
    <s v="Michael Oakman"/>
    <n v="1"/>
    <x v="0"/>
    <s v="United States"/>
    <s v="Jacksonville"/>
    <x v="0"/>
    <n v="28540"/>
    <x v="0"/>
    <s v="TEC-AC-10002167"/>
    <x v="2"/>
    <x v="6"/>
    <x v="1256"/>
    <n v="24"/>
    <n v="2"/>
    <n v="0.2"/>
    <n v="-2.7"/>
  </r>
  <r>
    <n v="7871"/>
    <s v="CA-2017-122112"/>
    <n v="1"/>
    <x v="37"/>
    <d v="2017-09-29T00:00:00"/>
    <x v="3"/>
    <x v="4"/>
    <s v="Standard Class"/>
    <s v="CA-11965"/>
    <s v="Carol Adams"/>
    <n v="0.33333333333333331"/>
    <x v="2"/>
    <s v="United States"/>
    <s v="Lakewood"/>
    <x v="12"/>
    <n v="44107"/>
    <x v="1"/>
    <s v="OFF-EN-10004459"/>
    <x v="0"/>
    <x v="10"/>
    <x v="210"/>
    <n v="24.448"/>
    <n v="4"/>
    <n v="0.2"/>
    <n v="8.8623999999999992"/>
  </r>
  <r>
    <n v="7876"/>
    <s v="CA-2017-168403"/>
    <n v="0.5"/>
    <x v="120"/>
    <d v="2017-09-15T00:00:00"/>
    <x v="3"/>
    <x v="0"/>
    <s v="Standard Class"/>
    <s v="DK-12835"/>
    <s v="Damala Kotsonis"/>
    <n v="8.3333333333333329E-2"/>
    <x v="2"/>
    <s v="United States"/>
    <s v="Portland"/>
    <x v="8"/>
    <n v="97206"/>
    <x v="3"/>
    <s v="OFF-PA-10002036"/>
    <x v="0"/>
    <x v="0"/>
    <x v="71"/>
    <n v="31.103999999999999"/>
    <n v="6"/>
    <n v="0.2"/>
    <n v="11.2752"/>
  </r>
  <r>
    <n v="7877"/>
    <s v="CA-2017-168403"/>
    <n v="0.5"/>
    <x v="120"/>
    <d v="2017-09-15T00:00:00"/>
    <x v="3"/>
    <x v="0"/>
    <s v="Standard Class"/>
    <s v="DK-12835"/>
    <s v="Damala Kotsonis"/>
    <n v="8.3333333333333329E-2"/>
    <x v="2"/>
    <s v="United States"/>
    <s v="Portland"/>
    <x v="8"/>
    <n v="97206"/>
    <x v="3"/>
    <s v="OFF-AP-10003278"/>
    <x v="0"/>
    <x v="11"/>
    <x v="1311"/>
    <n v="11.176"/>
    <n v="1"/>
    <n v="0.2"/>
    <n v="0.83819999999999995"/>
  </r>
  <r>
    <n v="7881"/>
    <s v="CA-2017-118017"/>
    <n v="0.125"/>
    <x v="213"/>
    <d v="2017-12-06T00:00:00"/>
    <x v="4"/>
    <x v="1"/>
    <s v="Second Class"/>
    <s v="LC-16870"/>
    <s v="Lena Cacioppo"/>
    <n v="5.8823529411764705E-2"/>
    <x v="0"/>
    <s v="United States"/>
    <s v="Thornton"/>
    <x v="26"/>
    <n v="80229"/>
    <x v="3"/>
    <s v="OFF-AR-10003856"/>
    <x v="0"/>
    <x v="8"/>
    <x v="556"/>
    <n v="13.343999999999999"/>
    <n v="6"/>
    <n v="0.2"/>
    <n v="1.0007999999999999"/>
  </r>
  <r>
    <n v="7882"/>
    <s v="CA-2017-118017"/>
    <n v="0.125"/>
    <x v="213"/>
    <d v="2017-12-06T00:00:00"/>
    <x v="4"/>
    <x v="1"/>
    <s v="Second Class"/>
    <s v="LC-16870"/>
    <s v="Lena Cacioppo"/>
    <n v="5.8823529411764705E-2"/>
    <x v="0"/>
    <s v="United States"/>
    <s v="Thornton"/>
    <x v="26"/>
    <n v="80229"/>
    <x v="3"/>
    <s v="TEC-AC-10002006"/>
    <x v="2"/>
    <x v="6"/>
    <x v="952"/>
    <n v="76.751999999999995"/>
    <n v="6"/>
    <n v="0.2"/>
    <n v="10.5534"/>
  </r>
  <r>
    <n v="7883"/>
    <s v="CA-2017-118017"/>
    <n v="0.125"/>
    <x v="213"/>
    <d v="2017-12-06T00:00:00"/>
    <x v="4"/>
    <x v="1"/>
    <s v="Second Class"/>
    <s v="LC-16870"/>
    <s v="Lena Cacioppo"/>
    <n v="5.8823529411764705E-2"/>
    <x v="0"/>
    <s v="United States"/>
    <s v="Thornton"/>
    <x v="26"/>
    <n v="80229"/>
    <x v="3"/>
    <s v="TEC-AC-10002006"/>
    <x v="2"/>
    <x v="6"/>
    <x v="952"/>
    <n v="102.336"/>
    <n v="8"/>
    <n v="0.2"/>
    <n v="14.071199999999999"/>
  </r>
  <r>
    <n v="7884"/>
    <s v="CA-2017-118017"/>
    <n v="0.125"/>
    <x v="213"/>
    <d v="2017-12-06T00:00:00"/>
    <x v="4"/>
    <x v="1"/>
    <s v="Second Class"/>
    <s v="LC-16870"/>
    <s v="Lena Cacioppo"/>
    <n v="5.8823529411764705E-2"/>
    <x v="0"/>
    <s v="United States"/>
    <s v="Thornton"/>
    <x v="26"/>
    <n v="80229"/>
    <x v="3"/>
    <s v="OFF-PA-10002246"/>
    <x v="0"/>
    <x v="0"/>
    <x v="820"/>
    <n v="10.32"/>
    <n v="2"/>
    <n v="0.2"/>
    <n v="3.7410000000000001"/>
  </r>
  <r>
    <n v="7885"/>
    <s v="CA-2017-118017"/>
    <n v="0.125"/>
    <x v="213"/>
    <d v="2017-12-06T00:00:00"/>
    <x v="4"/>
    <x v="1"/>
    <s v="Second Class"/>
    <s v="LC-16870"/>
    <s v="Lena Cacioppo"/>
    <n v="5.8823529411764705E-2"/>
    <x v="0"/>
    <s v="United States"/>
    <s v="Thornton"/>
    <x v="26"/>
    <n v="80229"/>
    <x v="3"/>
    <s v="OFF-SU-10004782"/>
    <x v="0"/>
    <x v="15"/>
    <x v="1383"/>
    <n v="47.32"/>
    <n v="7"/>
    <n v="0.2"/>
    <n v="5.915"/>
  </r>
  <r>
    <n v="7886"/>
    <s v="CA-2017-118017"/>
    <n v="0.125"/>
    <x v="213"/>
    <d v="2017-12-06T00:00:00"/>
    <x v="4"/>
    <x v="1"/>
    <s v="Second Class"/>
    <s v="LC-16870"/>
    <s v="Lena Cacioppo"/>
    <n v="5.8823529411764705E-2"/>
    <x v="0"/>
    <s v="United States"/>
    <s v="Thornton"/>
    <x v="26"/>
    <n v="80229"/>
    <x v="3"/>
    <s v="FUR-FU-10004351"/>
    <x v="1"/>
    <x v="5"/>
    <x v="251"/>
    <n v="23.376000000000001"/>
    <n v="3"/>
    <n v="0.2"/>
    <n v="7.0128000000000004"/>
  </r>
  <r>
    <n v="7887"/>
    <s v="CA-2017-118017"/>
    <n v="0.125"/>
    <x v="213"/>
    <d v="2017-12-06T00:00:00"/>
    <x v="4"/>
    <x v="1"/>
    <s v="Second Class"/>
    <s v="LC-16870"/>
    <s v="Lena Cacioppo"/>
    <n v="5.8823529411764705E-2"/>
    <x v="0"/>
    <s v="United States"/>
    <s v="Thornton"/>
    <x v="26"/>
    <n v="80229"/>
    <x v="3"/>
    <s v="FUR-FU-10004270"/>
    <x v="1"/>
    <x v="5"/>
    <x v="385"/>
    <n v="16.72"/>
    <n v="5"/>
    <n v="0.2"/>
    <n v="3.3439999999999999"/>
  </r>
  <r>
    <n v="7888"/>
    <s v="CA-2017-118017"/>
    <n v="0.125"/>
    <x v="213"/>
    <d v="2017-12-06T00:00:00"/>
    <x v="4"/>
    <x v="1"/>
    <s v="Second Class"/>
    <s v="LC-16870"/>
    <s v="Lena Cacioppo"/>
    <n v="5.8823529411764705E-2"/>
    <x v="0"/>
    <s v="United States"/>
    <s v="Thornton"/>
    <x v="26"/>
    <n v="80229"/>
    <x v="3"/>
    <s v="FUR-FU-10004053"/>
    <x v="1"/>
    <x v="5"/>
    <x v="1384"/>
    <n v="16.192"/>
    <n v="1"/>
    <n v="0.2"/>
    <n v="4.6551999999999998"/>
  </r>
  <r>
    <n v="7894"/>
    <s v="CA-2017-125367"/>
    <n v="1"/>
    <x v="82"/>
    <d v="2017-07-30T00:00:00"/>
    <x v="1"/>
    <x v="1"/>
    <s v="Standard Class"/>
    <s v="NM-18445"/>
    <s v="Nathan Mautz"/>
    <n v="1"/>
    <x v="1"/>
    <s v="United States"/>
    <s v="New York City"/>
    <x v="9"/>
    <n v="10011"/>
    <x v="1"/>
    <s v="OFF-BI-10002412"/>
    <x v="0"/>
    <x v="4"/>
    <x v="1354"/>
    <n v="13.92"/>
    <n v="3"/>
    <n v="0.2"/>
    <n v="4.3499999999999996"/>
  </r>
  <r>
    <n v="7895"/>
    <s v="CA-2017-124744"/>
    <n v="0.33333333333333331"/>
    <x v="156"/>
    <d v="2017-06-25T00:00:00"/>
    <x v="7"/>
    <x v="6"/>
    <s v="Standard Class"/>
    <s v="EH-14125"/>
    <s v="Eugene Hildebrand"/>
    <n v="0.14285714285714285"/>
    <x v="1"/>
    <s v="United States"/>
    <s v="Wheeling"/>
    <x v="46"/>
    <n v="26003"/>
    <x v="1"/>
    <s v="OFF-BI-10002852"/>
    <x v="0"/>
    <x v="4"/>
    <x v="1385"/>
    <n v="82.4"/>
    <n v="5"/>
    <n v="0"/>
    <n v="40.375999999999998"/>
  </r>
  <r>
    <n v="7896"/>
    <s v="CA-2017-124744"/>
    <n v="0.33333333333333331"/>
    <x v="156"/>
    <d v="2017-06-25T00:00:00"/>
    <x v="7"/>
    <x v="6"/>
    <s v="Standard Class"/>
    <s v="EH-14125"/>
    <s v="Eugene Hildebrand"/>
    <n v="0.14285714285714285"/>
    <x v="1"/>
    <s v="United States"/>
    <s v="Wheeling"/>
    <x v="46"/>
    <n v="26003"/>
    <x v="1"/>
    <s v="OFF-BI-10000145"/>
    <x v="0"/>
    <x v="4"/>
    <x v="534"/>
    <n v="6.24"/>
    <n v="2"/>
    <n v="0"/>
    <n v="3.0575999999999999"/>
  </r>
  <r>
    <n v="7897"/>
    <s v="CA-2017-124744"/>
    <n v="0.33333333333333331"/>
    <x v="156"/>
    <d v="2017-06-25T00:00:00"/>
    <x v="7"/>
    <x v="6"/>
    <s v="Standard Class"/>
    <s v="EH-14125"/>
    <s v="Eugene Hildebrand"/>
    <n v="0.14285714285714285"/>
    <x v="1"/>
    <s v="United States"/>
    <s v="Wheeling"/>
    <x v="46"/>
    <n v="26003"/>
    <x v="1"/>
    <s v="OFF-PA-10001970"/>
    <x v="0"/>
    <x v="0"/>
    <x v="85"/>
    <n v="447.84"/>
    <n v="8"/>
    <n v="0"/>
    <n v="219.44159999999999"/>
  </r>
  <r>
    <n v="7898"/>
    <s v="CA-2017-128363"/>
    <n v="0.14285714285714285"/>
    <x v="231"/>
    <d v="2017-08-18T00:00:00"/>
    <x v="10"/>
    <x v="1"/>
    <s v="Standard Class"/>
    <s v="DC-12850"/>
    <s v="Dan Campbell"/>
    <n v="8.3333333333333329E-2"/>
    <x v="0"/>
    <s v="United States"/>
    <s v="Memphis"/>
    <x v="15"/>
    <n v="38109"/>
    <x v="0"/>
    <s v="OFF-AP-10001563"/>
    <x v="0"/>
    <x v="11"/>
    <x v="151"/>
    <n v="272.048"/>
    <n v="7"/>
    <n v="0.2"/>
    <n v="30.605399999999999"/>
  </r>
  <r>
    <n v="7899"/>
    <s v="CA-2017-128363"/>
    <n v="0.14285714285714285"/>
    <x v="231"/>
    <d v="2017-08-18T00:00:00"/>
    <x v="10"/>
    <x v="1"/>
    <s v="Standard Class"/>
    <s v="DC-12850"/>
    <s v="Dan Campbell"/>
    <n v="8.3333333333333329E-2"/>
    <x v="0"/>
    <s v="United States"/>
    <s v="Memphis"/>
    <x v="15"/>
    <n v="38109"/>
    <x v="0"/>
    <s v="OFF-BI-10001359"/>
    <x v="0"/>
    <x v="4"/>
    <x v="470"/>
    <n v="1614.5820000000001"/>
    <n v="6"/>
    <n v="0.7"/>
    <n v="-1237.8462"/>
  </r>
  <r>
    <n v="7900"/>
    <s v="CA-2017-128363"/>
    <n v="0.14285714285714285"/>
    <x v="231"/>
    <d v="2017-08-18T00:00:00"/>
    <x v="10"/>
    <x v="1"/>
    <s v="Standard Class"/>
    <s v="DC-12850"/>
    <s v="Dan Campbell"/>
    <n v="8.3333333333333329E-2"/>
    <x v="0"/>
    <s v="United States"/>
    <s v="Memphis"/>
    <x v="15"/>
    <n v="38109"/>
    <x v="0"/>
    <s v="OFF-FA-10003495"/>
    <x v="0"/>
    <x v="9"/>
    <x v="24"/>
    <n v="24.32"/>
    <n v="5"/>
    <n v="0.2"/>
    <n v="9.1199999999999992"/>
  </r>
  <r>
    <n v="7901"/>
    <s v="CA-2017-128363"/>
    <n v="0.14285714285714285"/>
    <x v="231"/>
    <d v="2017-08-18T00:00:00"/>
    <x v="10"/>
    <x v="1"/>
    <s v="Standard Class"/>
    <s v="DC-12850"/>
    <s v="Dan Campbell"/>
    <n v="8.3333333333333329E-2"/>
    <x v="0"/>
    <s v="United States"/>
    <s v="Memphis"/>
    <x v="15"/>
    <n v="38109"/>
    <x v="0"/>
    <s v="TEC-AC-10003709"/>
    <x v="2"/>
    <x v="6"/>
    <x v="672"/>
    <n v="1.5840000000000001"/>
    <n v="2"/>
    <n v="0.2"/>
    <n v="0.47520000000000001"/>
  </r>
  <r>
    <n v="7902"/>
    <s v="CA-2017-128363"/>
    <n v="0.14285714285714285"/>
    <x v="231"/>
    <d v="2017-08-18T00:00:00"/>
    <x v="10"/>
    <x v="1"/>
    <s v="Standard Class"/>
    <s v="DC-12850"/>
    <s v="Dan Campbell"/>
    <n v="8.3333333333333329E-2"/>
    <x v="0"/>
    <s v="United States"/>
    <s v="Memphis"/>
    <x v="15"/>
    <n v="38109"/>
    <x v="0"/>
    <s v="FUR-FU-10003268"/>
    <x v="1"/>
    <x v="5"/>
    <x v="1386"/>
    <n v="31.984000000000002"/>
    <n v="1"/>
    <n v="0.2"/>
    <n v="0"/>
  </r>
  <r>
    <n v="7903"/>
    <s v="CA-2017-128363"/>
    <n v="0.14285714285714285"/>
    <x v="231"/>
    <d v="2017-08-18T00:00:00"/>
    <x v="10"/>
    <x v="1"/>
    <s v="Standard Class"/>
    <s v="DC-12850"/>
    <s v="Dan Campbell"/>
    <n v="8.3333333333333329E-2"/>
    <x v="0"/>
    <s v="United States"/>
    <s v="Memphis"/>
    <x v="15"/>
    <n v="38109"/>
    <x v="0"/>
    <s v="OFF-EN-10003845"/>
    <x v="0"/>
    <x v="10"/>
    <x v="1138"/>
    <n v="14.76"/>
    <n v="5"/>
    <n v="0.2"/>
    <n v="4.7969999999999997"/>
  </r>
  <r>
    <n v="7904"/>
    <s v="CA-2017-128363"/>
    <n v="0.14285714285714285"/>
    <x v="231"/>
    <d v="2017-08-18T00:00:00"/>
    <x v="10"/>
    <x v="1"/>
    <s v="Standard Class"/>
    <s v="DC-12850"/>
    <s v="Dan Campbell"/>
    <n v="8.3333333333333329E-2"/>
    <x v="0"/>
    <s v="United States"/>
    <s v="Memphis"/>
    <x v="15"/>
    <n v="38109"/>
    <x v="0"/>
    <s v="FUR-CH-10002073"/>
    <x v="1"/>
    <x v="1"/>
    <x v="1387"/>
    <n v="423.64800000000002"/>
    <n v="2"/>
    <n v="0.2"/>
    <n v="47.660400000000003"/>
  </r>
  <r>
    <n v="7914"/>
    <s v="US-2017-105697"/>
    <n v="1"/>
    <x v="92"/>
    <d v="2017-08-27T00:00:00"/>
    <x v="10"/>
    <x v="5"/>
    <s v="First Class"/>
    <s v="JE-15715"/>
    <s v="Joe Elijah"/>
    <n v="0.25"/>
    <x v="0"/>
    <s v="United States"/>
    <s v="Cleveland"/>
    <x v="12"/>
    <n v="44105"/>
    <x v="1"/>
    <s v="OFF-ST-10003996"/>
    <x v="0"/>
    <x v="3"/>
    <x v="1388"/>
    <n v="25.696000000000002"/>
    <n v="2"/>
    <n v="0.2"/>
    <n v="1.9272"/>
  </r>
  <r>
    <n v="7915"/>
    <s v="CA-2017-165323"/>
    <n v="0.5"/>
    <x v="12"/>
    <d v="2017-06-21T00:00:00"/>
    <x v="7"/>
    <x v="0"/>
    <s v="Standard Class"/>
    <s v="SR-20740"/>
    <s v="Steven Roelle"/>
    <n v="0.5"/>
    <x v="1"/>
    <s v="United States"/>
    <s v="New York City"/>
    <x v="9"/>
    <n v="10024"/>
    <x v="1"/>
    <s v="TEC-MA-10003673"/>
    <x v="2"/>
    <x v="16"/>
    <x v="1389"/>
    <n v="3404.5"/>
    <n v="5"/>
    <n v="0"/>
    <n v="1668.2049999999999"/>
  </r>
  <r>
    <n v="7916"/>
    <s v="CA-2017-165323"/>
    <n v="0.5"/>
    <x v="12"/>
    <d v="2017-06-21T00:00:00"/>
    <x v="7"/>
    <x v="0"/>
    <s v="Standard Class"/>
    <s v="SR-20740"/>
    <s v="Steven Roelle"/>
    <n v="0.5"/>
    <x v="1"/>
    <s v="United States"/>
    <s v="New York City"/>
    <x v="9"/>
    <n v="10024"/>
    <x v="1"/>
    <s v="TEC-AC-10004992"/>
    <x v="2"/>
    <x v="6"/>
    <x v="1119"/>
    <n v="101.34"/>
    <n v="3"/>
    <n v="0"/>
    <n v="8.1072000000000006"/>
  </r>
  <r>
    <n v="7918"/>
    <s v="CA-2017-100783"/>
    <n v="1"/>
    <x v="146"/>
    <d v="2017-09-08T00:00:00"/>
    <x v="3"/>
    <x v="4"/>
    <s v="Second Class"/>
    <s v="JK-16120"/>
    <s v="Julie Kriz"/>
    <n v="0.14285714285714285"/>
    <x v="1"/>
    <s v="United States"/>
    <s v="Garland"/>
    <x v="2"/>
    <n v="75043"/>
    <x v="2"/>
    <s v="OFF-AR-10000380"/>
    <x v="0"/>
    <x v="8"/>
    <x v="1242"/>
    <n v="30.384"/>
    <n v="1"/>
    <n v="0.2"/>
    <n v="3.798"/>
  </r>
  <r>
    <n v="7920"/>
    <s v="CA-2017-139822"/>
    <n v="0.5"/>
    <x v="48"/>
    <d v="2017-09-21T00:00:00"/>
    <x v="3"/>
    <x v="5"/>
    <s v="Standard Class"/>
    <s v="Dp-13240"/>
    <s v="Dean percer"/>
    <n v="5.2631578947368418E-2"/>
    <x v="1"/>
    <s v="United States"/>
    <s v="Waterbury"/>
    <x v="38"/>
    <n v="6708"/>
    <x v="1"/>
    <s v="OFF-ST-10000943"/>
    <x v="0"/>
    <x v="3"/>
    <x v="1178"/>
    <n v="38.619999999999997"/>
    <n v="2"/>
    <n v="0"/>
    <n v="10.813599999999999"/>
  </r>
  <r>
    <n v="7921"/>
    <s v="CA-2017-139822"/>
    <n v="0.5"/>
    <x v="48"/>
    <d v="2017-09-21T00:00:00"/>
    <x v="3"/>
    <x v="5"/>
    <s v="Standard Class"/>
    <s v="Dp-13240"/>
    <s v="Dean percer"/>
    <n v="5.2631578947368418E-2"/>
    <x v="1"/>
    <s v="United States"/>
    <s v="Waterbury"/>
    <x v="38"/>
    <n v="6708"/>
    <x v="1"/>
    <s v="TEC-AC-10001090"/>
    <x v="2"/>
    <x v="6"/>
    <x v="1390"/>
    <n v="59.98"/>
    <n v="2"/>
    <n v="0"/>
    <n v="10.7964"/>
  </r>
  <r>
    <n v="7922"/>
    <s v="CA-2017-107713"/>
    <n v="1"/>
    <x v="193"/>
    <d v="2017-03-17T00:00:00"/>
    <x v="9"/>
    <x v="4"/>
    <s v="Standard Class"/>
    <s v="JB-16000"/>
    <s v="Joy Bell-"/>
    <n v="0.2"/>
    <x v="0"/>
    <s v="United States"/>
    <s v="Columbia"/>
    <x v="29"/>
    <n v="21044"/>
    <x v="1"/>
    <s v="OFF-BI-10002026"/>
    <x v="0"/>
    <x v="4"/>
    <x v="328"/>
    <n v="174.3"/>
    <n v="3"/>
    <n v="0"/>
    <n v="81.921000000000006"/>
  </r>
  <r>
    <n v="7923"/>
    <s v="CA-2017-134096"/>
    <n v="0.5"/>
    <x v="70"/>
    <d v="2017-09-29T00:00:00"/>
    <x v="3"/>
    <x v="1"/>
    <s v="Standard Class"/>
    <s v="PP-18955"/>
    <s v="Paul Prost"/>
    <n v="0.2"/>
    <x v="1"/>
    <s v="United States"/>
    <s v="Hollywood"/>
    <x v="4"/>
    <n v="33021"/>
    <x v="0"/>
    <s v="TEC-PH-10000526"/>
    <x v="2"/>
    <x v="2"/>
    <x v="758"/>
    <n v="383.96"/>
    <n v="5"/>
    <n v="0.2"/>
    <n v="38.396000000000001"/>
  </r>
  <r>
    <n v="7924"/>
    <s v="CA-2017-134096"/>
    <n v="0.5"/>
    <x v="70"/>
    <d v="2017-09-29T00:00:00"/>
    <x v="3"/>
    <x v="1"/>
    <s v="Standard Class"/>
    <s v="PP-18955"/>
    <s v="Paul Prost"/>
    <n v="0.2"/>
    <x v="1"/>
    <s v="United States"/>
    <s v="Hollywood"/>
    <x v="4"/>
    <n v="33021"/>
    <x v="0"/>
    <s v="OFF-BI-10004002"/>
    <x v="0"/>
    <x v="4"/>
    <x v="1322"/>
    <n v="15.57"/>
    <n v="3"/>
    <n v="0.7"/>
    <n v="-11.417999999999999"/>
  </r>
  <r>
    <n v="7927"/>
    <s v="CA-2017-120404"/>
    <n v="0.33333333333333331"/>
    <x v="64"/>
    <d v="2017-11-24T00:00:00"/>
    <x v="5"/>
    <x v="4"/>
    <s v="Second Class"/>
    <s v="KH-16330"/>
    <s v="Katharine Harms"/>
    <n v="0.125"/>
    <x v="2"/>
    <s v="United States"/>
    <s v="New York City"/>
    <x v="9"/>
    <n v="10035"/>
    <x v="1"/>
    <s v="TEC-AC-10003433"/>
    <x v="2"/>
    <x v="6"/>
    <x v="677"/>
    <n v="2.97"/>
    <n v="3"/>
    <n v="0"/>
    <n v="1.3365"/>
  </r>
  <r>
    <n v="7928"/>
    <s v="CA-2017-120404"/>
    <n v="0.33333333333333331"/>
    <x v="64"/>
    <d v="2017-11-24T00:00:00"/>
    <x v="5"/>
    <x v="4"/>
    <s v="Second Class"/>
    <s v="KH-16330"/>
    <s v="Katharine Harms"/>
    <n v="0.125"/>
    <x v="2"/>
    <s v="United States"/>
    <s v="New York City"/>
    <x v="9"/>
    <n v="10035"/>
    <x v="1"/>
    <s v="TEC-PH-10001363"/>
    <x v="2"/>
    <x v="2"/>
    <x v="1186"/>
    <n v="569.99"/>
    <n v="1"/>
    <n v="0"/>
    <n v="170.99700000000001"/>
  </r>
  <r>
    <n v="7929"/>
    <s v="CA-2017-120404"/>
    <n v="0.33333333333333331"/>
    <x v="64"/>
    <d v="2017-11-24T00:00:00"/>
    <x v="5"/>
    <x v="4"/>
    <s v="Second Class"/>
    <s v="KH-16330"/>
    <s v="Katharine Harms"/>
    <n v="0.125"/>
    <x v="2"/>
    <s v="United States"/>
    <s v="New York City"/>
    <x v="9"/>
    <n v="10035"/>
    <x v="1"/>
    <s v="FUR-FU-10000820"/>
    <x v="1"/>
    <x v="5"/>
    <x v="1353"/>
    <n v="50.97"/>
    <n v="3"/>
    <n v="0"/>
    <n v="9.1745999999999999"/>
  </r>
  <r>
    <n v="7930"/>
    <s v="CA-2017-167549"/>
    <n v="1"/>
    <x v="229"/>
    <d v="2017-07-27T00:00:00"/>
    <x v="1"/>
    <x v="3"/>
    <s v="First Class"/>
    <s v="EM-14200"/>
    <s v="Evan Minnotte"/>
    <n v="0.33333333333333331"/>
    <x v="1"/>
    <s v="United States"/>
    <s v="Dallas"/>
    <x v="2"/>
    <n v="75217"/>
    <x v="2"/>
    <s v="FUR-TA-10004767"/>
    <x v="1"/>
    <x v="12"/>
    <x v="463"/>
    <n v="298.11599999999999"/>
    <n v="6"/>
    <n v="0.3"/>
    <n v="-4.2587999999999999"/>
  </r>
  <r>
    <n v="7934"/>
    <s v="CA-2017-166093"/>
    <n v="0.14285714285714285"/>
    <x v="176"/>
    <d v="2017-08-24T00:00:00"/>
    <x v="10"/>
    <x v="2"/>
    <s v="Standard Class"/>
    <s v="RW-19540"/>
    <s v="Rick Wilson"/>
    <n v="7.1428571428571425E-2"/>
    <x v="2"/>
    <s v="United States"/>
    <s v="Brentwood"/>
    <x v="10"/>
    <n v="94513"/>
    <x v="3"/>
    <s v="OFF-EN-10003134"/>
    <x v="0"/>
    <x v="10"/>
    <x v="468"/>
    <n v="23.36"/>
    <n v="2"/>
    <n v="0"/>
    <n v="11.68"/>
  </r>
  <r>
    <n v="7935"/>
    <s v="CA-2017-166093"/>
    <n v="0.14285714285714285"/>
    <x v="176"/>
    <d v="2017-08-24T00:00:00"/>
    <x v="10"/>
    <x v="2"/>
    <s v="Standard Class"/>
    <s v="RW-19540"/>
    <s v="Rick Wilson"/>
    <n v="7.1428571428571425E-2"/>
    <x v="2"/>
    <s v="United States"/>
    <s v="Brentwood"/>
    <x v="10"/>
    <n v="94513"/>
    <x v="3"/>
    <s v="TEC-PH-10002564"/>
    <x v="2"/>
    <x v="2"/>
    <x v="366"/>
    <n v="71.975999999999999"/>
    <n v="3"/>
    <n v="0.2"/>
    <n v="8.9969999999999999"/>
  </r>
  <r>
    <n v="7936"/>
    <s v="CA-2017-166093"/>
    <n v="0.14285714285714285"/>
    <x v="176"/>
    <d v="2017-08-24T00:00:00"/>
    <x v="10"/>
    <x v="2"/>
    <s v="Standard Class"/>
    <s v="RW-19540"/>
    <s v="Rick Wilson"/>
    <n v="7.1428571428571425E-2"/>
    <x v="2"/>
    <s v="United States"/>
    <s v="Brentwood"/>
    <x v="10"/>
    <n v="94513"/>
    <x v="3"/>
    <s v="OFF-PA-10003893"/>
    <x v="0"/>
    <x v="0"/>
    <x v="441"/>
    <n v="8.56"/>
    <n v="2"/>
    <n v="0"/>
    <n v="3.8519999999999999"/>
  </r>
  <r>
    <n v="7937"/>
    <s v="CA-2017-166093"/>
    <n v="0.14285714285714285"/>
    <x v="176"/>
    <d v="2017-08-24T00:00:00"/>
    <x v="10"/>
    <x v="2"/>
    <s v="Standard Class"/>
    <s v="RW-19540"/>
    <s v="Rick Wilson"/>
    <n v="7.1428571428571425E-2"/>
    <x v="2"/>
    <s v="United States"/>
    <s v="Brentwood"/>
    <x v="10"/>
    <n v="94513"/>
    <x v="3"/>
    <s v="OFF-BI-10000174"/>
    <x v="0"/>
    <x v="4"/>
    <x v="716"/>
    <n v="13.92"/>
    <n v="3"/>
    <n v="0.2"/>
    <n v="4.8719999999999999"/>
  </r>
  <r>
    <n v="7938"/>
    <s v="CA-2017-166093"/>
    <n v="0.14285714285714285"/>
    <x v="176"/>
    <d v="2017-08-24T00:00:00"/>
    <x v="10"/>
    <x v="2"/>
    <s v="Standard Class"/>
    <s v="RW-19540"/>
    <s v="Rick Wilson"/>
    <n v="7.1428571428571425E-2"/>
    <x v="2"/>
    <s v="United States"/>
    <s v="Brentwood"/>
    <x v="10"/>
    <n v="94513"/>
    <x v="3"/>
    <s v="OFF-AP-10001058"/>
    <x v="0"/>
    <x v="11"/>
    <x v="28"/>
    <n v="2518.29"/>
    <n v="9"/>
    <n v="0"/>
    <n v="654.75540000000001"/>
  </r>
  <r>
    <n v="7939"/>
    <s v="CA-2017-166093"/>
    <n v="0.14285714285714285"/>
    <x v="176"/>
    <d v="2017-08-24T00:00:00"/>
    <x v="10"/>
    <x v="2"/>
    <s v="Standard Class"/>
    <s v="RW-19540"/>
    <s v="Rick Wilson"/>
    <n v="7.1428571428571425E-2"/>
    <x v="2"/>
    <s v="United States"/>
    <s v="Brentwood"/>
    <x v="10"/>
    <n v="94513"/>
    <x v="3"/>
    <s v="OFF-ST-10001496"/>
    <x v="0"/>
    <x v="3"/>
    <x v="1110"/>
    <n v="540.57000000000005"/>
    <n v="3"/>
    <n v="0"/>
    <n v="140.54820000000001"/>
  </r>
  <r>
    <n v="7940"/>
    <s v="CA-2017-166093"/>
    <n v="0.14285714285714285"/>
    <x v="176"/>
    <d v="2017-08-24T00:00:00"/>
    <x v="10"/>
    <x v="2"/>
    <s v="Standard Class"/>
    <s v="RW-19540"/>
    <s v="Rick Wilson"/>
    <n v="7.1428571428571425E-2"/>
    <x v="2"/>
    <s v="United States"/>
    <s v="Brentwood"/>
    <x v="10"/>
    <n v="94513"/>
    <x v="3"/>
    <s v="OFF-BI-10004230"/>
    <x v="0"/>
    <x v="4"/>
    <x v="969"/>
    <n v="221.05600000000001"/>
    <n v="8"/>
    <n v="0.2"/>
    <n v="77.369600000000005"/>
  </r>
  <r>
    <n v="7943"/>
    <s v="CA-2017-134194"/>
    <n v="0.2"/>
    <x v="14"/>
    <d v="2018-01-01T00:00:00"/>
    <x v="4"/>
    <x v="4"/>
    <s v="Standard Class"/>
    <s v="GA-14725"/>
    <s v="Guy Armstrong"/>
    <n v="9.0909090909090912E-2"/>
    <x v="0"/>
    <s v="United States"/>
    <s v="Dallas"/>
    <x v="2"/>
    <n v="75081"/>
    <x v="2"/>
    <s v="OFF-BI-10003684"/>
    <x v="0"/>
    <x v="4"/>
    <x v="236"/>
    <n v="39.582000000000001"/>
    <n v="9"/>
    <n v="0.8"/>
    <n v="-59.372999999999998"/>
  </r>
  <r>
    <n v="7944"/>
    <s v="CA-2017-134194"/>
    <n v="0.2"/>
    <x v="14"/>
    <d v="2018-01-01T00:00:00"/>
    <x v="4"/>
    <x v="4"/>
    <s v="Standard Class"/>
    <s v="GA-14725"/>
    <s v="Guy Armstrong"/>
    <n v="9.0909090909090912E-2"/>
    <x v="0"/>
    <s v="United States"/>
    <s v="Dallas"/>
    <x v="2"/>
    <n v="75081"/>
    <x v="2"/>
    <s v="OFF-SU-10000946"/>
    <x v="0"/>
    <x v="15"/>
    <x v="284"/>
    <n v="44.688000000000002"/>
    <n v="7"/>
    <n v="0.2"/>
    <n v="5.0274000000000001"/>
  </r>
  <r>
    <n v="7945"/>
    <s v="CA-2017-134194"/>
    <n v="0.2"/>
    <x v="14"/>
    <d v="2018-01-01T00:00:00"/>
    <x v="4"/>
    <x v="4"/>
    <s v="Standard Class"/>
    <s v="GA-14725"/>
    <s v="Guy Armstrong"/>
    <n v="9.0909090909090912E-2"/>
    <x v="0"/>
    <s v="United States"/>
    <s v="Dallas"/>
    <x v="2"/>
    <n v="75081"/>
    <x v="2"/>
    <s v="OFF-AR-10001615"/>
    <x v="0"/>
    <x v="8"/>
    <x v="1352"/>
    <n v="31.744"/>
    <n v="2"/>
    <n v="0.2"/>
    <n v="2.3807999999999998"/>
  </r>
  <r>
    <n v="7946"/>
    <s v="CA-2017-134194"/>
    <n v="0.2"/>
    <x v="14"/>
    <d v="2018-01-01T00:00:00"/>
    <x v="4"/>
    <x v="4"/>
    <s v="Standard Class"/>
    <s v="GA-14725"/>
    <s v="Guy Armstrong"/>
    <n v="9.0909090909090912E-2"/>
    <x v="0"/>
    <s v="United States"/>
    <s v="Dallas"/>
    <x v="2"/>
    <n v="75081"/>
    <x v="2"/>
    <s v="OFF-BI-10001597"/>
    <x v="0"/>
    <x v="4"/>
    <x v="283"/>
    <n v="40.98"/>
    <n v="5"/>
    <n v="0.8"/>
    <n v="-65.567999999999998"/>
  </r>
  <r>
    <n v="7947"/>
    <s v="CA-2017-134194"/>
    <n v="0.2"/>
    <x v="14"/>
    <d v="2018-01-01T00:00:00"/>
    <x v="4"/>
    <x v="4"/>
    <s v="Standard Class"/>
    <s v="GA-14725"/>
    <s v="Guy Armstrong"/>
    <n v="9.0909090909090912E-2"/>
    <x v="0"/>
    <s v="United States"/>
    <s v="Dallas"/>
    <x v="2"/>
    <n v="75081"/>
    <x v="2"/>
    <s v="OFF-BI-10001116"/>
    <x v="0"/>
    <x v="4"/>
    <x v="414"/>
    <n v="3.1680000000000001"/>
    <n v="3"/>
    <n v="0.8"/>
    <n v="-5.0688000000000004"/>
  </r>
  <r>
    <n v="7956"/>
    <s v="CA-2017-131807"/>
    <n v="0.16666666666666666"/>
    <x v="105"/>
    <d v="2017-10-10T00:00:00"/>
    <x v="2"/>
    <x v="2"/>
    <s v="Standard Class"/>
    <s v="GG-14650"/>
    <s v="Greg Guthrie"/>
    <n v="0.1"/>
    <x v="2"/>
    <s v="United States"/>
    <s v="Chico"/>
    <x v="10"/>
    <n v="95928"/>
    <x v="3"/>
    <s v="FUR-CH-10001190"/>
    <x v="1"/>
    <x v="1"/>
    <x v="1391"/>
    <n v="435.16800000000001"/>
    <n v="4"/>
    <n v="0.2"/>
    <n v="-59.835599999999999"/>
  </r>
  <r>
    <n v="7957"/>
    <s v="CA-2017-131807"/>
    <n v="0.16666666666666666"/>
    <x v="105"/>
    <d v="2017-10-10T00:00:00"/>
    <x v="2"/>
    <x v="2"/>
    <s v="Standard Class"/>
    <s v="GG-14650"/>
    <s v="Greg Guthrie"/>
    <n v="0.1"/>
    <x v="2"/>
    <s v="United States"/>
    <s v="Chico"/>
    <x v="10"/>
    <n v="95928"/>
    <x v="3"/>
    <s v="OFF-FA-10002780"/>
    <x v="0"/>
    <x v="9"/>
    <x v="24"/>
    <n v="14.9"/>
    <n v="5"/>
    <n v="0"/>
    <n v="6.8540000000000001"/>
  </r>
  <r>
    <n v="7958"/>
    <s v="CA-2017-131807"/>
    <n v="0.16666666666666666"/>
    <x v="105"/>
    <d v="2017-10-10T00:00:00"/>
    <x v="2"/>
    <x v="2"/>
    <s v="Standard Class"/>
    <s v="GG-14650"/>
    <s v="Greg Guthrie"/>
    <n v="0.1"/>
    <x v="2"/>
    <s v="United States"/>
    <s v="Chico"/>
    <x v="10"/>
    <n v="95928"/>
    <x v="3"/>
    <s v="OFF-AP-10004052"/>
    <x v="0"/>
    <x v="11"/>
    <x v="1392"/>
    <n v="15.8"/>
    <n v="4"/>
    <n v="0"/>
    <n v="4.1079999999999997"/>
  </r>
  <r>
    <n v="7959"/>
    <s v="CA-2017-131807"/>
    <n v="0.16666666666666666"/>
    <x v="105"/>
    <d v="2017-10-10T00:00:00"/>
    <x v="2"/>
    <x v="2"/>
    <s v="Standard Class"/>
    <s v="GG-14650"/>
    <s v="Greg Guthrie"/>
    <n v="0.1"/>
    <x v="2"/>
    <s v="United States"/>
    <s v="Chico"/>
    <x v="10"/>
    <n v="95928"/>
    <x v="3"/>
    <s v="FUR-FU-10004666"/>
    <x v="1"/>
    <x v="5"/>
    <x v="1393"/>
    <n v="72.900000000000006"/>
    <n v="5"/>
    <n v="0"/>
    <n v="26.972999999999999"/>
  </r>
  <r>
    <n v="7960"/>
    <s v="CA-2017-131807"/>
    <n v="0.16666666666666666"/>
    <x v="105"/>
    <d v="2017-10-10T00:00:00"/>
    <x v="2"/>
    <x v="2"/>
    <s v="Standard Class"/>
    <s v="GG-14650"/>
    <s v="Greg Guthrie"/>
    <n v="0.1"/>
    <x v="2"/>
    <s v="United States"/>
    <s v="Chico"/>
    <x v="10"/>
    <n v="95928"/>
    <x v="3"/>
    <s v="FUR-TA-10004086"/>
    <x v="1"/>
    <x v="12"/>
    <x v="812"/>
    <n v="206.352"/>
    <n v="3"/>
    <n v="0.2"/>
    <n v="5.1588000000000003"/>
  </r>
  <r>
    <n v="7961"/>
    <s v="CA-2017-131807"/>
    <n v="0.16666666666666666"/>
    <x v="105"/>
    <d v="2017-10-10T00:00:00"/>
    <x v="2"/>
    <x v="2"/>
    <s v="Standard Class"/>
    <s v="GG-14650"/>
    <s v="Greg Guthrie"/>
    <n v="0.1"/>
    <x v="2"/>
    <s v="United States"/>
    <s v="Chico"/>
    <x v="10"/>
    <n v="95928"/>
    <x v="3"/>
    <s v="TEC-PH-10000702"/>
    <x v="2"/>
    <x v="2"/>
    <x v="593"/>
    <n v="7.992"/>
    <n v="1"/>
    <n v="0.2"/>
    <n v="2.6972999999999998"/>
  </r>
  <r>
    <n v="7962"/>
    <s v="CA-2017-104864"/>
    <n v="0.2"/>
    <x v="157"/>
    <d v="2017-11-23T00:00:00"/>
    <x v="5"/>
    <x v="0"/>
    <s v="Second Class"/>
    <s v="JS-15685"/>
    <s v="Jim Sink"/>
    <n v="0.14285714285714285"/>
    <x v="2"/>
    <s v="United States"/>
    <s v="Miramar"/>
    <x v="4"/>
    <n v="33023"/>
    <x v="0"/>
    <s v="OFF-ST-10002301"/>
    <x v="0"/>
    <x v="3"/>
    <x v="787"/>
    <n v="81.36"/>
    <n v="5"/>
    <n v="0.2"/>
    <n v="-19.323"/>
  </r>
  <r>
    <n v="7963"/>
    <s v="CA-2017-104864"/>
    <n v="0.2"/>
    <x v="157"/>
    <d v="2017-11-23T00:00:00"/>
    <x v="5"/>
    <x v="0"/>
    <s v="Second Class"/>
    <s v="JS-15685"/>
    <s v="Jim Sink"/>
    <n v="0.14285714285714285"/>
    <x v="2"/>
    <s v="United States"/>
    <s v="Miramar"/>
    <x v="4"/>
    <n v="33023"/>
    <x v="0"/>
    <s v="OFF-BI-10001636"/>
    <x v="0"/>
    <x v="4"/>
    <x v="388"/>
    <n v="20.231999999999999"/>
    <n v="8"/>
    <n v="0.7"/>
    <n v="-16.185600000000001"/>
  </r>
  <r>
    <n v="7964"/>
    <s v="CA-2017-104864"/>
    <n v="0.2"/>
    <x v="157"/>
    <d v="2017-11-23T00:00:00"/>
    <x v="5"/>
    <x v="0"/>
    <s v="Second Class"/>
    <s v="JS-15685"/>
    <s v="Jim Sink"/>
    <n v="0.14285714285714285"/>
    <x v="2"/>
    <s v="United States"/>
    <s v="Miramar"/>
    <x v="4"/>
    <n v="33023"/>
    <x v="0"/>
    <s v="OFF-AP-10002684"/>
    <x v="0"/>
    <x v="11"/>
    <x v="29"/>
    <n v="389.05599999999998"/>
    <n v="4"/>
    <n v="0.2"/>
    <n v="48.631999999999998"/>
  </r>
  <r>
    <n v="7965"/>
    <s v="CA-2017-104864"/>
    <n v="0.2"/>
    <x v="157"/>
    <d v="2017-11-23T00:00:00"/>
    <x v="5"/>
    <x v="0"/>
    <s v="Second Class"/>
    <s v="JS-15685"/>
    <s v="Jim Sink"/>
    <n v="0.14285714285714285"/>
    <x v="2"/>
    <s v="United States"/>
    <s v="Miramar"/>
    <x v="4"/>
    <n v="33023"/>
    <x v="0"/>
    <s v="OFF-PA-10004609"/>
    <x v="0"/>
    <x v="0"/>
    <x v="1160"/>
    <n v="20.736000000000001"/>
    <n v="4"/>
    <n v="0.2"/>
    <n v="7.2576000000000001"/>
  </r>
  <r>
    <n v="7966"/>
    <s v="CA-2017-104864"/>
    <n v="0.2"/>
    <x v="157"/>
    <d v="2017-11-23T00:00:00"/>
    <x v="5"/>
    <x v="0"/>
    <s v="Second Class"/>
    <s v="JS-15685"/>
    <s v="Jim Sink"/>
    <n v="0.14285714285714285"/>
    <x v="2"/>
    <s v="United States"/>
    <s v="Miramar"/>
    <x v="4"/>
    <n v="33023"/>
    <x v="0"/>
    <s v="OFF-PA-10003309"/>
    <x v="0"/>
    <x v="0"/>
    <x v="1394"/>
    <n v="41.472000000000001"/>
    <n v="8"/>
    <n v="0.2"/>
    <n v="14.5152"/>
  </r>
  <r>
    <n v="7984"/>
    <s v="CA-2017-152499"/>
    <n v="0.5"/>
    <x v="56"/>
    <d v="2017-01-25T00:00:00"/>
    <x v="11"/>
    <x v="1"/>
    <s v="Second Class"/>
    <s v="EH-13765"/>
    <s v="Edward Hooks"/>
    <n v="0.25"/>
    <x v="2"/>
    <s v="United States"/>
    <s v="Chicago"/>
    <x v="3"/>
    <n v="60623"/>
    <x v="2"/>
    <s v="OFF-FA-10002975"/>
    <x v="0"/>
    <x v="9"/>
    <x v="24"/>
    <n v="15.12"/>
    <n v="5"/>
    <n v="0.2"/>
    <n v="4.9139999999999997"/>
  </r>
  <r>
    <n v="7985"/>
    <s v="CA-2017-152499"/>
    <n v="0.5"/>
    <x v="56"/>
    <d v="2017-01-25T00:00:00"/>
    <x v="11"/>
    <x v="1"/>
    <s v="Second Class"/>
    <s v="EH-13765"/>
    <s v="Edward Hooks"/>
    <n v="0.25"/>
    <x v="2"/>
    <s v="United States"/>
    <s v="Chicago"/>
    <x v="3"/>
    <n v="60623"/>
    <x v="2"/>
    <s v="OFF-AR-10003481"/>
    <x v="0"/>
    <x v="8"/>
    <x v="1024"/>
    <n v="7.8719999999999999"/>
    <n v="3"/>
    <n v="0.2"/>
    <n v="0.88560000000000005"/>
  </r>
  <r>
    <n v="7997"/>
    <s v="US-2017-105998"/>
    <n v="0.5"/>
    <x v="33"/>
    <d v="2017-11-05T00:00:00"/>
    <x v="5"/>
    <x v="5"/>
    <s v="First Class"/>
    <s v="CR-12580"/>
    <s v="Clay Rozendal"/>
    <n v="0.5"/>
    <x v="1"/>
    <s v="United States"/>
    <s v="San Diego"/>
    <x v="10"/>
    <n v="92037"/>
    <x v="3"/>
    <s v="TEC-AC-10004469"/>
    <x v="2"/>
    <x v="6"/>
    <x v="308"/>
    <n v="199.75"/>
    <n v="5"/>
    <n v="0"/>
    <n v="87.89"/>
  </r>
  <r>
    <n v="7998"/>
    <s v="US-2017-105998"/>
    <n v="0.5"/>
    <x v="33"/>
    <d v="2017-11-05T00:00:00"/>
    <x v="5"/>
    <x v="5"/>
    <s v="First Class"/>
    <s v="CR-12580"/>
    <s v="Clay Rozendal"/>
    <n v="0.5"/>
    <x v="1"/>
    <s v="United States"/>
    <s v="San Diego"/>
    <x v="10"/>
    <n v="92037"/>
    <x v="3"/>
    <s v="FUR-TA-10001095"/>
    <x v="1"/>
    <x v="12"/>
    <x v="994"/>
    <n v="1673.184"/>
    <n v="12"/>
    <n v="0.2"/>
    <n v="20.9148"/>
  </r>
  <r>
    <n v="8013"/>
    <s v="CA-2017-120168"/>
    <n v="0.25"/>
    <x v="301"/>
    <d v="2017-05-25T00:00:00"/>
    <x v="6"/>
    <x v="2"/>
    <s v="Same Day"/>
    <s v="TB-21625"/>
    <s v="Trudy Brown"/>
    <n v="0.16666666666666666"/>
    <x v="0"/>
    <s v="United States"/>
    <s v="New York City"/>
    <x v="9"/>
    <n v="10009"/>
    <x v="1"/>
    <s v="OFF-BI-10004519"/>
    <x v="0"/>
    <x v="4"/>
    <x v="1368"/>
    <n v="663.92"/>
    <n v="5"/>
    <n v="0.2"/>
    <n v="207.47499999999999"/>
  </r>
  <r>
    <n v="8014"/>
    <s v="CA-2017-120168"/>
    <n v="0.25"/>
    <x v="301"/>
    <d v="2017-05-25T00:00:00"/>
    <x v="6"/>
    <x v="2"/>
    <s v="Same Day"/>
    <s v="TB-21625"/>
    <s v="Trudy Brown"/>
    <n v="0.16666666666666666"/>
    <x v="0"/>
    <s v="United States"/>
    <s v="New York City"/>
    <x v="9"/>
    <n v="10009"/>
    <x v="1"/>
    <s v="TEC-AC-10002167"/>
    <x v="2"/>
    <x v="6"/>
    <x v="1256"/>
    <n v="120"/>
    <n v="8"/>
    <n v="0"/>
    <n v="13.2"/>
  </r>
  <r>
    <n v="8015"/>
    <s v="CA-2017-120168"/>
    <n v="0.25"/>
    <x v="301"/>
    <d v="2017-05-25T00:00:00"/>
    <x v="6"/>
    <x v="2"/>
    <s v="Same Day"/>
    <s v="TB-21625"/>
    <s v="Trudy Brown"/>
    <n v="0.16666666666666666"/>
    <x v="0"/>
    <s v="United States"/>
    <s v="New York City"/>
    <x v="9"/>
    <n v="10009"/>
    <x v="1"/>
    <s v="OFF-FA-10000936"/>
    <x v="0"/>
    <x v="9"/>
    <x v="974"/>
    <n v="3.29"/>
    <n v="1"/>
    <n v="0"/>
    <n v="1.4804999999999999"/>
  </r>
  <r>
    <n v="8016"/>
    <s v="CA-2017-120168"/>
    <n v="0.25"/>
    <x v="301"/>
    <d v="2017-05-25T00:00:00"/>
    <x v="6"/>
    <x v="2"/>
    <s v="Same Day"/>
    <s v="TB-21625"/>
    <s v="Trudy Brown"/>
    <n v="0.16666666666666666"/>
    <x v="0"/>
    <s v="United States"/>
    <s v="New York City"/>
    <x v="9"/>
    <n v="10009"/>
    <x v="1"/>
    <s v="FUR-FU-10000732"/>
    <x v="1"/>
    <x v="5"/>
    <x v="1059"/>
    <n v="18.84"/>
    <n v="3"/>
    <n v="0"/>
    <n v="6.0288000000000004"/>
  </r>
  <r>
    <n v="8019"/>
    <s v="CA-2017-114804"/>
    <n v="1"/>
    <x v="42"/>
    <d v="2017-10-19T00:00:00"/>
    <x v="2"/>
    <x v="3"/>
    <s v="Second Class"/>
    <s v="BF-11020"/>
    <s v="Barry Französisch"/>
    <n v="8.3333333333333329E-2"/>
    <x v="2"/>
    <s v="United States"/>
    <s v="Modesto"/>
    <x v="10"/>
    <n v="95351"/>
    <x v="3"/>
    <s v="TEC-PH-10001700"/>
    <x v="2"/>
    <x v="2"/>
    <x v="38"/>
    <n v="52.792000000000002"/>
    <n v="1"/>
    <n v="0.2"/>
    <n v="4.6193"/>
  </r>
  <r>
    <n v="8020"/>
    <s v="CA-2017-167227"/>
    <n v="0.5"/>
    <x v="232"/>
    <d v="2017-11-05T00:00:00"/>
    <x v="5"/>
    <x v="2"/>
    <s v="First Class"/>
    <s v="NP-18670"/>
    <s v="Nora Paige"/>
    <n v="0.16666666666666666"/>
    <x v="0"/>
    <s v="United States"/>
    <s v="Saint Louis"/>
    <x v="13"/>
    <n v="63116"/>
    <x v="2"/>
    <s v="OFF-AP-10001962"/>
    <x v="0"/>
    <x v="11"/>
    <x v="914"/>
    <n v="83.9"/>
    <n v="10"/>
    <n v="0"/>
    <n v="20.975000000000001"/>
  </r>
  <r>
    <n v="8021"/>
    <s v="CA-2017-167227"/>
    <n v="0.5"/>
    <x v="232"/>
    <d v="2017-11-05T00:00:00"/>
    <x v="5"/>
    <x v="2"/>
    <s v="First Class"/>
    <s v="NP-18670"/>
    <s v="Nora Paige"/>
    <n v="0.16666666666666666"/>
    <x v="0"/>
    <s v="United States"/>
    <s v="Saint Louis"/>
    <x v="13"/>
    <n v="63116"/>
    <x v="2"/>
    <s v="OFF-PA-10001838"/>
    <x v="0"/>
    <x v="0"/>
    <x v="376"/>
    <n v="11.76"/>
    <n v="2"/>
    <n v="0"/>
    <n v="5.7624000000000004"/>
  </r>
  <r>
    <n v="8038"/>
    <s v="CA-2017-169012"/>
    <n v="1"/>
    <x v="233"/>
    <d v="2017-07-14T00:00:00"/>
    <x v="1"/>
    <x v="4"/>
    <s v="Standard Class"/>
    <s v="BF-11275"/>
    <s v="Beth Fritzler"/>
    <n v="0.5"/>
    <x v="2"/>
    <s v="United States"/>
    <s v="Columbus"/>
    <x v="18"/>
    <n v="31907"/>
    <x v="0"/>
    <s v="OFF-AP-10003278"/>
    <x v="0"/>
    <x v="11"/>
    <x v="1311"/>
    <n v="41.91"/>
    <n v="3"/>
    <n v="0"/>
    <n v="10.896599999999999"/>
  </r>
  <r>
    <n v="8039"/>
    <s v="CA-2017-109393"/>
    <n v="1"/>
    <x v="41"/>
    <d v="2017-07-02T00:00:00"/>
    <x v="7"/>
    <x v="5"/>
    <s v="Second Class"/>
    <s v="JC-15775"/>
    <s v="John Castell"/>
    <n v="0.1111111111111111"/>
    <x v="0"/>
    <s v="United States"/>
    <s v="Los Angeles"/>
    <x v="10"/>
    <n v="90032"/>
    <x v="3"/>
    <s v="FUR-BO-10003966"/>
    <x v="1"/>
    <x v="14"/>
    <x v="1395"/>
    <n v="435.99900000000002"/>
    <n v="3"/>
    <n v="0.15"/>
    <n v="5.1294000000000004"/>
  </r>
  <r>
    <n v="8040"/>
    <s v="CA-2017-121489"/>
    <n v="0.33333333333333331"/>
    <x v="46"/>
    <d v="2017-08-25T00:00:00"/>
    <x v="10"/>
    <x v="4"/>
    <s v="Second Class"/>
    <s v="CM-11815"/>
    <s v="Candace McMahon"/>
    <n v="0.14285714285714285"/>
    <x v="2"/>
    <s v="United States"/>
    <s v="Seattle"/>
    <x v="21"/>
    <n v="98115"/>
    <x v="3"/>
    <s v="FUR-CH-10004698"/>
    <x v="1"/>
    <x v="1"/>
    <x v="1299"/>
    <n v="388.70400000000001"/>
    <n v="6"/>
    <n v="0.2"/>
    <n v="38.870399999999997"/>
  </r>
  <r>
    <n v="8041"/>
    <s v="CA-2017-121489"/>
    <n v="0.33333333333333331"/>
    <x v="46"/>
    <d v="2017-08-25T00:00:00"/>
    <x v="10"/>
    <x v="4"/>
    <s v="Second Class"/>
    <s v="CM-11815"/>
    <s v="Candace McMahon"/>
    <n v="0.14285714285714285"/>
    <x v="2"/>
    <s v="United States"/>
    <s v="Seattle"/>
    <x v="21"/>
    <n v="98115"/>
    <x v="3"/>
    <s v="OFF-ST-10000025"/>
    <x v="0"/>
    <x v="3"/>
    <x v="504"/>
    <n v="572.58000000000004"/>
    <n v="6"/>
    <n v="0"/>
    <n v="34.354799999999997"/>
  </r>
  <r>
    <n v="8042"/>
    <s v="CA-2017-121489"/>
    <n v="0.33333333333333331"/>
    <x v="46"/>
    <d v="2017-08-25T00:00:00"/>
    <x v="10"/>
    <x v="4"/>
    <s v="Second Class"/>
    <s v="CM-11815"/>
    <s v="Candace McMahon"/>
    <n v="0.14285714285714285"/>
    <x v="2"/>
    <s v="United States"/>
    <s v="Seattle"/>
    <x v="21"/>
    <n v="98115"/>
    <x v="3"/>
    <s v="TEC-AC-10000682"/>
    <x v="2"/>
    <x v="6"/>
    <x v="1396"/>
    <n v="33.18"/>
    <n v="2"/>
    <n v="0"/>
    <n v="11.613"/>
  </r>
  <r>
    <n v="8043"/>
    <s v="US-2017-133081"/>
    <n v="0.5"/>
    <x v="237"/>
    <d v="2017-03-15T00:00:00"/>
    <x v="9"/>
    <x v="0"/>
    <s v="Standard Class"/>
    <s v="PV-18985"/>
    <s v="Paul Van Hugh"/>
    <n v="0.25"/>
    <x v="1"/>
    <s v="United States"/>
    <s v="Cambridge"/>
    <x v="17"/>
    <n v="2138"/>
    <x v="1"/>
    <s v="TEC-AC-10001772"/>
    <x v="2"/>
    <x v="6"/>
    <x v="241"/>
    <n v="63.88"/>
    <n v="4"/>
    <n v="0"/>
    <n v="24.9132"/>
  </r>
  <r>
    <n v="8044"/>
    <s v="US-2017-133081"/>
    <n v="0.5"/>
    <x v="237"/>
    <d v="2017-03-15T00:00:00"/>
    <x v="9"/>
    <x v="0"/>
    <s v="Standard Class"/>
    <s v="PV-18985"/>
    <s v="Paul Van Hugh"/>
    <n v="0.25"/>
    <x v="1"/>
    <s v="United States"/>
    <s v="Cambridge"/>
    <x v="17"/>
    <n v="2138"/>
    <x v="1"/>
    <s v="FUR-FU-10001379"/>
    <x v="1"/>
    <x v="5"/>
    <x v="1397"/>
    <n v="26.72"/>
    <n v="1"/>
    <n v="0"/>
    <n v="11.7568"/>
  </r>
  <r>
    <n v="8045"/>
    <s v="CA-2017-165008"/>
    <n v="1"/>
    <x v="48"/>
    <d v="2017-09-17T00:00:00"/>
    <x v="3"/>
    <x v="5"/>
    <s v="Second Class"/>
    <s v="DO-13645"/>
    <s v="Doug O'Connell"/>
    <n v="0.1"/>
    <x v="0"/>
    <s v="United States"/>
    <s v="Salt Lake City"/>
    <x v="40"/>
    <n v="84106"/>
    <x v="3"/>
    <s v="OFF-BI-10002794"/>
    <x v="0"/>
    <x v="4"/>
    <x v="1195"/>
    <n v="295.05599999999998"/>
    <n v="9"/>
    <n v="0.2"/>
    <n v="106.95780000000001"/>
  </r>
  <r>
    <n v="8048"/>
    <s v="CA-2017-130834"/>
    <n v="1"/>
    <x v="33"/>
    <d v="2017-11-06T00:00:00"/>
    <x v="5"/>
    <x v="5"/>
    <s v="Second Class"/>
    <s v="JM-16195"/>
    <s v="Justin MacKendrick"/>
    <n v="0.2"/>
    <x v="0"/>
    <s v="United States"/>
    <s v="Wilmington"/>
    <x v="0"/>
    <n v="28403"/>
    <x v="0"/>
    <s v="OFF-PA-10003673"/>
    <x v="0"/>
    <x v="0"/>
    <x v="722"/>
    <n v="16.271999999999998"/>
    <n v="3"/>
    <n v="0.2"/>
    <n v="5.2884000000000002"/>
  </r>
  <r>
    <n v="8054"/>
    <s v="CA-2017-152205"/>
    <n v="1"/>
    <x v="114"/>
    <d v="2017-10-05T00:00:00"/>
    <x v="3"/>
    <x v="2"/>
    <s v="Standard Class"/>
    <s v="SF-20965"/>
    <s v="Sylvia Foulston"/>
    <n v="0.14285714285714285"/>
    <x v="2"/>
    <s v="United States"/>
    <s v="Philadelphia"/>
    <x v="1"/>
    <n v="19134"/>
    <x v="1"/>
    <s v="OFF-BI-10004094"/>
    <x v="0"/>
    <x v="4"/>
    <x v="529"/>
    <n v="2.6549999999999998"/>
    <n v="1"/>
    <n v="0.7"/>
    <n v="-1.8585"/>
  </r>
  <r>
    <n v="8070"/>
    <s v="CA-2017-151750"/>
    <n v="0.14285714285714285"/>
    <x v="90"/>
    <d v="2017-01-05T00:00:00"/>
    <x v="11"/>
    <x v="1"/>
    <s v="Standard Class"/>
    <s v="JM-15250"/>
    <s v="Janet Martin"/>
    <n v="6.6666666666666666E-2"/>
    <x v="0"/>
    <s v="United States"/>
    <s v="Huntsville"/>
    <x v="2"/>
    <n v="77340"/>
    <x v="2"/>
    <s v="OFF-ST-10002743"/>
    <x v="0"/>
    <x v="3"/>
    <x v="473"/>
    <n v="454.56"/>
    <n v="5"/>
    <n v="0.2"/>
    <n v="-107.958"/>
  </r>
  <r>
    <n v="8071"/>
    <s v="CA-2017-151750"/>
    <n v="0.14285714285714285"/>
    <x v="90"/>
    <d v="2017-01-05T00:00:00"/>
    <x v="11"/>
    <x v="1"/>
    <s v="Standard Class"/>
    <s v="JM-15250"/>
    <s v="Janet Martin"/>
    <n v="6.6666666666666666E-2"/>
    <x v="0"/>
    <s v="United States"/>
    <s v="Huntsville"/>
    <x v="2"/>
    <n v="77340"/>
    <x v="2"/>
    <s v="FUR-FU-10002116"/>
    <x v="1"/>
    <x v="5"/>
    <x v="1398"/>
    <n v="141.41999999999999"/>
    <n v="5"/>
    <n v="0.6"/>
    <n v="-187.38149999999999"/>
  </r>
  <r>
    <n v="8072"/>
    <s v="CA-2017-151750"/>
    <n v="0.14285714285714285"/>
    <x v="90"/>
    <d v="2017-01-05T00:00:00"/>
    <x v="11"/>
    <x v="1"/>
    <s v="Standard Class"/>
    <s v="JM-15250"/>
    <s v="Janet Martin"/>
    <n v="6.6666666666666666E-2"/>
    <x v="0"/>
    <s v="United States"/>
    <s v="Huntsville"/>
    <x v="2"/>
    <n v="77340"/>
    <x v="2"/>
    <s v="FUR-CH-10003199"/>
    <x v="1"/>
    <x v="1"/>
    <x v="1221"/>
    <n v="310.74400000000003"/>
    <n v="4"/>
    <n v="0.3"/>
    <n v="-26.635200000000001"/>
  </r>
  <r>
    <n v="8073"/>
    <s v="CA-2017-151750"/>
    <n v="0.14285714285714285"/>
    <x v="90"/>
    <d v="2017-01-05T00:00:00"/>
    <x v="11"/>
    <x v="1"/>
    <s v="Standard Class"/>
    <s v="JM-15250"/>
    <s v="Janet Martin"/>
    <n v="6.6666666666666666E-2"/>
    <x v="0"/>
    <s v="United States"/>
    <s v="Huntsville"/>
    <x v="2"/>
    <n v="77340"/>
    <x v="2"/>
    <s v="OFF-AR-10003158"/>
    <x v="0"/>
    <x v="8"/>
    <x v="228"/>
    <n v="12.736000000000001"/>
    <n v="4"/>
    <n v="0.2"/>
    <n v="2.2288000000000001"/>
  </r>
  <r>
    <n v="8074"/>
    <s v="CA-2017-151750"/>
    <n v="0.14285714285714285"/>
    <x v="90"/>
    <d v="2017-01-05T00:00:00"/>
    <x v="11"/>
    <x v="1"/>
    <s v="Standard Class"/>
    <s v="JM-15250"/>
    <s v="Janet Martin"/>
    <n v="6.6666666666666666E-2"/>
    <x v="0"/>
    <s v="United States"/>
    <s v="Huntsville"/>
    <x v="2"/>
    <n v="77340"/>
    <x v="2"/>
    <s v="OFF-BI-10000301"/>
    <x v="0"/>
    <x v="4"/>
    <x v="197"/>
    <n v="6.47"/>
    <n v="5"/>
    <n v="0.8"/>
    <n v="-9.7050000000000001"/>
  </r>
  <r>
    <n v="8075"/>
    <s v="CA-2017-151750"/>
    <n v="0.14285714285714285"/>
    <x v="90"/>
    <d v="2017-01-05T00:00:00"/>
    <x v="11"/>
    <x v="1"/>
    <s v="Standard Class"/>
    <s v="JM-15250"/>
    <s v="Janet Martin"/>
    <n v="6.6666666666666666E-2"/>
    <x v="0"/>
    <s v="United States"/>
    <s v="Huntsville"/>
    <x v="2"/>
    <n v="77340"/>
    <x v="2"/>
    <s v="OFF-BI-10000343"/>
    <x v="0"/>
    <x v="4"/>
    <x v="31"/>
    <n v="13.747999999999999"/>
    <n v="14"/>
    <n v="0.8"/>
    <n v="-22.684200000000001"/>
  </r>
  <r>
    <n v="8076"/>
    <s v="CA-2017-151750"/>
    <n v="0.14285714285714285"/>
    <x v="90"/>
    <d v="2017-01-05T00:00:00"/>
    <x v="11"/>
    <x v="1"/>
    <s v="Standard Class"/>
    <s v="JM-15250"/>
    <s v="Janet Martin"/>
    <n v="6.6666666666666666E-2"/>
    <x v="0"/>
    <s v="United States"/>
    <s v="Huntsville"/>
    <x v="2"/>
    <n v="77340"/>
    <x v="2"/>
    <s v="OFF-AP-10004708"/>
    <x v="0"/>
    <x v="11"/>
    <x v="859"/>
    <n v="15.224"/>
    <n v="2"/>
    <n v="0.8"/>
    <n v="-38.821199999999997"/>
  </r>
  <r>
    <n v="8087"/>
    <s v="CA-2017-120894"/>
    <n v="1"/>
    <x v="289"/>
    <d v="2017-05-02T00:00:00"/>
    <x v="0"/>
    <x v="5"/>
    <s v="Standard Class"/>
    <s v="JL-15130"/>
    <s v="Jack Lebron"/>
    <n v="0.125"/>
    <x v="0"/>
    <s v="United States"/>
    <s v="Wilmington"/>
    <x v="0"/>
    <n v="28403"/>
    <x v="0"/>
    <s v="OFF-AP-10000252"/>
    <x v="0"/>
    <x v="11"/>
    <x v="1077"/>
    <n v="28.08"/>
    <n v="3"/>
    <n v="0.2"/>
    <n v="5.2649999999999997"/>
  </r>
  <r>
    <n v="8093"/>
    <s v="CA-2017-143658"/>
    <n v="1"/>
    <x v="312"/>
    <d v="2017-11-13T00:00:00"/>
    <x v="5"/>
    <x v="6"/>
    <s v="Second Class"/>
    <s v="SR-20425"/>
    <s v="Sharelle Roach"/>
    <n v="0.125"/>
    <x v="1"/>
    <s v="United States"/>
    <s v="New York City"/>
    <x v="9"/>
    <n v="10035"/>
    <x v="1"/>
    <s v="OFF-AR-10002818"/>
    <x v="0"/>
    <x v="8"/>
    <x v="338"/>
    <n v="109.9"/>
    <n v="5"/>
    <n v="0"/>
    <n v="32.97"/>
  </r>
  <r>
    <n v="8094"/>
    <s v="CA-2017-133046"/>
    <n v="0.25"/>
    <x v="267"/>
    <d v="2017-08-01T00:00:00"/>
    <x v="1"/>
    <x v="2"/>
    <s v="Second Class"/>
    <s v="DK-13375"/>
    <s v="Dennis Kane"/>
    <n v="0.16666666666666666"/>
    <x v="0"/>
    <s v="United States"/>
    <s v="Seattle"/>
    <x v="21"/>
    <n v="98115"/>
    <x v="3"/>
    <s v="FUR-FU-10001940"/>
    <x v="1"/>
    <x v="5"/>
    <x v="251"/>
    <n v="23.88"/>
    <n v="3"/>
    <n v="0"/>
    <n v="10.507199999999999"/>
  </r>
  <r>
    <n v="8095"/>
    <s v="CA-2017-133046"/>
    <n v="0.25"/>
    <x v="267"/>
    <d v="2017-08-01T00:00:00"/>
    <x v="1"/>
    <x v="2"/>
    <s v="Second Class"/>
    <s v="DK-13375"/>
    <s v="Dennis Kane"/>
    <n v="0.16666666666666666"/>
    <x v="0"/>
    <s v="United States"/>
    <s v="Seattle"/>
    <x v="21"/>
    <n v="98115"/>
    <x v="3"/>
    <s v="OFF-PA-10003883"/>
    <x v="0"/>
    <x v="0"/>
    <x v="1399"/>
    <n v="26.2"/>
    <n v="4"/>
    <n v="0"/>
    <n v="12.052"/>
  </r>
  <r>
    <n v="8096"/>
    <s v="CA-2017-133046"/>
    <n v="0.25"/>
    <x v="267"/>
    <d v="2017-08-01T00:00:00"/>
    <x v="1"/>
    <x v="2"/>
    <s v="Second Class"/>
    <s v="DK-13375"/>
    <s v="Dennis Kane"/>
    <n v="0.16666666666666666"/>
    <x v="0"/>
    <s v="United States"/>
    <s v="Seattle"/>
    <x v="21"/>
    <n v="98115"/>
    <x v="3"/>
    <s v="OFF-PA-10002787"/>
    <x v="0"/>
    <x v="0"/>
    <x v="561"/>
    <n v="12.96"/>
    <n v="2"/>
    <n v="0"/>
    <n v="6.2207999999999997"/>
  </r>
  <r>
    <n v="8097"/>
    <s v="CA-2017-133046"/>
    <n v="0.25"/>
    <x v="267"/>
    <d v="2017-08-01T00:00:00"/>
    <x v="1"/>
    <x v="2"/>
    <s v="Second Class"/>
    <s v="DK-13375"/>
    <s v="Dennis Kane"/>
    <n v="0.16666666666666666"/>
    <x v="0"/>
    <s v="United States"/>
    <s v="Seattle"/>
    <x v="21"/>
    <n v="98115"/>
    <x v="3"/>
    <s v="TEC-AC-10000991"/>
    <x v="2"/>
    <x v="6"/>
    <x v="1359"/>
    <n v="234.95"/>
    <n v="5"/>
    <n v="0"/>
    <n v="32.893000000000001"/>
  </r>
  <r>
    <n v="8098"/>
    <s v="CA-2017-122798"/>
    <n v="0.5"/>
    <x v="29"/>
    <d v="2018-01-01T00:00:00"/>
    <x v="4"/>
    <x v="2"/>
    <s v="Standard Class"/>
    <s v="SV-20935"/>
    <s v="Susan Vittorini"/>
    <n v="0.1111111111111111"/>
    <x v="0"/>
    <s v="United States"/>
    <s v="Albuquerque"/>
    <x v="30"/>
    <n v="87105"/>
    <x v="3"/>
    <s v="OFF-ST-10003058"/>
    <x v="0"/>
    <x v="3"/>
    <x v="1400"/>
    <n v="118.25"/>
    <n v="5"/>
    <n v="0"/>
    <n v="34.292499999999997"/>
  </r>
  <r>
    <n v="8099"/>
    <s v="CA-2017-122798"/>
    <n v="0.5"/>
    <x v="29"/>
    <d v="2018-01-01T00:00:00"/>
    <x v="4"/>
    <x v="2"/>
    <s v="Standard Class"/>
    <s v="SV-20935"/>
    <s v="Susan Vittorini"/>
    <n v="0.1111111111111111"/>
    <x v="0"/>
    <s v="United States"/>
    <s v="Albuquerque"/>
    <x v="30"/>
    <n v="87105"/>
    <x v="3"/>
    <s v="OFF-PA-10004239"/>
    <x v="0"/>
    <x v="0"/>
    <x v="813"/>
    <n v="4.28"/>
    <n v="1"/>
    <n v="0"/>
    <n v="1.9259999999999999"/>
  </r>
  <r>
    <n v="8106"/>
    <s v="CA-2017-159149"/>
    <n v="0.33333333333333331"/>
    <x v="257"/>
    <d v="2017-02-19T00:00:00"/>
    <x v="8"/>
    <x v="5"/>
    <s v="First Class"/>
    <s v="CR-12820"/>
    <s v="Cyra Reiten"/>
    <n v="0.16666666666666666"/>
    <x v="1"/>
    <s v="United States"/>
    <s v="Houston"/>
    <x v="2"/>
    <n v="77041"/>
    <x v="2"/>
    <s v="FUR-BO-10001601"/>
    <x v="1"/>
    <x v="14"/>
    <x v="1021"/>
    <n v="89.066400000000002"/>
    <n v="1"/>
    <n v="0.32"/>
    <n v="-17.0274"/>
  </r>
  <r>
    <n v="8107"/>
    <s v="CA-2017-159149"/>
    <n v="0.33333333333333331"/>
    <x v="257"/>
    <d v="2017-02-19T00:00:00"/>
    <x v="8"/>
    <x v="5"/>
    <s v="First Class"/>
    <s v="CR-12820"/>
    <s v="Cyra Reiten"/>
    <n v="0.16666666666666666"/>
    <x v="1"/>
    <s v="United States"/>
    <s v="Houston"/>
    <x v="2"/>
    <n v="77041"/>
    <x v="2"/>
    <s v="OFF-AR-10000937"/>
    <x v="0"/>
    <x v="8"/>
    <x v="1401"/>
    <n v="175.44"/>
    <n v="6"/>
    <n v="0.2"/>
    <n v="52.631999999999998"/>
  </r>
  <r>
    <n v="8108"/>
    <s v="CA-2017-159149"/>
    <n v="0.33333333333333331"/>
    <x v="257"/>
    <d v="2017-02-19T00:00:00"/>
    <x v="8"/>
    <x v="5"/>
    <s v="First Class"/>
    <s v="CR-12820"/>
    <s v="Cyra Reiten"/>
    <n v="0.16666666666666666"/>
    <x v="1"/>
    <s v="United States"/>
    <s v="Houston"/>
    <x v="2"/>
    <n v="77041"/>
    <x v="2"/>
    <s v="TEC-PH-10000038"/>
    <x v="2"/>
    <x v="2"/>
    <x v="967"/>
    <n v="438.33600000000001"/>
    <n v="4"/>
    <n v="0.2"/>
    <n v="-87.667199999999994"/>
  </r>
  <r>
    <n v="8109"/>
    <s v="US-2017-167570"/>
    <n v="1"/>
    <x v="44"/>
    <d v="2017-12-15T00:00:00"/>
    <x v="4"/>
    <x v="5"/>
    <s v="Standard Class"/>
    <s v="EG-13900"/>
    <s v="Emily Grady"/>
    <n v="0.33333333333333331"/>
    <x v="0"/>
    <s v="United States"/>
    <s v="Philadelphia"/>
    <x v="1"/>
    <n v="19140"/>
    <x v="1"/>
    <s v="FUR-CH-10003396"/>
    <x v="1"/>
    <x v="1"/>
    <x v="101"/>
    <n v="215.54400000000001"/>
    <n v="4"/>
    <n v="0.3"/>
    <n v="-58.504800000000003"/>
  </r>
  <r>
    <n v="8110"/>
    <s v="CA-2017-160122"/>
    <n v="0.5"/>
    <x v="157"/>
    <d v="2017-11-23T00:00:00"/>
    <x v="5"/>
    <x v="0"/>
    <s v="Standard Class"/>
    <s v="RD-19930"/>
    <s v="Russell D'Ascenzo"/>
    <n v="0.25"/>
    <x v="0"/>
    <s v="United States"/>
    <s v="Chicago"/>
    <x v="3"/>
    <n v="60623"/>
    <x v="2"/>
    <s v="OFF-EN-10002592"/>
    <x v="0"/>
    <x v="10"/>
    <x v="1088"/>
    <n v="55.584000000000003"/>
    <n v="6"/>
    <n v="0.2"/>
    <n v="20.844000000000001"/>
  </r>
  <r>
    <n v="8111"/>
    <s v="CA-2017-160122"/>
    <n v="0.5"/>
    <x v="157"/>
    <d v="2017-11-23T00:00:00"/>
    <x v="5"/>
    <x v="0"/>
    <s v="Standard Class"/>
    <s v="RD-19930"/>
    <s v="Russell D'Ascenzo"/>
    <n v="0.25"/>
    <x v="0"/>
    <s v="United States"/>
    <s v="Chicago"/>
    <x v="3"/>
    <n v="60623"/>
    <x v="2"/>
    <s v="FUR-CH-10000422"/>
    <x v="1"/>
    <x v="1"/>
    <x v="712"/>
    <n v="127.386"/>
    <n v="2"/>
    <n v="0.3"/>
    <n v="-25.4772"/>
  </r>
  <r>
    <n v="8115"/>
    <s v="CA-2017-144820"/>
    <n v="1"/>
    <x v="175"/>
    <d v="2017-10-07T00:00:00"/>
    <x v="2"/>
    <x v="3"/>
    <s v="Second Class"/>
    <s v="LW-16825"/>
    <s v="Laurel Workman"/>
    <n v="1"/>
    <x v="2"/>
    <s v="United States"/>
    <s v="Pasadena"/>
    <x v="2"/>
    <n v="77506"/>
    <x v="2"/>
    <s v="OFF-AR-10004817"/>
    <x v="0"/>
    <x v="8"/>
    <x v="1402"/>
    <n v="20.64"/>
    <n v="5"/>
    <n v="0.2"/>
    <n v="2.3220000000000001"/>
  </r>
  <r>
    <n v="8116"/>
    <s v="CA-2017-101014"/>
    <n v="1"/>
    <x v="180"/>
    <d v="2017-09-04T00:00:00"/>
    <x v="10"/>
    <x v="3"/>
    <s v="Standard Class"/>
    <s v="RW-19540"/>
    <s v="Rick Wilson"/>
    <n v="7.1428571428571425E-2"/>
    <x v="2"/>
    <s v="United States"/>
    <s v="Los Angeles"/>
    <x v="10"/>
    <n v="90049"/>
    <x v="3"/>
    <s v="FUR-FU-10003374"/>
    <x v="1"/>
    <x v="5"/>
    <x v="1403"/>
    <n v="148.02000000000001"/>
    <n v="3"/>
    <n v="0"/>
    <n v="41.445599999999999"/>
  </r>
  <r>
    <n v="8117"/>
    <s v="CA-2017-105543"/>
    <n v="1"/>
    <x v="62"/>
    <d v="2017-11-24T00:00:00"/>
    <x v="5"/>
    <x v="5"/>
    <s v="Same Day"/>
    <s v="BG-11695"/>
    <s v="Brooke Gillingham"/>
    <n v="0.5"/>
    <x v="2"/>
    <s v="United States"/>
    <s v="Garden City"/>
    <x v="43"/>
    <n v="67846"/>
    <x v="2"/>
    <s v="OFF-ST-10003123"/>
    <x v="0"/>
    <x v="3"/>
    <x v="1019"/>
    <n v="33.29"/>
    <n v="1"/>
    <n v="0"/>
    <n v="7.9896000000000003"/>
  </r>
  <r>
    <n v="8118"/>
    <s v="US-2017-113201"/>
    <n v="1"/>
    <x v="41"/>
    <d v="2017-07-05T00:00:00"/>
    <x v="7"/>
    <x v="5"/>
    <s v="Standard Class"/>
    <s v="TT-21220"/>
    <s v="Thomas Thornton"/>
    <n v="0.5"/>
    <x v="0"/>
    <s v="United States"/>
    <s v="Los Angeles"/>
    <x v="10"/>
    <n v="90045"/>
    <x v="3"/>
    <s v="OFF-PA-10000675"/>
    <x v="0"/>
    <x v="0"/>
    <x v="870"/>
    <n v="204.95"/>
    <n v="5"/>
    <n v="0"/>
    <n v="100.4255"/>
  </r>
  <r>
    <n v="8119"/>
    <s v="US-2017-106551"/>
    <n v="1"/>
    <x v="244"/>
    <d v="2017-07-27T00:00:00"/>
    <x v="1"/>
    <x v="0"/>
    <s v="Standard Class"/>
    <s v="EB-13930"/>
    <s v="Eric Barreto"/>
    <n v="1"/>
    <x v="0"/>
    <s v="United States"/>
    <s v="Chicago"/>
    <x v="3"/>
    <n v="60653"/>
    <x v="2"/>
    <s v="FUR-CH-10004997"/>
    <x v="1"/>
    <x v="1"/>
    <x v="132"/>
    <n v="526.34400000000005"/>
    <n v="4"/>
    <n v="0.3"/>
    <n v="-75.191999999999993"/>
  </r>
  <r>
    <n v="8125"/>
    <s v="US-2017-150070"/>
    <n v="1"/>
    <x v="59"/>
    <d v="2017-09-12T00:00:00"/>
    <x v="3"/>
    <x v="2"/>
    <s v="Standard Class"/>
    <s v="JA-15970"/>
    <s v="Joseph Airdo"/>
    <n v="0.1"/>
    <x v="0"/>
    <s v="United States"/>
    <s v="Modesto"/>
    <x v="10"/>
    <n v="95351"/>
    <x v="3"/>
    <s v="FUR-CH-10004860"/>
    <x v="1"/>
    <x v="1"/>
    <x v="306"/>
    <n v="161.56800000000001"/>
    <n v="2"/>
    <n v="0.2"/>
    <n v="-28.2744"/>
  </r>
  <r>
    <n v="8129"/>
    <s v="CA-2017-157350"/>
    <n v="1"/>
    <x v="222"/>
    <d v="2017-09-01T00:00:00"/>
    <x v="10"/>
    <x v="0"/>
    <s v="Standard Class"/>
    <s v="DP-13000"/>
    <s v="Darren Powers"/>
    <n v="0.2"/>
    <x v="0"/>
    <s v="United States"/>
    <s v="Chicago"/>
    <x v="3"/>
    <n v="60610"/>
    <x v="2"/>
    <s v="FUR-FU-10000222"/>
    <x v="1"/>
    <x v="5"/>
    <x v="1104"/>
    <n v="64.959999999999994"/>
    <n v="5"/>
    <n v="0.6"/>
    <n v="-43.847999999999999"/>
  </r>
  <r>
    <n v="8148"/>
    <s v="US-2017-146822"/>
    <n v="1"/>
    <x v="75"/>
    <d v="2017-06-14T00:00:00"/>
    <x v="7"/>
    <x v="5"/>
    <s v="Standard Class"/>
    <s v="AG-10675"/>
    <s v="Anna Gayman"/>
    <n v="0.14285714285714285"/>
    <x v="0"/>
    <s v="United States"/>
    <s v="Salem"/>
    <x v="16"/>
    <n v="24153"/>
    <x v="0"/>
    <s v="OFF-PA-10000249"/>
    <x v="0"/>
    <x v="0"/>
    <x v="2"/>
    <n v="49.12"/>
    <n v="4"/>
    <n v="0"/>
    <n v="23.086400000000001"/>
  </r>
  <r>
    <n v="8152"/>
    <s v="CA-2017-140151"/>
    <n v="0.33333333333333331"/>
    <x v="209"/>
    <d v="2017-03-25T00:00:00"/>
    <x v="9"/>
    <x v="2"/>
    <s v="First Class"/>
    <s v="RB-19360"/>
    <s v="Raymond Buch"/>
    <n v="0.16666666666666666"/>
    <x v="0"/>
    <s v="United States"/>
    <s v="Seattle"/>
    <x v="21"/>
    <n v="98115"/>
    <x v="3"/>
    <s v="OFF-ST-10001558"/>
    <x v="0"/>
    <x v="3"/>
    <x v="1404"/>
    <n v="32.479999999999997"/>
    <n v="2"/>
    <n v="0"/>
    <n v="4.8719999999999999"/>
  </r>
  <r>
    <n v="8153"/>
    <s v="CA-2017-140151"/>
    <n v="0.33333333333333331"/>
    <x v="209"/>
    <d v="2017-03-25T00:00:00"/>
    <x v="9"/>
    <x v="2"/>
    <s v="First Class"/>
    <s v="RB-19360"/>
    <s v="Raymond Buch"/>
    <n v="0.16666666666666666"/>
    <x v="0"/>
    <s v="United States"/>
    <s v="Seattle"/>
    <x v="21"/>
    <n v="98115"/>
    <x v="3"/>
    <s v="OFF-PA-10002986"/>
    <x v="0"/>
    <x v="0"/>
    <x v="123"/>
    <n v="20.04"/>
    <n v="3"/>
    <n v="0"/>
    <n v="9.6191999999999993"/>
  </r>
  <r>
    <n v="8154"/>
    <s v="CA-2017-140151"/>
    <n v="0.33333333333333331"/>
    <x v="209"/>
    <d v="2017-03-25T00:00:00"/>
    <x v="9"/>
    <x v="2"/>
    <s v="First Class"/>
    <s v="RB-19360"/>
    <s v="Raymond Buch"/>
    <n v="0.16666666666666666"/>
    <x v="0"/>
    <s v="United States"/>
    <s v="Seattle"/>
    <x v="21"/>
    <n v="98115"/>
    <x v="3"/>
    <s v="TEC-CO-10004722"/>
    <x v="2"/>
    <x v="13"/>
    <x v="640"/>
    <n v="13999.96"/>
    <n v="4"/>
    <n v="0"/>
    <n v="6719.9808000000003"/>
  </r>
  <r>
    <n v="8155"/>
    <s v="US-2017-143770"/>
    <n v="0.5"/>
    <x v="50"/>
    <d v="2017-03-24T00:00:00"/>
    <x v="9"/>
    <x v="4"/>
    <s v="Standard Class"/>
    <s v="RD-19720"/>
    <s v="Roger Demir"/>
    <n v="0.25"/>
    <x v="0"/>
    <s v="United States"/>
    <s v="Middletown"/>
    <x v="38"/>
    <n v="6457"/>
    <x v="1"/>
    <s v="TEC-AC-10002842"/>
    <x v="2"/>
    <x v="6"/>
    <x v="497"/>
    <n v="238"/>
    <n v="2"/>
    <n v="0"/>
    <n v="38.08"/>
  </r>
  <r>
    <n v="8156"/>
    <s v="US-2017-143770"/>
    <n v="0.5"/>
    <x v="50"/>
    <d v="2017-03-24T00:00:00"/>
    <x v="9"/>
    <x v="4"/>
    <s v="Standard Class"/>
    <s v="RD-19720"/>
    <s v="Roger Demir"/>
    <n v="0.25"/>
    <x v="0"/>
    <s v="United States"/>
    <s v="Middletown"/>
    <x v="38"/>
    <n v="6457"/>
    <x v="1"/>
    <s v="OFF-PA-10001125"/>
    <x v="0"/>
    <x v="0"/>
    <x v="1338"/>
    <n v="61.96"/>
    <n v="2"/>
    <n v="0"/>
    <n v="27.882000000000001"/>
  </r>
  <r>
    <n v="8159"/>
    <s v="CA-2017-136238"/>
    <n v="1"/>
    <x v="110"/>
    <d v="2018-01-01T00:00:00"/>
    <x v="4"/>
    <x v="3"/>
    <s v="Standard Class"/>
    <s v="KB-16240"/>
    <s v="Karen Bern"/>
    <n v="0.16666666666666666"/>
    <x v="2"/>
    <s v="United States"/>
    <s v="Odessa"/>
    <x v="2"/>
    <n v="79762"/>
    <x v="2"/>
    <s v="OFF-PA-10004285"/>
    <x v="0"/>
    <x v="0"/>
    <x v="1405"/>
    <n v="16.032"/>
    <n v="3"/>
    <n v="0.2"/>
    <n v="5.6112000000000002"/>
  </r>
  <r>
    <n v="8169"/>
    <s v="CA-2017-107174"/>
    <n v="0.33333333333333331"/>
    <x v="10"/>
    <d v="2017-11-13T00:00:00"/>
    <x v="5"/>
    <x v="4"/>
    <s v="Standard Class"/>
    <s v="AB-10060"/>
    <s v="Adam Bellavance"/>
    <n v="0.125"/>
    <x v="1"/>
    <s v="United States"/>
    <s v="Seattle"/>
    <x v="21"/>
    <n v="98105"/>
    <x v="3"/>
    <s v="FUR-TA-10004575"/>
    <x v="1"/>
    <x v="12"/>
    <x v="883"/>
    <n v="2036.86"/>
    <n v="7"/>
    <n v="0"/>
    <n v="366.63479999999998"/>
  </r>
  <r>
    <n v="8170"/>
    <s v="CA-2017-107174"/>
    <n v="0.33333333333333331"/>
    <x v="10"/>
    <d v="2017-11-13T00:00:00"/>
    <x v="5"/>
    <x v="4"/>
    <s v="Standard Class"/>
    <s v="AB-10060"/>
    <s v="Adam Bellavance"/>
    <n v="0.125"/>
    <x v="1"/>
    <s v="United States"/>
    <s v="Seattle"/>
    <x v="21"/>
    <n v="98105"/>
    <x v="3"/>
    <s v="FUR-CH-10003312"/>
    <x v="1"/>
    <x v="1"/>
    <x v="352"/>
    <n v="449.56799999999998"/>
    <n v="2"/>
    <n v="0.2"/>
    <n v="-73.0548"/>
  </r>
  <r>
    <n v="8171"/>
    <s v="CA-2017-107174"/>
    <n v="0.33333333333333331"/>
    <x v="10"/>
    <d v="2017-11-13T00:00:00"/>
    <x v="5"/>
    <x v="4"/>
    <s v="Standard Class"/>
    <s v="AB-10060"/>
    <s v="Adam Bellavance"/>
    <n v="0.125"/>
    <x v="1"/>
    <s v="United States"/>
    <s v="Seattle"/>
    <x v="21"/>
    <n v="98105"/>
    <x v="3"/>
    <s v="TEC-AC-10001465"/>
    <x v="2"/>
    <x v="6"/>
    <x v="858"/>
    <n v="108.96"/>
    <n v="3"/>
    <n v="0"/>
    <n v="32.688000000000002"/>
  </r>
  <r>
    <n v="8178"/>
    <s v="CA-2017-149699"/>
    <n v="1"/>
    <x v="18"/>
    <d v="2017-12-24T00:00:00"/>
    <x v="4"/>
    <x v="5"/>
    <s v="First Class"/>
    <s v="CM-12115"/>
    <s v="Chad McGuire"/>
    <n v="0.16666666666666666"/>
    <x v="0"/>
    <s v="United States"/>
    <s v="Los Angeles"/>
    <x v="10"/>
    <n v="90008"/>
    <x v="3"/>
    <s v="TEC-AC-10000474"/>
    <x v="2"/>
    <x v="6"/>
    <x v="800"/>
    <n v="474.95"/>
    <n v="5"/>
    <n v="0"/>
    <n v="142.48500000000001"/>
  </r>
  <r>
    <n v="8183"/>
    <s v="CA-2017-155642"/>
    <n v="0.5"/>
    <x v="227"/>
    <d v="2017-05-22T00:00:00"/>
    <x v="6"/>
    <x v="2"/>
    <s v="Standard Class"/>
    <s v="BM-11575"/>
    <s v="Brendan Murry"/>
    <n v="0.25"/>
    <x v="2"/>
    <s v="United States"/>
    <s v="Chicago"/>
    <x v="3"/>
    <n v="60653"/>
    <x v="2"/>
    <s v="FUR-FU-10004973"/>
    <x v="1"/>
    <x v="5"/>
    <x v="456"/>
    <n v="22.608000000000001"/>
    <n v="3"/>
    <n v="0.6"/>
    <n v="-10.1736"/>
  </r>
  <r>
    <n v="8184"/>
    <s v="CA-2017-155642"/>
    <n v="0.5"/>
    <x v="227"/>
    <d v="2017-05-22T00:00:00"/>
    <x v="6"/>
    <x v="2"/>
    <s v="Standard Class"/>
    <s v="BM-11575"/>
    <s v="Brendan Murry"/>
    <n v="0.25"/>
    <x v="2"/>
    <s v="United States"/>
    <s v="Chicago"/>
    <x v="3"/>
    <n v="60653"/>
    <x v="2"/>
    <s v="FUR-FU-10001918"/>
    <x v="1"/>
    <x v="5"/>
    <x v="439"/>
    <n v="1.8919999999999999"/>
    <n v="1"/>
    <n v="0.6"/>
    <n v="-0.99329999999999996"/>
  </r>
  <r>
    <n v="8185"/>
    <s v="US-2017-101721"/>
    <n v="1"/>
    <x v="82"/>
    <d v="2017-07-27T00:00:00"/>
    <x v="1"/>
    <x v="1"/>
    <s v="Standard Class"/>
    <s v="MY-17380"/>
    <s v="Maribeth Yedwab"/>
    <n v="0.14285714285714285"/>
    <x v="2"/>
    <s v="United States"/>
    <s v="Chicago"/>
    <x v="3"/>
    <n v="60623"/>
    <x v="2"/>
    <s v="OFF-PA-10003641"/>
    <x v="0"/>
    <x v="0"/>
    <x v="1367"/>
    <n v="63.311999999999998"/>
    <n v="3"/>
    <n v="0.2"/>
    <n v="20.5764"/>
  </r>
  <r>
    <n v="8191"/>
    <s v="US-2017-155866"/>
    <n v="0.5"/>
    <x v="202"/>
    <d v="2017-11-21T00:00:00"/>
    <x v="5"/>
    <x v="5"/>
    <s v="Standard Class"/>
    <s v="CC-12370"/>
    <s v="Christopher Conant"/>
    <n v="0.33333333333333331"/>
    <x v="0"/>
    <s v="United States"/>
    <s v="New York City"/>
    <x v="9"/>
    <n v="10011"/>
    <x v="1"/>
    <s v="OFF-PA-10004735"/>
    <x v="0"/>
    <x v="0"/>
    <x v="842"/>
    <n v="38.880000000000003"/>
    <n v="6"/>
    <n v="0"/>
    <n v="18.662400000000002"/>
  </r>
  <r>
    <n v="8192"/>
    <s v="US-2017-155866"/>
    <n v="0.5"/>
    <x v="202"/>
    <d v="2017-11-21T00:00:00"/>
    <x v="5"/>
    <x v="5"/>
    <s v="Standard Class"/>
    <s v="CC-12370"/>
    <s v="Christopher Conant"/>
    <n v="0.33333333333333331"/>
    <x v="0"/>
    <s v="United States"/>
    <s v="New York City"/>
    <x v="9"/>
    <n v="10011"/>
    <x v="1"/>
    <s v="FUR-FU-10004091"/>
    <x v="1"/>
    <x v="5"/>
    <x v="240"/>
    <n v="187.76"/>
    <n v="4"/>
    <n v="0"/>
    <n v="76.9816"/>
  </r>
  <r>
    <n v="8197"/>
    <s v="CA-2017-102736"/>
    <n v="0.33333333333333331"/>
    <x v="153"/>
    <d v="2017-09-09T00:00:00"/>
    <x v="3"/>
    <x v="3"/>
    <s v="Standard Class"/>
    <s v="LP-17095"/>
    <s v="Liz Preis"/>
    <n v="0.1111111111111111"/>
    <x v="0"/>
    <s v="United States"/>
    <s v="Knoxville"/>
    <x v="15"/>
    <n v="37918"/>
    <x v="0"/>
    <s v="TEC-AC-10004568"/>
    <x v="2"/>
    <x v="6"/>
    <x v="768"/>
    <n v="89.567999999999998"/>
    <n v="4"/>
    <n v="0.2"/>
    <n v="-1.1195999999999999"/>
  </r>
  <r>
    <n v="8198"/>
    <s v="CA-2017-102736"/>
    <n v="0.33333333333333331"/>
    <x v="153"/>
    <d v="2017-09-09T00:00:00"/>
    <x v="3"/>
    <x v="3"/>
    <s v="Standard Class"/>
    <s v="LP-17095"/>
    <s v="Liz Preis"/>
    <n v="0.1111111111111111"/>
    <x v="0"/>
    <s v="United States"/>
    <s v="Knoxville"/>
    <x v="15"/>
    <n v="37918"/>
    <x v="0"/>
    <s v="OFF-AR-10001897"/>
    <x v="0"/>
    <x v="8"/>
    <x v="1406"/>
    <n v="71.959999999999994"/>
    <n v="5"/>
    <n v="0.2"/>
    <n v="7.1959999999999997"/>
  </r>
  <r>
    <n v="8199"/>
    <s v="CA-2017-102736"/>
    <n v="0.33333333333333331"/>
    <x v="153"/>
    <d v="2017-09-09T00:00:00"/>
    <x v="3"/>
    <x v="3"/>
    <s v="Standard Class"/>
    <s v="LP-17095"/>
    <s v="Liz Preis"/>
    <n v="0.1111111111111111"/>
    <x v="0"/>
    <s v="United States"/>
    <s v="Knoxville"/>
    <x v="15"/>
    <n v="37918"/>
    <x v="0"/>
    <s v="OFF-PA-10001800"/>
    <x v="0"/>
    <x v="0"/>
    <x v="726"/>
    <n v="15.552"/>
    <n v="3"/>
    <n v="0.2"/>
    <n v="5.4432"/>
  </r>
  <r>
    <n v="8200"/>
    <s v="CA-2017-125269"/>
    <n v="0.5"/>
    <x v="158"/>
    <d v="2017-04-30T00:00:00"/>
    <x v="0"/>
    <x v="4"/>
    <s v="Standard Class"/>
    <s v="AF-10870"/>
    <s v="Art Ferguson"/>
    <n v="0.2"/>
    <x v="0"/>
    <s v="United States"/>
    <s v="Chicago"/>
    <x v="3"/>
    <n v="60610"/>
    <x v="2"/>
    <s v="OFF-BI-10001628"/>
    <x v="0"/>
    <x v="4"/>
    <x v="731"/>
    <n v="10.43"/>
    <n v="5"/>
    <n v="0.8"/>
    <n v="-18.252500000000001"/>
  </r>
  <r>
    <n v="8201"/>
    <s v="CA-2017-125269"/>
    <n v="0.5"/>
    <x v="158"/>
    <d v="2017-04-30T00:00:00"/>
    <x v="0"/>
    <x v="4"/>
    <s v="Standard Class"/>
    <s v="AF-10870"/>
    <s v="Art Ferguson"/>
    <n v="0.2"/>
    <x v="0"/>
    <s v="United States"/>
    <s v="Chicago"/>
    <x v="3"/>
    <n v="60610"/>
    <x v="2"/>
    <s v="OFF-ST-10004123"/>
    <x v="0"/>
    <x v="3"/>
    <x v="298"/>
    <n v="72.784000000000006"/>
    <n v="1"/>
    <n v="0.2"/>
    <n v="-18.196000000000002"/>
  </r>
  <r>
    <n v="8211"/>
    <s v="CA-2017-128769"/>
    <n v="1"/>
    <x v="59"/>
    <d v="2017-09-12T00:00:00"/>
    <x v="3"/>
    <x v="2"/>
    <s v="Standard Class"/>
    <s v="DM-12955"/>
    <s v="Dario Medina"/>
    <n v="1"/>
    <x v="2"/>
    <s v="United States"/>
    <s v="Nashville"/>
    <x v="15"/>
    <n v="37211"/>
    <x v="0"/>
    <s v="OFF-AP-10001271"/>
    <x v="0"/>
    <x v="11"/>
    <x v="777"/>
    <n v="81.567999999999998"/>
    <n v="2"/>
    <n v="0.2"/>
    <n v="7.1372"/>
  </r>
  <r>
    <n v="8226"/>
    <s v="CA-2017-104136"/>
    <n v="0.5"/>
    <x v="217"/>
    <d v="2017-11-04T00:00:00"/>
    <x v="5"/>
    <x v="6"/>
    <s v="Second Class"/>
    <s v="SF-20065"/>
    <s v="Sandra Flanagan"/>
    <n v="0.33333333333333331"/>
    <x v="0"/>
    <s v="United States"/>
    <s v="Everett"/>
    <x v="17"/>
    <n v="2149"/>
    <x v="1"/>
    <s v="OFF-PA-10004243"/>
    <x v="0"/>
    <x v="0"/>
    <x v="528"/>
    <n v="189.7"/>
    <n v="10"/>
    <n v="0"/>
    <n v="91.055999999999997"/>
  </r>
  <r>
    <n v="8227"/>
    <s v="CA-2017-104136"/>
    <n v="0.5"/>
    <x v="217"/>
    <d v="2017-11-04T00:00:00"/>
    <x v="5"/>
    <x v="6"/>
    <s v="Second Class"/>
    <s v="SF-20065"/>
    <s v="Sandra Flanagan"/>
    <n v="0.33333333333333331"/>
    <x v="0"/>
    <s v="United States"/>
    <s v="Everett"/>
    <x v="17"/>
    <n v="2149"/>
    <x v="1"/>
    <s v="OFF-PA-10001033"/>
    <x v="0"/>
    <x v="0"/>
    <x v="1162"/>
    <n v="40.99"/>
    <n v="1"/>
    <n v="0"/>
    <n v="20.085100000000001"/>
  </r>
  <r>
    <n v="8235"/>
    <s v="CA-2017-102204"/>
    <n v="0.33333333333333331"/>
    <x v="259"/>
    <d v="2017-05-06T00:00:00"/>
    <x v="6"/>
    <x v="4"/>
    <s v="Standard Class"/>
    <s v="CJ-12010"/>
    <s v="Caroline Jumper"/>
    <n v="0.1111111111111111"/>
    <x v="0"/>
    <s v="United States"/>
    <s v="Jacksonville"/>
    <x v="4"/>
    <n v="32216"/>
    <x v="0"/>
    <s v="OFF-SU-10001212"/>
    <x v="0"/>
    <x v="15"/>
    <x v="1407"/>
    <n v="3.3279999999999998"/>
    <n v="2"/>
    <n v="0.2"/>
    <n v="0.41599999999999998"/>
  </r>
  <r>
    <n v="8236"/>
    <s v="CA-2017-102204"/>
    <n v="0.33333333333333331"/>
    <x v="259"/>
    <d v="2017-05-06T00:00:00"/>
    <x v="6"/>
    <x v="4"/>
    <s v="Standard Class"/>
    <s v="CJ-12010"/>
    <s v="Caroline Jumper"/>
    <n v="0.1111111111111111"/>
    <x v="0"/>
    <s v="United States"/>
    <s v="Jacksonville"/>
    <x v="4"/>
    <n v="32216"/>
    <x v="0"/>
    <s v="FUR-TA-10001889"/>
    <x v="1"/>
    <x v="12"/>
    <x v="492"/>
    <n v="933.26199999999994"/>
    <n v="4"/>
    <n v="0.45"/>
    <n v="-458.14679999999998"/>
  </r>
  <r>
    <n v="8237"/>
    <s v="CA-2017-102204"/>
    <n v="0.33333333333333331"/>
    <x v="259"/>
    <d v="2017-05-06T00:00:00"/>
    <x v="6"/>
    <x v="4"/>
    <s v="Standard Class"/>
    <s v="CJ-12010"/>
    <s v="Caroline Jumper"/>
    <n v="0.1111111111111111"/>
    <x v="0"/>
    <s v="United States"/>
    <s v="Jacksonville"/>
    <x v="4"/>
    <n v="32216"/>
    <x v="0"/>
    <s v="FUR-CH-10002024"/>
    <x v="1"/>
    <x v="1"/>
    <x v="1339"/>
    <n v="2803.92"/>
    <n v="5"/>
    <n v="0.2"/>
    <n v="0"/>
  </r>
  <r>
    <n v="8238"/>
    <s v="CA-2017-103065"/>
    <n v="0.25"/>
    <x v="51"/>
    <d v="2017-10-20T00:00:00"/>
    <x v="2"/>
    <x v="5"/>
    <s v="Same Day"/>
    <s v="PT-19090"/>
    <s v="Pete Takahito"/>
    <n v="0.2"/>
    <x v="0"/>
    <s v="United States"/>
    <s v="Jacksonville"/>
    <x v="4"/>
    <n v="32216"/>
    <x v="0"/>
    <s v="OFF-ST-10000617"/>
    <x v="0"/>
    <x v="3"/>
    <x v="1408"/>
    <n v="4.7679999999999998"/>
    <n v="2"/>
    <n v="0.2"/>
    <n v="-0.77480000000000004"/>
  </r>
  <r>
    <n v="8239"/>
    <s v="CA-2017-103065"/>
    <n v="0.25"/>
    <x v="51"/>
    <d v="2017-10-20T00:00:00"/>
    <x v="2"/>
    <x v="5"/>
    <s v="Same Day"/>
    <s v="PT-19090"/>
    <s v="Pete Takahito"/>
    <n v="0.2"/>
    <x v="0"/>
    <s v="United States"/>
    <s v="Jacksonville"/>
    <x v="4"/>
    <n v="32216"/>
    <x v="0"/>
    <s v="OFF-PA-10000380"/>
    <x v="0"/>
    <x v="0"/>
    <x v="814"/>
    <n v="6.6719999999999997"/>
    <n v="1"/>
    <n v="0.2"/>
    <n v="2.5019999999999998"/>
  </r>
  <r>
    <n v="8240"/>
    <s v="CA-2017-103065"/>
    <n v="0.25"/>
    <x v="51"/>
    <d v="2017-10-20T00:00:00"/>
    <x v="2"/>
    <x v="5"/>
    <s v="Same Day"/>
    <s v="PT-19090"/>
    <s v="Pete Takahito"/>
    <n v="0.2"/>
    <x v="0"/>
    <s v="United States"/>
    <s v="Jacksonville"/>
    <x v="4"/>
    <n v="32216"/>
    <x v="0"/>
    <s v="OFF-AR-10003251"/>
    <x v="0"/>
    <x v="8"/>
    <x v="1180"/>
    <n v="4.4480000000000004"/>
    <n v="2"/>
    <n v="0.2"/>
    <n v="1.1120000000000001"/>
  </r>
  <r>
    <n v="8241"/>
    <s v="CA-2017-103065"/>
    <n v="0.25"/>
    <x v="51"/>
    <d v="2017-10-20T00:00:00"/>
    <x v="2"/>
    <x v="5"/>
    <s v="Same Day"/>
    <s v="PT-19090"/>
    <s v="Pete Takahito"/>
    <n v="0.2"/>
    <x v="0"/>
    <s v="United States"/>
    <s v="Jacksonville"/>
    <x v="4"/>
    <n v="32216"/>
    <x v="0"/>
    <s v="FUR-FU-10000175"/>
    <x v="1"/>
    <x v="5"/>
    <x v="964"/>
    <n v="43.936"/>
    <n v="4"/>
    <n v="0.2"/>
    <n v="6.0411999999999999"/>
  </r>
  <r>
    <n v="8254"/>
    <s v="CA-2017-152310"/>
    <n v="0.16666666666666666"/>
    <x v="230"/>
    <d v="2017-08-19T00:00:00"/>
    <x v="10"/>
    <x v="0"/>
    <s v="Standard Class"/>
    <s v="DK-12895"/>
    <s v="Dana Kaydos"/>
    <n v="0.1111111111111111"/>
    <x v="0"/>
    <s v="United States"/>
    <s v="Seattle"/>
    <x v="21"/>
    <n v="98103"/>
    <x v="3"/>
    <s v="TEC-CO-10000971"/>
    <x v="2"/>
    <x v="13"/>
    <x v="589"/>
    <n v="299.99"/>
    <n v="1"/>
    <n v="0"/>
    <n v="89.997"/>
  </r>
  <r>
    <n v="8255"/>
    <s v="CA-2017-152310"/>
    <n v="0.16666666666666666"/>
    <x v="230"/>
    <d v="2017-08-19T00:00:00"/>
    <x v="10"/>
    <x v="0"/>
    <s v="Standard Class"/>
    <s v="DK-12895"/>
    <s v="Dana Kaydos"/>
    <n v="0.1111111111111111"/>
    <x v="0"/>
    <s v="United States"/>
    <s v="Seattle"/>
    <x v="21"/>
    <n v="98103"/>
    <x v="3"/>
    <s v="OFF-PA-10003134"/>
    <x v="0"/>
    <x v="0"/>
    <x v="1247"/>
    <n v="192.16"/>
    <n v="4"/>
    <n v="0"/>
    <n v="92.236800000000002"/>
  </r>
  <r>
    <n v="8256"/>
    <s v="CA-2017-152310"/>
    <n v="0.16666666666666666"/>
    <x v="230"/>
    <d v="2017-08-19T00:00:00"/>
    <x v="10"/>
    <x v="0"/>
    <s v="Standard Class"/>
    <s v="DK-12895"/>
    <s v="Dana Kaydos"/>
    <n v="0.1111111111111111"/>
    <x v="0"/>
    <s v="United States"/>
    <s v="Seattle"/>
    <x v="21"/>
    <n v="98103"/>
    <x v="3"/>
    <s v="TEC-PH-10002538"/>
    <x v="2"/>
    <x v="2"/>
    <x v="148"/>
    <n v="242.624"/>
    <n v="8"/>
    <n v="0.2"/>
    <n v="27.295200000000001"/>
  </r>
  <r>
    <n v="8257"/>
    <s v="CA-2017-152310"/>
    <n v="0.16666666666666666"/>
    <x v="230"/>
    <d v="2017-08-19T00:00:00"/>
    <x v="10"/>
    <x v="0"/>
    <s v="Standard Class"/>
    <s v="DK-12895"/>
    <s v="Dana Kaydos"/>
    <n v="0.1111111111111111"/>
    <x v="0"/>
    <s v="United States"/>
    <s v="Seattle"/>
    <x v="21"/>
    <n v="98103"/>
    <x v="3"/>
    <s v="OFF-ST-10001228"/>
    <x v="0"/>
    <x v="3"/>
    <x v="928"/>
    <n v="46.74"/>
    <n v="3"/>
    <n v="0"/>
    <n v="11.685"/>
  </r>
  <r>
    <n v="8258"/>
    <s v="CA-2017-152310"/>
    <n v="0.16666666666666666"/>
    <x v="230"/>
    <d v="2017-08-19T00:00:00"/>
    <x v="10"/>
    <x v="0"/>
    <s v="Standard Class"/>
    <s v="DK-12895"/>
    <s v="Dana Kaydos"/>
    <n v="0.1111111111111111"/>
    <x v="0"/>
    <s v="United States"/>
    <s v="Seattle"/>
    <x v="21"/>
    <n v="98103"/>
    <x v="3"/>
    <s v="TEC-AC-10000397"/>
    <x v="2"/>
    <x v="6"/>
    <x v="1409"/>
    <n v="174.95"/>
    <n v="5"/>
    <n v="0"/>
    <n v="12.246499999999999"/>
  </r>
  <r>
    <n v="8259"/>
    <s v="CA-2017-152310"/>
    <n v="0.16666666666666666"/>
    <x v="230"/>
    <d v="2017-08-19T00:00:00"/>
    <x v="10"/>
    <x v="0"/>
    <s v="Standard Class"/>
    <s v="DK-12895"/>
    <s v="Dana Kaydos"/>
    <n v="0.1111111111111111"/>
    <x v="0"/>
    <s v="United States"/>
    <s v="Seattle"/>
    <x v="21"/>
    <n v="98103"/>
    <x v="3"/>
    <s v="OFF-BI-10004308"/>
    <x v="0"/>
    <x v="4"/>
    <x v="1410"/>
    <n v="100.70399999999999"/>
    <n v="6"/>
    <n v="0.2"/>
    <n v="37.764000000000003"/>
  </r>
  <r>
    <n v="8268"/>
    <s v="CA-2017-121790"/>
    <n v="0.25"/>
    <x v="83"/>
    <d v="2017-02-06T00:00:00"/>
    <x v="11"/>
    <x v="4"/>
    <s v="Standard Class"/>
    <s v="LP-17095"/>
    <s v="Liz Preis"/>
    <n v="0.1111111111111111"/>
    <x v="0"/>
    <s v="United States"/>
    <s v="Aurora"/>
    <x v="3"/>
    <n v="60505"/>
    <x v="2"/>
    <s v="FUR-TA-10003469"/>
    <x v="1"/>
    <x v="12"/>
    <x v="1411"/>
    <n v="69.375"/>
    <n v="1"/>
    <n v="0.5"/>
    <n v="-47.174999999999997"/>
  </r>
  <r>
    <n v="8269"/>
    <s v="CA-2017-121790"/>
    <n v="0.25"/>
    <x v="83"/>
    <d v="2017-02-06T00:00:00"/>
    <x v="11"/>
    <x v="4"/>
    <s v="Standard Class"/>
    <s v="LP-17095"/>
    <s v="Liz Preis"/>
    <n v="0.1111111111111111"/>
    <x v="0"/>
    <s v="United States"/>
    <s v="Aurora"/>
    <x v="3"/>
    <n v="60505"/>
    <x v="2"/>
    <s v="OFF-SU-10004231"/>
    <x v="0"/>
    <x v="15"/>
    <x v="162"/>
    <n v="31.68"/>
    <n v="4"/>
    <n v="0.2"/>
    <n v="2.7719999999999998"/>
  </r>
  <r>
    <n v="8270"/>
    <s v="CA-2017-121790"/>
    <n v="0.25"/>
    <x v="83"/>
    <d v="2017-02-06T00:00:00"/>
    <x v="11"/>
    <x v="4"/>
    <s v="Standard Class"/>
    <s v="LP-17095"/>
    <s v="Liz Preis"/>
    <n v="0.1111111111111111"/>
    <x v="0"/>
    <s v="United States"/>
    <s v="Aurora"/>
    <x v="3"/>
    <n v="60505"/>
    <x v="2"/>
    <s v="TEC-PH-10002584"/>
    <x v="2"/>
    <x v="2"/>
    <x v="1079"/>
    <n v="2003.1679999999999"/>
    <n v="4"/>
    <n v="0.2"/>
    <n v="250.39599999999999"/>
  </r>
  <r>
    <n v="8271"/>
    <s v="CA-2017-121790"/>
    <n v="0.25"/>
    <x v="83"/>
    <d v="2017-02-06T00:00:00"/>
    <x v="11"/>
    <x v="4"/>
    <s v="Standard Class"/>
    <s v="LP-17095"/>
    <s v="Liz Preis"/>
    <n v="0.1111111111111111"/>
    <x v="0"/>
    <s v="United States"/>
    <s v="Aurora"/>
    <x v="3"/>
    <n v="60505"/>
    <x v="2"/>
    <s v="OFF-AR-10003602"/>
    <x v="0"/>
    <x v="8"/>
    <x v="51"/>
    <n v="9.3439999999999994"/>
    <n v="2"/>
    <n v="0.2"/>
    <n v="3.1536"/>
  </r>
  <r>
    <n v="8275"/>
    <s v="CA-2017-164112"/>
    <n v="1"/>
    <x v="41"/>
    <d v="2017-07-04T00:00:00"/>
    <x v="7"/>
    <x v="5"/>
    <s v="Standard Class"/>
    <s v="ND-18460"/>
    <s v="Neil Ducich"/>
    <n v="0.33333333333333331"/>
    <x v="2"/>
    <s v="United States"/>
    <s v="Mount Vernon"/>
    <x v="9"/>
    <n v="10550"/>
    <x v="1"/>
    <s v="OFF-ST-10002615"/>
    <x v="0"/>
    <x v="3"/>
    <x v="1412"/>
    <n v="1085.42"/>
    <n v="7"/>
    <n v="0"/>
    <n v="282.20920000000001"/>
  </r>
  <r>
    <n v="8280"/>
    <s v="CA-2017-146192"/>
    <n v="1"/>
    <x v="87"/>
    <d v="2017-04-26T00:00:00"/>
    <x v="0"/>
    <x v="0"/>
    <s v="Standard Class"/>
    <s v="BD-11725"/>
    <s v="Bruce Degenhardt"/>
    <n v="0.14285714285714285"/>
    <x v="0"/>
    <s v="United States"/>
    <s v="Columbus"/>
    <x v="18"/>
    <n v="31907"/>
    <x v="0"/>
    <s v="OFF-ST-10003716"/>
    <x v="0"/>
    <x v="3"/>
    <x v="382"/>
    <n v="675.06"/>
    <n v="3"/>
    <n v="0"/>
    <n v="87.757800000000003"/>
  </r>
  <r>
    <n v="8281"/>
    <s v="CA-2017-134810"/>
    <n v="0.5"/>
    <x v="313"/>
    <d v="2017-05-10T00:00:00"/>
    <x v="6"/>
    <x v="3"/>
    <s v="First Class"/>
    <s v="MC-17605"/>
    <s v="Matt Connell"/>
    <n v="0.16666666666666666"/>
    <x v="2"/>
    <s v="United States"/>
    <s v="Jacksonville"/>
    <x v="0"/>
    <n v="28540"/>
    <x v="0"/>
    <s v="OFF-EN-10002504"/>
    <x v="0"/>
    <x v="10"/>
    <x v="301"/>
    <n v="65.231999999999999"/>
    <n v="3"/>
    <n v="0.2"/>
    <n v="22.015799999999999"/>
  </r>
  <r>
    <n v="8282"/>
    <s v="CA-2017-134810"/>
    <n v="0.5"/>
    <x v="313"/>
    <d v="2017-05-10T00:00:00"/>
    <x v="6"/>
    <x v="3"/>
    <s v="First Class"/>
    <s v="MC-17605"/>
    <s v="Matt Connell"/>
    <n v="0.16666666666666666"/>
    <x v="2"/>
    <s v="United States"/>
    <s v="Jacksonville"/>
    <x v="0"/>
    <n v="28540"/>
    <x v="0"/>
    <s v="FUR-CH-10001270"/>
    <x v="1"/>
    <x v="1"/>
    <x v="1370"/>
    <n v="207"/>
    <n v="3"/>
    <n v="0.2"/>
    <n v="25.875"/>
  </r>
  <r>
    <n v="8294"/>
    <s v="US-2017-168802"/>
    <n v="1"/>
    <x v="33"/>
    <d v="2017-11-07T00:00:00"/>
    <x v="5"/>
    <x v="5"/>
    <s v="Standard Class"/>
    <s v="JO-15145"/>
    <s v="Jack O'Briant"/>
    <n v="0.2"/>
    <x v="2"/>
    <s v="United States"/>
    <s v="Seattle"/>
    <x v="21"/>
    <n v="98103"/>
    <x v="3"/>
    <s v="OFF-BI-10002393"/>
    <x v="0"/>
    <x v="4"/>
    <x v="828"/>
    <n v="18.367999999999999"/>
    <n v="4"/>
    <n v="0.2"/>
    <n v="5.9695999999999998"/>
  </r>
  <r>
    <n v="8295"/>
    <s v="US-2017-146906"/>
    <n v="1"/>
    <x v="193"/>
    <d v="2017-03-17T00:00:00"/>
    <x v="9"/>
    <x v="4"/>
    <s v="Standard Class"/>
    <s v="MT-17815"/>
    <s v="Meg Tillman"/>
    <n v="0.5"/>
    <x v="0"/>
    <s v="United States"/>
    <s v="New York City"/>
    <x v="9"/>
    <n v="10011"/>
    <x v="1"/>
    <s v="TEC-PH-10001809"/>
    <x v="2"/>
    <x v="2"/>
    <x v="1327"/>
    <n v="299.89999999999998"/>
    <n v="2"/>
    <n v="0"/>
    <n v="74.974999999999994"/>
  </r>
  <r>
    <n v="8302"/>
    <s v="US-2017-167318"/>
    <n v="0.5"/>
    <x v="314"/>
    <d v="2017-08-01T00:00:00"/>
    <x v="1"/>
    <x v="6"/>
    <s v="Standard Class"/>
    <s v="GZ-14545"/>
    <s v="George Zrebassa"/>
    <n v="0.25"/>
    <x v="2"/>
    <s v="United States"/>
    <s v="Los Angeles"/>
    <x v="10"/>
    <n v="90036"/>
    <x v="3"/>
    <s v="TEC-AC-10003870"/>
    <x v="2"/>
    <x v="6"/>
    <x v="1413"/>
    <n v="1649.95"/>
    <n v="5"/>
    <n v="0"/>
    <n v="659.98"/>
  </r>
  <r>
    <n v="8303"/>
    <s v="US-2017-167318"/>
    <n v="0.5"/>
    <x v="314"/>
    <d v="2017-08-01T00:00:00"/>
    <x v="1"/>
    <x v="6"/>
    <s v="Standard Class"/>
    <s v="GZ-14545"/>
    <s v="George Zrebassa"/>
    <n v="0.25"/>
    <x v="2"/>
    <s v="United States"/>
    <s v="Los Angeles"/>
    <x v="10"/>
    <n v="90036"/>
    <x v="3"/>
    <s v="FUR-CH-10000665"/>
    <x v="1"/>
    <x v="1"/>
    <x v="211"/>
    <n v="362.35199999999998"/>
    <n v="3"/>
    <n v="0.2"/>
    <n v="45.293999999999997"/>
  </r>
  <r>
    <n v="8305"/>
    <s v="CA-2017-135419"/>
    <n v="1"/>
    <x v="33"/>
    <d v="2017-11-09T00:00:00"/>
    <x v="5"/>
    <x v="5"/>
    <s v="Standard Class"/>
    <s v="BG-11740"/>
    <s v="Bruce Geld"/>
    <n v="0.5"/>
    <x v="0"/>
    <s v="United States"/>
    <s v="Bakersfield"/>
    <x v="10"/>
    <n v="93309"/>
    <x v="3"/>
    <s v="FUR-TA-10001086"/>
    <x v="1"/>
    <x v="12"/>
    <x v="1414"/>
    <n v="486.36799999999999"/>
    <n v="4"/>
    <n v="0.2"/>
    <n v="36.477600000000002"/>
  </r>
  <r>
    <n v="8312"/>
    <s v="US-2017-105935"/>
    <n v="0.5"/>
    <x v="226"/>
    <d v="2017-01-31T00:00:00"/>
    <x v="11"/>
    <x v="2"/>
    <s v="Standard Class"/>
    <s v="BD-11500"/>
    <s v="Bradley Drucker"/>
    <n v="0.25"/>
    <x v="0"/>
    <s v="United States"/>
    <s v="Columbus"/>
    <x v="18"/>
    <n v="31907"/>
    <x v="0"/>
    <s v="FUR-FU-10002157"/>
    <x v="1"/>
    <x v="5"/>
    <x v="1415"/>
    <n v="62.72"/>
    <n v="4"/>
    <n v="0"/>
    <n v="24.460799999999999"/>
  </r>
  <r>
    <n v="8313"/>
    <s v="US-2017-105935"/>
    <n v="0.5"/>
    <x v="226"/>
    <d v="2017-01-31T00:00:00"/>
    <x v="11"/>
    <x v="2"/>
    <s v="Standard Class"/>
    <s v="BD-11500"/>
    <s v="Bradley Drucker"/>
    <n v="0.25"/>
    <x v="0"/>
    <s v="United States"/>
    <s v="Columbus"/>
    <x v="18"/>
    <n v="31907"/>
    <x v="0"/>
    <s v="TEC-PH-10001459"/>
    <x v="2"/>
    <x v="2"/>
    <x v="720"/>
    <n v="2939.93"/>
    <n v="7"/>
    <n v="0"/>
    <n v="764.3818"/>
  </r>
  <r>
    <n v="8318"/>
    <s v="CA-2017-130904"/>
    <n v="0.5"/>
    <x v="184"/>
    <d v="2017-04-16T00:00:00"/>
    <x v="0"/>
    <x v="3"/>
    <s v="Standard Class"/>
    <s v="HM-14980"/>
    <s v="Henry MacAllister"/>
    <n v="0.33333333333333331"/>
    <x v="0"/>
    <s v="United States"/>
    <s v="Burlington"/>
    <x v="0"/>
    <n v="27217"/>
    <x v="0"/>
    <s v="OFF-AR-10000422"/>
    <x v="0"/>
    <x v="8"/>
    <x v="324"/>
    <n v="1.752"/>
    <n v="1"/>
    <n v="0.2"/>
    <n v="0.15329999999999999"/>
  </r>
  <r>
    <n v="8319"/>
    <s v="CA-2017-130904"/>
    <n v="0.5"/>
    <x v="184"/>
    <d v="2017-04-16T00:00:00"/>
    <x v="0"/>
    <x v="3"/>
    <s v="Standard Class"/>
    <s v="HM-14980"/>
    <s v="Henry MacAllister"/>
    <n v="0.33333333333333331"/>
    <x v="0"/>
    <s v="United States"/>
    <s v="Burlington"/>
    <x v="0"/>
    <n v="27217"/>
    <x v="0"/>
    <s v="OFF-AR-10000127"/>
    <x v="0"/>
    <x v="8"/>
    <x v="1416"/>
    <n v="20.992000000000001"/>
    <n v="8"/>
    <n v="0.2"/>
    <n v="2.3616000000000001"/>
  </r>
  <r>
    <n v="8320"/>
    <s v="CA-2017-133620"/>
    <n v="1"/>
    <x v="7"/>
    <d v="2017-11-18T00:00:00"/>
    <x v="5"/>
    <x v="4"/>
    <s v="Standard Class"/>
    <s v="EM-14065"/>
    <s v="Erin Mull"/>
    <n v="0.5"/>
    <x v="0"/>
    <s v="United States"/>
    <s v="New York City"/>
    <x v="9"/>
    <n v="10009"/>
    <x v="1"/>
    <s v="OFF-ST-10004634"/>
    <x v="0"/>
    <x v="3"/>
    <x v="1417"/>
    <n v="11.21"/>
    <n v="1"/>
    <n v="0"/>
    <n v="3.363"/>
  </r>
  <r>
    <n v="8325"/>
    <s v="CA-2017-144456"/>
    <n v="0.5"/>
    <x v="159"/>
    <d v="2017-09-09T00:00:00"/>
    <x v="3"/>
    <x v="5"/>
    <s v="First Class"/>
    <s v="FC-14245"/>
    <s v="Frank Carlisle"/>
    <n v="0.1111111111111111"/>
    <x v="1"/>
    <s v="United States"/>
    <s v="Hialeah"/>
    <x v="4"/>
    <n v="33012"/>
    <x v="0"/>
    <s v="OFF-ST-10001321"/>
    <x v="0"/>
    <x v="3"/>
    <x v="1418"/>
    <n v="61.68"/>
    <n v="5"/>
    <n v="0.2"/>
    <n v="5.3970000000000002"/>
  </r>
  <r>
    <n v="8326"/>
    <s v="CA-2017-144456"/>
    <n v="0.5"/>
    <x v="159"/>
    <d v="2017-09-09T00:00:00"/>
    <x v="3"/>
    <x v="5"/>
    <s v="First Class"/>
    <s v="FC-14245"/>
    <s v="Frank Carlisle"/>
    <n v="0.1111111111111111"/>
    <x v="1"/>
    <s v="United States"/>
    <s v="Hialeah"/>
    <x v="4"/>
    <n v="33012"/>
    <x v="0"/>
    <s v="TEC-PH-10001750"/>
    <x v="2"/>
    <x v="2"/>
    <x v="1419"/>
    <n v="158.376"/>
    <n v="3"/>
    <n v="0.2"/>
    <n v="13.857900000000001"/>
  </r>
  <r>
    <n v="8327"/>
    <s v="CA-2017-103478"/>
    <n v="0.5"/>
    <x v="72"/>
    <d v="2017-07-24T00:00:00"/>
    <x v="1"/>
    <x v="5"/>
    <s v="Second Class"/>
    <s v="KL-16555"/>
    <s v="Kelly Lampkin"/>
    <n v="0.16666666666666666"/>
    <x v="2"/>
    <s v="United States"/>
    <s v="Aurora"/>
    <x v="3"/>
    <n v="60505"/>
    <x v="2"/>
    <s v="OFF-BI-10001890"/>
    <x v="0"/>
    <x v="4"/>
    <x v="682"/>
    <n v="2.8639999999999999"/>
    <n v="4"/>
    <n v="0.8"/>
    <n v="-4.5823999999999998"/>
  </r>
  <r>
    <n v="8328"/>
    <s v="CA-2017-103478"/>
    <n v="0.5"/>
    <x v="72"/>
    <d v="2017-07-24T00:00:00"/>
    <x v="1"/>
    <x v="5"/>
    <s v="Second Class"/>
    <s v="KL-16555"/>
    <s v="Kelly Lampkin"/>
    <n v="0.16666666666666666"/>
    <x v="2"/>
    <s v="United States"/>
    <s v="Aurora"/>
    <x v="3"/>
    <n v="60505"/>
    <x v="2"/>
    <s v="OFF-BI-10004224"/>
    <x v="0"/>
    <x v="4"/>
    <x v="1165"/>
    <n v="94.191999999999993"/>
    <n v="7"/>
    <n v="0.8"/>
    <n v="-164.83600000000001"/>
  </r>
  <r>
    <n v="8329"/>
    <s v="CA-2017-118577"/>
    <n v="0.5"/>
    <x v="239"/>
    <d v="2017-10-11T00:00:00"/>
    <x v="2"/>
    <x v="5"/>
    <s v="Standard Class"/>
    <s v="XP-21865"/>
    <s v="Xylona Preis"/>
    <n v="0.16666666666666666"/>
    <x v="0"/>
    <s v="United States"/>
    <s v="Belleville"/>
    <x v="14"/>
    <n v="7109"/>
    <x v="1"/>
    <s v="OFF-PA-10001357"/>
    <x v="0"/>
    <x v="0"/>
    <x v="1420"/>
    <n v="143.69999999999999"/>
    <n v="3"/>
    <n v="0"/>
    <n v="68.975999999999999"/>
  </r>
  <r>
    <n v="8330"/>
    <s v="CA-2017-118577"/>
    <n v="0.5"/>
    <x v="239"/>
    <d v="2017-10-11T00:00:00"/>
    <x v="2"/>
    <x v="5"/>
    <s v="Standard Class"/>
    <s v="XP-21865"/>
    <s v="Xylona Preis"/>
    <n v="0.16666666666666666"/>
    <x v="0"/>
    <s v="United States"/>
    <s v="Belleville"/>
    <x v="14"/>
    <n v="7109"/>
    <x v="1"/>
    <s v="OFF-PA-10004888"/>
    <x v="0"/>
    <x v="0"/>
    <x v="966"/>
    <n v="6.48"/>
    <n v="1"/>
    <n v="0"/>
    <n v="3.1103999999999998"/>
  </r>
  <r>
    <n v="8331"/>
    <s v="CA-2017-113572"/>
    <n v="1"/>
    <x v="187"/>
    <d v="2017-11-11T00:00:00"/>
    <x v="5"/>
    <x v="3"/>
    <s v="Standard Class"/>
    <s v="FP-14320"/>
    <s v="Frank Preis"/>
    <n v="0.5"/>
    <x v="0"/>
    <s v="United States"/>
    <s v="New York City"/>
    <x v="9"/>
    <n v="10024"/>
    <x v="1"/>
    <s v="TEC-AC-10002370"/>
    <x v="2"/>
    <x v="6"/>
    <x v="1421"/>
    <n v="7.88"/>
    <n v="4"/>
    <n v="0"/>
    <n v="2.5215999999999998"/>
  </r>
  <r>
    <n v="8336"/>
    <s v="CA-2017-161655"/>
    <n v="1"/>
    <x v="210"/>
    <d v="2017-05-18T00:00:00"/>
    <x v="6"/>
    <x v="0"/>
    <s v="Second Class"/>
    <s v="CW-11905"/>
    <s v="Carl Weiss"/>
    <n v="0.5"/>
    <x v="1"/>
    <s v="United States"/>
    <s v="Newark"/>
    <x v="33"/>
    <n v="19711"/>
    <x v="1"/>
    <s v="OFF-BI-10002082"/>
    <x v="0"/>
    <x v="4"/>
    <x v="596"/>
    <n v="299.52"/>
    <n v="9"/>
    <n v="0"/>
    <n v="149.76"/>
  </r>
  <r>
    <n v="8340"/>
    <s v="CA-2017-135076"/>
    <n v="1"/>
    <x v="191"/>
    <d v="2017-04-17T00:00:00"/>
    <x v="0"/>
    <x v="2"/>
    <s v="Standard Class"/>
    <s v="YS-21880"/>
    <s v="Yana Sorensen"/>
    <n v="0.14285714285714285"/>
    <x v="2"/>
    <s v="United States"/>
    <s v="Hesperia"/>
    <x v="10"/>
    <n v="92345"/>
    <x v="3"/>
    <s v="FUR-CH-10003774"/>
    <x v="1"/>
    <x v="1"/>
    <x v="867"/>
    <n v="436.70400000000001"/>
    <n v="6"/>
    <n v="0.2"/>
    <n v="-38.211599999999997"/>
  </r>
  <r>
    <n v="8342"/>
    <s v="CA-2017-141481"/>
    <n v="1"/>
    <x v="154"/>
    <d v="2017-06-14T00:00:00"/>
    <x v="7"/>
    <x v="1"/>
    <s v="First Class"/>
    <s v="ZD-21925"/>
    <s v="Zuschuss Donatelli"/>
    <n v="1"/>
    <x v="0"/>
    <s v="United States"/>
    <s v="Los Angeles"/>
    <x v="10"/>
    <n v="90036"/>
    <x v="3"/>
    <s v="OFF-AP-10004532"/>
    <x v="0"/>
    <x v="11"/>
    <x v="168"/>
    <n v="61.44"/>
    <n v="3"/>
    <n v="0"/>
    <n v="16.588799999999999"/>
  </r>
  <r>
    <n v="8352"/>
    <s v="CA-2017-132199"/>
    <n v="0.2"/>
    <x v="248"/>
    <d v="2017-05-08T00:00:00"/>
    <x v="6"/>
    <x v="6"/>
    <s v="Standard Class"/>
    <s v="BO-11350"/>
    <s v="Bill Overfelt"/>
    <n v="0.1111111111111111"/>
    <x v="2"/>
    <s v="United States"/>
    <s v="Philadelphia"/>
    <x v="1"/>
    <n v="19134"/>
    <x v="1"/>
    <s v="FUR-FU-10004245"/>
    <x v="1"/>
    <x v="5"/>
    <x v="1159"/>
    <n v="32.448"/>
    <n v="2"/>
    <n v="0.2"/>
    <n v="7.3007999999999997"/>
  </r>
  <r>
    <n v="8353"/>
    <s v="CA-2017-132199"/>
    <n v="0.2"/>
    <x v="248"/>
    <d v="2017-05-08T00:00:00"/>
    <x v="6"/>
    <x v="6"/>
    <s v="Standard Class"/>
    <s v="BO-11350"/>
    <s v="Bill Overfelt"/>
    <n v="0.1111111111111111"/>
    <x v="2"/>
    <s v="United States"/>
    <s v="Philadelphia"/>
    <x v="1"/>
    <n v="19134"/>
    <x v="1"/>
    <s v="OFF-BI-10003684"/>
    <x v="0"/>
    <x v="4"/>
    <x v="236"/>
    <n v="26.388000000000002"/>
    <n v="4"/>
    <n v="0.7"/>
    <n v="-17.591999999999999"/>
  </r>
  <r>
    <n v="8354"/>
    <s v="CA-2017-132199"/>
    <n v="0.2"/>
    <x v="248"/>
    <d v="2017-05-08T00:00:00"/>
    <x v="6"/>
    <x v="6"/>
    <s v="Standard Class"/>
    <s v="BO-11350"/>
    <s v="Bill Overfelt"/>
    <n v="0.1111111111111111"/>
    <x v="2"/>
    <s v="United States"/>
    <s v="Philadelphia"/>
    <x v="1"/>
    <n v="19134"/>
    <x v="1"/>
    <s v="FUR-TA-10003748"/>
    <x v="1"/>
    <x v="12"/>
    <x v="956"/>
    <n v="373.47"/>
    <n v="5"/>
    <n v="0.4"/>
    <n v="-112.041"/>
  </r>
  <r>
    <n v="8355"/>
    <s v="CA-2017-132199"/>
    <n v="0.2"/>
    <x v="248"/>
    <d v="2017-05-08T00:00:00"/>
    <x v="6"/>
    <x v="6"/>
    <s v="Standard Class"/>
    <s v="BO-11350"/>
    <s v="Bill Overfelt"/>
    <n v="0.1111111111111111"/>
    <x v="2"/>
    <s v="United States"/>
    <s v="Philadelphia"/>
    <x v="1"/>
    <n v="19134"/>
    <x v="1"/>
    <s v="OFF-BI-10002133"/>
    <x v="0"/>
    <x v="4"/>
    <x v="458"/>
    <n v="64.2"/>
    <n v="5"/>
    <n v="0.7"/>
    <n v="-44.94"/>
  </r>
  <r>
    <n v="8356"/>
    <s v="CA-2017-132199"/>
    <n v="0.2"/>
    <x v="248"/>
    <d v="2017-05-08T00:00:00"/>
    <x v="6"/>
    <x v="6"/>
    <s v="Standard Class"/>
    <s v="BO-11350"/>
    <s v="Bill Overfelt"/>
    <n v="0.1111111111111111"/>
    <x v="2"/>
    <s v="United States"/>
    <s v="Philadelphia"/>
    <x v="1"/>
    <n v="19134"/>
    <x v="1"/>
    <s v="OFF-FA-10002280"/>
    <x v="0"/>
    <x v="9"/>
    <x v="208"/>
    <n v="8"/>
    <n v="2"/>
    <n v="0.2"/>
    <n v="2.8"/>
  </r>
  <r>
    <n v="8361"/>
    <s v="CA-2017-147207"/>
    <n v="0.25"/>
    <x v="131"/>
    <d v="2017-01-04T00:00:00"/>
    <x v="11"/>
    <x v="4"/>
    <s v="Second Class"/>
    <s v="TS-21655"/>
    <s v="Trudy Schmidt"/>
    <n v="0.2"/>
    <x v="0"/>
    <s v="United States"/>
    <s v="El Paso"/>
    <x v="2"/>
    <n v="79907"/>
    <x v="2"/>
    <s v="OFF-AR-10001955"/>
    <x v="0"/>
    <x v="8"/>
    <x v="571"/>
    <n v="31.744"/>
    <n v="2"/>
    <n v="0.2"/>
    <n v="3.968"/>
  </r>
  <r>
    <n v="8362"/>
    <s v="CA-2017-147207"/>
    <n v="0.25"/>
    <x v="131"/>
    <d v="2017-01-04T00:00:00"/>
    <x v="11"/>
    <x v="4"/>
    <s v="Second Class"/>
    <s v="TS-21655"/>
    <s v="Trudy Schmidt"/>
    <n v="0.2"/>
    <x v="0"/>
    <s v="United States"/>
    <s v="El Paso"/>
    <x v="2"/>
    <n v="79907"/>
    <x v="2"/>
    <s v="OFF-AP-10000027"/>
    <x v="0"/>
    <x v="11"/>
    <x v="1374"/>
    <n v="5.4320000000000004"/>
    <n v="2"/>
    <n v="0.8"/>
    <n v="-13.58"/>
  </r>
  <r>
    <n v="8363"/>
    <s v="CA-2017-147207"/>
    <n v="0.25"/>
    <x v="131"/>
    <d v="2017-01-04T00:00:00"/>
    <x v="11"/>
    <x v="4"/>
    <s v="Second Class"/>
    <s v="TS-21655"/>
    <s v="Trudy Schmidt"/>
    <n v="0.2"/>
    <x v="0"/>
    <s v="United States"/>
    <s v="El Paso"/>
    <x v="2"/>
    <n v="79907"/>
    <x v="2"/>
    <s v="FUR-TA-10002958"/>
    <x v="1"/>
    <x v="12"/>
    <x v="356"/>
    <n v="913.43"/>
    <n v="5"/>
    <n v="0.3"/>
    <n v="-169.637"/>
  </r>
  <r>
    <n v="8364"/>
    <s v="CA-2017-147207"/>
    <n v="0.25"/>
    <x v="131"/>
    <d v="2017-01-04T00:00:00"/>
    <x v="11"/>
    <x v="4"/>
    <s v="Second Class"/>
    <s v="TS-21655"/>
    <s v="Trudy Schmidt"/>
    <n v="0.2"/>
    <x v="0"/>
    <s v="United States"/>
    <s v="El Paso"/>
    <x v="2"/>
    <n v="79907"/>
    <x v="2"/>
    <s v="OFF-ST-10002615"/>
    <x v="0"/>
    <x v="3"/>
    <x v="1412"/>
    <n v="372.14400000000001"/>
    <n v="3"/>
    <n v="0.2"/>
    <n v="27.910799999999998"/>
  </r>
  <r>
    <n v="8365"/>
    <s v="CA-2017-137631"/>
    <n v="1"/>
    <x v="289"/>
    <d v="2017-05-02T00:00:00"/>
    <x v="0"/>
    <x v="5"/>
    <s v="Standard Class"/>
    <s v="JL-15235"/>
    <s v="Janet Lee"/>
    <n v="0.33333333333333331"/>
    <x v="0"/>
    <s v="United States"/>
    <s v="Kissimmee"/>
    <x v="4"/>
    <n v="34741"/>
    <x v="0"/>
    <s v="TEC-PH-10002624"/>
    <x v="2"/>
    <x v="2"/>
    <x v="1330"/>
    <n v="751.98400000000004"/>
    <n v="2"/>
    <n v="0.2"/>
    <n v="84.598200000000006"/>
  </r>
  <r>
    <n v="8366"/>
    <s v="CA-2017-157273"/>
    <n v="1"/>
    <x v="83"/>
    <d v="2017-02-02T00:00:00"/>
    <x v="11"/>
    <x v="4"/>
    <s v="First Class"/>
    <s v="SZ-20035"/>
    <s v="Sam Zeldin"/>
    <n v="0.14285714285714285"/>
    <x v="1"/>
    <s v="United States"/>
    <s v="Seattle"/>
    <x v="21"/>
    <n v="98105"/>
    <x v="3"/>
    <s v="TEC-PH-10002275"/>
    <x v="2"/>
    <x v="2"/>
    <x v="1422"/>
    <n v="604.76800000000003"/>
    <n v="4"/>
    <n v="0.2"/>
    <n v="60.476799999999997"/>
  </r>
  <r>
    <n v="8377"/>
    <s v="CA-2017-156272"/>
    <n v="1"/>
    <x v="205"/>
    <d v="2017-03-27T00:00:00"/>
    <x v="9"/>
    <x v="3"/>
    <s v="Standard Class"/>
    <s v="PW-19030"/>
    <s v="Pauline Webber"/>
    <n v="0.16666666666666666"/>
    <x v="2"/>
    <s v="United States"/>
    <s v="Pompano Beach"/>
    <x v="4"/>
    <n v="33068"/>
    <x v="0"/>
    <s v="OFF-AP-10001242"/>
    <x v="0"/>
    <x v="11"/>
    <x v="808"/>
    <n v="64.384"/>
    <n v="1"/>
    <n v="0.2"/>
    <n v="8.048"/>
  </r>
  <r>
    <n v="8386"/>
    <s v="CA-2017-137582"/>
    <n v="1"/>
    <x v="146"/>
    <d v="2017-09-08T00:00:00"/>
    <x v="3"/>
    <x v="4"/>
    <s v="Standard Class"/>
    <s v="CV-12805"/>
    <s v="Cynthia Voltz"/>
    <n v="7.6923076923076927E-2"/>
    <x v="2"/>
    <s v="United States"/>
    <s v="Oakland"/>
    <x v="10"/>
    <n v="94601"/>
    <x v="3"/>
    <s v="OFF-BI-10001757"/>
    <x v="0"/>
    <x v="4"/>
    <x v="1235"/>
    <n v="11.808"/>
    <n v="3"/>
    <n v="0.2"/>
    <n v="4.1327999999999996"/>
  </r>
  <r>
    <n v="8391"/>
    <s v="CA-2017-153227"/>
    <n v="1"/>
    <x v="221"/>
    <d v="2017-12-06T00:00:00"/>
    <x v="4"/>
    <x v="4"/>
    <s v="First Class"/>
    <s v="CS-12250"/>
    <s v="Chris Selesnick"/>
    <n v="0.1"/>
    <x v="2"/>
    <s v="United States"/>
    <s v="Los Angeles"/>
    <x v="10"/>
    <n v="90032"/>
    <x v="3"/>
    <s v="OFF-PA-10001838"/>
    <x v="0"/>
    <x v="0"/>
    <x v="376"/>
    <n v="11.76"/>
    <n v="2"/>
    <n v="0"/>
    <n v="5.7624000000000004"/>
  </r>
  <r>
    <n v="8392"/>
    <s v="CA-2017-110625"/>
    <n v="1"/>
    <x v="94"/>
    <d v="2017-12-30T00:00:00"/>
    <x v="4"/>
    <x v="0"/>
    <s v="Standard Class"/>
    <s v="JB-16045"/>
    <s v="Julia Barnett"/>
    <n v="1"/>
    <x v="1"/>
    <s v="United States"/>
    <s v="Danbury"/>
    <x v="38"/>
    <n v="6810"/>
    <x v="1"/>
    <s v="FUR-FU-10001473"/>
    <x v="1"/>
    <x v="5"/>
    <x v="1174"/>
    <n v="27.46"/>
    <n v="2"/>
    <n v="0"/>
    <n v="9.8856000000000002"/>
  </r>
  <r>
    <n v="8399"/>
    <s v="CA-2017-120061"/>
    <n v="1"/>
    <x v="232"/>
    <d v="2017-11-07T00:00:00"/>
    <x v="5"/>
    <x v="2"/>
    <s v="Second Class"/>
    <s v="SR-20425"/>
    <s v="Sharelle Roach"/>
    <n v="0.125"/>
    <x v="1"/>
    <s v="United States"/>
    <s v="Springfield"/>
    <x v="12"/>
    <n v="45503"/>
    <x v="1"/>
    <s v="FUR-CH-10001973"/>
    <x v="1"/>
    <x v="1"/>
    <x v="539"/>
    <n v="155.37200000000001"/>
    <n v="2"/>
    <n v="0.3"/>
    <n v="-35.513599999999997"/>
  </r>
  <r>
    <n v="8405"/>
    <s v="CA-2017-140480"/>
    <n v="0.2"/>
    <x v="35"/>
    <d v="2017-07-12T00:00:00"/>
    <x v="1"/>
    <x v="0"/>
    <s v="Standard Class"/>
    <s v="HE-14800"/>
    <s v="Harold Engle"/>
    <n v="0.14285714285714285"/>
    <x v="2"/>
    <s v="United States"/>
    <s v="Newark"/>
    <x v="33"/>
    <n v="19711"/>
    <x v="1"/>
    <s v="FUR-FU-10003247"/>
    <x v="1"/>
    <x v="5"/>
    <x v="744"/>
    <n v="83.92"/>
    <n v="4"/>
    <n v="0"/>
    <n v="5.8743999999999996"/>
  </r>
  <r>
    <n v="8406"/>
    <s v="CA-2017-140480"/>
    <n v="0.2"/>
    <x v="35"/>
    <d v="2017-07-12T00:00:00"/>
    <x v="1"/>
    <x v="0"/>
    <s v="Standard Class"/>
    <s v="HE-14800"/>
    <s v="Harold Engle"/>
    <n v="0.14285714285714285"/>
    <x v="2"/>
    <s v="United States"/>
    <s v="Newark"/>
    <x v="33"/>
    <n v="19711"/>
    <x v="1"/>
    <s v="TEC-AC-10002473"/>
    <x v="2"/>
    <x v="6"/>
    <x v="599"/>
    <n v="141.9"/>
    <n v="5"/>
    <n v="0"/>
    <n v="58.179000000000002"/>
  </r>
  <r>
    <n v="8407"/>
    <s v="CA-2017-140480"/>
    <n v="0.2"/>
    <x v="35"/>
    <d v="2017-07-12T00:00:00"/>
    <x v="1"/>
    <x v="0"/>
    <s v="Standard Class"/>
    <s v="HE-14800"/>
    <s v="Harold Engle"/>
    <n v="0.14285714285714285"/>
    <x v="2"/>
    <s v="United States"/>
    <s v="Newark"/>
    <x v="33"/>
    <n v="19711"/>
    <x v="1"/>
    <s v="FUR-FU-10001057"/>
    <x v="1"/>
    <x v="5"/>
    <x v="1296"/>
    <n v="39.979999999999997"/>
    <n v="2"/>
    <n v="0"/>
    <n v="9.1953999999999994"/>
  </r>
  <r>
    <n v="8408"/>
    <s v="CA-2017-140480"/>
    <n v="0.2"/>
    <x v="35"/>
    <d v="2017-07-12T00:00:00"/>
    <x v="1"/>
    <x v="0"/>
    <s v="Standard Class"/>
    <s v="HE-14800"/>
    <s v="Harold Engle"/>
    <n v="0.14285714285714285"/>
    <x v="2"/>
    <s v="United States"/>
    <s v="Newark"/>
    <x v="33"/>
    <n v="19711"/>
    <x v="1"/>
    <s v="OFF-AR-10001419"/>
    <x v="0"/>
    <x v="8"/>
    <x v="392"/>
    <n v="28.91"/>
    <n v="7"/>
    <n v="0"/>
    <n v="8.673"/>
  </r>
  <r>
    <n v="8409"/>
    <s v="CA-2017-140480"/>
    <n v="0.2"/>
    <x v="35"/>
    <d v="2017-07-12T00:00:00"/>
    <x v="1"/>
    <x v="0"/>
    <s v="Standard Class"/>
    <s v="HE-14800"/>
    <s v="Harold Engle"/>
    <n v="0.14285714285714285"/>
    <x v="2"/>
    <s v="United States"/>
    <s v="Newark"/>
    <x v="33"/>
    <n v="19711"/>
    <x v="1"/>
    <s v="OFF-AR-10004010"/>
    <x v="0"/>
    <x v="8"/>
    <x v="1268"/>
    <n v="174.95"/>
    <n v="5"/>
    <n v="0"/>
    <n v="45.487000000000002"/>
  </r>
  <r>
    <n v="8413"/>
    <s v="CA-2017-132290"/>
    <n v="1"/>
    <x v="121"/>
    <d v="2017-03-14T00:00:00"/>
    <x v="9"/>
    <x v="5"/>
    <s v="Standard Class"/>
    <s v="MD-17350"/>
    <s v="Maribeth Dona"/>
    <n v="0.16666666666666666"/>
    <x v="0"/>
    <s v="United States"/>
    <s v="Dallas"/>
    <x v="2"/>
    <n v="75217"/>
    <x v="2"/>
    <s v="FUR-TA-10002228"/>
    <x v="1"/>
    <x v="12"/>
    <x v="1423"/>
    <n v="933.40800000000002"/>
    <n v="4"/>
    <n v="0.3"/>
    <n v="-173.34719999999999"/>
  </r>
  <r>
    <n v="8416"/>
    <s v="CA-2017-107265"/>
    <n v="1"/>
    <x v="315"/>
    <d v="2017-04-12T00:00:00"/>
    <x v="0"/>
    <x v="2"/>
    <s v="Standard Class"/>
    <s v="ML-17755"/>
    <s v="Max Ludwig"/>
    <n v="0.1111111111111111"/>
    <x v="1"/>
    <s v="United States"/>
    <s v="Marion"/>
    <x v="28"/>
    <n v="52302"/>
    <x v="2"/>
    <s v="OFF-PA-10000474"/>
    <x v="0"/>
    <x v="0"/>
    <x v="2"/>
    <n v="106.32"/>
    <n v="3"/>
    <n v="0"/>
    <n v="49.970399999999998"/>
  </r>
  <r>
    <n v="8417"/>
    <s v="CA-2017-118199"/>
    <n v="0.2"/>
    <x v="313"/>
    <d v="2017-05-11T00:00:00"/>
    <x v="6"/>
    <x v="3"/>
    <s v="First Class"/>
    <s v="LB-16795"/>
    <s v="Laurel Beltran"/>
    <n v="0.125"/>
    <x v="1"/>
    <s v="United States"/>
    <s v="Seattle"/>
    <x v="21"/>
    <n v="98105"/>
    <x v="3"/>
    <s v="OFF-BI-10004330"/>
    <x v="0"/>
    <x v="4"/>
    <x v="417"/>
    <n v="147.91999999999999"/>
    <n v="5"/>
    <n v="0.2"/>
    <n v="46.225000000000001"/>
  </r>
  <r>
    <n v="8418"/>
    <s v="CA-2017-118199"/>
    <n v="0.2"/>
    <x v="313"/>
    <d v="2017-05-11T00:00:00"/>
    <x v="6"/>
    <x v="3"/>
    <s v="First Class"/>
    <s v="LB-16795"/>
    <s v="Laurel Beltran"/>
    <n v="0.125"/>
    <x v="1"/>
    <s v="United States"/>
    <s v="Seattle"/>
    <x v="21"/>
    <n v="98105"/>
    <x v="3"/>
    <s v="OFF-ST-10000604"/>
    <x v="0"/>
    <x v="3"/>
    <x v="254"/>
    <n v="104.28"/>
    <n v="3"/>
    <n v="0"/>
    <n v="26.07"/>
  </r>
  <r>
    <n v="8419"/>
    <s v="CA-2017-118199"/>
    <n v="0.2"/>
    <x v="313"/>
    <d v="2017-05-11T00:00:00"/>
    <x v="6"/>
    <x v="3"/>
    <s v="First Class"/>
    <s v="LB-16795"/>
    <s v="Laurel Beltran"/>
    <n v="0.125"/>
    <x v="1"/>
    <s v="United States"/>
    <s v="Seattle"/>
    <x v="21"/>
    <n v="98105"/>
    <x v="3"/>
    <s v="FUR-TA-10004154"/>
    <x v="1"/>
    <x v="12"/>
    <x v="249"/>
    <n v="286.85000000000002"/>
    <n v="1"/>
    <n v="0"/>
    <n v="63.106999999999999"/>
  </r>
  <r>
    <n v="8420"/>
    <s v="CA-2017-118199"/>
    <n v="0.2"/>
    <x v="313"/>
    <d v="2017-05-11T00:00:00"/>
    <x v="6"/>
    <x v="3"/>
    <s v="First Class"/>
    <s v="LB-16795"/>
    <s v="Laurel Beltran"/>
    <n v="0.125"/>
    <x v="1"/>
    <s v="United States"/>
    <s v="Seattle"/>
    <x v="21"/>
    <n v="98105"/>
    <x v="3"/>
    <s v="OFF-ST-10000636"/>
    <x v="0"/>
    <x v="3"/>
    <x v="1424"/>
    <n v="66.959999999999994"/>
    <n v="4"/>
    <n v="0"/>
    <n v="2.6783999999999999"/>
  </r>
  <r>
    <n v="8421"/>
    <s v="CA-2017-118199"/>
    <n v="0.2"/>
    <x v="313"/>
    <d v="2017-05-11T00:00:00"/>
    <x v="6"/>
    <x v="3"/>
    <s v="First Class"/>
    <s v="LB-16795"/>
    <s v="Laurel Beltran"/>
    <n v="0.125"/>
    <x v="1"/>
    <s v="United States"/>
    <s v="Seattle"/>
    <x v="21"/>
    <n v="98105"/>
    <x v="3"/>
    <s v="TEC-AC-10004171"/>
    <x v="2"/>
    <x v="6"/>
    <x v="598"/>
    <n v="199.98"/>
    <n v="2"/>
    <n v="0"/>
    <n v="87.991200000000006"/>
  </r>
  <r>
    <n v="8422"/>
    <s v="CA-2017-150091"/>
    <n v="0.25"/>
    <x v="112"/>
    <d v="2017-10-16T00:00:00"/>
    <x v="2"/>
    <x v="2"/>
    <s v="Standard Class"/>
    <s v="NP-18670"/>
    <s v="Nora Paige"/>
    <n v="0.16666666666666666"/>
    <x v="0"/>
    <s v="United States"/>
    <s v="Lakewood"/>
    <x v="14"/>
    <n v="8701"/>
    <x v="1"/>
    <s v="TEC-AC-10002167"/>
    <x v="2"/>
    <x v="6"/>
    <x v="1256"/>
    <n v="45"/>
    <n v="3"/>
    <n v="0"/>
    <n v="4.95"/>
  </r>
  <r>
    <n v="8423"/>
    <s v="CA-2017-150091"/>
    <n v="0.25"/>
    <x v="112"/>
    <d v="2017-10-16T00:00:00"/>
    <x v="2"/>
    <x v="2"/>
    <s v="Standard Class"/>
    <s v="NP-18670"/>
    <s v="Nora Paige"/>
    <n v="0.16666666666666666"/>
    <x v="0"/>
    <s v="United States"/>
    <s v="Lakewood"/>
    <x v="14"/>
    <n v="8701"/>
    <x v="1"/>
    <s v="OFF-FA-10000621"/>
    <x v="0"/>
    <x v="9"/>
    <x v="1425"/>
    <n v="17.899999999999999"/>
    <n v="5"/>
    <n v="0"/>
    <n v="8.7710000000000008"/>
  </r>
  <r>
    <n v="8424"/>
    <s v="CA-2017-150091"/>
    <n v="0.25"/>
    <x v="112"/>
    <d v="2017-10-16T00:00:00"/>
    <x v="2"/>
    <x v="2"/>
    <s v="Standard Class"/>
    <s v="NP-18670"/>
    <s v="Nora Paige"/>
    <n v="0.16666666666666666"/>
    <x v="0"/>
    <s v="United States"/>
    <s v="Lakewood"/>
    <x v="14"/>
    <n v="8701"/>
    <x v="1"/>
    <s v="FUR-FU-10004053"/>
    <x v="1"/>
    <x v="5"/>
    <x v="1384"/>
    <n v="40.479999999999997"/>
    <n v="2"/>
    <n v="0"/>
    <n v="17.406400000000001"/>
  </r>
  <r>
    <n v="8425"/>
    <s v="CA-2017-150091"/>
    <n v="0.25"/>
    <x v="112"/>
    <d v="2017-10-16T00:00:00"/>
    <x v="2"/>
    <x v="2"/>
    <s v="Standard Class"/>
    <s v="NP-18670"/>
    <s v="Nora Paige"/>
    <n v="0.16666666666666666"/>
    <x v="0"/>
    <s v="United States"/>
    <s v="Lakewood"/>
    <x v="14"/>
    <n v="8701"/>
    <x v="1"/>
    <s v="FUR-BO-10003404"/>
    <x v="1"/>
    <x v="14"/>
    <x v="652"/>
    <n v="2154.9"/>
    <n v="5"/>
    <n v="0"/>
    <n v="129.29400000000001"/>
  </r>
  <r>
    <n v="8428"/>
    <s v="CA-2017-167017"/>
    <n v="1"/>
    <x v="13"/>
    <d v="2017-11-25T00:00:00"/>
    <x v="5"/>
    <x v="2"/>
    <s v="First Class"/>
    <s v="DC-12850"/>
    <s v="Dan Campbell"/>
    <n v="8.3333333333333329E-2"/>
    <x v="0"/>
    <s v="United States"/>
    <s v="Roseville"/>
    <x v="5"/>
    <n v="48066"/>
    <x v="2"/>
    <s v="OFF-SU-10001935"/>
    <x v="0"/>
    <x v="15"/>
    <x v="284"/>
    <n v="4.3600000000000003"/>
    <n v="2"/>
    <n v="0"/>
    <n v="0.1744"/>
  </r>
  <r>
    <n v="8429"/>
    <s v="US-2017-132220"/>
    <n v="1"/>
    <x v="26"/>
    <d v="2017-11-16T00:00:00"/>
    <x v="5"/>
    <x v="1"/>
    <s v="Standard Class"/>
    <s v="DJ-13510"/>
    <s v="Don Jones"/>
    <n v="0.125"/>
    <x v="2"/>
    <s v="United States"/>
    <s v="Tempe"/>
    <x v="11"/>
    <n v="85281"/>
    <x v="3"/>
    <s v="TEC-AC-10004227"/>
    <x v="2"/>
    <x v="6"/>
    <x v="670"/>
    <n v="62.351999999999997"/>
    <n v="6"/>
    <n v="0.2"/>
    <n v="-10.9116"/>
  </r>
  <r>
    <n v="8432"/>
    <s v="CA-2017-155621"/>
    <n v="1"/>
    <x v="312"/>
    <d v="2017-11-13T00:00:00"/>
    <x v="5"/>
    <x v="6"/>
    <s v="Standard Class"/>
    <s v="KN-16450"/>
    <s v="Kean Nguyen"/>
    <n v="1"/>
    <x v="2"/>
    <s v="United States"/>
    <s v="Baltimore"/>
    <x v="29"/>
    <n v="21215"/>
    <x v="1"/>
    <s v="FUR-FU-10003535"/>
    <x v="1"/>
    <x v="5"/>
    <x v="321"/>
    <n v="274.2"/>
    <n v="10"/>
    <n v="0"/>
    <n v="112.422"/>
  </r>
  <r>
    <n v="8440"/>
    <s v="CA-2017-114370"/>
    <n v="1"/>
    <x v="316"/>
    <d v="2017-03-17T00:00:00"/>
    <x v="9"/>
    <x v="3"/>
    <s v="Second Class"/>
    <s v="BN-11470"/>
    <s v="Brad Norvell"/>
    <n v="0.5"/>
    <x v="2"/>
    <s v="United States"/>
    <s v="Chicago"/>
    <x v="3"/>
    <n v="60623"/>
    <x v="2"/>
    <s v="TEC-PH-10000213"/>
    <x v="2"/>
    <x v="2"/>
    <x v="1365"/>
    <n v="49.616"/>
    <n v="2"/>
    <n v="0.2"/>
    <n v="4.9615999999999998"/>
  </r>
  <r>
    <n v="8442"/>
    <s v="CA-2017-145779"/>
    <n v="1"/>
    <x v="181"/>
    <d v="2017-05-10T00:00:00"/>
    <x v="6"/>
    <x v="0"/>
    <s v="Standard Class"/>
    <s v="DB-13615"/>
    <s v="Doug Bickford"/>
    <n v="0.25"/>
    <x v="0"/>
    <s v="United States"/>
    <s v="Tucson"/>
    <x v="11"/>
    <n v="85705"/>
    <x v="3"/>
    <s v="OFF-PA-10002254"/>
    <x v="0"/>
    <x v="0"/>
    <x v="873"/>
    <n v="84.415999999999997"/>
    <n v="4"/>
    <n v="0.2"/>
    <n v="27.435199999999998"/>
  </r>
  <r>
    <n v="8446"/>
    <s v="CA-2017-125451"/>
    <n v="0.16666666666666666"/>
    <x v="122"/>
    <d v="2017-10-24T00:00:00"/>
    <x v="2"/>
    <x v="4"/>
    <s v="First Class"/>
    <s v="AH-10075"/>
    <s v="Adam Hart"/>
    <n v="8.3333333333333329E-2"/>
    <x v="2"/>
    <s v="United States"/>
    <s v="Cranston"/>
    <x v="20"/>
    <n v="2920"/>
    <x v="1"/>
    <s v="FUR-TA-10001039"/>
    <x v="1"/>
    <x v="12"/>
    <x v="812"/>
    <n v="240.744"/>
    <n v="4"/>
    <n v="0.3"/>
    <n v="-13.7568"/>
  </r>
  <r>
    <n v="8447"/>
    <s v="CA-2017-125451"/>
    <n v="0.16666666666666666"/>
    <x v="122"/>
    <d v="2017-10-24T00:00:00"/>
    <x v="2"/>
    <x v="4"/>
    <s v="First Class"/>
    <s v="AH-10075"/>
    <s v="Adam Hart"/>
    <n v="8.3333333333333329E-2"/>
    <x v="2"/>
    <s v="United States"/>
    <s v="Cranston"/>
    <x v="20"/>
    <n v="2920"/>
    <x v="1"/>
    <s v="FUR-FU-10004963"/>
    <x v="1"/>
    <x v="5"/>
    <x v="715"/>
    <n v="35"/>
    <n v="4"/>
    <n v="0"/>
    <n v="14.7"/>
  </r>
  <r>
    <n v="8448"/>
    <s v="CA-2017-125451"/>
    <n v="0.16666666666666666"/>
    <x v="122"/>
    <d v="2017-10-24T00:00:00"/>
    <x v="2"/>
    <x v="4"/>
    <s v="First Class"/>
    <s v="AH-10075"/>
    <s v="Adam Hart"/>
    <n v="8.3333333333333329E-2"/>
    <x v="2"/>
    <s v="United States"/>
    <s v="Cranston"/>
    <x v="20"/>
    <n v="2920"/>
    <x v="1"/>
    <s v="FUR-FU-10000277"/>
    <x v="1"/>
    <x v="5"/>
    <x v="1426"/>
    <n v="210.68"/>
    <n v="2"/>
    <n v="0"/>
    <n v="50.563200000000002"/>
  </r>
  <r>
    <n v="8449"/>
    <s v="CA-2017-125451"/>
    <n v="0.16666666666666666"/>
    <x v="122"/>
    <d v="2017-10-24T00:00:00"/>
    <x v="2"/>
    <x v="4"/>
    <s v="First Class"/>
    <s v="AH-10075"/>
    <s v="Adam Hart"/>
    <n v="8.3333333333333329E-2"/>
    <x v="2"/>
    <s v="United States"/>
    <s v="Cranston"/>
    <x v="20"/>
    <n v="2920"/>
    <x v="1"/>
    <s v="FUR-TA-10004915"/>
    <x v="1"/>
    <x v="12"/>
    <x v="73"/>
    <n v="637.89599999999996"/>
    <n v="3"/>
    <n v="0.3"/>
    <n v="-127.5792"/>
  </r>
  <r>
    <n v="8450"/>
    <s v="CA-2017-125451"/>
    <n v="0.16666666666666666"/>
    <x v="122"/>
    <d v="2017-10-24T00:00:00"/>
    <x v="2"/>
    <x v="4"/>
    <s v="First Class"/>
    <s v="AH-10075"/>
    <s v="Adam Hart"/>
    <n v="8.3333333333333329E-2"/>
    <x v="2"/>
    <s v="United States"/>
    <s v="Cranston"/>
    <x v="20"/>
    <n v="2920"/>
    <x v="1"/>
    <s v="OFF-PA-10003724"/>
    <x v="0"/>
    <x v="0"/>
    <x v="81"/>
    <n v="43.44"/>
    <n v="8"/>
    <n v="0"/>
    <n v="21.285599999999999"/>
  </r>
  <r>
    <n v="8451"/>
    <s v="CA-2017-125451"/>
    <n v="0.16666666666666666"/>
    <x v="122"/>
    <d v="2017-10-24T00:00:00"/>
    <x v="2"/>
    <x v="4"/>
    <s v="First Class"/>
    <s v="AH-10075"/>
    <s v="Adam Hart"/>
    <n v="8.3333333333333329E-2"/>
    <x v="2"/>
    <s v="United States"/>
    <s v="Cranston"/>
    <x v="20"/>
    <n v="2920"/>
    <x v="1"/>
    <s v="OFF-AP-10002906"/>
    <x v="0"/>
    <x v="11"/>
    <x v="923"/>
    <n v="2.2200000000000002"/>
    <n v="1"/>
    <n v="0"/>
    <n v="0.66600000000000004"/>
  </r>
  <r>
    <n v="8457"/>
    <s v="US-2017-118556"/>
    <n v="0.5"/>
    <x v="8"/>
    <d v="2017-06-02T00:00:00"/>
    <x v="6"/>
    <x v="1"/>
    <s v="Second Class"/>
    <s v="TH-21235"/>
    <s v="Tiffany House"/>
    <n v="0.16666666666666666"/>
    <x v="2"/>
    <s v="United States"/>
    <s v="Chicago"/>
    <x v="3"/>
    <n v="60653"/>
    <x v="2"/>
    <s v="FUR-CH-10001146"/>
    <x v="1"/>
    <x v="1"/>
    <x v="1285"/>
    <n v="106.869"/>
    <n v="3"/>
    <n v="0.3"/>
    <n v="-29.007300000000001"/>
  </r>
  <r>
    <n v="8458"/>
    <s v="US-2017-118556"/>
    <n v="0.5"/>
    <x v="8"/>
    <d v="2017-06-02T00:00:00"/>
    <x v="6"/>
    <x v="1"/>
    <s v="Second Class"/>
    <s v="TH-21235"/>
    <s v="Tiffany House"/>
    <n v="0.16666666666666666"/>
    <x v="2"/>
    <s v="United States"/>
    <s v="Chicago"/>
    <x v="3"/>
    <n v="60653"/>
    <x v="2"/>
    <s v="OFF-BI-10004364"/>
    <x v="0"/>
    <x v="4"/>
    <x v="135"/>
    <n v="3.5640000000000001"/>
    <n v="3"/>
    <n v="0.8"/>
    <n v="-6.2370000000000001"/>
  </r>
  <r>
    <n v="8470"/>
    <s v="US-2017-132031"/>
    <n v="0.25"/>
    <x v="219"/>
    <d v="2017-04-27T00:00:00"/>
    <x v="0"/>
    <x v="1"/>
    <s v="Standard Class"/>
    <s v="PN-18775"/>
    <s v="Parhena Norris"/>
    <n v="0.125"/>
    <x v="1"/>
    <s v="United States"/>
    <s v="Clarksville"/>
    <x v="15"/>
    <n v="37042"/>
    <x v="0"/>
    <s v="FUR-BO-10001972"/>
    <x v="1"/>
    <x v="14"/>
    <x v="86"/>
    <n v="387.13600000000002"/>
    <n v="4"/>
    <n v="0.2"/>
    <n v="-14.5176"/>
  </r>
  <r>
    <n v="8471"/>
    <s v="US-2017-132031"/>
    <n v="0.25"/>
    <x v="219"/>
    <d v="2017-04-27T00:00:00"/>
    <x v="0"/>
    <x v="1"/>
    <s v="Standard Class"/>
    <s v="PN-18775"/>
    <s v="Parhena Norris"/>
    <n v="0.125"/>
    <x v="1"/>
    <s v="United States"/>
    <s v="Clarksville"/>
    <x v="15"/>
    <n v="37042"/>
    <x v="0"/>
    <s v="TEC-AC-10002473"/>
    <x v="2"/>
    <x v="6"/>
    <x v="599"/>
    <n v="45.408000000000001"/>
    <n v="2"/>
    <n v="0.2"/>
    <n v="11.919600000000001"/>
  </r>
  <r>
    <n v="8472"/>
    <s v="US-2017-132031"/>
    <n v="0.25"/>
    <x v="219"/>
    <d v="2017-04-27T00:00:00"/>
    <x v="0"/>
    <x v="1"/>
    <s v="Standard Class"/>
    <s v="PN-18775"/>
    <s v="Parhena Norris"/>
    <n v="0.125"/>
    <x v="1"/>
    <s v="United States"/>
    <s v="Clarksville"/>
    <x v="15"/>
    <n v="37042"/>
    <x v="0"/>
    <s v="FUR-FU-10000193"/>
    <x v="1"/>
    <x v="5"/>
    <x v="804"/>
    <n v="77.951999999999998"/>
    <n v="3"/>
    <n v="0.2"/>
    <n v="-11.6928"/>
  </r>
  <r>
    <n v="8473"/>
    <s v="US-2017-132031"/>
    <n v="0.25"/>
    <x v="219"/>
    <d v="2017-04-27T00:00:00"/>
    <x v="0"/>
    <x v="1"/>
    <s v="Standard Class"/>
    <s v="PN-18775"/>
    <s v="Parhena Norris"/>
    <n v="0.125"/>
    <x v="1"/>
    <s v="United States"/>
    <s v="Clarksville"/>
    <x v="15"/>
    <n v="37042"/>
    <x v="0"/>
    <s v="OFF-LA-10000081"/>
    <x v="0"/>
    <x v="7"/>
    <x v="603"/>
    <n v="3"/>
    <n v="1"/>
    <n v="0.2"/>
    <n v="1.05"/>
  </r>
  <r>
    <n v="8475"/>
    <s v="CA-2017-169404"/>
    <n v="0.5"/>
    <x v="104"/>
    <d v="2017-04-14T00:00:00"/>
    <x v="0"/>
    <x v="1"/>
    <s v="Standard Class"/>
    <s v="NC-18625"/>
    <s v="Noah Childs"/>
    <n v="0.33333333333333331"/>
    <x v="2"/>
    <s v="United States"/>
    <s v="York"/>
    <x v="1"/>
    <n v="17403"/>
    <x v="1"/>
    <s v="OFF-BI-10004492"/>
    <x v="0"/>
    <x v="4"/>
    <x v="75"/>
    <n v="37.896000000000001"/>
    <n v="4"/>
    <n v="0.7"/>
    <n v="-29.053599999999999"/>
  </r>
  <r>
    <n v="8476"/>
    <s v="CA-2017-169404"/>
    <n v="0.5"/>
    <x v="104"/>
    <d v="2017-04-14T00:00:00"/>
    <x v="0"/>
    <x v="1"/>
    <s v="Standard Class"/>
    <s v="NC-18625"/>
    <s v="Noah Childs"/>
    <n v="0.33333333333333331"/>
    <x v="2"/>
    <s v="United States"/>
    <s v="York"/>
    <x v="1"/>
    <n v="17403"/>
    <x v="1"/>
    <s v="OFF-PA-10001033"/>
    <x v="0"/>
    <x v="0"/>
    <x v="1162"/>
    <n v="65.584000000000003"/>
    <n v="2"/>
    <n v="0.2"/>
    <n v="23.7742"/>
  </r>
  <r>
    <n v="8477"/>
    <s v="CA-2017-134880"/>
    <n v="1"/>
    <x v="246"/>
    <d v="2017-11-01T00:00:00"/>
    <x v="2"/>
    <x v="5"/>
    <s v="Standard Class"/>
    <s v="TW-21025"/>
    <s v="Tamara Willingham"/>
    <n v="0.33333333333333331"/>
    <x v="1"/>
    <s v="United States"/>
    <s v="Mesa"/>
    <x v="11"/>
    <n v="85204"/>
    <x v="3"/>
    <s v="OFF-PA-10004039"/>
    <x v="0"/>
    <x v="0"/>
    <x v="1095"/>
    <n v="44.783999999999999"/>
    <n v="1"/>
    <n v="0.2"/>
    <n v="16.234200000000001"/>
  </r>
  <r>
    <n v="8479"/>
    <s v="CA-2017-158736"/>
    <n v="1"/>
    <x v="117"/>
    <d v="2017-12-24T00:00:00"/>
    <x v="4"/>
    <x v="4"/>
    <s v="Standard Class"/>
    <s v="TT-21460"/>
    <s v="Tonja Turnell"/>
    <n v="9.0909090909090912E-2"/>
    <x v="1"/>
    <s v="United States"/>
    <s v="San Francisco"/>
    <x v="10"/>
    <n v="94110"/>
    <x v="3"/>
    <s v="OFF-AR-10002578"/>
    <x v="0"/>
    <x v="8"/>
    <x v="1427"/>
    <n v="5.76"/>
    <n v="2"/>
    <n v="0"/>
    <n v="1.6704000000000001"/>
  </r>
  <r>
    <n v="8483"/>
    <s v="US-2017-118535"/>
    <n v="1"/>
    <x v="148"/>
    <d v="2017-02-15T00:00:00"/>
    <x v="8"/>
    <x v="0"/>
    <s v="Standard Class"/>
    <s v="DJ-13510"/>
    <s v="Don Jones"/>
    <n v="0.125"/>
    <x v="2"/>
    <s v="United States"/>
    <s v="New York City"/>
    <x v="9"/>
    <n v="10024"/>
    <x v="1"/>
    <s v="OFF-LA-10001297"/>
    <x v="0"/>
    <x v="7"/>
    <x v="133"/>
    <n v="20.7"/>
    <n v="2"/>
    <n v="0"/>
    <n v="9.9359999999999999"/>
  </r>
  <r>
    <n v="8485"/>
    <s v="CA-2017-142391"/>
    <n v="1"/>
    <x v="70"/>
    <d v="2017-09-24T00:00:00"/>
    <x v="3"/>
    <x v="1"/>
    <s v="Same Day"/>
    <s v="PB-19150"/>
    <s v="Philip Brown"/>
    <n v="1"/>
    <x v="0"/>
    <s v="United States"/>
    <s v="Seattle"/>
    <x v="21"/>
    <n v="98115"/>
    <x v="3"/>
    <s v="FUR-FU-10002759"/>
    <x v="1"/>
    <x v="5"/>
    <x v="164"/>
    <n v="199.8"/>
    <n v="10"/>
    <n v="0"/>
    <n v="71.927999999999997"/>
  </r>
  <r>
    <n v="8486"/>
    <s v="CA-2017-124716"/>
    <n v="0.33333333333333331"/>
    <x v="277"/>
    <d v="2017-03-31T00:00:00"/>
    <x v="9"/>
    <x v="4"/>
    <s v="Standard Class"/>
    <s v="BD-11560"/>
    <s v="Brendan Dodson"/>
    <n v="0.33333333333333331"/>
    <x v="1"/>
    <s v="United States"/>
    <s v="Fresno"/>
    <x v="10"/>
    <n v="93727"/>
    <x v="3"/>
    <s v="OFF-PA-10000740"/>
    <x v="0"/>
    <x v="0"/>
    <x v="924"/>
    <n v="45.68"/>
    <n v="2"/>
    <n v="0"/>
    <n v="21.012799999999999"/>
  </r>
  <r>
    <n v="8487"/>
    <s v="CA-2017-124716"/>
    <n v="0.33333333333333331"/>
    <x v="277"/>
    <d v="2017-03-31T00:00:00"/>
    <x v="9"/>
    <x v="4"/>
    <s v="Standard Class"/>
    <s v="BD-11560"/>
    <s v="Brendan Dodson"/>
    <n v="0.33333333333333331"/>
    <x v="1"/>
    <s v="United States"/>
    <s v="Fresno"/>
    <x v="10"/>
    <n v="93727"/>
    <x v="3"/>
    <s v="OFF-PA-10001144"/>
    <x v="0"/>
    <x v="0"/>
    <x v="508"/>
    <n v="110.96"/>
    <n v="2"/>
    <n v="0"/>
    <n v="53.260800000000003"/>
  </r>
  <r>
    <n v="8488"/>
    <s v="CA-2017-124716"/>
    <n v="0.33333333333333331"/>
    <x v="277"/>
    <d v="2017-03-31T00:00:00"/>
    <x v="9"/>
    <x v="4"/>
    <s v="Standard Class"/>
    <s v="BD-11560"/>
    <s v="Brendan Dodson"/>
    <n v="0.33333333333333331"/>
    <x v="1"/>
    <s v="United States"/>
    <s v="Fresno"/>
    <x v="10"/>
    <n v="93727"/>
    <x v="3"/>
    <s v="OFF-PA-10000859"/>
    <x v="0"/>
    <x v="0"/>
    <x v="1123"/>
    <n v="11.94"/>
    <n v="3"/>
    <n v="0"/>
    <n v="5.97"/>
  </r>
  <r>
    <n v="8492"/>
    <s v="CA-2017-106824"/>
    <n v="1"/>
    <x v="123"/>
    <d v="2017-07-11T00:00:00"/>
    <x v="1"/>
    <x v="5"/>
    <s v="Standard Class"/>
    <s v="AT-10735"/>
    <s v="Annie Thurman"/>
    <n v="0.16666666666666666"/>
    <x v="0"/>
    <s v="United States"/>
    <s v="Los Angeles"/>
    <x v="10"/>
    <n v="90049"/>
    <x v="3"/>
    <s v="OFF-FA-10001135"/>
    <x v="0"/>
    <x v="9"/>
    <x v="1428"/>
    <n v="5.94"/>
    <n v="3"/>
    <n v="0"/>
    <n v="0.1188"/>
  </r>
  <r>
    <n v="8514"/>
    <s v="CA-2017-141614"/>
    <n v="1"/>
    <x v="260"/>
    <d v="2017-06-09T00:00:00"/>
    <x v="7"/>
    <x v="4"/>
    <s v="Standard Class"/>
    <s v="NS-18640"/>
    <s v="Noel Staavos"/>
    <n v="0.25"/>
    <x v="2"/>
    <s v="United States"/>
    <s v="Orlando"/>
    <x v="4"/>
    <n v="32839"/>
    <x v="0"/>
    <s v="OFF-PA-10002787"/>
    <x v="0"/>
    <x v="0"/>
    <x v="561"/>
    <n v="20.736000000000001"/>
    <n v="4"/>
    <n v="0.2"/>
    <n v="7.2576000000000001"/>
  </r>
  <r>
    <n v="8518"/>
    <s v="CA-2017-149720"/>
    <n v="1"/>
    <x v="116"/>
    <d v="2017-06-07T00:00:00"/>
    <x v="7"/>
    <x v="1"/>
    <s v="Second Class"/>
    <s v="EM-14065"/>
    <s v="Erin Mull"/>
    <n v="0.5"/>
    <x v="0"/>
    <s v="United States"/>
    <s v="Frisco"/>
    <x v="2"/>
    <n v="75034"/>
    <x v="2"/>
    <s v="FUR-FU-10002501"/>
    <x v="1"/>
    <x v="5"/>
    <x v="1039"/>
    <n v="30.335999999999999"/>
    <n v="6"/>
    <n v="0.6"/>
    <n v="-17.443200000000001"/>
  </r>
  <r>
    <n v="8519"/>
    <s v="CA-2017-118003"/>
    <n v="0.33333333333333331"/>
    <x v="221"/>
    <d v="2017-12-10T00:00:00"/>
    <x v="4"/>
    <x v="4"/>
    <s v="Standard Class"/>
    <s v="DO-13645"/>
    <s v="Doug O'Connell"/>
    <n v="0.1"/>
    <x v="0"/>
    <s v="United States"/>
    <s v="Paterson"/>
    <x v="14"/>
    <n v="7501"/>
    <x v="1"/>
    <s v="FUR-FU-10002506"/>
    <x v="1"/>
    <x v="5"/>
    <x v="1429"/>
    <n v="12.99"/>
    <n v="1"/>
    <n v="0"/>
    <n v="1.5588"/>
  </r>
  <r>
    <n v="8520"/>
    <s v="CA-2017-118003"/>
    <n v="0.33333333333333331"/>
    <x v="221"/>
    <d v="2017-12-10T00:00:00"/>
    <x v="4"/>
    <x v="4"/>
    <s v="Standard Class"/>
    <s v="DO-13645"/>
    <s v="Doug O'Connell"/>
    <n v="0.1"/>
    <x v="0"/>
    <s v="United States"/>
    <s v="Paterson"/>
    <x v="14"/>
    <n v="7501"/>
    <x v="1"/>
    <s v="FUR-CH-10003817"/>
    <x v="1"/>
    <x v="1"/>
    <x v="724"/>
    <n v="182.22"/>
    <n v="3"/>
    <n v="0"/>
    <n v="45.555"/>
  </r>
  <r>
    <n v="8521"/>
    <s v="CA-2017-118003"/>
    <n v="0.33333333333333331"/>
    <x v="221"/>
    <d v="2017-12-10T00:00:00"/>
    <x v="4"/>
    <x v="4"/>
    <s v="Standard Class"/>
    <s v="DO-13645"/>
    <s v="Doug O'Connell"/>
    <n v="0.1"/>
    <x v="0"/>
    <s v="United States"/>
    <s v="Paterson"/>
    <x v="14"/>
    <n v="7501"/>
    <x v="1"/>
    <s v="FUR-CH-10004860"/>
    <x v="1"/>
    <x v="1"/>
    <x v="306"/>
    <n v="302.94"/>
    <n v="3"/>
    <n v="0"/>
    <n v="18.176400000000001"/>
  </r>
  <r>
    <n v="8524"/>
    <s v="CA-2017-133074"/>
    <n v="1"/>
    <x v="85"/>
    <d v="2017-09-25T00:00:00"/>
    <x v="3"/>
    <x v="2"/>
    <s v="Standard Class"/>
    <s v="DB-13615"/>
    <s v="Doug Bickford"/>
    <n v="0.25"/>
    <x v="0"/>
    <s v="United States"/>
    <s v="San Francisco"/>
    <x v="10"/>
    <n v="94109"/>
    <x v="3"/>
    <s v="OFF-PA-10004082"/>
    <x v="0"/>
    <x v="0"/>
    <x v="527"/>
    <n v="55.86"/>
    <n v="7"/>
    <n v="0"/>
    <n v="27.93"/>
  </r>
  <r>
    <n v="8525"/>
    <s v="CA-2017-161172"/>
    <n v="0.2"/>
    <x v="178"/>
    <d v="2017-03-16T00:00:00"/>
    <x v="9"/>
    <x v="2"/>
    <s v="Same Day"/>
    <s v="SP-20920"/>
    <s v="Susan Pistek"/>
    <n v="0.16666666666666666"/>
    <x v="0"/>
    <s v="United States"/>
    <s v="Columbus"/>
    <x v="12"/>
    <n v="43229"/>
    <x v="1"/>
    <s v="TEC-PH-10004348"/>
    <x v="2"/>
    <x v="2"/>
    <x v="1430"/>
    <n v="44.375999999999998"/>
    <n v="2"/>
    <n v="0.4"/>
    <n v="-7.3959999999999999"/>
  </r>
  <r>
    <n v="8526"/>
    <s v="CA-2017-161172"/>
    <n v="0.2"/>
    <x v="178"/>
    <d v="2017-03-16T00:00:00"/>
    <x v="9"/>
    <x v="2"/>
    <s v="Same Day"/>
    <s v="SP-20920"/>
    <s v="Susan Pistek"/>
    <n v="0.16666666666666666"/>
    <x v="0"/>
    <s v="United States"/>
    <s v="Columbus"/>
    <x v="12"/>
    <n v="43229"/>
    <x v="1"/>
    <s v="FUR-FU-10003424"/>
    <x v="1"/>
    <x v="5"/>
    <x v="1431"/>
    <n v="51.264000000000003"/>
    <n v="6"/>
    <n v="0.2"/>
    <n v="7.6896000000000004"/>
  </r>
  <r>
    <n v="8527"/>
    <s v="CA-2017-161172"/>
    <n v="0.2"/>
    <x v="178"/>
    <d v="2017-03-16T00:00:00"/>
    <x v="9"/>
    <x v="2"/>
    <s v="Same Day"/>
    <s v="SP-20920"/>
    <s v="Susan Pistek"/>
    <n v="0.16666666666666666"/>
    <x v="0"/>
    <s v="United States"/>
    <s v="Columbus"/>
    <x v="12"/>
    <n v="43229"/>
    <x v="1"/>
    <s v="OFF-BI-10004654"/>
    <x v="0"/>
    <x v="4"/>
    <x v="296"/>
    <n v="5.1929999999999996"/>
    <n v="3"/>
    <n v="0.7"/>
    <n v="-3.4620000000000002"/>
  </r>
  <r>
    <n v="8528"/>
    <s v="CA-2017-161172"/>
    <n v="0.2"/>
    <x v="178"/>
    <d v="2017-03-16T00:00:00"/>
    <x v="9"/>
    <x v="2"/>
    <s v="Same Day"/>
    <s v="SP-20920"/>
    <s v="Susan Pistek"/>
    <n v="0.16666666666666666"/>
    <x v="0"/>
    <s v="United States"/>
    <s v="Columbus"/>
    <x v="12"/>
    <n v="43229"/>
    <x v="1"/>
    <s v="TEC-AC-10004571"/>
    <x v="2"/>
    <x v="6"/>
    <x v="671"/>
    <n v="159.98400000000001"/>
    <n v="2"/>
    <n v="0.2"/>
    <n v="43.995600000000003"/>
  </r>
  <r>
    <n v="8529"/>
    <s v="CA-2017-161172"/>
    <n v="0.2"/>
    <x v="178"/>
    <d v="2017-03-16T00:00:00"/>
    <x v="9"/>
    <x v="2"/>
    <s v="Same Day"/>
    <s v="SP-20920"/>
    <s v="Susan Pistek"/>
    <n v="0.16666666666666666"/>
    <x v="0"/>
    <s v="United States"/>
    <s v="Columbus"/>
    <x v="12"/>
    <n v="43229"/>
    <x v="1"/>
    <s v="OFF-ST-10000675"/>
    <x v="0"/>
    <x v="3"/>
    <x v="713"/>
    <n v="54.223999999999997"/>
    <n v="2"/>
    <n v="0.2"/>
    <n v="3.3889999999999998"/>
  </r>
  <r>
    <n v="8530"/>
    <s v="CA-2017-137624"/>
    <n v="1"/>
    <x v="134"/>
    <d v="2017-11-17T00:00:00"/>
    <x v="5"/>
    <x v="5"/>
    <s v="Standard Class"/>
    <s v="ME-17320"/>
    <s v="Maria Etezadi"/>
    <n v="0.16666666666666666"/>
    <x v="1"/>
    <s v="United States"/>
    <s v="Los Angeles"/>
    <x v="10"/>
    <n v="90008"/>
    <x v="3"/>
    <s v="FUR-CH-10001714"/>
    <x v="1"/>
    <x v="1"/>
    <x v="1432"/>
    <n v="241.42400000000001"/>
    <n v="2"/>
    <n v="0.2"/>
    <n v="-36.2136"/>
  </r>
  <r>
    <n v="8540"/>
    <s v="CA-2017-147354"/>
    <n v="0.5"/>
    <x v="177"/>
    <d v="2017-03-13T00:00:00"/>
    <x v="9"/>
    <x v="2"/>
    <s v="Standard Class"/>
    <s v="KB-16315"/>
    <s v="Karl Braun"/>
    <n v="0.5"/>
    <x v="0"/>
    <s v="United States"/>
    <s v="Los Angeles"/>
    <x v="10"/>
    <n v="90008"/>
    <x v="3"/>
    <s v="TEC-CO-10000971"/>
    <x v="2"/>
    <x v="13"/>
    <x v="589"/>
    <n v="479.98399999999998"/>
    <n v="2"/>
    <n v="0.2"/>
    <n v="59.997999999999998"/>
  </r>
  <r>
    <n v="8541"/>
    <s v="CA-2017-147354"/>
    <n v="0.5"/>
    <x v="177"/>
    <d v="2017-03-13T00:00:00"/>
    <x v="9"/>
    <x v="2"/>
    <s v="Standard Class"/>
    <s v="KB-16315"/>
    <s v="Karl Braun"/>
    <n v="0.5"/>
    <x v="0"/>
    <s v="United States"/>
    <s v="Los Angeles"/>
    <x v="10"/>
    <n v="90008"/>
    <x v="3"/>
    <s v="OFF-BI-10003910"/>
    <x v="0"/>
    <x v="4"/>
    <x v="198"/>
    <n v="30.84"/>
    <n v="5"/>
    <n v="0.2"/>
    <n v="9.6374999999999993"/>
  </r>
  <r>
    <n v="8554"/>
    <s v="US-2017-102904"/>
    <n v="1"/>
    <x v="7"/>
    <d v="2017-11-20T00:00:00"/>
    <x v="5"/>
    <x v="4"/>
    <s v="Standard Class"/>
    <s v="CB-12025"/>
    <s v="Cassandra Brandow"/>
    <n v="0.1111111111111111"/>
    <x v="0"/>
    <s v="United States"/>
    <s v="Decatur"/>
    <x v="31"/>
    <n v="35601"/>
    <x v="0"/>
    <s v="TEC-AC-10000927"/>
    <x v="2"/>
    <x v="6"/>
    <x v="225"/>
    <n v="239.92"/>
    <n v="8"/>
    <n v="0"/>
    <n v="23.992000000000001"/>
  </r>
  <r>
    <n v="8564"/>
    <s v="US-2017-108315"/>
    <n v="0.5"/>
    <x v="144"/>
    <d v="2017-05-04T00:00:00"/>
    <x v="0"/>
    <x v="1"/>
    <s v="Standard Class"/>
    <s v="MH-18115"/>
    <s v="Mick Hernandez"/>
    <n v="5.2631578947368418E-2"/>
    <x v="1"/>
    <s v="United States"/>
    <s v="Sanford"/>
    <x v="4"/>
    <n v="32771"/>
    <x v="0"/>
    <s v="OFF-BI-10000822"/>
    <x v="0"/>
    <x v="4"/>
    <x v="807"/>
    <n v="4.8419999999999996"/>
    <n v="3"/>
    <n v="0.7"/>
    <n v="-3.5508000000000002"/>
  </r>
  <r>
    <n v="8565"/>
    <s v="US-2017-108315"/>
    <n v="0.5"/>
    <x v="144"/>
    <d v="2017-05-04T00:00:00"/>
    <x v="0"/>
    <x v="1"/>
    <s v="Standard Class"/>
    <s v="MH-18115"/>
    <s v="Mick Hernandez"/>
    <n v="5.2631578947368418E-2"/>
    <x v="1"/>
    <s v="United States"/>
    <s v="Sanford"/>
    <x v="4"/>
    <n v="32771"/>
    <x v="0"/>
    <s v="FUR-FU-10000747"/>
    <x v="1"/>
    <x v="5"/>
    <x v="1433"/>
    <n v="220.70400000000001"/>
    <n v="6"/>
    <n v="0.2"/>
    <n v="-8.2764000000000006"/>
  </r>
  <r>
    <n v="8576"/>
    <s v="CA-2017-101273"/>
    <n v="1"/>
    <x v="39"/>
    <d v="2017-08-30T00:00:00"/>
    <x v="10"/>
    <x v="1"/>
    <s v="Second Class"/>
    <s v="ST-20530"/>
    <s v="Shui Tom"/>
    <n v="0.33333333333333331"/>
    <x v="0"/>
    <s v="United States"/>
    <s v="Port Saint Lucie"/>
    <x v="4"/>
    <n v="34952"/>
    <x v="0"/>
    <s v="OFF-AP-10000804"/>
    <x v="0"/>
    <x v="11"/>
    <x v="170"/>
    <n v="14.336"/>
    <n v="4"/>
    <n v="0.2"/>
    <n v="0.89600000000000002"/>
  </r>
  <r>
    <n v="8577"/>
    <s v="CA-2017-106747"/>
    <n v="1"/>
    <x v="124"/>
    <d v="2017-07-04T00:00:00"/>
    <x v="1"/>
    <x v="4"/>
    <s v="First Class"/>
    <s v="TS-21505"/>
    <s v="Tony Sayre"/>
    <n v="0.125"/>
    <x v="0"/>
    <s v="United States"/>
    <s v="Concord"/>
    <x v="45"/>
    <n v="3301"/>
    <x v="1"/>
    <s v="FUR-FU-10004188"/>
    <x v="1"/>
    <x v="5"/>
    <x v="1113"/>
    <n v="102.3"/>
    <n v="1"/>
    <n v="0"/>
    <n v="26.597999999999999"/>
  </r>
  <r>
    <n v="8578"/>
    <s v="CA-2017-146164"/>
    <n v="0.5"/>
    <x v="18"/>
    <d v="2017-12-26T00:00:00"/>
    <x v="4"/>
    <x v="5"/>
    <s v="Standard Class"/>
    <s v="CM-12190"/>
    <s v="Charlotte Melton"/>
    <n v="0.25"/>
    <x v="0"/>
    <s v="United States"/>
    <s v="Rochester"/>
    <x v="7"/>
    <n v="55901"/>
    <x v="2"/>
    <s v="FUR-TA-10004915"/>
    <x v="1"/>
    <x v="12"/>
    <x v="73"/>
    <n v="607.52"/>
    <n v="2"/>
    <n v="0"/>
    <n v="97.203199999999995"/>
  </r>
  <r>
    <n v="8579"/>
    <s v="CA-2017-146164"/>
    <n v="0.5"/>
    <x v="18"/>
    <d v="2017-12-26T00:00:00"/>
    <x v="4"/>
    <x v="5"/>
    <s v="Standard Class"/>
    <s v="CM-12190"/>
    <s v="Charlotte Melton"/>
    <n v="0.25"/>
    <x v="0"/>
    <s v="United States"/>
    <s v="Rochester"/>
    <x v="7"/>
    <n v="55901"/>
    <x v="2"/>
    <s v="OFF-ST-10001228"/>
    <x v="0"/>
    <x v="3"/>
    <x v="928"/>
    <n v="31.16"/>
    <n v="2"/>
    <n v="0"/>
    <n v="7.79"/>
  </r>
  <r>
    <n v="8586"/>
    <s v="US-2017-132927"/>
    <n v="1"/>
    <x v="6"/>
    <d v="2017-12-15T00:00:00"/>
    <x v="4"/>
    <x v="0"/>
    <s v="Standard Class"/>
    <s v="RD-19720"/>
    <s v="Roger Demir"/>
    <n v="0.25"/>
    <x v="0"/>
    <s v="United States"/>
    <s v="Philadelphia"/>
    <x v="1"/>
    <n v="19134"/>
    <x v="1"/>
    <s v="OFF-BI-10001116"/>
    <x v="0"/>
    <x v="4"/>
    <x v="414"/>
    <n v="11.087999999999999"/>
    <n v="7"/>
    <n v="0.7"/>
    <n v="-8.1311999999999998"/>
  </r>
  <r>
    <n v="8587"/>
    <s v="CA-2017-162015"/>
    <n v="0.5"/>
    <x v="142"/>
    <d v="2017-07-18T00:00:00"/>
    <x v="1"/>
    <x v="3"/>
    <s v="Standard Class"/>
    <s v="KB-16240"/>
    <s v="Karen Bern"/>
    <n v="0.16666666666666666"/>
    <x v="2"/>
    <s v="United States"/>
    <s v="Los Angeles"/>
    <x v="10"/>
    <n v="90049"/>
    <x v="3"/>
    <s v="TEC-AC-10003832"/>
    <x v="2"/>
    <x v="6"/>
    <x v="45"/>
    <n v="1287.45"/>
    <n v="5"/>
    <n v="0"/>
    <n v="244.6155"/>
  </r>
  <r>
    <n v="8588"/>
    <s v="CA-2017-162015"/>
    <n v="0.5"/>
    <x v="142"/>
    <d v="2017-07-18T00:00:00"/>
    <x v="1"/>
    <x v="3"/>
    <s v="Standard Class"/>
    <s v="KB-16240"/>
    <s v="Karen Bern"/>
    <n v="0.16666666666666666"/>
    <x v="2"/>
    <s v="United States"/>
    <s v="Los Angeles"/>
    <x v="10"/>
    <n v="90049"/>
    <x v="3"/>
    <s v="OFF-AP-10003040"/>
    <x v="0"/>
    <x v="11"/>
    <x v="961"/>
    <n v="168.1"/>
    <n v="5"/>
    <n v="0"/>
    <n v="43.706000000000003"/>
  </r>
  <r>
    <n v="8590"/>
    <s v="CA-2017-145338"/>
    <n v="1"/>
    <x v="258"/>
    <d v="2017-02-01T00:00:00"/>
    <x v="11"/>
    <x v="1"/>
    <s v="First Class"/>
    <s v="BD-11770"/>
    <s v="Bryan Davis"/>
    <n v="0.5"/>
    <x v="0"/>
    <s v="United States"/>
    <s v="Philadelphia"/>
    <x v="1"/>
    <n v="19120"/>
    <x v="1"/>
    <s v="OFF-AR-10002053"/>
    <x v="0"/>
    <x v="8"/>
    <x v="851"/>
    <n v="4.7679999999999998"/>
    <n v="2"/>
    <n v="0.2"/>
    <n v="0.4768"/>
  </r>
  <r>
    <n v="8591"/>
    <s v="CA-2017-126676"/>
    <n v="1"/>
    <x v="108"/>
    <d v="2017-10-01T00:00:00"/>
    <x v="3"/>
    <x v="5"/>
    <s v="First Class"/>
    <s v="FH-14365"/>
    <s v="Fred Hopkins"/>
    <n v="0.16666666666666666"/>
    <x v="2"/>
    <s v="United States"/>
    <s v="Hempstead"/>
    <x v="9"/>
    <n v="11550"/>
    <x v="1"/>
    <s v="OFF-EN-10004846"/>
    <x v="0"/>
    <x v="10"/>
    <x v="1048"/>
    <n v="7.98"/>
    <n v="3"/>
    <n v="0"/>
    <n v="3.9102000000000001"/>
  </r>
  <r>
    <n v="8592"/>
    <s v="CA-2017-101700"/>
    <n v="0.5"/>
    <x v="219"/>
    <d v="2017-04-26T00:00:00"/>
    <x v="0"/>
    <x v="1"/>
    <s v="First Class"/>
    <s v="SO-20335"/>
    <s v="Sean O'Donnell"/>
    <n v="0.1111111111111111"/>
    <x v="0"/>
    <s v="United States"/>
    <s v="Greeley"/>
    <x v="26"/>
    <n v="80634"/>
    <x v="3"/>
    <s v="OFF-EN-10003134"/>
    <x v="0"/>
    <x v="10"/>
    <x v="468"/>
    <n v="18.687999999999999"/>
    <n v="2"/>
    <n v="0.2"/>
    <n v="7.008"/>
  </r>
  <r>
    <n v="8593"/>
    <s v="CA-2017-101700"/>
    <n v="0.5"/>
    <x v="219"/>
    <d v="2017-04-26T00:00:00"/>
    <x v="0"/>
    <x v="1"/>
    <s v="First Class"/>
    <s v="SO-20335"/>
    <s v="Sean O'Donnell"/>
    <n v="0.1111111111111111"/>
    <x v="0"/>
    <s v="United States"/>
    <s v="Greeley"/>
    <x v="26"/>
    <n v="80634"/>
    <x v="3"/>
    <s v="FUR-FU-10001025"/>
    <x v="1"/>
    <x v="5"/>
    <x v="1434"/>
    <n v="11.664"/>
    <n v="3"/>
    <n v="0.2"/>
    <n v="3.3534000000000002"/>
  </r>
  <r>
    <n v="8594"/>
    <s v="CA-2017-159667"/>
    <n v="0.5"/>
    <x v="11"/>
    <d v="2017-11-13T00:00:00"/>
    <x v="5"/>
    <x v="2"/>
    <s v="Standard Class"/>
    <s v="PM-19135"/>
    <s v="Peter McVee"/>
    <n v="0.5"/>
    <x v="1"/>
    <s v="United States"/>
    <s v="Jacksonville"/>
    <x v="4"/>
    <n v="32216"/>
    <x v="0"/>
    <s v="TEC-AC-10002567"/>
    <x v="2"/>
    <x v="6"/>
    <x v="901"/>
    <n v="191.976"/>
    <n v="3"/>
    <n v="0.2"/>
    <n v="38.395200000000003"/>
  </r>
  <r>
    <n v="8595"/>
    <s v="CA-2017-159667"/>
    <n v="0.5"/>
    <x v="11"/>
    <d v="2017-11-13T00:00:00"/>
    <x v="5"/>
    <x v="2"/>
    <s v="Standard Class"/>
    <s v="PM-19135"/>
    <s v="Peter McVee"/>
    <n v="0.5"/>
    <x v="1"/>
    <s v="United States"/>
    <s v="Jacksonville"/>
    <x v="4"/>
    <n v="32216"/>
    <x v="0"/>
    <s v="TEC-PH-10004094"/>
    <x v="2"/>
    <x v="2"/>
    <x v="1435"/>
    <n v="499.16800000000001"/>
    <n v="4"/>
    <n v="0.2"/>
    <n v="31.198"/>
  </r>
  <r>
    <n v="8607"/>
    <s v="CA-2017-162936"/>
    <n v="1"/>
    <x v="68"/>
    <d v="2017-08-22T00:00:00"/>
    <x v="10"/>
    <x v="5"/>
    <s v="Standard Class"/>
    <s v="CM-12160"/>
    <s v="Charles McCrossin"/>
    <n v="0.2"/>
    <x v="0"/>
    <s v="United States"/>
    <s v="New Bedford"/>
    <x v="17"/>
    <n v="2740"/>
    <x v="1"/>
    <s v="TEC-AC-10003614"/>
    <x v="2"/>
    <x v="6"/>
    <x v="171"/>
    <n v="23.18"/>
    <n v="2"/>
    <n v="0"/>
    <n v="7.6494"/>
  </r>
  <r>
    <n v="8612"/>
    <s v="CA-2017-123624"/>
    <n v="1"/>
    <x v="7"/>
    <d v="2017-11-17T00:00:00"/>
    <x v="5"/>
    <x v="4"/>
    <s v="Second Class"/>
    <s v="SE-20110"/>
    <s v="Sanjit Engle"/>
    <n v="0.25"/>
    <x v="0"/>
    <s v="United States"/>
    <s v="Oxnard"/>
    <x v="10"/>
    <n v="93030"/>
    <x v="3"/>
    <s v="TEC-AC-10000682"/>
    <x v="2"/>
    <x v="6"/>
    <x v="1396"/>
    <n v="82.95"/>
    <n v="5"/>
    <n v="0"/>
    <n v="29.032499999999999"/>
  </r>
  <r>
    <n v="8619"/>
    <s v="CA-2017-117513"/>
    <n v="1"/>
    <x v="126"/>
    <d v="2017-03-08T00:00:00"/>
    <x v="9"/>
    <x v="5"/>
    <s v="Standard Class"/>
    <s v="BT-11395"/>
    <s v="Bill Tyler"/>
    <n v="1"/>
    <x v="2"/>
    <s v="United States"/>
    <s v="Los Angeles"/>
    <x v="10"/>
    <n v="90004"/>
    <x v="3"/>
    <s v="FUR-TA-10001520"/>
    <x v="1"/>
    <x v="12"/>
    <x v="739"/>
    <n v="399.67200000000003"/>
    <n v="7"/>
    <n v="0.2"/>
    <n v="-14.9877"/>
  </r>
  <r>
    <n v="8620"/>
    <s v="CA-2017-132437"/>
    <n v="1"/>
    <x v="159"/>
    <d v="2017-09-13T00:00:00"/>
    <x v="3"/>
    <x v="5"/>
    <s v="Second Class"/>
    <s v="EM-14095"/>
    <s v="Eudokia Martin"/>
    <n v="1"/>
    <x v="2"/>
    <s v="United States"/>
    <s v="New York City"/>
    <x v="9"/>
    <n v="10024"/>
    <x v="1"/>
    <s v="OFF-ST-10001031"/>
    <x v="0"/>
    <x v="3"/>
    <x v="1166"/>
    <n v="65.12"/>
    <n v="4"/>
    <n v="0"/>
    <n v="16.9312"/>
  </r>
  <r>
    <n v="8621"/>
    <s v="US-2017-119319"/>
    <n v="1"/>
    <x v="10"/>
    <d v="2017-11-09T00:00:00"/>
    <x v="5"/>
    <x v="4"/>
    <s v="Second Class"/>
    <s v="LC-17050"/>
    <s v="Liz Carlisle"/>
    <n v="0.25"/>
    <x v="0"/>
    <s v="United States"/>
    <s v="Dallas"/>
    <x v="2"/>
    <n v="75217"/>
    <x v="2"/>
    <s v="FUR-FU-10003878"/>
    <x v="1"/>
    <x v="5"/>
    <x v="216"/>
    <n v="30.56"/>
    <n v="5"/>
    <n v="0.6"/>
    <n v="-19.864000000000001"/>
  </r>
  <r>
    <n v="8622"/>
    <s v="CA-2017-104318"/>
    <n v="1"/>
    <x v="210"/>
    <d v="2017-05-18T00:00:00"/>
    <x v="6"/>
    <x v="0"/>
    <s v="Standard Class"/>
    <s v="FH-14275"/>
    <s v="Frank Hawley"/>
    <n v="0.1111111111111111"/>
    <x v="2"/>
    <s v="United States"/>
    <s v="Franklin"/>
    <x v="15"/>
    <n v="37064"/>
    <x v="0"/>
    <s v="OFF-AP-10000358"/>
    <x v="0"/>
    <x v="11"/>
    <x v="140"/>
    <n v="20.768000000000001"/>
    <n v="2"/>
    <n v="0.2"/>
    <n v="2.3363999999999998"/>
  </r>
  <r>
    <n v="8635"/>
    <s v="CA-2017-159793"/>
    <n v="1"/>
    <x v="92"/>
    <d v="2017-08-29T00:00:00"/>
    <x v="10"/>
    <x v="5"/>
    <s v="Standard Class"/>
    <s v="SV-20365"/>
    <s v="Seth Vernon"/>
    <n v="0.05"/>
    <x v="0"/>
    <s v="United States"/>
    <s v="Philadelphia"/>
    <x v="1"/>
    <n v="19140"/>
    <x v="1"/>
    <s v="FUR-BO-10001798"/>
    <x v="1"/>
    <x v="14"/>
    <x v="1436"/>
    <n v="130.97999999999999"/>
    <n v="2"/>
    <n v="0.5"/>
    <n v="-89.066400000000002"/>
  </r>
  <r>
    <n v="8638"/>
    <s v="CA-2017-151281"/>
    <n v="1"/>
    <x v="242"/>
    <d v="2017-05-02T00:00:00"/>
    <x v="0"/>
    <x v="2"/>
    <s v="Standard Class"/>
    <s v="HM-14980"/>
    <s v="Henry MacAllister"/>
    <n v="0.33333333333333331"/>
    <x v="0"/>
    <s v="United States"/>
    <s v="Seattle"/>
    <x v="21"/>
    <n v="98105"/>
    <x v="3"/>
    <s v="FUR-FU-10000397"/>
    <x v="1"/>
    <x v="5"/>
    <x v="1437"/>
    <n v="139.58000000000001"/>
    <n v="7"/>
    <n v="0"/>
    <n v="39.0824"/>
  </r>
  <r>
    <n v="8639"/>
    <s v="CA-2017-118346"/>
    <n v="1"/>
    <x v="82"/>
    <d v="2017-07-24T00:00:00"/>
    <x v="1"/>
    <x v="1"/>
    <s v="First Class"/>
    <s v="PO-19180"/>
    <s v="Philisse Overcash"/>
    <n v="0.2"/>
    <x v="1"/>
    <s v="United States"/>
    <s v="Kenosha"/>
    <x v="27"/>
    <n v="53142"/>
    <x v="2"/>
    <s v="TEC-AC-10000736"/>
    <x v="2"/>
    <x v="6"/>
    <x v="1064"/>
    <n v="399.95"/>
    <n v="5"/>
    <n v="0"/>
    <n v="143.982"/>
  </r>
  <r>
    <n v="8641"/>
    <s v="US-2017-148551"/>
    <n v="1"/>
    <x v="167"/>
    <d v="2017-01-16T00:00:00"/>
    <x v="11"/>
    <x v="2"/>
    <s v="Standard Class"/>
    <s v="DB-13120"/>
    <s v="David Bremer"/>
    <n v="0.5"/>
    <x v="2"/>
    <s v="United States"/>
    <s v="Dallas"/>
    <x v="2"/>
    <n v="75217"/>
    <x v="2"/>
    <s v="OFF-BI-10000545"/>
    <x v="0"/>
    <x v="4"/>
    <x v="1438"/>
    <n v="760.98"/>
    <n v="5"/>
    <n v="0.8"/>
    <n v="-1141.47"/>
  </r>
  <r>
    <n v="8642"/>
    <s v="CA-2017-147767"/>
    <n v="1"/>
    <x v="163"/>
    <d v="2017-12-02T00:00:00"/>
    <x v="4"/>
    <x v="0"/>
    <s v="Same Day"/>
    <s v="SV-20935"/>
    <s v="Susan Vittorini"/>
    <n v="0.1111111111111111"/>
    <x v="0"/>
    <s v="United States"/>
    <s v="Peoria"/>
    <x v="11"/>
    <n v="85345"/>
    <x v="3"/>
    <s v="OFF-BI-10001670"/>
    <x v="0"/>
    <x v="4"/>
    <x v="1012"/>
    <n v="67.86"/>
    <n v="6"/>
    <n v="0.7"/>
    <n v="-45.24"/>
  </r>
  <r>
    <n v="8661"/>
    <s v="CA-2017-124765"/>
    <n v="1"/>
    <x v="255"/>
    <d v="2017-11-30T00:00:00"/>
    <x v="5"/>
    <x v="0"/>
    <s v="Standard Class"/>
    <s v="HZ-14950"/>
    <s v="Henia Zydlo"/>
    <n v="0.2"/>
    <x v="0"/>
    <s v="United States"/>
    <s v="Fort Lauderdale"/>
    <x v="4"/>
    <n v="33311"/>
    <x v="0"/>
    <s v="FUR-BO-10003965"/>
    <x v="1"/>
    <x v="14"/>
    <x v="432"/>
    <n v="723.92"/>
    <n v="5"/>
    <n v="0.2"/>
    <n v="-81.441000000000003"/>
  </r>
  <r>
    <n v="8665"/>
    <s v="CA-2017-126634"/>
    <n v="1"/>
    <x v="275"/>
    <d v="2017-04-01T00:00:00"/>
    <x v="9"/>
    <x v="2"/>
    <s v="Second Class"/>
    <s v="AB-10165"/>
    <s v="Alan Barnes"/>
    <n v="0.14285714285714285"/>
    <x v="0"/>
    <s v="United States"/>
    <s v="Lakewood"/>
    <x v="10"/>
    <n v="90712"/>
    <x v="3"/>
    <s v="FUR-FU-10004973"/>
    <x v="1"/>
    <x v="5"/>
    <x v="456"/>
    <n v="94.2"/>
    <n v="5"/>
    <n v="0"/>
    <n v="39.564"/>
  </r>
  <r>
    <n v="8673"/>
    <s v="CA-2017-163265"/>
    <n v="0.2"/>
    <x v="252"/>
    <d v="2017-02-21T00:00:00"/>
    <x v="8"/>
    <x v="2"/>
    <s v="Standard Class"/>
    <s v="JS-16030"/>
    <s v="Joy Smith"/>
    <n v="0.125"/>
    <x v="0"/>
    <s v="United States"/>
    <s v="Decatur"/>
    <x v="3"/>
    <n v="62521"/>
    <x v="2"/>
    <s v="OFF-FA-10004854"/>
    <x v="0"/>
    <x v="9"/>
    <x v="946"/>
    <n v="18.367999999999999"/>
    <n v="2"/>
    <n v="0.2"/>
    <n v="6.1992000000000003"/>
  </r>
  <r>
    <n v="8674"/>
    <s v="CA-2017-163265"/>
    <n v="0.2"/>
    <x v="252"/>
    <d v="2017-02-21T00:00:00"/>
    <x v="8"/>
    <x v="2"/>
    <s v="Standard Class"/>
    <s v="JS-16030"/>
    <s v="Joy Smith"/>
    <n v="0.125"/>
    <x v="0"/>
    <s v="United States"/>
    <s v="Decatur"/>
    <x v="3"/>
    <n v="62521"/>
    <x v="2"/>
    <s v="FUR-CH-10004063"/>
    <x v="1"/>
    <x v="1"/>
    <x v="1439"/>
    <n v="600.55799999999999"/>
    <n v="3"/>
    <n v="0.3"/>
    <n v="-8.5793999999999997"/>
  </r>
  <r>
    <n v="8675"/>
    <s v="CA-2017-163265"/>
    <n v="0.2"/>
    <x v="252"/>
    <d v="2017-02-21T00:00:00"/>
    <x v="8"/>
    <x v="2"/>
    <s v="Standard Class"/>
    <s v="JS-16030"/>
    <s v="Joy Smith"/>
    <n v="0.125"/>
    <x v="0"/>
    <s v="United States"/>
    <s v="Decatur"/>
    <x v="3"/>
    <n v="62521"/>
    <x v="2"/>
    <s v="OFF-ST-10000642"/>
    <x v="0"/>
    <x v="3"/>
    <x v="37"/>
    <n v="50.351999999999997"/>
    <n v="3"/>
    <n v="0.2"/>
    <n v="-8.1821999999999999"/>
  </r>
  <r>
    <n v="8676"/>
    <s v="CA-2017-163265"/>
    <n v="0.2"/>
    <x v="252"/>
    <d v="2017-02-21T00:00:00"/>
    <x v="8"/>
    <x v="2"/>
    <s v="Standard Class"/>
    <s v="JS-16030"/>
    <s v="Joy Smith"/>
    <n v="0.125"/>
    <x v="0"/>
    <s v="United States"/>
    <s v="Decatur"/>
    <x v="3"/>
    <n v="62521"/>
    <x v="2"/>
    <s v="OFF-AR-10004078"/>
    <x v="0"/>
    <x v="8"/>
    <x v="542"/>
    <n v="28.032"/>
    <n v="6"/>
    <n v="0.2"/>
    <n v="3.504"/>
  </r>
  <r>
    <n v="8677"/>
    <s v="CA-2017-163265"/>
    <n v="0.2"/>
    <x v="252"/>
    <d v="2017-02-21T00:00:00"/>
    <x v="8"/>
    <x v="2"/>
    <s v="Standard Class"/>
    <s v="JS-16030"/>
    <s v="Joy Smith"/>
    <n v="0.125"/>
    <x v="0"/>
    <s v="United States"/>
    <s v="Decatur"/>
    <x v="3"/>
    <n v="62521"/>
    <x v="2"/>
    <s v="FUR-FU-10004270"/>
    <x v="1"/>
    <x v="5"/>
    <x v="1440"/>
    <n v="7.6920000000000002"/>
    <n v="1"/>
    <n v="0.6"/>
    <n v="-3.6537000000000002"/>
  </r>
  <r>
    <n v="8678"/>
    <s v="CA-2017-141705"/>
    <n v="1"/>
    <x v="317"/>
    <d v="2017-10-26T00:00:00"/>
    <x v="2"/>
    <x v="3"/>
    <s v="First Class"/>
    <s v="PO-18850"/>
    <s v="Patrick O'Brill"/>
    <n v="0.1"/>
    <x v="0"/>
    <s v="United States"/>
    <s v="Mansfield"/>
    <x v="2"/>
    <n v="76063"/>
    <x v="2"/>
    <s v="FUR-TA-10004607"/>
    <x v="1"/>
    <x v="12"/>
    <x v="530"/>
    <n v="517.40499999999997"/>
    <n v="5"/>
    <n v="0.3"/>
    <n v="-81.3065"/>
  </r>
  <r>
    <n v="8684"/>
    <s v="CA-2017-101665"/>
    <n v="1"/>
    <x v="255"/>
    <d v="2017-12-01T00:00:00"/>
    <x v="5"/>
    <x v="0"/>
    <s v="Standard Class"/>
    <s v="TZ-21580"/>
    <s v="Tracy Zic"/>
    <n v="1"/>
    <x v="0"/>
    <s v="United States"/>
    <s v="San Francisco"/>
    <x v="10"/>
    <n v="94122"/>
    <x v="3"/>
    <s v="OFF-AR-10002335"/>
    <x v="0"/>
    <x v="8"/>
    <x v="846"/>
    <n v="5.16"/>
    <n v="2"/>
    <n v="0"/>
    <n v="1.3415999999999999"/>
  </r>
  <r>
    <n v="8686"/>
    <s v="CA-2017-137323"/>
    <n v="1"/>
    <x v="67"/>
    <d v="2017-11-18T00:00:00"/>
    <x v="5"/>
    <x v="3"/>
    <s v="Second Class"/>
    <s v="PW-19030"/>
    <s v="Pauline Webber"/>
    <n v="0.16666666666666666"/>
    <x v="2"/>
    <s v="United States"/>
    <s v="Watertown"/>
    <x v="9"/>
    <n v="13601"/>
    <x v="1"/>
    <s v="OFF-ST-10003996"/>
    <x v="0"/>
    <x v="3"/>
    <x v="1388"/>
    <n v="96.36"/>
    <n v="6"/>
    <n v="0"/>
    <n v="25.053599999999999"/>
  </r>
  <r>
    <n v="8696"/>
    <s v="CA-2017-127096"/>
    <n v="1"/>
    <x v="48"/>
    <d v="2017-09-17T00:00:00"/>
    <x v="3"/>
    <x v="5"/>
    <s v="Second Class"/>
    <s v="CS-12400"/>
    <s v="Christopher Schild"/>
    <n v="0.1"/>
    <x v="1"/>
    <s v="United States"/>
    <s v="San Francisco"/>
    <x v="10"/>
    <n v="94109"/>
    <x v="3"/>
    <s v="FUR-TA-10003473"/>
    <x v="1"/>
    <x v="12"/>
    <x v="42"/>
    <n v="300.904"/>
    <n v="1"/>
    <n v="0.2"/>
    <n v="11.283899999999999"/>
  </r>
  <r>
    <n v="8697"/>
    <s v="CA-2017-119284"/>
    <n v="0.14285714285714285"/>
    <x v="34"/>
    <d v="2017-06-20T00:00:00"/>
    <x v="7"/>
    <x v="2"/>
    <s v="Standard Class"/>
    <s v="TS-21205"/>
    <s v="Thomas Seio"/>
    <n v="0.14285714285714285"/>
    <x v="2"/>
    <s v="United States"/>
    <s v="Nashville"/>
    <x v="15"/>
    <n v="37211"/>
    <x v="0"/>
    <s v="TEC-PH-10001051"/>
    <x v="2"/>
    <x v="2"/>
    <x v="1441"/>
    <n v="239.976"/>
    <n v="3"/>
    <n v="0.2"/>
    <n v="26.997299999999999"/>
  </r>
  <r>
    <n v="8698"/>
    <s v="CA-2017-119284"/>
    <n v="0.14285714285714285"/>
    <x v="34"/>
    <d v="2017-06-20T00:00:00"/>
    <x v="7"/>
    <x v="2"/>
    <s v="Standard Class"/>
    <s v="TS-21205"/>
    <s v="Thomas Seio"/>
    <n v="0.14285714285714285"/>
    <x v="2"/>
    <s v="United States"/>
    <s v="Nashville"/>
    <x v="15"/>
    <n v="37211"/>
    <x v="0"/>
    <s v="FUR-FU-10004351"/>
    <x v="1"/>
    <x v="5"/>
    <x v="251"/>
    <n v="31.167999999999999"/>
    <n v="4"/>
    <n v="0.2"/>
    <n v="9.3504000000000005"/>
  </r>
  <r>
    <n v="8699"/>
    <s v="CA-2017-119284"/>
    <n v="0.14285714285714285"/>
    <x v="34"/>
    <d v="2017-06-20T00:00:00"/>
    <x v="7"/>
    <x v="2"/>
    <s v="Standard Class"/>
    <s v="TS-21205"/>
    <s v="Thomas Seio"/>
    <n v="0.14285714285714285"/>
    <x v="2"/>
    <s v="United States"/>
    <s v="Nashville"/>
    <x v="15"/>
    <n v="37211"/>
    <x v="0"/>
    <s v="FUR-TA-10004152"/>
    <x v="1"/>
    <x v="12"/>
    <x v="1442"/>
    <n v="120.96"/>
    <n v="2"/>
    <n v="0.4"/>
    <n v="-28.224"/>
  </r>
  <r>
    <n v="8700"/>
    <s v="CA-2017-119284"/>
    <n v="0.14285714285714285"/>
    <x v="34"/>
    <d v="2017-06-20T00:00:00"/>
    <x v="7"/>
    <x v="2"/>
    <s v="Standard Class"/>
    <s v="TS-21205"/>
    <s v="Thomas Seio"/>
    <n v="0.14285714285714285"/>
    <x v="2"/>
    <s v="United States"/>
    <s v="Nashville"/>
    <x v="15"/>
    <n v="37211"/>
    <x v="0"/>
    <s v="TEC-PH-10000560"/>
    <x v="2"/>
    <x v="2"/>
    <x v="1361"/>
    <n v="2239.9360000000001"/>
    <n v="8"/>
    <n v="0.2"/>
    <n v="223.99359999999999"/>
  </r>
  <r>
    <n v="8701"/>
    <s v="CA-2017-119284"/>
    <n v="0.14285714285714285"/>
    <x v="34"/>
    <d v="2017-06-20T00:00:00"/>
    <x v="7"/>
    <x v="2"/>
    <s v="Standard Class"/>
    <s v="TS-21205"/>
    <s v="Thomas Seio"/>
    <n v="0.14285714285714285"/>
    <x v="2"/>
    <s v="United States"/>
    <s v="Nashville"/>
    <x v="15"/>
    <n v="37211"/>
    <x v="0"/>
    <s v="OFF-AP-10004249"/>
    <x v="0"/>
    <x v="11"/>
    <x v="78"/>
    <n v="76.608000000000004"/>
    <n v="8"/>
    <n v="0.2"/>
    <n v="6.7031999999999998"/>
  </r>
  <r>
    <n v="8702"/>
    <s v="CA-2017-119284"/>
    <n v="0.14285714285714285"/>
    <x v="34"/>
    <d v="2017-06-20T00:00:00"/>
    <x v="7"/>
    <x v="2"/>
    <s v="Standard Class"/>
    <s v="TS-21205"/>
    <s v="Thomas Seio"/>
    <n v="0.14285714285714285"/>
    <x v="2"/>
    <s v="United States"/>
    <s v="Nashville"/>
    <x v="15"/>
    <n v="37211"/>
    <x v="0"/>
    <s v="OFF-ST-10001490"/>
    <x v="0"/>
    <x v="3"/>
    <x v="335"/>
    <n v="142.77600000000001"/>
    <n v="1"/>
    <n v="0.2"/>
    <n v="17.847000000000001"/>
  </r>
  <r>
    <n v="8703"/>
    <s v="CA-2017-119284"/>
    <n v="0.14285714285714285"/>
    <x v="34"/>
    <d v="2017-06-20T00:00:00"/>
    <x v="7"/>
    <x v="2"/>
    <s v="Standard Class"/>
    <s v="TS-21205"/>
    <s v="Thomas Seio"/>
    <n v="0.14285714285714285"/>
    <x v="2"/>
    <s v="United States"/>
    <s v="Nashville"/>
    <x v="15"/>
    <n v="37211"/>
    <x v="0"/>
    <s v="OFF-PA-10000312"/>
    <x v="0"/>
    <x v="0"/>
    <x v="1443"/>
    <n v="91.36"/>
    <n v="5"/>
    <n v="0.2"/>
    <n v="29.692"/>
  </r>
  <r>
    <n v="8714"/>
    <s v="CA-2017-136623"/>
    <n v="0.5"/>
    <x v="142"/>
    <d v="2017-07-16T00:00:00"/>
    <x v="1"/>
    <x v="3"/>
    <s v="Standard Class"/>
    <s v="TS-21430"/>
    <s v="Tom Stivers"/>
    <n v="0.5"/>
    <x v="2"/>
    <s v="United States"/>
    <s v="San Diego"/>
    <x v="10"/>
    <n v="92105"/>
    <x v="3"/>
    <s v="TEC-PH-10000004"/>
    <x v="2"/>
    <x v="2"/>
    <x v="1444"/>
    <n v="71.951999999999998"/>
    <n v="6"/>
    <n v="0.2"/>
    <n v="5.3963999999999999"/>
  </r>
  <r>
    <n v="8715"/>
    <s v="CA-2017-136623"/>
    <n v="0.5"/>
    <x v="142"/>
    <d v="2017-07-16T00:00:00"/>
    <x v="1"/>
    <x v="3"/>
    <s v="Standard Class"/>
    <s v="TS-21430"/>
    <s v="Tom Stivers"/>
    <n v="0.5"/>
    <x v="2"/>
    <s v="United States"/>
    <s v="San Diego"/>
    <x v="10"/>
    <n v="92105"/>
    <x v="3"/>
    <s v="OFF-BI-10003708"/>
    <x v="0"/>
    <x v="4"/>
    <x v="383"/>
    <n v="29.8"/>
    <n v="5"/>
    <n v="0.2"/>
    <n v="9.3125"/>
  </r>
  <r>
    <n v="8716"/>
    <s v="CA-2017-121678"/>
    <n v="1"/>
    <x v="192"/>
    <d v="2017-11-20T00:00:00"/>
    <x v="5"/>
    <x v="2"/>
    <s v="Second Class"/>
    <s v="BM-11650"/>
    <s v="Brian Moss"/>
    <n v="7.1428571428571425E-2"/>
    <x v="2"/>
    <s v="United States"/>
    <s v="Elyria"/>
    <x v="12"/>
    <n v="44035"/>
    <x v="1"/>
    <s v="OFF-BI-10002949"/>
    <x v="0"/>
    <x v="4"/>
    <x v="144"/>
    <n v="1.8240000000000001"/>
    <n v="1"/>
    <n v="0.7"/>
    <n v="-1.3984000000000001"/>
  </r>
  <r>
    <n v="8726"/>
    <s v="CA-2017-148145"/>
    <n v="1"/>
    <x v="77"/>
    <d v="2017-03-23T00:00:00"/>
    <x v="9"/>
    <x v="0"/>
    <s v="Standard Class"/>
    <s v="SW-20275"/>
    <s v="Scott Williamson"/>
    <n v="0.25"/>
    <x v="0"/>
    <s v="United States"/>
    <s v="Seattle"/>
    <x v="21"/>
    <n v="98115"/>
    <x v="3"/>
    <s v="OFF-AR-10003752"/>
    <x v="0"/>
    <x v="8"/>
    <x v="1445"/>
    <n v="46.2"/>
    <n v="4"/>
    <n v="0"/>
    <n v="21.251999999999999"/>
  </r>
  <r>
    <n v="8733"/>
    <s v="CA-2017-116988"/>
    <n v="0.33333333333333331"/>
    <x v="235"/>
    <d v="2017-06-29T00:00:00"/>
    <x v="7"/>
    <x v="3"/>
    <s v="Second Class"/>
    <s v="PW-19030"/>
    <s v="Pauline Webber"/>
    <n v="0.16666666666666666"/>
    <x v="2"/>
    <s v="United States"/>
    <s v="Seattle"/>
    <x v="21"/>
    <n v="98105"/>
    <x v="3"/>
    <s v="OFF-PA-10003848"/>
    <x v="0"/>
    <x v="0"/>
    <x v="1307"/>
    <n v="19.440000000000001"/>
    <n v="3"/>
    <n v="0"/>
    <n v="9.3312000000000008"/>
  </r>
  <r>
    <n v="8734"/>
    <s v="CA-2017-116988"/>
    <n v="0.33333333333333331"/>
    <x v="235"/>
    <d v="2017-06-29T00:00:00"/>
    <x v="7"/>
    <x v="3"/>
    <s v="Second Class"/>
    <s v="PW-19030"/>
    <s v="Pauline Webber"/>
    <n v="0.16666666666666666"/>
    <x v="2"/>
    <s v="United States"/>
    <s v="Seattle"/>
    <x v="21"/>
    <n v="98105"/>
    <x v="3"/>
    <s v="FUR-FU-10001290"/>
    <x v="1"/>
    <x v="5"/>
    <x v="109"/>
    <n v="126.3"/>
    <n v="3"/>
    <n v="0"/>
    <n v="40.415999999999997"/>
  </r>
  <r>
    <n v="8735"/>
    <s v="CA-2017-116988"/>
    <n v="0.33333333333333331"/>
    <x v="235"/>
    <d v="2017-06-29T00:00:00"/>
    <x v="7"/>
    <x v="3"/>
    <s v="Second Class"/>
    <s v="PW-19030"/>
    <s v="Pauline Webber"/>
    <n v="0.16666666666666666"/>
    <x v="2"/>
    <s v="United States"/>
    <s v="Seattle"/>
    <x v="21"/>
    <n v="98105"/>
    <x v="3"/>
    <s v="TEC-AC-10003832"/>
    <x v="2"/>
    <x v="6"/>
    <x v="45"/>
    <n v="1287.45"/>
    <n v="5"/>
    <n v="0"/>
    <n v="244.6155"/>
  </r>
  <r>
    <n v="8738"/>
    <s v="CA-2017-161592"/>
    <n v="1"/>
    <x v="315"/>
    <d v="2017-04-10T00:00:00"/>
    <x v="0"/>
    <x v="2"/>
    <s v="Standard Class"/>
    <s v="CS-12175"/>
    <s v="Charles Sheldon"/>
    <n v="0.2"/>
    <x v="2"/>
    <s v="United States"/>
    <s v="Chattanooga"/>
    <x v="15"/>
    <n v="37421"/>
    <x v="0"/>
    <s v="OFF-BI-10003669"/>
    <x v="0"/>
    <x v="4"/>
    <x v="285"/>
    <n v="8.1"/>
    <n v="5"/>
    <n v="0.7"/>
    <n v="-5.94"/>
  </r>
  <r>
    <n v="8739"/>
    <s v="US-2017-131961"/>
    <n v="0.5"/>
    <x v="44"/>
    <d v="2017-12-11T00:00:00"/>
    <x v="4"/>
    <x v="5"/>
    <s v="First Class"/>
    <s v="MJ-17740"/>
    <s v="Max Jones"/>
    <n v="0.33333333333333331"/>
    <x v="0"/>
    <s v="United States"/>
    <s v="Philadelphia"/>
    <x v="1"/>
    <n v="19140"/>
    <x v="1"/>
    <s v="OFF-AR-10004441"/>
    <x v="0"/>
    <x v="8"/>
    <x v="628"/>
    <n v="13.247999999999999"/>
    <n v="4"/>
    <n v="0.2"/>
    <n v="3.6432000000000002"/>
  </r>
  <r>
    <n v="8740"/>
    <s v="US-2017-131961"/>
    <n v="0.5"/>
    <x v="44"/>
    <d v="2017-12-11T00:00:00"/>
    <x v="4"/>
    <x v="5"/>
    <s v="First Class"/>
    <s v="MJ-17740"/>
    <s v="Max Jones"/>
    <n v="0.33333333333333331"/>
    <x v="0"/>
    <s v="United States"/>
    <s v="Philadelphia"/>
    <x v="1"/>
    <n v="19140"/>
    <x v="1"/>
    <s v="TEC-PH-10001924"/>
    <x v="2"/>
    <x v="2"/>
    <x v="108"/>
    <n v="83.988"/>
    <n v="2"/>
    <n v="0.4"/>
    <n v="-20.997"/>
  </r>
  <r>
    <n v="8747"/>
    <s v="CA-2017-128076"/>
    <n v="0.33333333333333331"/>
    <x v="16"/>
    <d v="2017-02-07T00:00:00"/>
    <x v="8"/>
    <x v="2"/>
    <s v="Standard Class"/>
    <s v="BO-11350"/>
    <s v="Bill Overfelt"/>
    <n v="0.1111111111111111"/>
    <x v="2"/>
    <s v="United States"/>
    <s v="San Diego"/>
    <x v="10"/>
    <n v="92105"/>
    <x v="3"/>
    <s v="FUR-FU-10000293"/>
    <x v="1"/>
    <x v="5"/>
    <x v="552"/>
    <n v="210.58"/>
    <n v="2"/>
    <n v="0"/>
    <n v="12.6348"/>
  </r>
  <r>
    <n v="8748"/>
    <s v="CA-2017-128076"/>
    <n v="0.33333333333333331"/>
    <x v="16"/>
    <d v="2017-02-07T00:00:00"/>
    <x v="8"/>
    <x v="2"/>
    <s v="Standard Class"/>
    <s v="BO-11350"/>
    <s v="Bill Overfelt"/>
    <n v="0.1111111111111111"/>
    <x v="2"/>
    <s v="United States"/>
    <s v="San Diego"/>
    <x v="10"/>
    <n v="92105"/>
    <x v="3"/>
    <s v="OFF-BI-10003638"/>
    <x v="0"/>
    <x v="4"/>
    <x v="189"/>
    <n v="30.96"/>
    <n v="2"/>
    <n v="0.2"/>
    <n v="10.061999999999999"/>
  </r>
  <r>
    <n v="8749"/>
    <s v="CA-2017-128076"/>
    <n v="0.33333333333333331"/>
    <x v="16"/>
    <d v="2017-02-07T00:00:00"/>
    <x v="8"/>
    <x v="2"/>
    <s v="Standard Class"/>
    <s v="BO-11350"/>
    <s v="Bill Overfelt"/>
    <n v="0.1111111111111111"/>
    <x v="2"/>
    <s v="United States"/>
    <s v="San Diego"/>
    <x v="10"/>
    <n v="92105"/>
    <x v="3"/>
    <s v="TEC-MA-10002109"/>
    <x v="2"/>
    <x v="16"/>
    <x v="1147"/>
    <n v="239.98400000000001"/>
    <n v="2"/>
    <n v="0.2"/>
    <n v="38.997399999999999"/>
  </r>
  <r>
    <n v="8754"/>
    <s v="CA-2017-152198"/>
    <n v="0.33333333333333331"/>
    <x v="120"/>
    <d v="2017-09-10T00:00:00"/>
    <x v="3"/>
    <x v="0"/>
    <s v="First Class"/>
    <s v="JD-16015"/>
    <s v="Joy Daniels"/>
    <n v="0.16666666666666666"/>
    <x v="0"/>
    <s v="United States"/>
    <s v="Toledo"/>
    <x v="12"/>
    <n v="43615"/>
    <x v="1"/>
    <s v="OFF-LA-10000443"/>
    <x v="0"/>
    <x v="7"/>
    <x v="1228"/>
    <n v="17.712"/>
    <n v="6"/>
    <n v="0.2"/>
    <n v="5.9778000000000002"/>
  </r>
  <r>
    <n v="8755"/>
    <s v="CA-2017-152198"/>
    <n v="0.33333333333333331"/>
    <x v="120"/>
    <d v="2017-09-10T00:00:00"/>
    <x v="3"/>
    <x v="0"/>
    <s v="First Class"/>
    <s v="JD-16015"/>
    <s v="Joy Daniels"/>
    <n v="0.16666666666666666"/>
    <x v="0"/>
    <s v="United States"/>
    <s v="Toledo"/>
    <x v="12"/>
    <n v="43615"/>
    <x v="1"/>
    <s v="OFF-BI-10003669"/>
    <x v="0"/>
    <x v="4"/>
    <x v="285"/>
    <n v="4.8600000000000003"/>
    <n v="3"/>
    <n v="0.7"/>
    <n v="-3.5640000000000001"/>
  </r>
  <r>
    <n v="8756"/>
    <s v="CA-2017-152198"/>
    <n v="0.33333333333333331"/>
    <x v="120"/>
    <d v="2017-09-10T00:00:00"/>
    <x v="3"/>
    <x v="0"/>
    <s v="First Class"/>
    <s v="JD-16015"/>
    <s v="Joy Daniels"/>
    <n v="0.16666666666666666"/>
    <x v="0"/>
    <s v="United States"/>
    <s v="Toledo"/>
    <x v="12"/>
    <n v="43615"/>
    <x v="1"/>
    <s v="OFF-BI-10001628"/>
    <x v="0"/>
    <x v="4"/>
    <x v="731"/>
    <n v="6.258"/>
    <n v="2"/>
    <n v="0.7"/>
    <n v="-5.2149999999999999"/>
  </r>
  <r>
    <n v="8772"/>
    <s v="CA-2017-115882"/>
    <n v="0.5"/>
    <x v="5"/>
    <d v="2017-09-17T00:00:00"/>
    <x v="3"/>
    <x v="2"/>
    <s v="First Class"/>
    <s v="DB-13555"/>
    <s v="Dorothy Badders"/>
    <n v="0.1"/>
    <x v="2"/>
    <s v="United States"/>
    <s v="Raleigh"/>
    <x v="0"/>
    <n v="27604"/>
    <x v="0"/>
    <s v="OFF-AP-10002534"/>
    <x v="0"/>
    <x v="11"/>
    <x v="513"/>
    <n v="942.78399999999999"/>
    <n v="4"/>
    <n v="0.2"/>
    <n v="94.278400000000005"/>
  </r>
  <r>
    <n v="8773"/>
    <s v="CA-2017-115882"/>
    <n v="0.5"/>
    <x v="5"/>
    <d v="2017-09-17T00:00:00"/>
    <x v="3"/>
    <x v="2"/>
    <s v="First Class"/>
    <s v="DB-13555"/>
    <s v="Dorothy Badders"/>
    <n v="0.1"/>
    <x v="2"/>
    <s v="United States"/>
    <s v="Raleigh"/>
    <x v="0"/>
    <n v="27604"/>
    <x v="0"/>
    <s v="OFF-PA-10001125"/>
    <x v="0"/>
    <x v="0"/>
    <x v="1338"/>
    <n v="74.352000000000004"/>
    <n v="3"/>
    <n v="0.2"/>
    <n v="23.234999999999999"/>
  </r>
  <r>
    <n v="8779"/>
    <s v="CA-2017-135377"/>
    <n v="1"/>
    <x v="296"/>
    <d v="2017-12-18T00:00:00"/>
    <x v="4"/>
    <x v="6"/>
    <s v="Standard Class"/>
    <s v="BP-11095"/>
    <s v="Bart Pistole"/>
    <n v="0.16666666666666666"/>
    <x v="2"/>
    <s v="United States"/>
    <s v="New York City"/>
    <x v="9"/>
    <n v="10024"/>
    <x v="1"/>
    <s v="FUR-BO-10004015"/>
    <x v="1"/>
    <x v="14"/>
    <x v="175"/>
    <n v="287.976"/>
    <n v="3"/>
    <n v="0.2"/>
    <n v="7.1993999999999998"/>
  </r>
  <r>
    <n v="8785"/>
    <s v="US-2017-129224"/>
    <n v="1"/>
    <x v="84"/>
    <d v="2017-03-23T00:00:00"/>
    <x v="9"/>
    <x v="5"/>
    <s v="Standard Class"/>
    <s v="AS-10630"/>
    <s v="Ann Steele"/>
    <n v="0.14285714285714285"/>
    <x v="1"/>
    <s v="United States"/>
    <s v="Knoxville"/>
    <x v="15"/>
    <n v="37918"/>
    <x v="0"/>
    <s v="OFF-LA-10003190"/>
    <x v="0"/>
    <x v="7"/>
    <x v="477"/>
    <n v="4.6079999999999997"/>
    <n v="2"/>
    <n v="0.2"/>
    <n v="1.6704000000000001"/>
  </r>
  <r>
    <n v="8786"/>
    <s v="CA-2017-145765"/>
    <n v="0.33333333333333331"/>
    <x v="8"/>
    <d v="2017-06-02T00:00:00"/>
    <x v="6"/>
    <x v="1"/>
    <s v="Standard Class"/>
    <s v="CM-11815"/>
    <s v="Candace McMahon"/>
    <n v="0.14285714285714285"/>
    <x v="2"/>
    <s v="United States"/>
    <s v="Phoenix"/>
    <x v="11"/>
    <n v="85023"/>
    <x v="3"/>
    <s v="TEC-PH-10001305"/>
    <x v="2"/>
    <x v="2"/>
    <x v="1231"/>
    <n v="195.96"/>
    <n v="5"/>
    <n v="0.2"/>
    <n v="19.596"/>
  </r>
  <r>
    <n v="8787"/>
    <s v="CA-2017-145765"/>
    <n v="0.33333333333333331"/>
    <x v="8"/>
    <d v="2017-06-02T00:00:00"/>
    <x v="6"/>
    <x v="1"/>
    <s v="Standard Class"/>
    <s v="CM-11815"/>
    <s v="Candace McMahon"/>
    <n v="0.14285714285714285"/>
    <x v="2"/>
    <s v="United States"/>
    <s v="Phoenix"/>
    <x v="11"/>
    <n v="85023"/>
    <x v="3"/>
    <s v="OFF-PA-10001534"/>
    <x v="0"/>
    <x v="0"/>
    <x v="752"/>
    <n v="15.552"/>
    <n v="3"/>
    <n v="0.2"/>
    <n v="5.4432"/>
  </r>
  <r>
    <n v="8788"/>
    <s v="CA-2017-145765"/>
    <n v="0.33333333333333331"/>
    <x v="8"/>
    <d v="2017-06-02T00:00:00"/>
    <x v="6"/>
    <x v="1"/>
    <s v="Standard Class"/>
    <s v="CM-11815"/>
    <s v="Candace McMahon"/>
    <n v="0.14285714285714285"/>
    <x v="2"/>
    <s v="United States"/>
    <s v="Phoenix"/>
    <x v="11"/>
    <n v="85023"/>
    <x v="3"/>
    <s v="TEC-AC-10000844"/>
    <x v="2"/>
    <x v="6"/>
    <x v="523"/>
    <n v="271.96800000000002"/>
    <n v="4"/>
    <n v="0.2"/>
    <n v="54.393599999999999"/>
  </r>
  <r>
    <n v="8789"/>
    <s v="CA-2017-126914"/>
    <n v="0.5"/>
    <x v="34"/>
    <d v="2017-06-19T00:00:00"/>
    <x v="7"/>
    <x v="2"/>
    <s v="Standard Class"/>
    <s v="JE-15715"/>
    <s v="Joe Elijah"/>
    <n v="0.25"/>
    <x v="0"/>
    <s v="United States"/>
    <s v="Monroe"/>
    <x v="0"/>
    <n v="28110"/>
    <x v="0"/>
    <s v="FUR-CH-10000847"/>
    <x v="1"/>
    <x v="1"/>
    <x v="369"/>
    <n v="698.35199999999998"/>
    <n v="3"/>
    <n v="0.2"/>
    <n v="52.376399999999997"/>
  </r>
  <r>
    <n v="8790"/>
    <s v="CA-2017-126914"/>
    <n v="0.5"/>
    <x v="34"/>
    <d v="2017-06-19T00:00:00"/>
    <x v="7"/>
    <x v="2"/>
    <s v="Standard Class"/>
    <s v="JE-15715"/>
    <s v="Joe Elijah"/>
    <n v="0.25"/>
    <x v="0"/>
    <s v="United States"/>
    <s v="Monroe"/>
    <x v="0"/>
    <n v="28110"/>
    <x v="0"/>
    <s v="FUR-BO-10000468"/>
    <x v="1"/>
    <x v="14"/>
    <x v="485"/>
    <n v="77.727999999999994"/>
    <n v="2"/>
    <n v="0.2"/>
    <n v="-3.8864000000000001"/>
  </r>
  <r>
    <n v="8792"/>
    <s v="CA-2017-162075"/>
    <n v="1"/>
    <x v="77"/>
    <d v="2017-03-24T00:00:00"/>
    <x v="9"/>
    <x v="0"/>
    <s v="Standard Class"/>
    <s v="TT-21220"/>
    <s v="Thomas Thornton"/>
    <n v="0.5"/>
    <x v="0"/>
    <s v="United States"/>
    <s v="Houston"/>
    <x v="2"/>
    <n v="77041"/>
    <x v="2"/>
    <s v="TEC-PH-10001557"/>
    <x v="2"/>
    <x v="2"/>
    <x v="213"/>
    <n v="537.54399999999998"/>
    <n v="7"/>
    <n v="0.2"/>
    <n v="47.0351"/>
  </r>
  <r>
    <n v="8801"/>
    <s v="CA-2017-148992"/>
    <n v="1"/>
    <x v="13"/>
    <d v="2017-11-27T00:00:00"/>
    <x v="5"/>
    <x v="2"/>
    <s v="Standard Class"/>
    <s v="CS-12250"/>
    <s v="Chris Selesnick"/>
    <n v="0.1"/>
    <x v="2"/>
    <s v="United States"/>
    <s v="Chicago"/>
    <x v="3"/>
    <n v="60623"/>
    <x v="2"/>
    <s v="OFF-PA-10004285"/>
    <x v="0"/>
    <x v="0"/>
    <x v="1405"/>
    <n v="10.688000000000001"/>
    <n v="2"/>
    <n v="0.2"/>
    <n v="3.7408000000000001"/>
  </r>
  <r>
    <n v="8806"/>
    <s v="US-2017-100398"/>
    <n v="1"/>
    <x v="272"/>
    <d v="2017-08-23T00:00:00"/>
    <x v="10"/>
    <x v="0"/>
    <s v="Standard Class"/>
    <s v="DO-13435"/>
    <s v="Denny Ordway"/>
    <n v="0.2"/>
    <x v="0"/>
    <s v="United States"/>
    <s v="Salt Lake City"/>
    <x v="40"/>
    <n v="84106"/>
    <x v="3"/>
    <s v="OFF-BI-10002133"/>
    <x v="0"/>
    <x v="4"/>
    <x v="458"/>
    <n v="102.72"/>
    <n v="3"/>
    <n v="0.2"/>
    <n v="37.235999999999997"/>
  </r>
  <r>
    <n v="8808"/>
    <s v="US-2017-110646"/>
    <n v="0.33333333333333331"/>
    <x v="9"/>
    <d v="2017-10-31T00:00:00"/>
    <x v="2"/>
    <x v="2"/>
    <s v="Standard Class"/>
    <s v="JF-15190"/>
    <s v="Jamie Frazer"/>
    <n v="8.3333333333333329E-2"/>
    <x v="0"/>
    <s v="United States"/>
    <s v="Philadelphia"/>
    <x v="1"/>
    <n v="19134"/>
    <x v="1"/>
    <s v="OFF-BI-10004330"/>
    <x v="0"/>
    <x v="4"/>
    <x v="417"/>
    <n v="33.281999999999996"/>
    <n v="3"/>
    <n v="0.7"/>
    <n v="-27.734999999999999"/>
  </r>
  <r>
    <n v="8809"/>
    <s v="US-2017-110646"/>
    <n v="0.33333333333333331"/>
    <x v="9"/>
    <d v="2017-10-31T00:00:00"/>
    <x v="2"/>
    <x v="2"/>
    <s v="Standard Class"/>
    <s v="JF-15190"/>
    <s v="Jamie Frazer"/>
    <n v="8.3333333333333329E-2"/>
    <x v="0"/>
    <s v="United States"/>
    <s v="Philadelphia"/>
    <x v="1"/>
    <n v="19134"/>
    <x v="1"/>
    <s v="TEC-PH-10002807"/>
    <x v="2"/>
    <x v="2"/>
    <x v="631"/>
    <n v="118.65"/>
    <n v="5"/>
    <n v="0.4"/>
    <n v="19.774999999999999"/>
  </r>
  <r>
    <n v="8810"/>
    <s v="US-2017-110646"/>
    <n v="0.33333333333333331"/>
    <x v="9"/>
    <d v="2017-10-31T00:00:00"/>
    <x v="2"/>
    <x v="2"/>
    <s v="Standard Class"/>
    <s v="JF-15190"/>
    <s v="Jamie Frazer"/>
    <n v="8.3333333333333329E-2"/>
    <x v="0"/>
    <s v="United States"/>
    <s v="Philadelphia"/>
    <x v="1"/>
    <n v="19134"/>
    <x v="1"/>
    <s v="OFF-LA-10001404"/>
    <x v="0"/>
    <x v="7"/>
    <x v="639"/>
    <n v="14.76"/>
    <n v="5"/>
    <n v="0.2"/>
    <n v="4.9814999999999996"/>
  </r>
  <r>
    <n v="8811"/>
    <s v="CA-2017-120614"/>
    <n v="1"/>
    <x v="298"/>
    <d v="2017-06-04T00:00:00"/>
    <x v="6"/>
    <x v="3"/>
    <s v="Standard Class"/>
    <s v="SM-20950"/>
    <s v="Suzanne McNair"/>
    <n v="0.2"/>
    <x v="2"/>
    <s v="United States"/>
    <s v="Los Angeles"/>
    <x v="10"/>
    <n v="90004"/>
    <x v="3"/>
    <s v="OFF-PA-10004911"/>
    <x v="0"/>
    <x v="0"/>
    <x v="341"/>
    <n v="37.520000000000003"/>
    <n v="4"/>
    <n v="0"/>
    <n v="18.009599999999999"/>
  </r>
  <r>
    <n v="8821"/>
    <s v="CA-2017-100622"/>
    <n v="0.25"/>
    <x v="33"/>
    <d v="2017-11-07T00:00:00"/>
    <x v="5"/>
    <x v="5"/>
    <s v="Standard Class"/>
    <s v="DK-13090"/>
    <s v="Dave Kipp"/>
    <n v="0.14285714285714285"/>
    <x v="0"/>
    <s v="United States"/>
    <s v="Orlando"/>
    <x v="4"/>
    <n v="32839"/>
    <x v="0"/>
    <s v="TEC-CO-10003236"/>
    <x v="2"/>
    <x v="13"/>
    <x v="113"/>
    <n v="959.98400000000004"/>
    <n v="2"/>
    <n v="0.2"/>
    <n v="311.9948"/>
  </r>
  <r>
    <n v="8822"/>
    <s v="CA-2017-100622"/>
    <n v="0.25"/>
    <x v="33"/>
    <d v="2017-11-07T00:00:00"/>
    <x v="5"/>
    <x v="5"/>
    <s v="Standard Class"/>
    <s v="DK-13090"/>
    <s v="Dave Kipp"/>
    <n v="0.14285714285714285"/>
    <x v="0"/>
    <s v="United States"/>
    <s v="Orlando"/>
    <x v="4"/>
    <n v="32839"/>
    <x v="0"/>
    <s v="OFF-BI-10002982"/>
    <x v="0"/>
    <x v="4"/>
    <x v="844"/>
    <n v="4.0860000000000003"/>
    <n v="2"/>
    <n v="0.7"/>
    <n v="-2.9964"/>
  </r>
  <r>
    <n v="8823"/>
    <s v="CA-2017-100622"/>
    <n v="0.25"/>
    <x v="33"/>
    <d v="2017-11-07T00:00:00"/>
    <x v="5"/>
    <x v="5"/>
    <s v="Standard Class"/>
    <s v="DK-13090"/>
    <s v="Dave Kipp"/>
    <n v="0.14285714285714285"/>
    <x v="0"/>
    <s v="United States"/>
    <s v="Orlando"/>
    <x v="4"/>
    <n v="32839"/>
    <x v="0"/>
    <s v="OFF-AR-10004010"/>
    <x v="0"/>
    <x v="8"/>
    <x v="1268"/>
    <n v="55.984000000000002"/>
    <n v="2"/>
    <n v="0.2"/>
    <n v="4.1988000000000003"/>
  </r>
  <r>
    <n v="8824"/>
    <s v="CA-2017-100622"/>
    <n v="0.25"/>
    <x v="33"/>
    <d v="2017-11-07T00:00:00"/>
    <x v="5"/>
    <x v="5"/>
    <s v="Standard Class"/>
    <s v="DK-13090"/>
    <s v="Dave Kipp"/>
    <n v="0.14285714285714285"/>
    <x v="0"/>
    <s v="United States"/>
    <s v="Orlando"/>
    <x v="4"/>
    <n v="32839"/>
    <x v="0"/>
    <s v="OFF-PA-10002947"/>
    <x v="0"/>
    <x v="0"/>
    <x v="1233"/>
    <n v="10.688000000000001"/>
    <n v="2"/>
    <n v="0.2"/>
    <n v="3.7408000000000001"/>
  </r>
  <r>
    <n v="8825"/>
    <s v="CA-2017-117156"/>
    <n v="1"/>
    <x v="205"/>
    <d v="2017-03-23T00:00:00"/>
    <x v="9"/>
    <x v="3"/>
    <s v="Second Class"/>
    <s v="TB-21055"/>
    <s v="Ted Butterfield"/>
    <n v="0.2"/>
    <x v="0"/>
    <s v="United States"/>
    <s v="Reading"/>
    <x v="1"/>
    <n v="19601"/>
    <x v="1"/>
    <s v="OFF-EN-10003845"/>
    <x v="0"/>
    <x v="10"/>
    <x v="1138"/>
    <n v="8.8559999999999999"/>
    <n v="3"/>
    <n v="0.2"/>
    <n v="2.8782000000000001"/>
  </r>
  <r>
    <n v="8834"/>
    <s v="US-2017-132675"/>
    <n v="0.2"/>
    <x v="70"/>
    <d v="2017-09-28T00:00:00"/>
    <x v="3"/>
    <x v="1"/>
    <s v="Standard Class"/>
    <s v="KF-16285"/>
    <s v="Karen Ferguson"/>
    <n v="7.1428571428571425E-2"/>
    <x v="1"/>
    <s v="United States"/>
    <s v="Sandy Springs"/>
    <x v="18"/>
    <n v="30328"/>
    <x v="0"/>
    <s v="OFF-ST-10004950"/>
    <x v="0"/>
    <x v="3"/>
    <x v="1347"/>
    <n v="15.51"/>
    <n v="1"/>
    <n v="0"/>
    <n v="3.8774999999999999"/>
  </r>
  <r>
    <n v="8835"/>
    <s v="US-2017-132675"/>
    <n v="0.2"/>
    <x v="70"/>
    <d v="2017-09-28T00:00:00"/>
    <x v="3"/>
    <x v="1"/>
    <s v="Standard Class"/>
    <s v="KF-16285"/>
    <s v="Karen Ferguson"/>
    <n v="7.1428571428571425E-2"/>
    <x v="1"/>
    <s v="United States"/>
    <s v="Sandy Springs"/>
    <x v="18"/>
    <n v="30328"/>
    <x v="0"/>
    <s v="TEC-PH-10003171"/>
    <x v="2"/>
    <x v="2"/>
    <x v="1193"/>
    <n v="89.9"/>
    <n v="2"/>
    <n v="0"/>
    <n v="25.172000000000001"/>
  </r>
  <r>
    <n v="8836"/>
    <s v="US-2017-132675"/>
    <n v="0.2"/>
    <x v="70"/>
    <d v="2017-09-28T00:00:00"/>
    <x v="3"/>
    <x v="1"/>
    <s v="Standard Class"/>
    <s v="KF-16285"/>
    <s v="Karen Ferguson"/>
    <n v="7.1428571428571425E-2"/>
    <x v="1"/>
    <s v="United States"/>
    <s v="Sandy Springs"/>
    <x v="18"/>
    <n v="30328"/>
    <x v="0"/>
    <s v="OFF-AR-10000614"/>
    <x v="0"/>
    <x v="8"/>
    <x v="1154"/>
    <n v="14.28"/>
    <n v="4"/>
    <n v="0"/>
    <n v="3.7128000000000001"/>
  </r>
  <r>
    <n v="8837"/>
    <s v="US-2017-132675"/>
    <n v="0.2"/>
    <x v="70"/>
    <d v="2017-09-28T00:00:00"/>
    <x v="3"/>
    <x v="1"/>
    <s v="Standard Class"/>
    <s v="KF-16285"/>
    <s v="Karen Ferguson"/>
    <n v="7.1428571428571425E-2"/>
    <x v="1"/>
    <s v="United States"/>
    <s v="Sandy Springs"/>
    <x v="18"/>
    <n v="30328"/>
    <x v="0"/>
    <s v="OFF-AR-10000034"/>
    <x v="0"/>
    <x v="8"/>
    <x v="1446"/>
    <n v="12.72"/>
    <n v="3"/>
    <n v="0"/>
    <n v="4.9607999999999999"/>
  </r>
  <r>
    <n v="8838"/>
    <s v="US-2017-132675"/>
    <n v="0.2"/>
    <x v="70"/>
    <d v="2017-09-28T00:00:00"/>
    <x v="3"/>
    <x v="1"/>
    <s v="Standard Class"/>
    <s v="KF-16285"/>
    <s v="Karen Ferguson"/>
    <n v="7.1428571428571425E-2"/>
    <x v="1"/>
    <s v="United States"/>
    <s v="Sandy Springs"/>
    <x v="18"/>
    <n v="30328"/>
    <x v="0"/>
    <s v="OFF-LA-10003766"/>
    <x v="0"/>
    <x v="7"/>
    <x v="84"/>
    <n v="15.75"/>
    <n v="5"/>
    <n v="0"/>
    <n v="7.56"/>
  </r>
  <r>
    <n v="8845"/>
    <s v="CA-2017-156664"/>
    <n v="0.25"/>
    <x v="117"/>
    <d v="2017-12-23T00:00:00"/>
    <x v="4"/>
    <x v="4"/>
    <s v="Standard Class"/>
    <s v="BP-11290"/>
    <s v="Beth Paige"/>
    <n v="0.14285714285714285"/>
    <x v="0"/>
    <s v="United States"/>
    <s v="Columbus"/>
    <x v="12"/>
    <n v="43229"/>
    <x v="1"/>
    <s v="OFF-BI-10004209"/>
    <x v="0"/>
    <x v="4"/>
    <x v="919"/>
    <n v="7.2359999999999998"/>
    <n v="3"/>
    <n v="0.7"/>
    <n v="-6.03"/>
  </r>
  <r>
    <n v="8846"/>
    <s v="CA-2017-156664"/>
    <n v="0.25"/>
    <x v="117"/>
    <d v="2017-12-23T00:00:00"/>
    <x v="4"/>
    <x v="4"/>
    <s v="Standard Class"/>
    <s v="BP-11290"/>
    <s v="Beth Paige"/>
    <n v="0.14285714285714285"/>
    <x v="0"/>
    <s v="United States"/>
    <s v="Columbus"/>
    <x v="12"/>
    <n v="43229"/>
    <x v="1"/>
    <s v="OFF-FA-10002988"/>
    <x v="0"/>
    <x v="9"/>
    <x v="698"/>
    <n v="4.8239999999999998"/>
    <n v="3"/>
    <n v="0.2"/>
    <n v="1.7486999999999999"/>
  </r>
  <r>
    <n v="8847"/>
    <s v="CA-2017-156664"/>
    <n v="0.25"/>
    <x v="117"/>
    <d v="2017-12-23T00:00:00"/>
    <x v="4"/>
    <x v="4"/>
    <s v="Standard Class"/>
    <s v="BP-11290"/>
    <s v="Beth Paige"/>
    <n v="0.14285714285714285"/>
    <x v="0"/>
    <s v="United States"/>
    <s v="Columbus"/>
    <x v="12"/>
    <n v="43229"/>
    <x v="1"/>
    <s v="OFF-PA-10002222"/>
    <x v="0"/>
    <x v="0"/>
    <x v="1447"/>
    <n v="91.36"/>
    <n v="5"/>
    <n v="0.2"/>
    <n v="29.692"/>
  </r>
  <r>
    <n v="8848"/>
    <s v="CA-2017-156664"/>
    <n v="0.25"/>
    <x v="117"/>
    <d v="2017-12-23T00:00:00"/>
    <x v="4"/>
    <x v="4"/>
    <s v="Standard Class"/>
    <s v="BP-11290"/>
    <s v="Beth Paige"/>
    <n v="0.14285714285714285"/>
    <x v="0"/>
    <s v="United States"/>
    <s v="Columbus"/>
    <x v="12"/>
    <n v="43229"/>
    <x v="1"/>
    <s v="OFF-AP-10004487"/>
    <x v="0"/>
    <x v="11"/>
    <x v="1098"/>
    <n v="130.11199999999999"/>
    <n v="2"/>
    <n v="0.2"/>
    <n v="13.011200000000001"/>
  </r>
  <r>
    <n v="8856"/>
    <s v="CA-2017-163671"/>
    <n v="1"/>
    <x v="43"/>
    <d v="2017-12-30T00:00:00"/>
    <x v="4"/>
    <x v="1"/>
    <s v="Standard Class"/>
    <s v="DP-13105"/>
    <s v="Dave Poirier"/>
    <n v="0.16666666666666666"/>
    <x v="2"/>
    <s v="United States"/>
    <s v="Meridian"/>
    <x v="42"/>
    <n v="83642"/>
    <x v="3"/>
    <s v="OFF-BI-10001679"/>
    <x v="0"/>
    <x v="4"/>
    <x v="43"/>
    <n v="21.312000000000001"/>
    <n v="3"/>
    <n v="0.2"/>
    <n v="7.992"/>
  </r>
  <r>
    <n v="8857"/>
    <s v="CA-2017-135909"/>
    <n v="0.33333333333333331"/>
    <x v="31"/>
    <d v="2017-10-20T00:00:00"/>
    <x v="2"/>
    <x v="5"/>
    <s v="Standard Class"/>
    <s v="JW-15220"/>
    <s v="Jane Waco"/>
    <n v="0.16666666666666666"/>
    <x v="2"/>
    <s v="United States"/>
    <s v="Sacramento"/>
    <x v="10"/>
    <n v="95823"/>
    <x v="3"/>
    <s v="TEC-AC-10002335"/>
    <x v="2"/>
    <x v="6"/>
    <x v="1448"/>
    <n v="209.94"/>
    <n v="6"/>
    <n v="0"/>
    <n v="39.888599999999997"/>
  </r>
  <r>
    <n v="8858"/>
    <s v="CA-2017-135909"/>
    <n v="0.33333333333333331"/>
    <x v="31"/>
    <d v="2017-10-20T00:00:00"/>
    <x v="2"/>
    <x v="5"/>
    <s v="Standard Class"/>
    <s v="JW-15220"/>
    <s v="Jane Waco"/>
    <n v="0.16666666666666666"/>
    <x v="2"/>
    <s v="United States"/>
    <s v="Sacramento"/>
    <x v="10"/>
    <n v="95823"/>
    <x v="3"/>
    <s v="TEC-PH-10003187"/>
    <x v="2"/>
    <x v="2"/>
    <x v="1449"/>
    <n v="31.984000000000002"/>
    <n v="2"/>
    <n v="0.2"/>
    <n v="-7.9960000000000004"/>
  </r>
  <r>
    <n v="8859"/>
    <s v="CA-2017-135909"/>
    <n v="0.33333333333333331"/>
    <x v="31"/>
    <d v="2017-10-20T00:00:00"/>
    <x v="2"/>
    <x v="5"/>
    <s v="Standard Class"/>
    <s v="JW-15220"/>
    <s v="Jane Waco"/>
    <n v="0.16666666666666666"/>
    <x v="2"/>
    <s v="United States"/>
    <s v="Sacramento"/>
    <x v="10"/>
    <n v="95823"/>
    <x v="3"/>
    <s v="OFF-BI-10003527"/>
    <x v="0"/>
    <x v="4"/>
    <x v="687"/>
    <n v="5083.96"/>
    <n v="5"/>
    <n v="0.2"/>
    <n v="1906.4849999999999"/>
  </r>
  <r>
    <n v="8860"/>
    <s v="US-2017-114356"/>
    <n v="1"/>
    <x v="186"/>
    <d v="2017-08-26T00:00:00"/>
    <x v="10"/>
    <x v="1"/>
    <s v="Standard Class"/>
    <s v="TT-21460"/>
    <s v="Tonja Turnell"/>
    <n v="9.0909090909090912E-2"/>
    <x v="1"/>
    <s v="United States"/>
    <s v="Charlotte"/>
    <x v="0"/>
    <n v="28205"/>
    <x v="0"/>
    <s v="TEC-PH-10003171"/>
    <x v="2"/>
    <x v="2"/>
    <x v="1193"/>
    <n v="35.96"/>
    <n v="1"/>
    <n v="0.2"/>
    <n v="3.5960000000000001"/>
  </r>
  <r>
    <n v="8870"/>
    <s v="CA-2017-101805"/>
    <n v="0.33333333333333331"/>
    <x v="24"/>
    <d v="2017-12-06T00:00:00"/>
    <x v="4"/>
    <x v="5"/>
    <s v="Standard Class"/>
    <s v="SH-19975"/>
    <s v="Sally Hughsby"/>
    <n v="9.0909090909090912E-2"/>
    <x v="2"/>
    <s v="United States"/>
    <s v="Seattle"/>
    <x v="21"/>
    <n v="98105"/>
    <x v="3"/>
    <s v="OFF-BI-10002003"/>
    <x v="0"/>
    <x v="4"/>
    <x v="772"/>
    <n v="15.92"/>
    <n v="5"/>
    <n v="0.2"/>
    <n v="5.3730000000000002"/>
  </r>
  <r>
    <n v="8871"/>
    <s v="CA-2017-101805"/>
    <n v="0.33333333333333331"/>
    <x v="24"/>
    <d v="2017-12-06T00:00:00"/>
    <x v="4"/>
    <x v="5"/>
    <s v="Standard Class"/>
    <s v="SH-19975"/>
    <s v="Sally Hughsby"/>
    <n v="9.0909090909090912E-2"/>
    <x v="2"/>
    <s v="United States"/>
    <s v="Seattle"/>
    <x v="21"/>
    <n v="98105"/>
    <x v="3"/>
    <s v="FUR-FU-10000023"/>
    <x v="1"/>
    <x v="5"/>
    <x v="70"/>
    <n v="70.680000000000007"/>
    <n v="12"/>
    <n v="0"/>
    <n v="31.0992"/>
  </r>
  <r>
    <n v="8872"/>
    <s v="CA-2017-101805"/>
    <n v="0.33333333333333331"/>
    <x v="24"/>
    <d v="2017-12-06T00:00:00"/>
    <x v="4"/>
    <x v="5"/>
    <s v="Standard Class"/>
    <s v="SH-19975"/>
    <s v="Sally Hughsby"/>
    <n v="9.0909090909090912E-2"/>
    <x v="2"/>
    <s v="United States"/>
    <s v="Seattle"/>
    <x v="21"/>
    <n v="98105"/>
    <x v="3"/>
    <s v="OFF-ST-10002756"/>
    <x v="0"/>
    <x v="3"/>
    <x v="1204"/>
    <n v="541.24"/>
    <n v="4"/>
    <n v="0"/>
    <n v="5.4123999999999999"/>
  </r>
  <r>
    <n v="8875"/>
    <s v="CA-2017-142489"/>
    <n v="1"/>
    <x v="67"/>
    <d v="2017-11-16T00:00:00"/>
    <x v="5"/>
    <x v="3"/>
    <s v="Second Class"/>
    <s v="TC-21295"/>
    <s v="Toby Carlisle"/>
    <n v="9.0909090909090912E-2"/>
    <x v="0"/>
    <s v="United States"/>
    <s v="Houston"/>
    <x v="2"/>
    <n v="77095"/>
    <x v="2"/>
    <s v="OFF-BI-10003684"/>
    <x v="0"/>
    <x v="4"/>
    <x v="236"/>
    <n v="21.99"/>
    <n v="5"/>
    <n v="0.8"/>
    <n v="-32.984999999999999"/>
  </r>
  <r>
    <n v="8878"/>
    <s v="CA-2017-126928"/>
    <n v="0.5"/>
    <x v="200"/>
    <d v="2017-09-23T00:00:00"/>
    <x v="3"/>
    <x v="1"/>
    <s v="Standard Class"/>
    <s v="GZ-14470"/>
    <s v="Gary Zandusky"/>
    <n v="0.25"/>
    <x v="0"/>
    <s v="United States"/>
    <s v="Morristown"/>
    <x v="14"/>
    <n v="7960"/>
    <x v="1"/>
    <s v="TEC-MA-10004626"/>
    <x v="2"/>
    <x v="16"/>
    <x v="1450"/>
    <n v="480"/>
    <n v="4"/>
    <n v="0"/>
    <n v="225.6"/>
  </r>
  <r>
    <n v="8879"/>
    <s v="CA-2017-126928"/>
    <n v="0.5"/>
    <x v="200"/>
    <d v="2017-09-23T00:00:00"/>
    <x v="3"/>
    <x v="1"/>
    <s v="Standard Class"/>
    <s v="GZ-14470"/>
    <s v="Gary Zandusky"/>
    <n v="0.25"/>
    <x v="0"/>
    <s v="United States"/>
    <s v="Morristown"/>
    <x v="14"/>
    <n v="7960"/>
    <x v="1"/>
    <s v="OFF-ST-10000615"/>
    <x v="0"/>
    <x v="3"/>
    <x v="8"/>
    <n v="34.049999999999997"/>
    <n v="3"/>
    <n v="0"/>
    <n v="9.5340000000000007"/>
  </r>
  <r>
    <n v="8883"/>
    <s v="US-2017-115252"/>
    <n v="0.5"/>
    <x v="51"/>
    <d v="2017-10-25T00:00:00"/>
    <x v="2"/>
    <x v="5"/>
    <s v="Standard Class"/>
    <s v="MY-18295"/>
    <s v="Muhammed Yedwab"/>
    <n v="0.16666666666666666"/>
    <x v="2"/>
    <s v="United States"/>
    <s v="Durham"/>
    <x v="0"/>
    <n v="27707"/>
    <x v="0"/>
    <s v="TEC-PH-10004071"/>
    <x v="2"/>
    <x v="2"/>
    <x v="954"/>
    <n v="15.984"/>
    <n v="2"/>
    <n v="0.2"/>
    <n v="1.3986000000000001"/>
  </r>
  <r>
    <n v="8884"/>
    <s v="US-2017-115252"/>
    <n v="0.5"/>
    <x v="51"/>
    <d v="2017-10-25T00:00:00"/>
    <x v="2"/>
    <x v="5"/>
    <s v="Standard Class"/>
    <s v="MY-18295"/>
    <s v="Muhammed Yedwab"/>
    <n v="0.16666666666666666"/>
    <x v="2"/>
    <s v="United States"/>
    <s v="Durham"/>
    <x v="0"/>
    <n v="27707"/>
    <x v="0"/>
    <s v="OFF-PA-10001667"/>
    <x v="0"/>
    <x v="0"/>
    <x v="115"/>
    <n v="14.352"/>
    <n v="3"/>
    <n v="0.2"/>
    <n v="4.4850000000000003"/>
  </r>
  <r>
    <n v="8889"/>
    <s v="CA-2017-103968"/>
    <n v="1"/>
    <x v="24"/>
    <d v="2017-12-07T00:00:00"/>
    <x v="4"/>
    <x v="5"/>
    <s v="Standard Class"/>
    <s v="ML-17755"/>
    <s v="Max Ludwig"/>
    <n v="0.1111111111111111"/>
    <x v="1"/>
    <s v="United States"/>
    <s v="Stockton"/>
    <x v="10"/>
    <n v="95207"/>
    <x v="3"/>
    <s v="FUR-FU-10003394"/>
    <x v="1"/>
    <x v="5"/>
    <x v="1262"/>
    <n v="629.64"/>
    <n v="9"/>
    <n v="0"/>
    <n v="107.03879999999999"/>
  </r>
  <r>
    <n v="8910"/>
    <s v="CA-2017-160661"/>
    <n v="1"/>
    <x v="269"/>
    <d v="2017-11-01T00:00:00"/>
    <x v="2"/>
    <x v="0"/>
    <s v="Standard Class"/>
    <s v="SA-20830"/>
    <s v="Sue Ann Reed"/>
    <n v="0.1"/>
    <x v="0"/>
    <s v="United States"/>
    <s v="Everett"/>
    <x v="17"/>
    <n v="2149"/>
    <x v="1"/>
    <s v="OFF-LA-10002475"/>
    <x v="0"/>
    <x v="7"/>
    <x v="933"/>
    <n v="21.93"/>
    <n v="3"/>
    <n v="0"/>
    <n v="10.3071"/>
  </r>
  <r>
    <n v="8911"/>
    <s v="CA-2017-102610"/>
    <n v="0.25"/>
    <x v="78"/>
    <d v="2017-11-08T00:00:00"/>
    <x v="5"/>
    <x v="0"/>
    <s v="Standard Class"/>
    <s v="CA-12265"/>
    <s v="Christina Anderson"/>
    <n v="0.1111111111111111"/>
    <x v="0"/>
    <s v="United States"/>
    <s v="Chattanooga"/>
    <x v="15"/>
    <n v="37421"/>
    <x v="0"/>
    <s v="TEC-AC-10000303"/>
    <x v="2"/>
    <x v="6"/>
    <x v="1117"/>
    <n v="95.975999999999999"/>
    <n v="3"/>
    <n v="0.2"/>
    <n v="15.5961"/>
  </r>
  <r>
    <n v="8912"/>
    <s v="CA-2017-102610"/>
    <n v="0.25"/>
    <x v="78"/>
    <d v="2017-11-08T00:00:00"/>
    <x v="5"/>
    <x v="0"/>
    <s v="Standard Class"/>
    <s v="CA-12265"/>
    <s v="Christina Anderson"/>
    <n v="0.1111111111111111"/>
    <x v="0"/>
    <s v="United States"/>
    <s v="Chattanooga"/>
    <x v="15"/>
    <n v="37421"/>
    <x v="0"/>
    <s v="TEC-PH-10000127"/>
    <x v="2"/>
    <x v="2"/>
    <x v="1222"/>
    <n v="143.928"/>
    <n v="9"/>
    <n v="0.2"/>
    <n v="-32.383800000000001"/>
  </r>
  <r>
    <n v="8913"/>
    <s v="CA-2017-102610"/>
    <n v="0.25"/>
    <x v="78"/>
    <d v="2017-11-08T00:00:00"/>
    <x v="5"/>
    <x v="0"/>
    <s v="Standard Class"/>
    <s v="CA-12265"/>
    <s v="Christina Anderson"/>
    <n v="0.1111111111111111"/>
    <x v="0"/>
    <s v="United States"/>
    <s v="Chattanooga"/>
    <x v="15"/>
    <n v="37421"/>
    <x v="0"/>
    <s v="OFF-BI-10004364"/>
    <x v="0"/>
    <x v="4"/>
    <x v="135"/>
    <n v="3.5640000000000001"/>
    <n v="2"/>
    <n v="0.7"/>
    <n v="-2.97"/>
  </r>
  <r>
    <n v="8914"/>
    <s v="CA-2017-102610"/>
    <n v="0.25"/>
    <x v="78"/>
    <d v="2017-11-08T00:00:00"/>
    <x v="5"/>
    <x v="0"/>
    <s v="Standard Class"/>
    <s v="CA-12265"/>
    <s v="Christina Anderson"/>
    <n v="0.1111111111111111"/>
    <x v="0"/>
    <s v="United States"/>
    <s v="Chattanooga"/>
    <x v="15"/>
    <n v="37421"/>
    <x v="0"/>
    <s v="OFF-LA-10002195"/>
    <x v="0"/>
    <x v="7"/>
    <x v="1241"/>
    <n v="4.9279999999999999"/>
    <n v="2"/>
    <n v="0.2"/>
    <n v="1.7248000000000001"/>
  </r>
  <r>
    <n v="8924"/>
    <s v="CA-2017-133928"/>
    <n v="1"/>
    <x v="154"/>
    <d v="2017-06-17T00:00:00"/>
    <x v="7"/>
    <x v="1"/>
    <s v="Standard Class"/>
    <s v="ZC-21910"/>
    <s v="Zuschuss Carroll"/>
    <n v="0.125"/>
    <x v="0"/>
    <s v="United States"/>
    <s v="Hickory"/>
    <x v="0"/>
    <n v="28601"/>
    <x v="0"/>
    <s v="OFF-BI-10001525"/>
    <x v="0"/>
    <x v="4"/>
    <x v="1023"/>
    <n v="4.5720000000000001"/>
    <n v="4"/>
    <n v="0.7"/>
    <n v="-3.81"/>
  </r>
  <r>
    <n v="8932"/>
    <s v="CA-2017-143252"/>
    <n v="0.5"/>
    <x v="117"/>
    <d v="2017-12-24T00:00:00"/>
    <x v="4"/>
    <x v="4"/>
    <s v="Standard Class"/>
    <s v="HE-14800"/>
    <s v="Harold Engle"/>
    <n v="0.14285714285714285"/>
    <x v="2"/>
    <s v="United States"/>
    <s v="Milwaukee"/>
    <x v="27"/>
    <n v="53209"/>
    <x v="2"/>
    <s v="FUR-FU-10001057"/>
    <x v="1"/>
    <x v="5"/>
    <x v="1296"/>
    <n v="99.95"/>
    <n v="5"/>
    <n v="0"/>
    <n v="22.988499999999998"/>
  </r>
  <r>
    <n v="8933"/>
    <s v="CA-2017-143252"/>
    <n v="0.5"/>
    <x v="117"/>
    <d v="2017-12-24T00:00:00"/>
    <x v="4"/>
    <x v="4"/>
    <s v="Standard Class"/>
    <s v="HE-14800"/>
    <s v="Harold Engle"/>
    <n v="0.14285714285714285"/>
    <x v="2"/>
    <s v="United States"/>
    <s v="Milwaukee"/>
    <x v="27"/>
    <n v="53209"/>
    <x v="2"/>
    <s v="TEC-AC-10002331"/>
    <x v="2"/>
    <x v="6"/>
    <x v="899"/>
    <n v="29.34"/>
    <n v="3"/>
    <n v="0"/>
    <n v="10.8558"/>
  </r>
  <r>
    <n v="8935"/>
    <s v="CA-2017-130036"/>
    <n v="0.5"/>
    <x v="39"/>
    <d v="2017-08-27T00:00:00"/>
    <x v="10"/>
    <x v="1"/>
    <s v="Same Day"/>
    <s v="BP-11185"/>
    <s v="Ben Peterman"/>
    <n v="0.125"/>
    <x v="2"/>
    <s v="United States"/>
    <s v="Philadelphia"/>
    <x v="1"/>
    <n v="19120"/>
    <x v="1"/>
    <s v="OFF-PA-10000528"/>
    <x v="0"/>
    <x v="0"/>
    <x v="1451"/>
    <n v="12.672000000000001"/>
    <n v="3"/>
    <n v="0.2"/>
    <n v="3.96"/>
  </r>
  <r>
    <n v="8936"/>
    <s v="CA-2017-130036"/>
    <n v="0.5"/>
    <x v="39"/>
    <d v="2017-08-27T00:00:00"/>
    <x v="10"/>
    <x v="1"/>
    <s v="Same Day"/>
    <s v="BP-11185"/>
    <s v="Ben Peterman"/>
    <n v="0.125"/>
    <x v="2"/>
    <s v="United States"/>
    <s v="Philadelphia"/>
    <x v="1"/>
    <n v="19120"/>
    <x v="1"/>
    <s v="TEC-AC-10001908"/>
    <x v="2"/>
    <x v="6"/>
    <x v="481"/>
    <n v="1119.8879999999999"/>
    <n v="14"/>
    <n v="0.2"/>
    <n v="209.97900000000001"/>
  </r>
  <r>
    <n v="8944"/>
    <s v="CA-2017-111717"/>
    <n v="1"/>
    <x v="318"/>
    <d v="2017-10-16T00:00:00"/>
    <x v="2"/>
    <x v="3"/>
    <s v="Standard Class"/>
    <s v="SW-20245"/>
    <s v="Scot Wooten"/>
    <n v="0.33333333333333331"/>
    <x v="0"/>
    <s v="United States"/>
    <s v="Aurora"/>
    <x v="3"/>
    <n v="60505"/>
    <x v="2"/>
    <s v="FUR-CH-10001545"/>
    <x v="1"/>
    <x v="1"/>
    <x v="1157"/>
    <n v="239.358"/>
    <n v="3"/>
    <n v="0.3"/>
    <n v="-47.871600000000001"/>
  </r>
  <r>
    <n v="8947"/>
    <s v="CA-2017-148355"/>
    <n v="0.5"/>
    <x v="43"/>
    <d v="2017-12-28T00:00:00"/>
    <x v="4"/>
    <x v="1"/>
    <s v="Standard Class"/>
    <s v="NC-18535"/>
    <s v="Nick Crebassa"/>
    <n v="0.14285714285714285"/>
    <x v="2"/>
    <s v="United States"/>
    <s v="New Bedford"/>
    <x v="17"/>
    <n v="2740"/>
    <x v="1"/>
    <s v="OFF-PA-10001972"/>
    <x v="0"/>
    <x v="0"/>
    <x v="483"/>
    <n v="19.440000000000001"/>
    <n v="3"/>
    <n v="0"/>
    <n v="9.3312000000000008"/>
  </r>
  <r>
    <n v="8948"/>
    <s v="CA-2017-148355"/>
    <n v="0.5"/>
    <x v="43"/>
    <d v="2017-12-28T00:00:00"/>
    <x v="4"/>
    <x v="1"/>
    <s v="Standard Class"/>
    <s v="NC-18535"/>
    <s v="Nick Crebassa"/>
    <n v="0.14285714285714285"/>
    <x v="2"/>
    <s v="United States"/>
    <s v="New Bedford"/>
    <x v="17"/>
    <n v="2740"/>
    <x v="1"/>
    <s v="OFF-BI-10000201"/>
    <x v="0"/>
    <x v="4"/>
    <x v="1452"/>
    <n v="12.3"/>
    <n v="5"/>
    <n v="0"/>
    <n v="6.15"/>
  </r>
  <r>
    <n v="8950"/>
    <s v="CA-2017-150910"/>
    <n v="0.2"/>
    <x v="18"/>
    <d v="2017-12-28T00:00:00"/>
    <x v="4"/>
    <x v="5"/>
    <s v="Standard Class"/>
    <s v="JL-15130"/>
    <s v="Jack Lebron"/>
    <n v="0.125"/>
    <x v="0"/>
    <s v="United States"/>
    <s v="Jackson"/>
    <x v="15"/>
    <n v="38301"/>
    <x v="0"/>
    <s v="FUR-TA-10002903"/>
    <x v="1"/>
    <x v="12"/>
    <x v="1453"/>
    <n v="934.95600000000002"/>
    <n v="6"/>
    <n v="0.4"/>
    <n v="-249.32159999999999"/>
  </r>
  <r>
    <n v="8951"/>
    <s v="CA-2017-150910"/>
    <n v="0.2"/>
    <x v="18"/>
    <d v="2017-12-28T00:00:00"/>
    <x v="4"/>
    <x v="5"/>
    <s v="Standard Class"/>
    <s v="JL-15130"/>
    <s v="Jack Lebron"/>
    <n v="0.125"/>
    <x v="0"/>
    <s v="United States"/>
    <s v="Jackson"/>
    <x v="15"/>
    <n v="38301"/>
    <x v="0"/>
    <s v="TEC-AC-10001013"/>
    <x v="2"/>
    <x v="6"/>
    <x v="554"/>
    <n v="46.863999999999997"/>
    <n v="2"/>
    <n v="0.2"/>
    <n v="7.6154000000000002"/>
  </r>
  <r>
    <n v="8952"/>
    <s v="CA-2017-150910"/>
    <n v="0.2"/>
    <x v="18"/>
    <d v="2017-12-28T00:00:00"/>
    <x v="4"/>
    <x v="5"/>
    <s v="Standard Class"/>
    <s v="JL-15130"/>
    <s v="Jack Lebron"/>
    <n v="0.125"/>
    <x v="0"/>
    <s v="United States"/>
    <s v="Jackson"/>
    <x v="15"/>
    <n v="38301"/>
    <x v="0"/>
    <s v="OFF-ST-10000918"/>
    <x v="0"/>
    <x v="3"/>
    <x v="95"/>
    <n v="26.16"/>
    <n v="3"/>
    <n v="0.2"/>
    <n v="1.962"/>
  </r>
  <r>
    <n v="8953"/>
    <s v="CA-2017-150910"/>
    <n v="0.2"/>
    <x v="18"/>
    <d v="2017-12-28T00:00:00"/>
    <x v="4"/>
    <x v="5"/>
    <s v="Standard Class"/>
    <s v="JL-15130"/>
    <s v="Jack Lebron"/>
    <n v="0.125"/>
    <x v="0"/>
    <s v="United States"/>
    <s v="Jackson"/>
    <x v="15"/>
    <n v="38301"/>
    <x v="0"/>
    <s v="OFF-AR-10001419"/>
    <x v="0"/>
    <x v="8"/>
    <x v="392"/>
    <n v="23.128"/>
    <n v="7"/>
    <n v="0.2"/>
    <n v="2.891"/>
  </r>
  <r>
    <n v="8954"/>
    <s v="CA-2017-150910"/>
    <n v="0.2"/>
    <x v="18"/>
    <d v="2017-12-28T00:00:00"/>
    <x v="4"/>
    <x v="5"/>
    <s v="Standard Class"/>
    <s v="JL-15130"/>
    <s v="Jack Lebron"/>
    <n v="0.125"/>
    <x v="0"/>
    <s v="United States"/>
    <s v="Jackson"/>
    <x v="15"/>
    <n v="38301"/>
    <x v="0"/>
    <s v="OFF-AP-10003266"/>
    <x v="0"/>
    <x v="11"/>
    <x v="1454"/>
    <n v="59.24"/>
    <n v="5"/>
    <n v="0.2"/>
    <n v="16.291"/>
  </r>
  <r>
    <n v="8957"/>
    <s v="CA-2017-105620"/>
    <n v="0.5"/>
    <x v="14"/>
    <d v="2017-12-28T00:00:00"/>
    <x v="4"/>
    <x v="4"/>
    <s v="First Class"/>
    <s v="JH-15430"/>
    <s v="Jennifer Halladay"/>
    <n v="0.2"/>
    <x v="0"/>
    <s v="United States"/>
    <s v="Hialeah"/>
    <x v="4"/>
    <n v="33012"/>
    <x v="0"/>
    <s v="FUR-FU-10004963"/>
    <x v="1"/>
    <x v="5"/>
    <x v="715"/>
    <n v="21"/>
    <n v="3"/>
    <n v="0.2"/>
    <n v="5.7750000000000004"/>
  </r>
  <r>
    <n v="8958"/>
    <s v="CA-2017-105620"/>
    <n v="0.5"/>
    <x v="14"/>
    <d v="2017-12-28T00:00:00"/>
    <x v="4"/>
    <x v="4"/>
    <s v="First Class"/>
    <s v="JH-15430"/>
    <s v="Jennifer Halladay"/>
    <n v="0.2"/>
    <x v="0"/>
    <s v="United States"/>
    <s v="Hialeah"/>
    <x v="4"/>
    <n v="33012"/>
    <x v="0"/>
    <s v="TEC-MA-10004626"/>
    <x v="2"/>
    <x v="16"/>
    <x v="1450"/>
    <n v="120"/>
    <n v="2"/>
    <n v="0.5"/>
    <n v="-7.2"/>
  </r>
  <r>
    <n v="8959"/>
    <s v="CA-2017-150266"/>
    <n v="0.25"/>
    <x v="255"/>
    <d v="2017-11-30T00:00:00"/>
    <x v="5"/>
    <x v="0"/>
    <s v="Standard Class"/>
    <s v="RO-19780"/>
    <s v="Rose O'Brian"/>
    <n v="0.16666666666666666"/>
    <x v="0"/>
    <s v="United States"/>
    <s v="Houston"/>
    <x v="2"/>
    <n v="77070"/>
    <x v="2"/>
    <s v="TEC-PH-10003437"/>
    <x v="2"/>
    <x v="2"/>
    <x v="1046"/>
    <n v="299.95999999999998"/>
    <n v="5"/>
    <n v="0.2"/>
    <n v="37.494999999999997"/>
  </r>
  <r>
    <n v="8960"/>
    <s v="CA-2017-150266"/>
    <n v="0.25"/>
    <x v="255"/>
    <d v="2017-11-30T00:00:00"/>
    <x v="5"/>
    <x v="0"/>
    <s v="Standard Class"/>
    <s v="RO-19780"/>
    <s v="Rose O'Brian"/>
    <n v="0.16666666666666666"/>
    <x v="0"/>
    <s v="United States"/>
    <s v="Houston"/>
    <x v="2"/>
    <n v="77070"/>
    <x v="2"/>
    <s v="OFF-AP-10002867"/>
    <x v="0"/>
    <x v="11"/>
    <x v="806"/>
    <n v="67.84"/>
    <n v="5"/>
    <n v="0.8"/>
    <n v="-179.77600000000001"/>
  </r>
  <r>
    <n v="8961"/>
    <s v="CA-2017-150266"/>
    <n v="0.25"/>
    <x v="255"/>
    <d v="2017-11-30T00:00:00"/>
    <x v="5"/>
    <x v="0"/>
    <s v="Standard Class"/>
    <s v="RO-19780"/>
    <s v="Rose O'Brian"/>
    <n v="0.16666666666666666"/>
    <x v="0"/>
    <s v="United States"/>
    <s v="Houston"/>
    <x v="2"/>
    <n v="77070"/>
    <x v="2"/>
    <s v="FUR-CH-10002126"/>
    <x v="1"/>
    <x v="1"/>
    <x v="1455"/>
    <n v="853.93"/>
    <n v="5"/>
    <n v="0.3"/>
    <n v="-24.398"/>
  </r>
  <r>
    <n v="8962"/>
    <s v="CA-2017-150266"/>
    <n v="0.25"/>
    <x v="255"/>
    <d v="2017-11-30T00:00:00"/>
    <x v="5"/>
    <x v="0"/>
    <s v="Standard Class"/>
    <s v="RO-19780"/>
    <s v="Rose O'Brian"/>
    <n v="0.16666666666666666"/>
    <x v="0"/>
    <s v="United States"/>
    <s v="Houston"/>
    <x v="2"/>
    <n v="77070"/>
    <x v="2"/>
    <s v="OFF-AR-10001761"/>
    <x v="0"/>
    <x v="8"/>
    <x v="1373"/>
    <n v="18.687999999999999"/>
    <n v="4"/>
    <n v="0.2"/>
    <n v="3.7376"/>
  </r>
  <r>
    <n v="8966"/>
    <s v="CA-2017-106691"/>
    <n v="1"/>
    <x v="10"/>
    <d v="2017-11-12T00:00:00"/>
    <x v="5"/>
    <x v="4"/>
    <s v="Standard Class"/>
    <s v="CC-12370"/>
    <s v="Christopher Conant"/>
    <n v="0.33333333333333331"/>
    <x v="0"/>
    <s v="United States"/>
    <s v="Houston"/>
    <x v="2"/>
    <n v="77070"/>
    <x v="2"/>
    <s v="OFF-BI-10000145"/>
    <x v="0"/>
    <x v="4"/>
    <x v="534"/>
    <n v="1.248"/>
    <n v="2"/>
    <n v="0.8"/>
    <n v="-1.9343999999999999"/>
  </r>
  <r>
    <n v="8970"/>
    <s v="CA-2017-157469"/>
    <n v="0.5"/>
    <x v="163"/>
    <d v="2017-12-07T00:00:00"/>
    <x v="4"/>
    <x v="0"/>
    <s v="Standard Class"/>
    <s v="ES-14080"/>
    <s v="Erin Smith"/>
    <n v="0.2"/>
    <x v="2"/>
    <s v="United States"/>
    <s v="Lakewood"/>
    <x v="12"/>
    <n v="44107"/>
    <x v="1"/>
    <s v="OFF-AR-10001662"/>
    <x v="0"/>
    <x v="8"/>
    <x v="1456"/>
    <n v="19.728000000000002"/>
    <n v="9"/>
    <n v="0.2"/>
    <n v="1.7262"/>
  </r>
  <r>
    <n v="8971"/>
    <s v="CA-2017-157469"/>
    <n v="0.5"/>
    <x v="163"/>
    <d v="2017-12-07T00:00:00"/>
    <x v="4"/>
    <x v="0"/>
    <s v="Standard Class"/>
    <s v="ES-14080"/>
    <s v="Erin Smith"/>
    <n v="0.2"/>
    <x v="2"/>
    <s v="United States"/>
    <s v="Lakewood"/>
    <x v="12"/>
    <n v="44107"/>
    <x v="1"/>
    <s v="TEC-PH-10004531"/>
    <x v="2"/>
    <x v="2"/>
    <x v="1457"/>
    <n v="151.18799999999999"/>
    <n v="2"/>
    <n v="0.4"/>
    <n v="-25.198"/>
  </r>
  <r>
    <n v="8972"/>
    <s v="CA-2017-122308"/>
    <n v="1"/>
    <x v="190"/>
    <d v="2017-03-28T00:00:00"/>
    <x v="9"/>
    <x v="5"/>
    <s v="Standard Class"/>
    <s v="MV-17485"/>
    <s v="Mark Van Huff"/>
    <n v="0.2"/>
    <x v="0"/>
    <s v="United States"/>
    <s v="New York City"/>
    <x v="9"/>
    <n v="10011"/>
    <x v="1"/>
    <s v="FUR-CH-10000665"/>
    <x v="1"/>
    <x v="1"/>
    <x v="211"/>
    <n v="271.76400000000001"/>
    <n v="2"/>
    <n v="0.1"/>
    <n v="60.392000000000003"/>
  </r>
  <r>
    <n v="8974"/>
    <s v="CA-2017-159226"/>
    <n v="1"/>
    <x v="280"/>
    <d v="2017-04-27T00:00:00"/>
    <x v="0"/>
    <x v="3"/>
    <s v="Second Class"/>
    <s v="RL-19615"/>
    <s v="Rob Lucas"/>
    <n v="0.1111111111111111"/>
    <x v="0"/>
    <s v="United States"/>
    <s v="Los Angeles"/>
    <x v="10"/>
    <n v="90008"/>
    <x v="3"/>
    <s v="FUR-BO-10004709"/>
    <x v="1"/>
    <x v="14"/>
    <x v="253"/>
    <n v="344.98099999999999"/>
    <n v="7"/>
    <n v="0.15"/>
    <n v="28.4102"/>
  </r>
  <r>
    <n v="8975"/>
    <s v="CA-2017-156622"/>
    <n v="0.25"/>
    <x v="13"/>
    <d v="2017-11-26T00:00:00"/>
    <x v="5"/>
    <x v="2"/>
    <s v="First Class"/>
    <s v="JP-15460"/>
    <s v="Jennifer Patt"/>
    <n v="0.2"/>
    <x v="2"/>
    <s v="United States"/>
    <s v="Dallas"/>
    <x v="2"/>
    <n v="75220"/>
    <x v="2"/>
    <s v="OFF-PA-10000477"/>
    <x v="0"/>
    <x v="0"/>
    <x v="1458"/>
    <n v="36.287999999999997"/>
    <n v="7"/>
    <n v="0.2"/>
    <n v="12.700799999999999"/>
  </r>
  <r>
    <n v="8976"/>
    <s v="CA-2017-156622"/>
    <n v="0.25"/>
    <x v="13"/>
    <d v="2017-11-26T00:00:00"/>
    <x v="5"/>
    <x v="2"/>
    <s v="First Class"/>
    <s v="JP-15460"/>
    <s v="Jennifer Patt"/>
    <n v="0.2"/>
    <x v="2"/>
    <s v="United States"/>
    <s v="Dallas"/>
    <x v="2"/>
    <n v="75220"/>
    <x v="2"/>
    <s v="OFF-PA-10002923"/>
    <x v="0"/>
    <x v="0"/>
    <x v="1018"/>
    <n v="78.304000000000002"/>
    <n v="2"/>
    <n v="0.2"/>
    <n v="29.364000000000001"/>
  </r>
  <r>
    <n v="8977"/>
    <s v="CA-2017-156622"/>
    <n v="0.25"/>
    <x v="13"/>
    <d v="2017-11-26T00:00:00"/>
    <x v="5"/>
    <x v="2"/>
    <s v="First Class"/>
    <s v="JP-15460"/>
    <s v="Jennifer Patt"/>
    <n v="0.2"/>
    <x v="2"/>
    <s v="United States"/>
    <s v="Dallas"/>
    <x v="2"/>
    <n v="75220"/>
    <x v="2"/>
    <s v="FUR-TA-10003008"/>
    <x v="1"/>
    <x v="12"/>
    <x v="1057"/>
    <n v="127.785"/>
    <n v="1"/>
    <n v="0.3"/>
    <n v="-31.0335"/>
  </r>
  <r>
    <n v="8978"/>
    <s v="CA-2017-156622"/>
    <n v="0.25"/>
    <x v="13"/>
    <d v="2017-11-26T00:00:00"/>
    <x v="5"/>
    <x v="2"/>
    <s v="First Class"/>
    <s v="JP-15460"/>
    <s v="Jennifer Patt"/>
    <n v="0.2"/>
    <x v="2"/>
    <s v="United States"/>
    <s v="Dallas"/>
    <x v="2"/>
    <n v="75220"/>
    <x v="2"/>
    <s v="OFF-BI-10003707"/>
    <x v="0"/>
    <x v="4"/>
    <x v="1084"/>
    <n v="6.1040000000000001"/>
    <n v="2"/>
    <n v="0.8"/>
    <n v="-9.1560000000000006"/>
  </r>
  <r>
    <n v="8992"/>
    <s v="US-2017-139577"/>
    <n v="1"/>
    <x v="47"/>
    <d v="2017-10-06T00:00:00"/>
    <x v="2"/>
    <x v="1"/>
    <s v="Standard Class"/>
    <s v="TN-21040"/>
    <s v="Tanja Norvell"/>
    <n v="1"/>
    <x v="1"/>
    <s v="United States"/>
    <s v="San Francisco"/>
    <x v="10"/>
    <n v="94110"/>
    <x v="3"/>
    <s v="TEC-AC-10004708"/>
    <x v="2"/>
    <x v="6"/>
    <x v="1135"/>
    <n v="104.75"/>
    <n v="5"/>
    <n v="0"/>
    <n v="21.997499999999999"/>
  </r>
  <r>
    <n v="8993"/>
    <s v="CA-2017-159100"/>
    <n v="0.5"/>
    <x v="152"/>
    <d v="2017-10-21T00:00:00"/>
    <x v="2"/>
    <x v="4"/>
    <s v="Standard Class"/>
    <s v="VP-21760"/>
    <s v="Victoria Pisteka"/>
    <n v="0.5"/>
    <x v="2"/>
    <s v="United States"/>
    <s v="Columbia"/>
    <x v="15"/>
    <n v="38401"/>
    <x v="0"/>
    <s v="TEC-AC-10003499"/>
    <x v="2"/>
    <x v="6"/>
    <x v="16"/>
    <n v="18.527999999999999"/>
    <n v="2"/>
    <n v="0.2"/>
    <n v="4.4004000000000003"/>
  </r>
  <r>
    <n v="8994"/>
    <s v="CA-2017-159100"/>
    <n v="0.5"/>
    <x v="152"/>
    <d v="2017-10-21T00:00:00"/>
    <x v="2"/>
    <x v="4"/>
    <s v="Standard Class"/>
    <s v="VP-21760"/>
    <s v="Victoria Pisteka"/>
    <n v="0.5"/>
    <x v="2"/>
    <s v="United States"/>
    <s v="Columbia"/>
    <x v="15"/>
    <n v="38401"/>
    <x v="0"/>
    <s v="FUR-TA-10001950"/>
    <x v="1"/>
    <x v="12"/>
    <x v="567"/>
    <n v="1875.258"/>
    <n v="7"/>
    <n v="0.4"/>
    <n v="-968.88329999999996"/>
  </r>
  <r>
    <n v="8997"/>
    <s v="US-2017-116491"/>
    <n v="1"/>
    <x v="98"/>
    <d v="2017-11-13T00:00:00"/>
    <x v="5"/>
    <x v="0"/>
    <s v="First Class"/>
    <s v="PG-18820"/>
    <s v="Patrick Gardner"/>
    <n v="0.14285714285714285"/>
    <x v="0"/>
    <s v="United States"/>
    <s v="Dallas"/>
    <x v="2"/>
    <n v="75081"/>
    <x v="2"/>
    <s v="TEC-PH-10004531"/>
    <x v="2"/>
    <x v="2"/>
    <x v="750"/>
    <n v="35.183999999999997"/>
    <n v="2"/>
    <n v="0.2"/>
    <n v="12.314399999999999"/>
  </r>
  <r>
    <n v="8998"/>
    <s v="CA-2017-122763"/>
    <n v="0.5"/>
    <x v="50"/>
    <d v="2017-03-20T00:00:00"/>
    <x v="9"/>
    <x v="4"/>
    <s v="Same Day"/>
    <s v="HG-14845"/>
    <s v="Harry Greene"/>
    <n v="0.14285714285714285"/>
    <x v="0"/>
    <s v="United States"/>
    <s v="Houston"/>
    <x v="2"/>
    <n v="77041"/>
    <x v="2"/>
    <s v="OFF-PA-10000474"/>
    <x v="0"/>
    <x v="0"/>
    <x v="2"/>
    <n v="56.704000000000001"/>
    <n v="2"/>
    <n v="0.2"/>
    <n v="19.137599999999999"/>
  </r>
  <r>
    <n v="8999"/>
    <s v="CA-2017-122763"/>
    <n v="0.5"/>
    <x v="50"/>
    <d v="2017-03-20T00:00:00"/>
    <x v="9"/>
    <x v="4"/>
    <s v="Same Day"/>
    <s v="HG-14845"/>
    <s v="Harry Greene"/>
    <n v="0.14285714285714285"/>
    <x v="0"/>
    <s v="United States"/>
    <s v="Houston"/>
    <x v="2"/>
    <n v="77041"/>
    <x v="2"/>
    <s v="OFF-PA-10002377"/>
    <x v="0"/>
    <x v="0"/>
    <x v="23"/>
    <n v="274.06400000000002"/>
    <n v="7"/>
    <n v="0.2"/>
    <n v="102.774"/>
  </r>
  <r>
    <n v="9000"/>
    <s v="CA-2017-137785"/>
    <n v="1"/>
    <x v="210"/>
    <d v="2017-05-17T00:00:00"/>
    <x v="6"/>
    <x v="0"/>
    <s v="Standard Class"/>
    <s v="MH-18115"/>
    <s v="Mick Hernandez"/>
    <n v="5.2631578947368418E-2"/>
    <x v="1"/>
    <s v="United States"/>
    <s v="Philadelphia"/>
    <x v="1"/>
    <n v="19140"/>
    <x v="1"/>
    <s v="FUR-CH-10001482"/>
    <x v="1"/>
    <x v="1"/>
    <x v="1031"/>
    <n v="458.43"/>
    <n v="5"/>
    <n v="0.3"/>
    <n v="-124.431"/>
  </r>
  <r>
    <n v="9006"/>
    <s v="CA-2017-107825"/>
    <n v="0.25"/>
    <x v="157"/>
    <d v="2017-11-18T00:00:00"/>
    <x v="5"/>
    <x v="0"/>
    <s v="Same Day"/>
    <s v="NB-18655"/>
    <s v="Nona Balk"/>
    <n v="0.125"/>
    <x v="2"/>
    <s v="United States"/>
    <s v="Milwaukee"/>
    <x v="27"/>
    <n v="53209"/>
    <x v="2"/>
    <s v="OFF-ST-10001321"/>
    <x v="0"/>
    <x v="3"/>
    <x v="1418"/>
    <n v="92.52"/>
    <n v="6"/>
    <n v="0"/>
    <n v="24.980399999999999"/>
  </r>
  <r>
    <n v="9007"/>
    <s v="CA-2017-107825"/>
    <n v="0.25"/>
    <x v="157"/>
    <d v="2017-11-18T00:00:00"/>
    <x v="5"/>
    <x v="0"/>
    <s v="Same Day"/>
    <s v="NB-18655"/>
    <s v="Nona Balk"/>
    <n v="0.125"/>
    <x v="2"/>
    <s v="United States"/>
    <s v="Milwaukee"/>
    <x v="27"/>
    <n v="53209"/>
    <x v="2"/>
    <s v="OFF-ST-10000777"/>
    <x v="0"/>
    <x v="3"/>
    <x v="1192"/>
    <n v="37.76"/>
    <n v="1"/>
    <n v="0"/>
    <n v="10.572800000000001"/>
  </r>
  <r>
    <n v="9008"/>
    <s v="CA-2017-107825"/>
    <n v="0.25"/>
    <x v="157"/>
    <d v="2017-11-18T00:00:00"/>
    <x v="5"/>
    <x v="0"/>
    <s v="Same Day"/>
    <s v="NB-18655"/>
    <s v="Nona Balk"/>
    <n v="0.125"/>
    <x v="2"/>
    <s v="United States"/>
    <s v="Milwaukee"/>
    <x v="27"/>
    <n v="53209"/>
    <x v="2"/>
    <s v="OFF-LA-10003720"/>
    <x v="0"/>
    <x v="7"/>
    <x v="1459"/>
    <n v="7.38"/>
    <n v="2"/>
    <n v="0"/>
    <n v="3.4685999999999999"/>
  </r>
  <r>
    <n v="9009"/>
    <s v="CA-2017-107825"/>
    <n v="0.25"/>
    <x v="157"/>
    <d v="2017-11-18T00:00:00"/>
    <x v="5"/>
    <x v="0"/>
    <s v="Same Day"/>
    <s v="NB-18655"/>
    <s v="Nona Balk"/>
    <n v="0.125"/>
    <x v="2"/>
    <s v="United States"/>
    <s v="Milwaukee"/>
    <x v="27"/>
    <n v="53209"/>
    <x v="2"/>
    <s v="FUR-FU-10000206"/>
    <x v="1"/>
    <x v="5"/>
    <x v="102"/>
    <n v="5.82"/>
    <n v="2"/>
    <n v="0"/>
    <n v="2.7353999999999998"/>
  </r>
  <r>
    <n v="9010"/>
    <s v="CA-2017-106047"/>
    <n v="1"/>
    <x v="319"/>
    <d v="2017-07-18T00:00:00"/>
    <x v="1"/>
    <x v="6"/>
    <s v="Standard Class"/>
    <s v="CS-11860"/>
    <s v="Cari Schnelling"/>
    <n v="0.33333333333333331"/>
    <x v="0"/>
    <s v="United States"/>
    <s v="Fairfield"/>
    <x v="12"/>
    <n v="45014"/>
    <x v="1"/>
    <s v="OFF-PA-10000791"/>
    <x v="0"/>
    <x v="0"/>
    <x v="700"/>
    <n v="3.8159999999999998"/>
    <n v="1"/>
    <n v="0.2"/>
    <n v="1.1924999999999999"/>
  </r>
  <r>
    <n v="9011"/>
    <s v="CA-2017-127803"/>
    <n v="1"/>
    <x v="69"/>
    <d v="2017-05-23T00:00:00"/>
    <x v="6"/>
    <x v="5"/>
    <s v="Standard Class"/>
    <s v="ND-18460"/>
    <s v="Neil Ducich"/>
    <n v="0.33333333333333331"/>
    <x v="2"/>
    <s v="United States"/>
    <s v="Huntsville"/>
    <x v="31"/>
    <n v="35810"/>
    <x v="0"/>
    <s v="OFF-BI-10001787"/>
    <x v="0"/>
    <x v="4"/>
    <x v="780"/>
    <n v="26.16"/>
    <n v="4"/>
    <n v="0"/>
    <n v="12.8184"/>
  </r>
  <r>
    <n v="9014"/>
    <s v="CA-2017-143084"/>
    <n v="0.5"/>
    <x v="77"/>
    <d v="2017-03-22T00:00:00"/>
    <x v="9"/>
    <x v="0"/>
    <s v="Standard Class"/>
    <s v="BP-11050"/>
    <s v="Barry Pond"/>
    <n v="0.33333333333333331"/>
    <x v="2"/>
    <s v="United States"/>
    <s v="Los Angeles"/>
    <x v="10"/>
    <n v="90008"/>
    <x v="3"/>
    <s v="OFF-AR-10002766"/>
    <x v="0"/>
    <x v="8"/>
    <x v="1180"/>
    <n v="13.9"/>
    <n v="5"/>
    <n v="0"/>
    <n v="3.7530000000000001"/>
  </r>
  <r>
    <n v="9015"/>
    <s v="CA-2017-143084"/>
    <n v="0.5"/>
    <x v="77"/>
    <d v="2017-03-22T00:00:00"/>
    <x v="9"/>
    <x v="0"/>
    <s v="Standard Class"/>
    <s v="BP-11050"/>
    <s v="Barry Pond"/>
    <n v="0.33333333333333331"/>
    <x v="2"/>
    <s v="United States"/>
    <s v="Los Angeles"/>
    <x v="10"/>
    <n v="90008"/>
    <x v="3"/>
    <s v="OFF-EN-10003072"/>
    <x v="0"/>
    <x v="10"/>
    <x v="1460"/>
    <n v="19.399999999999999"/>
    <n v="5"/>
    <n v="0"/>
    <n v="9.3119999999999994"/>
  </r>
  <r>
    <n v="9031"/>
    <s v="CA-2017-128041"/>
    <n v="0.5"/>
    <x v="245"/>
    <d v="2017-09-01T00:00:00"/>
    <x v="3"/>
    <x v="5"/>
    <s v="Same Day"/>
    <s v="RW-19540"/>
    <s v="Rick Wilson"/>
    <n v="7.1428571428571425E-2"/>
    <x v="2"/>
    <s v="United States"/>
    <s v="Seattle"/>
    <x v="21"/>
    <n v="98103"/>
    <x v="3"/>
    <s v="OFF-AP-10001005"/>
    <x v="0"/>
    <x v="11"/>
    <x v="1461"/>
    <n v="314.60000000000002"/>
    <n v="4"/>
    <n v="0"/>
    <n v="103.818"/>
  </r>
  <r>
    <n v="9032"/>
    <s v="CA-2017-128041"/>
    <n v="0.5"/>
    <x v="245"/>
    <d v="2017-09-01T00:00:00"/>
    <x v="3"/>
    <x v="5"/>
    <s v="Same Day"/>
    <s v="RW-19540"/>
    <s v="Rick Wilson"/>
    <n v="7.1428571428571425E-2"/>
    <x v="2"/>
    <s v="United States"/>
    <s v="Seattle"/>
    <x v="21"/>
    <n v="98103"/>
    <x v="3"/>
    <s v="FUR-TA-10002607"/>
    <x v="1"/>
    <x v="12"/>
    <x v="958"/>
    <n v="283.56"/>
    <n v="4"/>
    <n v="0"/>
    <n v="45.369599999999998"/>
  </r>
  <r>
    <n v="9033"/>
    <s v="CA-2017-105823"/>
    <n v="1"/>
    <x v="215"/>
    <d v="2017-06-26T00:00:00"/>
    <x v="7"/>
    <x v="2"/>
    <s v="Standard Class"/>
    <s v="RB-19465"/>
    <s v="Rick Bensley"/>
    <n v="0.2"/>
    <x v="1"/>
    <s v="United States"/>
    <s v="Detroit"/>
    <x v="5"/>
    <n v="48227"/>
    <x v="2"/>
    <s v="FUR-CH-10000454"/>
    <x v="1"/>
    <x v="1"/>
    <x v="1049"/>
    <n v="487.96"/>
    <n v="2"/>
    <n v="0"/>
    <n v="146.38800000000001"/>
  </r>
  <r>
    <n v="9039"/>
    <s v="CA-2017-157420"/>
    <n v="1"/>
    <x v="170"/>
    <d v="2017-11-21T00:00:00"/>
    <x v="5"/>
    <x v="3"/>
    <s v="Same Day"/>
    <s v="HZ-14950"/>
    <s v="Henia Zydlo"/>
    <n v="0.2"/>
    <x v="0"/>
    <s v="United States"/>
    <s v="Houston"/>
    <x v="2"/>
    <n v="77095"/>
    <x v="2"/>
    <s v="TEC-PH-10003555"/>
    <x v="2"/>
    <x v="2"/>
    <x v="264"/>
    <n v="55.176000000000002"/>
    <n v="3"/>
    <n v="0.2"/>
    <n v="-12.4146"/>
  </r>
  <r>
    <n v="9045"/>
    <s v="CA-2017-137463"/>
    <n v="0.2"/>
    <x v="236"/>
    <d v="2017-12-20T00:00:00"/>
    <x v="4"/>
    <x v="0"/>
    <s v="Second Class"/>
    <s v="KM-16225"/>
    <s v="Kalyca Meade"/>
    <n v="0.125"/>
    <x v="2"/>
    <s v="United States"/>
    <s v="Sunnyvale"/>
    <x v="10"/>
    <n v="94086"/>
    <x v="3"/>
    <s v="OFF-BI-10003196"/>
    <x v="0"/>
    <x v="4"/>
    <x v="644"/>
    <n v="5.984"/>
    <n v="2"/>
    <n v="0.2"/>
    <n v="2.2440000000000002"/>
  </r>
  <r>
    <n v="9046"/>
    <s v="CA-2017-137463"/>
    <n v="0.2"/>
    <x v="236"/>
    <d v="2017-12-20T00:00:00"/>
    <x v="4"/>
    <x v="0"/>
    <s v="Second Class"/>
    <s v="KM-16225"/>
    <s v="Kalyca Meade"/>
    <n v="0.125"/>
    <x v="2"/>
    <s v="United States"/>
    <s v="Sunnyvale"/>
    <x v="10"/>
    <n v="94086"/>
    <x v="3"/>
    <s v="TEC-AC-10000358"/>
    <x v="2"/>
    <x v="6"/>
    <x v="576"/>
    <n v="189.95"/>
    <n v="5"/>
    <n v="0"/>
    <n v="45.588000000000001"/>
  </r>
  <r>
    <n v="9047"/>
    <s v="CA-2017-137463"/>
    <n v="0.2"/>
    <x v="236"/>
    <d v="2017-12-20T00:00:00"/>
    <x v="4"/>
    <x v="0"/>
    <s v="Second Class"/>
    <s v="KM-16225"/>
    <s v="Kalyca Meade"/>
    <n v="0.125"/>
    <x v="2"/>
    <s v="United States"/>
    <s v="Sunnyvale"/>
    <x v="10"/>
    <n v="94086"/>
    <x v="3"/>
    <s v="TEC-AC-10000057"/>
    <x v="2"/>
    <x v="6"/>
    <x v="1283"/>
    <n v="149.94999999999999"/>
    <n v="5"/>
    <n v="0"/>
    <n v="31.4895"/>
  </r>
  <r>
    <n v="9048"/>
    <s v="CA-2017-137463"/>
    <n v="0.2"/>
    <x v="236"/>
    <d v="2017-12-20T00:00:00"/>
    <x v="4"/>
    <x v="0"/>
    <s v="Second Class"/>
    <s v="KM-16225"/>
    <s v="Kalyca Meade"/>
    <n v="0.125"/>
    <x v="2"/>
    <s v="United States"/>
    <s v="Sunnyvale"/>
    <x v="10"/>
    <n v="94086"/>
    <x v="3"/>
    <s v="OFF-AR-10001988"/>
    <x v="0"/>
    <x v="8"/>
    <x v="271"/>
    <n v="29.95"/>
    <n v="5"/>
    <n v="0"/>
    <n v="8.6854999999999993"/>
  </r>
  <r>
    <n v="9049"/>
    <s v="CA-2017-137463"/>
    <n v="0.2"/>
    <x v="236"/>
    <d v="2017-12-20T00:00:00"/>
    <x v="4"/>
    <x v="0"/>
    <s v="Second Class"/>
    <s v="KM-16225"/>
    <s v="Kalyca Meade"/>
    <n v="0.125"/>
    <x v="2"/>
    <s v="United States"/>
    <s v="Sunnyvale"/>
    <x v="10"/>
    <n v="94086"/>
    <x v="3"/>
    <s v="OFF-LA-10003498"/>
    <x v="0"/>
    <x v="7"/>
    <x v="1270"/>
    <n v="44.4"/>
    <n v="3"/>
    <n v="0"/>
    <n v="22.2"/>
  </r>
  <r>
    <n v="9055"/>
    <s v="CA-2017-117009"/>
    <n v="1"/>
    <x v="165"/>
    <d v="2017-09-28T00:00:00"/>
    <x v="3"/>
    <x v="5"/>
    <s v="Standard Class"/>
    <s v="BK-11260"/>
    <s v="Berenike Kampe"/>
    <n v="0.5"/>
    <x v="0"/>
    <s v="United States"/>
    <s v="Santa Ana"/>
    <x v="10"/>
    <n v="92704"/>
    <x v="3"/>
    <s v="OFF-SU-10001218"/>
    <x v="0"/>
    <x v="15"/>
    <x v="1198"/>
    <n v="21.96"/>
    <n v="2"/>
    <n v="0"/>
    <n v="6.1487999999999996"/>
  </r>
  <r>
    <n v="9067"/>
    <s v="CA-2017-152968"/>
    <n v="1"/>
    <x v="304"/>
    <d v="2017-05-30T00:00:00"/>
    <x v="6"/>
    <x v="5"/>
    <s v="Standard Class"/>
    <s v="BM-11785"/>
    <s v="Bryan Mills"/>
    <n v="1"/>
    <x v="0"/>
    <s v="United States"/>
    <s v="Harrisonburg"/>
    <x v="16"/>
    <n v="22801"/>
    <x v="0"/>
    <s v="TEC-AC-10000521"/>
    <x v="2"/>
    <x v="6"/>
    <x v="871"/>
    <n v="23.08"/>
    <n v="2"/>
    <n v="0"/>
    <n v="6.9240000000000004"/>
  </r>
  <r>
    <n v="9071"/>
    <s v="CA-2017-147550"/>
    <n v="1"/>
    <x v="221"/>
    <d v="2017-12-05T00:00:00"/>
    <x v="4"/>
    <x v="4"/>
    <s v="First Class"/>
    <s v="KE-16420"/>
    <s v="Katrina Edelman"/>
    <n v="0.33333333333333331"/>
    <x v="2"/>
    <s v="United States"/>
    <s v="Philadelphia"/>
    <x v="1"/>
    <n v="19134"/>
    <x v="1"/>
    <s v="FUR-FU-10001918"/>
    <x v="1"/>
    <x v="5"/>
    <x v="439"/>
    <n v="11.352"/>
    <n v="3"/>
    <n v="0.2"/>
    <n v="2.6960999999999999"/>
  </r>
  <r>
    <n v="9081"/>
    <s v="CA-2017-166898"/>
    <n v="0.5"/>
    <x v="61"/>
    <d v="2017-09-13T00:00:00"/>
    <x v="3"/>
    <x v="4"/>
    <s v="Second Class"/>
    <s v="KH-16630"/>
    <s v="Ken Heidel"/>
    <n v="0.2"/>
    <x v="2"/>
    <s v="United States"/>
    <s v="Santa Ana"/>
    <x v="10"/>
    <n v="92704"/>
    <x v="3"/>
    <s v="TEC-PH-10002564"/>
    <x v="2"/>
    <x v="2"/>
    <x v="366"/>
    <n v="143.952"/>
    <n v="6"/>
    <n v="0.2"/>
    <n v="17.994"/>
  </r>
  <r>
    <n v="9082"/>
    <s v="CA-2017-166898"/>
    <n v="0.5"/>
    <x v="61"/>
    <d v="2017-09-13T00:00:00"/>
    <x v="3"/>
    <x v="4"/>
    <s v="Second Class"/>
    <s v="KH-16630"/>
    <s v="Ken Heidel"/>
    <n v="0.2"/>
    <x v="2"/>
    <s v="United States"/>
    <s v="Santa Ana"/>
    <x v="10"/>
    <n v="92704"/>
    <x v="3"/>
    <s v="OFF-PA-10002262"/>
    <x v="0"/>
    <x v="0"/>
    <x v="1236"/>
    <n v="19.440000000000001"/>
    <n v="3"/>
    <n v="0"/>
    <n v="9.3312000000000008"/>
  </r>
  <r>
    <n v="9083"/>
    <s v="CA-2017-169005"/>
    <n v="1"/>
    <x v="232"/>
    <d v="2017-11-06T00:00:00"/>
    <x v="5"/>
    <x v="2"/>
    <s v="Standard Class"/>
    <s v="BG-11035"/>
    <s v="Barry Gonzalez"/>
    <n v="0.33333333333333331"/>
    <x v="0"/>
    <s v="United States"/>
    <s v="Springfield"/>
    <x v="16"/>
    <n v="22153"/>
    <x v="0"/>
    <s v="OFF-AR-10000246"/>
    <x v="0"/>
    <x v="8"/>
    <x v="590"/>
    <n v="5.56"/>
    <n v="2"/>
    <n v="0"/>
    <n v="1.4456"/>
  </r>
  <r>
    <n v="9091"/>
    <s v="US-2017-148831"/>
    <n v="1"/>
    <x v="31"/>
    <d v="2017-10-15T00:00:00"/>
    <x v="2"/>
    <x v="5"/>
    <s v="First Class"/>
    <s v="AH-10210"/>
    <s v="Alan Hwang"/>
    <n v="0.16666666666666666"/>
    <x v="0"/>
    <s v="United States"/>
    <s v="Louisville"/>
    <x v="22"/>
    <n v="40214"/>
    <x v="0"/>
    <s v="OFF-ST-10002974"/>
    <x v="0"/>
    <x v="3"/>
    <x v="21"/>
    <n v="348.56"/>
    <n v="8"/>
    <n v="0"/>
    <n v="104.568"/>
  </r>
  <r>
    <n v="9099"/>
    <s v="CA-2017-152933"/>
    <n v="0.33333333333333331"/>
    <x v="112"/>
    <d v="2017-10-16T00:00:00"/>
    <x v="2"/>
    <x v="2"/>
    <s v="Standard Class"/>
    <s v="MG-17650"/>
    <s v="Matthew Grinstein"/>
    <n v="0.14285714285714285"/>
    <x v="1"/>
    <s v="United States"/>
    <s v="Dallas"/>
    <x v="2"/>
    <n v="75081"/>
    <x v="2"/>
    <s v="TEC-PH-10002085"/>
    <x v="2"/>
    <x v="2"/>
    <x v="214"/>
    <n v="369.54399999999998"/>
    <n v="7"/>
    <n v="0.2"/>
    <n v="27.715800000000002"/>
  </r>
  <r>
    <n v="9100"/>
    <s v="CA-2017-152933"/>
    <n v="0.33333333333333331"/>
    <x v="112"/>
    <d v="2017-10-16T00:00:00"/>
    <x v="2"/>
    <x v="2"/>
    <s v="Standard Class"/>
    <s v="MG-17650"/>
    <s v="Matthew Grinstein"/>
    <n v="0.14285714285714285"/>
    <x v="1"/>
    <s v="United States"/>
    <s v="Dallas"/>
    <x v="2"/>
    <n v="75081"/>
    <x v="2"/>
    <s v="OFF-PA-10001934"/>
    <x v="0"/>
    <x v="0"/>
    <x v="158"/>
    <n v="10.368"/>
    <n v="2"/>
    <n v="0.2"/>
    <n v="3.7584"/>
  </r>
  <r>
    <n v="9101"/>
    <s v="CA-2017-152933"/>
    <n v="0.33333333333333331"/>
    <x v="112"/>
    <d v="2017-10-16T00:00:00"/>
    <x v="2"/>
    <x v="2"/>
    <s v="Standard Class"/>
    <s v="MG-17650"/>
    <s v="Matthew Grinstein"/>
    <n v="0.14285714285714285"/>
    <x v="1"/>
    <s v="United States"/>
    <s v="Dallas"/>
    <x v="2"/>
    <n v="75081"/>
    <x v="2"/>
    <s v="TEC-AC-10003033"/>
    <x v="2"/>
    <x v="6"/>
    <x v="1155"/>
    <n v="791.88"/>
    <n v="3"/>
    <n v="0.2"/>
    <n v="128.68049999999999"/>
  </r>
  <r>
    <n v="9116"/>
    <s v="CA-2017-153045"/>
    <n v="0.25"/>
    <x v="174"/>
    <d v="2017-01-24T00:00:00"/>
    <x v="11"/>
    <x v="2"/>
    <s v="Second Class"/>
    <s v="NS-18505"/>
    <s v="Neola Schneider"/>
    <n v="0.1111111111111111"/>
    <x v="0"/>
    <s v="United States"/>
    <s v="Philadelphia"/>
    <x v="1"/>
    <n v="19140"/>
    <x v="1"/>
    <s v="TEC-PH-10001817"/>
    <x v="2"/>
    <x v="2"/>
    <x v="549"/>
    <n v="429.6"/>
    <n v="2"/>
    <n v="0.4"/>
    <n v="-93.08"/>
  </r>
  <r>
    <n v="9117"/>
    <s v="CA-2017-153045"/>
    <n v="0.25"/>
    <x v="174"/>
    <d v="2017-01-24T00:00:00"/>
    <x v="11"/>
    <x v="2"/>
    <s v="Second Class"/>
    <s v="NS-18505"/>
    <s v="Neola Schneider"/>
    <n v="0.1111111111111111"/>
    <x v="0"/>
    <s v="United States"/>
    <s v="Philadelphia"/>
    <x v="1"/>
    <n v="19140"/>
    <x v="1"/>
    <s v="FUR-FU-10002759"/>
    <x v="1"/>
    <x v="5"/>
    <x v="164"/>
    <n v="31.968"/>
    <n v="2"/>
    <n v="0.2"/>
    <n v="6.3936000000000002"/>
  </r>
  <r>
    <n v="9118"/>
    <s v="CA-2017-153045"/>
    <n v="0.25"/>
    <x v="174"/>
    <d v="2017-01-24T00:00:00"/>
    <x v="11"/>
    <x v="2"/>
    <s v="Second Class"/>
    <s v="NS-18505"/>
    <s v="Neola Schneider"/>
    <n v="0.1111111111111111"/>
    <x v="0"/>
    <s v="United States"/>
    <s v="Philadelphia"/>
    <x v="1"/>
    <n v="19140"/>
    <x v="1"/>
    <s v="FUR-CH-10000309"/>
    <x v="1"/>
    <x v="1"/>
    <x v="1462"/>
    <n v="887.27099999999996"/>
    <n v="3"/>
    <n v="0.3"/>
    <n v="-63.3765"/>
  </r>
  <r>
    <n v="9119"/>
    <s v="CA-2017-153045"/>
    <n v="0.25"/>
    <x v="174"/>
    <d v="2017-01-24T00:00:00"/>
    <x v="11"/>
    <x v="2"/>
    <s v="Second Class"/>
    <s v="NS-18505"/>
    <s v="Neola Schneider"/>
    <n v="0.1111111111111111"/>
    <x v="0"/>
    <s v="United States"/>
    <s v="Philadelphia"/>
    <x v="1"/>
    <n v="19140"/>
    <x v="1"/>
    <s v="OFF-PA-10003673"/>
    <x v="0"/>
    <x v="0"/>
    <x v="722"/>
    <n v="21.696000000000002"/>
    <n v="4"/>
    <n v="0.2"/>
    <n v="7.0511999999999997"/>
  </r>
  <r>
    <n v="9122"/>
    <s v="CA-2017-122007"/>
    <n v="1"/>
    <x v="77"/>
    <d v="2017-03-20T00:00:00"/>
    <x v="9"/>
    <x v="0"/>
    <s v="Second Class"/>
    <s v="JK-15325"/>
    <s v="Jason Klamczynski"/>
    <n v="1"/>
    <x v="2"/>
    <s v="United States"/>
    <s v="Los Angeles"/>
    <x v="10"/>
    <n v="90032"/>
    <x v="3"/>
    <s v="OFF-AP-10000358"/>
    <x v="0"/>
    <x v="11"/>
    <x v="140"/>
    <n v="90.86"/>
    <n v="7"/>
    <n v="0"/>
    <n v="26.349399999999999"/>
  </r>
  <r>
    <n v="9123"/>
    <s v="CA-2017-162250"/>
    <n v="1"/>
    <x v="62"/>
    <d v="2017-11-24T00:00:00"/>
    <x v="5"/>
    <x v="5"/>
    <s v="Same Day"/>
    <s v="PR-18880"/>
    <s v="Patrick Ryan"/>
    <n v="0.125"/>
    <x v="0"/>
    <s v="United States"/>
    <s v="San Francisco"/>
    <x v="10"/>
    <n v="94109"/>
    <x v="3"/>
    <s v="OFF-PA-10002137"/>
    <x v="0"/>
    <x v="0"/>
    <x v="169"/>
    <n v="7.78"/>
    <n v="1"/>
    <n v="0"/>
    <n v="3.5009999999999999"/>
  </r>
  <r>
    <n v="9128"/>
    <s v="CA-2017-112473"/>
    <n v="1"/>
    <x v="301"/>
    <d v="2017-06-01T00:00:00"/>
    <x v="6"/>
    <x v="2"/>
    <s v="Standard Class"/>
    <s v="JL-15505"/>
    <s v="Jeremy Lonsdale"/>
    <n v="0.1"/>
    <x v="0"/>
    <s v="United States"/>
    <s v="Houston"/>
    <x v="2"/>
    <n v="77070"/>
    <x v="2"/>
    <s v="OFF-ST-10002182"/>
    <x v="0"/>
    <x v="3"/>
    <x v="1151"/>
    <n v="50.136000000000003"/>
    <n v="3"/>
    <n v="0.2"/>
    <n v="-11.2806"/>
  </r>
  <r>
    <n v="9129"/>
    <s v="US-2017-147655"/>
    <n v="1"/>
    <x v="146"/>
    <d v="2017-09-05T00:00:00"/>
    <x v="3"/>
    <x v="4"/>
    <s v="First Class"/>
    <s v="AS-10045"/>
    <s v="Aaron Smayling"/>
    <n v="0.14285714285714285"/>
    <x v="2"/>
    <s v="United States"/>
    <s v="Redmond"/>
    <x v="8"/>
    <n v="97756"/>
    <x v="3"/>
    <s v="OFF-BI-10002931"/>
    <x v="0"/>
    <x v="4"/>
    <x v="1463"/>
    <n v="88.073999999999998"/>
    <n v="7"/>
    <n v="0.7"/>
    <n v="-58.716000000000001"/>
  </r>
  <r>
    <n v="9132"/>
    <s v="CA-2017-100055"/>
    <n v="0.5"/>
    <x v="8"/>
    <d v="2017-06-01T00:00:00"/>
    <x v="6"/>
    <x v="1"/>
    <s v="Standard Class"/>
    <s v="MD-17860"/>
    <s v="Michael Dominguez"/>
    <n v="0.2"/>
    <x v="2"/>
    <s v="United States"/>
    <s v="Laurel"/>
    <x v="29"/>
    <n v="20707"/>
    <x v="1"/>
    <s v="FUR-FU-10001473"/>
    <x v="1"/>
    <x v="5"/>
    <x v="1174"/>
    <n v="27.46"/>
    <n v="2"/>
    <n v="0"/>
    <n v="9.8856000000000002"/>
  </r>
  <r>
    <n v="9133"/>
    <s v="CA-2017-100055"/>
    <n v="0.5"/>
    <x v="8"/>
    <d v="2017-06-01T00:00:00"/>
    <x v="6"/>
    <x v="1"/>
    <s v="Standard Class"/>
    <s v="MD-17860"/>
    <s v="Michael Dominguez"/>
    <n v="0.2"/>
    <x v="2"/>
    <s v="United States"/>
    <s v="Laurel"/>
    <x v="29"/>
    <n v="20707"/>
    <x v="1"/>
    <s v="OFF-AP-10001469"/>
    <x v="0"/>
    <x v="11"/>
    <x v="1464"/>
    <n v="125.13"/>
    <n v="3"/>
    <n v="0"/>
    <n v="36.287700000000001"/>
  </r>
  <r>
    <n v="9141"/>
    <s v="CA-2017-123029"/>
    <n v="1"/>
    <x v="285"/>
    <d v="2017-10-02T00:00:00"/>
    <x v="3"/>
    <x v="0"/>
    <s v="Second Class"/>
    <s v="BT-11530"/>
    <s v="Bradley Talbott"/>
    <n v="0.16666666666666666"/>
    <x v="1"/>
    <s v="United States"/>
    <s v="Los Angeles"/>
    <x v="10"/>
    <n v="90049"/>
    <x v="3"/>
    <s v="TEC-AC-10002402"/>
    <x v="2"/>
    <x v="6"/>
    <x v="206"/>
    <n v="159.97999999999999"/>
    <n v="2"/>
    <n v="0"/>
    <n v="47.994"/>
  </r>
  <r>
    <n v="9143"/>
    <s v="US-2017-166688"/>
    <n v="0.33333333333333331"/>
    <x v="271"/>
    <d v="2017-05-26T00:00:00"/>
    <x v="6"/>
    <x v="0"/>
    <s v="Standard Class"/>
    <s v="RD-19480"/>
    <s v="Rick Duston"/>
    <n v="0.1111111111111111"/>
    <x v="0"/>
    <s v="United States"/>
    <s v="Las Vegas"/>
    <x v="19"/>
    <n v="89115"/>
    <x v="3"/>
    <s v="OFF-BI-10004040"/>
    <x v="0"/>
    <x v="4"/>
    <x v="1040"/>
    <n v="8.2880000000000003"/>
    <n v="2"/>
    <n v="0.2"/>
    <n v="3.0044"/>
  </r>
  <r>
    <n v="9144"/>
    <s v="US-2017-166688"/>
    <n v="0.33333333333333331"/>
    <x v="271"/>
    <d v="2017-05-26T00:00:00"/>
    <x v="6"/>
    <x v="0"/>
    <s v="Standard Class"/>
    <s v="RD-19480"/>
    <s v="Rick Duston"/>
    <n v="0.1111111111111111"/>
    <x v="0"/>
    <s v="United States"/>
    <s v="Las Vegas"/>
    <x v="19"/>
    <n v="89115"/>
    <x v="3"/>
    <s v="TEC-PH-10004094"/>
    <x v="2"/>
    <x v="2"/>
    <x v="1435"/>
    <n v="1123.1279999999999"/>
    <n v="9"/>
    <n v="0.2"/>
    <n v="70.195499999999996"/>
  </r>
  <r>
    <n v="9145"/>
    <s v="US-2017-166688"/>
    <n v="0.33333333333333331"/>
    <x v="271"/>
    <d v="2017-05-26T00:00:00"/>
    <x v="6"/>
    <x v="0"/>
    <s v="Standard Class"/>
    <s v="RD-19480"/>
    <s v="Rick Duston"/>
    <n v="0.1111111111111111"/>
    <x v="0"/>
    <s v="United States"/>
    <s v="Las Vegas"/>
    <x v="19"/>
    <n v="89115"/>
    <x v="3"/>
    <s v="OFF-AP-10000358"/>
    <x v="0"/>
    <x v="11"/>
    <x v="140"/>
    <n v="64.900000000000006"/>
    <n v="5"/>
    <n v="0"/>
    <n v="18.821000000000002"/>
  </r>
  <r>
    <n v="9175"/>
    <s v="CA-2017-119424"/>
    <n v="0.5"/>
    <x v="141"/>
    <d v="2017-06-14T00:00:00"/>
    <x v="7"/>
    <x v="4"/>
    <s v="Second Class"/>
    <s v="SB-20185"/>
    <s v="Sarah Brown"/>
    <n v="0.33333333333333331"/>
    <x v="0"/>
    <s v="United States"/>
    <s v="Kent"/>
    <x v="21"/>
    <n v="98031"/>
    <x v="3"/>
    <s v="TEC-PH-10002564"/>
    <x v="2"/>
    <x v="2"/>
    <x v="366"/>
    <n v="71.975999999999999"/>
    <n v="3"/>
    <n v="0.2"/>
    <n v="8.9969999999999999"/>
  </r>
  <r>
    <n v="9176"/>
    <s v="CA-2017-119424"/>
    <n v="0.5"/>
    <x v="141"/>
    <d v="2017-06-14T00:00:00"/>
    <x v="7"/>
    <x v="4"/>
    <s v="Second Class"/>
    <s v="SB-20185"/>
    <s v="Sarah Brown"/>
    <n v="0.33333333333333331"/>
    <x v="0"/>
    <s v="United States"/>
    <s v="Kent"/>
    <x v="21"/>
    <n v="98031"/>
    <x v="3"/>
    <s v="OFF-PA-10001639"/>
    <x v="0"/>
    <x v="0"/>
    <x v="360"/>
    <n v="19.440000000000001"/>
    <n v="3"/>
    <n v="0"/>
    <n v="9.3312000000000008"/>
  </r>
  <r>
    <n v="9180"/>
    <s v="CA-2017-156776"/>
    <n v="0.125"/>
    <x v="224"/>
    <d v="2017-08-11T00:00:00"/>
    <x v="10"/>
    <x v="4"/>
    <s v="Standard Class"/>
    <s v="JL-15505"/>
    <s v="Jeremy Lonsdale"/>
    <n v="0.1"/>
    <x v="0"/>
    <s v="United States"/>
    <s v="Westminster"/>
    <x v="10"/>
    <n v="92683"/>
    <x v="3"/>
    <s v="TEC-PH-10002415"/>
    <x v="2"/>
    <x v="2"/>
    <x v="1318"/>
    <n v="707.88"/>
    <n v="3"/>
    <n v="0.2"/>
    <n v="44.2425"/>
  </r>
  <r>
    <n v="9181"/>
    <s v="CA-2017-156776"/>
    <n v="0.125"/>
    <x v="224"/>
    <d v="2017-08-11T00:00:00"/>
    <x v="10"/>
    <x v="4"/>
    <s v="Standard Class"/>
    <s v="JL-15505"/>
    <s v="Jeremy Lonsdale"/>
    <n v="0.1"/>
    <x v="0"/>
    <s v="United States"/>
    <s v="Westminster"/>
    <x v="10"/>
    <n v="92683"/>
    <x v="3"/>
    <s v="OFF-BI-10003355"/>
    <x v="0"/>
    <x v="4"/>
    <x v="734"/>
    <n v="11.952"/>
    <n v="3"/>
    <n v="0.2"/>
    <n v="4.1832000000000003"/>
  </r>
  <r>
    <n v="9182"/>
    <s v="CA-2017-156776"/>
    <n v="0.125"/>
    <x v="224"/>
    <d v="2017-08-11T00:00:00"/>
    <x v="10"/>
    <x v="4"/>
    <s v="Standard Class"/>
    <s v="JL-15505"/>
    <s v="Jeremy Lonsdale"/>
    <n v="0.1"/>
    <x v="0"/>
    <s v="United States"/>
    <s v="Westminster"/>
    <x v="10"/>
    <n v="92683"/>
    <x v="3"/>
    <s v="OFF-BI-10000216"/>
    <x v="0"/>
    <x v="4"/>
    <x v="953"/>
    <n v="31.128"/>
    <n v="3"/>
    <n v="0.2"/>
    <n v="11.673"/>
  </r>
  <r>
    <n v="9183"/>
    <s v="CA-2017-156776"/>
    <n v="0.125"/>
    <x v="224"/>
    <d v="2017-08-11T00:00:00"/>
    <x v="10"/>
    <x v="4"/>
    <s v="Standard Class"/>
    <s v="JL-15505"/>
    <s v="Jeremy Lonsdale"/>
    <n v="0.1"/>
    <x v="0"/>
    <s v="United States"/>
    <s v="Westminster"/>
    <x v="10"/>
    <n v="92683"/>
    <x v="3"/>
    <s v="TEC-AC-10004803"/>
    <x v="2"/>
    <x v="6"/>
    <x v="1465"/>
    <n v="55.76"/>
    <n v="4"/>
    <n v="0"/>
    <n v="7.8064"/>
  </r>
  <r>
    <n v="9184"/>
    <s v="CA-2017-156776"/>
    <n v="0.125"/>
    <x v="224"/>
    <d v="2017-08-11T00:00:00"/>
    <x v="10"/>
    <x v="4"/>
    <s v="Standard Class"/>
    <s v="JL-15505"/>
    <s v="Jeremy Lonsdale"/>
    <n v="0.1"/>
    <x v="0"/>
    <s v="United States"/>
    <s v="Westminster"/>
    <x v="10"/>
    <n v="92683"/>
    <x v="3"/>
    <s v="OFF-PA-10001970"/>
    <x v="0"/>
    <x v="0"/>
    <x v="866"/>
    <n v="24.56"/>
    <n v="2"/>
    <n v="0"/>
    <n v="11.543200000000001"/>
  </r>
  <r>
    <n v="9185"/>
    <s v="CA-2017-156776"/>
    <n v="0.125"/>
    <x v="224"/>
    <d v="2017-08-11T00:00:00"/>
    <x v="10"/>
    <x v="4"/>
    <s v="Standard Class"/>
    <s v="JL-15505"/>
    <s v="Jeremy Lonsdale"/>
    <n v="0.1"/>
    <x v="0"/>
    <s v="United States"/>
    <s v="Westminster"/>
    <x v="10"/>
    <n v="92683"/>
    <x v="3"/>
    <s v="FUR-FU-10004848"/>
    <x v="1"/>
    <x v="5"/>
    <x v="274"/>
    <n v="51.75"/>
    <n v="1"/>
    <n v="0"/>
    <n v="15.525"/>
  </r>
  <r>
    <n v="9186"/>
    <s v="CA-2017-156776"/>
    <n v="0.125"/>
    <x v="224"/>
    <d v="2017-08-11T00:00:00"/>
    <x v="10"/>
    <x v="4"/>
    <s v="Standard Class"/>
    <s v="JL-15505"/>
    <s v="Jeremy Lonsdale"/>
    <n v="0.1"/>
    <x v="0"/>
    <s v="United States"/>
    <s v="Westminster"/>
    <x v="10"/>
    <n v="92683"/>
    <x v="3"/>
    <s v="FUR-CH-10002317"/>
    <x v="1"/>
    <x v="1"/>
    <x v="1466"/>
    <n v="207.184"/>
    <n v="1"/>
    <n v="0.2"/>
    <n v="25.898"/>
  </r>
  <r>
    <n v="9187"/>
    <s v="CA-2017-156776"/>
    <n v="0.125"/>
    <x v="224"/>
    <d v="2017-08-11T00:00:00"/>
    <x v="10"/>
    <x v="4"/>
    <s v="Standard Class"/>
    <s v="JL-15505"/>
    <s v="Jeremy Lonsdale"/>
    <n v="0.1"/>
    <x v="0"/>
    <s v="United States"/>
    <s v="Westminster"/>
    <x v="10"/>
    <n v="92683"/>
    <x v="3"/>
    <s v="OFF-AP-10002534"/>
    <x v="0"/>
    <x v="11"/>
    <x v="513"/>
    <n v="1473.1"/>
    <n v="5"/>
    <n v="0"/>
    <n v="412.46800000000002"/>
  </r>
  <r>
    <n v="9208"/>
    <s v="CA-2017-140781"/>
    <n v="1"/>
    <x v="185"/>
    <d v="2017-08-07T00:00:00"/>
    <x v="10"/>
    <x v="2"/>
    <s v="Standard Class"/>
    <s v="AB-10105"/>
    <s v="Adrian Barton"/>
    <n v="0.1111111111111111"/>
    <x v="0"/>
    <s v="United States"/>
    <s v="Bloomington"/>
    <x v="3"/>
    <n v="61701"/>
    <x v="2"/>
    <s v="TEC-AC-10000682"/>
    <x v="2"/>
    <x v="6"/>
    <x v="1396"/>
    <n v="39.816000000000003"/>
    <n v="3"/>
    <n v="0.2"/>
    <n v="7.4654999999999996"/>
  </r>
  <r>
    <n v="9209"/>
    <s v="CA-2017-141747"/>
    <n v="1"/>
    <x v="185"/>
    <d v="2017-08-08T00:00:00"/>
    <x v="10"/>
    <x v="2"/>
    <s v="Second Class"/>
    <s v="SC-20230"/>
    <s v="Scot Coram"/>
    <n v="1"/>
    <x v="2"/>
    <s v="United States"/>
    <s v="Seattle"/>
    <x v="21"/>
    <n v="98105"/>
    <x v="3"/>
    <s v="OFF-ST-10003996"/>
    <x v="0"/>
    <x v="3"/>
    <x v="1388"/>
    <n v="16.059999999999999"/>
    <n v="1"/>
    <n v="0"/>
    <n v="4.1756000000000002"/>
  </r>
  <r>
    <n v="9210"/>
    <s v="CA-2017-142776"/>
    <n v="0.5"/>
    <x v="40"/>
    <d v="2017-12-14T00:00:00"/>
    <x v="4"/>
    <x v="4"/>
    <s v="Second Class"/>
    <s v="RS-19870"/>
    <s v="Roy Skaria"/>
    <n v="0.5"/>
    <x v="1"/>
    <s v="United States"/>
    <s v="Burlington"/>
    <x v="28"/>
    <n v="52601"/>
    <x v="2"/>
    <s v="OFF-EN-10003160"/>
    <x v="0"/>
    <x v="10"/>
    <x v="1467"/>
    <n v="7.28"/>
    <n v="1"/>
    <n v="0"/>
    <n v="3.4944000000000002"/>
  </r>
  <r>
    <n v="9211"/>
    <s v="CA-2017-142776"/>
    <n v="0.5"/>
    <x v="40"/>
    <d v="2017-12-14T00:00:00"/>
    <x v="4"/>
    <x v="4"/>
    <s v="Second Class"/>
    <s v="RS-19870"/>
    <s v="Roy Skaria"/>
    <n v="0.5"/>
    <x v="1"/>
    <s v="United States"/>
    <s v="Burlington"/>
    <x v="28"/>
    <n v="52601"/>
    <x v="2"/>
    <s v="OFF-BI-10002012"/>
    <x v="0"/>
    <x v="4"/>
    <x v="265"/>
    <n v="5.4"/>
    <n v="3"/>
    <n v="0"/>
    <n v="2.5920000000000001"/>
  </r>
  <r>
    <n v="9215"/>
    <s v="US-2017-120908"/>
    <n v="1"/>
    <x v="285"/>
    <d v="2017-10-02T00:00:00"/>
    <x v="3"/>
    <x v="0"/>
    <s v="First Class"/>
    <s v="BF-10975"/>
    <s v="Barbara Fisher"/>
    <n v="1"/>
    <x v="2"/>
    <s v="United States"/>
    <s v="Philadelphia"/>
    <x v="1"/>
    <n v="19120"/>
    <x v="1"/>
    <s v="OFF-LA-10004677"/>
    <x v="0"/>
    <x v="7"/>
    <x v="1468"/>
    <n v="20.664000000000001"/>
    <n v="7"/>
    <n v="0.2"/>
    <n v="6.9741"/>
  </r>
  <r>
    <n v="9217"/>
    <s v="CA-2017-103765"/>
    <n v="1"/>
    <x v="62"/>
    <d v="2017-11-30T00:00:00"/>
    <x v="5"/>
    <x v="5"/>
    <s v="Standard Class"/>
    <s v="JG-15310"/>
    <s v="Jason Gross"/>
    <n v="0.25"/>
    <x v="2"/>
    <s v="United States"/>
    <s v="Odessa"/>
    <x v="2"/>
    <n v="79762"/>
    <x v="2"/>
    <s v="OFF-AP-10002311"/>
    <x v="0"/>
    <x v="11"/>
    <x v="1068"/>
    <n v="13.762"/>
    <n v="1"/>
    <n v="0.8"/>
    <n v="-24.771599999999999"/>
  </r>
  <r>
    <n v="9218"/>
    <s v="US-2017-118157"/>
    <n v="1"/>
    <x v="67"/>
    <d v="2017-11-17T00:00:00"/>
    <x v="5"/>
    <x v="3"/>
    <s v="First Class"/>
    <s v="AW-10930"/>
    <s v="Arthur Wiediger"/>
    <n v="0.33333333333333331"/>
    <x v="1"/>
    <s v="United States"/>
    <s v="Minneapolis"/>
    <x v="7"/>
    <n v="55407"/>
    <x v="2"/>
    <s v="OFF-EN-10004459"/>
    <x v="0"/>
    <x v="10"/>
    <x v="210"/>
    <n v="15.28"/>
    <n v="2"/>
    <n v="0"/>
    <n v="7.4871999999999996"/>
  </r>
  <r>
    <n v="9221"/>
    <s v="CA-2017-103212"/>
    <n v="0.33333333333333331"/>
    <x v="31"/>
    <d v="2017-10-14T00:00:00"/>
    <x v="2"/>
    <x v="5"/>
    <s v="First Class"/>
    <s v="MH-18025"/>
    <s v="Michelle Huthwaite"/>
    <n v="0.2"/>
    <x v="0"/>
    <s v="United States"/>
    <s v="Lafayette"/>
    <x v="36"/>
    <n v="70506"/>
    <x v="0"/>
    <s v="OFF-LA-10000248"/>
    <x v="0"/>
    <x v="7"/>
    <x v="1469"/>
    <n v="11.07"/>
    <n v="3"/>
    <n v="0"/>
    <n v="5.2028999999999996"/>
  </r>
  <r>
    <n v="9222"/>
    <s v="CA-2017-103212"/>
    <n v="0.33333333333333331"/>
    <x v="31"/>
    <d v="2017-10-14T00:00:00"/>
    <x v="2"/>
    <x v="5"/>
    <s v="First Class"/>
    <s v="MH-18025"/>
    <s v="Michelle Huthwaite"/>
    <n v="0.2"/>
    <x v="0"/>
    <s v="United States"/>
    <s v="Lafayette"/>
    <x v="36"/>
    <n v="70506"/>
    <x v="0"/>
    <s v="FUR-TA-10003473"/>
    <x v="1"/>
    <x v="12"/>
    <x v="42"/>
    <n v="1504.52"/>
    <n v="4"/>
    <n v="0"/>
    <n v="346.03960000000001"/>
  </r>
  <r>
    <n v="9223"/>
    <s v="CA-2017-103212"/>
    <n v="0.33333333333333331"/>
    <x v="31"/>
    <d v="2017-10-14T00:00:00"/>
    <x v="2"/>
    <x v="5"/>
    <s v="First Class"/>
    <s v="MH-18025"/>
    <s v="Michelle Huthwaite"/>
    <n v="0.2"/>
    <x v="0"/>
    <s v="United States"/>
    <s v="Lafayette"/>
    <x v="36"/>
    <n v="70506"/>
    <x v="0"/>
    <s v="OFF-PA-10004355"/>
    <x v="0"/>
    <x v="0"/>
    <x v="437"/>
    <n v="25.92"/>
    <n v="4"/>
    <n v="0"/>
    <n v="12.441599999999999"/>
  </r>
  <r>
    <n v="9224"/>
    <s v="CA-2017-121160"/>
    <n v="0.25"/>
    <x v="78"/>
    <d v="2017-11-04T00:00:00"/>
    <x v="5"/>
    <x v="0"/>
    <s v="Same Day"/>
    <s v="FM-14290"/>
    <s v="Frank Merwin"/>
    <n v="7.6923076923076927E-2"/>
    <x v="1"/>
    <s v="United States"/>
    <s v="Bryan"/>
    <x v="2"/>
    <n v="77803"/>
    <x v="2"/>
    <s v="OFF-BI-10001308"/>
    <x v="0"/>
    <x v="4"/>
    <x v="626"/>
    <n v="7.5359999999999996"/>
    <n v="6"/>
    <n v="0.8"/>
    <n v="-13.188000000000001"/>
  </r>
  <r>
    <n v="9225"/>
    <s v="CA-2017-121160"/>
    <n v="0.25"/>
    <x v="78"/>
    <d v="2017-11-04T00:00:00"/>
    <x v="5"/>
    <x v="0"/>
    <s v="Same Day"/>
    <s v="FM-14290"/>
    <s v="Frank Merwin"/>
    <n v="7.6923076923076927E-2"/>
    <x v="1"/>
    <s v="United States"/>
    <s v="Bryan"/>
    <x v="2"/>
    <n v="77803"/>
    <x v="2"/>
    <s v="OFF-BI-10003094"/>
    <x v="0"/>
    <x v="4"/>
    <x v="1470"/>
    <n v="1.4079999999999999"/>
    <n v="2"/>
    <n v="0.8"/>
    <n v="-2.3231999999999999"/>
  </r>
  <r>
    <n v="9226"/>
    <s v="CA-2017-121160"/>
    <n v="0.25"/>
    <x v="78"/>
    <d v="2017-11-04T00:00:00"/>
    <x v="5"/>
    <x v="0"/>
    <s v="Same Day"/>
    <s v="FM-14290"/>
    <s v="Frank Merwin"/>
    <n v="7.6923076923076927E-2"/>
    <x v="1"/>
    <s v="United States"/>
    <s v="Bryan"/>
    <x v="2"/>
    <n v="77803"/>
    <x v="2"/>
    <s v="OFF-BI-10004040"/>
    <x v="0"/>
    <x v="4"/>
    <x v="1040"/>
    <n v="4.1440000000000001"/>
    <n v="4"/>
    <n v="0.8"/>
    <n v="-6.4231999999999996"/>
  </r>
  <r>
    <n v="9227"/>
    <s v="CA-2017-121160"/>
    <n v="0.25"/>
    <x v="78"/>
    <d v="2017-11-04T00:00:00"/>
    <x v="5"/>
    <x v="0"/>
    <s v="Same Day"/>
    <s v="FM-14290"/>
    <s v="Frank Merwin"/>
    <n v="7.6923076923076927E-2"/>
    <x v="1"/>
    <s v="United States"/>
    <s v="Bryan"/>
    <x v="2"/>
    <n v="77803"/>
    <x v="2"/>
    <s v="OFF-ST-10002485"/>
    <x v="0"/>
    <x v="3"/>
    <x v="1217"/>
    <n v="52.752000000000002"/>
    <n v="3"/>
    <n v="0.2"/>
    <n v="-12.528600000000001"/>
  </r>
  <r>
    <n v="9228"/>
    <s v="CA-2017-140515"/>
    <n v="1"/>
    <x v="143"/>
    <d v="2017-03-24T00:00:00"/>
    <x v="9"/>
    <x v="1"/>
    <s v="Standard Class"/>
    <s v="GZ-14545"/>
    <s v="George Zrebassa"/>
    <n v="0.25"/>
    <x v="2"/>
    <s v="United States"/>
    <s v="Los Angeles"/>
    <x v="10"/>
    <n v="90008"/>
    <x v="3"/>
    <s v="OFF-AP-10001205"/>
    <x v="0"/>
    <x v="11"/>
    <x v="658"/>
    <n v="381.36"/>
    <n v="7"/>
    <n v="0"/>
    <n v="106.7808"/>
  </r>
  <r>
    <n v="9230"/>
    <s v="CA-2017-133718"/>
    <n v="0.5"/>
    <x v="82"/>
    <d v="2017-07-26T00:00:00"/>
    <x v="1"/>
    <x v="1"/>
    <s v="First Class"/>
    <s v="TB-21520"/>
    <s v="Tracy Blumstein"/>
    <n v="0.33333333333333331"/>
    <x v="0"/>
    <s v="United States"/>
    <s v="Los Angeles"/>
    <x v="10"/>
    <n v="90045"/>
    <x v="3"/>
    <s v="OFF-BI-10003429"/>
    <x v="0"/>
    <x v="4"/>
    <x v="843"/>
    <n v="15.192"/>
    <n v="3"/>
    <n v="0.2"/>
    <n v="5.5071000000000003"/>
  </r>
  <r>
    <n v="9231"/>
    <s v="CA-2017-133718"/>
    <n v="0.5"/>
    <x v="82"/>
    <d v="2017-07-26T00:00:00"/>
    <x v="1"/>
    <x v="1"/>
    <s v="First Class"/>
    <s v="TB-21520"/>
    <s v="Tracy Blumstein"/>
    <n v="0.33333333333333331"/>
    <x v="0"/>
    <s v="United States"/>
    <s v="Los Angeles"/>
    <x v="10"/>
    <n v="90045"/>
    <x v="3"/>
    <s v="OFF-PA-10002689"/>
    <x v="0"/>
    <x v="0"/>
    <x v="1471"/>
    <n v="58.32"/>
    <n v="9"/>
    <n v="0"/>
    <n v="27.993600000000001"/>
  </r>
  <r>
    <n v="9239"/>
    <s v="CA-2017-138156"/>
    <n v="1"/>
    <x v="148"/>
    <d v="2017-02-14T00:00:00"/>
    <x v="8"/>
    <x v="0"/>
    <s v="First Class"/>
    <s v="MM-17260"/>
    <s v="Magdelene Morse"/>
    <n v="0.33333333333333331"/>
    <x v="0"/>
    <s v="United States"/>
    <s v="Columbus"/>
    <x v="12"/>
    <n v="43229"/>
    <x v="1"/>
    <s v="FUR-FU-10003601"/>
    <x v="1"/>
    <x v="5"/>
    <x v="247"/>
    <n v="147.56800000000001"/>
    <n v="2"/>
    <n v="0.2"/>
    <n v="-3.6892"/>
  </r>
  <r>
    <n v="9240"/>
    <s v="CA-2017-110310"/>
    <n v="0.33333333333333331"/>
    <x v="246"/>
    <d v="2017-11-02T00:00:00"/>
    <x v="2"/>
    <x v="5"/>
    <s v="Standard Class"/>
    <s v="NB-18655"/>
    <s v="Nona Balk"/>
    <n v="0.125"/>
    <x v="2"/>
    <s v="United States"/>
    <s v="Tallahassee"/>
    <x v="4"/>
    <n v="32303"/>
    <x v="0"/>
    <s v="OFF-PA-10001685"/>
    <x v="0"/>
    <x v="0"/>
    <x v="2"/>
    <n v="56.783999999999999"/>
    <n v="7"/>
    <n v="0.2"/>
    <n v="20.584199999999999"/>
  </r>
  <r>
    <n v="9241"/>
    <s v="CA-2017-110310"/>
    <n v="0.33333333333333331"/>
    <x v="246"/>
    <d v="2017-11-02T00:00:00"/>
    <x v="2"/>
    <x v="5"/>
    <s v="Standard Class"/>
    <s v="NB-18655"/>
    <s v="Nona Balk"/>
    <n v="0.125"/>
    <x v="2"/>
    <s v="United States"/>
    <s v="Tallahassee"/>
    <x v="4"/>
    <n v="32303"/>
    <x v="0"/>
    <s v="OFF-BI-10001097"/>
    <x v="0"/>
    <x v="4"/>
    <x v="282"/>
    <n v="5.6070000000000002"/>
    <n v="3"/>
    <n v="0.7"/>
    <n v="-3.9249000000000001"/>
  </r>
  <r>
    <n v="9242"/>
    <s v="CA-2017-110310"/>
    <n v="0.33333333333333331"/>
    <x v="246"/>
    <d v="2017-11-02T00:00:00"/>
    <x v="2"/>
    <x v="5"/>
    <s v="Standard Class"/>
    <s v="NB-18655"/>
    <s v="Nona Balk"/>
    <n v="0.125"/>
    <x v="2"/>
    <s v="United States"/>
    <s v="Tallahassee"/>
    <x v="4"/>
    <n v="32303"/>
    <x v="0"/>
    <s v="OFF-AR-10001662"/>
    <x v="0"/>
    <x v="8"/>
    <x v="1456"/>
    <n v="6.5759999999999996"/>
    <n v="3"/>
    <n v="0.2"/>
    <n v="0.57540000000000002"/>
  </r>
  <r>
    <n v="9247"/>
    <s v="CA-2017-130106"/>
    <n v="0.5"/>
    <x v="291"/>
    <d v="2017-05-26T00:00:00"/>
    <x v="6"/>
    <x v="4"/>
    <s v="Standard Class"/>
    <s v="VF-21715"/>
    <s v="Vicky Freymann"/>
    <n v="0.14285714285714285"/>
    <x v="1"/>
    <s v="United States"/>
    <s v="San Francisco"/>
    <x v="10"/>
    <n v="94109"/>
    <x v="3"/>
    <s v="OFF-AR-10003651"/>
    <x v="0"/>
    <x v="8"/>
    <x v="1240"/>
    <n v="9.84"/>
    <n v="3"/>
    <n v="0"/>
    <n v="2.8536000000000001"/>
  </r>
  <r>
    <n v="9248"/>
    <s v="CA-2017-130106"/>
    <n v="0.5"/>
    <x v="291"/>
    <d v="2017-05-26T00:00:00"/>
    <x v="6"/>
    <x v="4"/>
    <s v="Standard Class"/>
    <s v="VF-21715"/>
    <s v="Vicky Freymann"/>
    <n v="0.14285714285714285"/>
    <x v="1"/>
    <s v="United States"/>
    <s v="San Francisco"/>
    <x v="10"/>
    <n v="94109"/>
    <x v="3"/>
    <s v="OFF-AR-10003732"/>
    <x v="0"/>
    <x v="8"/>
    <x v="69"/>
    <n v="2.78"/>
    <n v="1"/>
    <n v="0"/>
    <n v="0.7228"/>
  </r>
  <r>
    <n v="9252"/>
    <s v="CA-2017-155712"/>
    <n v="1"/>
    <x v="164"/>
    <d v="2017-03-08T00:00:00"/>
    <x v="9"/>
    <x v="2"/>
    <s v="Standard Class"/>
    <s v="KD-16615"/>
    <s v="Ken Dana"/>
    <n v="0.2"/>
    <x v="2"/>
    <s v="United States"/>
    <s v="Los Angeles"/>
    <x v="10"/>
    <n v="90008"/>
    <x v="3"/>
    <s v="OFF-BI-10004224"/>
    <x v="0"/>
    <x v="4"/>
    <x v="1165"/>
    <n v="107.648"/>
    <n v="2"/>
    <n v="0.2"/>
    <n v="33.64"/>
  </r>
  <r>
    <n v="9253"/>
    <s v="CA-2017-102309"/>
    <n v="0.5"/>
    <x v="115"/>
    <d v="2017-09-25T00:00:00"/>
    <x v="3"/>
    <x v="0"/>
    <s v="Second Class"/>
    <s v="DO-13645"/>
    <s v="Doug O'Connell"/>
    <n v="0.1"/>
    <x v="0"/>
    <s v="United States"/>
    <s v="Pine Bluff"/>
    <x v="41"/>
    <n v="71603"/>
    <x v="0"/>
    <s v="TEC-AC-10001114"/>
    <x v="2"/>
    <x v="6"/>
    <x v="521"/>
    <n v="199.95"/>
    <n v="5"/>
    <n v="0"/>
    <n v="63.984000000000002"/>
  </r>
  <r>
    <n v="9254"/>
    <s v="CA-2017-102309"/>
    <n v="0.5"/>
    <x v="115"/>
    <d v="2017-09-25T00:00:00"/>
    <x v="3"/>
    <x v="0"/>
    <s v="Second Class"/>
    <s v="DO-13645"/>
    <s v="Doug O'Connell"/>
    <n v="0.1"/>
    <x v="0"/>
    <s v="United States"/>
    <s v="Pine Bluff"/>
    <x v="41"/>
    <n v="71603"/>
    <x v="0"/>
    <s v="OFF-PA-10002005"/>
    <x v="0"/>
    <x v="0"/>
    <x v="735"/>
    <n v="12.96"/>
    <n v="2"/>
    <n v="0"/>
    <n v="6.2207999999999997"/>
  </r>
  <r>
    <n v="9261"/>
    <s v="CA-2017-167976"/>
    <n v="1"/>
    <x v="98"/>
    <d v="2017-11-14T00:00:00"/>
    <x v="5"/>
    <x v="0"/>
    <s v="Second Class"/>
    <s v="JL-15505"/>
    <s v="Jeremy Lonsdale"/>
    <n v="0.1"/>
    <x v="0"/>
    <s v="United States"/>
    <s v="Aberdeen"/>
    <x v="39"/>
    <n v="57401"/>
    <x v="2"/>
    <s v="OFF-SU-10004661"/>
    <x v="0"/>
    <x v="15"/>
    <x v="1276"/>
    <n v="25.5"/>
    <n v="3"/>
    <n v="0"/>
    <n v="6.63"/>
  </r>
  <r>
    <n v="9262"/>
    <s v="CA-2017-111388"/>
    <n v="1"/>
    <x v="79"/>
    <d v="2017-09-02T00:00:00"/>
    <x v="3"/>
    <x v="0"/>
    <s v="Same Day"/>
    <s v="SU-20665"/>
    <s v="Stephanie Ulpright"/>
    <n v="9.0909090909090912E-2"/>
    <x v="1"/>
    <s v="United States"/>
    <s v="Seattle"/>
    <x v="21"/>
    <n v="98103"/>
    <x v="3"/>
    <s v="FUR-CH-10003061"/>
    <x v="1"/>
    <x v="1"/>
    <x v="430"/>
    <n v="215.976"/>
    <n v="3"/>
    <n v="0.2"/>
    <n v="-2.6997"/>
  </r>
  <r>
    <n v="9265"/>
    <s v="US-2017-128118"/>
    <n v="0.5"/>
    <x v="62"/>
    <d v="2017-12-01T00:00:00"/>
    <x v="5"/>
    <x v="5"/>
    <s v="Standard Class"/>
    <s v="MY-17380"/>
    <s v="Maribeth Yedwab"/>
    <n v="0.14285714285714285"/>
    <x v="2"/>
    <s v="United States"/>
    <s v="Memphis"/>
    <x v="15"/>
    <n v="38109"/>
    <x v="0"/>
    <s v="OFF-BI-10000216"/>
    <x v="0"/>
    <x v="4"/>
    <x v="953"/>
    <n v="11.673"/>
    <n v="3"/>
    <n v="0.7"/>
    <n v="-7.782"/>
  </r>
  <r>
    <n v="9266"/>
    <s v="US-2017-128118"/>
    <n v="0.5"/>
    <x v="62"/>
    <d v="2017-12-01T00:00:00"/>
    <x v="5"/>
    <x v="5"/>
    <s v="Standard Class"/>
    <s v="MY-17380"/>
    <s v="Maribeth Yedwab"/>
    <n v="0.14285714285714285"/>
    <x v="2"/>
    <s v="United States"/>
    <s v="Memphis"/>
    <x v="15"/>
    <n v="38109"/>
    <x v="0"/>
    <s v="OFF-EN-10003448"/>
    <x v="0"/>
    <x v="10"/>
    <x v="1088"/>
    <n v="64.847999999999999"/>
    <n v="7"/>
    <n v="0.2"/>
    <n v="24.318000000000001"/>
  </r>
  <r>
    <n v="9270"/>
    <s v="US-2017-102183"/>
    <n v="0.5"/>
    <x v="46"/>
    <d v="2017-08-28T00:00:00"/>
    <x v="10"/>
    <x v="4"/>
    <s v="Standard Class"/>
    <s v="PK-19075"/>
    <s v="Pete Kriz"/>
    <n v="0.14285714285714285"/>
    <x v="0"/>
    <s v="United States"/>
    <s v="New York City"/>
    <x v="9"/>
    <n v="10035"/>
    <x v="1"/>
    <s v="OFF-BI-10003476"/>
    <x v="0"/>
    <x v="4"/>
    <x v="837"/>
    <n v="32.088000000000001"/>
    <n v="7"/>
    <n v="0.2"/>
    <n v="11.2308"/>
  </r>
  <r>
    <n v="9271"/>
    <s v="US-2017-102183"/>
    <n v="0.5"/>
    <x v="46"/>
    <d v="2017-08-28T00:00:00"/>
    <x v="10"/>
    <x v="4"/>
    <s v="Standard Class"/>
    <s v="PK-19075"/>
    <s v="Pete Kriz"/>
    <n v="0.14285714285714285"/>
    <x v="0"/>
    <s v="United States"/>
    <s v="New York City"/>
    <x v="9"/>
    <n v="10035"/>
    <x v="1"/>
    <s v="OFF-BI-10001359"/>
    <x v="0"/>
    <x v="4"/>
    <x v="470"/>
    <n v="4305.5519999999997"/>
    <n v="6"/>
    <n v="0.2"/>
    <n v="1453.1238000000001"/>
  </r>
  <r>
    <n v="9274"/>
    <s v="CA-2017-146983"/>
    <n v="1"/>
    <x v="79"/>
    <d v="2017-09-06T00:00:00"/>
    <x v="3"/>
    <x v="0"/>
    <s v="Standard Class"/>
    <s v="AH-10210"/>
    <s v="Alan Hwang"/>
    <n v="0.16666666666666666"/>
    <x v="0"/>
    <s v="United States"/>
    <s v="Henderson"/>
    <x v="22"/>
    <n v="42420"/>
    <x v="0"/>
    <s v="OFF-BI-10003650"/>
    <x v="0"/>
    <x v="4"/>
    <x v="848"/>
    <n v="1577.94"/>
    <n v="3"/>
    <n v="0"/>
    <n v="757.41120000000001"/>
  </r>
  <r>
    <n v="9278"/>
    <s v="CA-2017-122539"/>
    <n v="0.33333333333333331"/>
    <x v="24"/>
    <d v="2017-12-05T00:00:00"/>
    <x v="4"/>
    <x v="5"/>
    <s v="Standard Class"/>
    <s v="SC-20305"/>
    <s v="Sean Christensen"/>
    <n v="0.14285714285714285"/>
    <x v="0"/>
    <s v="United States"/>
    <s v="Philadelphia"/>
    <x v="1"/>
    <n v="19140"/>
    <x v="1"/>
    <s v="OFF-LA-10004853"/>
    <x v="0"/>
    <x v="7"/>
    <x v="1026"/>
    <n v="15.936"/>
    <n v="4"/>
    <n v="0.2"/>
    <n v="5.1791999999999998"/>
  </r>
  <r>
    <n v="9279"/>
    <s v="CA-2017-122539"/>
    <n v="0.33333333333333331"/>
    <x v="24"/>
    <d v="2017-12-05T00:00:00"/>
    <x v="4"/>
    <x v="5"/>
    <s v="Standard Class"/>
    <s v="SC-20305"/>
    <s v="Sean Christensen"/>
    <n v="0.14285714285714285"/>
    <x v="0"/>
    <s v="United States"/>
    <s v="Philadelphia"/>
    <x v="1"/>
    <n v="19140"/>
    <x v="1"/>
    <s v="OFF-BI-10001759"/>
    <x v="0"/>
    <x v="4"/>
    <x v="391"/>
    <n v="8.0009999999999994"/>
    <n v="7"/>
    <n v="0.7"/>
    <n v="-5.6006999999999998"/>
  </r>
  <r>
    <n v="9280"/>
    <s v="CA-2017-122539"/>
    <n v="0.33333333333333331"/>
    <x v="24"/>
    <d v="2017-12-05T00:00:00"/>
    <x v="4"/>
    <x v="5"/>
    <s v="Standard Class"/>
    <s v="SC-20305"/>
    <s v="Sean Christensen"/>
    <n v="0.14285714285714285"/>
    <x v="0"/>
    <s v="United States"/>
    <s v="Philadelphia"/>
    <x v="1"/>
    <n v="19140"/>
    <x v="1"/>
    <s v="FUR-CH-10003379"/>
    <x v="1"/>
    <x v="1"/>
    <x v="118"/>
    <n v="398.97199999999998"/>
    <n v="2"/>
    <n v="0.3"/>
    <n v="-28.498000000000001"/>
  </r>
  <r>
    <n v="9282"/>
    <s v="US-2017-152898"/>
    <n v="1"/>
    <x v="61"/>
    <d v="2017-09-15T00:00:00"/>
    <x v="3"/>
    <x v="4"/>
    <s v="Standard Class"/>
    <s v="CB-12025"/>
    <s v="Cassandra Brandow"/>
    <n v="0.1111111111111111"/>
    <x v="0"/>
    <s v="United States"/>
    <s v="Richmond"/>
    <x v="16"/>
    <n v="23223"/>
    <x v="0"/>
    <s v="OFF-AP-10000027"/>
    <x v="0"/>
    <x v="11"/>
    <x v="1374"/>
    <n v="67.900000000000006"/>
    <n v="5"/>
    <n v="0"/>
    <n v="20.37"/>
  </r>
  <r>
    <n v="9284"/>
    <s v="CA-2017-102218"/>
    <n v="1"/>
    <x v="79"/>
    <d v="2017-09-04T00:00:00"/>
    <x v="3"/>
    <x v="0"/>
    <s v="Second Class"/>
    <s v="LW-17215"/>
    <s v="Luke Weiss"/>
    <n v="0.25"/>
    <x v="0"/>
    <s v="United States"/>
    <s v="Fort Collins"/>
    <x v="26"/>
    <n v="80525"/>
    <x v="3"/>
    <s v="OFF-LA-10002475"/>
    <x v="0"/>
    <x v="7"/>
    <x v="933"/>
    <n v="11.696"/>
    <n v="2"/>
    <n v="0.2"/>
    <n v="3.9474"/>
  </r>
  <r>
    <n v="9287"/>
    <s v="CA-2017-154011"/>
    <n v="0.5"/>
    <x v="74"/>
    <d v="2017-06-26T00:00:00"/>
    <x v="7"/>
    <x v="4"/>
    <s v="Standard Class"/>
    <s v="DB-13270"/>
    <s v="Deborah Brumfield"/>
    <n v="0.25"/>
    <x v="1"/>
    <s v="United States"/>
    <s v="Dallas"/>
    <x v="2"/>
    <n v="75081"/>
    <x v="2"/>
    <s v="OFF-BI-10003166"/>
    <x v="0"/>
    <x v="4"/>
    <x v="673"/>
    <n v="6.8879999999999999"/>
    <n v="3"/>
    <n v="0.8"/>
    <n v="-11.020799999999999"/>
  </r>
  <r>
    <n v="9288"/>
    <s v="CA-2017-154011"/>
    <n v="0.5"/>
    <x v="74"/>
    <d v="2017-06-26T00:00:00"/>
    <x v="7"/>
    <x v="4"/>
    <s v="Standard Class"/>
    <s v="DB-13270"/>
    <s v="Deborah Brumfield"/>
    <n v="0.25"/>
    <x v="1"/>
    <s v="United States"/>
    <s v="Dallas"/>
    <x v="2"/>
    <n v="75081"/>
    <x v="2"/>
    <s v="FUR-TA-10000688"/>
    <x v="1"/>
    <x v="12"/>
    <x v="165"/>
    <n v="457.48500000000001"/>
    <n v="3"/>
    <n v="0.3"/>
    <n v="-84.961500000000001"/>
  </r>
  <r>
    <n v="9289"/>
    <s v="US-2017-165456"/>
    <n v="1"/>
    <x v="93"/>
    <d v="2017-12-03T00:00:00"/>
    <x v="5"/>
    <x v="2"/>
    <s v="First Class"/>
    <s v="TB-21625"/>
    <s v="Trudy Brown"/>
    <n v="0.16666666666666666"/>
    <x v="0"/>
    <s v="United States"/>
    <s v="Philadelphia"/>
    <x v="1"/>
    <n v="19134"/>
    <x v="1"/>
    <s v="FUR-CH-10003981"/>
    <x v="1"/>
    <x v="1"/>
    <x v="479"/>
    <n v="1079.316"/>
    <n v="6"/>
    <n v="0.3"/>
    <n v="-15.418799999999999"/>
  </r>
  <r>
    <n v="9293"/>
    <s v="CA-2017-124114"/>
    <n v="1"/>
    <x v="164"/>
    <d v="2017-03-02T00:00:00"/>
    <x v="9"/>
    <x v="2"/>
    <s v="Same Day"/>
    <s v="RS-19765"/>
    <s v="Roland Schwarz"/>
    <n v="0.1111111111111111"/>
    <x v="2"/>
    <s v="United States"/>
    <s v="Waco"/>
    <x v="2"/>
    <n v="76706"/>
    <x v="2"/>
    <s v="OFF-BI-10004022"/>
    <x v="0"/>
    <x v="4"/>
    <x v="1061"/>
    <n v="0.55600000000000005"/>
    <n v="1"/>
    <n v="0.8"/>
    <n v="-0.94520000000000004"/>
  </r>
  <r>
    <n v="9294"/>
    <s v="US-2017-116505"/>
    <n v="1"/>
    <x v="202"/>
    <d v="2017-11-21T00:00:00"/>
    <x v="5"/>
    <x v="5"/>
    <s v="Second Class"/>
    <s v="TB-21625"/>
    <s v="Trudy Brown"/>
    <n v="0.16666666666666666"/>
    <x v="0"/>
    <s v="United States"/>
    <s v="Hagerstown"/>
    <x v="29"/>
    <n v="21740"/>
    <x v="1"/>
    <s v="OFF-BI-10000050"/>
    <x v="0"/>
    <x v="4"/>
    <x v="74"/>
    <n v="43.8"/>
    <n v="6"/>
    <n v="0"/>
    <n v="20.585999999999999"/>
  </r>
  <r>
    <n v="9295"/>
    <s v="CA-2017-161340"/>
    <n v="0.5"/>
    <x v="8"/>
    <d v="2017-06-01T00:00:00"/>
    <x v="6"/>
    <x v="1"/>
    <s v="Standard Class"/>
    <s v="AM-10360"/>
    <s v="Alice McCarthy"/>
    <n v="0.14285714285714285"/>
    <x v="2"/>
    <s v="United States"/>
    <s v="Cleveland"/>
    <x v="12"/>
    <n v="44105"/>
    <x v="1"/>
    <s v="OFF-PA-10002464"/>
    <x v="0"/>
    <x v="0"/>
    <x v="584"/>
    <n v="13.872"/>
    <n v="3"/>
    <n v="0.2"/>
    <n v="5.0286"/>
  </r>
  <r>
    <n v="9296"/>
    <s v="CA-2017-161340"/>
    <n v="0.5"/>
    <x v="8"/>
    <d v="2017-06-01T00:00:00"/>
    <x v="6"/>
    <x v="1"/>
    <s v="Standard Class"/>
    <s v="AM-10360"/>
    <s v="Alice McCarthy"/>
    <n v="0.14285714285714285"/>
    <x v="2"/>
    <s v="United States"/>
    <s v="Cleveland"/>
    <x v="12"/>
    <n v="44105"/>
    <x v="1"/>
    <s v="FUR-BO-10004709"/>
    <x v="1"/>
    <x v="14"/>
    <x v="253"/>
    <n v="115.96"/>
    <n v="4"/>
    <n v="0.5"/>
    <n v="-64.937600000000003"/>
  </r>
  <r>
    <n v="9312"/>
    <s v="CA-2017-148642"/>
    <n v="0.5"/>
    <x v="250"/>
    <d v="2017-03-12T00:00:00"/>
    <x v="9"/>
    <x v="4"/>
    <s v="Standard Class"/>
    <s v="DW-13540"/>
    <s v="Don Weiss"/>
    <n v="0.14285714285714285"/>
    <x v="0"/>
    <s v="United States"/>
    <s v="Dallas"/>
    <x v="2"/>
    <n v="75220"/>
    <x v="2"/>
    <s v="OFF-LA-10000134"/>
    <x v="0"/>
    <x v="7"/>
    <x v="12"/>
    <n v="4.9279999999999999"/>
    <n v="2"/>
    <n v="0.2"/>
    <n v="1.7248000000000001"/>
  </r>
  <r>
    <n v="9313"/>
    <s v="CA-2017-148642"/>
    <n v="0.5"/>
    <x v="250"/>
    <d v="2017-03-12T00:00:00"/>
    <x v="9"/>
    <x v="4"/>
    <s v="Standard Class"/>
    <s v="DW-13540"/>
    <s v="Don Weiss"/>
    <n v="0.14285714285714285"/>
    <x v="0"/>
    <s v="United States"/>
    <s v="Dallas"/>
    <x v="2"/>
    <n v="75220"/>
    <x v="2"/>
    <s v="OFF-AR-10000588"/>
    <x v="0"/>
    <x v="8"/>
    <x v="694"/>
    <n v="63.488"/>
    <n v="4"/>
    <n v="0.2"/>
    <n v="4.7615999999999996"/>
  </r>
  <r>
    <n v="9318"/>
    <s v="CA-2017-124940"/>
    <n v="1"/>
    <x v="320"/>
    <d v="2017-02-26T00:00:00"/>
    <x v="8"/>
    <x v="3"/>
    <s v="Standard Class"/>
    <s v="DK-13090"/>
    <s v="Dave Kipp"/>
    <n v="0.14285714285714285"/>
    <x v="0"/>
    <s v="United States"/>
    <s v="Carrollton"/>
    <x v="2"/>
    <n v="75007"/>
    <x v="2"/>
    <s v="TEC-AC-10002076"/>
    <x v="2"/>
    <x v="6"/>
    <x v="1472"/>
    <n v="47.904000000000003"/>
    <n v="1"/>
    <n v="0.2"/>
    <n v="-2.9940000000000002"/>
  </r>
  <r>
    <n v="9319"/>
    <s v="US-2017-108343"/>
    <n v="0.33333333333333331"/>
    <x v="66"/>
    <d v="2017-07-25T00:00:00"/>
    <x v="1"/>
    <x v="2"/>
    <s v="Standard Class"/>
    <s v="AR-10825"/>
    <s v="Anthony Rawles"/>
    <n v="0.16666666666666666"/>
    <x v="2"/>
    <s v="United States"/>
    <s v="New York City"/>
    <x v="9"/>
    <n v="10009"/>
    <x v="1"/>
    <s v="OFF-PA-10000743"/>
    <x v="0"/>
    <x v="0"/>
    <x v="1172"/>
    <n v="13.36"/>
    <n v="2"/>
    <n v="0"/>
    <n v="6.4127999999999998"/>
  </r>
  <r>
    <n v="9320"/>
    <s v="US-2017-108343"/>
    <n v="0.33333333333333331"/>
    <x v="66"/>
    <d v="2017-07-25T00:00:00"/>
    <x v="1"/>
    <x v="2"/>
    <s v="Standard Class"/>
    <s v="AR-10825"/>
    <s v="Anthony Rawles"/>
    <n v="0.16666666666666666"/>
    <x v="2"/>
    <s v="United States"/>
    <s v="New York City"/>
    <x v="9"/>
    <n v="10009"/>
    <x v="1"/>
    <s v="FUR-CH-10002780"/>
    <x v="1"/>
    <x v="1"/>
    <x v="1473"/>
    <n v="163.76400000000001"/>
    <n v="2"/>
    <n v="0.1"/>
    <n v="25.474399999999999"/>
  </r>
  <r>
    <n v="9321"/>
    <s v="US-2017-108343"/>
    <n v="0.33333333333333331"/>
    <x v="66"/>
    <d v="2017-07-25T00:00:00"/>
    <x v="1"/>
    <x v="2"/>
    <s v="Standard Class"/>
    <s v="AR-10825"/>
    <s v="Anthony Rawles"/>
    <n v="0.16666666666666666"/>
    <x v="2"/>
    <s v="United States"/>
    <s v="New York City"/>
    <x v="9"/>
    <n v="10009"/>
    <x v="1"/>
    <s v="FUR-FU-10000747"/>
    <x v="1"/>
    <x v="5"/>
    <x v="1433"/>
    <n v="183.92"/>
    <n v="4"/>
    <n v="0"/>
    <n v="31.266400000000001"/>
  </r>
  <r>
    <n v="9324"/>
    <s v="CA-2017-121853"/>
    <n v="0.33333333333333331"/>
    <x v="115"/>
    <d v="2017-09-29T00:00:00"/>
    <x v="3"/>
    <x v="0"/>
    <s v="Standard Class"/>
    <s v="DB-13660"/>
    <s v="Duane Benoit"/>
    <n v="0.14285714285714285"/>
    <x v="0"/>
    <s v="United States"/>
    <s v="Los Angeles"/>
    <x v="10"/>
    <n v="90036"/>
    <x v="3"/>
    <s v="OFF-PA-10003641"/>
    <x v="0"/>
    <x v="0"/>
    <x v="1367"/>
    <n v="211.04"/>
    <n v="8"/>
    <n v="0"/>
    <n v="97.078400000000002"/>
  </r>
  <r>
    <n v="9325"/>
    <s v="CA-2017-121853"/>
    <n v="0.33333333333333331"/>
    <x v="115"/>
    <d v="2017-09-29T00:00:00"/>
    <x v="3"/>
    <x v="0"/>
    <s v="Standard Class"/>
    <s v="DB-13660"/>
    <s v="Duane Benoit"/>
    <n v="0.14285714285714285"/>
    <x v="0"/>
    <s v="United States"/>
    <s v="Los Angeles"/>
    <x v="10"/>
    <n v="90036"/>
    <x v="3"/>
    <s v="FUR-CH-10003973"/>
    <x v="1"/>
    <x v="1"/>
    <x v="304"/>
    <n v="594.81600000000003"/>
    <n v="2"/>
    <n v="0.2"/>
    <n v="59.4816"/>
  </r>
  <r>
    <n v="9326"/>
    <s v="CA-2017-121853"/>
    <n v="0.33333333333333331"/>
    <x v="115"/>
    <d v="2017-09-29T00:00:00"/>
    <x v="3"/>
    <x v="0"/>
    <s v="Standard Class"/>
    <s v="DB-13660"/>
    <s v="Duane Benoit"/>
    <n v="0.14285714285714285"/>
    <x v="0"/>
    <s v="United States"/>
    <s v="Los Angeles"/>
    <x v="10"/>
    <n v="90036"/>
    <x v="3"/>
    <s v="OFF-BI-10000977"/>
    <x v="0"/>
    <x v="4"/>
    <x v="367"/>
    <n v="72.959999999999994"/>
    <n v="3"/>
    <n v="0.2"/>
    <n v="23.712"/>
  </r>
  <r>
    <n v="9327"/>
    <s v="US-2017-130687"/>
    <n v="0.33333333333333331"/>
    <x v="59"/>
    <d v="2017-09-10T00:00:00"/>
    <x v="3"/>
    <x v="2"/>
    <s v="First Class"/>
    <s v="PF-19225"/>
    <s v="Phillip Flathmann"/>
    <n v="0.25"/>
    <x v="0"/>
    <s v="United States"/>
    <s v="Edmonds"/>
    <x v="21"/>
    <n v="98026"/>
    <x v="3"/>
    <s v="FUR-FU-10004053"/>
    <x v="1"/>
    <x v="5"/>
    <x v="1384"/>
    <n v="80.959999999999994"/>
    <n v="4"/>
    <n v="0"/>
    <n v="34.812800000000003"/>
  </r>
  <r>
    <n v="9328"/>
    <s v="US-2017-130687"/>
    <n v="0.33333333333333331"/>
    <x v="59"/>
    <d v="2017-09-10T00:00:00"/>
    <x v="3"/>
    <x v="2"/>
    <s v="First Class"/>
    <s v="PF-19225"/>
    <s v="Phillip Flathmann"/>
    <n v="0.25"/>
    <x v="0"/>
    <s v="United States"/>
    <s v="Edmonds"/>
    <x v="21"/>
    <n v="98026"/>
    <x v="3"/>
    <s v="TEC-PH-10002033"/>
    <x v="2"/>
    <x v="2"/>
    <x v="1474"/>
    <n v="455.71199999999999"/>
    <n v="2"/>
    <n v="0.2"/>
    <n v="34.178400000000003"/>
  </r>
  <r>
    <n v="9329"/>
    <s v="US-2017-130687"/>
    <n v="0.33333333333333331"/>
    <x v="59"/>
    <d v="2017-09-10T00:00:00"/>
    <x v="3"/>
    <x v="2"/>
    <s v="First Class"/>
    <s v="PF-19225"/>
    <s v="Phillip Flathmann"/>
    <n v="0.25"/>
    <x v="0"/>
    <s v="United States"/>
    <s v="Edmonds"/>
    <x v="21"/>
    <n v="98026"/>
    <x v="3"/>
    <s v="OFF-AR-10004260"/>
    <x v="0"/>
    <x v="8"/>
    <x v="773"/>
    <n v="25.98"/>
    <n v="1"/>
    <n v="0"/>
    <n v="7.2744"/>
  </r>
  <r>
    <n v="9333"/>
    <s v="CA-2017-127726"/>
    <n v="0.5"/>
    <x v="61"/>
    <d v="2017-09-13T00:00:00"/>
    <x v="3"/>
    <x v="4"/>
    <s v="Second Class"/>
    <s v="SS-20410"/>
    <s v="Shahid Shariari"/>
    <n v="0.33333333333333331"/>
    <x v="0"/>
    <s v="United States"/>
    <s v="Georgetown"/>
    <x v="22"/>
    <n v="40324"/>
    <x v="0"/>
    <s v="OFF-AP-10002578"/>
    <x v="0"/>
    <x v="11"/>
    <x v="607"/>
    <n v="195.68"/>
    <n v="4"/>
    <n v="0"/>
    <n v="50.876800000000003"/>
  </r>
  <r>
    <n v="9334"/>
    <s v="CA-2017-127726"/>
    <n v="0.5"/>
    <x v="61"/>
    <d v="2017-09-13T00:00:00"/>
    <x v="3"/>
    <x v="4"/>
    <s v="Second Class"/>
    <s v="SS-20410"/>
    <s v="Shahid Shariari"/>
    <n v="0.33333333333333331"/>
    <x v="0"/>
    <s v="United States"/>
    <s v="Georgetown"/>
    <x v="22"/>
    <n v="40324"/>
    <x v="0"/>
    <s v="OFF-FA-10000992"/>
    <x v="0"/>
    <x v="9"/>
    <x v="1475"/>
    <n v="14.2"/>
    <n v="4"/>
    <n v="0"/>
    <n v="6.6740000000000004"/>
  </r>
  <r>
    <n v="9335"/>
    <s v="CA-2017-110198"/>
    <n v="0.5"/>
    <x v="259"/>
    <d v="2017-05-02T00:00:00"/>
    <x v="6"/>
    <x v="4"/>
    <s v="First Class"/>
    <s v="AG-10900"/>
    <s v="Arthur Gainer"/>
    <n v="0.25"/>
    <x v="0"/>
    <s v="United States"/>
    <s v="Coral Springs"/>
    <x v="4"/>
    <n v="33065"/>
    <x v="0"/>
    <s v="FUR-BO-10001798"/>
    <x v="1"/>
    <x v="14"/>
    <x v="1436"/>
    <n v="314.35199999999998"/>
    <n v="3"/>
    <n v="0.2"/>
    <n v="-15.717599999999999"/>
  </r>
  <r>
    <n v="9336"/>
    <s v="CA-2017-110198"/>
    <n v="0.5"/>
    <x v="259"/>
    <d v="2017-05-02T00:00:00"/>
    <x v="6"/>
    <x v="4"/>
    <s v="First Class"/>
    <s v="AG-10900"/>
    <s v="Arthur Gainer"/>
    <n v="0.25"/>
    <x v="0"/>
    <s v="United States"/>
    <s v="Coral Springs"/>
    <x v="4"/>
    <n v="33065"/>
    <x v="0"/>
    <s v="OFF-LA-10004409"/>
    <x v="0"/>
    <x v="7"/>
    <x v="1363"/>
    <n v="4.6079999999999997"/>
    <n v="2"/>
    <n v="0.2"/>
    <n v="1.4976"/>
  </r>
  <r>
    <n v="9337"/>
    <s v="CA-2017-130715"/>
    <n v="1"/>
    <x v="30"/>
    <d v="2017-09-20T00:00:00"/>
    <x v="3"/>
    <x v="0"/>
    <s v="Standard Class"/>
    <s v="CY-12745"/>
    <s v="Craig Yedwab"/>
    <n v="0.25"/>
    <x v="2"/>
    <s v="United States"/>
    <s v="San Francisco"/>
    <x v="10"/>
    <n v="94110"/>
    <x v="3"/>
    <s v="OFF-FA-10000621"/>
    <x v="0"/>
    <x v="9"/>
    <x v="1425"/>
    <n v="17.899999999999999"/>
    <n v="5"/>
    <n v="0"/>
    <n v="8.7710000000000008"/>
  </r>
  <r>
    <n v="9344"/>
    <s v="CA-2017-109085"/>
    <n v="0.2"/>
    <x v="257"/>
    <d v="2017-02-20T00:00:00"/>
    <x v="8"/>
    <x v="5"/>
    <s v="First Class"/>
    <s v="CK-12325"/>
    <s v="Christine Kargatis"/>
    <n v="0.16666666666666666"/>
    <x v="1"/>
    <s v="United States"/>
    <s v="Troy"/>
    <x v="12"/>
    <n v="45373"/>
    <x v="1"/>
    <s v="FUR-TA-10001086"/>
    <x v="1"/>
    <x v="12"/>
    <x v="1414"/>
    <n v="455.97"/>
    <n v="5"/>
    <n v="0.4"/>
    <n v="-106.393"/>
  </r>
  <r>
    <n v="9345"/>
    <s v="CA-2017-109085"/>
    <n v="0.2"/>
    <x v="257"/>
    <d v="2017-02-20T00:00:00"/>
    <x v="8"/>
    <x v="5"/>
    <s v="First Class"/>
    <s v="CK-12325"/>
    <s v="Christine Kargatis"/>
    <n v="0.16666666666666666"/>
    <x v="1"/>
    <s v="United States"/>
    <s v="Troy"/>
    <x v="12"/>
    <n v="45373"/>
    <x v="1"/>
    <s v="OFF-BI-10001525"/>
    <x v="0"/>
    <x v="4"/>
    <x v="1023"/>
    <n v="5.7149999999999999"/>
    <n v="5"/>
    <n v="0.7"/>
    <n v="-4.7625000000000002"/>
  </r>
  <r>
    <n v="9346"/>
    <s v="CA-2017-109085"/>
    <n v="0.2"/>
    <x v="257"/>
    <d v="2017-02-20T00:00:00"/>
    <x v="8"/>
    <x v="5"/>
    <s v="First Class"/>
    <s v="CK-12325"/>
    <s v="Christine Kargatis"/>
    <n v="0.16666666666666666"/>
    <x v="1"/>
    <s v="United States"/>
    <s v="Troy"/>
    <x v="12"/>
    <n v="45373"/>
    <x v="1"/>
    <s v="TEC-PH-10000526"/>
    <x v="2"/>
    <x v="2"/>
    <x v="758"/>
    <n v="57.594000000000001"/>
    <n v="1"/>
    <n v="0.4"/>
    <n v="-11.518800000000001"/>
  </r>
  <r>
    <n v="9347"/>
    <s v="CA-2017-109085"/>
    <n v="0.2"/>
    <x v="257"/>
    <d v="2017-02-20T00:00:00"/>
    <x v="8"/>
    <x v="5"/>
    <s v="First Class"/>
    <s v="CK-12325"/>
    <s v="Christine Kargatis"/>
    <n v="0.16666666666666666"/>
    <x v="1"/>
    <s v="United States"/>
    <s v="Troy"/>
    <x v="12"/>
    <n v="45373"/>
    <x v="1"/>
    <s v="FUR-FU-10004973"/>
    <x v="1"/>
    <x v="5"/>
    <x v="456"/>
    <n v="30.143999999999998"/>
    <n v="2"/>
    <n v="0.2"/>
    <n v="8.2896000000000001"/>
  </r>
  <r>
    <n v="9348"/>
    <s v="CA-2017-109085"/>
    <n v="0.2"/>
    <x v="257"/>
    <d v="2017-02-20T00:00:00"/>
    <x v="8"/>
    <x v="5"/>
    <s v="First Class"/>
    <s v="CK-12325"/>
    <s v="Christine Kargatis"/>
    <n v="0.16666666666666666"/>
    <x v="1"/>
    <s v="United States"/>
    <s v="Troy"/>
    <x v="12"/>
    <n v="45373"/>
    <x v="1"/>
    <s v="FUR-CH-10003981"/>
    <x v="1"/>
    <x v="1"/>
    <x v="479"/>
    <n v="899.43"/>
    <n v="5"/>
    <n v="0.3"/>
    <n v="-12.849"/>
  </r>
  <r>
    <n v="9353"/>
    <s v="CA-2017-148411"/>
    <n v="0.5"/>
    <x v="70"/>
    <d v="2017-09-26T00:00:00"/>
    <x v="3"/>
    <x v="1"/>
    <s v="First Class"/>
    <s v="RO-19780"/>
    <s v="Rose O'Brian"/>
    <n v="0.16666666666666666"/>
    <x v="0"/>
    <s v="United States"/>
    <s v="Chicago"/>
    <x v="3"/>
    <n v="60623"/>
    <x v="2"/>
    <s v="FUR-CH-10003973"/>
    <x v="1"/>
    <x v="1"/>
    <x v="304"/>
    <n v="520.46400000000006"/>
    <n v="2"/>
    <n v="0.3"/>
    <n v="-14.8704"/>
  </r>
  <r>
    <n v="9354"/>
    <s v="CA-2017-148411"/>
    <n v="0.5"/>
    <x v="70"/>
    <d v="2017-09-26T00:00:00"/>
    <x v="3"/>
    <x v="1"/>
    <s v="First Class"/>
    <s v="RO-19780"/>
    <s v="Rose O'Brian"/>
    <n v="0.16666666666666666"/>
    <x v="0"/>
    <s v="United States"/>
    <s v="Chicago"/>
    <x v="3"/>
    <n v="60623"/>
    <x v="2"/>
    <s v="OFF-PA-10002109"/>
    <x v="0"/>
    <x v="0"/>
    <x v="1476"/>
    <n v="11.423999999999999"/>
    <n v="3"/>
    <n v="0.2"/>
    <n v="3.7128000000000001"/>
  </r>
  <r>
    <n v="9362"/>
    <s v="CA-2017-111591"/>
    <n v="0.25"/>
    <x v="205"/>
    <d v="2017-03-25T00:00:00"/>
    <x v="9"/>
    <x v="3"/>
    <s v="Standard Class"/>
    <s v="PS-18970"/>
    <s v="Paul Stevenson"/>
    <n v="0.16666666666666666"/>
    <x v="1"/>
    <s v="United States"/>
    <s v="Seattle"/>
    <x v="21"/>
    <n v="98105"/>
    <x v="3"/>
    <s v="OFF-BI-10004410"/>
    <x v="0"/>
    <x v="4"/>
    <x v="1477"/>
    <n v="30.576000000000001"/>
    <n v="6"/>
    <n v="0.2"/>
    <n v="10.3194"/>
  </r>
  <r>
    <n v="9363"/>
    <s v="CA-2017-111591"/>
    <n v="0.25"/>
    <x v="205"/>
    <d v="2017-03-25T00:00:00"/>
    <x v="9"/>
    <x v="3"/>
    <s v="Standard Class"/>
    <s v="PS-18970"/>
    <s v="Paul Stevenson"/>
    <n v="0.16666666666666666"/>
    <x v="1"/>
    <s v="United States"/>
    <s v="Seattle"/>
    <x v="21"/>
    <n v="98105"/>
    <x v="3"/>
    <s v="OFF-FA-10004838"/>
    <x v="0"/>
    <x v="9"/>
    <x v="1008"/>
    <n v="13.02"/>
    <n v="7"/>
    <n v="0"/>
    <n v="0.3906"/>
  </r>
  <r>
    <n v="9364"/>
    <s v="CA-2017-111591"/>
    <n v="0.25"/>
    <x v="205"/>
    <d v="2017-03-25T00:00:00"/>
    <x v="9"/>
    <x v="3"/>
    <s v="Standard Class"/>
    <s v="PS-18970"/>
    <s v="Paul Stevenson"/>
    <n v="0.16666666666666666"/>
    <x v="1"/>
    <s v="United States"/>
    <s v="Seattle"/>
    <x v="21"/>
    <n v="98105"/>
    <x v="3"/>
    <s v="FUR-FU-10002364"/>
    <x v="1"/>
    <x v="5"/>
    <x v="1105"/>
    <n v="22.14"/>
    <n v="3"/>
    <n v="0"/>
    <n v="6.4206000000000003"/>
  </r>
  <r>
    <n v="9365"/>
    <s v="CA-2017-111591"/>
    <n v="0.25"/>
    <x v="205"/>
    <d v="2017-03-25T00:00:00"/>
    <x v="9"/>
    <x v="3"/>
    <s v="Standard Class"/>
    <s v="PS-18970"/>
    <s v="Paul Stevenson"/>
    <n v="0.16666666666666666"/>
    <x v="1"/>
    <s v="United States"/>
    <s v="Seattle"/>
    <x v="21"/>
    <n v="98105"/>
    <x v="3"/>
    <s v="OFF-ST-10001809"/>
    <x v="0"/>
    <x v="3"/>
    <x v="572"/>
    <n v="359.32"/>
    <n v="4"/>
    <n v="0"/>
    <n v="7.1863999999999999"/>
  </r>
  <r>
    <n v="9370"/>
    <s v="CA-2017-113460"/>
    <n v="1"/>
    <x v="187"/>
    <d v="2017-11-09T00:00:00"/>
    <x v="5"/>
    <x v="3"/>
    <s v="Second Class"/>
    <s v="KN-16390"/>
    <s v="Katherine Nockton"/>
    <n v="0.125"/>
    <x v="2"/>
    <s v="United States"/>
    <s v="Clinton"/>
    <x v="29"/>
    <n v="20735"/>
    <x v="1"/>
    <s v="FUR-CH-10000422"/>
    <x v="1"/>
    <x v="1"/>
    <x v="712"/>
    <n v="272.97000000000003"/>
    <n v="3"/>
    <n v="0"/>
    <n v="43.675199999999997"/>
  </r>
  <r>
    <n v="9374"/>
    <s v="CA-2017-102820"/>
    <n v="1"/>
    <x v="254"/>
    <d v="2017-05-11T00:00:00"/>
    <x v="6"/>
    <x v="1"/>
    <s v="Standard Class"/>
    <s v="CS-11950"/>
    <s v="Carlos Soltero"/>
    <n v="0.16666666666666666"/>
    <x v="0"/>
    <s v="United States"/>
    <s v="Pasadena"/>
    <x v="10"/>
    <n v="91104"/>
    <x v="3"/>
    <s v="TEC-PH-10003437"/>
    <x v="2"/>
    <x v="2"/>
    <x v="1046"/>
    <n v="419.94400000000002"/>
    <n v="7"/>
    <n v="0.2"/>
    <n v="52.493000000000002"/>
  </r>
  <r>
    <n v="9377"/>
    <s v="CA-2017-108756"/>
    <n v="1"/>
    <x v="14"/>
    <d v="2017-12-29T00:00:00"/>
    <x v="4"/>
    <x v="4"/>
    <s v="Standard Class"/>
    <s v="PO-18865"/>
    <s v="Patrick O'Donnell"/>
    <n v="0.125"/>
    <x v="0"/>
    <s v="United States"/>
    <s v="East Orange"/>
    <x v="14"/>
    <n v="7017"/>
    <x v="1"/>
    <s v="TEC-AC-10003237"/>
    <x v="2"/>
    <x v="6"/>
    <x v="1478"/>
    <n v="31.8"/>
    <n v="3"/>
    <n v="0"/>
    <n v="13.673999999999999"/>
  </r>
  <r>
    <n v="9378"/>
    <s v="CA-2017-155362"/>
    <n v="1"/>
    <x v="22"/>
    <d v="2017-12-21T00:00:00"/>
    <x v="4"/>
    <x v="1"/>
    <s v="Standard Class"/>
    <s v="DP-13105"/>
    <s v="Dave Poirier"/>
    <n v="0.16666666666666666"/>
    <x v="2"/>
    <s v="United States"/>
    <s v="Eau Claire"/>
    <x v="27"/>
    <n v="54703"/>
    <x v="2"/>
    <s v="OFF-ST-10001031"/>
    <x v="0"/>
    <x v="3"/>
    <x v="1166"/>
    <n v="32.56"/>
    <n v="2"/>
    <n v="0"/>
    <n v="8.4656000000000002"/>
  </r>
  <r>
    <n v="9385"/>
    <s v="CA-2017-100433"/>
    <n v="1"/>
    <x v="263"/>
    <d v="2017-08-16T00:00:00"/>
    <x v="10"/>
    <x v="5"/>
    <s v="Standard Class"/>
    <s v="SJ-20125"/>
    <s v="Sanjit Jacobs"/>
    <n v="9.0909090909090912E-2"/>
    <x v="1"/>
    <s v="United States"/>
    <s v="New York City"/>
    <x v="9"/>
    <n v="10009"/>
    <x v="1"/>
    <s v="OFF-PA-10003441"/>
    <x v="0"/>
    <x v="0"/>
    <x v="817"/>
    <n v="25.92"/>
    <n v="4"/>
    <n v="0"/>
    <n v="12.441599999999999"/>
  </r>
  <r>
    <n v="9386"/>
    <s v="CA-2017-163097"/>
    <n v="1"/>
    <x v="39"/>
    <d v="2017-08-31T00:00:00"/>
    <x v="10"/>
    <x v="1"/>
    <s v="Standard Class"/>
    <s v="SF-20200"/>
    <s v="Sarah Foster"/>
    <n v="0.2"/>
    <x v="0"/>
    <s v="United States"/>
    <s v="Mesa"/>
    <x v="11"/>
    <n v="85204"/>
    <x v="3"/>
    <s v="FUR-FU-10004973"/>
    <x v="1"/>
    <x v="5"/>
    <x v="456"/>
    <n v="120.57599999999999"/>
    <n v="8"/>
    <n v="0.2"/>
    <n v="33.1584"/>
  </r>
  <r>
    <n v="9387"/>
    <s v="US-2017-127292"/>
    <n v="0.25"/>
    <x v="174"/>
    <d v="2017-01-23T00:00:00"/>
    <x v="11"/>
    <x v="2"/>
    <s v="Standard Class"/>
    <s v="RM-19375"/>
    <s v="Raymond Messe"/>
    <n v="0.25"/>
    <x v="0"/>
    <s v="United States"/>
    <s v="Burlington"/>
    <x v="37"/>
    <n v="5408"/>
    <x v="1"/>
    <s v="OFF-PA-10000157"/>
    <x v="0"/>
    <x v="0"/>
    <x v="88"/>
    <n v="79.92"/>
    <n v="4"/>
    <n v="0"/>
    <n v="37.562399999999997"/>
  </r>
  <r>
    <n v="9388"/>
    <s v="US-2017-127292"/>
    <n v="0.25"/>
    <x v="174"/>
    <d v="2017-01-23T00:00:00"/>
    <x v="11"/>
    <x v="2"/>
    <s v="Standard Class"/>
    <s v="RM-19375"/>
    <s v="Raymond Messe"/>
    <n v="0.25"/>
    <x v="0"/>
    <s v="United States"/>
    <s v="Burlington"/>
    <x v="37"/>
    <n v="5408"/>
    <x v="1"/>
    <s v="OFF-PA-10001970"/>
    <x v="0"/>
    <x v="0"/>
    <x v="866"/>
    <n v="12.28"/>
    <n v="1"/>
    <n v="0"/>
    <n v="5.7716000000000003"/>
  </r>
  <r>
    <n v="9389"/>
    <s v="US-2017-127292"/>
    <n v="0.25"/>
    <x v="174"/>
    <d v="2017-01-23T00:00:00"/>
    <x v="11"/>
    <x v="2"/>
    <s v="Standard Class"/>
    <s v="RM-19375"/>
    <s v="Raymond Messe"/>
    <n v="0.25"/>
    <x v="0"/>
    <s v="United States"/>
    <s v="Burlington"/>
    <x v="37"/>
    <n v="5408"/>
    <x v="1"/>
    <s v="OFF-AP-10000828"/>
    <x v="0"/>
    <x v="11"/>
    <x v="732"/>
    <n v="542.94000000000005"/>
    <n v="3"/>
    <n v="0"/>
    <n v="152.0232"/>
  </r>
  <r>
    <n v="9390"/>
    <s v="US-2017-127292"/>
    <n v="0.25"/>
    <x v="174"/>
    <d v="2017-01-23T00:00:00"/>
    <x v="11"/>
    <x v="2"/>
    <s v="Standard Class"/>
    <s v="RM-19375"/>
    <s v="Raymond Messe"/>
    <n v="0.25"/>
    <x v="0"/>
    <s v="United States"/>
    <s v="Burlington"/>
    <x v="37"/>
    <n v="5408"/>
    <x v="1"/>
    <s v="OFF-EN-10001509"/>
    <x v="0"/>
    <x v="10"/>
    <x v="935"/>
    <n v="2.04"/>
    <n v="1"/>
    <n v="0"/>
    <n v="0.95879999999999999"/>
  </r>
  <r>
    <n v="9392"/>
    <s v="CA-2017-162474"/>
    <n v="1"/>
    <x v="193"/>
    <d v="2017-03-16T00:00:00"/>
    <x v="9"/>
    <x v="4"/>
    <s v="First Class"/>
    <s v="FH-14275"/>
    <s v="Frank Hawley"/>
    <n v="0.1111111111111111"/>
    <x v="2"/>
    <s v="United States"/>
    <s v="Aurora"/>
    <x v="3"/>
    <n v="60505"/>
    <x v="2"/>
    <s v="TEC-PH-10004700"/>
    <x v="2"/>
    <x v="2"/>
    <x v="779"/>
    <n v="7.992"/>
    <n v="1"/>
    <n v="0.2"/>
    <n v="2.5973999999999999"/>
  </r>
  <r>
    <n v="9405"/>
    <s v="CA-2017-141663"/>
    <n v="1"/>
    <x v="191"/>
    <d v="2017-04-17T00:00:00"/>
    <x v="0"/>
    <x v="2"/>
    <s v="Standard Class"/>
    <s v="DP-13105"/>
    <s v="Dave Poirier"/>
    <n v="0.16666666666666666"/>
    <x v="2"/>
    <s v="United States"/>
    <s v="Philadelphia"/>
    <x v="1"/>
    <n v="19134"/>
    <x v="1"/>
    <s v="OFF-FA-10004076"/>
    <x v="0"/>
    <x v="9"/>
    <x v="1479"/>
    <n v="7.92"/>
    <n v="5"/>
    <n v="0.2"/>
    <n v="1.6830000000000001"/>
  </r>
  <r>
    <n v="9408"/>
    <s v="CA-2017-162789"/>
    <n v="0.5"/>
    <x v="165"/>
    <d v="2017-09-24T00:00:00"/>
    <x v="3"/>
    <x v="5"/>
    <s v="Second Class"/>
    <s v="LC-17140"/>
    <s v="Logan Currie"/>
    <n v="0.14285714285714285"/>
    <x v="0"/>
    <s v="United States"/>
    <s v="New York City"/>
    <x v="9"/>
    <n v="10035"/>
    <x v="1"/>
    <s v="TEC-AC-10002842"/>
    <x v="2"/>
    <x v="6"/>
    <x v="497"/>
    <n v="1071"/>
    <n v="9"/>
    <n v="0"/>
    <n v="171.36"/>
  </r>
  <r>
    <n v="9409"/>
    <s v="CA-2017-162789"/>
    <n v="0.5"/>
    <x v="165"/>
    <d v="2017-09-24T00:00:00"/>
    <x v="3"/>
    <x v="5"/>
    <s v="Second Class"/>
    <s v="LC-17140"/>
    <s v="Logan Currie"/>
    <n v="0.14285714285714285"/>
    <x v="0"/>
    <s v="United States"/>
    <s v="New York City"/>
    <x v="9"/>
    <n v="10035"/>
    <x v="1"/>
    <s v="FUR-FU-10004864"/>
    <x v="1"/>
    <x v="5"/>
    <x v="1106"/>
    <n v="12.07"/>
    <n v="1"/>
    <n v="0"/>
    <n v="3.9830999999999999"/>
  </r>
  <r>
    <n v="9410"/>
    <s v="US-2017-110149"/>
    <n v="0.5"/>
    <x v="113"/>
    <d v="2017-12-13T00:00:00"/>
    <x v="4"/>
    <x v="1"/>
    <s v="First Class"/>
    <s v="WB-21850"/>
    <s v="William Brown"/>
    <n v="0.14285714285714285"/>
    <x v="0"/>
    <s v="United States"/>
    <s v="Philadelphia"/>
    <x v="1"/>
    <n v="19143"/>
    <x v="1"/>
    <s v="OFF-BI-10000014"/>
    <x v="0"/>
    <x v="4"/>
    <x v="201"/>
    <n v="3.2730000000000001"/>
    <n v="1"/>
    <n v="0.7"/>
    <n v="-2.5093000000000001"/>
  </r>
  <r>
    <n v="9411"/>
    <s v="US-2017-110149"/>
    <n v="0.5"/>
    <x v="113"/>
    <d v="2017-12-13T00:00:00"/>
    <x v="4"/>
    <x v="1"/>
    <s v="First Class"/>
    <s v="WB-21850"/>
    <s v="William Brown"/>
    <n v="0.14285714285714285"/>
    <x v="0"/>
    <s v="United States"/>
    <s v="Philadelphia"/>
    <x v="1"/>
    <n v="19143"/>
    <x v="1"/>
    <s v="FUR-FU-10001475"/>
    <x v="1"/>
    <x v="5"/>
    <x v="137"/>
    <n v="87.92"/>
    <n v="5"/>
    <n v="0.2"/>
    <n v="15.385999999999999"/>
  </r>
  <r>
    <n v="9420"/>
    <s v="CA-2017-152926"/>
    <n v="0.5"/>
    <x v="81"/>
    <d v="2017-10-04T00:00:00"/>
    <x v="2"/>
    <x v="4"/>
    <s v="Second Class"/>
    <s v="SC-20695"/>
    <s v="Steve Chapman"/>
    <n v="0.33333333333333331"/>
    <x v="2"/>
    <s v="United States"/>
    <s v="Houston"/>
    <x v="2"/>
    <n v="77041"/>
    <x v="2"/>
    <s v="OFF-AP-10004708"/>
    <x v="0"/>
    <x v="11"/>
    <x v="859"/>
    <n v="15.224"/>
    <n v="2"/>
    <n v="0.8"/>
    <n v="-38.821199999999997"/>
  </r>
  <r>
    <n v="9421"/>
    <s v="CA-2017-152926"/>
    <n v="0.5"/>
    <x v="81"/>
    <d v="2017-10-04T00:00:00"/>
    <x v="2"/>
    <x v="4"/>
    <s v="Second Class"/>
    <s v="SC-20695"/>
    <s v="Steve Chapman"/>
    <n v="0.33333333333333331"/>
    <x v="2"/>
    <s v="United States"/>
    <s v="Houston"/>
    <x v="2"/>
    <n v="77041"/>
    <x v="2"/>
    <s v="OFF-AP-10001947"/>
    <x v="0"/>
    <x v="11"/>
    <x v="839"/>
    <n v="21.984000000000002"/>
    <n v="6"/>
    <n v="0.8"/>
    <n v="-56.059199999999997"/>
  </r>
  <r>
    <n v="9438"/>
    <s v="CA-2017-107853"/>
    <n v="1"/>
    <x v="304"/>
    <d v="2017-05-31T00:00:00"/>
    <x v="6"/>
    <x v="5"/>
    <s v="Standard Class"/>
    <s v="CD-11920"/>
    <s v="Carlos Daly"/>
    <n v="0.2"/>
    <x v="0"/>
    <s v="United States"/>
    <s v="Oceanside"/>
    <x v="10"/>
    <n v="92054"/>
    <x v="3"/>
    <s v="OFF-PA-10000520"/>
    <x v="0"/>
    <x v="0"/>
    <x v="684"/>
    <n v="12.96"/>
    <n v="2"/>
    <n v="0"/>
    <n v="6.2207999999999997"/>
  </r>
  <r>
    <n v="9439"/>
    <s v="CA-2017-126144"/>
    <n v="1"/>
    <x v="197"/>
    <d v="2017-08-05T00:00:00"/>
    <x v="1"/>
    <x v="4"/>
    <s v="Standard Class"/>
    <s v="GM-14680"/>
    <s v="Greg Matthias"/>
    <n v="1"/>
    <x v="0"/>
    <s v="United States"/>
    <s v="Philadelphia"/>
    <x v="1"/>
    <n v="19134"/>
    <x v="1"/>
    <s v="TEC-PH-10001079"/>
    <x v="2"/>
    <x v="2"/>
    <x v="1480"/>
    <n v="285.57600000000002"/>
    <n v="4"/>
    <n v="0.4"/>
    <n v="-57.115200000000002"/>
  </r>
  <r>
    <n v="9443"/>
    <s v="CA-2017-165904"/>
    <n v="0.5"/>
    <x v="25"/>
    <d v="2017-04-11T00:00:00"/>
    <x v="0"/>
    <x v="5"/>
    <s v="Standard Class"/>
    <s v="HR-14770"/>
    <s v="Hallie Redmond"/>
    <n v="9.0909090909090912E-2"/>
    <x v="1"/>
    <s v="United States"/>
    <s v="Jacksonville"/>
    <x v="4"/>
    <n v="32216"/>
    <x v="0"/>
    <s v="OFF-AR-10003156"/>
    <x v="0"/>
    <x v="8"/>
    <x v="1481"/>
    <n v="16.256"/>
    <n v="2"/>
    <n v="0.2"/>
    <n v="1.2192000000000001"/>
  </r>
  <r>
    <n v="9444"/>
    <s v="CA-2017-165904"/>
    <n v="0.5"/>
    <x v="25"/>
    <d v="2017-04-11T00:00:00"/>
    <x v="0"/>
    <x v="5"/>
    <s v="Standard Class"/>
    <s v="HR-14770"/>
    <s v="Hallie Redmond"/>
    <n v="9.0909090909090912E-2"/>
    <x v="1"/>
    <s v="United States"/>
    <s v="Jacksonville"/>
    <x v="4"/>
    <n v="32216"/>
    <x v="0"/>
    <s v="TEC-PH-10000576"/>
    <x v="2"/>
    <x v="2"/>
    <x v="609"/>
    <n v="219.184"/>
    <n v="2"/>
    <n v="0.2"/>
    <n v="19.178599999999999"/>
  </r>
  <r>
    <n v="9448"/>
    <s v="CA-2017-136882"/>
    <n v="1"/>
    <x v="240"/>
    <d v="2017-06-03T00:00:00"/>
    <x v="6"/>
    <x v="0"/>
    <s v="Standard Class"/>
    <s v="DN-13690"/>
    <s v="Duane Noonan"/>
    <n v="1"/>
    <x v="0"/>
    <s v="United States"/>
    <s v="Tulsa"/>
    <x v="34"/>
    <n v="74133"/>
    <x v="2"/>
    <s v="FUR-FU-10003664"/>
    <x v="1"/>
    <x v="5"/>
    <x v="1482"/>
    <n v="477.3"/>
    <n v="5"/>
    <n v="0"/>
    <n v="138.417"/>
  </r>
  <r>
    <n v="9451"/>
    <s v="CA-2017-145506"/>
    <n v="1"/>
    <x v="23"/>
    <d v="2017-06-07T00:00:00"/>
    <x v="7"/>
    <x v="0"/>
    <s v="Standard Class"/>
    <s v="MO-17800"/>
    <s v="Meg O'Connel"/>
    <n v="0.125"/>
    <x v="1"/>
    <s v="United States"/>
    <s v="Spokane"/>
    <x v="21"/>
    <n v="99207"/>
    <x v="3"/>
    <s v="OFF-ST-10004963"/>
    <x v="0"/>
    <x v="3"/>
    <x v="840"/>
    <n v="136.26"/>
    <n v="9"/>
    <n v="0"/>
    <n v="5.4504000000000001"/>
  </r>
  <r>
    <n v="9457"/>
    <s v="CA-2017-151855"/>
    <n v="0.5"/>
    <x v="240"/>
    <d v="2017-06-03T00:00:00"/>
    <x v="6"/>
    <x v="0"/>
    <s v="Standard Class"/>
    <s v="BW-11110"/>
    <s v="Bart Watters"/>
    <n v="0.2"/>
    <x v="2"/>
    <s v="United States"/>
    <s v="Greensboro"/>
    <x v="0"/>
    <n v="27405"/>
    <x v="0"/>
    <s v="TEC-AC-10002380"/>
    <x v="2"/>
    <x v="6"/>
    <x v="1483"/>
    <n v="27.192"/>
    <n v="3"/>
    <n v="0.2"/>
    <n v="0.33989999999999998"/>
  </r>
  <r>
    <n v="9458"/>
    <s v="CA-2017-151855"/>
    <n v="0.5"/>
    <x v="240"/>
    <d v="2017-06-03T00:00:00"/>
    <x v="6"/>
    <x v="0"/>
    <s v="Standard Class"/>
    <s v="BW-11110"/>
    <s v="Bart Watters"/>
    <n v="0.2"/>
    <x v="2"/>
    <s v="United States"/>
    <s v="Greensboro"/>
    <x v="0"/>
    <n v="27405"/>
    <x v="0"/>
    <s v="OFF-BI-10004209"/>
    <x v="0"/>
    <x v="4"/>
    <x v="919"/>
    <n v="12.06"/>
    <n v="5"/>
    <n v="0.7"/>
    <n v="-10.050000000000001"/>
  </r>
  <r>
    <n v="9463"/>
    <s v="US-2017-109610"/>
    <n v="1"/>
    <x v="255"/>
    <d v="2017-11-30T00:00:00"/>
    <x v="5"/>
    <x v="0"/>
    <s v="Second Class"/>
    <s v="BS-11590"/>
    <s v="Brendan Sweed"/>
    <n v="1"/>
    <x v="2"/>
    <s v="United States"/>
    <s v="Louisville"/>
    <x v="22"/>
    <n v="40214"/>
    <x v="0"/>
    <s v="FUR-CH-10001854"/>
    <x v="1"/>
    <x v="1"/>
    <x v="1229"/>
    <n v="701.96"/>
    <n v="2"/>
    <n v="0"/>
    <n v="168.47040000000001"/>
  </r>
  <r>
    <n v="9467"/>
    <s v="CA-2017-102925"/>
    <n v="0.125"/>
    <x v="15"/>
    <d v="2017-11-10T00:00:00"/>
    <x v="5"/>
    <x v="1"/>
    <s v="Second Class"/>
    <s v="CD-12280"/>
    <s v="Christina DeMoss"/>
    <n v="7.6923076923076927E-2"/>
    <x v="0"/>
    <s v="United States"/>
    <s v="New York City"/>
    <x v="9"/>
    <n v="10024"/>
    <x v="1"/>
    <s v="OFF-BI-10002735"/>
    <x v="0"/>
    <x v="4"/>
    <x v="544"/>
    <n v="164.68799999999999"/>
    <n v="6"/>
    <n v="0.2"/>
    <n v="55.5822"/>
  </r>
  <r>
    <n v="9468"/>
    <s v="CA-2017-102925"/>
    <n v="0.125"/>
    <x v="15"/>
    <d v="2017-11-10T00:00:00"/>
    <x v="5"/>
    <x v="1"/>
    <s v="Second Class"/>
    <s v="CD-12280"/>
    <s v="Christina DeMoss"/>
    <n v="7.6923076923076927E-2"/>
    <x v="0"/>
    <s v="United States"/>
    <s v="New York City"/>
    <x v="9"/>
    <n v="10024"/>
    <x v="1"/>
    <s v="FUR-TA-10003469"/>
    <x v="1"/>
    <x v="12"/>
    <x v="1411"/>
    <n v="166.5"/>
    <n v="2"/>
    <n v="0.4"/>
    <n v="-66.599999999999994"/>
  </r>
  <r>
    <n v="9469"/>
    <s v="CA-2017-102925"/>
    <n v="0.125"/>
    <x v="15"/>
    <d v="2017-11-10T00:00:00"/>
    <x v="5"/>
    <x v="1"/>
    <s v="Second Class"/>
    <s v="CD-12280"/>
    <s v="Christina DeMoss"/>
    <n v="7.6923076923076927E-2"/>
    <x v="0"/>
    <s v="United States"/>
    <s v="New York City"/>
    <x v="9"/>
    <n v="10024"/>
    <x v="1"/>
    <s v="OFF-PA-10001870"/>
    <x v="0"/>
    <x v="0"/>
    <x v="1484"/>
    <n v="12.96"/>
    <n v="2"/>
    <n v="0"/>
    <n v="6.2207999999999997"/>
  </r>
  <r>
    <n v="9470"/>
    <s v="CA-2017-102925"/>
    <n v="0.125"/>
    <x v="15"/>
    <d v="2017-11-10T00:00:00"/>
    <x v="5"/>
    <x v="1"/>
    <s v="Second Class"/>
    <s v="CD-12280"/>
    <s v="Christina DeMoss"/>
    <n v="7.6923076923076927E-2"/>
    <x v="0"/>
    <s v="United States"/>
    <s v="New York City"/>
    <x v="9"/>
    <n v="10024"/>
    <x v="1"/>
    <s v="OFF-PA-10004071"/>
    <x v="0"/>
    <x v="0"/>
    <x v="482"/>
    <n v="110.96"/>
    <n v="2"/>
    <n v="0"/>
    <n v="53.260800000000003"/>
  </r>
  <r>
    <n v="9471"/>
    <s v="CA-2017-102925"/>
    <n v="0.125"/>
    <x v="15"/>
    <d v="2017-11-10T00:00:00"/>
    <x v="5"/>
    <x v="1"/>
    <s v="Second Class"/>
    <s v="CD-12280"/>
    <s v="Christina DeMoss"/>
    <n v="7.6923076923076927E-2"/>
    <x v="0"/>
    <s v="United States"/>
    <s v="New York City"/>
    <x v="9"/>
    <n v="10024"/>
    <x v="1"/>
    <s v="TEC-PH-10001448"/>
    <x v="2"/>
    <x v="2"/>
    <x v="1225"/>
    <n v="99.98"/>
    <n v="2"/>
    <n v="0"/>
    <n v="3.9992000000000001"/>
  </r>
  <r>
    <n v="9472"/>
    <s v="CA-2017-102925"/>
    <n v="0.125"/>
    <x v="15"/>
    <d v="2017-11-10T00:00:00"/>
    <x v="5"/>
    <x v="1"/>
    <s v="Second Class"/>
    <s v="CD-12280"/>
    <s v="Christina DeMoss"/>
    <n v="7.6923076923076927E-2"/>
    <x v="0"/>
    <s v="United States"/>
    <s v="New York City"/>
    <x v="9"/>
    <n v="10024"/>
    <x v="1"/>
    <s v="OFF-BI-10002706"/>
    <x v="0"/>
    <x v="4"/>
    <x v="1485"/>
    <n v="11.423999999999999"/>
    <n v="1"/>
    <n v="0.2"/>
    <n v="3.7128000000000001"/>
  </r>
  <r>
    <n v="9473"/>
    <s v="CA-2017-102925"/>
    <n v="0.125"/>
    <x v="15"/>
    <d v="2017-11-10T00:00:00"/>
    <x v="5"/>
    <x v="1"/>
    <s v="Second Class"/>
    <s v="CD-12280"/>
    <s v="Christina DeMoss"/>
    <n v="7.6923076923076927E-2"/>
    <x v="0"/>
    <s v="United States"/>
    <s v="New York City"/>
    <x v="9"/>
    <n v="10024"/>
    <x v="1"/>
    <s v="FUR-CH-10004875"/>
    <x v="1"/>
    <x v="1"/>
    <x v="718"/>
    <n v="128.124"/>
    <n v="2"/>
    <n v="0.1"/>
    <n v="24.2012"/>
  </r>
  <r>
    <n v="9474"/>
    <s v="CA-2017-102925"/>
    <n v="0.125"/>
    <x v="15"/>
    <d v="2017-11-10T00:00:00"/>
    <x v="5"/>
    <x v="1"/>
    <s v="Second Class"/>
    <s v="CD-12280"/>
    <s v="Christina DeMoss"/>
    <n v="7.6923076923076927E-2"/>
    <x v="0"/>
    <s v="United States"/>
    <s v="New York City"/>
    <x v="9"/>
    <n v="10024"/>
    <x v="1"/>
    <s v="FUR-FU-10004245"/>
    <x v="1"/>
    <x v="5"/>
    <x v="1159"/>
    <n v="101.4"/>
    <n v="5"/>
    <n v="0"/>
    <n v="38.531999999999996"/>
  </r>
  <r>
    <n v="9482"/>
    <s v="CA-2017-150504"/>
    <n v="1"/>
    <x v="10"/>
    <d v="2017-11-12T00:00:00"/>
    <x v="5"/>
    <x v="4"/>
    <s v="Standard Class"/>
    <s v="HG-14845"/>
    <s v="Harry Greene"/>
    <n v="0.14285714285714285"/>
    <x v="0"/>
    <s v="United States"/>
    <s v="Dallas"/>
    <x v="2"/>
    <n v="75220"/>
    <x v="2"/>
    <s v="OFF-ST-10000615"/>
    <x v="0"/>
    <x v="3"/>
    <x v="8"/>
    <n v="18.16"/>
    <n v="2"/>
    <n v="0.2"/>
    <n v="1.8160000000000001"/>
  </r>
  <r>
    <n v="9487"/>
    <s v="CA-2017-130505"/>
    <n v="1"/>
    <x v="112"/>
    <d v="2017-10-12T00:00:00"/>
    <x v="2"/>
    <x v="2"/>
    <s v="Same Day"/>
    <s v="NF-18385"/>
    <s v="Natalie Fritzler"/>
    <n v="0.33333333333333331"/>
    <x v="0"/>
    <s v="United States"/>
    <s v="Wheeling"/>
    <x v="46"/>
    <n v="26003"/>
    <x v="1"/>
    <s v="FUR-TA-10001932"/>
    <x v="1"/>
    <x v="12"/>
    <x v="895"/>
    <n v="673.34400000000005"/>
    <n v="3"/>
    <n v="0.3"/>
    <n v="-76.953599999999994"/>
  </r>
  <r>
    <n v="9488"/>
    <s v="US-2017-125213"/>
    <n v="1"/>
    <x v="40"/>
    <d v="2017-12-13T00:00:00"/>
    <x v="4"/>
    <x v="4"/>
    <s v="First Class"/>
    <s v="NB-18655"/>
    <s v="Nona Balk"/>
    <n v="0.125"/>
    <x v="2"/>
    <s v="United States"/>
    <s v="Paterson"/>
    <x v="14"/>
    <n v="7501"/>
    <x v="1"/>
    <s v="OFF-FA-10001561"/>
    <x v="0"/>
    <x v="9"/>
    <x v="1304"/>
    <n v="6.54"/>
    <n v="3"/>
    <n v="0"/>
    <n v="2.1581999999999999"/>
  </r>
  <r>
    <n v="9491"/>
    <s v="CA-2017-111738"/>
    <n v="0.5"/>
    <x v="284"/>
    <d v="2017-01-07T00:00:00"/>
    <x v="11"/>
    <x v="3"/>
    <s v="Standard Class"/>
    <s v="CM-12385"/>
    <s v="Christopher Martinez"/>
    <n v="0.2"/>
    <x v="0"/>
    <s v="United States"/>
    <s v="San Francisco"/>
    <x v="10"/>
    <n v="94110"/>
    <x v="3"/>
    <s v="OFF-BI-10004584"/>
    <x v="0"/>
    <x v="4"/>
    <x v="755"/>
    <n v="2022.2719999999999"/>
    <n v="8"/>
    <n v="0.2"/>
    <n v="682.51679999999999"/>
  </r>
  <r>
    <n v="9492"/>
    <s v="CA-2017-111738"/>
    <n v="0.5"/>
    <x v="284"/>
    <d v="2017-01-07T00:00:00"/>
    <x v="11"/>
    <x v="3"/>
    <s v="Standard Class"/>
    <s v="CM-12385"/>
    <s v="Christopher Martinez"/>
    <n v="0.2"/>
    <x v="0"/>
    <s v="United States"/>
    <s v="San Francisco"/>
    <x v="10"/>
    <n v="94110"/>
    <x v="3"/>
    <s v="OFF-AR-10000817"/>
    <x v="0"/>
    <x v="8"/>
    <x v="1278"/>
    <n v="9.1199999999999992"/>
    <n v="3"/>
    <n v="0"/>
    <n v="3.1008"/>
  </r>
  <r>
    <n v="9493"/>
    <s v="CA-2017-163188"/>
    <n v="1"/>
    <x v="187"/>
    <d v="2017-11-07T00:00:00"/>
    <x v="5"/>
    <x v="3"/>
    <s v="Same Day"/>
    <s v="EC-14050"/>
    <s v="Erin Creighton"/>
    <n v="0.25"/>
    <x v="0"/>
    <s v="United States"/>
    <s v="Oklahoma City"/>
    <x v="34"/>
    <n v="73120"/>
    <x v="2"/>
    <s v="OFF-BI-10000756"/>
    <x v="0"/>
    <x v="4"/>
    <x v="937"/>
    <n v="38.159999999999997"/>
    <n v="9"/>
    <n v="0"/>
    <n v="19.079999999999998"/>
  </r>
  <r>
    <n v="9498"/>
    <s v="CA-2017-118213"/>
    <n v="0.33333333333333331"/>
    <x v="15"/>
    <d v="2017-11-07T00:00:00"/>
    <x v="5"/>
    <x v="1"/>
    <s v="First Class"/>
    <s v="AB-10060"/>
    <s v="Adam Bellavance"/>
    <n v="0.125"/>
    <x v="1"/>
    <s v="United States"/>
    <s v="Greenwood"/>
    <x v="24"/>
    <n v="46142"/>
    <x v="2"/>
    <s v="OFF-PA-10002615"/>
    <x v="0"/>
    <x v="0"/>
    <x v="55"/>
    <n v="4.41"/>
    <n v="1"/>
    <n v="0"/>
    <n v="2.0286"/>
  </r>
  <r>
    <n v="9499"/>
    <s v="CA-2017-118213"/>
    <n v="0.33333333333333331"/>
    <x v="15"/>
    <d v="2017-11-07T00:00:00"/>
    <x v="5"/>
    <x v="1"/>
    <s v="First Class"/>
    <s v="AB-10060"/>
    <s v="Adam Bellavance"/>
    <n v="0.125"/>
    <x v="1"/>
    <s v="United States"/>
    <s v="Greenwood"/>
    <x v="24"/>
    <n v="46142"/>
    <x v="2"/>
    <s v="OFF-PA-10000565"/>
    <x v="0"/>
    <x v="0"/>
    <x v="2"/>
    <n v="167.94"/>
    <n v="3"/>
    <n v="0"/>
    <n v="82.290599999999998"/>
  </r>
  <r>
    <n v="9500"/>
    <s v="CA-2017-118213"/>
    <n v="0.33333333333333331"/>
    <x v="15"/>
    <d v="2017-11-07T00:00:00"/>
    <x v="5"/>
    <x v="1"/>
    <s v="First Class"/>
    <s v="AB-10060"/>
    <s v="Adam Bellavance"/>
    <n v="0.125"/>
    <x v="1"/>
    <s v="United States"/>
    <s v="Greenwood"/>
    <x v="24"/>
    <n v="46142"/>
    <x v="2"/>
    <s v="OFF-PA-10003673"/>
    <x v="0"/>
    <x v="0"/>
    <x v="722"/>
    <n v="67.8"/>
    <n v="10"/>
    <n v="0"/>
    <n v="31.187999999999999"/>
  </r>
  <r>
    <n v="9513"/>
    <s v="CA-2017-142461"/>
    <n v="1"/>
    <x v="298"/>
    <d v="2017-06-03T00:00:00"/>
    <x v="6"/>
    <x v="3"/>
    <s v="Second Class"/>
    <s v="KT-16480"/>
    <s v="Kean Thornton"/>
    <n v="0.2"/>
    <x v="0"/>
    <s v="United States"/>
    <s v="Dallas"/>
    <x v="2"/>
    <n v="75217"/>
    <x v="2"/>
    <s v="FUR-BO-10001811"/>
    <x v="1"/>
    <x v="14"/>
    <x v="774"/>
    <n v="204.66640000000001"/>
    <n v="1"/>
    <n v="0.32"/>
    <n v="-6.0195999999999996"/>
  </r>
  <r>
    <n v="9520"/>
    <s v="US-2017-104451"/>
    <n v="1"/>
    <x v="155"/>
    <d v="2017-05-12T00:00:00"/>
    <x v="6"/>
    <x v="4"/>
    <s v="Second Class"/>
    <s v="MM-18055"/>
    <s v="Michelle Moray"/>
    <n v="0.1111111111111111"/>
    <x v="0"/>
    <s v="United States"/>
    <s v="San Francisco"/>
    <x v="10"/>
    <n v="94110"/>
    <x v="3"/>
    <s v="OFF-AP-10000692"/>
    <x v="0"/>
    <x v="11"/>
    <x v="1486"/>
    <n v="81.08"/>
    <n v="4"/>
    <n v="0"/>
    <n v="22.702400000000001"/>
  </r>
  <r>
    <n v="9525"/>
    <s v="CA-2017-156958"/>
    <n v="0.2"/>
    <x v="76"/>
    <d v="2017-12-06T00:00:00"/>
    <x v="4"/>
    <x v="3"/>
    <s v="First Class"/>
    <s v="PB-18805"/>
    <s v="Patrick Bzostek"/>
    <n v="0.2"/>
    <x v="1"/>
    <s v="United States"/>
    <s v="Seattle"/>
    <x v="21"/>
    <n v="98115"/>
    <x v="3"/>
    <s v="OFF-BI-10001524"/>
    <x v="0"/>
    <x v="4"/>
    <x v="608"/>
    <n v="83.92"/>
    <n v="5"/>
    <n v="0.2"/>
    <n v="29.372"/>
  </r>
  <r>
    <n v="9526"/>
    <s v="CA-2017-156958"/>
    <n v="0.2"/>
    <x v="76"/>
    <d v="2017-12-06T00:00:00"/>
    <x v="4"/>
    <x v="3"/>
    <s v="First Class"/>
    <s v="PB-18805"/>
    <s v="Patrick Bzostek"/>
    <n v="0.2"/>
    <x v="1"/>
    <s v="United States"/>
    <s v="Seattle"/>
    <x v="21"/>
    <n v="98115"/>
    <x v="3"/>
    <s v="FUR-FU-10003268"/>
    <x v="1"/>
    <x v="5"/>
    <x v="1386"/>
    <n v="199.9"/>
    <n v="5"/>
    <n v="0"/>
    <n v="39.979999999999997"/>
  </r>
  <r>
    <n v="9527"/>
    <s v="CA-2017-156958"/>
    <n v="0.2"/>
    <x v="76"/>
    <d v="2017-12-06T00:00:00"/>
    <x v="4"/>
    <x v="3"/>
    <s v="First Class"/>
    <s v="PB-18805"/>
    <s v="Patrick Bzostek"/>
    <n v="0.2"/>
    <x v="1"/>
    <s v="United States"/>
    <s v="Seattle"/>
    <x v="21"/>
    <n v="98115"/>
    <x v="3"/>
    <s v="TEC-PH-10000148"/>
    <x v="2"/>
    <x v="2"/>
    <x v="836"/>
    <n v="31.175999999999998"/>
    <n v="3"/>
    <n v="0.2"/>
    <n v="-7.0145999999999997"/>
  </r>
  <r>
    <n v="9528"/>
    <s v="CA-2017-156958"/>
    <n v="0.2"/>
    <x v="76"/>
    <d v="2017-12-06T00:00:00"/>
    <x v="4"/>
    <x v="3"/>
    <s v="First Class"/>
    <s v="PB-18805"/>
    <s v="Patrick Bzostek"/>
    <n v="0.2"/>
    <x v="1"/>
    <s v="United States"/>
    <s v="Seattle"/>
    <x v="21"/>
    <n v="98115"/>
    <x v="3"/>
    <s v="OFF-BI-10001543"/>
    <x v="0"/>
    <x v="4"/>
    <x v="98"/>
    <n v="172.75200000000001"/>
    <n v="6"/>
    <n v="0.2"/>
    <n v="60.463200000000001"/>
  </r>
  <r>
    <n v="9529"/>
    <s v="CA-2017-156958"/>
    <n v="0.2"/>
    <x v="76"/>
    <d v="2017-12-06T00:00:00"/>
    <x v="4"/>
    <x v="3"/>
    <s v="First Class"/>
    <s v="PB-18805"/>
    <s v="Patrick Bzostek"/>
    <n v="0.2"/>
    <x v="1"/>
    <s v="United States"/>
    <s v="Seattle"/>
    <x v="21"/>
    <n v="98115"/>
    <x v="3"/>
    <s v="OFF-BI-10002071"/>
    <x v="0"/>
    <x v="4"/>
    <x v="334"/>
    <n v="9.2959999999999994"/>
    <n v="2"/>
    <n v="0.2"/>
    <n v="3.0211999999999999"/>
  </r>
  <r>
    <n v="9530"/>
    <s v="CA-2017-101637"/>
    <n v="1"/>
    <x v="190"/>
    <d v="2017-03-25T00:00:00"/>
    <x v="9"/>
    <x v="5"/>
    <s v="Same Day"/>
    <s v="AC-10615"/>
    <s v="Ann Chong"/>
    <n v="6.25E-2"/>
    <x v="2"/>
    <s v="United States"/>
    <s v="Beaumont"/>
    <x v="2"/>
    <n v="77705"/>
    <x v="2"/>
    <s v="OFF-ST-10002352"/>
    <x v="0"/>
    <x v="3"/>
    <x v="300"/>
    <n v="12.768000000000001"/>
    <n v="2"/>
    <n v="0.2"/>
    <n v="0.95760000000000001"/>
  </r>
  <r>
    <n v="9531"/>
    <s v="CA-2017-111759"/>
    <n v="1"/>
    <x v="35"/>
    <d v="2017-07-12T00:00:00"/>
    <x v="1"/>
    <x v="0"/>
    <s v="Standard Class"/>
    <s v="MR-17545"/>
    <s v="Mathew Reese"/>
    <n v="0.25"/>
    <x v="1"/>
    <s v="United States"/>
    <s v="Seattle"/>
    <x v="21"/>
    <n v="98103"/>
    <x v="3"/>
    <s v="OFF-PA-10003127"/>
    <x v="0"/>
    <x v="0"/>
    <x v="2"/>
    <n v="52.76"/>
    <n v="2"/>
    <n v="0"/>
    <n v="24.269600000000001"/>
  </r>
  <r>
    <n v="9532"/>
    <s v="CA-2017-102729"/>
    <n v="1"/>
    <x v="9"/>
    <d v="2017-10-31T00:00:00"/>
    <x v="2"/>
    <x v="2"/>
    <s v="Standard Class"/>
    <s v="BF-11215"/>
    <s v="Benjamin Farhat"/>
    <n v="0.16666666666666666"/>
    <x v="1"/>
    <s v="United States"/>
    <s v="Dallas"/>
    <x v="2"/>
    <n v="75217"/>
    <x v="2"/>
    <s v="OFF-ST-10000464"/>
    <x v="0"/>
    <x v="3"/>
    <x v="860"/>
    <n v="55.616"/>
    <n v="2"/>
    <n v="0.2"/>
    <n v="5.5616000000000003"/>
  </r>
  <r>
    <n v="9537"/>
    <s v="CA-2017-124191"/>
    <n v="1"/>
    <x v="141"/>
    <d v="2017-06-14T00:00:00"/>
    <x v="7"/>
    <x v="4"/>
    <s v="Second Class"/>
    <s v="TS-21610"/>
    <s v="Troy Staebel"/>
    <n v="0.125"/>
    <x v="0"/>
    <s v="United States"/>
    <s v="Chicago"/>
    <x v="3"/>
    <n v="60610"/>
    <x v="2"/>
    <s v="FUR-FU-10002364"/>
    <x v="1"/>
    <x v="5"/>
    <x v="1105"/>
    <n v="8.8559999999999999"/>
    <n v="3"/>
    <n v="0.6"/>
    <n v="-6.8634000000000004"/>
  </r>
  <r>
    <n v="9539"/>
    <s v="US-2017-169488"/>
    <n v="0.5"/>
    <x v="59"/>
    <d v="2017-09-09T00:00:00"/>
    <x v="3"/>
    <x v="2"/>
    <s v="First Class"/>
    <s v="AA-10375"/>
    <s v="Allen Armold"/>
    <n v="0.2"/>
    <x v="0"/>
    <s v="United States"/>
    <s v="Providence"/>
    <x v="20"/>
    <n v="2908"/>
    <x v="1"/>
    <s v="OFF-PA-10002659"/>
    <x v="0"/>
    <x v="0"/>
    <x v="337"/>
    <n v="16.899999999999999"/>
    <n v="5"/>
    <n v="0"/>
    <n v="7.774"/>
  </r>
  <r>
    <n v="9540"/>
    <s v="US-2017-169488"/>
    <n v="0.5"/>
    <x v="59"/>
    <d v="2017-09-09T00:00:00"/>
    <x v="3"/>
    <x v="2"/>
    <s v="First Class"/>
    <s v="AA-10375"/>
    <s v="Allen Armold"/>
    <n v="0.2"/>
    <x v="0"/>
    <s v="United States"/>
    <s v="Providence"/>
    <x v="20"/>
    <n v="2908"/>
    <x v="1"/>
    <s v="OFF-PA-10000157"/>
    <x v="0"/>
    <x v="0"/>
    <x v="88"/>
    <n v="39.96"/>
    <n v="2"/>
    <n v="0"/>
    <n v="18.781199999999998"/>
  </r>
  <r>
    <n v="9569"/>
    <s v="CA-2017-104388"/>
    <n v="1"/>
    <x v="268"/>
    <d v="2017-07-07T00:00:00"/>
    <x v="1"/>
    <x v="6"/>
    <s v="First Class"/>
    <s v="DK-12835"/>
    <s v="Damala Kotsonis"/>
    <n v="8.3333333333333329E-2"/>
    <x v="2"/>
    <s v="United States"/>
    <s v="Fremont"/>
    <x v="32"/>
    <n v="68025"/>
    <x v="2"/>
    <s v="TEC-PH-10002293"/>
    <x v="2"/>
    <x v="2"/>
    <x v="22"/>
    <n v="79.959999999999994"/>
    <n v="4"/>
    <n v="0"/>
    <n v="22.3888"/>
  </r>
  <r>
    <n v="9579"/>
    <s v="CA-2017-152975"/>
    <n v="0.25"/>
    <x v="5"/>
    <d v="2017-09-16T00:00:00"/>
    <x v="3"/>
    <x v="2"/>
    <s v="First Class"/>
    <s v="RB-19705"/>
    <s v="Roger Barcio"/>
    <n v="0.2"/>
    <x v="1"/>
    <s v="United States"/>
    <s v="New York City"/>
    <x v="9"/>
    <n v="10035"/>
    <x v="1"/>
    <s v="TEC-PH-10004586"/>
    <x v="2"/>
    <x v="2"/>
    <x v="322"/>
    <n v="1079.8499999999999"/>
    <n v="3"/>
    <n v="0"/>
    <n v="323.95499999999998"/>
  </r>
  <r>
    <n v="9580"/>
    <s v="CA-2017-152975"/>
    <n v="0.25"/>
    <x v="5"/>
    <d v="2017-09-16T00:00:00"/>
    <x v="3"/>
    <x v="2"/>
    <s v="First Class"/>
    <s v="RB-19705"/>
    <s v="Roger Barcio"/>
    <n v="0.2"/>
    <x v="1"/>
    <s v="United States"/>
    <s v="New York City"/>
    <x v="9"/>
    <n v="10035"/>
    <x v="1"/>
    <s v="OFF-ST-10001370"/>
    <x v="0"/>
    <x v="3"/>
    <x v="863"/>
    <n v="70.98"/>
    <n v="1"/>
    <n v="0"/>
    <n v="3.5489999999999999"/>
  </r>
  <r>
    <n v="9581"/>
    <s v="CA-2017-152975"/>
    <n v="0.25"/>
    <x v="5"/>
    <d v="2017-09-16T00:00:00"/>
    <x v="3"/>
    <x v="2"/>
    <s v="First Class"/>
    <s v="RB-19705"/>
    <s v="Roger Barcio"/>
    <n v="0.2"/>
    <x v="1"/>
    <s v="United States"/>
    <s v="New York City"/>
    <x v="9"/>
    <n v="10035"/>
    <x v="1"/>
    <s v="OFF-AR-10001988"/>
    <x v="0"/>
    <x v="8"/>
    <x v="271"/>
    <n v="29.95"/>
    <n v="5"/>
    <n v="0"/>
    <n v="8.6854999999999993"/>
  </r>
  <r>
    <n v="9582"/>
    <s v="CA-2017-152975"/>
    <n v="0.25"/>
    <x v="5"/>
    <d v="2017-09-16T00:00:00"/>
    <x v="3"/>
    <x v="2"/>
    <s v="First Class"/>
    <s v="RB-19705"/>
    <s v="Roger Barcio"/>
    <n v="0.2"/>
    <x v="1"/>
    <s v="United States"/>
    <s v="New York City"/>
    <x v="9"/>
    <n v="10035"/>
    <x v="1"/>
    <s v="FUR-CH-10003298"/>
    <x v="1"/>
    <x v="1"/>
    <x v="1002"/>
    <n v="589.41"/>
    <n v="5"/>
    <n v="0.1"/>
    <n v="-6.5490000000000004"/>
  </r>
  <r>
    <n v="9584"/>
    <s v="CA-2017-116127"/>
    <n v="1"/>
    <x v="183"/>
    <d v="2017-06-27T00:00:00"/>
    <x v="7"/>
    <x v="1"/>
    <s v="Second Class"/>
    <s v="SB-20185"/>
    <s v="Sarah Brown"/>
    <n v="0.33333333333333331"/>
    <x v="0"/>
    <s v="United States"/>
    <s v="New York City"/>
    <x v="9"/>
    <n v="10024"/>
    <x v="1"/>
    <s v="FUR-BO-10002213"/>
    <x v="1"/>
    <x v="14"/>
    <x v="1487"/>
    <n v="400.78399999999999"/>
    <n v="1"/>
    <n v="0.2"/>
    <n v="-5.0098000000000003"/>
  </r>
  <r>
    <n v="9585"/>
    <s v="CA-2017-132584"/>
    <n v="1"/>
    <x v="222"/>
    <d v="2017-08-27T00:00:00"/>
    <x v="10"/>
    <x v="0"/>
    <s v="First Class"/>
    <s v="HJ-14875"/>
    <s v="Heather Jas"/>
    <n v="1"/>
    <x v="1"/>
    <s v="United States"/>
    <s v="Detroit"/>
    <x v="5"/>
    <n v="48234"/>
    <x v="2"/>
    <s v="OFF-ST-10000344"/>
    <x v="0"/>
    <x v="3"/>
    <x v="393"/>
    <n v="53.72"/>
    <n v="4"/>
    <n v="0"/>
    <n v="13.9672"/>
  </r>
  <r>
    <n v="9588"/>
    <s v="US-2017-129203"/>
    <n v="1"/>
    <x v="238"/>
    <d v="2017-04-22T00:00:00"/>
    <x v="0"/>
    <x v="4"/>
    <s v="Standard Class"/>
    <s v="BM-11575"/>
    <s v="Brendan Murry"/>
    <n v="0.25"/>
    <x v="2"/>
    <s v="United States"/>
    <s v="Chicago"/>
    <x v="3"/>
    <n v="60653"/>
    <x v="2"/>
    <s v="OFF-ST-10001418"/>
    <x v="0"/>
    <x v="3"/>
    <x v="1042"/>
    <n v="195.136"/>
    <n v="4"/>
    <n v="0.2"/>
    <n v="-43.9056"/>
  </r>
  <r>
    <n v="9589"/>
    <s v="CA-2017-110940"/>
    <n v="1"/>
    <x v="82"/>
    <d v="2017-07-28T00:00:00"/>
    <x v="1"/>
    <x v="1"/>
    <s v="Standard Class"/>
    <s v="AZ-10750"/>
    <s v="Annie Zypern"/>
    <n v="1"/>
    <x v="0"/>
    <s v="United States"/>
    <s v="Wheeling"/>
    <x v="3"/>
    <n v="60090"/>
    <x v="2"/>
    <s v="OFF-AR-10000380"/>
    <x v="0"/>
    <x v="8"/>
    <x v="1242"/>
    <n v="121.536"/>
    <n v="4"/>
    <n v="0.2"/>
    <n v="15.192"/>
  </r>
  <r>
    <n v="9594"/>
    <s v="CA-2017-108931"/>
    <n v="0.5"/>
    <x v="5"/>
    <d v="2017-09-19T00:00:00"/>
    <x v="3"/>
    <x v="2"/>
    <s v="Standard Class"/>
    <s v="HZ-14950"/>
    <s v="Henia Zydlo"/>
    <n v="0.2"/>
    <x v="0"/>
    <s v="United States"/>
    <s v="New York City"/>
    <x v="9"/>
    <n v="10024"/>
    <x v="1"/>
    <s v="OFF-PA-10002741"/>
    <x v="0"/>
    <x v="0"/>
    <x v="762"/>
    <n v="8.56"/>
    <n v="2"/>
    <n v="0"/>
    <n v="3.8519999999999999"/>
  </r>
  <r>
    <n v="9595"/>
    <s v="CA-2017-108931"/>
    <n v="0.5"/>
    <x v="5"/>
    <d v="2017-09-19T00:00:00"/>
    <x v="3"/>
    <x v="2"/>
    <s v="Standard Class"/>
    <s v="HZ-14950"/>
    <s v="Henia Zydlo"/>
    <n v="0.2"/>
    <x v="0"/>
    <s v="United States"/>
    <s v="New York City"/>
    <x v="9"/>
    <n v="10024"/>
    <x v="1"/>
    <s v="OFF-PA-10003845"/>
    <x v="0"/>
    <x v="0"/>
    <x v="91"/>
    <n v="11.56"/>
    <n v="2"/>
    <n v="0"/>
    <n v="5.6643999999999997"/>
  </r>
  <r>
    <n v="9596"/>
    <s v="CA-2017-104619"/>
    <n v="0.33333333333333331"/>
    <x v="206"/>
    <d v="2017-01-29T00:00:00"/>
    <x v="11"/>
    <x v="3"/>
    <s v="Standard Class"/>
    <s v="KD-16495"/>
    <s v="Keith Dawkins"/>
    <n v="0.2"/>
    <x v="2"/>
    <s v="United States"/>
    <s v="San Jose"/>
    <x v="10"/>
    <n v="95123"/>
    <x v="3"/>
    <s v="OFF-AP-10001492"/>
    <x v="0"/>
    <x v="11"/>
    <x v="557"/>
    <n v="25.86"/>
    <n v="3"/>
    <n v="0"/>
    <n v="6.7236000000000002"/>
  </r>
  <r>
    <n v="9597"/>
    <s v="CA-2017-104619"/>
    <n v="0.33333333333333331"/>
    <x v="206"/>
    <d v="2017-01-29T00:00:00"/>
    <x v="11"/>
    <x v="3"/>
    <s v="Standard Class"/>
    <s v="KD-16495"/>
    <s v="Keith Dawkins"/>
    <n v="0.2"/>
    <x v="2"/>
    <s v="United States"/>
    <s v="San Jose"/>
    <x v="10"/>
    <n v="95123"/>
    <x v="3"/>
    <s v="OFF-BI-10004318"/>
    <x v="0"/>
    <x v="4"/>
    <x v="890"/>
    <n v="276.78399999999999"/>
    <n v="2"/>
    <n v="0.2"/>
    <n v="89.954800000000006"/>
  </r>
  <r>
    <n v="9598"/>
    <s v="CA-2017-104619"/>
    <n v="0.33333333333333331"/>
    <x v="206"/>
    <d v="2017-01-29T00:00:00"/>
    <x v="11"/>
    <x v="3"/>
    <s v="Standard Class"/>
    <s v="KD-16495"/>
    <s v="Keith Dawkins"/>
    <n v="0.2"/>
    <x v="2"/>
    <s v="United States"/>
    <s v="San Jose"/>
    <x v="10"/>
    <n v="95123"/>
    <x v="3"/>
    <s v="TEC-PH-10000193"/>
    <x v="2"/>
    <x v="2"/>
    <x v="1337"/>
    <n v="110.352"/>
    <n v="3"/>
    <n v="0.2"/>
    <n v="8.2764000000000006"/>
  </r>
  <r>
    <n v="9601"/>
    <s v="CA-2017-107797"/>
    <n v="1"/>
    <x v="155"/>
    <d v="2017-05-11T00:00:00"/>
    <x v="6"/>
    <x v="4"/>
    <s v="Second Class"/>
    <s v="EB-13705"/>
    <s v="Ed Braxton"/>
    <n v="0.25"/>
    <x v="2"/>
    <s v="United States"/>
    <s v="Mansfield"/>
    <x v="2"/>
    <n v="76063"/>
    <x v="2"/>
    <s v="OFF-PA-10003848"/>
    <x v="0"/>
    <x v="0"/>
    <x v="1307"/>
    <n v="41.472000000000001"/>
    <n v="8"/>
    <n v="0.2"/>
    <n v="14.5152"/>
  </r>
  <r>
    <n v="9606"/>
    <s v="US-2017-122672"/>
    <n v="0.5"/>
    <x v="78"/>
    <d v="2017-11-09T00:00:00"/>
    <x v="5"/>
    <x v="0"/>
    <s v="Standard Class"/>
    <s v="HG-14965"/>
    <s v="Henry Goldwyn"/>
    <n v="0.25"/>
    <x v="2"/>
    <s v="United States"/>
    <s v="Lancaster"/>
    <x v="12"/>
    <n v="43130"/>
    <x v="1"/>
    <s v="TEC-AC-10002323"/>
    <x v="2"/>
    <x v="6"/>
    <x v="662"/>
    <n v="70.72"/>
    <n v="4"/>
    <n v="0.2"/>
    <n v="-6.1879999999999997"/>
  </r>
  <r>
    <n v="9607"/>
    <s v="US-2017-122672"/>
    <n v="0.5"/>
    <x v="78"/>
    <d v="2017-11-09T00:00:00"/>
    <x v="5"/>
    <x v="0"/>
    <s v="Standard Class"/>
    <s v="HG-14965"/>
    <s v="Henry Goldwyn"/>
    <n v="0.25"/>
    <x v="2"/>
    <s v="United States"/>
    <s v="Lancaster"/>
    <x v="12"/>
    <n v="43130"/>
    <x v="1"/>
    <s v="OFF-ST-10002344"/>
    <x v="0"/>
    <x v="3"/>
    <x v="932"/>
    <n v="194.352"/>
    <n v="3"/>
    <n v="0.2"/>
    <n v="-43.729199999999999"/>
  </r>
  <r>
    <n v="9608"/>
    <s v="CA-2017-117128"/>
    <n v="0.5"/>
    <x v="76"/>
    <d v="2017-12-08T00:00:00"/>
    <x v="4"/>
    <x v="3"/>
    <s v="Second Class"/>
    <s v="BF-11080"/>
    <s v="Bart Folk"/>
    <n v="0.2"/>
    <x v="0"/>
    <s v="United States"/>
    <s v="New York City"/>
    <x v="9"/>
    <n v="10024"/>
    <x v="1"/>
    <s v="OFF-PA-10000007"/>
    <x v="0"/>
    <x v="0"/>
    <x v="847"/>
    <n v="21.6"/>
    <n v="6"/>
    <n v="0"/>
    <n v="9.9359999999999999"/>
  </r>
  <r>
    <n v="9609"/>
    <s v="CA-2017-117128"/>
    <n v="0.5"/>
    <x v="76"/>
    <d v="2017-12-08T00:00:00"/>
    <x v="4"/>
    <x v="3"/>
    <s v="Second Class"/>
    <s v="BF-11080"/>
    <s v="Bart Folk"/>
    <n v="0.2"/>
    <x v="0"/>
    <s v="United States"/>
    <s v="New York City"/>
    <x v="9"/>
    <n v="10024"/>
    <x v="1"/>
    <s v="OFF-LA-10000248"/>
    <x v="0"/>
    <x v="7"/>
    <x v="1469"/>
    <n v="11.07"/>
    <n v="3"/>
    <n v="0"/>
    <n v="5.2028999999999996"/>
  </r>
  <r>
    <n v="9612"/>
    <s v="CA-2017-144365"/>
    <n v="1"/>
    <x v="317"/>
    <d v="2017-10-30T00:00:00"/>
    <x v="2"/>
    <x v="3"/>
    <s v="Standard Class"/>
    <s v="CS-11950"/>
    <s v="Carlos Soltero"/>
    <n v="0.16666666666666666"/>
    <x v="0"/>
    <s v="United States"/>
    <s v="Jackson"/>
    <x v="23"/>
    <n v="39212"/>
    <x v="0"/>
    <s v="OFF-FA-10000735"/>
    <x v="0"/>
    <x v="9"/>
    <x v="24"/>
    <n v="11.68"/>
    <n v="4"/>
    <n v="0"/>
    <n v="5.2560000000000002"/>
  </r>
  <r>
    <n v="9618"/>
    <s v="CA-2017-160633"/>
    <n v="0.33333333333333331"/>
    <x v="192"/>
    <d v="2017-11-21T00:00:00"/>
    <x v="5"/>
    <x v="2"/>
    <s v="Standard Class"/>
    <s v="BS-11380"/>
    <s v="Bill Stewart"/>
    <n v="9.0909090909090912E-2"/>
    <x v="2"/>
    <s v="United States"/>
    <s v="Bowling Green"/>
    <x v="12"/>
    <n v="43402"/>
    <x v="1"/>
    <s v="TEC-CO-10002095"/>
    <x v="2"/>
    <x v="13"/>
    <x v="1488"/>
    <n v="899.98199999999997"/>
    <n v="3"/>
    <n v="0.4"/>
    <n v="74.998500000000007"/>
  </r>
  <r>
    <n v="9619"/>
    <s v="CA-2017-160633"/>
    <n v="0.33333333333333331"/>
    <x v="192"/>
    <d v="2017-11-21T00:00:00"/>
    <x v="5"/>
    <x v="2"/>
    <s v="Standard Class"/>
    <s v="BS-11380"/>
    <s v="Bill Stewart"/>
    <n v="9.0909090909090912E-2"/>
    <x v="2"/>
    <s v="United States"/>
    <s v="Bowling Green"/>
    <x v="12"/>
    <n v="43402"/>
    <x v="1"/>
    <s v="OFF-AR-10004022"/>
    <x v="0"/>
    <x v="8"/>
    <x v="1227"/>
    <n v="86.352000000000004"/>
    <n v="3"/>
    <n v="0.2"/>
    <n v="5.3970000000000002"/>
  </r>
  <r>
    <n v="9620"/>
    <s v="CA-2017-160633"/>
    <n v="0.33333333333333331"/>
    <x v="192"/>
    <d v="2017-11-21T00:00:00"/>
    <x v="5"/>
    <x v="2"/>
    <s v="Standard Class"/>
    <s v="BS-11380"/>
    <s v="Bill Stewart"/>
    <n v="9.0909090909090912E-2"/>
    <x v="2"/>
    <s v="United States"/>
    <s v="Bowling Green"/>
    <x v="12"/>
    <n v="43402"/>
    <x v="1"/>
    <s v="TEC-AC-10002335"/>
    <x v="2"/>
    <x v="6"/>
    <x v="1448"/>
    <n v="139.96"/>
    <n v="5"/>
    <n v="0.2"/>
    <n v="-1.7495000000000001"/>
  </r>
  <r>
    <n v="9624"/>
    <s v="CA-2017-137449"/>
    <n v="0.33333333333333331"/>
    <x v="63"/>
    <d v="2017-06-30T00:00:00"/>
    <x v="7"/>
    <x v="2"/>
    <s v="First Class"/>
    <s v="ME-17725"/>
    <s v="Max Engle"/>
    <n v="0.16666666666666666"/>
    <x v="0"/>
    <s v="United States"/>
    <s v="Dallas"/>
    <x v="2"/>
    <n v="75220"/>
    <x v="2"/>
    <s v="OFF-AP-10000240"/>
    <x v="0"/>
    <x v="11"/>
    <x v="1489"/>
    <n v="21.391999999999999"/>
    <n v="2"/>
    <n v="0.8"/>
    <n v="-54.549599999999998"/>
  </r>
  <r>
    <n v="9625"/>
    <s v="CA-2017-137449"/>
    <n v="0.33333333333333331"/>
    <x v="63"/>
    <d v="2017-06-30T00:00:00"/>
    <x v="7"/>
    <x v="2"/>
    <s v="First Class"/>
    <s v="ME-17725"/>
    <s v="Max Engle"/>
    <n v="0.16666666666666666"/>
    <x v="0"/>
    <s v="United States"/>
    <s v="Dallas"/>
    <x v="2"/>
    <n v="75220"/>
    <x v="2"/>
    <s v="FUR-TA-10002855"/>
    <x v="1"/>
    <x v="12"/>
    <x v="1356"/>
    <n v="307.31400000000002"/>
    <n v="3"/>
    <n v="0.3"/>
    <n v="-39.511800000000001"/>
  </r>
  <r>
    <n v="9626"/>
    <s v="CA-2017-137449"/>
    <n v="0.33333333333333331"/>
    <x v="63"/>
    <d v="2017-06-30T00:00:00"/>
    <x v="7"/>
    <x v="2"/>
    <s v="First Class"/>
    <s v="ME-17725"/>
    <s v="Max Engle"/>
    <n v="0.16666666666666666"/>
    <x v="0"/>
    <s v="United States"/>
    <s v="Dallas"/>
    <x v="2"/>
    <n v="75220"/>
    <x v="2"/>
    <s v="FUR-BO-10000780"/>
    <x v="1"/>
    <x v="14"/>
    <x v="988"/>
    <n v="409.99919999999997"/>
    <n v="3"/>
    <n v="0.32"/>
    <n v="-96.470399999999998"/>
  </r>
  <r>
    <n v="9627"/>
    <s v="CA-2017-103520"/>
    <n v="1"/>
    <x v="115"/>
    <d v="2017-09-25T00:00:00"/>
    <x v="3"/>
    <x v="0"/>
    <s v="First Class"/>
    <s v="MH-17785"/>
    <s v="Maya Herman"/>
    <n v="1"/>
    <x v="2"/>
    <s v="United States"/>
    <s v="Lubbock"/>
    <x v="2"/>
    <n v="79424"/>
    <x v="2"/>
    <s v="OFF-PA-10001846"/>
    <x v="0"/>
    <x v="0"/>
    <x v="1490"/>
    <n v="9.2479999999999993"/>
    <n v="2"/>
    <n v="0.2"/>
    <n v="3.3523999999999998"/>
  </r>
  <r>
    <n v="9633"/>
    <s v="CA-2017-154809"/>
    <n v="1"/>
    <x v="223"/>
    <d v="2017-02-17T00:00:00"/>
    <x v="8"/>
    <x v="4"/>
    <s v="Standard Class"/>
    <s v="MH-17455"/>
    <s v="Mark Hamilton"/>
    <n v="0.2"/>
    <x v="0"/>
    <s v="United States"/>
    <s v="Minneapolis"/>
    <x v="7"/>
    <n v="55407"/>
    <x v="2"/>
    <s v="OFF-AP-10004785"/>
    <x v="0"/>
    <x v="11"/>
    <x v="499"/>
    <n v="90.64"/>
    <n v="8"/>
    <n v="0"/>
    <n v="38.975200000000001"/>
  </r>
  <r>
    <n v="9639"/>
    <s v="US-2017-125808"/>
    <n v="1"/>
    <x v="26"/>
    <d v="2017-11-15T00:00:00"/>
    <x v="5"/>
    <x v="1"/>
    <s v="Second Class"/>
    <s v="EP-13915"/>
    <s v="Emily Phan"/>
    <n v="6.6666666666666666E-2"/>
    <x v="0"/>
    <s v="United States"/>
    <s v="Los Angeles"/>
    <x v="10"/>
    <n v="90032"/>
    <x v="3"/>
    <s v="OFF-PA-10001846"/>
    <x v="0"/>
    <x v="0"/>
    <x v="1490"/>
    <n v="11.56"/>
    <n v="2"/>
    <n v="0"/>
    <n v="5.6643999999999997"/>
  </r>
  <r>
    <n v="9645"/>
    <s v="US-2017-107979"/>
    <n v="0.33333333333333331"/>
    <x v="27"/>
    <d v="2017-06-13T00:00:00"/>
    <x v="7"/>
    <x v="2"/>
    <s v="Standard Class"/>
    <s v="FO-14305"/>
    <s v="Frank Olsen"/>
    <n v="0.14285714285714285"/>
    <x v="0"/>
    <s v="United States"/>
    <s v="Glendale"/>
    <x v="11"/>
    <n v="85301"/>
    <x v="3"/>
    <s v="TEC-AC-10002006"/>
    <x v="2"/>
    <x v="6"/>
    <x v="952"/>
    <n v="89.543999999999997"/>
    <n v="7"/>
    <n v="0.2"/>
    <n v="12.3123"/>
  </r>
  <r>
    <n v="9646"/>
    <s v="US-2017-107979"/>
    <n v="0.33333333333333331"/>
    <x v="27"/>
    <d v="2017-06-13T00:00:00"/>
    <x v="7"/>
    <x v="2"/>
    <s v="Standard Class"/>
    <s v="FO-14305"/>
    <s v="Frank Olsen"/>
    <n v="0.14285714285714285"/>
    <x v="0"/>
    <s v="United States"/>
    <s v="Glendale"/>
    <x v="11"/>
    <n v="85301"/>
    <x v="3"/>
    <s v="OFF-ST-10002485"/>
    <x v="0"/>
    <x v="3"/>
    <x v="1217"/>
    <n v="35.167999999999999"/>
    <n v="2"/>
    <n v="0.2"/>
    <n v="-8.3523999999999994"/>
  </r>
  <r>
    <n v="9647"/>
    <s v="US-2017-107979"/>
    <n v="0.33333333333333331"/>
    <x v="27"/>
    <d v="2017-06-13T00:00:00"/>
    <x v="7"/>
    <x v="2"/>
    <s v="Standard Class"/>
    <s v="FO-14305"/>
    <s v="Frank Olsen"/>
    <n v="0.14285714285714285"/>
    <x v="0"/>
    <s v="United States"/>
    <s v="Glendale"/>
    <x v="11"/>
    <n v="85301"/>
    <x v="3"/>
    <s v="OFF-BI-10000778"/>
    <x v="0"/>
    <x v="4"/>
    <x v="951"/>
    <n v="72.587999999999994"/>
    <n v="2"/>
    <n v="0.7"/>
    <n v="-48.392000000000003"/>
  </r>
  <r>
    <n v="9654"/>
    <s v="CA-2017-161893"/>
    <n v="0.5"/>
    <x v="57"/>
    <d v="2017-01-27T00:00:00"/>
    <x v="11"/>
    <x v="4"/>
    <s v="Standard Class"/>
    <s v="HP-14815"/>
    <s v="Harold Pawlan"/>
    <n v="0.25"/>
    <x v="1"/>
    <s v="United States"/>
    <s v="Tucson"/>
    <x v="11"/>
    <n v="85705"/>
    <x v="3"/>
    <s v="TEC-AC-10001874"/>
    <x v="2"/>
    <x v="6"/>
    <x v="1491"/>
    <n v="95.983999999999995"/>
    <n v="2"/>
    <n v="0.2"/>
    <n v="11.997999999999999"/>
  </r>
  <r>
    <n v="9655"/>
    <s v="CA-2017-161893"/>
    <n v="0.5"/>
    <x v="57"/>
    <d v="2017-01-27T00:00:00"/>
    <x v="11"/>
    <x v="4"/>
    <s v="Standard Class"/>
    <s v="HP-14815"/>
    <s v="Harold Pawlan"/>
    <n v="0.25"/>
    <x v="1"/>
    <s v="United States"/>
    <s v="Tucson"/>
    <x v="11"/>
    <n v="85705"/>
    <x v="3"/>
    <s v="OFF-BI-10004506"/>
    <x v="0"/>
    <x v="4"/>
    <x v="1492"/>
    <n v="4.9379999999999997"/>
    <n v="2"/>
    <n v="0.7"/>
    <n v="-3.6212"/>
  </r>
  <r>
    <n v="9664"/>
    <s v="CA-2017-132619"/>
    <n v="1"/>
    <x v="150"/>
    <d v="2017-09-05T00:00:00"/>
    <x v="10"/>
    <x v="2"/>
    <s v="Standard Class"/>
    <s v="MS-17770"/>
    <s v="Maxwell Schwartz"/>
    <n v="1"/>
    <x v="0"/>
    <s v="United States"/>
    <s v="San Francisco"/>
    <x v="10"/>
    <n v="94109"/>
    <x v="3"/>
    <s v="OFF-ST-10001511"/>
    <x v="0"/>
    <x v="3"/>
    <x v="709"/>
    <n v="193.95"/>
    <n v="3"/>
    <n v="0"/>
    <n v="9.6974999999999998"/>
  </r>
  <r>
    <n v="9666"/>
    <s v="CA-2017-157448"/>
    <n v="0.5"/>
    <x v="192"/>
    <d v="2017-11-20T00:00:00"/>
    <x v="5"/>
    <x v="2"/>
    <s v="Standard Class"/>
    <s v="LC-16885"/>
    <s v="Lena Creighton"/>
    <n v="0.25"/>
    <x v="0"/>
    <s v="United States"/>
    <s v="Los Angeles"/>
    <x v="10"/>
    <n v="90049"/>
    <x v="3"/>
    <s v="FUR-FU-10003268"/>
    <x v="1"/>
    <x v="5"/>
    <x v="1386"/>
    <n v="119.94"/>
    <n v="3"/>
    <n v="0"/>
    <n v="23.988"/>
  </r>
  <r>
    <n v="9667"/>
    <s v="CA-2017-157448"/>
    <n v="0.5"/>
    <x v="192"/>
    <d v="2017-11-20T00:00:00"/>
    <x v="5"/>
    <x v="2"/>
    <s v="Standard Class"/>
    <s v="LC-16885"/>
    <s v="Lena Creighton"/>
    <n v="0.25"/>
    <x v="0"/>
    <s v="United States"/>
    <s v="Los Angeles"/>
    <x v="10"/>
    <n v="90049"/>
    <x v="3"/>
    <s v="FUR-FU-10001847"/>
    <x v="1"/>
    <x v="5"/>
    <x v="1137"/>
    <n v="12.42"/>
    <n v="3"/>
    <n v="0"/>
    <n v="4.4711999999999996"/>
  </r>
  <r>
    <n v="9670"/>
    <s v="CA-2017-145275"/>
    <n v="1"/>
    <x v="130"/>
    <d v="2017-04-06T00:00:00"/>
    <x v="0"/>
    <x v="1"/>
    <s v="Standard Class"/>
    <s v="AH-10465"/>
    <s v="Amy Hunt"/>
    <n v="0.33333333333333331"/>
    <x v="0"/>
    <s v="United States"/>
    <s v="Decatur"/>
    <x v="31"/>
    <n v="35601"/>
    <x v="0"/>
    <s v="OFF-LA-10001569"/>
    <x v="0"/>
    <x v="7"/>
    <x v="267"/>
    <n v="14.94"/>
    <n v="3"/>
    <n v="0"/>
    <n v="6.8723999999999998"/>
  </r>
  <r>
    <n v="9672"/>
    <s v="US-2017-140312"/>
    <n v="1"/>
    <x v="7"/>
    <d v="2017-11-19T00:00:00"/>
    <x v="5"/>
    <x v="4"/>
    <s v="Standard Class"/>
    <s v="KL-16645"/>
    <s v="Ken Lonsdale"/>
    <n v="0.16666666666666666"/>
    <x v="0"/>
    <s v="United States"/>
    <s v="Dublin"/>
    <x v="10"/>
    <n v="94568"/>
    <x v="3"/>
    <s v="TEC-PH-10003442"/>
    <x v="2"/>
    <x v="2"/>
    <x v="435"/>
    <n v="22"/>
    <n v="5"/>
    <n v="0.2"/>
    <n v="1.375"/>
  </r>
  <r>
    <n v="9682"/>
    <s v="CA-2017-122770"/>
    <n v="0.25"/>
    <x v="296"/>
    <d v="2017-12-18T00:00:00"/>
    <x v="4"/>
    <x v="6"/>
    <s v="Standard Class"/>
    <s v="EP-13915"/>
    <s v="Emily Phan"/>
    <n v="6.6666666666666666E-2"/>
    <x v="0"/>
    <s v="United States"/>
    <s v="San Francisco"/>
    <x v="10"/>
    <n v="94122"/>
    <x v="3"/>
    <s v="OFF-LA-10004559"/>
    <x v="0"/>
    <x v="7"/>
    <x v="1257"/>
    <n v="8.64"/>
    <n v="3"/>
    <n v="0"/>
    <n v="4.2336"/>
  </r>
  <r>
    <n v="9683"/>
    <s v="CA-2017-122770"/>
    <n v="0.25"/>
    <x v="296"/>
    <d v="2017-12-18T00:00:00"/>
    <x v="4"/>
    <x v="6"/>
    <s v="Standard Class"/>
    <s v="EP-13915"/>
    <s v="Emily Phan"/>
    <n v="6.6666666666666666E-2"/>
    <x v="0"/>
    <s v="United States"/>
    <s v="San Francisco"/>
    <x v="10"/>
    <n v="94122"/>
    <x v="3"/>
    <s v="OFF-PA-10003172"/>
    <x v="0"/>
    <x v="0"/>
    <x v="299"/>
    <n v="38.880000000000003"/>
    <n v="6"/>
    <n v="0"/>
    <n v="18.662400000000002"/>
  </r>
  <r>
    <n v="9684"/>
    <s v="CA-2017-122770"/>
    <n v="0.25"/>
    <x v="296"/>
    <d v="2017-12-18T00:00:00"/>
    <x v="4"/>
    <x v="6"/>
    <s v="Standard Class"/>
    <s v="EP-13915"/>
    <s v="Emily Phan"/>
    <n v="6.6666666666666666E-2"/>
    <x v="0"/>
    <s v="United States"/>
    <s v="San Francisco"/>
    <x v="10"/>
    <n v="94122"/>
    <x v="3"/>
    <s v="FUR-FU-10001473"/>
    <x v="1"/>
    <x v="5"/>
    <x v="792"/>
    <n v="201.04"/>
    <n v="8"/>
    <n v="0"/>
    <n v="54.280799999999999"/>
  </r>
  <r>
    <n v="9685"/>
    <s v="CA-2017-122770"/>
    <n v="0.25"/>
    <x v="296"/>
    <d v="2017-12-18T00:00:00"/>
    <x v="4"/>
    <x v="6"/>
    <s v="Standard Class"/>
    <s v="EP-13915"/>
    <s v="Emily Phan"/>
    <n v="6.6666666666666666E-2"/>
    <x v="0"/>
    <s v="United States"/>
    <s v="San Francisco"/>
    <x v="10"/>
    <n v="94122"/>
    <x v="3"/>
    <s v="OFF-PA-10000232"/>
    <x v="0"/>
    <x v="0"/>
    <x v="947"/>
    <n v="12.96"/>
    <n v="2"/>
    <n v="0"/>
    <n v="6.3503999999999996"/>
  </r>
  <r>
    <n v="9686"/>
    <s v="CA-2017-118668"/>
    <n v="1"/>
    <x v="131"/>
    <d v="2017-01-04T00:00:00"/>
    <x v="11"/>
    <x v="4"/>
    <s v="Second Class"/>
    <s v="FW-14395"/>
    <s v="Fred Wasserman"/>
    <n v="1"/>
    <x v="2"/>
    <s v="United States"/>
    <s v="Los Angeles"/>
    <x v="10"/>
    <n v="90032"/>
    <x v="3"/>
    <s v="TEC-AC-10000682"/>
    <x v="2"/>
    <x v="6"/>
    <x v="1396"/>
    <n v="16.59"/>
    <n v="1"/>
    <n v="0"/>
    <n v="5.8064999999999998"/>
  </r>
  <r>
    <n v="9687"/>
    <s v="CA-2017-116498"/>
    <n v="1"/>
    <x v="298"/>
    <d v="2017-06-03T00:00:00"/>
    <x v="6"/>
    <x v="3"/>
    <s v="Standard Class"/>
    <s v="KA-16525"/>
    <s v="Kelly Andreada"/>
    <n v="0.16666666666666666"/>
    <x v="0"/>
    <s v="United States"/>
    <s v="San Diego"/>
    <x v="10"/>
    <n v="92037"/>
    <x v="3"/>
    <s v="OFF-AR-10003405"/>
    <x v="0"/>
    <x v="8"/>
    <x v="1493"/>
    <n v="35.1"/>
    <n v="6"/>
    <n v="0"/>
    <n v="10.179"/>
  </r>
  <r>
    <n v="9688"/>
    <s v="US-2017-130603"/>
    <n v="1"/>
    <x v="285"/>
    <d v="2017-10-06T00:00:00"/>
    <x v="3"/>
    <x v="0"/>
    <s v="Standard Class"/>
    <s v="SC-20050"/>
    <s v="Sample Company A"/>
    <n v="0.2"/>
    <x v="1"/>
    <s v="United States"/>
    <s v="Arlington"/>
    <x v="2"/>
    <n v="76017"/>
    <x v="2"/>
    <s v="OFF-BI-10000301"/>
    <x v="0"/>
    <x v="4"/>
    <x v="197"/>
    <n v="11.646000000000001"/>
    <n v="9"/>
    <n v="0.8"/>
    <n v="-17.469000000000001"/>
  </r>
  <r>
    <n v="9689"/>
    <s v="US-2017-135986"/>
    <n v="0.5"/>
    <x v="89"/>
    <d v="2017-06-27T00:00:00"/>
    <x v="7"/>
    <x v="3"/>
    <s v="Standard Class"/>
    <s v="PG-18895"/>
    <s v="Paul Gonzalez"/>
    <n v="0.16666666666666666"/>
    <x v="0"/>
    <s v="United States"/>
    <s v="Richmond"/>
    <x v="16"/>
    <n v="23223"/>
    <x v="0"/>
    <s v="OFF-PA-10001534"/>
    <x v="0"/>
    <x v="0"/>
    <x v="752"/>
    <n v="32.4"/>
    <n v="5"/>
    <n v="0"/>
    <n v="15.552"/>
  </r>
  <r>
    <n v="9690"/>
    <s v="US-2017-135986"/>
    <n v="0.5"/>
    <x v="89"/>
    <d v="2017-06-27T00:00:00"/>
    <x v="7"/>
    <x v="3"/>
    <s v="Standard Class"/>
    <s v="PG-18895"/>
    <s v="Paul Gonzalez"/>
    <n v="0.16666666666666666"/>
    <x v="0"/>
    <s v="United States"/>
    <s v="Richmond"/>
    <x v="16"/>
    <n v="23223"/>
    <x v="0"/>
    <s v="TEC-PH-10003691"/>
    <x v="2"/>
    <x v="2"/>
    <x v="1494"/>
    <n v="503.96"/>
    <n v="4"/>
    <n v="0"/>
    <n v="125.99"/>
  </r>
  <r>
    <n v="9691"/>
    <s v="CA-2017-140536"/>
    <n v="1"/>
    <x v="295"/>
    <d v="2017-04-05T00:00:00"/>
    <x v="0"/>
    <x v="3"/>
    <s v="First Class"/>
    <s v="TA-21385"/>
    <s v="Tom Ashbrook"/>
    <n v="0.2"/>
    <x v="1"/>
    <s v="United States"/>
    <s v="New York City"/>
    <x v="9"/>
    <n v="10035"/>
    <x v="1"/>
    <s v="OFF-AR-10001545"/>
    <x v="0"/>
    <x v="8"/>
    <x v="1122"/>
    <n v="7.04"/>
    <n v="4"/>
    <n v="0"/>
    <n v="2.0415999999999999"/>
  </r>
  <r>
    <n v="9694"/>
    <s v="CA-2017-130148"/>
    <n v="0.5"/>
    <x v="70"/>
    <d v="2017-09-28T00:00:00"/>
    <x v="3"/>
    <x v="1"/>
    <s v="Second Class"/>
    <s v="NK-18490"/>
    <s v="Neil Knudson"/>
    <n v="0.16666666666666666"/>
    <x v="1"/>
    <s v="United States"/>
    <s v="San Francisco"/>
    <x v="10"/>
    <n v="94110"/>
    <x v="3"/>
    <s v="OFF-PA-10000551"/>
    <x v="0"/>
    <x v="0"/>
    <x v="1495"/>
    <n v="31.08"/>
    <n v="6"/>
    <n v="0"/>
    <n v="15.229200000000001"/>
  </r>
  <r>
    <n v="9695"/>
    <s v="CA-2017-130148"/>
    <n v="0.5"/>
    <x v="70"/>
    <d v="2017-09-28T00:00:00"/>
    <x v="3"/>
    <x v="1"/>
    <s v="Second Class"/>
    <s v="NK-18490"/>
    <s v="Neil Knudson"/>
    <n v="0.16666666666666666"/>
    <x v="1"/>
    <s v="United States"/>
    <s v="San Francisco"/>
    <x v="10"/>
    <n v="94110"/>
    <x v="3"/>
    <s v="OFF-SU-10001574"/>
    <x v="0"/>
    <x v="15"/>
    <x v="1496"/>
    <n v="7.3"/>
    <n v="2"/>
    <n v="0"/>
    <n v="2.19"/>
  </r>
  <r>
    <n v="9699"/>
    <s v="CA-2017-154116"/>
    <n v="0.33333333333333331"/>
    <x v="262"/>
    <d v="2017-12-19T00:00:00"/>
    <x v="4"/>
    <x v="5"/>
    <s v="Standard Class"/>
    <s v="KM-16660"/>
    <s v="Khloe Miller"/>
    <n v="0.33333333333333331"/>
    <x v="0"/>
    <s v="United States"/>
    <s v="Inglewood"/>
    <x v="10"/>
    <n v="90301"/>
    <x v="3"/>
    <s v="OFF-PA-10004569"/>
    <x v="0"/>
    <x v="0"/>
    <x v="217"/>
    <n v="22.83"/>
    <n v="3"/>
    <n v="0"/>
    <n v="10.7301"/>
  </r>
  <r>
    <n v="9700"/>
    <s v="CA-2017-154116"/>
    <n v="0.33333333333333331"/>
    <x v="262"/>
    <d v="2017-12-19T00:00:00"/>
    <x v="4"/>
    <x v="5"/>
    <s v="Standard Class"/>
    <s v="KM-16660"/>
    <s v="Khloe Miller"/>
    <n v="0.33333333333333331"/>
    <x v="0"/>
    <s v="United States"/>
    <s v="Inglewood"/>
    <x v="10"/>
    <n v="90301"/>
    <x v="3"/>
    <s v="OFF-AP-10000027"/>
    <x v="0"/>
    <x v="11"/>
    <x v="1374"/>
    <n v="54.32"/>
    <n v="4"/>
    <n v="0"/>
    <n v="16.295999999999999"/>
  </r>
  <r>
    <n v="9701"/>
    <s v="CA-2017-154116"/>
    <n v="0.33333333333333331"/>
    <x v="262"/>
    <d v="2017-12-19T00:00:00"/>
    <x v="4"/>
    <x v="5"/>
    <s v="Standard Class"/>
    <s v="KM-16660"/>
    <s v="Khloe Miller"/>
    <n v="0.33333333333333331"/>
    <x v="0"/>
    <s v="United States"/>
    <s v="Inglewood"/>
    <x v="10"/>
    <n v="90301"/>
    <x v="3"/>
    <s v="TEC-PH-10000675"/>
    <x v="2"/>
    <x v="2"/>
    <x v="622"/>
    <n v="196.77600000000001"/>
    <n v="3"/>
    <n v="0.2"/>
    <n v="14.7582"/>
  </r>
  <r>
    <n v="9703"/>
    <s v="CA-2017-147032"/>
    <n v="0.33333333333333331"/>
    <x v="197"/>
    <d v="2017-08-04T00:00:00"/>
    <x v="1"/>
    <x v="4"/>
    <s v="Standard Class"/>
    <s v="LB-16795"/>
    <s v="Laurel Beltran"/>
    <n v="0.125"/>
    <x v="1"/>
    <s v="United States"/>
    <s v="Wilmington"/>
    <x v="33"/>
    <n v="19805"/>
    <x v="1"/>
    <s v="OFF-PA-10003256"/>
    <x v="0"/>
    <x v="0"/>
    <x v="1497"/>
    <n v="11.54"/>
    <n v="1"/>
    <n v="0"/>
    <n v="5.5392000000000001"/>
  </r>
  <r>
    <n v="9704"/>
    <s v="CA-2017-147032"/>
    <n v="0.33333333333333331"/>
    <x v="197"/>
    <d v="2017-08-04T00:00:00"/>
    <x v="1"/>
    <x v="4"/>
    <s v="Standard Class"/>
    <s v="LB-16795"/>
    <s v="Laurel Beltran"/>
    <n v="0.125"/>
    <x v="1"/>
    <s v="United States"/>
    <s v="Wilmington"/>
    <x v="33"/>
    <n v="19805"/>
    <x v="1"/>
    <s v="OFF-BI-10003656"/>
    <x v="0"/>
    <x v="4"/>
    <x v="816"/>
    <n v="849.95"/>
    <n v="5"/>
    <n v="0"/>
    <n v="390.97699999999998"/>
  </r>
  <r>
    <n v="9705"/>
    <s v="CA-2017-147032"/>
    <n v="0.33333333333333331"/>
    <x v="197"/>
    <d v="2017-08-04T00:00:00"/>
    <x v="1"/>
    <x v="4"/>
    <s v="Standard Class"/>
    <s v="LB-16795"/>
    <s v="Laurel Beltran"/>
    <n v="0.125"/>
    <x v="1"/>
    <s v="United States"/>
    <s v="Wilmington"/>
    <x v="33"/>
    <n v="19805"/>
    <x v="1"/>
    <s v="OFF-BI-10002897"/>
    <x v="0"/>
    <x v="4"/>
    <x v="1335"/>
    <n v="11.01"/>
    <n v="3"/>
    <n v="0"/>
    <n v="5.3948999999999998"/>
  </r>
  <r>
    <n v="9706"/>
    <s v="CA-2017-125990"/>
    <n v="1"/>
    <x v="2"/>
    <d v="2017-10-23T00:00:00"/>
    <x v="2"/>
    <x v="2"/>
    <s v="Standard Class"/>
    <s v="JS-16030"/>
    <s v="Joy Smith"/>
    <n v="0.125"/>
    <x v="0"/>
    <s v="United States"/>
    <s v="San Francisco"/>
    <x v="10"/>
    <n v="94122"/>
    <x v="3"/>
    <s v="OFF-BI-10004826"/>
    <x v="0"/>
    <x v="4"/>
    <x v="1498"/>
    <n v="39.624000000000002"/>
    <n v="3"/>
    <n v="0.2"/>
    <n v="13.868399999999999"/>
  </r>
  <r>
    <n v="9720"/>
    <s v="CA-2017-166835"/>
    <n v="1"/>
    <x v="26"/>
    <d v="2017-11-14T00:00:00"/>
    <x v="5"/>
    <x v="1"/>
    <s v="Second Class"/>
    <s v="DK-13375"/>
    <s v="Dennis Kane"/>
    <n v="0.16666666666666666"/>
    <x v="0"/>
    <s v="United States"/>
    <s v="Lancaster"/>
    <x v="1"/>
    <n v="17602"/>
    <x v="1"/>
    <s v="OFF-ST-10002574"/>
    <x v="0"/>
    <x v="3"/>
    <x v="921"/>
    <n v="221.024"/>
    <n v="2"/>
    <n v="0.2"/>
    <n v="-55.256"/>
  </r>
  <r>
    <n v="9726"/>
    <s v="CA-2017-142293"/>
    <n v="1"/>
    <x v="200"/>
    <d v="2017-09-20T00:00:00"/>
    <x v="3"/>
    <x v="1"/>
    <s v="First Class"/>
    <s v="SC-20380"/>
    <s v="Shahid Collister"/>
    <n v="8.3333333333333329E-2"/>
    <x v="0"/>
    <s v="United States"/>
    <s v="Boise"/>
    <x v="42"/>
    <n v="83704"/>
    <x v="3"/>
    <s v="TEC-AC-10001109"/>
    <x v="2"/>
    <x v="6"/>
    <x v="827"/>
    <n v="89.97"/>
    <n v="3"/>
    <n v="0"/>
    <n v="37.787399999999998"/>
  </r>
  <r>
    <n v="9727"/>
    <s v="CA-2017-167395"/>
    <n v="0.33333333333333331"/>
    <x v="163"/>
    <d v="2017-12-04T00:00:00"/>
    <x v="4"/>
    <x v="0"/>
    <s v="First Class"/>
    <s v="KM-16720"/>
    <s v="Kunst Miller"/>
    <n v="0.33333333333333331"/>
    <x v="0"/>
    <s v="United States"/>
    <s v="Lowell"/>
    <x v="17"/>
    <n v="1852"/>
    <x v="1"/>
    <s v="OFF-AP-10001293"/>
    <x v="0"/>
    <x v="11"/>
    <x v="1499"/>
    <n v="286.86"/>
    <n v="7"/>
    <n v="0"/>
    <n v="80.320800000000006"/>
  </r>
  <r>
    <n v="9728"/>
    <s v="CA-2017-167395"/>
    <n v="0.33333333333333331"/>
    <x v="163"/>
    <d v="2017-12-04T00:00:00"/>
    <x v="4"/>
    <x v="0"/>
    <s v="First Class"/>
    <s v="KM-16720"/>
    <s v="Kunst Miller"/>
    <n v="0.33333333333333331"/>
    <x v="0"/>
    <s v="United States"/>
    <s v="Lowell"/>
    <x v="17"/>
    <n v="1852"/>
    <x v="1"/>
    <s v="TEC-PH-10004977"/>
    <x v="2"/>
    <x v="2"/>
    <x v="138"/>
    <n v="979.95"/>
    <n v="5"/>
    <n v="0"/>
    <n v="284.18549999999999"/>
  </r>
  <r>
    <n v="9729"/>
    <s v="CA-2017-167395"/>
    <n v="0.33333333333333331"/>
    <x v="163"/>
    <d v="2017-12-04T00:00:00"/>
    <x v="4"/>
    <x v="0"/>
    <s v="First Class"/>
    <s v="KM-16720"/>
    <s v="Kunst Miller"/>
    <n v="0.33333333333333331"/>
    <x v="0"/>
    <s v="United States"/>
    <s v="Lowell"/>
    <x v="17"/>
    <n v="1852"/>
    <x v="1"/>
    <s v="OFF-SU-10001935"/>
    <x v="0"/>
    <x v="15"/>
    <x v="284"/>
    <n v="4.3600000000000003"/>
    <n v="2"/>
    <n v="0"/>
    <n v="0.1744"/>
  </r>
  <r>
    <n v="9732"/>
    <s v="CA-2017-124261"/>
    <n v="1"/>
    <x v="67"/>
    <d v="2017-11-19T00:00:00"/>
    <x v="5"/>
    <x v="3"/>
    <s v="Standard Class"/>
    <s v="JE-15715"/>
    <s v="Joe Elijah"/>
    <n v="0.25"/>
    <x v="0"/>
    <s v="United States"/>
    <s v="Los Angeles"/>
    <x v="10"/>
    <n v="90049"/>
    <x v="3"/>
    <s v="OFF-AR-10003504"/>
    <x v="0"/>
    <x v="8"/>
    <x v="402"/>
    <n v="34.24"/>
    <n v="8"/>
    <n v="0"/>
    <n v="9.9296000000000006"/>
  </r>
  <r>
    <n v="9738"/>
    <s v="CA-2017-129294"/>
    <n v="0.25"/>
    <x v="178"/>
    <d v="2017-03-21T00:00:00"/>
    <x v="9"/>
    <x v="2"/>
    <s v="Standard Class"/>
    <s v="KD-16615"/>
    <s v="Ken Dana"/>
    <n v="0.2"/>
    <x v="2"/>
    <s v="United States"/>
    <s v="Los Angeles"/>
    <x v="10"/>
    <n v="90032"/>
    <x v="3"/>
    <s v="OFF-ST-10002615"/>
    <x v="0"/>
    <x v="3"/>
    <x v="1412"/>
    <n v="310.12"/>
    <n v="2"/>
    <n v="0"/>
    <n v="80.631200000000007"/>
  </r>
  <r>
    <n v="9739"/>
    <s v="CA-2017-129294"/>
    <n v="0.25"/>
    <x v="178"/>
    <d v="2017-03-21T00:00:00"/>
    <x v="9"/>
    <x v="2"/>
    <s v="Standard Class"/>
    <s v="KD-16615"/>
    <s v="Ken Dana"/>
    <n v="0.2"/>
    <x v="2"/>
    <s v="United States"/>
    <s v="Los Angeles"/>
    <x v="10"/>
    <n v="90032"/>
    <x v="3"/>
    <s v="OFF-BI-10004236"/>
    <x v="0"/>
    <x v="4"/>
    <x v="1362"/>
    <n v="70.463999999999999"/>
    <n v="6"/>
    <n v="0.2"/>
    <n v="22.9008"/>
  </r>
  <r>
    <n v="9740"/>
    <s v="CA-2017-129294"/>
    <n v="0.25"/>
    <x v="178"/>
    <d v="2017-03-21T00:00:00"/>
    <x v="9"/>
    <x v="2"/>
    <s v="Standard Class"/>
    <s v="KD-16615"/>
    <s v="Ken Dana"/>
    <n v="0.2"/>
    <x v="2"/>
    <s v="United States"/>
    <s v="Los Angeles"/>
    <x v="10"/>
    <n v="90032"/>
    <x v="3"/>
    <s v="OFF-BI-10001757"/>
    <x v="0"/>
    <x v="4"/>
    <x v="1235"/>
    <n v="19.68"/>
    <n v="5"/>
    <n v="0.2"/>
    <n v="6.8879999999999999"/>
  </r>
  <r>
    <n v="9741"/>
    <s v="CA-2017-129294"/>
    <n v="0.25"/>
    <x v="178"/>
    <d v="2017-03-21T00:00:00"/>
    <x v="9"/>
    <x v="2"/>
    <s v="Standard Class"/>
    <s v="KD-16615"/>
    <s v="Ken Dana"/>
    <n v="0.2"/>
    <x v="2"/>
    <s v="United States"/>
    <s v="Los Angeles"/>
    <x v="10"/>
    <n v="90032"/>
    <x v="3"/>
    <s v="OFF-AP-10001154"/>
    <x v="0"/>
    <x v="11"/>
    <x v="177"/>
    <n v="140.66999999999999"/>
    <n v="3"/>
    <n v="0"/>
    <n v="54.8613"/>
  </r>
  <r>
    <n v="9743"/>
    <s v="CA-2017-131303"/>
    <n v="1"/>
    <x v="101"/>
    <d v="2017-12-02T00:00:00"/>
    <x v="5"/>
    <x v="3"/>
    <s v="Standard Class"/>
    <s v="EP-13915"/>
    <s v="Emily Phan"/>
    <n v="6.6666666666666666E-2"/>
    <x v="0"/>
    <s v="United States"/>
    <s v="San Diego"/>
    <x v="10"/>
    <n v="92037"/>
    <x v="3"/>
    <s v="OFF-LA-10001074"/>
    <x v="0"/>
    <x v="7"/>
    <x v="1500"/>
    <n v="62.65"/>
    <n v="5"/>
    <n v="0"/>
    <n v="29.445499999999999"/>
  </r>
  <r>
    <n v="9745"/>
    <s v="CA-2017-141782"/>
    <n v="1"/>
    <x v="80"/>
    <d v="2017-01-25T00:00:00"/>
    <x v="11"/>
    <x v="0"/>
    <s v="Standard Class"/>
    <s v="BE-11410"/>
    <s v="Bobby Elias"/>
    <n v="0.5"/>
    <x v="0"/>
    <s v="United States"/>
    <s v="Aurora"/>
    <x v="3"/>
    <n v="60505"/>
    <x v="2"/>
    <s v="OFF-EN-10002230"/>
    <x v="0"/>
    <x v="10"/>
    <x v="1501"/>
    <n v="268.57600000000002"/>
    <n v="4"/>
    <n v="0.2"/>
    <n v="90.644400000000005"/>
  </r>
  <r>
    <n v="9746"/>
    <s v="CA-2017-137505"/>
    <n v="0.5"/>
    <x v="62"/>
    <d v="2017-11-24T00:00:00"/>
    <x v="5"/>
    <x v="5"/>
    <s v="Same Day"/>
    <s v="BP-11290"/>
    <s v="Beth Paige"/>
    <n v="0.14285714285714285"/>
    <x v="0"/>
    <s v="United States"/>
    <s v="Los Angeles"/>
    <x v="10"/>
    <n v="90008"/>
    <x v="3"/>
    <s v="FUR-TA-10000617"/>
    <x v="1"/>
    <x v="12"/>
    <x v="617"/>
    <n v="364.08"/>
    <n v="2"/>
    <n v="0.2"/>
    <n v="9.1020000000000003"/>
  </r>
  <r>
    <n v="9747"/>
    <s v="CA-2017-137505"/>
    <n v="0.5"/>
    <x v="62"/>
    <d v="2017-11-24T00:00:00"/>
    <x v="5"/>
    <x v="5"/>
    <s v="Same Day"/>
    <s v="BP-11290"/>
    <s v="Beth Paige"/>
    <n v="0.14285714285714285"/>
    <x v="0"/>
    <s v="United States"/>
    <s v="Los Angeles"/>
    <x v="10"/>
    <n v="90008"/>
    <x v="3"/>
    <s v="FUR-TA-10001676"/>
    <x v="1"/>
    <x v="12"/>
    <x v="357"/>
    <n v="71.087999999999994"/>
    <n v="2"/>
    <n v="0.2"/>
    <n v="-1.7771999999999999"/>
  </r>
  <r>
    <n v="9754"/>
    <s v="CA-2017-113705"/>
    <n v="0.16666666666666666"/>
    <x v="277"/>
    <d v="2017-03-29T00:00:00"/>
    <x v="9"/>
    <x v="4"/>
    <s v="Second Class"/>
    <s v="LC-16870"/>
    <s v="Lena Cacioppo"/>
    <n v="5.8823529411764705E-2"/>
    <x v="0"/>
    <s v="United States"/>
    <s v="Richmond"/>
    <x v="16"/>
    <n v="23223"/>
    <x v="0"/>
    <s v="OFF-LA-10000476"/>
    <x v="0"/>
    <x v="7"/>
    <x v="1502"/>
    <n v="8.26"/>
    <n v="2"/>
    <n v="0"/>
    <n v="3.7995999999999999"/>
  </r>
  <r>
    <n v="9755"/>
    <s v="CA-2017-113705"/>
    <n v="0.16666666666666666"/>
    <x v="277"/>
    <d v="2017-03-29T00:00:00"/>
    <x v="9"/>
    <x v="4"/>
    <s v="Second Class"/>
    <s v="LC-16870"/>
    <s v="Lena Cacioppo"/>
    <n v="5.8823529411764705E-2"/>
    <x v="0"/>
    <s v="United States"/>
    <s v="Richmond"/>
    <x v="16"/>
    <n v="23223"/>
    <x v="0"/>
    <s v="OFF-BI-10001679"/>
    <x v="0"/>
    <x v="4"/>
    <x v="43"/>
    <n v="17.760000000000002"/>
    <n v="2"/>
    <n v="0"/>
    <n v="8.8800000000000008"/>
  </r>
  <r>
    <n v="9756"/>
    <s v="CA-2017-113705"/>
    <n v="0.16666666666666666"/>
    <x v="277"/>
    <d v="2017-03-29T00:00:00"/>
    <x v="9"/>
    <x v="4"/>
    <s v="Second Class"/>
    <s v="LC-16870"/>
    <s v="Lena Cacioppo"/>
    <n v="5.8823529411764705E-2"/>
    <x v="0"/>
    <s v="United States"/>
    <s v="Richmond"/>
    <x v="16"/>
    <n v="23223"/>
    <x v="0"/>
    <s v="OFF-ST-10001128"/>
    <x v="0"/>
    <x v="3"/>
    <x v="815"/>
    <n v="332.94"/>
    <n v="3"/>
    <n v="0"/>
    <n v="9.9882000000000009"/>
  </r>
  <r>
    <n v="9757"/>
    <s v="CA-2017-113705"/>
    <n v="0.16666666666666666"/>
    <x v="277"/>
    <d v="2017-03-29T00:00:00"/>
    <x v="9"/>
    <x v="4"/>
    <s v="Second Class"/>
    <s v="LC-16870"/>
    <s v="Lena Cacioppo"/>
    <n v="5.8823529411764705E-2"/>
    <x v="0"/>
    <s v="United States"/>
    <s v="Richmond"/>
    <x v="16"/>
    <n v="23223"/>
    <x v="0"/>
    <s v="FUR-TA-10002533"/>
    <x v="1"/>
    <x v="12"/>
    <x v="61"/>
    <n v="292.10000000000002"/>
    <n v="2"/>
    <n v="0"/>
    <n v="58.42"/>
  </r>
  <r>
    <n v="9758"/>
    <s v="CA-2017-113705"/>
    <n v="0.16666666666666666"/>
    <x v="277"/>
    <d v="2017-03-29T00:00:00"/>
    <x v="9"/>
    <x v="4"/>
    <s v="Second Class"/>
    <s v="LC-16870"/>
    <s v="Lena Cacioppo"/>
    <n v="5.8823529411764705E-2"/>
    <x v="0"/>
    <s v="United States"/>
    <s v="Richmond"/>
    <x v="16"/>
    <n v="23223"/>
    <x v="0"/>
    <s v="TEC-PH-10004006"/>
    <x v="2"/>
    <x v="2"/>
    <x v="1238"/>
    <n v="206.1"/>
    <n v="5"/>
    <n v="0"/>
    <n v="55.646999999999998"/>
  </r>
  <r>
    <n v="9759"/>
    <s v="CA-2017-113705"/>
    <n v="0.16666666666666666"/>
    <x v="277"/>
    <d v="2017-03-29T00:00:00"/>
    <x v="9"/>
    <x v="4"/>
    <s v="Second Class"/>
    <s v="LC-16870"/>
    <s v="Lena Cacioppo"/>
    <n v="5.8823529411764705E-2"/>
    <x v="0"/>
    <s v="United States"/>
    <s v="Richmond"/>
    <x v="16"/>
    <n v="23223"/>
    <x v="0"/>
    <s v="OFF-PA-10002615"/>
    <x v="0"/>
    <x v="0"/>
    <x v="55"/>
    <n v="17.64"/>
    <n v="4"/>
    <n v="0"/>
    <n v="8.1143999999999998"/>
  </r>
  <r>
    <n v="9761"/>
    <s v="CA-2017-159135"/>
    <n v="1"/>
    <x v="78"/>
    <d v="2017-11-08T00:00:00"/>
    <x v="5"/>
    <x v="0"/>
    <s v="Standard Class"/>
    <s v="KM-16375"/>
    <s v="Katherine Murray"/>
    <n v="0.14285714285714285"/>
    <x v="1"/>
    <s v="United States"/>
    <s v="Springdale"/>
    <x v="41"/>
    <n v="72762"/>
    <x v="0"/>
    <s v="OFF-AR-10000657"/>
    <x v="0"/>
    <x v="8"/>
    <x v="973"/>
    <n v="4.3"/>
    <n v="2"/>
    <n v="0"/>
    <n v="1.419"/>
  </r>
  <r>
    <n v="9766"/>
    <s v="CA-2017-101959"/>
    <n v="0.5"/>
    <x v="321"/>
    <d v="2017-03-06T00:00:00"/>
    <x v="8"/>
    <x v="3"/>
    <s v="Standard Class"/>
    <s v="DB-13660"/>
    <s v="Duane Benoit"/>
    <n v="0.14285714285714285"/>
    <x v="0"/>
    <s v="United States"/>
    <s v="Middletown"/>
    <x v="38"/>
    <n v="6457"/>
    <x v="1"/>
    <s v="OFF-BI-10001757"/>
    <x v="0"/>
    <x v="4"/>
    <x v="1235"/>
    <n v="9.84"/>
    <n v="2"/>
    <n v="0"/>
    <n v="4.7232000000000003"/>
  </r>
  <r>
    <n v="9767"/>
    <s v="CA-2017-101959"/>
    <n v="0.5"/>
    <x v="321"/>
    <d v="2017-03-06T00:00:00"/>
    <x v="8"/>
    <x v="3"/>
    <s v="Standard Class"/>
    <s v="DB-13660"/>
    <s v="Duane Benoit"/>
    <n v="0.14285714285714285"/>
    <x v="0"/>
    <s v="United States"/>
    <s v="Middletown"/>
    <x v="38"/>
    <n v="6457"/>
    <x v="1"/>
    <s v="OFF-PA-10002137"/>
    <x v="0"/>
    <x v="0"/>
    <x v="169"/>
    <n v="7.78"/>
    <n v="1"/>
    <n v="0"/>
    <n v="3.5009999999999999"/>
  </r>
  <r>
    <n v="9768"/>
    <s v="CA-2017-102659"/>
    <n v="1"/>
    <x v="6"/>
    <d v="2017-12-15T00:00:00"/>
    <x v="4"/>
    <x v="0"/>
    <s v="Standard Class"/>
    <s v="LW-17215"/>
    <s v="Luke Weiss"/>
    <n v="0.25"/>
    <x v="0"/>
    <s v="United States"/>
    <s v="Grand Rapids"/>
    <x v="5"/>
    <n v="49505"/>
    <x v="2"/>
    <s v="OFF-BI-10000088"/>
    <x v="0"/>
    <x v="4"/>
    <x v="625"/>
    <n v="54.9"/>
    <n v="5"/>
    <n v="0"/>
    <n v="26.901"/>
  </r>
  <r>
    <n v="9769"/>
    <s v="CA-2017-142328"/>
    <n v="1"/>
    <x v="65"/>
    <d v="2017-12-14T00:00:00"/>
    <x v="4"/>
    <x v="2"/>
    <s v="Standard Class"/>
    <s v="TC-21535"/>
    <s v="Tracy Collins"/>
    <n v="0.5"/>
    <x v="1"/>
    <s v="United States"/>
    <s v="San Francisco"/>
    <x v="10"/>
    <n v="94122"/>
    <x v="3"/>
    <s v="OFF-PA-10000380"/>
    <x v="0"/>
    <x v="0"/>
    <x v="814"/>
    <n v="50.04"/>
    <n v="6"/>
    <n v="0"/>
    <n v="25.02"/>
  </r>
  <r>
    <n v="9788"/>
    <s v="CA-2017-144491"/>
    <n v="0.25"/>
    <x v="277"/>
    <d v="2017-04-01T00:00:00"/>
    <x v="9"/>
    <x v="4"/>
    <s v="Standard Class"/>
    <s v="CJ-12010"/>
    <s v="Caroline Jumper"/>
    <n v="0.1111111111111111"/>
    <x v="0"/>
    <s v="United States"/>
    <s v="Houston"/>
    <x v="2"/>
    <n v="77070"/>
    <x v="2"/>
    <s v="FUR-BO-10001811"/>
    <x v="1"/>
    <x v="14"/>
    <x v="774"/>
    <n v="1023.332"/>
    <n v="5"/>
    <n v="0.32"/>
    <n v="-30.097999999999999"/>
  </r>
  <r>
    <n v="9789"/>
    <s v="CA-2017-144491"/>
    <n v="0.25"/>
    <x v="277"/>
    <d v="2017-04-01T00:00:00"/>
    <x v="9"/>
    <x v="4"/>
    <s v="Standard Class"/>
    <s v="CJ-12010"/>
    <s v="Caroline Jumper"/>
    <n v="0.1111111111111111"/>
    <x v="0"/>
    <s v="United States"/>
    <s v="Houston"/>
    <x v="2"/>
    <n v="77070"/>
    <x v="2"/>
    <s v="FUR-CH-10004063"/>
    <x v="1"/>
    <x v="1"/>
    <x v="1439"/>
    <n v="600.55799999999999"/>
    <n v="3"/>
    <n v="0.3"/>
    <n v="-8.5793999999999997"/>
  </r>
  <r>
    <n v="9790"/>
    <s v="CA-2017-144491"/>
    <n v="0.25"/>
    <x v="277"/>
    <d v="2017-04-01T00:00:00"/>
    <x v="9"/>
    <x v="4"/>
    <s v="Standard Class"/>
    <s v="CJ-12010"/>
    <s v="Caroline Jumper"/>
    <n v="0.1111111111111111"/>
    <x v="0"/>
    <s v="United States"/>
    <s v="Houston"/>
    <x v="2"/>
    <n v="77070"/>
    <x v="2"/>
    <s v="TEC-AC-10004901"/>
    <x v="2"/>
    <x v="6"/>
    <x v="1503"/>
    <n v="39.991999999999997"/>
    <n v="1"/>
    <n v="0.2"/>
    <n v="6.9985999999999997"/>
  </r>
  <r>
    <n v="9791"/>
    <s v="CA-2017-144491"/>
    <n v="0.25"/>
    <x v="277"/>
    <d v="2017-04-01T00:00:00"/>
    <x v="9"/>
    <x v="4"/>
    <s v="Standard Class"/>
    <s v="CJ-12010"/>
    <s v="Caroline Jumper"/>
    <n v="0.1111111111111111"/>
    <x v="0"/>
    <s v="United States"/>
    <s v="Houston"/>
    <x v="2"/>
    <n v="77070"/>
    <x v="2"/>
    <s v="FUR-CH-10001714"/>
    <x v="1"/>
    <x v="1"/>
    <x v="1432"/>
    <n v="211.24600000000001"/>
    <n v="2"/>
    <n v="0.3"/>
    <n v="-66.391599999999997"/>
  </r>
  <r>
    <n v="9802"/>
    <s v="CA-2017-137918"/>
    <n v="1"/>
    <x v="108"/>
    <d v="2017-10-06T00:00:00"/>
    <x v="3"/>
    <x v="5"/>
    <s v="Standard Class"/>
    <s v="JK-15730"/>
    <s v="Joe Kamberova"/>
    <n v="0.25"/>
    <x v="0"/>
    <s v="United States"/>
    <s v="Lodi"/>
    <x v="10"/>
    <n v="95240"/>
    <x v="3"/>
    <s v="OFF-SU-10000898"/>
    <x v="0"/>
    <x v="15"/>
    <x v="507"/>
    <n v="97.3"/>
    <n v="7"/>
    <n v="0"/>
    <n v="28.216999999999999"/>
  </r>
  <r>
    <n v="9808"/>
    <s v="CA-2017-107209"/>
    <n v="1"/>
    <x v="267"/>
    <d v="2017-08-01T00:00:00"/>
    <x v="1"/>
    <x v="2"/>
    <s v="Second Class"/>
    <s v="JW-15955"/>
    <s v="Joni Wasserman"/>
    <n v="0.125"/>
    <x v="0"/>
    <s v="United States"/>
    <s v="Raleigh"/>
    <x v="0"/>
    <n v="27604"/>
    <x v="0"/>
    <s v="FUR-CH-10001146"/>
    <x v="1"/>
    <x v="1"/>
    <x v="517"/>
    <n v="194.84800000000001"/>
    <n v="4"/>
    <n v="0.2"/>
    <n v="12.178000000000001"/>
  </r>
  <r>
    <n v="9809"/>
    <s v="CA-2017-145093"/>
    <n v="1"/>
    <x v="72"/>
    <d v="2017-07-26T00:00:00"/>
    <x v="1"/>
    <x v="5"/>
    <s v="Standard Class"/>
    <s v="PT-19090"/>
    <s v="Pete Takahito"/>
    <n v="0.2"/>
    <x v="0"/>
    <s v="United States"/>
    <s v="Chicago"/>
    <x v="3"/>
    <n v="60623"/>
    <x v="2"/>
    <s v="OFF-BI-10001116"/>
    <x v="0"/>
    <x v="4"/>
    <x v="414"/>
    <n v="2.1120000000000001"/>
    <n v="2"/>
    <n v="0.8"/>
    <n v="-3.3792"/>
  </r>
  <r>
    <n v="9828"/>
    <s v="CA-2017-169999"/>
    <n v="0.5"/>
    <x v="74"/>
    <d v="2017-06-26T00:00:00"/>
    <x v="7"/>
    <x v="4"/>
    <s v="Standard Class"/>
    <s v="JS-15685"/>
    <s v="Jim Sink"/>
    <n v="0.14285714285714285"/>
    <x v="2"/>
    <s v="United States"/>
    <s v="New York City"/>
    <x v="9"/>
    <n v="10035"/>
    <x v="1"/>
    <s v="OFF-ST-10001511"/>
    <x v="0"/>
    <x v="3"/>
    <x v="709"/>
    <n v="129.30000000000001"/>
    <n v="2"/>
    <n v="0"/>
    <n v="6.4649999999999999"/>
  </r>
  <r>
    <n v="9829"/>
    <s v="CA-2017-169999"/>
    <n v="0.5"/>
    <x v="74"/>
    <d v="2017-06-26T00:00:00"/>
    <x v="7"/>
    <x v="4"/>
    <s v="Standard Class"/>
    <s v="JS-15685"/>
    <s v="Jim Sink"/>
    <n v="0.14285714285714285"/>
    <x v="2"/>
    <s v="United States"/>
    <s v="New York City"/>
    <x v="9"/>
    <n v="10035"/>
    <x v="1"/>
    <s v="OFF-BI-10004728"/>
    <x v="0"/>
    <x v="4"/>
    <x v="778"/>
    <n v="11.568"/>
    <n v="3"/>
    <n v="0.2"/>
    <n v="3.7595999999999998"/>
  </r>
  <r>
    <n v="9830"/>
    <s v="US-2017-152842"/>
    <n v="1"/>
    <x v="1"/>
    <d v="2017-07-23T00:00:00"/>
    <x v="1"/>
    <x v="1"/>
    <s v="Standard Class"/>
    <s v="NF-18385"/>
    <s v="Natalie Fritzler"/>
    <n v="0.33333333333333331"/>
    <x v="0"/>
    <s v="United States"/>
    <s v="Charlotte"/>
    <x v="0"/>
    <n v="28205"/>
    <x v="0"/>
    <s v="FUR-CH-10004218"/>
    <x v="1"/>
    <x v="1"/>
    <x v="904"/>
    <n v="242.352"/>
    <n v="3"/>
    <n v="0.2"/>
    <n v="15.147"/>
  </r>
  <r>
    <n v="9834"/>
    <s v="CA-2017-130302"/>
    <n v="1"/>
    <x v="5"/>
    <d v="2017-09-19T00:00:00"/>
    <x v="3"/>
    <x v="2"/>
    <s v="Standard Class"/>
    <s v="CY-12745"/>
    <s v="Craig Yedwab"/>
    <n v="0.25"/>
    <x v="2"/>
    <s v="United States"/>
    <s v="Springfield"/>
    <x v="12"/>
    <n v="45503"/>
    <x v="1"/>
    <s v="TEC-AC-10002001"/>
    <x v="2"/>
    <x v="6"/>
    <x v="1071"/>
    <n v="895.94399999999996"/>
    <n v="7"/>
    <n v="0.2"/>
    <n v="190.38810000000001"/>
  </r>
  <r>
    <n v="9847"/>
    <s v="CA-2017-169327"/>
    <n v="0.33333333333333331"/>
    <x v="79"/>
    <d v="2017-09-04T00:00:00"/>
    <x v="3"/>
    <x v="0"/>
    <s v="Second Class"/>
    <s v="MH-17290"/>
    <s v="Marc Harrigan"/>
    <n v="0.14285714285714285"/>
    <x v="1"/>
    <s v="United States"/>
    <s v="Los Angeles"/>
    <x v="10"/>
    <n v="90008"/>
    <x v="3"/>
    <s v="OFF-AP-10001492"/>
    <x v="0"/>
    <x v="11"/>
    <x v="557"/>
    <n v="43.1"/>
    <n v="5"/>
    <n v="0"/>
    <n v="11.206"/>
  </r>
  <r>
    <n v="9848"/>
    <s v="CA-2017-169327"/>
    <n v="0.33333333333333331"/>
    <x v="79"/>
    <d v="2017-09-04T00:00:00"/>
    <x v="3"/>
    <x v="0"/>
    <s v="Second Class"/>
    <s v="MH-17290"/>
    <s v="Marc Harrigan"/>
    <n v="0.14285714285714285"/>
    <x v="1"/>
    <s v="United States"/>
    <s v="Los Angeles"/>
    <x v="10"/>
    <n v="90008"/>
    <x v="3"/>
    <s v="FUR-FU-10004188"/>
    <x v="1"/>
    <x v="5"/>
    <x v="1113"/>
    <n v="511.5"/>
    <n v="5"/>
    <n v="0"/>
    <n v="132.99"/>
  </r>
  <r>
    <n v="9849"/>
    <s v="CA-2017-169327"/>
    <n v="0.33333333333333331"/>
    <x v="79"/>
    <d v="2017-09-04T00:00:00"/>
    <x v="3"/>
    <x v="0"/>
    <s v="Second Class"/>
    <s v="MH-17290"/>
    <s v="Marc Harrigan"/>
    <n v="0.14285714285714285"/>
    <x v="1"/>
    <s v="United States"/>
    <s v="Los Angeles"/>
    <x v="10"/>
    <n v="90008"/>
    <x v="3"/>
    <s v="OFF-BI-10004330"/>
    <x v="0"/>
    <x v="4"/>
    <x v="417"/>
    <n v="147.91999999999999"/>
    <n v="5"/>
    <n v="0.2"/>
    <n v="46.225000000000001"/>
  </r>
  <r>
    <n v="9855"/>
    <s v="CA-2017-138870"/>
    <n v="0.5"/>
    <x v="74"/>
    <d v="2017-06-23T00:00:00"/>
    <x v="7"/>
    <x v="4"/>
    <s v="Standard Class"/>
    <s v="GA-14515"/>
    <s v="George Ashbrook"/>
    <n v="0.2"/>
    <x v="0"/>
    <s v="United States"/>
    <s v="San Francisco"/>
    <x v="10"/>
    <n v="94109"/>
    <x v="3"/>
    <s v="FUR-FU-10002396"/>
    <x v="1"/>
    <x v="5"/>
    <x v="1145"/>
    <n v="50.32"/>
    <n v="4"/>
    <n v="0"/>
    <n v="21.134399999999999"/>
  </r>
  <r>
    <n v="9856"/>
    <s v="CA-2017-138870"/>
    <n v="0.5"/>
    <x v="74"/>
    <d v="2017-06-23T00:00:00"/>
    <x v="7"/>
    <x v="4"/>
    <s v="Standard Class"/>
    <s v="GA-14515"/>
    <s v="George Ashbrook"/>
    <n v="0.2"/>
    <x v="0"/>
    <s v="United States"/>
    <s v="San Francisco"/>
    <x v="10"/>
    <n v="94109"/>
    <x v="3"/>
    <s v="OFF-PA-10004438"/>
    <x v="0"/>
    <x v="0"/>
    <x v="764"/>
    <n v="24.56"/>
    <n v="2"/>
    <n v="0"/>
    <n v="11.543200000000001"/>
  </r>
  <r>
    <n v="9859"/>
    <s v="CA-2017-113278"/>
    <n v="0.125"/>
    <x v="118"/>
    <d v="2017-01-20T00:00:00"/>
    <x v="11"/>
    <x v="0"/>
    <s v="Standard Class"/>
    <s v="HR-14770"/>
    <s v="Hallie Redmond"/>
    <n v="9.0909090909090912E-2"/>
    <x v="1"/>
    <s v="United States"/>
    <s v="Richmond"/>
    <x v="24"/>
    <n v="47374"/>
    <x v="2"/>
    <s v="OFF-ST-10001590"/>
    <x v="0"/>
    <x v="3"/>
    <x v="1144"/>
    <n v="67.400000000000006"/>
    <n v="5"/>
    <n v="0"/>
    <n v="17.524000000000001"/>
  </r>
  <r>
    <n v="9860"/>
    <s v="CA-2017-113278"/>
    <n v="0.125"/>
    <x v="118"/>
    <d v="2017-01-20T00:00:00"/>
    <x v="11"/>
    <x v="0"/>
    <s v="Standard Class"/>
    <s v="HR-14770"/>
    <s v="Hallie Redmond"/>
    <n v="9.0909090909090912E-2"/>
    <x v="1"/>
    <s v="United States"/>
    <s v="Richmond"/>
    <x v="24"/>
    <n v="47374"/>
    <x v="2"/>
    <s v="OFF-FA-10003472"/>
    <x v="0"/>
    <x v="9"/>
    <x v="1073"/>
    <n v="2.52"/>
    <n v="2"/>
    <n v="0"/>
    <n v="0.1008"/>
  </r>
  <r>
    <n v="9861"/>
    <s v="CA-2017-113278"/>
    <n v="0.125"/>
    <x v="118"/>
    <d v="2017-01-20T00:00:00"/>
    <x v="11"/>
    <x v="0"/>
    <s v="Standard Class"/>
    <s v="HR-14770"/>
    <s v="Hallie Redmond"/>
    <n v="9.0909090909090912E-2"/>
    <x v="1"/>
    <s v="United States"/>
    <s v="Richmond"/>
    <x v="24"/>
    <n v="47374"/>
    <x v="2"/>
    <s v="TEC-PH-10000169"/>
    <x v="2"/>
    <x v="2"/>
    <x v="1504"/>
    <n v="67.8"/>
    <n v="4"/>
    <n v="0"/>
    <n v="1.3560000000000001"/>
  </r>
  <r>
    <n v="9862"/>
    <s v="CA-2017-113278"/>
    <n v="0.125"/>
    <x v="118"/>
    <d v="2017-01-20T00:00:00"/>
    <x v="11"/>
    <x v="0"/>
    <s v="Standard Class"/>
    <s v="HR-14770"/>
    <s v="Hallie Redmond"/>
    <n v="9.0909090909090912E-2"/>
    <x v="1"/>
    <s v="United States"/>
    <s v="Richmond"/>
    <x v="24"/>
    <n v="47374"/>
    <x v="2"/>
    <s v="OFF-ST-10002562"/>
    <x v="0"/>
    <x v="3"/>
    <x v="1313"/>
    <n v="18.760000000000002"/>
    <n v="2"/>
    <n v="0"/>
    <n v="5.2527999999999997"/>
  </r>
  <r>
    <n v="9863"/>
    <s v="CA-2017-113278"/>
    <n v="0.125"/>
    <x v="118"/>
    <d v="2017-01-20T00:00:00"/>
    <x v="11"/>
    <x v="0"/>
    <s v="Standard Class"/>
    <s v="HR-14770"/>
    <s v="Hallie Redmond"/>
    <n v="9.0909090909090912E-2"/>
    <x v="1"/>
    <s v="United States"/>
    <s v="Richmond"/>
    <x v="24"/>
    <n v="47374"/>
    <x v="2"/>
    <s v="TEC-AC-10001445"/>
    <x v="2"/>
    <x v="6"/>
    <x v="1505"/>
    <n v="12.12"/>
    <n v="4"/>
    <n v="0"/>
    <n v="2.5451999999999999"/>
  </r>
  <r>
    <n v="9864"/>
    <s v="CA-2017-113278"/>
    <n v="0.125"/>
    <x v="118"/>
    <d v="2017-01-20T00:00:00"/>
    <x v="11"/>
    <x v="0"/>
    <s v="Standard Class"/>
    <s v="HR-14770"/>
    <s v="Hallie Redmond"/>
    <n v="9.0909090909090912E-2"/>
    <x v="1"/>
    <s v="United States"/>
    <s v="Richmond"/>
    <x v="24"/>
    <n v="47374"/>
    <x v="2"/>
    <s v="OFF-PA-10004156"/>
    <x v="0"/>
    <x v="0"/>
    <x v="1254"/>
    <n v="11.34"/>
    <n v="1"/>
    <n v="0"/>
    <n v="5.5566000000000004"/>
  </r>
  <r>
    <n v="9865"/>
    <s v="CA-2017-113278"/>
    <n v="0.125"/>
    <x v="118"/>
    <d v="2017-01-20T00:00:00"/>
    <x v="11"/>
    <x v="0"/>
    <s v="Standard Class"/>
    <s v="HR-14770"/>
    <s v="Hallie Redmond"/>
    <n v="9.0909090909090912E-2"/>
    <x v="1"/>
    <s v="United States"/>
    <s v="Richmond"/>
    <x v="24"/>
    <n v="47374"/>
    <x v="2"/>
    <s v="TEC-AC-10004469"/>
    <x v="2"/>
    <x v="6"/>
    <x v="308"/>
    <n v="159.80000000000001"/>
    <n v="4"/>
    <n v="0"/>
    <n v="70.311999999999998"/>
  </r>
  <r>
    <n v="9866"/>
    <s v="CA-2017-113278"/>
    <n v="0.125"/>
    <x v="118"/>
    <d v="2017-01-20T00:00:00"/>
    <x v="11"/>
    <x v="0"/>
    <s v="Standard Class"/>
    <s v="HR-14770"/>
    <s v="Hallie Redmond"/>
    <n v="9.0909090909090912E-2"/>
    <x v="1"/>
    <s v="United States"/>
    <s v="Richmond"/>
    <x v="24"/>
    <n v="47374"/>
    <x v="2"/>
    <s v="FUR-FU-10001037"/>
    <x v="1"/>
    <x v="5"/>
    <x v="474"/>
    <n v="18.96"/>
    <n v="2"/>
    <n v="0"/>
    <n v="8.532"/>
  </r>
  <r>
    <n v="9872"/>
    <s v="CA-2017-146269"/>
    <n v="0.5"/>
    <x v="239"/>
    <d v="2017-10-06T00:00:00"/>
    <x v="2"/>
    <x v="5"/>
    <s v="Same Day"/>
    <s v="MH-17455"/>
    <s v="Mark Hamilton"/>
    <n v="0.2"/>
    <x v="0"/>
    <s v="United States"/>
    <s v="Chicago"/>
    <x v="3"/>
    <n v="60623"/>
    <x v="2"/>
    <s v="OFF-ST-10003208"/>
    <x v="0"/>
    <x v="3"/>
    <x v="54"/>
    <n v="290.33600000000001"/>
    <n v="2"/>
    <n v="0.2"/>
    <n v="32.662799999999997"/>
  </r>
  <r>
    <n v="9873"/>
    <s v="CA-2017-146269"/>
    <n v="0.5"/>
    <x v="239"/>
    <d v="2017-10-06T00:00:00"/>
    <x v="2"/>
    <x v="5"/>
    <s v="Same Day"/>
    <s v="MH-17455"/>
    <s v="Mark Hamilton"/>
    <n v="0.2"/>
    <x v="0"/>
    <s v="United States"/>
    <s v="Chicago"/>
    <x v="3"/>
    <n v="60623"/>
    <x v="2"/>
    <s v="OFF-AR-10004790"/>
    <x v="0"/>
    <x v="8"/>
    <x v="278"/>
    <n v="19.152000000000001"/>
    <n v="2"/>
    <n v="0.2"/>
    <n v="1.1970000000000001"/>
  </r>
  <r>
    <n v="9877"/>
    <s v="US-2017-166324"/>
    <n v="0.33333333333333331"/>
    <x v="198"/>
    <d v="2017-04-21T00:00:00"/>
    <x v="0"/>
    <x v="2"/>
    <s v="First Class"/>
    <s v="BE-11455"/>
    <s v="Brad Eason"/>
    <n v="0.33333333333333331"/>
    <x v="1"/>
    <s v="United States"/>
    <s v="Cleveland"/>
    <x v="12"/>
    <n v="44105"/>
    <x v="1"/>
    <s v="OFF-ST-10000078"/>
    <x v="0"/>
    <x v="3"/>
    <x v="634"/>
    <n v="848.54399999999998"/>
    <n v="4"/>
    <n v="0.2"/>
    <n v="-21.2136"/>
  </r>
  <r>
    <n v="9878"/>
    <s v="US-2017-166324"/>
    <n v="0.33333333333333331"/>
    <x v="198"/>
    <d v="2017-04-21T00:00:00"/>
    <x v="0"/>
    <x v="2"/>
    <s v="First Class"/>
    <s v="BE-11455"/>
    <s v="Brad Eason"/>
    <n v="0.33333333333333331"/>
    <x v="1"/>
    <s v="United States"/>
    <s v="Cleveland"/>
    <x v="12"/>
    <n v="44105"/>
    <x v="1"/>
    <s v="OFF-BI-10000174"/>
    <x v="0"/>
    <x v="4"/>
    <x v="716"/>
    <n v="8.6999999999999993"/>
    <n v="5"/>
    <n v="0.7"/>
    <n v="-6.38"/>
  </r>
  <r>
    <n v="9879"/>
    <s v="US-2017-166324"/>
    <n v="0.33333333333333331"/>
    <x v="198"/>
    <d v="2017-04-21T00:00:00"/>
    <x v="0"/>
    <x v="2"/>
    <s v="First Class"/>
    <s v="BE-11455"/>
    <s v="Brad Eason"/>
    <n v="0.33333333333333331"/>
    <x v="1"/>
    <s v="United States"/>
    <s v="Cleveland"/>
    <x v="12"/>
    <n v="44105"/>
    <x v="1"/>
    <s v="TEC-PH-10004080"/>
    <x v="2"/>
    <x v="2"/>
    <x v="1506"/>
    <n v="122.38200000000001"/>
    <n v="3"/>
    <n v="0.4"/>
    <n v="-24.476400000000002"/>
  </r>
  <r>
    <n v="9888"/>
    <s v="CA-2017-169607"/>
    <n v="1"/>
    <x v="112"/>
    <d v="2017-10-15T00:00:00"/>
    <x v="2"/>
    <x v="2"/>
    <s v="First Class"/>
    <s v="CA-12265"/>
    <s v="Christina Anderson"/>
    <n v="0.1111111111111111"/>
    <x v="0"/>
    <s v="United States"/>
    <s v="New York City"/>
    <x v="9"/>
    <n v="10024"/>
    <x v="1"/>
    <s v="OFF-PA-10000477"/>
    <x v="0"/>
    <x v="0"/>
    <x v="1507"/>
    <n v="9.9600000000000009"/>
    <n v="2"/>
    <n v="0"/>
    <n v="4.6811999999999996"/>
  </r>
  <r>
    <n v="9890"/>
    <s v="CA-2017-166499"/>
    <n v="1"/>
    <x v="143"/>
    <d v="2017-03-20T00:00:00"/>
    <x v="9"/>
    <x v="1"/>
    <s v="First Class"/>
    <s v="VG-21805"/>
    <s v="Vivek Grady"/>
    <n v="1"/>
    <x v="2"/>
    <s v="United States"/>
    <s v="Lakewood"/>
    <x v="14"/>
    <n v="8701"/>
    <x v="1"/>
    <s v="OFF-AR-10002467"/>
    <x v="0"/>
    <x v="8"/>
    <x v="1508"/>
    <n v="8.94"/>
    <n v="3"/>
    <n v="0"/>
    <n v="2.4138000000000002"/>
  </r>
  <r>
    <n v="9901"/>
    <s v="CA-2017-117646"/>
    <n v="0.33333333333333331"/>
    <x v="46"/>
    <d v="2017-08-25T00:00:00"/>
    <x v="10"/>
    <x v="4"/>
    <s v="Standard Class"/>
    <s v="SC-20845"/>
    <s v="Sung Chung"/>
    <n v="0.33333333333333331"/>
    <x v="0"/>
    <s v="United States"/>
    <s v="Louisville"/>
    <x v="26"/>
    <n v="80027"/>
    <x v="3"/>
    <s v="OFF-ST-10000036"/>
    <x v="0"/>
    <x v="3"/>
    <x v="1381"/>
    <n v="237.096"/>
    <n v="3"/>
    <n v="0.2"/>
    <n v="20.745899999999999"/>
  </r>
  <r>
    <n v="9902"/>
    <s v="CA-2017-117646"/>
    <n v="0.33333333333333331"/>
    <x v="46"/>
    <d v="2017-08-25T00:00:00"/>
    <x v="10"/>
    <x v="4"/>
    <s v="Standard Class"/>
    <s v="SC-20845"/>
    <s v="Sung Chung"/>
    <n v="0.33333333333333331"/>
    <x v="0"/>
    <s v="United States"/>
    <s v="Louisville"/>
    <x v="26"/>
    <n v="80027"/>
    <x v="3"/>
    <s v="FUR-FU-10001037"/>
    <x v="1"/>
    <x v="5"/>
    <x v="474"/>
    <n v="22.751999999999999"/>
    <n v="3"/>
    <n v="0.2"/>
    <n v="7.11"/>
  </r>
  <r>
    <n v="9903"/>
    <s v="CA-2017-117646"/>
    <n v="0.33333333333333331"/>
    <x v="46"/>
    <d v="2017-08-25T00:00:00"/>
    <x v="10"/>
    <x v="4"/>
    <s v="Standard Class"/>
    <s v="SC-20845"/>
    <s v="Sung Chung"/>
    <n v="0.33333333333333331"/>
    <x v="0"/>
    <s v="United States"/>
    <s v="Louisville"/>
    <x v="26"/>
    <n v="80027"/>
    <x v="3"/>
    <s v="OFF-PA-10001950"/>
    <x v="0"/>
    <x v="0"/>
    <x v="1509"/>
    <n v="6.6719999999999997"/>
    <n v="1"/>
    <n v="0.2"/>
    <n v="2.085"/>
  </r>
  <r>
    <n v="9915"/>
    <s v="CA-2017-160927"/>
    <n v="0.25"/>
    <x v="258"/>
    <d v="2017-01-31T00:00:00"/>
    <x v="11"/>
    <x v="1"/>
    <s v="Second Class"/>
    <s v="TM-21010"/>
    <s v="Tamara Manning"/>
    <n v="0.14285714285714285"/>
    <x v="0"/>
    <s v="United States"/>
    <s v="Marion"/>
    <x v="28"/>
    <n v="52302"/>
    <x v="2"/>
    <s v="OFF-PA-10003848"/>
    <x v="0"/>
    <x v="0"/>
    <x v="1307"/>
    <n v="12.96"/>
    <n v="2"/>
    <n v="0"/>
    <n v="6.2207999999999997"/>
  </r>
  <r>
    <n v="9916"/>
    <s v="CA-2017-160927"/>
    <n v="0.25"/>
    <x v="258"/>
    <d v="2017-01-31T00:00:00"/>
    <x v="11"/>
    <x v="1"/>
    <s v="Second Class"/>
    <s v="TM-21010"/>
    <s v="Tamara Manning"/>
    <n v="0.14285714285714285"/>
    <x v="0"/>
    <s v="United States"/>
    <s v="Marion"/>
    <x v="28"/>
    <n v="52302"/>
    <x v="2"/>
    <s v="OFF-PA-10000176"/>
    <x v="0"/>
    <x v="0"/>
    <x v="1094"/>
    <n v="94.85"/>
    <n v="5"/>
    <n v="0"/>
    <n v="45.527999999999999"/>
  </r>
  <r>
    <n v="9917"/>
    <s v="CA-2017-160927"/>
    <n v="0.25"/>
    <x v="258"/>
    <d v="2017-01-31T00:00:00"/>
    <x v="11"/>
    <x v="1"/>
    <s v="Second Class"/>
    <s v="TM-21010"/>
    <s v="Tamara Manning"/>
    <n v="0.14285714285714285"/>
    <x v="0"/>
    <s v="United States"/>
    <s v="Marion"/>
    <x v="28"/>
    <n v="52302"/>
    <x v="2"/>
    <s v="OFF-ST-10001590"/>
    <x v="0"/>
    <x v="3"/>
    <x v="1144"/>
    <n v="13.48"/>
    <n v="1"/>
    <n v="0"/>
    <n v="3.5047999999999999"/>
  </r>
  <r>
    <n v="9918"/>
    <s v="CA-2017-160927"/>
    <n v="0.25"/>
    <x v="258"/>
    <d v="2017-01-31T00:00:00"/>
    <x v="11"/>
    <x v="1"/>
    <s v="Second Class"/>
    <s v="TM-21010"/>
    <s v="Tamara Manning"/>
    <n v="0.14285714285714285"/>
    <x v="0"/>
    <s v="United States"/>
    <s v="Marion"/>
    <x v="28"/>
    <n v="52302"/>
    <x v="2"/>
    <s v="FUR-FU-10000010"/>
    <x v="1"/>
    <x v="5"/>
    <x v="146"/>
    <n v="14.91"/>
    <n v="3"/>
    <n v="0"/>
    <n v="4.6220999999999997"/>
  </r>
  <r>
    <n v="9923"/>
    <s v="US-2017-162124"/>
    <n v="1"/>
    <x v="181"/>
    <d v="2017-05-10T00:00:00"/>
    <x v="6"/>
    <x v="0"/>
    <s v="Standard Class"/>
    <s v="JF-15490"/>
    <s v="Jeremy Farry"/>
    <n v="0.2"/>
    <x v="0"/>
    <s v="United States"/>
    <s v="Chicago"/>
    <x v="3"/>
    <n v="60653"/>
    <x v="2"/>
    <s v="TEC-AC-10001990"/>
    <x v="2"/>
    <x v="6"/>
    <x v="829"/>
    <n v="191.96799999999999"/>
    <n v="4"/>
    <n v="0.2"/>
    <n v="28.795200000000001"/>
  </r>
  <r>
    <n v="9937"/>
    <s v="CA-2017-132955"/>
    <n v="1"/>
    <x v="21"/>
    <d v="2017-06-28T00:00:00"/>
    <x v="7"/>
    <x v="0"/>
    <s v="Standard Class"/>
    <s v="SC-20575"/>
    <s v="Sonia Cooley"/>
    <n v="0.33333333333333331"/>
    <x v="0"/>
    <s v="United States"/>
    <s v="Cranston"/>
    <x v="20"/>
    <n v="2920"/>
    <x v="1"/>
    <s v="OFF-BI-10002735"/>
    <x v="0"/>
    <x v="4"/>
    <x v="544"/>
    <n v="102.93"/>
    <n v="3"/>
    <n v="0"/>
    <n v="48.377099999999999"/>
  </r>
  <r>
    <n v="9942"/>
    <s v="CA-2017-164028"/>
    <n v="1"/>
    <x v="62"/>
    <d v="2017-11-30T00:00:00"/>
    <x v="5"/>
    <x v="5"/>
    <s v="Standard Class"/>
    <s v="JL-15835"/>
    <s v="John Lee"/>
    <n v="0.05"/>
    <x v="0"/>
    <s v="United States"/>
    <s v="San Francisco"/>
    <x v="10"/>
    <n v="94122"/>
    <x v="3"/>
    <s v="TEC-AC-10001772"/>
    <x v="2"/>
    <x v="6"/>
    <x v="241"/>
    <n v="223.58"/>
    <n v="14"/>
    <n v="0"/>
    <n v="87.196200000000005"/>
  </r>
  <r>
    <n v="9948"/>
    <s v="CA-2017-121559"/>
    <n v="0.2"/>
    <x v="203"/>
    <d v="2017-06-03T00:00:00"/>
    <x v="7"/>
    <x v="2"/>
    <s v="Second Class"/>
    <s v="HW-14935"/>
    <s v="Helen Wasserman"/>
    <n v="7.6923076923076927E-2"/>
    <x v="2"/>
    <s v="United States"/>
    <s v="Indianapolis"/>
    <x v="24"/>
    <n v="46203"/>
    <x v="2"/>
    <s v="FUR-CH-10003746"/>
    <x v="1"/>
    <x v="1"/>
    <x v="1510"/>
    <n v="1925.88"/>
    <n v="6"/>
    <n v="0"/>
    <n v="539.24639999999999"/>
  </r>
  <r>
    <n v="9949"/>
    <s v="CA-2017-121559"/>
    <n v="0.2"/>
    <x v="203"/>
    <d v="2017-06-03T00:00:00"/>
    <x v="7"/>
    <x v="2"/>
    <s v="Second Class"/>
    <s v="HW-14935"/>
    <s v="Helen Wasserman"/>
    <n v="7.6923076923076927E-2"/>
    <x v="2"/>
    <s v="United States"/>
    <s v="Indianapolis"/>
    <x v="24"/>
    <n v="46203"/>
    <x v="2"/>
    <s v="OFF-AP-10002945"/>
    <x v="0"/>
    <x v="11"/>
    <x v="676"/>
    <n v="2405.1999999999998"/>
    <n v="8"/>
    <n v="0"/>
    <n v="793.71600000000001"/>
  </r>
  <r>
    <n v="9950"/>
    <s v="CA-2017-121559"/>
    <n v="0.2"/>
    <x v="203"/>
    <d v="2017-06-03T00:00:00"/>
    <x v="7"/>
    <x v="2"/>
    <s v="Second Class"/>
    <s v="HW-14935"/>
    <s v="Helen Wasserman"/>
    <n v="7.6923076923076927E-2"/>
    <x v="2"/>
    <s v="United States"/>
    <s v="Indianapolis"/>
    <x v="24"/>
    <n v="46203"/>
    <x v="2"/>
    <s v="TEC-AC-10004568"/>
    <x v="2"/>
    <x v="6"/>
    <x v="768"/>
    <n v="83.97"/>
    <n v="3"/>
    <n v="0"/>
    <n v="15.9543"/>
  </r>
  <r>
    <n v="9951"/>
    <s v="CA-2017-121559"/>
    <n v="0.2"/>
    <x v="203"/>
    <d v="2017-06-03T00:00:00"/>
    <x v="7"/>
    <x v="2"/>
    <s v="Second Class"/>
    <s v="HW-14935"/>
    <s v="Helen Wasserman"/>
    <n v="7.6923076923076927E-2"/>
    <x v="2"/>
    <s v="United States"/>
    <s v="Indianapolis"/>
    <x v="24"/>
    <n v="46203"/>
    <x v="2"/>
    <s v="TEC-AC-10001714"/>
    <x v="2"/>
    <x v="6"/>
    <x v="833"/>
    <n v="39.89"/>
    <n v="1"/>
    <n v="0"/>
    <n v="14.7593"/>
  </r>
  <r>
    <n v="9952"/>
    <s v="CA-2017-121559"/>
    <n v="0.2"/>
    <x v="203"/>
    <d v="2017-06-03T00:00:00"/>
    <x v="7"/>
    <x v="2"/>
    <s v="Second Class"/>
    <s v="HW-14935"/>
    <s v="Helen Wasserman"/>
    <n v="7.6923076923076927E-2"/>
    <x v="2"/>
    <s v="United States"/>
    <s v="Indianapolis"/>
    <x v="24"/>
    <n v="46203"/>
    <x v="2"/>
    <s v="OFF-BI-10002072"/>
    <x v="0"/>
    <x v="4"/>
    <x v="418"/>
    <n v="17.38"/>
    <n v="2"/>
    <n v="0"/>
    <n v="8.69"/>
  </r>
  <r>
    <n v="9960"/>
    <s v="CA-2017-137421"/>
    <n v="1"/>
    <x v="239"/>
    <d v="2017-10-11T00:00:00"/>
    <x v="2"/>
    <x v="5"/>
    <s v="Standard Class"/>
    <s v="AJ-10945"/>
    <s v="Ashley Jarboe"/>
    <n v="0.5"/>
    <x v="0"/>
    <s v="United States"/>
    <s v="Chandler"/>
    <x v="11"/>
    <n v="85224"/>
    <x v="3"/>
    <s v="OFF-AR-10001761"/>
    <x v="0"/>
    <x v="8"/>
    <x v="1373"/>
    <n v="9.3439999999999994"/>
    <n v="2"/>
    <n v="0.2"/>
    <n v="1.8688"/>
  </r>
  <r>
    <n v="9961"/>
    <s v="CA-2017-141446"/>
    <n v="1"/>
    <x v="30"/>
    <d v="2017-09-18T00:00:00"/>
    <x v="3"/>
    <x v="0"/>
    <s v="Second Class"/>
    <s v="CL-12700"/>
    <s v="Craig Leslie"/>
    <n v="0.33333333333333331"/>
    <x v="1"/>
    <s v="United States"/>
    <s v="Florence"/>
    <x v="22"/>
    <n v="41042"/>
    <x v="0"/>
    <s v="TEC-AC-10002305"/>
    <x v="2"/>
    <x v="6"/>
    <x v="830"/>
    <n v="18"/>
    <n v="1"/>
    <n v="0"/>
    <n v="3.24"/>
  </r>
  <r>
    <n v="9968"/>
    <s v="CA-2017-153871"/>
    <n v="0.33333333333333331"/>
    <x v="40"/>
    <d v="2017-12-17T00:00:00"/>
    <x v="4"/>
    <x v="4"/>
    <s v="Standard Class"/>
    <s v="RB-19435"/>
    <s v="Richard Bierner"/>
    <n v="0.25"/>
    <x v="0"/>
    <s v="United States"/>
    <s v="Plainfield"/>
    <x v="14"/>
    <n v="7060"/>
    <x v="1"/>
    <s v="OFF-BI-10004209"/>
    <x v="0"/>
    <x v="4"/>
    <x v="919"/>
    <n v="40.200000000000003"/>
    <n v="5"/>
    <n v="0"/>
    <n v="18.09"/>
  </r>
  <r>
    <n v="9969"/>
    <s v="CA-2017-153871"/>
    <n v="0.33333333333333331"/>
    <x v="40"/>
    <d v="2017-12-17T00:00:00"/>
    <x v="4"/>
    <x v="4"/>
    <s v="Standard Class"/>
    <s v="RB-19435"/>
    <s v="Richard Bierner"/>
    <n v="0.25"/>
    <x v="0"/>
    <s v="United States"/>
    <s v="Plainfield"/>
    <x v="14"/>
    <n v="7060"/>
    <x v="1"/>
    <s v="OFF-BI-10004600"/>
    <x v="0"/>
    <x v="4"/>
    <x v="771"/>
    <n v="735.98"/>
    <n v="2"/>
    <n v="0"/>
    <n v="331.19099999999997"/>
  </r>
  <r>
    <n v="9970"/>
    <s v="CA-2017-153871"/>
    <n v="0.33333333333333331"/>
    <x v="40"/>
    <d v="2017-12-17T00:00:00"/>
    <x v="4"/>
    <x v="4"/>
    <s v="Standard Class"/>
    <s v="RB-19435"/>
    <s v="Richard Bierner"/>
    <n v="0.25"/>
    <x v="0"/>
    <s v="United States"/>
    <s v="Plainfield"/>
    <x v="14"/>
    <n v="7060"/>
    <x v="1"/>
    <s v="OFF-AP-10003622"/>
    <x v="0"/>
    <x v="11"/>
    <x v="1251"/>
    <n v="22.75"/>
    <n v="7"/>
    <n v="0"/>
    <n v="6.5975000000000001"/>
  </r>
  <r>
    <n v="9982"/>
    <s v="CA-2017-163566"/>
    <n v="1"/>
    <x v="185"/>
    <d v="2017-08-06T00:00:00"/>
    <x v="10"/>
    <x v="2"/>
    <s v="First Class"/>
    <s v="TB-21055"/>
    <s v="Ted Butterfield"/>
    <n v="0.2"/>
    <x v="0"/>
    <s v="United States"/>
    <s v="Fairfield"/>
    <x v="12"/>
    <n v="45014"/>
    <x v="1"/>
    <s v="OFF-LA-10004484"/>
    <x v="0"/>
    <x v="7"/>
    <x v="194"/>
    <n v="16.52"/>
    <n v="5"/>
    <n v="0.2"/>
    <n v="5.3689999999999998"/>
  </r>
  <r>
    <n v="9988"/>
    <s v="CA-2017-163629"/>
    <n v="0.5"/>
    <x v="202"/>
    <d v="2017-11-21T00:00:00"/>
    <x v="5"/>
    <x v="5"/>
    <s v="Standard Class"/>
    <s v="RA-19885"/>
    <s v="Ruben Ausman"/>
    <n v="0.125"/>
    <x v="2"/>
    <s v="United States"/>
    <s v="Athens"/>
    <x v="18"/>
    <n v="30605"/>
    <x v="0"/>
    <s v="TEC-AC-10001539"/>
    <x v="2"/>
    <x v="6"/>
    <x v="938"/>
    <n v="79.989999999999995"/>
    <n v="1"/>
    <n v="0"/>
    <n v="28.796399999999998"/>
  </r>
  <r>
    <n v="9989"/>
    <s v="CA-2017-163629"/>
    <n v="0.5"/>
    <x v="202"/>
    <d v="2017-11-21T00:00:00"/>
    <x v="5"/>
    <x v="5"/>
    <s v="Standard Class"/>
    <s v="RA-19885"/>
    <s v="Ruben Ausman"/>
    <n v="0.125"/>
    <x v="2"/>
    <s v="United States"/>
    <s v="Athens"/>
    <x v="18"/>
    <n v="30605"/>
    <x v="0"/>
    <s v="TEC-PH-10004006"/>
    <x v="2"/>
    <x v="2"/>
    <x v="1238"/>
    <n v="206.1"/>
    <n v="5"/>
    <n v="0"/>
    <n v="55.646999999999998"/>
  </r>
  <r>
    <n v="9991"/>
    <s v="CA-2017-121258"/>
    <n v="0.33333333333333331"/>
    <x v="119"/>
    <d v="2017-03-03T00:00:00"/>
    <x v="8"/>
    <x v="1"/>
    <s v="Standard Class"/>
    <s v="DB-13060"/>
    <s v="Dave Brooks"/>
    <n v="0.125"/>
    <x v="0"/>
    <s v="United States"/>
    <s v="Costa Mesa"/>
    <x v="10"/>
    <n v="92627"/>
    <x v="3"/>
    <s v="FUR-FU-10000747"/>
    <x v="1"/>
    <x v="5"/>
    <x v="1433"/>
    <n v="91.96"/>
    <n v="2"/>
    <n v="0"/>
    <n v="15.6332"/>
  </r>
  <r>
    <n v="9992"/>
    <s v="CA-2017-121258"/>
    <n v="0.33333333333333331"/>
    <x v="119"/>
    <d v="2017-03-03T00:00:00"/>
    <x v="8"/>
    <x v="1"/>
    <s v="Standard Class"/>
    <s v="DB-13060"/>
    <s v="Dave Brooks"/>
    <n v="0.125"/>
    <x v="0"/>
    <s v="United States"/>
    <s v="Costa Mesa"/>
    <x v="10"/>
    <n v="92627"/>
    <x v="3"/>
    <s v="TEC-PH-10003645"/>
    <x v="2"/>
    <x v="2"/>
    <x v="546"/>
    <n v="258.57600000000002"/>
    <n v="2"/>
    <n v="0.2"/>
    <n v="19.3932"/>
  </r>
  <r>
    <n v="9993"/>
    <s v="CA-2017-121258"/>
    <n v="0.33333333333333331"/>
    <x v="119"/>
    <d v="2017-03-03T00:00:00"/>
    <x v="8"/>
    <x v="1"/>
    <s v="Standard Class"/>
    <s v="DB-13060"/>
    <s v="Dave Brooks"/>
    <n v="0.125"/>
    <x v="0"/>
    <s v="United States"/>
    <s v="Costa Mesa"/>
    <x v="10"/>
    <n v="92627"/>
    <x v="3"/>
    <s v="OFF-PA-10004041"/>
    <x v="0"/>
    <x v="0"/>
    <x v="347"/>
    <n v="29.6"/>
    <n v="4"/>
    <n v="0"/>
    <n v="13.32"/>
  </r>
  <r>
    <n v="9994"/>
    <s v="CA-2017-119914"/>
    <n v="1"/>
    <x v="132"/>
    <d v="2017-05-09T00:00:00"/>
    <x v="6"/>
    <x v="2"/>
    <s v="Second Class"/>
    <s v="CC-12220"/>
    <s v="Chris Cortes"/>
    <n v="0.1111111111111111"/>
    <x v="0"/>
    <s v="United States"/>
    <s v="Westminster"/>
    <x v="10"/>
    <n v="92683"/>
    <x v="3"/>
    <s v="OFF-AP-10002684"/>
    <x v="0"/>
    <x v="11"/>
    <x v="29"/>
    <n v="243.16"/>
    <n v="2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28635-A932-40A2-A4EF-A0DB320C4B04}" name="KPI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D4" firstHeaderRow="0" firstDataRow="1" firstDataCol="0"/>
  <pivotFields count="25">
    <pivotField showAll="0"/>
    <pivotField showAll="0"/>
    <pivotField dataField="1"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21" baseField="0" baseItem="0" numFmtId="164"/>
    <dataField name="Sum of Total_orders" fld="2" baseField="0" baseItem="0" numFmtId="1"/>
    <dataField name="Sum of Profit" fld="24" baseField="0" baseItem="0"/>
    <dataField name="Sum of Total_customers" fld="10" baseField="0" baseItem="0" numFmtId="1"/>
  </dataFields>
  <formats count="4">
    <format dxfId="27">
      <pivotArea outline="0" collapsedLevelsAreSubtotals="1" fieldPosition="0"/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FA61F-93DA-4474-BB19-F4E7783BE681}" name="Sales and profit by sub-category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A12:C30" firstHeaderRow="0" firstDataRow="1" firstDataCol="1"/>
  <pivotFields count="25">
    <pivotField showAll="0"/>
    <pivotField showAll="0"/>
    <pivotField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18">
        <item x="6"/>
        <item x="11"/>
        <item x="8"/>
        <item x="4"/>
        <item x="14"/>
        <item x="1"/>
        <item x="13"/>
        <item x="10"/>
        <item x="9"/>
        <item x="5"/>
        <item x="7"/>
        <item x="16"/>
        <item x="0"/>
        <item x="2"/>
        <item x="3"/>
        <item x="15"/>
        <item x="12"/>
        <item t="default"/>
      </items>
    </pivotField>
    <pivotField showAll="0"/>
    <pivotField dataField="1" numFmtId="44" showAll="0"/>
    <pivotField showAll="0"/>
    <pivotField showAll="0"/>
    <pivotField dataField="1" numFmtId="44" showAll="0"/>
  </pivotFields>
  <rowFields count="1">
    <field x="1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21" baseField="19" baseItem="0"/>
    <dataField name="Total Profit" fld="24" baseField="19" baseItem="0"/>
  </dataFields>
  <formats count="2">
    <format dxfId="3">
      <pivotArea grandRow="1" outline="0" collapsedLevelsAreSubtotals="1" fieldPosition="0"/>
    </format>
    <format dxfId="2">
      <pivotArea collapsedLevelsAreSubtotals="1" fieldPosition="0">
        <references count="1">
          <reference field="19" count="0"/>
        </references>
      </pivotArea>
    </format>
  </formats>
  <conditionalFormats count="6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9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9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9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9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9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9" count="1">
              <x v="0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1537A-ADED-4985-BFCF-1BA7854F5281}" name="Sales and profit by category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A3:C7" firstHeaderRow="0" firstDataRow="1" firstDataCol="1"/>
  <pivotFields count="25">
    <pivotField showAll="0"/>
    <pivotField showAll="0"/>
    <pivotField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44" showAll="0"/>
    <pivotField showAll="0"/>
    <pivotField showAll="0"/>
    <pivotField dataField="1" numFmtId="44" showAll="0"/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21" baseField="18" baseItem="0"/>
    <dataField name="Total Profit" fld="24" baseField="18" baseItem="0"/>
  </dataFields>
  <formats count="3">
    <format dxfId="6">
      <pivotArea collapsedLevelsAreSubtotals="1" fieldPosition="0">
        <references count="2">
          <reference field="4294967294" count="1" selected="0">
            <x v="0"/>
          </reference>
          <reference field="18" count="0"/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18" count="0"/>
        </references>
      </pivotArea>
    </format>
    <format dxfId="4">
      <pivotArea grandRow="1" outline="0" collapsedLevelsAreSubtotals="1" fieldPosition="0"/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8" count="3">
              <x v="0"/>
              <x v="1"/>
              <x v="2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8" count="3">
              <x v="0"/>
              <x v="1"/>
              <x v="2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1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9A88D-E92E-4063-AF40-4AAF4D5CB483}" name="Worst 5 profitless products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A27:B33" firstHeaderRow="1" firstDataRow="1" firstDataCol="1"/>
  <pivotFields count="25">
    <pivotField showAll="0"/>
    <pivotField showAll="0"/>
    <pivotField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512">
        <item x="429"/>
        <item x="268"/>
        <item x="176"/>
        <item x="1382"/>
        <item x="740"/>
        <item x="619"/>
        <item x="375"/>
        <item x="1163"/>
        <item x="574"/>
        <item x="1316"/>
        <item x="164"/>
        <item x="1032"/>
        <item x="76"/>
        <item x="995"/>
        <item x="645"/>
        <item x="513"/>
        <item x="744"/>
        <item x="1234"/>
        <item x="1237"/>
        <item x="602"/>
        <item x="1279"/>
        <item x="285"/>
        <item x="624"/>
        <item x="579"/>
        <item x="355"/>
        <item x="1481"/>
        <item x="7"/>
        <item x="14"/>
        <item x="546"/>
        <item x="763"/>
        <item x="49"/>
        <item x="839"/>
        <item x="336"/>
        <item x="505"/>
        <item x="29"/>
        <item x="1020"/>
        <item x="1475"/>
        <item x="731"/>
        <item x="226"/>
        <item x="881"/>
        <item x="906"/>
        <item x="805"/>
        <item x="383"/>
        <item x="1125"/>
        <item x="974"/>
        <item x="681"/>
        <item x="379"/>
        <item x="1404"/>
        <item x="391"/>
        <item x="1023"/>
        <item x="650"/>
        <item x="152"/>
        <item x="224"/>
        <item x="1378"/>
        <item x="807"/>
        <item x="1290"/>
        <item x="1336"/>
        <item x="557"/>
        <item x="587"/>
        <item x="422"/>
        <item x="1061"/>
        <item x="188"/>
        <item x="493"/>
        <item x="442"/>
        <item x="644"/>
        <item x="636"/>
        <item x="1169"/>
        <item x="405"/>
        <item x="209"/>
        <item x="1292"/>
        <item x="507"/>
        <item x="1326"/>
        <item x="1191"/>
        <item x="1070"/>
        <item x="875"/>
        <item x="1175"/>
        <item x="1010"/>
        <item x="162"/>
        <item x="1276"/>
        <item x="1496"/>
        <item x="1078"/>
        <item x="1351"/>
        <item x="363"/>
        <item x="166"/>
        <item x="376"/>
        <item x="527"/>
        <item x="215"/>
        <item x="58"/>
        <item x="54"/>
        <item x="1166"/>
        <item x="351"/>
        <item x="4"/>
        <item x="1091"/>
        <item x="1028"/>
        <item x="514"/>
        <item x="757"/>
        <item x="208"/>
        <item x="1208"/>
        <item x="39"/>
        <item x="1211"/>
        <item x="114"/>
        <item x="125"/>
        <item x="1501"/>
        <item x="1317"/>
        <item x="821"/>
        <item x="1197"/>
        <item x="106"/>
        <item x="325"/>
        <item x="1084"/>
        <item x="1187"/>
        <item x="92"/>
        <item x="987"/>
        <item x="747"/>
        <item x="963"/>
        <item x="55"/>
        <item x="326"/>
        <item x="227"/>
        <item x="748"/>
        <item x="74"/>
        <item x="193"/>
        <item x="616"/>
        <item x="22"/>
        <item x="1225"/>
        <item x="1449"/>
        <item x="525"/>
        <item x="225"/>
        <item x="808"/>
        <item x="981"/>
        <item x="852"/>
        <item x="1186"/>
        <item x="1504"/>
        <item x="1495"/>
        <item x="1415"/>
        <item x="551"/>
        <item x="1150"/>
        <item x="609"/>
        <item x="1056"/>
        <item x="196"/>
        <item x="1457"/>
        <item x="443"/>
        <item x="1308"/>
        <item x="139"/>
        <item x="661"/>
        <item x="736"/>
        <item x="395"/>
        <item x="1161"/>
        <item x="774"/>
        <item x="1089"/>
        <item x="732"/>
        <item x="1506"/>
        <item x="233"/>
        <item x="1502"/>
        <item x="343"/>
        <item x="1052"/>
        <item x="133"/>
        <item x="477"/>
        <item x="1270"/>
        <item x="194"/>
        <item x="723"/>
        <item x="327"/>
        <item x="156"/>
        <item x="1241"/>
        <item x="371"/>
        <item x="1026"/>
        <item x="784"/>
        <item x="573"/>
        <item x="1459"/>
        <item x="60"/>
        <item x="1257"/>
        <item x="1129"/>
        <item x="1074"/>
        <item x="1363"/>
        <item x="1116"/>
        <item x="1132"/>
        <item x="1102"/>
        <item x="603"/>
        <item x="1250"/>
        <item x="637"/>
        <item x="267"/>
        <item x="1001"/>
        <item x="926"/>
        <item x="427"/>
        <item x="1228"/>
        <item x="1264"/>
        <item x="1184"/>
        <item x="489"/>
        <item x="372"/>
        <item x="207"/>
        <item x="1134"/>
        <item x="467"/>
        <item x="12"/>
        <item x="1111"/>
        <item x="706"/>
        <item x="655"/>
        <item x="885"/>
        <item x="639"/>
        <item x="495"/>
        <item x="933"/>
        <item x="1469"/>
        <item x="610"/>
        <item x="67"/>
        <item x="328"/>
        <item x="1244"/>
        <item x="296"/>
        <item x="192"/>
        <item x="1108"/>
        <item x="727"/>
        <item x="256"/>
        <item x="1054"/>
        <item x="20"/>
        <item x="262"/>
        <item x="659"/>
        <item x="783"/>
        <item x="940"/>
        <item x="879"/>
        <item x="191"/>
        <item x="1103"/>
        <item x="1373"/>
        <item x="282"/>
        <item x="1410"/>
        <item x="837"/>
        <item x="291"/>
        <item x="1497"/>
        <item x="682"/>
        <item x="1485"/>
        <item x="122"/>
        <item x="344"/>
        <item x="423"/>
        <item x="844"/>
        <item x="1463"/>
        <item x="1195"/>
        <item x="1452"/>
        <item x="337"/>
        <item x="451"/>
        <item x="1073"/>
        <item x="117"/>
        <item x="567"/>
        <item x="1411"/>
        <item x="1154"/>
        <item x="1442"/>
        <item x="1312"/>
        <item x="364"/>
        <item x="295"/>
        <item x="658"/>
        <item x="683"/>
        <item x="1311"/>
        <item x="1499"/>
        <item x="286"/>
        <item x="66"/>
        <item x="1060"/>
        <item x="775"/>
        <item x="1489"/>
        <item x="1003"/>
        <item x="675"/>
        <item x="280"/>
        <item x="1444"/>
        <item x="1075"/>
        <item x="151"/>
        <item x="536"/>
        <item x="1177"/>
        <item x="563"/>
        <item x="956"/>
        <item x="524"/>
        <item x="450"/>
        <item x="356"/>
        <item x="667"/>
        <item x="1453"/>
        <item x="1356"/>
        <item x="82"/>
        <item x="876"/>
        <item x="1423"/>
        <item x="496"/>
        <item x="1446"/>
        <item x="628"/>
        <item x="65"/>
        <item x="520"/>
        <item x="413"/>
        <item x="828"/>
        <item x="293"/>
        <item x="795"/>
        <item x="222"/>
        <item x="973"/>
        <item x="64"/>
        <item x="564"/>
        <item x="177"/>
        <item x="914"/>
        <item x="1335"/>
        <item x="611"/>
        <item x="1494"/>
        <item x="510"/>
        <item x="1046"/>
        <item x="657"/>
        <item x="1114"/>
        <item x="972"/>
        <item x="1284"/>
        <item x="346"/>
        <item x="648"/>
        <item x="773"/>
        <item x="950"/>
        <item x="199"/>
        <item x="1087"/>
        <item x="386"/>
        <item x="982"/>
        <item x="978"/>
        <item x="1358"/>
        <item x="407"/>
        <item x="406"/>
        <item x="431"/>
        <item x="61"/>
        <item x="1251"/>
        <item x="390"/>
        <item x="400"/>
        <item x="42"/>
        <item x="1428"/>
        <item x="1004"/>
        <item x="1315"/>
        <item x="271"/>
        <item x="90"/>
        <item x="492"/>
        <item x="41"/>
        <item x="175"/>
        <item x="855"/>
        <item x="834"/>
        <item x="761"/>
        <item x="1127"/>
        <item x="1182"/>
        <item x="105"/>
        <item x="294"/>
        <item x="1436"/>
        <item x="234"/>
        <item x="253"/>
        <item x="113"/>
        <item x="640"/>
        <item x="794"/>
        <item x="1334"/>
        <item x="1271"/>
        <item x="466"/>
        <item x="195"/>
        <item x="734"/>
        <item x="843"/>
        <item x="1258"/>
        <item x="330"/>
        <item x="418"/>
        <item x="1159"/>
        <item x="932"/>
        <item x="183"/>
        <item x="1042"/>
        <item x="815"/>
        <item x="350"/>
        <item x="1165"/>
        <item x="895"/>
        <item x="614"/>
        <item x="165"/>
        <item x="103"/>
        <item x="994"/>
        <item x="803"/>
        <item x="342"/>
        <item x="944"/>
        <item x="1306"/>
        <item x="1346"/>
        <item x="1219"/>
        <item x="789"/>
        <item x="128"/>
        <item x="494"/>
        <item x="319"/>
        <item x="214"/>
        <item x="445"/>
        <item x="1143"/>
        <item x="163"/>
        <item x="588"/>
        <item x="182"/>
        <item x="297"/>
        <item x="439"/>
        <item x="200"/>
        <item x="1477"/>
        <item x="791"/>
        <item x="259"/>
        <item x="1138"/>
        <item x="1142"/>
        <item x="97"/>
        <item x="1402"/>
        <item x="1096"/>
        <item x="669"/>
        <item x="1192"/>
        <item x="1298"/>
        <item x="261"/>
        <item x="746"/>
        <item x="1218"/>
        <item x="745"/>
        <item x="1230"/>
        <item x="1036"/>
        <item x="1287"/>
        <item x="137"/>
        <item x="26"/>
        <item x="95"/>
        <item x="378"/>
        <item x="854"/>
        <item x="943"/>
        <item x="174"/>
        <item x="136"/>
        <item x="836"/>
        <item x="983"/>
        <item x="695"/>
        <item x="1331"/>
        <item x="1170"/>
        <item x="474"/>
        <item x="312"/>
        <item x="1393"/>
        <item x="1145"/>
        <item x="491"/>
        <item x="1274"/>
        <item x="359"/>
        <item x="145"/>
        <item x="595"/>
        <item x="997"/>
        <item x="725"/>
        <item x="1384"/>
        <item x="146"/>
        <item x="1174"/>
        <item x="964"/>
        <item x="30"/>
        <item x="1418"/>
        <item x="1426"/>
        <item x="1196"/>
        <item x="1377"/>
        <item x="1013"/>
        <item x="1325"/>
        <item x="247"/>
        <item x="353"/>
        <item x="1445"/>
        <item x="232"/>
        <item x="104"/>
        <item x="99"/>
        <item x="1333"/>
        <item x="1066"/>
        <item x="348"/>
        <item x="796"/>
        <item x="1493"/>
        <item x="846"/>
        <item x="696"/>
        <item x="927"/>
        <item x="1401"/>
        <item x="1140"/>
        <item x="516"/>
        <item x="1027"/>
        <item x="1508"/>
        <item x="457"/>
        <item x="1487"/>
        <item x="1009"/>
        <item x="154"/>
        <item x="1412"/>
        <item x="888"/>
        <item x="198"/>
        <item x="798"/>
        <item x="349"/>
        <item x="2"/>
        <item x="482"/>
        <item x="708"/>
        <item x="897"/>
        <item x="6"/>
        <item x="155"/>
        <item x="1059"/>
        <item x="35"/>
        <item x="702"/>
        <item x="892"/>
        <item x="715"/>
        <item x="1106"/>
        <item x="623"/>
        <item x="872"/>
        <item x="552"/>
        <item x="555"/>
        <item x="869"/>
        <item x="818"/>
        <item x="792"/>
        <item x="119"/>
        <item x="688"/>
        <item x="309"/>
        <item x="776"/>
        <item x="1105"/>
        <item x="1349"/>
        <item x="840"/>
        <item x="1137"/>
        <item x="385"/>
        <item x="1434"/>
        <item x="1107"/>
        <item x="1400"/>
        <item x="412"/>
        <item x="1178"/>
        <item x="1386"/>
        <item x="962"/>
        <item x="223"/>
        <item x="59"/>
        <item x="511"/>
        <item x="204"/>
        <item x="70"/>
        <item x="1482"/>
        <item x="1403"/>
        <item x="425"/>
        <item x="1383"/>
        <item x="568"/>
        <item x="488"/>
        <item x="643"/>
        <item x="50"/>
        <item x="934"/>
        <item x="34"/>
        <item x="565"/>
        <item x="777"/>
        <item x="1345"/>
        <item x="159"/>
        <item x="1063"/>
        <item x="728"/>
        <item x="1350"/>
        <item x="1440"/>
        <item x="714"/>
        <item x="630"/>
        <item x="202"/>
        <item x="1220"/>
        <item x="1397"/>
        <item x="109"/>
        <item x="62"/>
        <item x="314"/>
        <item x="1464"/>
        <item x="961"/>
        <item x="581"/>
        <item x="790"/>
        <item x="415"/>
        <item x="1019"/>
        <item x="140"/>
        <item x="621"/>
        <item x="334"/>
        <item x="806"/>
        <item x="1085"/>
        <item x="239"/>
        <item x="1486"/>
        <item x="289"/>
        <item x="766"/>
        <item x="572"/>
        <item x="816"/>
        <item x="785"/>
        <item x="687"/>
        <item x="797"/>
        <item x="607"/>
        <item x="993"/>
        <item x="212"/>
        <item x="1022"/>
        <item x="504"/>
        <item x="955"/>
        <item x="859"/>
        <item x="919"/>
        <item x="72"/>
        <item x="713"/>
        <item x="438"/>
        <item x="1260"/>
        <item x="1309"/>
        <item x="1198"/>
        <item x="615"/>
        <item x="456"/>
        <item x="13"/>
        <item x="448"/>
        <item x="228"/>
        <item x="1202"/>
        <item x="991"/>
        <item x="331"/>
        <item x="898"/>
        <item x="1194"/>
        <item x="848"/>
        <item x="1368"/>
        <item x="711"/>
        <item x="985"/>
        <item x="478"/>
        <item x="470"/>
        <item x="189"/>
        <item x="1438"/>
        <item x="625"/>
        <item x="43"/>
        <item x="197"/>
        <item x="1034"/>
        <item x="1310"/>
        <item x="276"/>
        <item x="673"/>
        <item x="1067"/>
        <item x="608"/>
        <item x="653"/>
        <item x="127"/>
        <item x="544"/>
        <item x="755"/>
        <item x="1030"/>
        <item x="424"/>
        <item x="969"/>
        <item x="519"/>
        <item x="290"/>
        <item x="529"/>
        <item x="626"/>
        <item x="1176"/>
        <item x="618"/>
        <item x="1007"/>
        <item x="596"/>
        <item x="1164"/>
        <item x="419"/>
        <item x="417"/>
        <item x="951"/>
        <item x="98"/>
        <item x="1248"/>
        <item x="130"/>
        <item x="824"/>
        <item x="444"/>
        <item x="138"/>
        <item x="409"/>
        <item x="394"/>
        <item x="102"/>
        <item x="235"/>
        <item x="428"/>
        <item x="652"/>
        <item x="211"/>
        <item x="989"/>
        <item x="403"/>
        <item x="1462"/>
        <item x="472"/>
        <item x="118"/>
        <item x="479"/>
        <item x="1439"/>
        <item x="1391"/>
        <item x="89"/>
        <item x="1"/>
        <item x="101"/>
        <item x="1080"/>
        <item x="1466"/>
        <item x="68"/>
        <item x="369"/>
        <item x="904"/>
        <item x="1201"/>
        <item x="712"/>
        <item x="465"/>
        <item x="1432"/>
        <item x="770"/>
        <item x="569"/>
        <item x="258"/>
        <item x="430"/>
        <item x="306"/>
        <item x="281"/>
        <item x="365"/>
        <item x="1285"/>
        <item x="1045"/>
        <item x="517"/>
        <item x="724"/>
        <item x="867"/>
        <item x="641"/>
        <item x="656"/>
        <item x="40"/>
        <item x="148"/>
        <item x="115"/>
        <item x="651"/>
        <item x="1051"/>
        <item x="1181"/>
        <item x="304"/>
        <item x="635"/>
        <item x="1126"/>
        <item x="531"/>
        <item x="718"/>
        <item x="1370"/>
        <item x="957"/>
        <item x="1077"/>
        <item x="201"/>
        <item x="589"/>
        <item x="1488"/>
        <item x="1011"/>
        <item x="1097"/>
        <item x="476"/>
        <item x="1389"/>
        <item x="907"/>
        <item x="434"/>
        <item x="1037"/>
        <item x="1454"/>
        <item x="499"/>
        <item x="1068"/>
        <item x="922"/>
        <item x="254"/>
        <item x="352"/>
        <item x="530"/>
        <item x="889"/>
        <item x="1510"/>
        <item x="1245"/>
        <item x="979"/>
        <item x="883"/>
        <item x="1339"/>
        <item x="357"/>
        <item x="627"/>
        <item x="1157"/>
        <item x="1455"/>
        <item x="1049"/>
        <item x="1055"/>
        <item x="132"/>
        <item x="522"/>
        <item x="1269"/>
        <item x="1168"/>
        <item x="1136"/>
        <item x="96"/>
        <item x="1387"/>
        <item x="1281"/>
        <item x="741"/>
        <item x="617"/>
        <item x="1092"/>
        <item x="600"/>
        <item x="738"/>
        <item x="676"/>
        <item x="1461"/>
        <item x="1321"/>
        <item x="1223"/>
        <item x="397"/>
        <item x="1374"/>
        <item x="170"/>
        <item x="923"/>
        <item x="1392"/>
        <item x="825"/>
        <item x="1320"/>
        <item x="1167"/>
        <item x="335"/>
        <item x="915"/>
        <item x="124"/>
        <item x="462"/>
        <item x="240"/>
        <item x="180"/>
        <item x="172"/>
        <item x="274"/>
        <item x="1210"/>
        <item x="321"/>
        <item x="908"/>
        <item x="584"/>
        <item x="1147"/>
        <item x="1093"/>
        <item x="1441"/>
        <item x="1268"/>
        <item x="1242"/>
        <item x="585"/>
        <item x="703"/>
        <item x="660"/>
        <item x="642"/>
        <item x="384"/>
        <item x="890"/>
        <item x="1062"/>
        <item x="173"/>
        <item x="771"/>
        <item x="388"/>
        <item x="367"/>
        <item x="772"/>
        <item x="1146"/>
        <item x="1189"/>
        <item x="1385"/>
        <item x="960"/>
        <item x="853"/>
        <item x="920"/>
        <item x="368"/>
        <item x="698"/>
        <item x="108"/>
        <item x="638"/>
        <item x="831"/>
        <item x="1156"/>
        <item x="157"/>
        <item x="1256"/>
        <item x="454"/>
        <item x="501"/>
        <item x="576"/>
        <item x="509"/>
        <item x="864"/>
        <item x="1505"/>
        <item x="749"/>
        <item x="1302"/>
        <item x="288"/>
        <item x="1033"/>
        <item x="733"/>
        <item x="754"/>
        <item x="1355"/>
        <item x="1222"/>
        <item x="1151"/>
        <item x="300"/>
        <item x="347"/>
        <item x="142"/>
        <item x="506"/>
        <item x="461"/>
        <item x="666"/>
        <item x="918"/>
        <item x="967"/>
        <item x="273"/>
        <item x="1337"/>
        <item x="1375"/>
        <item x="1498"/>
        <item x="1098"/>
        <item x="168"/>
        <item x="316"/>
        <item x="453"/>
        <item x="753"/>
        <item x="800"/>
        <item x="1396"/>
        <item x="829"/>
        <item x="1503"/>
        <item x="868"/>
        <item x="830"/>
        <item x="686"/>
        <item x="812"/>
        <item x="958"/>
        <item x="604"/>
        <item x="690"/>
        <item x="1119"/>
        <item x="925"/>
        <item x="971"/>
        <item x="1407"/>
        <item x="1474"/>
        <item x="398"/>
        <item x="1188"/>
        <item x="389"/>
        <item x="984"/>
        <item x="1057"/>
        <item x="739"/>
        <item x="1048"/>
        <item x="408"/>
        <item x="1065"/>
        <item x="1388"/>
        <item x="1450"/>
        <item x="1297"/>
        <item x="266"/>
        <item x="1341"/>
        <item x="1239"/>
        <item x="896"/>
        <item x="902"/>
        <item x="543"/>
        <item x="216"/>
        <item x="220"/>
        <item x="769"/>
        <item x="255"/>
        <item x="554"/>
        <item x="354"/>
        <item x="1050"/>
        <item x="500"/>
        <item x="358"/>
        <item x="592"/>
        <item x="575"/>
        <item x="938"/>
        <item x="1064"/>
        <item x="901"/>
        <item x="671"/>
        <item x="968"/>
        <item x="1117"/>
        <item x="1448"/>
        <item x="203"/>
        <item x="827"/>
        <item x="1491"/>
        <item x="1071"/>
        <item x="751"/>
        <item x="481"/>
        <item x="447"/>
        <item x="179"/>
        <item x="1305"/>
        <item x="523"/>
        <item x="184"/>
        <item x="11"/>
        <item x="833"/>
        <item x="45"/>
        <item x="1206"/>
        <item x="1413"/>
        <item x="486"/>
        <item x="605"/>
        <item x="1437"/>
        <item x="1113"/>
        <item x="248"/>
        <item x="270"/>
        <item x="1366"/>
        <item x="377"/>
        <item x="19"/>
        <item x="1278"/>
        <item x="181"/>
        <item x="446"/>
        <item x="1017"/>
        <item x="999"/>
        <item x="150"/>
        <item x="802"/>
        <item x="910"/>
        <item x="913"/>
        <item x="677"/>
        <item x="599"/>
        <item x="672"/>
        <item x="899"/>
        <item x="1421"/>
        <item x="861"/>
        <item x="238"/>
        <item x="768"/>
        <item x="953"/>
        <item x="1131"/>
        <item x="1328"/>
        <item x="976"/>
        <item x="333"/>
        <item x="952"/>
        <item x="998"/>
        <item x="1478"/>
        <item x="533"/>
        <item x="241"/>
        <item x="16"/>
        <item x="1399"/>
        <item x="819"/>
        <item x="547"/>
        <item x="410"/>
        <item x="1390"/>
        <item x="1283"/>
        <item x="1472"/>
        <item x="308"/>
        <item x="521"/>
        <item x="654"/>
        <item x="1422"/>
        <item x="484"/>
        <item x="936"/>
        <item x="1406"/>
        <item x="1044"/>
        <item x="631"/>
        <item x="264"/>
        <item x="1435"/>
        <item x="345"/>
        <item x="884"/>
        <item x="541"/>
        <item x="1000"/>
        <item x="860"/>
        <item x="393"/>
        <item x="246"/>
        <item x="743"/>
        <item x="421"/>
        <item x="1043"/>
        <item x="469"/>
        <item x="857"/>
        <item x="668"/>
        <item x="542"/>
        <item x="680"/>
        <item x="112"/>
        <item x="590"/>
        <item x="571"/>
        <item x="894"/>
        <item x="1416"/>
        <item x="436"/>
        <item x="949"/>
        <item x="490"/>
        <item x="392"/>
        <item x="1122"/>
        <item x="111"/>
        <item x="1025"/>
        <item x="540"/>
        <item x="56"/>
        <item x="167"/>
        <item x="1215"/>
        <item x="69"/>
        <item x="1371"/>
        <item x="1427"/>
        <item x="277"/>
        <item x="318"/>
        <item x="930"/>
        <item x="742"/>
        <item x="1352"/>
        <item x="1124"/>
        <item x="25"/>
        <item x="556"/>
        <item x="694"/>
        <item x="710"/>
        <item x="402"/>
        <item x="1024"/>
        <item x="1133"/>
        <item x="361"/>
        <item x="1240"/>
        <item x="566"/>
        <item x="502"/>
        <item x="18"/>
        <item x="460"/>
        <item x="691"/>
        <item x="1006"/>
        <item x="36"/>
        <item x="178"/>
        <item x="1332"/>
        <item x="229"/>
        <item x="562"/>
        <item x="87"/>
        <item x="10"/>
        <item x="1216"/>
        <item x="1039"/>
        <item x="190"/>
        <item x="1431"/>
        <item x="73"/>
        <item x="263"/>
        <item x="315"/>
        <item x="1221"/>
        <item x="1130"/>
        <item x="1002"/>
        <item x="1015"/>
        <item x="1295"/>
        <item x="1031"/>
        <item x="1226"/>
        <item x="1229"/>
        <item x="1473"/>
        <item x="1069"/>
        <item x="539"/>
        <item x="826"/>
        <item x="218"/>
        <item x="1357"/>
        <item x="134"/>
        <item x="1425"/>
        <item x="810"/>
        <item x="1047"/>
        <item x="1203"/>
        <item x="1343"/>
        <item x="849"/>
        <item x="909"/>
        <item x="692"/>
        <item x="485"/>
        <item x="945"/>
        <item x="86"/>
        <item x="187"/>
        <item x="518"/>
        <item x="107"/>
        <item x="432"/>
        <item x="988"/>
        <item x="750"/>
        <item x="1120"/>
        <item x="1430"/>
        <item x="366"/>
        <item x="1299"/>
        <item x="1152"/>
        <item x="338"/>
        <item x="1369"/>
        <item x="1227"/>
        <item x="1344"/>
        <item x="1238"/>
        <item x="1327"/>
        <item x="1231"/>
        <item x="622"/>
        <item x="767"/>
        <item x="38"/>
        <item x="464"/>
        <item x="594"/>
        <item x="3"/>
        <item x="1467"/>
        <item x="954"/>
        <item x="1460"/>
        <item x="1088"/>
        <item x="729"/>
        <item x="856"/>
        <item x="324"/>
        <item x="811"/>
        <item x="1409"/>
        <item x="231"/>
        <item x="129"/>
        <item x="928"/>
        <item x="1301"/>
        <item x="1417"/>
        <item x="781"/>
        <item x="1291"/>
        <item x="845"/>
        <item x="633"/>
        <item x="1209"/>
        <item x="526"/>
        <item x="1155"/>
        <item x="1193"/>
        <item x="1149"/>
        <item x="310"/>
        <item x="850"/>
        <item x="1115"/>
        <item x="1319"/>
        <item x="674"/>
        <item x="512"/>
        <item x="980"/>
        <item x="935"/>
        <item x="237"/>
        <item x="340"/>
        <item x="1480"/>
        <item x="1318"/>
        <item x="449"/>
        <item x="57"/>
        <item x="779"/>
        <item x="793"/>
        <item x="1180"/>
        <item x="582"/>
        <item x="1224"/>
        <item x="760"/>
        <item x="121"/>
        <item x="1058"/>
        <item x="1263"/>
        <item x="851"/>
        <item x="31"/>
        <item x="886"/>
        <item x="1235"/>
        <item x="782"/>
        <item x="144"/>
        <item x="1214"/>
        <item x="275"/>
        <item x="143"/>
        <item x="213"/>
        <item x="535"/>
        <item x="279"/>
        <item x="51"/>
        <item x="420"/>
        <item x="598"/>
        <item x="206"/>
        <item x="205"/>
        <item x="416"/>
        <item x="1381"/>
        <item x="272"/>
        <item x="147"/>
        <item x="917"/>
        <item x="53"/>
        <item x="141"/>
        <item x="553"/>
        <item x="1029"/>
        <item x="814"/>
        <item x="341"/>
        <item x="620"/>
        <item x="1101"/>
        <item x="1266"/>
        <item x="586"/>
        <item x="1294"/>
        <item x="905"/>
        <item x="249"/>
        <item x="990"/>
        <item x="1379"/>
        <item x="1217"/>
        <item x="1456"/>
        <item x="959"/>
        <item x="1424"/>
        <item x="1099"/>
        <item x="1500"/>
        <item x="245"/>
        <item x="707"/>
        <item x="1282"/>
        <item x="1082"/>
        <item x="47"/>
        <item x="221"/>
        <item x="473"/>
        <item x="730"/>
        <item x="52"/>
        <item x="921"/>
        <item x="649"/>
        <item x="463"/>
        <item x="1148"/>
        <item x="48"/>
        <item x="9"/>
        <item x="298"/>
        <item x="1100"/>
        <item x="646"/>
        <item x="1414"/>
        <item x="433"/>
        <item x="387"/>
        <item x="942"/>
        <item x="597"/>
        <item x="720"/>
        <item x="311"/>
        <item x="1361"/>
        <item x="1079"/>
        <item x="1330"/>
        <item x="801"/>
        <item x="435"/>
        <item x="1419"/>
        <item x="110"/>
        <item x="858"/>
        <item x="670"/>
        <item x="662"/>
        <item x="515"/>
        <item x="1288"/>
        <item x="835"/>
        <item x="380"/>
        <item x="1340"/>
        <item x="665"/>
        <item x="313"/>
        <item x="1289"/>
        <item x="317"/>
        <item x="243"/>
        <item x="678"/>
        <item x="302"/>
        <item x="28"/>
        <item x="1300"/>
        <item x="580"/>
        <item x="759"/>
        <item x="1243"/>
        <item x="977"/>
        <item x="1109"/>
        <item x="1395"/>
        <item x="459"/>
        <item x="1072"/>
        <item x="1021"/>
        <item x="210"/>
        <item x="1365"/>
        <item x="601"/>
        <item x="1468"/>
        <item x="84"/>
        <item x="1470"/>
        <item x="863"/>
        <item x="786"/>
        <item x="1081"/>
        <item x="149"/>
        <item x="1104"/>
        <item x="874"/>
        <item x="80"/>
        <item x="1380"/>
        <item x="8"/>
        <item x="721"/>
        <item x="788"/>
        <item x="841"/>
        <item x="1275"/>
        <item x="1199"/>
        <item x="161"/>
        <item x="1135"/>
        <item x="79"/>
        <item x="1483"/>
        <item x="498"/>
        <item x="1465"/>
        <item x="1359"/>
        <item x="570"/>
        <item x="169"/>
        <item x="1509"/>
        <item x="33"/>
        <item x="996"/>
        <item x="709"/>
        <item x="939"/>
        <item x="17"/>
        <item x="1076"/>
        <item x="538"/>
        <item x="583"/>
        <item x="838"/>
        <item x="373"/>
        <item x="593"/>
        <item x="1158"/>
        <item x="1173"/>
        <item x="411"/>
        <item x="756"/>
        <item x="1118"/>
        <item x="1110"/>
        <item x="252"/>
        <item x="468"/>
        <item x="78"/>
        <item x="1313"/>
        <item x="284"/>
        <item x="251"/>
        <item x="24"/>
        <item x="278"/>
        <item x="1171"/>
        <item x="629"/>
        <item x="287"/>
        <item x="893"/>
        <item x="1304"/>
        <item x="135"/>
        <item x="937"/>
        <item x="1014"/>
        <item x="722"/>
        <item x="1324"/>
        <item x="1008"/>
        <item x="548"/>
        <item x="765"/>
        <item x="1342"/>
        <item x="847"/>
        <item x="5"/>
        <item x="63"/>
        <item x="1262"/>
        <item x="737"/>
        <item x="799"/>
        <item x="1433"/>
        <item x="1398"/>
        <item x="120"/>
        <item x="804"/>
        <item x="44"/>
        <item x="606"/>
        <item x="1347"/>
        <item x="1144"/>
        <item x="613"/>
        <item x="822"/>
        <item x="545"/>
        <item x="719"/>
        <item x="126"/>
        <item x="634"/>
        <item x="787"/>
        <item x="382"/>
        <item x="1128"/>
        <item x="37"/>
        <item x="1205"/>
        <item x="697"/>
        <item x="116"/>
        <item x="1204"/>
        <item x="1429"/>
        <item x="1353"/>
        <item x="339"/>
        <item x="1296"/>
        <item x="230"/>
        <item x="1035"/>
        <item x="1207"/>
        <item x="887"/>
        <item x="878"/>
        <item x="537"/>
        <item x="1259"/>
        <item x="647"/>
        <item x="487"/>
        <item x="303"/>
        <item x="1479"/>
        <item x="21"/>
        <item x="865"/>
        <item x="15"/>
        <item x="578"/>
        <item x="862"/>
        <item x="1314"/>
        <item x="1293"/>
        <item x="75"/>
        <item x="1273"/>
        <item x="301"/>
        <item x="1303"/>
        <item x="632"/>
        <item x="929"/>
        <item x="903"/>
        <item x="292"/>
        <item x="1090"/>
        <item x="257"/>
        <item x="1123"/>
        <item x="1086"/>
        <item x="1348"/>
        <item x="153"/>
        <item x="171"/>
        <item x="399"/>
        <item x="891"/>
        <item x="871"/>
        <item x="946"/>
        <item x="1012"/>
        <item x="758"/>
        <item x="1253"/>
        <item x="269"/>
        <item x="577"/>
        <item x="931"/>
        <item x="497"/>
        <item x="320"/>
        <item x="332"/>
        <item x="94"/>
        <item x="1471"/>
        <item x="1005"/>
        <item x="877"/>
        <item x="401"/>
        <item x="93"/>
        <item x="1153"/>
        <item x="549"/>
        <item x="1354"/>
        <item x="414"/>
        <item x="323"/>
        <item x="185"/>
        <item x="716"/>
        <item x="1492"/>
        <item x="265"/>
        <item x="458"/>
        <item x="780"/>
        <item x="1364"/>
        <item x="396"/>
        <item x="1040"/>
        <item x="1322"/>
        <item x="186"/>
        <item x="283"/>
        <item x="236"/>
        <item x="307"/>
        <item x="1183"/>
        <item x="778"/>
        <item x="322"/>
        <item x="820"/>
        <item x="81"/>
        <item x="689"/>
        <item x="32"/>
        <item x="700"/>
        <item x="426"/>
        <item x="558"/>
        <item x="217"/>
        <item x="1280"/>
        <item x="83"/>
        <item x="1476"/>
        <item x="1408"/>
        <item x="1254"/>
        <item x="1139"/>
        <item x="866"/>
        <item x="1095"/>
        <item x="873"/>
        <item x="679"/>
        <item x="664"/>
        <item x="1420"/>
        <item x="1094"/>
        <item x="532"/>
        <item x="1179"/>
        <item x="1277"/>
        <item x="475"/>
        <item x="1162"/>
        <item x="832"/>
        <item x="1286"/>
        <item x="100"/>
        <item x="123"/>
        <item x="1490"/>
        <item x="1265"/>
        <item x="809"/>
        <item x="404"/>
        <item x="1329"/>
        <item x="842"/>
        <item x="1112"/>
        <item x="764"/>
        <item x="85"/>
        <item x="1367"/>
        <item x="88"/>
        <item x="219"/>
        <item x="27"/>
        <item x="880"/>
        <item x="508"/>
        <item x="1213"/>
        <item x="329"/>
        <item x="23"/>
        <item x="1016"/>
        <item x="870"/>
        <item x="1236"/>
        <item x="941"/>
        <item x="1233"/>
        <item x="305"/>
        <item x="1232"/>
        <item x="975"/>
        <item x="992"/>
        <item x="71"/>
        <item x="1053"/>
        <item x="1261"/>
        <item x="1038"/>
        <item x="704"/>
        <item x="1246"/>
        <item x="1247"/>
        <item x="1376"/>
        <item x="528"/>
        <item x="912"/>
        <item x="440"/>
        <item x="882"/>
        <item x="1018"/>
        <item x="160"/>
        <item x="685"/>
        <item x="370"/>
        <item x="1212"/>
        <item x="362"/>
        <item x="1200"/>
        <item x="455"/>
        <item x="1360"/>
        <item x="1041"/>
        <item x="1507"/>
        <item x="813"/>
        <item x="1443"/>
        <item x="1141"/>
        <item x="77"/>
        <item x="1405"/>
        <item x="244"/>
        <item x="480"/>
        <item x="441"/>
        <item x="1121"/>
        <item x="948"/>
        <item x="0"/>
        <item x="823"/>
        <item x="701"/>
        <item x="381"/>
        <item x="503"/>
        <item x="705"/>
        <item x="916"/>
        <item x="947"/>
        <item x="1172"/>
        <item x="717"/>
        <item x="762"/>
        <item x="1451"/>
        <item x="924"/>
        <item x="560"/>
        <item x="91"/>
        <item x="1338"/>
        <item x="559"/>
        <item x="374"/>
        <item x="550"/>
        <item x="986"/>
        <item x="158"/>
        <item x="900"/>
        <item x="299"/>
        <item x="1307"/>
        <item x="452"/>
        <item x="1372"/>
        <item x="911"/>
        <item x="1249"/>
        <item x="693"/>
        <item x="684"/>
        <item x="1484"/>
        <item x="360"/>
        <item x="1272"/>
        <item x="1252"/>
        <item x="1190"/>
        <item x="965"/>
        <item x="1083"/>
        <item x="970"/>
        <item x="250"/>
        <item x="1394"/>
        <item x="260"/>
        <item x="699"/>
        <item x="483"/>
        <item x="663"/>
        <item x="1185"/>
        <item x="966"/>
        <item x="471"/>
        <item x="1323"/>
        <item x="1458"/>
        <item x="726"/>
        <item x="1160"/>
        <item x="131"/>
        <item x="735"/>
        <item x="817"/>
        <item x="561"/>
        <item x="1255"/>
        <item x="612"/>
        <item x="752"/>
        <item x="437"/>
        <item x="46"/>
        <item x="1447"/>
        <item x="591"/>
        <item x="1362"/>
        <item x="1267"/>
        <item x="242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/>
    <pivotField showAll="0"/>
    <pivotField dataField="1" numFmtId="44" showAll="0"/>
  </pivotFields>
  <rowFields count="1">
    <field x="20"/>
  </rowFields>
  <rowItems count="6">
    <i>
      <x v="398"/>
    </i>
    <i>
      <x v="739"/>
    </i>
    <i>
      <x v="819"/>
    </i>
    <i>
      <x v="539"/>
    </i>
    <i>
      <x v="870"/>
    </i>
    <i t="grand">
      <x/>
    </i>
  </rowItems>
  <colItems count="1">
    <i/>
  </colItems>
  <dataFields count="1">
    <dataField name="Total Profit" fld="24" baseField="20" baseItem="332" numFmtId="164"/>
  </dataFields>
  <formats count="1">
    <format dxfId="0">
      <pivotArea outline="0" collapsedLevelsAreSubtotals="1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39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539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87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0" count="1" selected="0">
            <x v="819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0" count="1" selected="0">
            <x v="739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39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0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D0EBB-0512-421A-877E-C165E66F0784}" name="Top 5 profitable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12:B18" firstHeaderRow="1" firstDataRow="1" firstDataCol="1"/>
  <pivotFields count="25">
    <pivotField showAll="0"/>
    <pivotField showAll="0"/>
    <pivotField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512">
        <item x="429"/>
        <item x="268"/>
        <item x="176"/>
        <item x="1382"/>
        <item x="740"/>
        <item x="619"/>
        <item x="375"/>
        <item x="1163"/>
        <item x="574"/>
        <item x="1316"/>
        <item x="164"/>
        <item x="1032"/>
        <item x="76"/>
        <item x="995"/>
        <item x="645"/>
        <item x="513"/>
        <item x="744"/>
        <item x="1234"/>
        <item x="1237"/>
        <item x="602"/>
        <item x="1279"/>
        <item x="285"/>
        <item x="624"/>
        <item x="579"/>
        <item x="355"/>
        <item x="1481"/>
        <item x="7"/>
        <item x="14"/>
        <item x="546"/>
        <item x="763"/>
        <item x="49"/>
        <item x="839"/>
        <item x="336"/>
        <item x="505"/>
        <item x="29"/>
        <item x="1020"/>
        <item x="1475"/>
        <item x="731"/>
        <item x="226"/>
        <item x="881"/>
        <item x="906"/>
        <item x="805"/>
        <item x="383"/>
        <item x="1125"/>
        <item x="974"/>
        <item x="681"/>
        <item x="379"/>
        <item x="1404"/>
        <item x="391"/>
        <item x="1023"/>
        <item x="650"/>
        <item x="152"/>
        <item x="224"/>
        <item x="1378"/>
        <item x="807"/>
        <item x="1290"/>
        <item x="1336"/>
        <item x="557"/>
        <item x="587"/>
        <item x="422"/>
        <item x="1061"/>
        <item x="188"/>
        <item x="493"/>
        <item x="442"/>
        <item x="644"/>
        <item x="636"/>
        <item x="1169"/>
        <item x="405"/>
        <item x="209"/>
        <item x="1292"/>
        <item x="507"/>
        <item x="1326"/>
        <item x="1191"/>
        <item x="1070"/>
        <item x="875"/>
        <item x="1175"/>
        <item x="1010"/>
        <item x="162"/>
        <item x="1276"/>
        <item x="1496"/>
        <item x="1078"/>
        <item x="1351"/>
        <item x="363"/>
        <item x="166"/>
        <item x="376"/>
        <item x="527"/>
        <item x="215"/>
        <item x="58"/>
        <item x="54"/>
        <item x="1166"/>
        <item x="351"/>
        <item x="4"/>
        <item x="1091"/>
        <item x="1028"/>
        <item x="514"/>
        <item x="757"/>
        <item x="208"/>
        <item x="1208"/>
        <item x="39"/>
        <item x="1211"/>
        <item x="114"/>
        <item x="125"/>
        <item x="1501"/>
        <item x="1317"/>
        <item x="821"/>
        <item x="1197"/>
        <item x="106"/>
        <item x="325"/>
        <item x="1084"/>
        <item x="1187"/>
        <item x="92"/>
        <item x="987"/>
        <item x="747"/>
        <item x="963"/>
        <item x="55"/>
        <item x="326"/>
        <item x="227"/>
        <item x="748"/>
        <item x="74"/>
        <item x="193"/>
        <item x="616"/>
        <item x="22"/>
        <item x="1225"/>
        <item x="1449"/>
        <item x="525"/>
        <item x="225"/>
        <item x="808"/>
        <item x="981"/>
        <item x="852"/>
        <item x="1186"/>
        <item x="1504"/>
        <item x="1495"/>
        <item x="1415"/>
        <item x="551"/>
        <item x="1150"/>
        <item x="609"/>
        <item x="1056"/>
        <item x="196"/>
        <item x="1457"/>
        <item x="443"/>
        <item x="1308"/>
        <item x="139"/>
        <item x="661"/>
        <item x="736"/>
        <item x="395"/>
        <item x="1161"/>
        <item x="774"/>
        <item x="1089"/>
        <item x="732"/>
        <item x="1506"/>
        <item x="233"/>
        <item x="1502"/>
        <item x="343"/>
        <item x="1052"/>
        <item x="133"/>
        <item x="477"/>
        <item x="1270"/>
        <item x="194"/>
        <item x="723"/>
        <item x="327"/>
        <item x="156"/>
        <item x="1241"/>
        <item x="371"/>
        <item x="1026"/>
        <item x="784"/>
        <item x="573"/>
        <item x="1459"/>
        <item x="60"/>
        <item x="1257"/>
        <item x="1129"/>
        <item x="1074"/>
        <item x="1363"/>
        <item x="1116"/>
        <item x="1132"/>
        <item x="1102"/>
        <item x="603"/>
        <item x="1250"/>
        <item x="637"/>
        <item x="267"/>
        <item x="1001"/>
        <item x="926"/>
        <item x="427"/>
        <item x="1228"/>
        <item x="1264"/>
        <item x="1184"/>
        <item x="489"/>
        <item x="372"/>
        <item x="207"/>
        <item x="1134"/>
        <item x="467"/>
        <item x="12"/>
        <item x="1111"/>
        <item x="706"/>
        <item x="655"/>
        <item x="885"/>
        <item x="639"/>
        <item x="495"/>
        <item x="933"/>
        <item x="1469"/>
        <item x="610"/>
        <item x="67"/>
        <item x="328"/>
        <item x="1244"/>
        <item x="296"/>
        <item x="192"/>
        <item x="1108"/>
        <item x="727"/>
        <item x="256"/>
        <item x="1054"/>
        <item x="20"/>
        <item x="262"/>
        <item x="659"/>
        <item x="783"/>
        <item x="940"/>
        <item x="879"/>
        <item x="191"/>
        <item x="1103"/>
        <item x="1373"/>
        <item x="282"/>
        <item x="1410"/>
        <item x="837"/>
        <item x="291"/>
        <item x="1497"/>
        <item x="682"/>
        <item x="1485"/>
        <item x="122"/>
        <item x="344"/>
        <item x="423"/>
        <item x="844"/>
        <item x="1463"/>
        <item x="1195"/>
        <item x="1452"/>
        <item x="337"/>
        <item x="451"/>
        <item x="1073"/>
        <item x="117"/>
        <item x="567"/>
        <item x="1411"/>
        <item x="1154"/>
        <item x="1442"/>
        <item x="1312"/>
        <item x="364"/>
        <item x="295"/>
        <item x="658"/>
        <item x="683"/>
        <item x="1311"/>
        <item x="1499"/>
        <item x="286"/>
        <item x="66"/>
        <item x="1060"/>
        <item x="775"/>
        <item x="1489"/>
        <item x="1003"/>
        <item x="675"/>
        <item x="280"/>
        <item x="1444"/>
        <item x="1075"/>
        <item x="151"/>
        <item x="536"/>
        <item x="1177"/>
        <item x="563"/>
        <item x="956"/>
        <item x="524"/>
        <item x="450"/>
        <item x="356"/>
        <item x="667"/>
        <item x="1453"/>
        <item x="1356"/>
        <item x="82"/>
        <item x="876"/>
        <item x="1423"/>
        <item x="496"/>
        <item x="1446"/>
        <item x="628"/>
        <item x="65"/>
        <item x="520"/>
        <item x="413"/>
        <item x="828"/>
        <item x="293"/>
        <item x="795"/>
        <item x="222"/>
        <item x="973"/>
        <item x="64"/>
        <item x="564"/>
        <item x="177"/>
        <item x="914"/>
        <item x="1335"/>
        <item x="611"/>
        <item x="1494"/>
        <item x="510"/>
        <item x="1046"/>
        <item x="657"/>
        <item x="1114"/>
        <item x="972"/>
        <item x="1284"/>
        <item x="346"/>
        <item x="648"/>
        <item x="773"/>
        <item x="950"/>
        <item x="199"/>
        <item x="1087"/>
        <item x="386"/>
        <item x="982"/>
        <item x="978"/>
        <item x="1358"/>
        <item x="407"/>
        <item x="406"/>
        <item x="431"/>
        <item x="61"/>
        <item x="1251"/>
        <item x="390"/>
        <item x="400"/>
        <item x="42"/>
        <item x="1428"/>
        <item x="1004"/>
        <item x="1315"/>
        <item x="271"/>
        <item x="90"/>
        <item x="492"/>
        <item x="41"/>
        <item x="175"/>
        <item x="855"/>
        <item x="834"/>
        <item x="761"/>
        <item x="1127"/>
        <item x="1182"/>
        <item x="105"/>
        <item x="294"/>
        <item x="1436"/>
        <item x="234"/>
        <item x="253"/>
        <item x="113"/>
        <item x="640"/>
        <item x="794"/>
        <item x="1334"/>
        <item x="1271"/>
        <item x="466"/>
        <item x="195"/>
        <item x="734"/>
        <item x="843"/>
        <item x="1258"/>
        <item x="330"/>
        <item x="418"/>
        <item x="1159"/>
        <item x="932"/>
        <item x="183"/>
        <item x="1042"/>
        <item x="815"/>
        <item x="350"/>
        <item x="1165"/>
        <item x="895"/>
        <item x="614"/>
        <item x="165"/>
        <item x="103"/>
        <item x="994"/>
        <item x="803"/>
        <item x="342"/>
        <item x="944"/>
        <item x="1306"/>
        <item x="1346"/>
        <item x="1219"/>
        <item x="789"/>
        <item x="128"/>
        <item x="494"/>
        <item x="319"/>
        <item x="214"/>
        <item x="445"/>
        <item x="1143"/>
        <item x="163"/>
        <item x="588"/>
        <item x="182"/>
        <item x="297"/>
        <item x="439"/>
        <item x="200"/>
        <item x="1477"/>
        <item x="791"/>
        <item x="259"/>
        <item x="1138"/>
        <item x="1142"/>
        <item x="97"/>
        <item x="1402"/>
        <item x="1096"/>
        <item x="669"/>
        <item x="1192"/>
        <item x="1298"/>
        <item x="261"/>
        <item x="746"/>
        <item x="1218"/>
        <item x="745"/>
        <item x="1230"/>
        <item x="1036"/>
        <item x="1287"/>
        <item x="137"/>
        <item x="26"/>
        <item x="95"/>
        <item x="378"/>
        <item x="854"/>
        <item x="943"/>
        <item x="174"/>
        <item x="136"/>
        <item x="836"/>
        <item x="983"/>
        <item x="695"/>
        <item x="1331"/>
        <item x="1170"/>
        <item x="474"/>
        <item x="312"/>
        <item x="1393"/>
        <item x="1145"/>
        <item x="491"/>
        <item x="1274"/>
        <item x="359"/>
        <item x="145"/>
        <item x="595"/>
        <item x="997"/>
        <item x="725"/>
        <item x="1384"/>
        <item x="146"/>
        <item x="1174"/>
        <item x="964"/>
        <item x="30"/>
        <item x="1418"/>
        <item x="1426"/>
        <item x="1196"/>
        <item x="1377"/>
        <item x="1013"/>
        <item x="1325"/>
        <item x="247"/>
        <item x="353"/>
        <item x="1445"/>
        <item x="232"/>
        <item x="104"/>
        <item x="99"/>
        <item x="1333"/>
        <item x="1066"/>
        <item x="348"/>
        <item x="796"/>
        <item x="1493"/>
        <item x="846"/>
        <item x="696"/>
        <item x="927"/>
        <item x="1401"/>
        <item x="1140"/>
        <item x="516"/>
        <item x="1027"/>
        <item x="1508"/>
        <item x="457"/>
        <item x="1487"/>
        <item x="1009"/>
        <item x="154"/>
        <item x="1412"/>
        <item x="888"/>
        <item x="198"/>
        <item x="798"/>
        <item x="349"/>
        <item x="2"/>
        <item x="482"/>
        <item x="708"/>
        <item x="897"/>
        <item x="6"/>
        <item x="155"/>
        <item x="1059"/>
        <item x="35"/>
        <item x="702"/>
        <item x="892"/>
        <item x="715"/>
        <item x="1106"/>
        <item x="623"/>
        <item x="872"/>
        <item x="552"/>
        <item x="555"/>
        <item x="869"/>
        <item x="818"/>
        <item x="792"/>
        <item x="119"/>
        <item x="688"/>
        <item x="309"/>
        <item x="776"/>
        <item x="1105"/>
        <item x="1349"/>
        <item x="840"/>
        <item x="1137"/>
        <item x="385"/>
        <item x="1434"/>
        <item x="1107"/>
        <item x="1400"/>
        <item x="412"/>
        <item x="1178"/>
        <item x="1386"/>
        <item x="962"/>
        <item x="223"/>
        <item x="59"/>
        <item x="511"/>
        <item x="204"/>
        <item x="70"/>
        <item x="1482"/>
        <item x="1403"/>
        <item x="425"/>
        <item x="1383"/>
        <item x="568"/>
        <item x="488"/>
        <item x="643"/>
        <item x="50"/>
        <item x="934"/>
        <item x="34"/>
        <item x="565"/>
        <item x="777"/>
        <item x="1345"/>
        <item x="159"/>
        <item x="1063"/>
        <item x="728"/>
        <item x="1350"/>
        <item x="1440"/>
        <item x="714"/>
        <item x="630"/>
        <item x="202"/>
        <item x="1220"/>
        <item x="1397"/>
        <item x="109"/>
        <item x="62"/>
        <item x="314"/>
        <item x="1464"/>
        <item x="961"/>
        <item x="581"/>
        <item x="790"/>
        <item x="415"/>
        <item x="1019"/>
        <item x="140"/>
        <item x="621"/>
        <item x="334"/>
        <item x="806"/>
        <item x="1085"/>
        <item x="239"/>
        <item x="1486"/>
        <item x="289"/>
        <item x="766"/>
        <item x="572"/>
        <item x="816"/>
        <item x="785"/>
        <item x="687"/>
        <item x="797"/>
        <item x="607"/>
        <item x="993"/>
        <item x="212"/>
        <item x="1022"/>
        <item x="504"/>
        <item x="955"/>
        <item x="859"/>
        <item x="919"/>
        <item x="72"/>
        <item x="713"/>
        <item x="438"/>
        <item x="1260"/>
        <item x="1309"/>
        <item x="1198"/>
        <item x="615"/>
        <item x="456"/>
        <item x="13"/>
        <item x="448"/>
        <item x="228"/>
        <item x="1202"/>
        <item x="991"/>
        <item x="331"/>
        <item x="898"/>
        <item x="1194"/>
        <item x="848"/>
        <item x="1368"/>
        <item x="711"/>
        <item x="985"/>
        <item x="478"/>
        <item x="470"/>
        <item x="189"/>
        <item x="1438"/>
        <item x="625"/>
        <item x="43"/>
        <item x="197"/>
        <item x="1034"/>
        <item x="1310"/>
        <item x="276"/>
        <item x="673"/>
        <item x="1067"/>
        <item x="608"/>
        <item x="653"/>
        <item x="127"/>
        <item x="544"/>
        <item x="755"/>
        <item x="1030"/>
        <item x="424"/>
        <item x="969"/>
        <item x="519"/>
        <item x="290"/>
        <item x="529"/>
        <item x="626"/>
        <item x="1176"/>
        <item x="618"/>
        <item x="1007"/>
        <item x="596"/>
        <item x="1164"/>
        <item x="419"/>
        <item x="417"/>
        <item x="951"/>
        <item x="98"/>
        <item x="1248"/>
        <item x="130"/>
        <item x="824"/>
        <item x="444"/>
        <item x="138"/>
        <item x="409"/>
        <item x="394"/>
        <item x="102"/>
        <item x="235"/>
        <item x="428"/>
        <item x="652"/>
        <item x="211"/>
        <item x="989"/>
        <item x="403"/>
        <item x="1462"/>
        <item x="472"/>
        <item x="118"/>
        <item x="479"/>
        <item x="1439"/>
        <item x="1391"/>
        <item x="89"/>
        <item x="1"/>
        <item x="101"/>
        <item x="1080"/>
        <item x="1466"/>
        <item x="68"/>
        <item x="369"/>
        <item x="904"/>
        <item x="1201"/>
        <item x="712"/>
        <item x="465"/>
        <item x="1432"/>
        <item x="770"/>
        <item x="569"/>
        <item x="258"/>
        <item x="430"/>
        <item x="306"/>
        <item x="281"/>
        <item x="365"/>
        <item x="1285"/>
        <item x="1045"/>
        <item x="517"/>
        <item x="724"/>
        <item x="867"/>
        <item x="641"/>
        <item x="656"/>
        <item x="40"/>
        <item x="148"/>
        <item x="115"/>
        <item x="651"/>
        <item x="1051"/>
        <item x="1181"/>
        <item x="304"/>
        <item x="635"/>
        <item x="1126"/>
        <item x="531"/>
        <item x="718"/>
        <item x="1370"/>
        <item x="957"/>
        <item x="1077"/>
        <item x="201"/>
        <item x="589"/>
        <item x="1488"/>
        <item x="1011"/>
        <item x="1097"/>
        <item x="476"/>
        <item x="1389"/>
        <item x="907"/>
        <item x="434"/>
        <item x="1037"/>
        <item x="1454"/>
        <item x="499"/>
        <item x="1068"/>
        <item x="922"/>
        <item x="254"/>
        <item x="352"/>
        <item x="530"/>
        <item x="889"/>
        <item x="1510"/>
        <item x="1245"/>
        <item x="979"/>
        <item x="883"/>
        <item x="1339"/>
        <item x="357"/>
        <item x="627"/>
        <item x="1157"/>
        <item x="1455"/>
        <item x="1049"/>
        <item x="1055"/>
        <item x="132"/>
        <item x="522"/>
        <item x="1269"/>
        <item x="1168"/>
        <item x="1136"/>
        <item x="96"/>
        <item x="1387"/>
        <item x="1281"/>
        <item x="741"/>
        <item x="617"/>
        <item x="1092"/>
        <item x="600"/>
        <item x="738"/>
        <item x="676"/>
        <item x="1461"/>
        <item x="1321"/>
        <item x="1223"/>
        <item x="397"/>
        <item x="1374"/>
        <item x="170"/>
        <item x="923"/>
        <item x="1392"/>
        <item x="825"/>
        <item x="1320"/>
        <item x="1167"/>
        <item x="335"/>
        <item x="915"/>
        <item x="124"/>
        <item x="462"/>
        <item x="240"/>
        <item x="180"/>
        <item x="172"/>
        <item x="274"/>
        <item x="1210"/>
        <item x="321"/>
        <item x="908"/>
        <item x="584"/>
        <item x="1147"/>
        <item x="1093"/>
        <item x="1441"/>
        <item x="1268"/>
        <item x="1242"/>
        <item x="585"/>
        <item x="703"/>
        <item x="660"/>
        <item x="642"/>
        <item x="384"/>
        <item x="890"/>
        <item x="1062"/>
        <item x="173"/>
        <item x="771"/>
        <item x="388"/>
        <item x="367"/>
        <item x="772"/>
        <item x="1146"/>
        <item x="1189"/>
        <item x="1385"/>
        <item x="960"/>
        <item x="853"/>
        <item x="920"/>
        <item x="368"/>
        <item x="698"/>
        <item x="108"/>
        <item x="638"/>
        <item x="831"/>
        <item x="1156"/>
        <item x="157"/>
        <item x="1256"/>
        <item x="454"/>
        <item x="501"/>
        <item x="576"/>
        <item x="509"/>
        <item x="864"/>
        <item x="1505"/>
        <item x="749"/>
        <item x="1302"/>
        <item x="288"/>
        <item x="1033"/>
        <item x="733"/>
        <item x="754"/>
        <item x="1355"/>
        <item x="1222"/>
        <item x="1151"/>
        <item x="300"/>
        <item x="347"/>
        <item x="142"/>
        <item x="506"/>
        <item x="461"/>
        <item x="666"/>
        <item x="918"/>
        <item x="967"/>
        <item x="273"/>
        <item x="1337"/>
        <item x="1375"/>
        <item x="1498"/>
        <item x="1098"/>
        <item x="168"/>
        <item x="316"/>
        <item x="453"/>
        <item x="753"/>
        <item x="800"/>
        <item x="1396"/>
        <item x="829"/>
        <item x="1503"/>
        <item x="868"/>
        <item x="830"/>
        <item x="686"/>
        <item x="812"/>
        <item x="958"/>
        <item x="604"/>
        <item x="690"/>
        <item x="1119"/>
        <item x="925"/>
        <item x="971"/>
        <item x="1407"/>
        <item x="1474"/>
        <item x="398"/>
        <item x="1188"/>
        <item x="389"/>
        <item x="984"/>
        <item x="1057"/>
        <item x="739"/>
        <item x="1048"/>
        <item x="408"/>
        <item x="1065"/>
        <item x="1388"/>
        <item x="1450"/>
        <item x="1297"/>
        <item x="266"/>
        <item x="1341"/>
        <item x="1239"/>
        <item x="896"/>
        <item x="902"/>
        <item x="543"/>
        <item x="216"/>
        <item x="220"/>
        <item x="769"/>
        <item x="255"/>
        <item x="554"/>
        <item x="354"/>
        <item x="1050"/>
        <item x="500"/>
        <item x="358"/>
        <item x="592"/>
        <item x="575"/>
        <item x="938"/>
        <item x="1064"/>
        <item x="901"/>
        <item x="671"/>
        <item x="968"/>
        <item x="1117"/>
        <item x="1448"/>
        <item x="203"/>
        <item x="827"/>
        <item x="1491"/>
        <item x="1071"/>
        <item x="751"/>
        <item x="481"/>
        <item x="447"/>
        <item x="179"/>
        <item x="1305"/>
        <item x="523"/>
        <item x="184"/>
        <item x="11"/>
        <item x="833"/>
        <item x="45"/>
        <item x="1206"/>
        <item x="1413"/>
        <item x="486"/>
        <item x="605"/>
        <item x="1437"/>
        <item x="1113"/>
        <item x="248"/>
        <item x="270"/>
        <item x="1366"/>
        <item x="377"/>
        <item x="19"/>
        <item x="1278"/>
        <item x="181"/>
        <item x="446"/>
        <item x="1017"/>
        <item x="999"/>
        <item x="150"/>
        <item x="802"/>
        <item x="910"/>
        <item x="913"/>
        <item x="677"/>
        <item x="599"/>
        <item x="672"/>
        <item x="899"/>
        <item x="1421"/>
        <item x="861"/>
        <item x="238"/>
        <item x="768"/>
        <item x="953"/>
        <item x="1131"/>
        <item x="1328"/>
        <item x="976"/>
        <item x="333"/>
        <item x="952"/>
        <item x="998"/>
        <item x="1478"/>
        <item x="533"/>
        <item x="241"/>
        <item x="16"/>
        <item x="1399"/>
        <item x="819"/>
        <item x="547"/>
        <item x="410"/>
        <item x="1390"/>
        <item x="1283"/>
        <item x="1472"/>
        <item x="308"/>
        <item x="521"/>
        <item x="654"/>
        <item x="1422"/>
        <item x="484"/>
        <item x="936"/>
        <item x="1406"/>
        <item x="1044"/>
        <item x="631"/>
        <item x="264"/>
        <item x="1435"/>
        <item x="345"/>
        <item x="884"/>
        <item x="541"/>
        <item x="1000"/>
        <item x="860"/>
        <item x="393"/>
        <item x="246"/>
        <item x="743"/>
        <item x="421"/>
        <item x="1043"/>
        <item x="469"/>
        <item x="857"/>
        <item x="668"/>
        <item x="542"/>
        <item x="680"/>
        <item x="112"/>
        <item x="590"/>
        <item x="571"/>
        <item x="894"/>
        <item x="1416"/>
        <item x="436"/>
        <item x="949"/>
        <item x="490"/>
        <item x="392"/>
        <item x="1122"/>
        <item x="111"/>
        <item x="1025"/>
        <item x="540"/>
        <item x="56"/>
        <item x="167"/>
        <item x="1215"/>
        <item x="69"/>
        <item x="1371"/>
        <item x="1427"/>
        <item x="277"/>
        <item x="318"/>
        <item x="930"/>
        <item x="742"/>
        <item x="1352"/>
        <item x="1124"/>
        <item x="25"/>
        <item x="556"/>
        <item x="694"/>
        <item x="710"/>
        <item x="402"/>
        <item x="1024"/>
        <item x="1133"/>
        <item x="361"/>
        <item x="1240"/>
        <item x="566"/>
        <item x="502"/>
        <item x="18"/>
        <item x="460"/>
        <item x="691"/>
        <item x="1006"/>
        <item x="36"/>
        <item x="178"/>
        <item x="1332"/>
        <item x="229"/>
        <item x="562"/>
        <item x="87"/>
        <item x="10"/>
        <item x="1216"/>
        <item x="1039"/>
        <item x="190"/>
        <item x="1431"/>
        <item x="73"/>
        <item x="263"/>
        <item x="315"/>
        <item x="1221"/>
        <item x="1130"/>
        <item x="1002"/>
        <item x="1015"/>
        <item x="1295"/>
        <item x="1031"/>
        <item x="1226"/>
        <item x="1229"/>
        <item x="1473"/>
        <item x="1069"/>
        <item x="539"/>
        <item x="826"/>
        <item x="218"/>
        <item x="1357"/>
        <item x="134"/>
        <item x="1425"/>
        <item x="810"/>
        <item x="1047"/>
        <item x="1203"/>
        <item x="1343"/>
        <item x="849"/>
        <item x="909"/>
        <item x="692"/>
        <item x="485"/>
        <item x="945"/>
        <item x="86"/>
        <item x="187"/>
        <item x="518"/>
        <item x="107"/>
        <item x="432"/>
        <item x="988"/>
        <item x="750"/>
        <item x="1120"/>
        <item x="1430"/>
        <item x="366"/>
        <item x="1299"/>
        <item x="1152"/>
        <item x="338"/>
        <item x="1369"/>
        <item x="1227"/>
        <item x="1344"/>
        <item x="1238"/>
        <item x="1327"/>
        <item x="1231"/>
        <item x="622"/>
        <item x="767"/>
        <item x="38"/>
        <item x="464"/>
        <item x="594"/>
        <item x="3"/>
        <item x="1467"/>
        <item x="954"/>
        <item x="1460"/>
        <item x="1088"/>
        <item x="729"/>
        <item x="856"/>
        <item x="324"/>
        <item x="811"/>
        <item x="1409"/>
        <item x="231"/>
        <item x="129"/>
        <item x="928"/>
        <item x="1301"/>
        <item x="1417"/>
        <item x="781"/>
        <item x="1291"/>
        <item x="845"/>
        <item x="633"/>
        <item x="1209"/>
        <item x="526"/>
        <item x="1155"/>
        <item x="1193"/>
        <item x="1149"/>
        <item x="310"/>
        <item x="850"/>
        <item x="1115"/>
        <item x="1319"/>
        <item x="674"/>
        <item x="512"/>
        <item x="980"/>
        <item x="935"/>
        <item x="237"/>
        <item x="340"/>
        <item x="1480"/>
        <item x="1318"/>
        <item x="449"/>
        <item x="57"/>
        <item x="779"/>
        <item x="793"/>
        <item x="1180"/>
        <item x="582"/>
        <item x="1224"/>
        <item x="760"/>
        <item x="121"/>
        <item x="1058"/>
        <item x="1263"/>
        <item x="851"/>
        <item x="31"/>
        <item x="886"/>
        <item x="1235"/>
        <item x="782"/>
        <item x="144"/>
        <item x="1214"/>
        <item x="275"/>
        <item x="143"/>
        <item x="213"/>
        <item x="535"/>
        <item x="279"/>
        <item x="51"/>
        <item x="420"/>
        <item x="598"/>
        <item x="206"/>
        <item x="205"/>
        <item x="416"/>
        <item x="1381"/>
        <item x="272"/>
        <item x="147"/>
        <item x="917"/>
        <item x="53"/>
        <item x="141"/>
        <item x="553"/>
        <item x="1029"/>
        <item x="814"/>
        <item x="341"/>
        <item x="620"/>
        <item x="1101"/>
        <item x="1266"/>
        <item x="586"/>
        <item x="1294"/>
        <item x="905"/>
        <item x="249"/>
        <item x="990"/>
        <item x="1379"/>
        <item x="1217"/>
        <item x="1456"/>
        <item x="959"/>
        <item x="1424"/>
        <item x="1099"/>
        <item x="1500"/>
        <item x="245"/>
        <item x="707"/>
        <item x="1282"/>
        <item x="1082"/>
        <item x="47"/>
        <item x="221"/>
        <item x="473"/>
        <item x="730"/>
        <item x="52"/>
        <item x="921"/>
        <item x="649"/>
        <item x="463"/>
        <item x="1148"/>
        <item x="48"/>
        <item x="9"/>
        <item x="298"/>
        <item x="1100"/>
        <item x="646"/>
        <item x="1414"/>
        <item x="433"/>
        <item x="387"/>
        <item x="942"/>
        <item x="597"/>
        <item x="720"/>
        <item x="311"/>
        <item x="1361"/>
        <item x="1079"/>
        <item x="1330"/>
        <item x="801"/>
        <item x="435"/>
        <item x="1419"/>
        <item x="110"/>
        <item x="858"/>
        <item x="670"/>
        <item x="662"/>
        <item x="515"/>
        <item x="1288"/>
        <item x="835"/>
        <item x="380"/>
        <item x="1340"/>
        <item x="665"/>
        <item x="313"/>
        <item x="1289"/>
        <item x="317"/>
        <item x="243"/>
        <item x="678"/>
        <item x="302"/>
        <item x="28"/>
        <item x="1300"/>
        <item x="580"/>
        <item x="759"/>
        <item x="1243"/>
        <item x="977"/>
        <item x="1109"/>
        <item x="1395"/>
        <item x="459"/>
        <item x="1072"/>
        <item x="1021"/>
        <item x="210"/>
        <item x="1365"/>
        <item x="601"/>
        <item x="1468"/>
        <item x="84"/>
        <item x="1470"/>
        <item x="863"/>
        <item x="786"/>
        <item x="1081"/>
        <item x="149"/>
        <item x="1104"/>
        <item x="874"/>
        <item x="80"/>
        <item x="1380"/>
        <item x="8"/>
        <item x="721"/>
        <item x="788"/>
        <item x="841"/>
        <item x="1275"/>
        <item x="1199"/>
        <item x="161"/>
        <item x="1135"/>
        <item x="79"/>
        <item x="1483"/>
        <item x="498"/>
        <item x="1465"/>
        <item x="1359"/>
        <item x="570"/>
        <item x="169"/>
        <item x="1509"/>
        <item x="33"/>
        <item x="996"/>
        <item x="709"/>
        <item x="939"/>
        <item x="17"/>
        <item x="1076"/>
        <item x="538"/>
        <item x="583"/>
        <item x="838"/>
        <item x="373"/>
        <item x="593"/>
        <item x="1158"/>
        <item x="1173"/>
        <item x="411"/>
        <item x="756"/>
        <item x="1118"/>
        <item x="1110"/>
        <item x="252"/>
        <item x="468"/>
        <item x="78"/>
        <item x="1313"/>
        <item x="284"/>
        <item x="251"/>
        <item x="24"/>
        <item x="278"/>
        <item x="1171"/>
        <item x="629"/>
        <item x="287"/>
        <item x="893"/>
        <item x="1304"/>
        <item x="135"/>
        <item x="937"/>
        <item x="1014"/>
        <item x="722"/>
        <item x="1324"/>
        <item x="1008"/>
        <item x="548"/>
        <item x="765"/>
        <item x="1342"/>
        <item x="847"/>
        <item x="5"/>
        <item x="63"/>
        <item x="1262"/>
        <item x="737"/>
        <item x="799"/>
        <item x="1433"/>
        <item x="1398"/>
        <item x="120"/>
        <item x="804"/>
        <item x="44"/>
        <item x="606"/>
        <item x="1347"/>
        <item x="1144"/>
        <item x="613"/>
        <item x="822"/>
        <item x="545"/>
        <item x="719"/>
        <item x="126"/>
        <item x="634"/>
        <item x="787"/>
        <item x="382"/>
        <item x="1128"/>
        <item x="37"/>
        <item x="1205"/>
        <item x="697"/>
        <item x="116"/>
        <item x="1204"/>
        <item x="1429"/>
        <item x="1353"/>
        <item x="339"/>
        <item x="1296"/>
        <item x="230"/>
        <item x="1035"/>
        <item x="1207"/>
        <item x="887"/>
        <item x="878"/>
        <item x="537"/>
        <item x="1259"/>
        <item x="647"/>
        <item x="487"/>
        <item x="303"/>
        <item x="1479"/>
        <item x="21"/>
        <item x="865"/>
        <item x="15"/>
        <item x="578"/>
        <item x="862"/>
        <item x="1314"/>
        <item x="1293"/>
        <item x="75"/>
        <item x="1273"/>
        <item x="301"/>
        <item x="1303"/>
        <item x="632"/>
        <item x="929"/>
        <item x="903"/>
        <item x="292"/>
        <item x="1090"/>
        <item x="257"/>
        <item x="1123"/>
        <item x="1086"/>
        <item x="1348"/>
        <item x="153"/>
        <item x="171"/>
        <item x="399"/>
        <item x="891"/>
        <item x="871"/>
        <item x="946"/>
        <item x="1012"/>
        <item x="758"/>
        <item x="1253"/>
        <item x="269"/>
        <item x="577"/>
        <item x="931"/>
        <item x="497"/>
        <item x="320"/>
        <item x="332"/>
        <item x="94"/>
        <item x="1471"/>
        <item x="1005"/>
        <item x="877"/>
        <item x="401"/>
        <item x="93"/>
        <item x="1153"/>
        <item x="549"/>
        <item x="1354"/>
        <item x="414"/>
        <item x="323"/>
        <item x="185"/>
        <item x="716"/>
        <item x="1492"/>
        <item x="265"/>
        <item x="458"/>
        <item x="780"/>
        <item x="1364"/>
        <item x="396"/>
        <item x="1040"/>
        <item x="1322"/>
        <item x="186"/>
        <item x="283"/>
        <item x="236"/>
        <item x="307"/>
        <item x="1183"/>
        <item x="778"/>
        <item x="322"/>
        <item x="820"/>
        <item x="81"/>
        <item x="689"/>
        <item x="32"/>
        <item x="700"/>
        <item x="426"/>
        <item x="558"/>
        <item x="217"/>
        <item x="1280"/>
        <item x="83"/>
        <item x="1476"/>
        <item x="1408"/>
        <item x="1254"/>
        <item x="1139"/>
        <item x="866"/>
        <item x="1095"/>
        <item x="873"/>
        <item x="679"/>
        <item x="664"/>
        <item x="1420"/>
        <item x="1094"/>
        <item x="532"/>
        <item x="1179"/>
        <item x="1277"/>
        <item x="475"/>
        <item x="1162"/>
        <item x="832"/>
        <item x="1286"/>
        <item x="100"/>
        <item x="123"/>
        <item x="1490"/>
        <item x="1265"/>
        <item x="809"/>
        <item x="404"/>
        <item x="1329"/>
        <item x="842"/>
        <item x="1112"/>
        <item x="764"/>
        <item x="85"/>
        <item x="1367"/>
        <item x="88"/>
        <item x="219"/>
        <item x="27"/>
        <item x="880"/>
        <item x="508"/>
        <item x="1213"/>
        <item x="329"/>
        <item x="23"/>
        <item x="1016"/>
        <item x="870"/>
        <item x="1236"/>
        <item x="941"/>
        <item x="1233"/>
        <item x="305"/>
        <item x="1232"/>
        <item x="975"/>
        <item x="992"/>
        <item x="71"/>
        <item x="1053"/>
        <item x="1261"/>
        <item x="1038"/>
        <item x="704"/>
        <item x="1246"/>
        <item x="1247"/>
        <item x="1376"/>
        <item x="528"/>
        <item x="912"/>
        <item x="440"/>
        <item x="882"/>
        <item x="1018"/>
        <item x="160"/>
        <item x="685"/>
        <item x="370"/>
        <item x="1212"/>
        <item x="362"/>
        <item x="1200"/>
        <item x="455"/>
        <item x="1360"/>
        <item x="1041"/>
        <item x="1507"/>
        <item x="813"/>
        <item x="1443"/>
        <item x="1141"/>
        <item x="77"/>
        <item x="1405"/>
        <item x="244"/>
        <item x="480"/>
        <item x="441"/>
        <item x="1121"/>
        <item x="948"/>
        <item x="0"/>
        <item x="823"/>
        <item x="701"/>
        <item x="381"/>
        <item x="503"/>
        <item x="705"/>
        <item x="916"/>
        <item x="947"/>
        <item x="1172"/>
        <item x="717"/>
        <item x="762"/>
        <item x="1451"/>
        <item x="924"/>
        <item x="560"/>
        <item x="91"/>
        <item x="1338"/>
        <item x="559"/>
        <item x="374"/>
        <item x="550"/>
        <item x="986"/>
        <item x="158"/>
        <item x="900"/>
        <item x="299"/>
        <item x="1307"/>
        <item x="452"/>
        <item x="1372"/>
        <item x="911"/>
        <item x="1249"/>
        <item x="693"/>
        <item x="684"/>
        <item x="1484"/>
        <item x="360"/>
        <item x="1272"/>
        <item x="1252"/>
        <item x="1190"/>
        <item x="965"/>
        <item x="1083"/>
        <item x="970"/>
        <item x="250"/>
        <item x="1394"/>
        <item x="260"/>
        <item x="699"/>
        <item x="483"/>
        <item x="663"/>
        <item x="1185"/>
        <item x="966"/>
        <item x="471"/>
        <item x="1323"/>
        <item x="1458"/>
        <item x="726"/>
        <item x="1160"/>
        <item x="131"/>
        <item x="735"/>
        <item x="817"/>
        <item x="561"/>
        <item x="1255"/>
        <item x="612"/>
        <item x="752"/>
        <item x="437"/>
        <item x="46"/>
        <item x="1447"/>
        <item x="591"/>
        <item x="1362"/>
        <item x="1267"/>
        <item x="242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/>
    <pivotField showAll="0"/>
    <pivotField dataField="1" numFmtId="44" showAll="0"/>
  </pivotFields>
  <rowFields count="1">
    <field x="20"/>
  </rowFields>
  <rowItems count="6">
    <i>
      <x v="332"/>
    </i>
    <i>
      <x v="665"/>
    </i>
    <i>
      <x v="570"/>
    </i>
    <i>
      <x v="538"/>
    </i>
    <i>
      <x v="331"/>
    </i>
    <i t="grand">
      <x/>
    </i>
  </rowItems>
  <colItems count="1">
    <i/>
  </colItems>
  <dataFields count="1">
    <dataField name="Total Profit" fld="24" baseField="20" baseItem="332" numFmtId="164"/>
  </dataFields>
  <formats count="1">
    <format dxfId="1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3E5AF-70B5-48E2-B951-85DC5E3C4DDA}" name="Best selling item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">
  <location ref="A3:B9" firstHeaderRow="1" firstDataRow="1" firstDataCol="1"/>
  <pivotFields count="25">
    <pivotField showAll="0"/>
    <pivotField showAll="0"/>
    <pivotField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512">
        <item x="429"/>
        <item x="268"/>
        <item x="176"/>
        <item x="1382"/>
        <item x="740"/>
        <item x="619"/>
        <item x="375"/>
        <item x="1163"/>
        <item x="574"/>
        <item x="1316"/>
        <item x="164"/>
        <item x="1032"/>
        <item x="76"/>
        <item x="995"/>
        <item x="645"/>
        <item x="513"/>
        <item x="744"/>
        <item x="1234"/>
        <item x="1237"/>
        <item x="602"/>
        <item x="1279"/>
        <item x="285"/>
        <item x="624"/>
        <item x="579"/>
        <item x="355"/>
        <item x="1481"/>
        <item x="7"/>
        <item x="14"/>
        <item x="546"/>
        <item x="763"/>
        <item x="49"/>
        <item x="839"/>
        <item x="336"/>
        <item x="505"/>
        <item x="29"/>
        <item x="1020"/>
        <item x="1475"/>
        <item x="731"/>
        <item x="226"/>
        <item x="881"/>
        <item x="906"/>
        <item x="805"/>
        <item x="383"/>
        <item x="1125"/>
        <item x="974"/>
        <item x="681"/>
        <item x="379"/>
        <item x="1404"/>
        <item x="391"/>
        <item x="1023"/>
        <item x="650"/>
        <item x="152"/>
        <item x="224"/>
        <item x="1378"/>
        <item x="807"/>
        <item x="1290"/>
        <item x="1336"/>
        <item x="557"/>
        <item x="587"/>
        <item x="422"/>
        <item x="1061"/>
        <item x="188"/>
        <item x="493"/>
        <item x="442"/>
        <item x="644"/>
        <item x="636"/>
        <item x="1169"/>
        <item x="405"/>
        <item x="209"/>
        <item x="1292"/>
        <item x="507"/>
        <item x="1326"/>
        <item x="1191"/>
        <item x="1070"/>
        <item x="875"/>
        <item x="1175"/>
        <item x="1010"/>
        <item x="162"/>
        <item x="1276"/>
        <item x="1496"/>
        <item x="1078"/>
        <item x="1351"/>
        <item x="363"/>
        <item x="166"/>
        <item x="376"/>
        <item x="527"/>
        <item x="215"/>
        <item x="58"/>
        <item x="54"/>
        <item x="1166"/>
        <item x="351"/>
        <item x="4"/>
        <item x="1091"/>
        <item x="1028"/>
        <item x="514"/>
        <item x="757"/>
        <item x="208"/>
        <item x="1208"/>
        <item x="39"/>
        <item x="1211"/>
        <item x="114"/>
        <item x="125"/>
        <item x="1501"/>
        <item x="1317"/>
        <item x="821"/>
        <item x="1197"/>
        <item x="106"/>
        <item x="325"/>
        <item x="1084"/>
        <item x="1187"/>
        <item x="92"/>
        <item x="987"/>
        <item x="747"/>
        <item x="963"/>
        <item x="55"/>
        <item x="326"/>
        <item x="227"/>
        <item x="748"/>
        <item x="74"/>
        <item x="193"/>
        <item x="616"/>
        <item x="22"/>
        <item x="1225"/>
        <item x="1449"/>
        <item x="525"/>
        <item x="225"/>
        <item x="808"/>
        <item x="981"/>
        <item x="852"/>
        <item x="1186"/>
        <item x="1504"/>
        <item x="1495"/>
        <item x="1415"/>
        <item x="551"/>
        <item x="1150"/>
        <item x="609"/>
        <item x="1056"/>
        <item x="196"/>
        <item x="1457"/>
        <item x="443"/>
        <item x="1308"/>
        <item x="139"/>
        <item x="661"/>
        <item x="736"/>
        <item x="395"/>
        <item x="1161"/>
        <item x="774"/>
        <item x="1089"/>
        <item x="732"/>
        <item x="1506"/>
        <item x="233"/>
        <item x="1502"/>
        <item x="343"/>
        <item x="1052"/>
        <item x="133"/>
        <item x="477"/>
        <item x="1270"/>
        <item x="194"/>
        <item x="723"/>
        <item x="327"/>
        <item x="156"/>
        <item x="1241"/>
        <item x="371"/>
        <item x="1026"/>
        <item x="784"/>
        <item x="573"/>
        <item x="1459"/>
        <item x="60"/>
        <item x="1257"/>
        <item x="1129"/>
        <item x="1074"/>
        <item x="1363"/>
        <item x="1116"/>
        <item x="1132"/>
        <item x="1102"/>
        <item x="603"/>
        <item x="1250"/>
        <item x="637"/>
        <item x="267"/>
        <item x="1001"/>
        <item x="926"/>
        <item x="427"/>
        <item x="1228"/>
        <item x="1264"/>
        <item x="1184"/>
        <item x="489"/>
        <item x="372"/>
        <item x="207"/>
        <item x="1134"/>
        <item x="467"/>
        <item x="12"/>
        <item x="1111"/>
        <item x="706"/>
        <item x="655"/>
        <item x="885"/>
        <item x="639"/>
        <item x="495"/>
        <item x="933"/>
        <item x="1469"/>
        <item x="610"/>
        <item x="67"/>
        <item x="328"/>
        <item x="1244"/>
        <item x="296"/>
        <item x="192"/>
        <item x="1108"/>
        <item x="727"/>
        <item x="256"/>
        <item x="1054"/>
        <item x="20"/>
        <item x="262"/>
        <item x="659"/>
        <item x="783"/>
        <item x="940"/>
        <item x="879"/>
        <item x="191"/>
        <item x="1103"/>
        <item x="1373"/>
        <item x="282"/>
        <item x="1410"/>
        <item x="837"/>
        <item x="291"/>
        <item x="1497"/>
        <item x="682"/>
        <item x="1485"/>
        <item x="122"/>
        <item x="344"/>
        <item x="423"/>
        <item x="844"/>
        <item x="1463"/>
        <item x="1195"/>
        <item x="1452"/>
        <item x="337"/>
        <item x="451"/>
        <item x="1073"/>
        <item x="117"/>
        <item x="567"/>
        <item x="1411"/>
        <item x="1154"/>
        <item x="1442"/>
        <item x="1312"/>
        <item x="364"/>
        <item x="295"/>
        <item x="658"/>
        <item x="683"/>
        <item x="1311"/>
        <item x="1499"/>
        <item x="286"/>
        <item x="66"/>
        <item x="1060"/>
        <item x="775"/>
        <item x="1489"/>
        <item x="1003"/>
        <item x="675"/>
        <item x="280"/>
        <item x="1444"/>
        <item x="1075"/>
        <item x="151"/>
        <item x="536"/>
        <item x="1177"/>
        <item x="563"/>
        <item x="956"/>
        <item x="524"/>
        <item x="450"/>
        <item x="356"/>
        <item x="667"/>
        <item x="1453"/>
        <item x="1356"/>
        <item x="82"/>
        <item x="876"/>
        <item x="1423"/>
        <item x="496"/>
        <item x="1446"/>
        <item x="628"/>
        <item x="65"/>
        <item x="520"/>
        <item x="413"/>
        <item x="828"/>
        <item x="293"/>
        <item x="795"/>
        <item x="222"/>
        <item x="973"/>
        <item x="64"/>
        <item x="564"/>
        <item x="177"/>
        <item x="914"/>
        <item x="1335"/>
        <item x="611"/>
        <item x="1494"/>
        <item x="510"/>
        <item x="1046"/>
        <item x="657"/>
        <item x="1114"/>
        <item x="972"/>
        <item x="1284"/>
        <item x="346"/>
        <item x="648"/>
        <item x="773"/>
        <item x="950"/>
        <item x="199"/>
        <item x="1087"/>
        <item x="386"/>
        <item x="982"/>
        <item x="978"/>
        <item x="1358"/>
        <item x="407"/>
        <item x="406"/>
        <item x="431"/>
        <item x="61"/>
        <item x="1251"/>
        <item x="390"/>
        <item x="400"/>
        <item x="42"/>
        <item x="1428"/>
        <item x="1004"/>
        <item x="1315"/>
        <item x="271"/>
        <item x="90"/>
        <item x="492"/>
        <item x="41"/>
        <item x="175"/>
        <item x="855"/>
        <item x="834"/>
        <item x="761"/>
        <item x="1127"/>
        <item x="1182"/>
        <item x="105"/>
        <item x="294"/>
        <item x="1436"/>
        <item x="234"/>
        <item x="253"/>
        <item x="113"/>
        <item x="640"/>
        <item x="794"/>
        <item x="1334"/>
        <item x="1271"/>
        <item x="466"/>
        <item x="195"/>
        <item x="734"/>
        <item x="843"/>
        <item x="1258"/>
        <item x="330"/>
        <item x="418"/>
        <item x="1159"/>
        <item x="932"/>
        <item x="183"/>
        <item x="1042"/>
        <item x="815"/>
        <item x="350"/>
        <item x="1165"/>
        <item x="895"/>
        <item x="614"/>
        <item x="165"/>
        <item x="103"/>
        <item x="994"/>
        <item x="803"/>
        <item x="342"/>
        <item x="944"/>
        <item x="1306"/>
        <item x="1346"/>
        <item x="1219"/>
        <item x="789"/>
        <item x="128"/>
        <item x="494"/>
        <item x="319"/>
        <item x="214"/>
        <item x="445"/>
        <item x="1143"/>
        <item x="163"/>
        <item x="588"/>
        <item x="182"/>
        <item x="297"/>
        <item x="439"/>
        <item x="200"/>
        <item x="1477"/>
        <item x="791"/>
        <item x="259"/>
        <item x="1138"/>
        <item x="1142"/>
        <item x="97"/>
        <item x="1402"/>
        <item x="1096"/>
        <item x="669"/>
        <item x="1192"/>
        <item x="1298"/>
        <item x="261"/>
        <item x="746"/>
        <item x="1218"/>
        <item x="745"/>
        <item x="1230"/>
        <item x="1036"/>
        <item x="1287"/>
        <item x="137"/>
        <item x="26"/>
        <item x="95"/>
        <item x="378"/>
        <item x="854"/>
        <item x="943"/>
        <item x="174"/>
        <item x="136"/>
        <item x="836"/>
        <item x="983"/>
        <item x="695"/>
        <item x="1331"/>
        <item x="1170"/>
        <item x="474"/>
        <item x="312"/>
        <item x="1393"/>
        <item x="1145"/>
        <item x="491"/>
        <item x="1274"/>
        <item x="359"/>
        <item x="145"/>
        <item x="595"/>
        <item x="997"/>
        <item x="725"/>
        <item x="1384"/>
        <item x="146"/>
        <item x="1174"/>
        <item x="964"/>
        <item x="30"/>
        <item x="1418"/>
        <item x="1426"/>
        <item x="1196"/>
        <item x="1377"/>
        <item x="1013"/>
        <item x="1325"/>
        <item x="247"/>
        <item x="353"/>
        <item x="1445"/>
        <item x="232"/>
        <item x="104"/>
        <item x="99"/>
        <item x="1333"/>
        <item x="1066"/>
        <item x="348"/>
        <item x="796"/>
        <item x="1493"/>
        <item x="846"/>
        <item x="696"/>
        <item x="927"/>
        <item x="1401"/>
        <item x="1140"/>
        <item x="516"/>
        <item x="1027"/>
        <item x="1508"/>
        <item x="457"/>
        <item x="1487"/>
        <item x="1009"/>
        <item x="154"/>
        <item x="1412"/>
        <item x="888"/>
        <item x="198"/>
        <item x="798"/>
        <item x="349"/>
        <item x="2"/>
        <item x="482"/>
        <item x="708"/>
        <item x="897"/>
        <item x="6"/>
        <item x="155"/>
        <item x="1059"/>
        <item x="35"/>
        <item x="702"/>
        <item x="892"/>
        <item x="715"/>
        <item x="1106"/>
        <item x="623"/>
        <item x="872"/>
        <item x="552"/>
        <item x="555"/>
        <item x="869"/>
        <item x="818"/>
        <item x="792"/>
        <item x="119"/>
        <item x="688"/>
        <item x="309"/>
        <item x="776"/>
        <item x="1105"/>
        <item x="1349"/>
        <item x="840"/>
        <item x="1137"/>
        <item x="385"/>
        <item x="1434"/>
        <item x="1107"/>
        <item x="1400"/>
        <item x="412"/>
        <item x="1178"/>
        <item x="1386"/>
        <item x="962"/>
        <item x="223"/>
        <item x="59"/>
        <item x="511"/>
        <item x="204"/>
        <item x="70"/>
        <item x="1482"/>
        <item x="1403"/>
        <item x="425"/>
        <item x="1383"/>
        <item x="568"/>
        <item x="488"/>
        <item x="643"/>
        <item x="50"/>
        <item x="934"/>
        <item x="34"/>
        <item x="565"/>
        <item x="777"/>
        <item x="1345"/>
        <item x="159"/>
        <item x="1063"/>
        <item x="728"/>
        <item x="1350"/>
        <item x="1440"/>
        <item x="714"/>
        <item x="630"/>
        <item x="202"/>
        <item x="1220"/>
        <item x="1397"/>
        <item x="109"/>
        <item x="62"/>
        <item x="314"/>
        <item x="1464"/>
        <item x="961"/>
        <item x="581"/>
        <item x="790"/>
        <item x="415"/>
        <item x="1019"/>
        <item x="140"/>
        <item x="621"/>
        <item x="334"/>
        <item x="806"/>
        <item x="1085"/>
        <item x="239"/>
        <item x="1486"/>
        <item x="289"/>
        <item x="766"/>
        <item x="572"/>
        <item x="816"/>
        <item x="785"/>
        <item x="687"/>
        <item x="797"/>
        <item x="607"/>
        <item x="993"/>
        <item x="212"/>
        <item x="1022"/>
        <item x="504"/>
        <item x="955"/>
        <item x="859"/>
        <item x="919"/>
        <item x="72"/>
        <item x="713"/>
        <item x="438"/>
        <item x="1260"/>
        <item x="1309"/>
        <item x="1198"/>
        <item x="615"/>
        <item x="456"/>
        <item x="13"/>
        <item x="448"/>
        <item x="228"/>
        <item x="1202"/>
        <item x="991"/>
        <item x="331"/>
        <item x="898"/>
        <item x="1194"/>
        <item x="848"/>
        <item x="1368"/>
        <item x="711"/>
        <item x="985"/>
        <item x="478"/>
        <item x="470"/>
        <item x="189"/>
        <item x="1438"/>
        <item x="625"/>
        <item x="43"/>
        <item x="197"/>
        <item x="1034"/>
        <item x="1310"/>
        <item x="276"/>
        <item x="673"/>
        <item x="1067"/>
        <item x="608"/>
        <item x="653"/>
        <item x="127"/>
        <item x="544"/>
        <item x="755"/>
        <item x="1030"/>
        <item x="424"/>
        <item x="969"/>
        <item x="519"/>
        <item x="290"/>
        <item x="529"/>
        <item x="626"/>
        <item x="1176"/>
        <item x="618"/>
        <item x="1007"/>
        <item x="596"/>
        <item x="1164"/>
        <item x="419"/>
        <item x="417"/>
        <item x="951"/>
        <item x="98"/>
        <item x="1248"/>
        <item x="130"/>
        <item x="824"/>
        <item x="444"/>
        <item x="138"/>
        <item x="409"/>
        <item x="394"/>
        <item x="102"/>
        <item x="235"/>
        <item x="428"/>
        <item x="652"/>
        <item x="211"/>
        <item x="989"/>
        <item x="403"/>
        <item x="1462"/>
        <item x="472"/>
        <item x="118"/>
        <item x="479"/>
        <item x="1439"/>
        <item x="1391"/>
        <item x="89"/>
        <item x="1"/>
        <item x="101"/>
        <item x="1080"/>
        <item x="1466"/>
        <item x="68"/>
        <item x="369"/>
        <item x="904"/>
        <item x="1201"/>
        <item x="712"/>
        <item x="465"/>
        <item x="1432"/>
        <item x="770"/>
        <item x="569"/>
        <item x="258"/>
        <item x="430"/>
        <item x="306"/>
        <item x="281"/>
        <item x="365"/>
        <item x="1285"/>
        <item x="1045"/>
        <item x="517"/>
        <item x="724"/>
        <item x="867"/>
        <item x="641"/>
        <item x="656"/>
        <item x="40"/>
        <item x="148"/>
        <item x="115"/>
        <item x="651"/>
        <item x="1051"/>
        <item x="1181"/>
        <item x="304"/>
        <item x="635"/>
        <item x="1126"/>
        <item x="531"/>
        <item x="718"/>
        <item x="1370"/>
        <item x="957"/>
        <item x="1077"/>
        <item x="201"/>
        <item x="589"/>
        <item x="1488"/>
        <item x="1011"/>
        <item x="1097"/>
        <item x="476"/>
        <item x="1389"/>
        <item x="907"/>
        <item x="434"/>
        <item x="1037"/>
        <item x="1454"/>
        <item x="499"/>
        <item x="1068"/>
        <item x="922"/>
        <item x="254"/>
        <item x="352"/>
        <item x="530"/>
        <item x="889"/>
        <item x="1510"/>
        <item x="1245"/>
        <item x="979"/>
        <item x="883"/>
        <item x="1339"/>
        <item x="357"/>
        <item x="627"/>
        <item x="1157"/>
        <item x="1455"/>
        <item x="1049"/>
        <item x="1055"/>
        <item x="132"/>
        <item x="522"/>
        <item x="1269"/>
        <item x="1168"/>
        <item x="1136"/>
        <item x="96"/>
        <item x="1387"/>
        <item x="1281"/>
        <item x="741"/>
        <item x="617"/>
        <item x="1092"/>
        <item x="600"/>
        <item x="738"/>
        <item x="676"/>
        <item x="1461"/>
        <item x="1321"/>
        <item x="1223"/>
        <item x="397"/>
        <item x="1374"/>
        <item x="170"/>
        <item x="923"/>
        <item x="1392"/>
        <item x="825"/>
        <item x="1320"/>
        <item x="1167"/>
        <item x="335"/>
        <item x="915"/>
        <item x="124"/>
        <item x="462"/>
        <item x="240"/>
        <item x="180"/>
        <item x="172"/>
        <item x="274"/>
        <item x="1210"/>
        <item x="321"/>
        <item x="908"/>
        <item x="584"/>
        <item x="1147"/>
        <item x="1093"/>
        <item x="1441"/>
        <item x="1268"/>
        <item x="1242"/>
        <item x="585"/>
        <item x="703"/>
        <item x="660"/>
        <item x="642"/>
        <item x="384"/>
        <item x="890"/>
        <item x="1062"/>
        <item x="173"/>
        <item x="771"/>
        <item x="388"/>
        <item x="367"/>
        <item x="772"/>
        <item x="1146"/>
        <item x="1189"/>
        <item x="1385"/>
        <item x="960"/>
        <item x="853"/>
        <item x="920"/>
        <item x="368"/>
        <item x="698"/>
        <item x="108"/>
        <item x="638"/>
        <item x="831"/>
        <item x="1156"/>
        <item x="157"/>
        <item x="1256"/>
        <item x="454"/>
        <item x="501"/>
        <item x="576"/>
        <item x="509"/>
        <item x="864"/>
        <item x="1505"/>
        <item x="749"/>
        <item x="1302"/>
        <item x="288"/>
        <item x="1033"/>
        <item x="733"/>
        <item x="754"/>
        <item x="1355"/>
        <item x="1222"/>
        <item x="1151"/>
        <item x="300"/>
        <item x="347"/>
        <item x="142"/>
        <item x="506"/>
        <item x="461"/>
        <item x="666"/>
        <item x="918"/>
        <item x="967"/>
        <item x="273"/>
        <item x="1337"/>
        <item x="1375"/>
        <item x="1498"/>
        <item x="1098"/>
        <item x="168"/>
        <item x="316"/>
        <item x="453"/>
        <item x="753"/>
        <item x="800"/>
        <item x="1396"/>
        <item x="829"/>
        <item x="1503"/>
        <item x="868"/>
        <item x="830"/>
        <item x="686"/>
        <item x="812"/>
        <item x="958"/>
        <item x="604"/>
        <item x="690"/>
        <item x="1119"/>
        <item x="925"/>
        <item x="971"/>
        <item x="1407"/>
        <item x="1474"/>
        <item x="398"/>
        <item x="1188"/>
        <item x="389"/>
        <item x="984"/>
        <item x="1057"/>
        <item x="739"/>
        <item x="1048"/>
        <item x="408"/>
        <item x="1065"/>
        <item x="1388"/>
        <item x="1450"/>
        <item x="1297"/>
        <item x="266"/>
        <item x="1341"/>
        <item x="1239"/>
        <item x="896"/>
        <item x="902"/>
        <item x="543"/>
        <item x="216"/>
        <item x="220"/>
        <item x="769"/>
        <item x="255"/>
        <item x="554"/>
        <item x="354"/>
        <item x="1050"/>
        <item x="500"/>
        <item x="358"/>
        <item x="592"/>
        <item x="575"/>
        <item x="938"/>
        <item x="1064"/>
        <item x="901"/>
        <item x="671"/>
        <item x="968"/>
        <item x="1117"/>
        <item x="1448"/>
        <item x="203"/>
        <item x="827"/>
        <item x="1491"/>
        <item x="1071"/>
        <item x="751"/>
        <item x="481"/>
        <item x="447"/>
        <item x="179"/>
        <item x="1305"/>
        <item x="523"/>
        <item x="184"/>
        <item x="11"/>
        <item x="833"/>
        <item x="45"/>
        <item x="1206"/>
        <item x="1413"/>
        <item x="486"/>
        <item x="605"/>
        <item x="1437"/>
        <item x="1113"/>
        <item x="248"/>
        <item x="270"/>
        <item x="1366"/>
        <item x="377"/>
        <item x="19"/>
        <item x="1278"/>
        <item x="181"/>
        <item x="446"/>
        <item x="1017"/>
        <item x="999"/>
        <item x="150"/>
        <item x="802"/>
        <item x="910"/>
        <item x="913"/>
        <item x="677"/>
        <item x="599"/>
        <item x="672"/>
        <item x="899"/>
        <item x="1421"/>
        <item x="861"/>
        <item x="238"/>
        <item x="768"/>
        <item x="953"/>
        <item x="1131"/>
        <item x="1328"/>
        <item x="976"/>
        <item x="333"/>
        <item x="952"/>
        <item x="998"/>
        <item x="1478"/>
        <item x="533"/>
        <item x="241"/>
        <item x="16"/>
        <item x="1399"/>
        <item x="819"/>
        <item x="547"/>
        <item x="410"/>
        <item x="1390"/>
        <item x="1283"/>
        <item x="1472"/>
        <item x="308"/>
        <item x="521"/>
        <item x="654"/>
        <item x="1422"/>
        <item x="484"/>
        <item x="936"/>
        <item x="1406"/>
        <item x="1044"/>
        <item x="631"/>
        <item x="264"/>
        <item x="1435"/>
        <item x="345"/>
        <item x="884"/>
        <item x="541"/>
        <item x="1000"/>
        <item x="860"/>
        <item x="393"/>
        <item x="246"/>
        <item x="743"/>
        <item x="421"/>
        <item x="1043"/>
        <item x="469"/>
        <item x="857"/>
        <item x="668"/>
        <item x="542"/>
        <item x="680"/>
        <item x="112"/>
        <item x="590"/>
        <item x="571"/>
        <item x="894"/>
        <item x="1416"/>
        <item x="436"/>
        <item x="949"/>
        <item x="490"/>
        <item x="392"/>
        <item x="1122"/>
        <item x="111"/>
        <item x="1025"/>
        <item x="540"/>
        <item x="56"/>
        <item x="167"/>
        <item x="1215"/>
        <item x="69"/>
        <item x="1371"/>
        <item x="1427"/>
        <item x="277"/>
        <item x="318"/>
        <item x="930"/>
        <item x="742"/>
        <item x="1352"/>
        <item x="1124"/>
        <item x="25"/>
        <item x="556"/>
        <item x="694"/>
        <item x="710"/>
        <item x="402"/>
        <item x="1024"/>
        <item x="1133"/>
        <item x="361"/>
        <item x="1240"/>
        <item x="566"/>
        <item x="502"/>
        <item x="18"/>
        <item x="460"/>
        <item x="691"/>
        <item x="1006"/>
        <item x="36"/>
        <item x="178"/>
        <item x="1332"/>
        <item x="229"/>
        <item x="562"/>
        <item x="87"/>
        <item x="10"/>
        <item x="1216"/>
        <item x="1039"/>
        <item x="190"/>
        <item x="1431"/>
        <item x="73"/>
        <item x="263"/>
        <item x="315"/>
        <item x="1221"/>
        <item x="1130"/>
        <item x="1002"/>
        <item x="1015"/>
        <item x="1295"/>
        <item x="1031"/>
        <item x="1226"/>
        <item x="1229"/>
        <item x="1473"/>
        <item x="1069"/>
        <item x="539"/>
        <item x="826"/>
        <item x="218"/>
        <item x="1357"/>
        <item x="134"/>
        <item x="1425"/>
        <item x="810"/>
        <item x="1047"/>
        <item x="1203"/>
        <item x="1343"/>
        <item x="849"/>
        <item x="909"/>
        <item x="692"/>
        <item x="485"/>
        <item x="945"/>
        <item x="86"/>
        <item x="187"/>
        <item x="518"/>
        <item x="107"/>
        <item x="432"/>
        <item x="988"/>
        <item x="750"/>
        <item x="1120"/>
        <item x="1430"/>
        <item x="366"/>
        <item x="1299"/>
        <item x="1152"/>
        <item x="338"/>
        <item x="1369"/>
        <item x="1227"/>
        <item x="1344"/>
        <item x="1238"/>
        <item x="1327"/>
        <item x="1231"/>
        <item x="622"/>
        <item x="767"/>
        <item x="38"/>
        <item x="464"/>
        <item x="594"/>
        <item x="3"/>
        <item x="1467"/>
        <item x="954"/>
        <item x="1460"/>
        <item x="1088"/>
        <item x="729"/>
        <item x="856"/>
        <item x="324"/>
        <item x="811"/>
        <item x="1409"/>
        <item x="231"/>
        <item x="129"/>
        <item x="928"/>
        <item x="1301"/>
        <item x="1417"/>
        <item x="781"/>
        <item x="1291"/>
        <item x="845"/>
        <item x="633"/>
        <item x="1209"/>
        <item x="526"/>
        <item x="1155"/>
        <item x="1193"/>
        <item x="1149"/>
        <item x="310"/>
        <item x="850"/>
        <item x="1115"/>
        <item x="1319"/>
        <item x="674"/>
        <item x="512"/>
        <item x="980"/>
        <item x="935"/>
        <item x="237"/>
        <item x="340"/>
        <item x="1480"/>
        <item x="1318"/>
        <item x="449"/>
        <item x="57"/>
        <item x="779"/>
        <item x="793"/>
        <item x="1180"/>
        <item x="582"/>
        <item x="1224"/>
        <item x="760"/>
        <item x="121"/>
        <item x="1058"/>
        <item x="1263"/>
        <item x="851"/>
        <item x="31"/>
        <item x="886"/>
        <item x="1235"/>
        <item x="782"/>
        <item x="144"/>
        <item x="1214"/>
        <item x="275"/>
        <item x="143"/>
        <item x="213"/>
        <item x="535"/>
        <item x="279"/>
        <item x="51"/>
        <item x="420"/>
        <item x="598"/>
        <item x="206"/>
        <item x="205"/>
        <item x="416"/>
        <item x="1381"/>
        <item x="272"/>
        <item x="147"/>
        <item x="917"/>
        <item x="53"/>
        <item x="141"/>
        <item x="553"/>
        <item x="1029"/>
        <item x="814"/>
        <item x="341"/>
        <item x="620"/>
        <item x="1101"/>
        <item x="1266"/>
        <item x="586"/>
        <item x="1294"/>
        <item x="905"/>
        <item x="249"/>
        <item x="990"/>
        <item x="1379"/>
        <item x="1217"/>
        <item x="1456"/>
        <item x="959"/>
        <item x="1424"/>
        <item x="1099"/>
        <item x="1500"/>
        <item x="245"/>
        <item x="707"/>
        <item x="1282"/>
        <item x="1082"/>
        <item x="47"/>
        <item x="221"/>
        <item x="473"/>
        <item x="730"/>
        <item x="52"/>
        <item x="921"/>
        <item x="649"/>
        <item x="463"/>
        <item x="1148"/>
        <item x="48"/>
        <item x="9"/>
        <item x="298"/>
        <item x="1100"/>
        <item x="646"/>
        <item x="1414"/>
        <item x="433"/>
        <item x="387"/>
        <item x="942"/>
        <item x="597"/>
        <item x="720"/>
        <item x="311"/>
        <item x="1361"/>
        <item x="1079"/>
        <item x="1330"/>
        <item x="801"/>
        <item x="435"/>
        <item x="1419"/>
        <item x="110"/>
        <item x="858"/>
        <item x="670"/>
        <item x="662"/>
        <item x="515"/>
        <item x="1288"/>
        <item x="835"/>
        <item x="380"/>
        <item x="1340"/>
        <item x="665"/>
        <item x="313"/>
        <item x="1289"/>
        <item x="317"/>
        <item x="243"/>
        <item x="678"/>
        <item x="302"/>
        <item x="28"/>
        <item x="1300"/>
        <item x="580"/>
        <item x="759"/>
        <item x="1243"/>
        <item x="977"/>
        <item x="1109"/>
        <item x="1395"/>
        <item x="459"/>
        <item x="1072"/>
        <item x="1021"/>
        <item x="210"/>
        <item x="1365"/>
        <item x="601"/>
        <item x="1468"/>
        <item x="84"/>
        <item x="1470"/>
        <item x="863"/>
        <item x="786"/>
        <item x="1081"/>
        <item x="149"/>
        <item x="1104"/>
        <item x="874"/>
        <item x="80"/>
        <item x="1380"/>
        <item x="8"/>
        <item x="721"/>
        <item x="788"/>
        <item x="841"/>
        <item x="1275"/>
        <item x="1199"/>
        <item x="161"/>
        <item x="1135"/>
        <item x="79"/>
        <item x="1483"/>
        <item x="498"/>
        <item x="1465"/>
        <item x="1359"/>
        <item x="570"/>
        <item x="169"/>
        <item x="1509"/>
        <item x="33"/>
        <item x="996"/>
        <item x="709"/>
        <item x="939"/>
        <item x="17"/>
        <item x="1076"/>
        <item x="538"/>
        <item x="583"/>
        <item x="838"/>
        <item x="373"/>
        <item x="593"/>
        <item x="1158"/>
        <item x="1173"/>
        <item x="411"/>
        <item x="756"/>
        <item x="1118"/>
        <item x="1110"/>
        <item x="252"/>
        <item x="468"/>
        <item x="78"/>
        <item x="1313"/>
        <item x="284"/>
        <item x="251"/>
        <item x="24"/>
        <item x="278"/>
        <item x="1171"/>
        <item x="629"/>
        <item x="287"/>
        <item x="893"/>
        <item x="1304"/>
        <item x="135"/>
        <item x="937"/>
        <item x="1014"/>
        <item x="722"/>
        <item x="1324"/>
        <item x="1008"/>
        <item x="548"/>
        <item x="765"/>
        <item x="1342"/>
        <item x="847"/>
        <item x="5"/>
        <item x="63"/>
        <item x="1262"/>
        <item x="737"/>
        <item x="799"/>
        <item x="1433"/>
        <item x="1398"/>
        <item x="120"/>
        <item x="804"/>
        <item x="44"/>
        <item x="606"/>
        <item x="1347"/>
        <item x="1144"/>
        <item x="613"/>
        <item x="822"/>
        <item x="545"/>
        <item x="719"/>
        <item x="126"/>
        <item x="634"/>
        <item x="787"/>
        <item x="382"/>
        <item x="1128"/>
        <item x="37"/>
        <item x="1205"/>
        <item x="697"/>
        <item x="116"/>
        <item x="1204"/>
        <item x="1429"/>
        <item x="1353"/>
        <item x="339"/>
        <item x="1296"/>
        <item x="230"/>
        <item x="1035"/>
        <item x="1207"/>
        <item x="887"/>
        <item x="878"/>
        <item x="537"/>
        <item x="1259"/>
        <item x="647"/>
        <item x="487"/>
        <item x="303"/>
        <item x="1479"/>
        <item x="21"/>
        <item x="865"/>
        <item x="15"/>
        <item x="578"/>
        <item x="862"/>
        <item x="1314"/>
        <item x="1293"/>
        <item x="75"/>
        <item x="1273"/>
        <item x="301"/>
        <item x="1303"/>
        <item x="632"/>
        <item x="929"/>
        <item x="903"/>
        <item x="292"/>
        <item x="1090"/>
        <item x="257"/>
        <item x="1123"/>
        <item x="1086"/>
        <item x="1348"/>
        <item x="153"/>
        <item x="171"/>
        <item x="399"/>
        <item x="891"/>
        <item x="871"/>
        <item x="946"/>
        <item x="1012"/>
        <item x="758"/>
        <item x="1253"/>
        <item x="269"/>
        <item x="577"/>
        <item x="931"/>
        <item x="497"/>
        <item x="320"/>
        <item x="332"/>
        <item x="94"/>
        <item x="1471"/>
        <item x="1005"/>
        <item x="877"/>
        <item x="401"/>
        <item x="93"/>
        <item x="1153"/>
        <item x="549"/>
        <item x="1354"/>
        <item x="414"/>
        <item x="323"/>
        <item x="185"/>
        <item x="716"/>
        <item x="1492"/>
        <item x="265"/>
        <item x="458"/>
        <item x="780"/>
        <item x="1364"/>
        <item x="396"/>
        <item x="1040"/>
        <item x="1322"/>
        <item x="186"/>
        <item x="283"/>
        <item x="236"/>
        <item x="307"/>
        <item x="1183"/>
        <item x="778"/>
        <item x="322"/>
        <item x="820"/>
        <item x="81"/>
        <item x="689"/>
        <item x="32"/>
        <item x="700"/>
        <item x="426"/>
        <item x="558"/>
        <item x="217"/>
        <item x="1280"/>
        <item x="83"/>
        <item x="1476"/>
        <item x="1408"/>
        <item x="1254"/>
        <item x="1139"/>
        <item x="866"/>
        <item x="1095"/>
        <item x="873"/>
        <item x="679"/>
        <item x="664"/>
        <item x="1420"/>
        <item x="1094"/>
        <item x="532"/>
        <item x="1179"/>
        <item x="1277"/>
        <item x="475"/>
        <item x="1162"/>
        <item x="832"/>
        <item x="1286"/>
        <item x="100"/>
        <item x="123"/>
        <item x="1490"/>
        <item x="1265"/>
        <item x="809"/>
        <item x="404"/>
        <item x="1329"/>
        <item x="842"/>
        <item x="1112"/>
        <item x="764"/>
        <item x="85"/>
        <item x="1367"/>
        <item x="88"/>
        <item x="219"/>
        <item x="27"/>
        <item x="880"/>
        <item x="508"/>
        <item x="1213"/>
        <item x="329"/>
        <item x="23"/>
        <item x="1016"/>
        <item x="870"/>
        <item x="1236"/>
        <item x="941"/>
        <item x="1233"/>
        <item x="305"/>
        <item x="1232"/>
        <item x="975"/>
        <item x="992"/>
        <item x="71"/>
        <item x="1053"/>
        <item x="1261"/>
        <item x="1038"/>
        <item x="704"/>
        <item x="1246"/>
        <item x="1247"/>
        <item x="1376"/>
        <item x="528"/>
        <item x="912"/>
        <item x="440"/>
        <item x="882"/>
        <item x="1018"/>
        <item x="160"/>
        <item x="685"/>
        <item x="370"/>
        <item x="1212"/>
        <item x="362"/>
        <item x="1200"/>
        <item x="455"/>
        <item x="1360"/>
        <item x="1041"/>
        <item x="1507"/>
        <item x="813"/>
        <item x="1443"/>
        <item x="1141"/>
        <item x="77"/>
        <item x="1405"/>
        <item x="244"/>
        <item x="480"/>
        <item x="441"/>
        <item x="1121"/>
        <item x="948"/>
        <item x="0"/>
        <item x="823"/>
        <item x="701"/>
        <item x="381"/>
        <item x="503"/>
        <item x="705"/>
        <item x="916"/>
        <item x="947"/>
        <item x="1172"/>
        <item x="717"/>
        <item x="762"/>
        <item x="1451"/>
        <item x="924"/>
        <item x="560"/>
        <item x="91"/>
        <item x="1338"/>
        <item x="559"/>
        <item x="374"/>
        <item x="550"/>
        <item x="986"/>
        <item x="158"/>
        <item x="900"/>
        <item x="299"/>
        <item x="1307"/>
        <item x="452"/>
        <item x="1372"/>
        <item x="911"/>
        <item x="1249"/>
        <item x="693"/>
        <item x="684"/>
        <item x="1484"/>
        <item x="360"/>
        <item x="1272"/>
        <item x="1252"/>
        <item x="1190"/>
        <item x="965"/>
        <item x="1083"/>
        <item x="970"/>
        <item x="250"/>
        <item x="1394"/>
        <item x="260"/>
        <item x="699"/>
        <item x="483"/>
        <item x="663"/>
        <item x="1185"/>
        <item x="966"/>
        <item x="471"/>
        <item x="1323"/>
        <item x="1458"/>
        <item x="726"/>
        <item x="1160"/>
        <item x="131"/>
        <item x="735"/>
        <item x="817"/>
        <item x="561"/>
        <item x="1255"/>
        <item x="612"/>
        <item x="752"/>
        <item x="437"/>
        <item x="46"/>
        <item x="1447"/>
        <item x="591"/>
        <item x="1362"/>
        <item x="1267"/>
        <item x="242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dataField="1" showAll="0"/>
    <pivotField showAll="0"/>
    <pivotField numFmtId="44" showAll="0"/>
  </pivotFields>
  <rowFields count="1">
    <field x="20"/>
  </rowFields>
  <rowItems count="6">
    <i>
      <x v="1233"/>
    </i>
    <i>
      <x v="455"/>
    </i>
    <i>
      <x v="1234"/>
    </i>
    <i>
      <x v="1228"/>
    </i>
    <i>
      <x v="1240"/>
    </i>
    <i t="grand">
      <x/>
    </i>
  </rowItems>
  <colItems count="1">
    <i/>
  </colItems>
  <dataFields count="1">
    <dataField name="Quantity sold" fld="22" baseField="20" baseItem="1233"/>
  </dataFields>
  <pivotTableStyleInfo name="PivotStyleLight16" showRowHeaders="1" showColHeaders="1" showRowStripes="0" showColStripes="0" showLastColumn="1"/>
  <filters count="1">
    <filter fld="2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09A1E-AD6B-4F5C-9E01-A13D65DDD3DD}" name="Orders by state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51" firstHeaderRow="1" firstDataRow="1" firstDataCol="1"/>
  <pivotFields count="25">
    <pivotField showAll="0"/>
    <pivotField showAll="0"/>
    <pivotField dataField="1"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8">
        <item x="31"/>
        <item x="11"/>
        <item x="41"/>
        <item x="10"/>
        <item x="26"/>
        <item x="38"/>
        <item x="33"/>
        <item x="35"/>
        <item x="4"/>
        <item x="18"/>
        <item x="42"/>
        <item x="3"/>
        <item x="24"/>
        <item x="28"/>
        <item x="43"/>
        <item x="22"/>
        <item x="36"/>
        <item x="29"/>
        <item x="17"/>
        <item x="5"/>
        <item x="7"/>
        <item x="23"/>
        <item x="13"/>
        <item x="25"/>
        <item x="32"/>
        <item x="19"/>
        <item x="45"/>
        <item x="14"/>
        <item x="30"/>
        <item x="9"/>
        <item x="0"/>
        <item x="44"/>
        <item x="12"/>
        <item x="34"/>
        <item x="8"/>
        <item x="1"/>
        <item x="20"/>
        <item x="6"/>
        <item x="39"/>
        <item x="15"/>
        <item x="2"/>
        <item x="40"/>
        <item x="37"/>
        <item x="16"/>
        <item x="21"/>
        <item x="4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numFmtId="44" showAll="0"/>
  </pivotFields>
  <rowFields count="1">
    <field x="1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Total_ord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266B-BCFD-4353-B03C-AC992BF724EE}" name="Daily trend of orders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>
  <location ref="D3:E11" firstHeaderRow="1" firstDataRow="1" firstDataCol="1"/>
  <pivotFields count="25">
    <pivotField showAll="0"/>
    <pivotField showAll="0"/>
    <pivotField dataField="1"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>
      <items count="13">
        <item x="11"/>
        <item x="8"/>
        <item x="9"/>
        <item x="0"/>
        <item x="6"/>
        <item x="7"/>
        <item x="1"/>
        <item x="10"/>
        <item x="3"/>
        <item x="2"/>
        <item x="5"/>
        <item x="4"/>
        <item t="default"/>
      </items>
    </pivotField>
    <pivotField axis="axisRow" showAll="0">
      <items count="8">
        <item x="4"/>
        <item x="3"/>
        <item x="6"/>
        <item x="2"/>
        <item x="5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numFmtId="44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orders" fld="2" baseField="5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792A4-D88D-481E-AED2-6D00FB537184}" name="Sales and profit by month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0">
  <location ref="A19:C32" firstHeaderRow="0" firstDataRow="1" firstDataCol="1"/>
  <pivotFields count="25">
    <pivotField showAll="0"/>
    <pivotField showAll="0"/>
    <pivotField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axis="axisRow" showAll="0">
      <items count="13">
        <item x="11"/>
        <item x="8"/>
        <item x="9"/>
        <item x="0"/>
        <item x="6"/>
        <item x="7"/>
        <item x="1"/>
        <item x="10"/>
        <item x="3"/>
        <item x="2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dataField="1" numFmtId="4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21" baseField="5" baseItem="0"/>
    <dataField name="Total Profit" fld="24" baseField="5" baseItem="0"/>
  </dataFields>
  <formats count="1">
    <format dxfId="23">
      <pivotArea collapsedLevelsAreSubtotals="1" fieldPosition="0">
        <references count="1">
          <reference field="5" count="0"/>
        </references>
      </pivotArea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27ED5-A846-4C13-B7CA-25345DA2EEFA}" name="Orders by month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A3:B16" firstHeaderRow="1" firstDataRow="1" firstDataCol="1"/>
  <pivotFields count="25">
    <pivotField showAll="0"/>
    <pivotField showAll="0"/>
    <pivotField dataField="1"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axis="axisRow" showAll="0">
      <items count="13">
        <item x="11"/>
        <item x="8"/>
        <item x="9"/>
        <item x="0"/>
        <item x="6"/>
        <item x="7"/>
        <item x="1"/>
        <item x="10"/>
        <item x="3"/>
        <item x="2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numFmtId="4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orders" fld="2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AC912-313F-472F-AD97-3B2598AF2E70}" name="Profit by sub-category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0">
  <location ref="M3:N21" firstHeaderRow="1" firstDataRow="1" firstDataCol="1"/>
  <pivotFields count="25">
    <pivotField showAll="0"/>
    <pivotField showAll="0"/>
    <pivotField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>
      <items count="13">
        <item x="11"/>
        <item x="8"/>
        <item x="9"/>
        <item x="0"/>
        <item x="6"/>
        <item x="7"/>
        <item x="1"/>
        <item x="10"/>
        <item x="3"/>
        <item x="2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18">
        <item x="6"/>
        <item x="11"/>
        <item x="8"/>
        <item x="4"/>
        <item x="14"/>
        <item x="1"/>
        <item x="13"/>
        <item x="10"/>
        <item x="9"/>
        <item x="5"/>
        <item x="7"/>
        <item x="16"/>
        <item x="0"/>
        <item x="2"/>
        <item x="3"/>
        <item x="15"/>
        <item x="12"/>
        <item t="default"/>
      </items>
    </pivotField>
    <pivotField showAll="0"/>
    <pivotField numFmtId="44" showAll="0"/>
    <pivotField showAll="0"/>
    <pivotField showAll="0"/>
    <pivotField dataField="1" numFmtId="44" showAll="0"/>
  </pivotFields>
  <rowFields count="1">
    <field x="1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Profit" fld="24" baseField="0" baseItem="0"/>
  </dataFields>
  <formats count="2">
    <format dxfId="11">
      <pivotArea grandRow="1" outline="0" collapsedLevelsAreSubtotals="1" fieldPosition="0"/>
    </format>
    <format dxfId="10">
      <pivotArea outline="0" collapsedLevelsAreSubtotals="1" fieldPosition="0"/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5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16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9" count="1" selected="0">
            <x v="11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4C631-87DF-4E4D-B08E-7051B0A4A7BE}" name="Sales by sub-category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J3:K21" firstHeaderRow="1" firstDataRow="1" firstDataCol="1"/>
  <pivotFields count="25">
    <pivotField showAll="0"/>
    <pivotField showAll="0"/>
    <pivotField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>
      <items count="13">
        <item x="11"/>
        <item x="8"/>
        <item x="9"/>
        <item x="0"/>
        <item x="6"/>
        <item x="7"/>
        <item x="1"/>
        <item x="10"/>
        <item x="3"/>
        <item x="2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18">
        <item x="6"/>
        <item x="11"/>
        <item x="8"/>
        <item x="4"/>
        <item x="14"/>
        <item x="1"/>
        <item x="13"/>
        <item x="10"/>
        <item x="9"/>
        <item x="5"/>
        <item x="7"/>
        <item x="16"/>
        <item x="0"/>
        <item x="2"/>
        <item x="3"/>
        <item x="15"/>
        <item x="12"/>
        <item t="default"/>
      </items>
    </pivotField>
    <pivotField showAll="0"/>
    <pivotField dataField="1" numFmtId="44" showAll="0"/>
    <pivotField showAll="0"/>
    <pivotField showAll="0"/>
    <pivotField numFmtId="44" showAll="0"/>
  </pivotFields>
  <rowFields count="1">
    <field x="1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ales" fld="21" baseField="0" baseItem="0"/>
  </dataFields>
  <formats count="2">
    <format dxfId="13">
      <pivotArea grandRow="1" outline="0" collapsedLevelsAreSubtotals="1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6A2FF-D135-41BF-A4A9-233E3B01C6B5}" name="Sales by segment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A11:B15" firstHeaderRow="1" firstDataRow="1" firstDataCol="1"/>
  <pivotFields count="25">
    <pivotField showAll="0"/>
    <pivotField showAll="0"/>
    <pivotField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showAll="0"/>
    <pivotField numFmtId="44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ercentage of Sales" fld="21" baseField="0" baseItem="0" numFmtId="164"/>
  </dataFields>
  <formats count="3">
    <format dxfId="16">
      <pivotArea grandRow="1" outline="0" collapsedLevelsAreSubtotals="1" fieldPosition="0"/>
    </format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4E730-5A82-4C92-BAD3-D1DB607D6F88}" name="Percentage sales by region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A3:B8" firstHeaderRow="1" firstDataRow="1" firstDataCol="1"/>
  <pivotFields count="25">
    <pivotField showAll="0"/>
    <pivotField showAll="0"/>
    <pivotField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showAll="0"/>
    <pivotField numFmtId="44"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centage of Sales" fld="21" showDataAs="percentOfTotal" baseField="16" baseItem="0" numFmtId="10"/>
  </dataFields>
  <formats count="3">
    <format dxfId="19">
      <pivotArea grandRow="1" outline="0" collapsedLevelsAreSubtotals="1" fieldPosition="0"/>
    </format>
    <format dxfId="18">
      <pivotArea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DF271-D5E9-4554-A826-7D9DC53E1E25}" name="Percentage profit by region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9">
  <location ref="A18:B23" firstHeaderRow="1" firstDataRow="1" firstDataCol="1"/>
  <pivotFields count="25">
    <pivotField showAll="0"/>
    <pivotField showAll="0"/>
    <pivotField showAll="0"/>
    <pivotField numFmtId="14" showAll="0">
      <items count="323">
        <item x="90"/>
        <item x="131"/>
        <item x="284"/>
        <item x="279"/>
        <item x="107"/>
        <item x="204"/>
        <item x="306"/>
        <item x="167"/>
        <item x="300"/>
        <item x="118"/>
        <item x="225"/>
        <item x="286"/>
        <item x="174"/>
        <item x="49"/>
        <item x="80"/>
        <item x="56"/>
        <item x="57"/>
        <item x="206"/>
        <item x="226"/>
        <item x="194"/>
        <item x="136"/>
        <item x="258"/>
        <item x="83"/>
        <item x="16"/>
        <item x="125"/>
        <item x="305"/>
        <item x="299"/>
        <item x="199"/>
        <item x="241"/>
        <item x="151"/>
        <item x="148"/>
        <item x="223"/>
        <item x="252"/>
        <item x="257"/>
        <item x="287"/>
        <item x="166"/>
        <item x="86"/>
        <item x="320"/>
        <item x="188"/>
        <item x="182"/>
        <item x="251"/>
        <item x="119"/>
        <item x="321"/>
        <item x="164"/>
        <item x="126"/>
        <item x="45"/>
        <item x="253"/>
        <item x="250"/>
        <item x="135"/>
        <item x="36"/>
        <item x="177"/>
        <item x="121"/>
        <item x="237"/>
        <item x="243"/>
        <item x="193"/>
        <item x="316"/>
        <item x="178"/>
        <item x="84"/>
        <item x="77"/>
        <item x="143"/>
        <item x="50"/>
        <item x="205"/>
        <item x="209"/>
        <item x="190"/>
        <item x="171"/>
        <item x="169"/>
        <item x="277"/>
        <item x="173"/>
        <item x="293"/>
        <item x="275"/>
        <item x="52"/>
        <item x="208"/>
        <item x="130"/>
        <item x="102"/>
        <item x="295"/>
        <item x="315"/>
        <item x="25"/>
        <item x="228"/>
        <item x="104"/>
        <item x="91"/>
        <item x="184"/>
        <item x="137"/>
        <item x="191"/>
        <item x="100"/>
        <item x="0"/>
        <item x="149"/>
        <item x="238"/>
        <item x="198"/>
        <item x="19"/>
        <item x="87"/>
        <item x="219"/>
        <item x="158"/>
        <item x="280"/>
        <item x="133"/>
        <item x="242"/>
        <item x="289"/>
        <item x="161"/>
        <item x="144"/>
        <item x="259"/>
        <item x="216"/>
        <item x="248"/>
        <item x="132"/>
        <item x="282"/>
        <item x="181"/>
        <item x="254"/>
        <item x="155"/>
        <item x="313"/>
        <item x="266"/>
        <item x="168"/>
        <item x="210"/>
        <item x="88"/>
        <item x="103"/>
        <item x="265"/>
        <item x="227"/>
        <item x="69"/>
        <item x="271"/>
        <item x="109"/>
        <item x="291"/>
        <item x="274"/>
        <item x="301"/>
        <item x="304"/>
        <item x="240"/>
        <item x="8"/>
        <item x="38"/>
        <item x="298"/>
        <item x="203"/>
        <item x="129"/>
        <item x="23"/>
        <item x="116"/>
        <item x="260"/>
        <item x="256"/>
        <item x="27"/>
        <item x="75"/>
        <item x="53"/>
        <item x="154"/>
        <item x="141"/>
        <item x="140"/>
        <item x="34"/>
        <item x="28"/>
        <item x="12"/>
        <item x="273"/>
        <item x="74"/>
        <item x="89"/>
        <item x="156"/>
        <item x="215"/>
        <item x="21"/>
        <item x="183"/>
        <item x="95"/>
        <item x="235"/>
        <item x="63"/>
        <item x="41"/>
        <item x="247"/>
        <item x="311"/>
        <item x="124"/>
        <item x="268"/>
        <item x="20"/>
        <item x="123"/>
        <item x="35"/>
        <item x="106"/>
        <item x="233"/>
        <item x="142"/>
        <item x="319"/>
        <item x="278"/>
        <item x="309"/>
        <item x="189"/>
        <item x="1"/>
        <item x="211"/>
        <item x="261"/>
        <item x="66"/>
        <item x="72"/>
        <item x="244"/>
        <item x="82"/>
        <item x="302"/>
        <item x="229"/>
        <item x="314"/>
        <item x="267"/>
        <item x="196"/>
        <item x="162"/>
        <item x="71"/>
        <item x="197"/>
        <item x="111"/>
        <item x="185"/>
        <item x="281"/>
        <item x="139"/>
        <item x="179"/>
        <item x="224"/>
        <item x="195"/>
        <item x="263"/>
        <item x="230"/>
        <item x="231"/>
        <item x="207"/>
        <item x="212"/>
        <item x="307"/>
        <item x="176"/>
        <item x="68"/>
        <item x="272"/>
        <item x="186"/>
        <item x="46"/>
        <item x="283"/>
        <item x="270"/>
        <item x="288"/>
        <item x="92"/>
        <item x="222"/>
        <item x="39"/>
        <item x="214"/>
        <item x="180"/>
        <item x="150"/>
        <item x="245"/>
        <item x="79"/>
        <item x="60"/>
        <item x="146"/>
        <item x="153"/>
        <item x="59"/>
        <item x="159"/>
        <item x="120"/>
        <item x="3"/>
        <item x="61"/>
        <item x="147"/>
        <item x="310"/>
        <item x="5"/>
        <item x="48"/>
        <item x="30"/>
        <item x="200"/>
        <item x="17"/>
        <item x="4"/>
        <item x="294"/>
        <item x="85"/>
        <item x="165"/>
        <item x="115"/>
        <item x="70"/>
        <item x="37"/>
        <item x="276"/>
        <item x="114"/>
        <item x="108"/>
        <item x="285"/>
        <item x="47"/>
        <item x="81"/>
        <item x="175"/>
        <item x="292"/>
        <item x="105"/>
        <item x="239"/>
        <item x="160"/>
        <item x="290"/>
        <item x="127"/>
        <item x="318"/>
        <item x="112"/>
        <item x="31"/>
        <item x="96"/>
        <item x="128"/>
        <item x="152"/>
        <item x="42"/>
        <item x="2"/>
        <item x="51"/>
        <item x="58"/>
        <item x="220"/>
        <item x="122"/>
        <item x="317"/>
        <item x="9"/>
        <item x="246"/>
        <item x="269"/>
        <item x="97"/>
        <item x="145"/>
        <item x="297"/>
        <item x="217"/>
        <item x="232"/>
        <item x="33"/>
        <item x="78"/>
        <item x="15"/>
        <item x="10"/>
        <item x="187"/>
        <item x="312"/>
        <item x="11"/>
        <item x="134"/>
        <item x="98"/>
        <item x="26"/>
        <item x="7"/>
        <item x="67"/>
        <item x="264"/>
        <item x="192"/>
        <item x="202"/>
        <item x="157"/>
        <item x="32"/>
        <item x="64"/>
        <item x="170"/>
        <item x="249"/>
        <item x="13"/>
        <item x="62"/>
        <item x="255"/>
        <item x="54"/>
        <item x="99"/>
        <item x="101"/>
        <item x="308"/>
        <item x="93"/>
        <item x="24"/>
        <item x="163"/>
        <item x="213"/>
        <item x="221"/>
        <item x="76"/>
        <item x="303"/>
        <item x="65"/>
        <item x="44"/>
        <item x="6"/>
        <item x="113"/>
        <item x="40"/>
        <item x="296"/>
        <item x="234"/>
        <item x="262"/>
        <item x="236"/>
        <item x="22"/>
        <item x="117"/>
        <item x="138"/>
        <item x="201"/>
        <item x="55"/>
        <item x="18"/>
        <item x="94"/>
        <item x="43"/>
        <item x="14"/>
        <item x="110"/>
        <item x="218"/>
        <item x="29"/>
        <item x="172"/>
        <item x="7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numFmtId="44" showAll="0"/>
    <pivotField showAll="0"/>
    <pivotField showAll="0"/>
    <pivotField dataField="1" numFmtId="44"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centage of Profit" fld="24" showDataAs="percentOfCol" baseField="0" baseItem="0" numFmtId="10"/>
  </dataFields>
  <formats count="3">
    <format dxfId="22">
      <pivotArea grandRow="1" outline="0" collapsedLevelsAreSubtotals="1" fieldPosition="0"/>
    </format>
    <format dxfId="21">
      <pivotArea outline="0" collapsedLevelsAreSubtotals="1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0E9A9D-8EE2-4A25-A4AA-6168B157A8F4}" name="Table1" displayName="Table1" ref="A1:Y3313" totalsRowShown="0" headerRowDxfId="53" dataDxfId="52" tableBorderDxfId="51">
  <autoFilter ref="A1:Y3313" xr:uid="{AD0E9A9D-8EE2-4A25-A4AA-6168B157A8F4}"/>
  <tableColumns count="25">
    <tableColumn id="1" xr3:uid="{52BA1A39-BE77-4DD7-B12C-31E2C7DE4F9C}" name="Row ID" dataDxfId="50"/>
    <tableColumn id="2" xr3:uid="{C3D35801-F06C-4DEB-A593-437FEE8CC970}" name="Order ID" dataDxfId="49"/>
    <tableColumn id="3" xr3:uid="{521BBEAF-411C-4FB1-8C3F-D84E1B973FA7}" name="Total_orders" dataCellStyle="Calculation">
      <calculatedColumnFormula>1/COUNTIF(B:B,'Store Data - 2017'!$B2)</calculatedColumnFormula>
    </tableColumn>
    <tableColumn id="4" xr3:uid="{512069A7-7C11-4E9B-A12A-1F78DB49269E}" name="Order Date" dataDxfId="48"/>
    <tableColumn id="5" xr3:uid="{60E71FE1-88B8-49E4-8B16-0239BBE55758}" name="Ship Date" dataDxfId="47"/>
    <tableColumn id="6" xr3:uid="{641D2AEA-839E-49DC-9C60-6BB308AB8FC0}" name="Order_month" dataDxfId="46" dataCellStyle="Calculation">
      <calculatedColumnFormula>TEXT('Store Data - 2017'!$D2,"mmmm")</calculatedColumnFormula>
    </tableColumn>
    <tableColumn id="7" xr3:uid="{313E90C4-224B-4499-8916-8230C93391B9}" name="Order_day" dataDxfId="45" dataCellStyle="Calculation">
      <calculatedColumnFormula>TEXT('Store Data - 2017'!$D2,"dddd")</calculatedColumnFormula>
    </tableColumn>
    <tableColumn id="8" xr3:uid="{E4FDA663-BA02-4F7A-8E3C-37A3EA8F222E}" name="Ship Mode" dataDxfId="44"/>
    <tableColumn id="9" xr3:uid="{5BF0640D-A5A2-4407-A37A-DD77013B889F}" name="Customer ID" dataDxfId="43"/>
    <tableColumn id="10" xr3:uid="{6B384CFF-35D1-4547-933F-8D42CD3BDE84}" name="Customer Name" dataDxfId="42"/>
    <tableColumn id="11" xr3:uid="{BCE5AF7E-0604-42D2-B064-457A3D839DBE}" name="Total_customers" dataCellStyle="Calculation">
      <calculatedColumnFormula>1/COUNTIF(J:J,'Store Data - 2017'!$J2)</calculatedColumnFormula>
    </tableColumn>
    <tableColumn id="12" xr3:uid="{7248AF8E-75F4-4397-B2E7-5123F6514309}" name="Segment" dataDxfId="41"/>
    <tableColumn id="13" xr3:uid="{07159FF1-09EF-4D5A-BF13-D54FF694C4BD}" name="Country" dataDxfId="40"/>
    <tableColumn id="14" xr3:uid="{69E9EE4D-9657-4319-A157-980385B47D58}" name="City" dataDxfId="39"/>
    <tableColumn id="15" xr3:uid="{84DF67EB-F016-4BC6-A4DD-113D77FB02B7}" name="State" dataDxfId="38"/>
    <tableColumn id="16" xr3:uid="{65532DE8-F15A-4EFB-8F11-003ECADBB433}" name="Postal Code" dataDxfId="37"/>
    <tableColumn id="17" xr3:uid="{74932029-5EF0-4A27-95E8-4B7D1FFF1F06}" name="Region" dataDxfId="36"/>
    <tableColumn id="18" xr3:uid="{5D52D4D4-3BDC-40D3-9BD9-BF260FA1B853}" name="Product ID" dataDxfId="35"/>
    <tableColumn id="19" xr3:uid="{E6602444-97DA-459C-9201-439E028389B8}" name="Category" dataDxfId="34"/>
    <tableColumn id="20" xr3:uid="{F0E1EFC2-50D4-4420-92B6-164396FD4BFD}" name="Sub-Category" dataDxfId="33"/>
    <tableColumn id="21" xr3:uid="{6931B1CA-BB6F-4E9E-8B30-38B4F5648B7B}" name="Product Name" dataDxfId="32"/>
    <tableColumn id="22" xr3:uid="{D801AF39-0EA6-4C3E-A380-717A67414B1B}" name="Sales" dataDxfId="31"/>
    <tableColumn id="23" xr3:uid="{DE6344F6-F6F9-4D3E-9BE2-7FE6DC353C83}" name="Quantity" dataDxfId="30"/>
    <tableColumn id="24" xr3:uid="{3658A72C-F7B5-4FBA-99AE-2CE4EA0347C9}" name="Discount" dataDxfId="29"/>
    <tableColumn id="25" xr3:uid="{2F603BB6-D937-438A-A432-92653DF8900C}" name="Profit" dataDxfId="28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406CADC0-B33D-43F5-BC6A-D2096D33A90A}" sourceName="Order Date">
  <pivotTables>
    <pivotTable tabId="12" name="Top 5 profitable"/>
    <pivotTable tabId="12" name="Best selling item"/>
    <pivotTable tabId="12" name="Worst 5 profitless products"/>
    <pivotTable tabId="2" name="KPI"/>
    <pivotTable tabId="7" name="Daily trend of orders"/>
    <pivotTable tabId="7" name="Orders by month"/>
    <pivotTable tabId="7" name="Sales and profit by month"/>
    <pivotTable tabId="13" name="Orders by state"/>
    <pivotTable tabId="8" name="Percentage profit by region"/>
    <pivotTable tabId="8" name="Percentage sales by region"/>
    <pivotTable tabId="8" name="Profit by sub-category"/>
    <pivotTable tabId="8" name="Sales by segment"/>
    <pivotTable tabId="8" name="Sales by sub-category"/>
    <pivotTable tabId="11" name="Sales and profit by category"/>
    <pivotTable tabId="11" name="Sales and profit by sub-category"/>
  </pivotTables>
  <state minimalRefreshVersion="6" lastRefreshVersion="6" pivotCacheId="1463744350" filterType="unknown">
    <bounds startDate="2017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D5A6AAF9-8611-4B3C-8708-14033555CADB}" cache="NativeTimeline_Order_Date" caption="Order Date" level="2" selectionLevel="2" scrollPosition="2017-06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FFCC4BAB-9EF6-4295-A0DF-F020EE914BB9}" cache="NativeTimeline_Order_Date" caption="Order Date" level="0" selectionLevel="0" scrollPosition="2017-01-01T00:00:00" style="Timeline Style 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microsoft.com/office/2011/relationships/timeline" Target="../timelines/timeline1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E122-19DE-4790-B227-AD560A2353EA}">
  <dimension ref="A1:Y3313"/>
  <sheetViews>
    <sheetView topLeftCell="J4" workbookViewId="0">
      <selection activeCell="O10" sqref="O10"/>
    </sheetView>
  </sheetViews>
  <sheetFormatPr defaultRowHeight="14.4" x14ac:dyDescent="0.3"/>
  <cols>
    <col min="2" max="2" width="14.6640625" bestFit="1" customWidth="1"/>
    <col min="3" max="3" width="14.6640625" style="21" customWidth="1"/>
    <col min="4" max="4" width="12" customWidth="1"/>
    <col min="5" max="5" width="10.88671875" customWidth="1"/>
    <col min="6" max="6" width="14.33203125" style="21" customWidth="1"/>
    <col min="7" max="7" width="12" style="21" customWidth="1"/>
    <col min="8" max="8" width="13.21875" customWidth="1"/>
    <col min="9" max="9" width="16.44140625" customWidth="1"/>
    <col min="10" max="10" width="17.21875" bestFit="1" customWidth="1"/>
    <col min="11" max="11" width="16.77734375" style="21" customWidth="1"/>
    <col min="12" max="12" width="10.33203125" customWidth="1"/>
    <col min="13" max="13" width="9.6640625" customWidth="1"/>
    <col min="14" max="14" width="12.77734375" customWidth="1"/>
    <col min="16" max="16" width="12.77734375" customWidth="1"/>
    <col min="17" max="17" width="10.44140625" customWidth="1"/>
    <col min="18" max="18" width="14.33203125" customWidth="1"/>
    <col min="19" max="19" width="15" customWidth="1"/>
    <col min="20" max="20" width="14.33203125" customWidth="1"/>
    <col min="21" max="21" width="15" customWidth="1"/>
    <col min="22" max="22" width="10.21875" customWidth="1"/>
    <col min="23" max="23" width="10.33203125" bestFit="1" customWidth="1"/>
    <col min="24" max="24" width="10.21875" customWidth="1"/>
  </cols>
  <sheetData>
    <row r="1" spans="1:25" x14ac:dyDescent="0.3">
      <c r="A1" s="19" t="s">
        <v>0</v>
      </c>
      <c r="B1" s="19" t="s">
        <v>1</v>
      </c>
      <c r="C1" s="21" t="s">
        <v>6558</v>
      </c>
      <c r="D1" s="19" t="s">
        <v>2</v>
      </c>
      <c r="E1" s="19" t="s">
        <v>3</v>
      </c>
      <c r="F1" s="21" t="s">
        <v>6566</v>
      </c>
      <c r="G1" s="21" t="s">
        <v>6584</v>
      </c>
      <c r="H1" s="19" t="s">
        <v>4</v>
      </c>
      <c r="I1" s="19" t="s">
        <v>5</v>
      </c>
      <c r="J1" s="19" t="s">
        <v>6</v>
      </c>
      <c r="K1" s="21" t="s">
        <v>6563</v>
      </c>
      <c r="L1" s="19" t="s">
        <v>7</v>
      </c>
      <c r="M1" s="19" t="s">
        <v>8</v>
      </c>
      <c r="N1" s="19" t="s">
        <v>9</v>
      </c>
      <c r="O1" s="19" t="s">
        <v>10</v>
      </c>
      <c r="P1" s="19" t="s">
        <v>11</v>
      </c>
      <c r="Q1" s="19" t="s">
        <v>12</v>
      </c>
      <c r="R1" s="19" t="s">
        <v>13</v>
      </c>
      <c r="S1" s="19" t="s">
        <v>14</v>
      </c>
      <c r="T1" s="19" t="s">
        <v>15</v>
      </c>
      <c r="U1" s="19" t="s">
        <v>16</v>
      </c>
      <c r="V1" s="20" t="s">
        <v>17</v>
      </c>
      <c r="W1" s="19" t="s">
        <v>18</v>
      </c>
      <c r="X1" s="19" t="s">
        <v>19</v>
      </c>
      <c r="Y1" s="20" t="s">
        <v>20</v>
      </c>
    </row>
    <row r="2" spans="1:25" x14ac:dyDescent="0.3">
      <c r="A2" s="13">
        <v>13</v>
      </c>
      <c r="B2" s="13" t="s">
        <v>21</v>
      </c>
      <c r="C2" s="21">
        <f>1/COUNTIF(B:B,'Store Data - 2017'!$B2)</f>
        <v>1</v>
      </c>
      <c r="D2" s="14">
        <v>42840</v>
      </c>
      <c r="E2" s="14">
        <v>42845</v>
      </c>
      <c r="F2" s="22" t="str">
        <f>TEXT('Store Data - 2017'!$D2,"mmmm")</f>
        <v>April</v>
      </c>
      <c r="G2" s="22" t="str">
        <f>TEXT('Store Data - 2017'!$D2,"dddd")</f>
        <v>Saturday</v>
      </c>
      <c r="H2" s="13" t="s">
        <v>22</v>
      </c>
      <c r="I2" s="13" t="s">
        <v>23</v>
      </c>
      <c r="J2" s="13" t="s">
        <v>24</v>
      </c>
      <c r="K2" s="21">
        <f>1/COUNTIF(J:J,'Store Data - 2017'!$J2)</f>
        <v>1</v>
      </c>
      <c r="L2" s="13" t="s">
        <v>25</v>
      </c>
      <c r="M2" s="13" t="s">
        <v>26</v>
      </c>
      <c r="N2" s="13" t="s">
        <v>27</v>
      </c>
      <c r="O2" s="13" t="s">
        <v>28</v>
      </c>
      <c r="P2" s="13">
        <v>28027</v>
      </c>
      <c r="Q2" s="13" t="s">
        <v>29</v>
      </c>
      <c r="R2" s="13" t="s">
        <v>30</v>
      </c>
      <c r="S2" s="13" t="s">
        <v>31</v>
      </c>
      <c r="T2" s="13" t="s">
        <v>32</v>
      </c>
      <c r="U2" s="13" t="s">
        <v>33</v>
      </c>
      <c r="V2" s="15">
        <v>15.552</v>
      </c>
      <c r="W2" s="13">
        <v>3</v>
      </c>
      <c r="X2" s="13">
        <v>0.2</v>
      </c>
      <c r="Y2" s="15">
        <v>5.4432</v>
      </c>
    </row>
    <row r="3" spans="1:25" x14ac:dyDescent="0.3">
      <c r="A3" s="16">
        <v>24</v>
      </c>
      <c r="B3" s="16" t="s">
        <v>34</v>
      </c>
      <c r="C3" s="21">
        <f>1/COUNTIF(B:B,'Store Data - 2017'!$B3)</f>
        <v>1</v>
      </c>
      <c r="D3" s="17">
        <v>42932</v>
      </c>
      <c r="E3" s="17">
        <v>42934</v>
      </c>
      <c r="F3" s="22" t="str">
        <f>TEXT('Store Data - 2017'!$D3,"mmmm")</f>
        <v>July</v>
      </c>
      <c r="G3" s="22" t="str">
        <f>TEXT('Store Data - 2017'!$D3,"dddd")</f>
        <v>Sunday</v>
      </c>
      <c r="H3" s="16" t="s">
        <v>35</v>
      </c>
      <c r="I3" s="16" t="s">
        <v>36</v>
      </c>
      <c r="J3" s="16" t="s">
        <v>37</v>
      </c>
      <c r="K3" s="21">
        <f>1/COUNTIF(J:J,'Store Data - 2017'!$J3)</f>
        <v>0.33333333333333331</v>
      </c>
      <c r="L3" s="16" t="s">
        <v>25</v>
      </c>
      <c r="M3" s="16" t="s">
        <v>26</v>
      </c>
      <c r="N3" s="16" t="s">
        <v>38</v>
      </c>
      <c r="O3" s="16" t="s">
        <v>39</v>
      </c>
      <c r="P3" s="16">
        <v>19140</v>
      </c>
      <c r="Q3" s="16" t="s">
        <v>40</v>
      </c>
      <c r="R3" s="16" t="s">
        <v>41</v>
      </c>
      <c r="S3" s="16" t="s">
        <v>42</v>
      </c>
      <c r="T3" s="16" t="s">
        <v>43</v>
      </c>
      <c r="U3" s="16" t="s">
        <v>44</v>
      </c>
      <c r="V3" s="18">
        <v>71.372</v>
      </c>
      <c r="W3" s="16">
        <v>2</v>
      </c>
      <c r="X3" s="16">
        <v>0.3</v>
      </c>
      <c r="Y3" s="18">
        <v>-1.0196000000000001</v>
      </c>
    </row>
    <row r="4" spans="1:25" x14ac:dyDescent="0.3">
      <c r="A4" s="13">
        <v>35</v>
      </c>
      <c r="B4" s="13" t="s">
        <v>45</v>
      </c>
      <c r="C4" s="21">
        <f>1/COUNTIF(B:B,'Store Data - 2017'!$B4)</f>
        <v>1</v>
      </c>
      <c r="D4" s="14">
        <v>43027</v>
      </c>
      <c r="E4" s="14">
        <v>43031</v>
      </c>
      <c r="F4" s="22" t="str">
        <f>TEXT('Store Data - 2017'!$D4,"mmmm")</f>
        <v>October</v>
      </c>
      <c r="G4" s="22" t="str">
        <f>TEXT('Store Data - 2017'!$D4,"dddd")</f>
        <v>Thursday</v>
      </c>
      <c r="H4" s="13" t="s">
        <v>35</v>
      </c>
      <c r="I4" s="13" t="s">
        <v>46</v>
      </c>
      <c r="J4" s="13" t="s">
        <v>47</v>
      </c>
      <c r="K4" s="21">
        <f>1/COUNTIF(J:J,'Store Data - 2017'!$J4)</f>
        <v>0.25</v>
      </c>
      <c r="L4" s="13" t="s">
        <v>48</v>
      </c>
      <c r="M4" s="13" t="s">
        <v>26</v>
      </c>
      <c r="N4" s="13" t="s">
        <v>49</v>
      </c>
      <c r="O4" s="13" t="s">
        <v>50</v>
      </c>
      <c r="P4" s="13">
        <v>77095</v>
      </c>
      <c r="Q4" s="13" t="s">
        <v>51</v>
      </c>
      <c r="R4" s="13" t="s">
        <v>52</v>
      </c>
      <c r="S4" s="13" t="s">
        <v>31</v>
      </c>
      <c r="T4" s="13" t="s">
        <v>32</v>
      </c>
      <c r="U4" s="13" t="s">
        <v>53</v>
      </c>
      <c r="V4" s="15">
        <v>29.472000000000001</v>
      </c>
      <c r="W4" s="13">
        <v>3</v>
      </c>
      <c r="X4" s="13">
        <v>0.2</v>
      </c>
      <c r="Y4" s="15">
        <v>9.9467999999999996</v>
      </c>
    </row>
    <row r="5" spans="1:25" x14ac:dyDescent="0.3">
      <c r="A5" s="16">
        <v>42</v>
      </c>
      <c r="B5" s="16" t="s">
        <v>54</v>
      </c>
      <c r="C5" s="21">
        <f>1/COUNTIF(B:B,'Store Data - 2017'!$B5)</f>
        <v>1</v>
      </c>
      <c r="D5" s="17">
        <v>42988</v>
      </c>
      <c r="E5" s="17">
        <v>42993</v>
      </c>
      <c r="F5" s="22" t="str">
        <f>TEXT('Store Data - 2017'!$D5,"mmmm")</f>
        <v>September</v>
      </c>
      <c r="G5" s="22" t="str">
        <f>TEXT('Store Data - 2017'!$D5,"dddd")</f>
        <v>Sunday</v>
      </c>
      <c r="H5" s="16" t="s">
        <v>22</v>
      </c>
      <c r="I5" s="16" t="s">
        <v>55</v>
      </c>
      <c r="J5" s="16" t="s">
        <v>56</v>
      </c>
      <c r="K5" s="21">
        <f>1/COUNTIF(J:J,'Store Data - 2017'!$J5)</f>
        <v>0.33333333333333331</v>
      </c>
      <c r="L5" s="16" t="s">
        <v>57</v>
      </c>
      <c r="M5" s="16" t="s">
        <v>26</v>
      </c>
      <c r="N5" s="16" t="s">
        <v>58</v>
      </c>
      <c r="O5" s="16" t="s">
        <v>59</v>
      </c>
      <c r="P5" s="16">
        <v>60540</v>
      </c>
      <c r="Q5" s="16" t="s">
        <v>51</v>
      </c>
      <c r="R5" s="16" t="s">
        <v>60</v>
      </c>
      <c r="S5" s="16" t="s">
        <v>61</v>
      </c>
      <c r="T5" s="16" t="s">
        <v>62</v>
      </c>
      <c r="U5" s="16" t="s">
        <v>63</v>
      </c>
      <c r="V5" s="18">
        <v>147.16800000000001</v>
      </c>
      <c r="W5" s="16">
        <v>4</v>
      </c>
      <c r="X5" s="16">
        <v>0.2</v>
      </c>
      <c r="Y5" s="18">
        <v>16.5564</v>
      </c>
    </row>
    <row r="6" spans="1:25" x14ac:dyDescent="0.3">
      <c r="A6" s="13">
        <v>44</v>
      </c>
      <c r="B6" s="13" t="s">
        <v>64</v>
      </c>
      <c r="C6" s="21">
        <f>1/COUNTIF(B:B,'Store Data - 2017'!$B6)</f>
        <v>1</v>
      </c>
      <c r="D6" s="14">
        <v>42997</v>
      </c>
      <c r="E6" s="14">
        <v>43001</v>
      </c>
      <c r="F6" s="22" t="str">
        <f>TEXT('Store Data - 2017'!$D6,"mmmm")</f>
        <v>September</v>
      </c>
      <c r="G6" s="22" t="str">
        <f>TEXT('Store Data - 2017'!$D6,"dddd")</f>
        <v>Tuesday</v>
      </c>
      <c r="H6" s="13" t="s">
        <v>22</v>
      </c>
      <c r="I6" s="13" t="s">
        <v>65</v>
      </c>
      <c r="J6" s="13" t="s">
        <v>66</v>
      </c>
      <c r="K6" s="21">
        <f>1/COUNTIF(J:J,'Store Data - 2017'!$J6)</f>
        <v>0.2</v>
      </c>
      <c r="L6" s="13" t="s">
        <v>57</v>
      </c>
      <c r="M6" s="13" t="s">
        <v>26</v>
      </c>
      <c r="N6" s="13" t="s">
        <v>67</v>
      </c>
      <c r="O6" s="13" t="s">
        <v>68</v>
      </c>
      <c r="P6" s="13">
        <v>32935</v>
      </c>
      <c r="Q6" s="13" t="s">
        <v>29</v>
      </c>
      <c r="R6" s="13" t="s">
        <v>69</v>
      </c>
      <c r="S6" s="13" t="s">
        <v>31</v>
      </c>
      <c r="T6" s="13" t="s">
        <v>70</v>
      </c>
      <c r="U6" s="13" t="s">
        <v>71</v>
      </c>
      <c r="V6" s="15">
        <v>95.616</v>
      </c>
      <c r="W6" s="13">
        <v>2</v>
      </c>
      <c r="X6" s="13">
        <v>0.2</v>
      </c>
      <c r="Y6" s="15">
        <v>9.5616000000000003</v>
      </c>
    </row>
    <row r="7" spans="1:25" x14ac:dyDescent="0.3">
      <c r="A7" s="16">
        <v>72</v>
      </c>
      <c r="B7" s="16" t="s">
        <v>72</v>
      </c>
      <c r="C7" s="21">
        <f>1/COUNTIF(B:B,'Store Data - 2017'!$B7)</f>
        <v>1</v>
      </c>
      <c r="D7" s="17">
        <v>42992</v>
      </c>
      <c r="E7" s="17">
        <v>42995</v>
      </c>
      <c r="F7" s="22" t="str">
        <f>TEXT('Store Data - 2017'!$D7,"mmmm")</f>
        <v>September</v>
      </c>
      <c r="G7" s="22" t="str">
        <f>TEXT('Store Data - 2017'!$D7,"dddd")</f>
        <v>Thursday</v>
      </c>
      <c r="H7" s="16" t="s">
        <v>35</v>
      </c>
      <c r="I7" s="16" t="s">
        <v>73</v>
      </c>
      <c r="J7" s="16" t="s">
        <v>74</v>
      </c>
      <c r="K7" s="21">
        <f>1/COUNTIF(J:J,'Store Data - 2017'!$J7)</f>
        <v>0.33333333333333331</v>
      </c>
      <c r="L7" s="16" t="s">
        <v>25</v>
      </c>
      <c r="M7" s="16" t="s">
        <v>26</v>
      </c>
      <c r="N7" s="16" t="s">
        <v>75</v>
      </c>
      <c r="O7" s="16" t="s">
        <v>76</v>
      </c>
      <c r="P7" s="16">
        <v>49201</v>
      </c>
      <c r="Q7" s="16" t="s">
        <v>51</v>
      </c>
      <c r="R7" s="16" t="s">
        <v>77</v>
      </c>
      <c r="S7" s="16" t="s">
        <v>31</v>
      </c>
      <c r="T7" s="16" t="s">
        <v>32</v>
      </c>
      <c r="U7" s="16" t="s">
        <v>78</v>
      </c>
      <c r="V7" s="18">
        <v>19.05</v>
      </c>
      <c r="W7" s="16">
        <v>3</v>
      </c>
      <c r="X7" s="16">
        <v>0</v>
      </c>
      <c r="Y7" s="18">
        <v>8.7629999999999999</v>
      </c>
    </row>
    <row r="8" spans="1:25" x14ac:dyDescent="0.3">
      <c r="A8" s="13">
        <v>76</v>
      </c>
      <c r="B8" s="13" t="s">
        <v>79</v>
      </c>
      <c r="C8" s="21">
        <f>1/COUNTIF(B:B,'Store Data - 2017'!$B8)</f>
        <v>0.33333333333333331</v>
      </c>
      <c r="D8" s="14">
        <v>43078</v>
      </c>
      <c r="E8" s="14">
        <v>43080</v>
      </c>
      <c r="F8" s="22" t="str">
        <f>TEXT('Store Data - 2017'!$D8,"mmmm")</f>
        <v>December</v>
      </c>
      <c r="G8" s="22" t="str">
        <f>TEXT('Store Data - 2017'!$D8,"dddd")</f>
        <v>Saturday</v>
      </c>
      <c r="H8" s="13" t="s">
        <v>80</v>
      </c>
      <c r="I8" s="13" t="s">
        <v>81</v>
      </c>
      <c r="J8" s="13" t="s">
        <v>82</v>
      </c>
      <c r="K8" s="21">
        <f>1/COUNTIF(J:J,'Store Data - 2017'!$J8)</f>
        <v>0.2</v>
      </c>
      <c r="L8" s="13" t="s">
        <v>57</v>
      </c>
      <c r="M8" s="13" t="s">
        <v>26</v>
      </c>
      <c r="N8" s="13" t="s">
        <v>49</v>
      </c>
      <c r="O8" s="13" t="s">
        <v>50</v>
      </c>
      <c r="P8" s="13">
        <v>77041</v>
      </c>
      <c r="Q8" s="13" t="s">
        <v>51</v>
      </c>
      <c r="R8" s="13" t="s">
        <v>83</v>
      </c>
      <c r="S8" s="13" t="s">
        <v>31</v>
      </c>
      <c r="T8" s="13" t="s">
        <v>84</v>
      </c>
      <c r="U8" s="13" t="s">
        <v>85</v>
      </c>
      <c r="V8" s="15">
        <v>1.248</v>
      </c>
      <c r="W8" s="13">
        <v>3</v>
      </c>
      <c r="X8" s="13">
        <v>0.8</v>
      </c>
      <c r="Y8" s="15">
        <v>-1.9343999999999999</v>
      </c>
    </row>
    <row r="9" spans="1:25" x14ac:dyDescent="0.3">
      <c r="A9" s="16">
        <v>77</v>
      </c>
      <c r="B9" s="16" t="s">
        <v>79</v>
      </c>
      <c r="C9" s="21">
        <f>1/COUNTIF(B:B,'Store Data - 2017'!$B9)</f>
        <v>0.33333333333333331</v>
      </c>
      <c r="D9" s="17">
        <v>43078</v>
      </c>
      <c r="E9" s="17">
        <v>43080</v>
      </c>
      <c r="F9" s="22" t="str">
        <f>TEXT('Store Data - 2017'!$D9,"mmmm")</f>
        <v>December</v>
      </c>
      <c r="G9" s="22" t="str">
        <f>TEXT('Store Data - 2017'!$D9,"dddd")</f>
        <v>Saturday</v>
      </c>
      <c r="H9" s="16" t="s">
        <v>80</v>
      </c>
      <c r="I9" s="16" t="s">
        <v>81</v>
      </c>
      <c r="J9" s="16" t="s">
        <v>82</v>
      </c>
      <c r="K9" s="21">
        <f>1/COUNTIF(J:J,'Store Data - 2017'!$J9)</f>
        <v>0.2</v>
      </c>
      <c r="L9" s="16" t="s">
        <v>57</v>
      </c>
      <c r="M9" s="16" t="s">
        <v>26</v>
      </c>
      <c r="N9" s="16" t="s">
        <v>49</v>
      </c>
      <c r="O9" s="16" t="s">
        <v>50</v>
      </c>
      <c r="P9" s="16">
        <v>77041</v>
      </c>
      <c r="Q9" s="16" t="s">
        <v>51</v>
      </c>
      <c r="R9" s="16" t="s">
        <v>86</v>
      </c>
      <c r="S9" s="16" t="s">
        <v>42</v>
      </c>
      <c r="T9" s="16" t="s">
        <v>87</v>
      </c>
      <c r="U9" s="16" t="s">
        <v>88</v>
      </c>
      <c r="V9" s="18">
        <v>9.7080000000000002</v>
      </c>
      <c r="W9" s="16">
        <v>3</v>
      </c>
      <c r="X9" s="16">
        <v>0.6</v>
      </c>
      <c r="Y9" s="18">
        <v>-5.8247999999999998</v>
      </c>
    </row>
    <row r="10" spans="1:25" x14ac:dyDescent="0.3">
      <c r="A10" s="13">
        <v>78</v>
      </c>
      <c r="B10" s="13" t="s">
        <v>79</v>
      </c>
      <c r="C10" s="21">
        <f>1/COUNTIF(B:B,'Store Data - 2017'!$B10)</f>
        <v>0.33333333333333331</v>
      </c>
      <c r="D10" s="14">
        <v>43078</v>
      </c>
      <c r="E10" s="14">
        <v>43080</v>
      </c>
      <c r="F10" s="22" t="str">
        <f>TEXT('Store Data - 2017'!$D10,"mmmm")</f>
        <v>December</v>
      </c>
      <c r="G10" s="22" t="str">
        <f>TEXT('Store Data - 2017'!$D10,"dddd")</f>
        <v>Saturday</v>
      </c>
      <c r="H10" s="13" t="s">
        <v>80</v>
      </c>
      <c r="I10" s="13" t="s">
        <v>81</v>
      </c>
      <c r="J10" s="13" t="s">
        <v>82</v>
      </c>
      <c r="K10" s="21">
        <f>1/COUNTIF(J:J,'Store Data - 2017'!$J10)</f>
        <v>0.2</v>
      </c>
      <c r="L10" s="13" t="s">
        <v>57</v>
      </c>
      <c r="M10" s="13" t="s">
        <v>26</v>
      </c>
      <c r="N10" s="13" t="s">
        <v>49</v>
      </c>
      <c r="O10" s="13" t="s">
        <v>50</v>
      </c>
      <c r="P10" s="13">
        <v>77041</v>
      </c>
      <c r="Q10" s="13" t="s">
        <v>51</v>
      </c>
      <c r="R10" s="13" t="s">
        <v>89</v>
      </c>
      <c r="S10" s="13" t="s">
        <v>31</v>
      </c>
      <c r="T10" s="13" t="s">
        <v>70</v>
      </c>
      <c r="U10" s="13" t="s">
        <v>90</v>
      </c>
      <c r="V10" s="15">
        <v>27.24</v>
      </c>
      <c r="W10" s="13">
        <v>3</v>
      </c>
      <c r="X10" s="13">
        <v>0.2</v>
      </c>
      <c r="Y10" s="15">
        <v>2.7240000000000002</v>
      </c>
    </row>
    <row r="11" spans="1:25" x14ac:dyDescent="0.3">
      <c r="A11" s="16">
        <v>85</v>
      </c>
      <c r="B11" s="16" t="s">
        <v>91</v>
      </c>
      <c r="C11" s="21">
        <f>1/COUNTIF(B:B,'Store Data - 2017'!$B11)</f>
        <v>1</v>
      </c>
      <c r="D11" s="17">
        <v>43052</v>
      </c>
      <c r="E11" s="17">
        <v>43055</v>
      </c>
      <c r="F11" s="22" t="str">
        <f>TEXT('Store Data - 2017'!$D11,"mmmm")</f>
        <v>November</v>
      </c>
      <c r="G11" s="22" t="str">
        <f>TEXT('Store Data - 2017'!$D11,"dddd")</f>
        <v>Monday</v>
      </c>
      <c r="H11" s="16" t="s">
        <v>80</v>
      </c>
      <c r="I11" s="16" t="s">
        <v>92</v>
      </c>
      <c r="J11" s="16" t="s">
        <v>93</v>
      </c>
      <c r="K11" s="21">
        <f>1/COUNTIF(J:J,'Store Data - 2017'!$J11)</f>
        <v>0.1</v>
      </c>
      <c r="L11" s="16" t="s">
        <v>48</v>
      </c>
      <c r="M11" s="16" t="s">
        <v>26</v>
      </c>
      <c r="N11" s="16" t="s">
        <v>94</v>
      </c>
      <c r="O11" s="16" t="s">
        <v>59</v>
      </c>
      <c r="P11" s="16">
        <v>60623</v>
      </c>
      <c r="Q11" s="16" t="s">
        <v>51</v>
      </c>
      <c r="R11" s="16" t="s">
        <v>95</v>
      </c>
      <c r="S11" s="16" t="s">
        <v>31</v>
      </c>
      <c r="T11" s="16" t="s">
        <v>70</v>
      </c>
      <c r="U11" s="16" t="s">
        <v>96</v>
      </c>
      <c r="V11" s="18">
        <v>230.376</v>
      </c>
      <c r="W11" s="16">
        <v>3</v>
      </c>
      <c r="X11" s="16">
        <v>0.2</v>
      </c>
      <c r="Y11" s="18">
        <v>-48.954900000000002</v>
      </c>
    </row>
    <row r="12" spans="1:25" x14ac:dyDescent="0.3">
      <c r="A12" s="13">
        <v>86</v>
      </c>
      <c r="B12" s="13" t="s">
        <v>97</v>
      </c>
      <c r="C12" s="21">
        <f>1/COUNTIF(B:B,'Store Data - 2017'!$B12)</f>
        <v>1</v>
      </c>
      <c r="D12" s="14">
        <v>42883</v>
      </c>
      <c r="E12" s="14">
        <v>42885</v>
      </c>
      <c r="F12" s="22" t="str">
        <f>TEXT('Store Data - 2017'!$D12,"mmmm")</f>
        <v>May</v>
      </c>
      <c r="G12" s="22" t="str">
        <f>TEXT('Store Data - 2017'!$D12,"dddd")</f>
        <v>Sunday</v>
      </c>
      <c r="H12" s="13" t="s">
        <v>35</v>
      </c>
      <c r="I12" s="13" t="s">
        <v>98</v>
      </c>
      <c r="J12" s="13" t="s">
        <v>99</v>
      </c>
      <c r="K12" s="21">
        <f>1/COUNTIF(J:J,'Store Data - 2017'!$J12)</f>
        <v>0.125</v>
      </c>
      <c r="L12" s="13" t="s">
        <v>25</v>
      </c>
      <c r="M12" s="13" t="s">
        <v>26</v>
      </c>
      <c r="N12" s="13" t="s">
        <v>100</v>
      </c>
      <c r="O12" s="13" t="s">
        <v>101</v>
      </c>
      <c r="P12" s="13">
        <v>29203</v>
      </c>
      <c r="Q12" s="13" t="s">
        <v>29</v>
      </c>
      <c r="R12" s="13" t="s">
        <v>102</v>
      </c>
      <c r="S12" s="13" t="s">
        <v>42</v>
      </c>
      <c r="T12" s="13" t="s">
        <v>43</v>
      </c>
      <c r="U12" s="13" t="s">
        <v>103</v>
      </c>
      <c r="V12" s="15">
        <v>301.95999999999998</v>
      </c>
      <c r="W12" s="13">
        <v>2</v>
      </c>
      <c r="X12" s="13">
        <v>0</v>
      </c>
      <c r="Y12" s="15">
        <v>33.215600000000002</v>
      </c>
    </row>
    <row r="13" spans="1:25" x14ac:dyDescent="0.3">
      <c r="A13" s="16">
        <v>87</v>
      </c>
      <c r="B13" s="16" t="s">
        <v>104</v>
      </c>
      <c r="C13" s="21">
        <f>1/COUNTIF(B:B,'Store Data - 2017'!$B13)</f>
        <v>0.5</v>
      </c>
      <c r="D13" s="17">
        <v>43034</v>
      </c>
      <c r="E13" s="17">
        <v>43041</v>
      </c>
      <c r="F13" s="22" t="str">
        <f>TEXT('Store Data - 2017'!$D13,"mmmm")</f>
        <v>October</v>
      </c>
      <c r="G13" s="22" t="str">
        <f>TEXT('Store Data - 2017'!$D13,"dddd")</f>
        <v>Thursday</v>
      </c>
      <c r="H13" s="16" t="s">
        <v>22</v>
      </c>
      <c r="I13" s="16" t="s">
        <v>105</v>
      </c>
      <c r="J13" s="16" t="s">
        <v>106</v>
      </c>
      <c r="K13" s="21">
        <f>1/COUNTIF(J:J,'Store Data - 2017'!$J13)</f>
        <v>0.16666666666666666</v>
      </c>
      <c r="L13" s="16" t="s">
        <v>25</v>
      </c>
      <c r="M13" s="16" t="s">
        <v>26</v>
      </c>
      <c r="N13" s="16" t="s">
        <v>107</v>
      </c>
      <c r="O13" s="16" t="s">
        <v>108</v>
      </c>
      <c r="P13" s="16">
        <v>55901</v>
      </c>
      <c r="Q13" s="16" t="s">
        <v>51</v>
      </c>
      <c r="R13" s="16" t="s">
        <v>109</v>
      </c>
      <c r="S13" s="16" t="s">
        <v>61</v>
      </c>
      <c r="T13" s="16" t="s">
        <v>110</v>
      </c>
      <c r="U13" s="16" t="s">
        <v>111</v>
      </c>
      <c r="V13" s="18">
        <v>19.989999999999998</v>
      </c>
      <c r="W13" s="16">
        <v>1</v>
      </c>
      <c r="X13" s="16">
        <v>0</v>
      </c>
      <c r="Y13" s="18">
        <v>6.7965999999999998</v>
      </c>
    </row>
    <row r="14" spans="1:25" x14ac:dyDescent="0.3">
      <c r="A14" s="13">
        <v>88</v>
      </c>
      <c r="B14" s="13" t="s">
        <v>104</v>
      </c>
      <c r="C14" s="21">
        <f>1/COUNTIF(B:B,'Store Data - 2017'!$B14)</f>
        <v>0.5</v>
      </c>
      <c r="D14" s="14">
        <v>43034</v>
      </c>
      <c r="E14" s="14">
        <v>43041</v>
      </c>
      <c r="F14" s="22" t="str">
        <f>TEXT('Store Data - 2017'!$D14,"mmmm")</f>
        <v>October</v>
      </c>
      <c r="G14" s="22" t="str">
        <f>TEXT('Store Data - 2017'!$D14,"dddd")</f>
        <v>Thursday</v>
      </c>
      <c r="H14" s="13" t="s">
        <v>22</v>
      </c>
      <c r="I14" s="13" t="s">
        <v>105</v>
      </c>
      <c r="J14" s="13" t="s">
        <v>106</v>
      </c>
      <c r="K14" s="21">
        <f>1/COUNTIF(J:J,'Store Data - 2017'!$J14)</f>
        <v>0.16666666666666666</v>
      </c>
      <c r="L14" s="13" t="s">
        <v>25</v>
      </c>
      <c r="M14" s="13" t="s">
        <v>26</v>
      </c>
      <c r="N14" s="13" t="s">
        <v>107</v>
      </c>
      <c r="O14" s="13" t="s">
        <v>108</v>
      </c>
      <c r="P14" s="13">
        <v>55901</v>
      </c>
      <c r="Q14" s="13" t="s">
        <v>51</v>
      </c>
      <c r="R14" s="13" t="s">
        <v>112</v>
      </c>
      <c r="S14" s="13" t="s">
        <v>31</v>
      </c>
      <c r="T14" s="13" t="s">
        <v>113</v>
      </c>
      <c r="U14" s="13" t="s">
        <v>114</v>
      </c>
      <c r="V14" s="15">
        <v>6.16</v>
      </c>
      <c r="W14" s="13">
        <v>2</v>
      </c>
      <c r="X14" s="13">
        <v>0</v>
      </c>
      <c r="Y14" s="15">
        <v>2.9567999999999999</v>
      </c>
    </row>
    <row r="15" spans="1:25" x14ac:dyDescent="0.3">
      <c r="A15" s="16">
        <v>96</v>
      </c>
      <c r="B15" s="16" t="s">
        <v>115</v>
      </c>
      <c r="C15" s="21">
        <f>1/COUNTIF(B:B,'Store Data - 2017'!$B15)</f>
        <v>1</v>
      </c>
      <c r="D15" s="17">
        <v>43045</v>
      </c>
      <c r="E15" s="17">
        <v>43051</v>
      </c>
      <c r="F15" s="22" t="str">
        <f>TEXT('Store Data - 2017'!$D15,"mmmm")</f>
        <v>November</v>
      </c>
      <c r="G15" s="22" t="str">
        <f>TEXT('Store Data - 2017'!$D15,"dddd")</f>
        <v>Monday</v>
      </c>
      <c r="H15" s="16" t="s">
        <v>22</v>
      </c>
      <c r="I15" s="16" t="s">
        <v>116</v>
      </c>
      <c r="J15" s="16" t="s">
        <v>117</v>
      </c>
      <c r="K15" s="21">
        <f>1/COUNTIF(J:J,'Store Data - 2017'!$J15)</f>
        <v>0.2</v>
      </c>
      <c r="L15" s="16" t="s">
        <v>48</v>
      </c>
      <c r="M15" s="16" t="s">
        <v>26</v>
      </c>
      <c r="N15" s="16" t="s">
        <v>118</v>
      </c>
      <c r="O15" s="16" t="s">
        <v>119</v>
      </c>
      <c r="P15" s="16">
        <v>97206</v>
      </c>
      <c r="Q15" s="16" t="s">
        <v>120</v>
      </c>
      <c r="R15" s="16" t="s">
        <v>121</v>
      </c>
      <c r="S15" s="16" t="s">
        <v>31</v>
      </c>
      <c r="T15" s="16" t="s">
        <v>84</v>
      </c>
      <c r="U15" s="16" t="s">
        <v>122</v>
      </c>
      <c r="V15" s="18">
        <v>5.6820000000000004</v>
      </c>
      <c r="W15" s="16">
        <v>1</v>
      </c>
      <c r="X15" s="16">
        <v>0.7</v>
      </c>
      <c r="Y15" s="18">
        <v>-3.7879999999999998</v>
      </c>
    </row>
    <row r="16" spans="1:25" x14ac:dyDescent="0.3">
      <c r="A16" s="13">
        <v>97</v>
      </c>
      <c r="B16" s="13" t="s">
        <v>123</v>
      </c>
      <c r="C16" s="21">
        <f>1/COUNTIF(B:B,'Store Data - 2017'!$B16)</f>
        <v>1</v>
      </c>
      <c r="D16" s="14">
        <v>43048</v>
      </c>
      <c r="E16" s="14">
        <v>43050</v>
      </c>
      <c r="F16" s="22" t="str">
        <f>TEXT('Store Data - 2017'!$D16,"mmmm")</f>
        <v>November</v>
      </c>
      <c r="G16" s="22" t="str">
        <f>TEXT('Store Data - 2017'!$D16,"dddd")</f>
        <v>Thursday</v>
      </c>
      <c r="H16" s="13" t="s">
        <v>35</v>
      </c>
      <c r="I16" s="13" t="s">
        <v>124</v>
      </c>
      <c r="J16" s="13" t="s">
        <v>125</v>
      </c>
      <c r="K16" s="21">
        <f>1/COUNTIF(J:J,'Store Data - 2017'!$J16)</f>
        <v>0.125</v>
      </c>
      <c r="L16" s="13" t="s">
        <v>48</v>
      </c>
      <c r="M16" s="13" t="s">
        <v>26</v>
      </c>
      <c r="N16" s="13" t="s">
        <v>126</v>
      </c>
      <c r="O16" s="13" t="s">
        <v>127</v>
      </c>
      <c r="P16" s="13">
        <v>10009</v>
      </c>
      <c r="Q16" s="13" t="s">
        <v>40</v>
      </c>
      <c r="R16" s="13" t="s">
        <v>128</v>
      </c>
      <c r="S16" s="13" t="s">
        <v>42</v>
      </c>
      <c r="T16" s="13" t="s">
        <v>87</v>
      </c>
      <c r="U16" s="13" t="s">
        <v>129</v>
      </c>
      <c r="V16" s="15">
        <v>96.53</v>
      </c>
      <c r="W16" s="13">
        <v>7</v>
      </c>
      <c r="X16" s="13">
        <v>0</v>
      </c>
      <c r="Y16" s="15">
        <v>40.5426</v>
      </c>
    </row>
    <row r="17" spans="1:25" x14ac:dyDescent="0.3">
      <c r="A17" s="16">
        <v>98</v>
      </c>
      <c r="B17" s="16" t="s">
        <v>130</v>
      </c>
      <c r="C17" s="21">
        <f>1/COUNTIF(B:B,'Store Data - 2017'!$B17)</f>
        <v>1</v>
      </c>
      <c r="D17" s="17">
        <v>42903</v>
      </c>
      <c r="E17" s="17">
        <v>42906</v>
      </c>
      <c r="F17" s="22" t="str">
        <f>TEXT('Store Data - 2017'!$D17,"mmmm")</f>
        <v>June</v>
      </c>
      <c r="G17" s="22" t="str">
        <f>TEXT('Store Data - 2017'!$D17,"dddd")</f>
        <v>Saturday</v>
      </c>
      <c r="H17" s="16" t="s">
        <v>80</v>
      </c>
      <c r="I17" s="16" t="s">
        <v>131</v>
      </c>
      <c r="J17" s="16" t="s">
        <v>132</v>
      </c>
      <c r="K17" s="21">
        <f>1/COUNTIF(J:J,'Store Data - 2017'!$J17)</f>
        <v>0.5</v>
      </c>
      <c r="L17" s="16" t="s">
        <v>25</v>
      </c>
      <c r="M17" s="16" t="s">
        <v>26</v>
      </c>
      <c r="N17" s="16" t="s">
        <v>133</v>
      </c>
      <c r="O17" s="16" t="s">
        <v>134</v>
      </c>
      <c r="P17" s="16">
        <v>94122</v>
      </c>
      <c r="Q17" s="16" t="s">
        <v>120</v>
      </c>
      <c r="R17" s="16" t="s">
        <v>135</v>
      </c>
      <c r="S17" s="16" t="s">
        <v>31</v>
      </c>
      <c r="T17" s="16" t="s">
        <v>84</v>
      </c>
      <c r="U17" s="16" t="s">
        <v>136</v>
      </c>
      <c r="V17" s="18">
        <v>51.311999999999998</v>
      </c>
      <c r="W17" s="16">
        <v>3</v>
      </c>
      <c r="X17" s="16">
        <v>0.2</v>
      </c>
      <c r="Y17" s="18">
        <v>17.959199999999999</v>
      </c>
    </row>
    <row r="18" spans="1:25" x14ac:dyDescent="0.3">
      <c r="A18" s="13">
        <v>107</v>
      </c>
      <c r="B18" s="13" t="s">
        <v>137</v>
      </c>
      <c r="C18" s="21">
        <f>1/COUNTIF(B:B,'Store Data - 2017'!$B18)</f>
        <v>0.33333333333333331</v>
      </c>
      <c r="D18" s="14">
        <v>43062</v>
      </c>
      <c r="E18" s="14">
        <v>43067</v>
      </c>
      <c r="F18" s="22" t="str">
        <f>TEXT('Store Data - 2017'!$D18,"mmmm")</f>
        <v>November</v>
      </c>
      <c r="G18" s="22" t="str">
        <f>TEXT('Store Data - 2017'!$D18,"dddd")</f>
        <v>Thursday</v>
      </c>
      <c r="H18" s="13" t="s">
        <v>22</v>
      </c>
      <c r="I18" s="13" t="s">
        <v>138</v>
      </c>
      <c r="J18" s="13" t="s">
        <v>139</v>
      </c>
      <c r="K18" s="21">
        <f>1/COUNTIF(J:J,'Store Data - 2017'!$J18)</f>
        <v>6.6666666666666666E-2</v>
      </c>
      <c r="L18" s="13" t="s">
        <v>25</v>
      </c>
      <c r="M18" s="13" t="s">
        <v>26</v>
      </c>
      <c r="N18" s="13" t="s">
        <v>140</v>
      </c>
      <c r="O18" s="13" t="s">
        <v>28</v>
      </c>
      <c r="P18" s="13">
        <v>28205</v>
      </c>
      <c r="Q18" s="13" t="s">
        <v>29</v>
      </c>
      <c r="R18" s="13" t="s">
        <v>141</v>
      </c>
      <c r="S18" s="13" t="s">
        <v>61</v>
      </c>
      <c r="T18" s="13" t="s">
        <v>110</v>
      </c>
      <c r="U18" s="13" t="s">
        <v>142</v>
      </c>
      <c r="V18" s="15">
        <v>74.111999999999995</v>
      </c>
      <c r="W18" s="13">
        <v>8</v>
      </c>
      <c r="X18" s="13">
        <v>0.2</v>
      </c>
      <c r="Y18" s="15">
        <v>17.601600000000001</v>
      </c>
    </row>
    <row r="19" spans="1:25" x14ac:dyDescent="0.3">
      <c r="A19" s="16">
        <v>108</v>
      </c>
      <c r="B19" s="16" t="s">
        <v>137</v>
      </c>
      <c r="C19" s="21">
        <f>1/COUNTIF(B:B,'Store Data - 2017'!$B19)</f>
        <v>0.33333333333333331</v>
      </c>
      <c r="D19" s="17">
        <v>43062</v>
      </c>
      <c r="E19" s="17">
        <v>43067</v>
      </c>
      <c r="F19" s="22" t="str">
        <f>TEXT('Store Data - 2017'!$D19,"mmmm")</f>
        <v>November</v>
      </c>
      <c r="G19" s="22" t="str">
        <f>TEXT('Store Data - 2017'!$D19,"dddd")</f>
        <v>Thursday</v>
      </c>
      <c r="H19" s="16" t="s">
        <v>22</v>
      </c>
      <c r="I19" s="16" t="s">
        <v>138</v>
      </c>
      <c r="J19" s="16" t="s">
        <v>139</v>
      </c>
      <c r="K19" s="21">
        <f>1/COUNTIF(J:J,'Store Data - 2017'!$J19)</f>
        <v>6.6666666666666666E-2</v>
      </c>
      <c r="L19" s="16" t="s">
        <v>25</v>
      </c>
      <c r="M19" s="16" t="s">
        <v>26</v>
      </c>
      <c r="N19" s="16" t="s">
        <v>140</v>
      </c>
      <c r="O19" s="16" t="s">
        <v>28</v>
      </c>
      <c r="P19" s="16">
        <v>28205</v>
      </c>
      <c r="Q19" s="16" t="s">
        <v>29</v>
      </c>
      <c r="R19" s="16" t="s">
        <v>143</v>
      </c>
      <c r="S19" s="16" t="s">
        <v>61</v>
      </c>
      <c r="T19" s="16" t="s">
        <v>62</v>
      </c>
      <c r="U19" s="16" t="s">
        <v>144</v>
      </c>
      <c r="V19" s="18">
        <v>27.992000000000001</v>
      </c>
      <c r="W19" s="16">
        <v>1</v>
      </c>
      <c r="X19" s="16">
        <v>0.2</v>
      </c>
      <c r="Y19" s="18">
        <v>2.0994000000000002</v>
      </c>
    </row>
    <row r="20" spans="1:25" x14ac:dyDescent="0.3">
      <c r="A20" s="13">
        <v>109</v>
      </c>
      <c r="B20" s="13" t="s">
        <v>137</v>
      </c>
      <c r="C20" s="21">
        <f>1/COUNTIF(B:B,'Store Data - 2017'!$B20)</f>
        <v>0.33333333333333331</v>
      </c>
      <c r="D20" s="14">
        <v>43062</v>
      </c>
      <c r="E20" s="14">
        <v>43067</v>
      </c>
      <c r="F20" s="22" t="str">
        <f>TEXT('Store Data - 2017'!$D20,"mmmm")</f>
        <v>November</v>
      </c>
      <c r="G20" s="22" t="str">
        <f>TEXT('Store Data - 2017'!$D20,"dddd")</f>
        <v>Thursday</v>
      </c>
      <c r="H20" s="13" t="s">
        <v>22</v>
      </c>
      <c r="I20" s="13" t="s">
        <v>138</v>
      </c>
      <c r="J20" s="13" t="s">
        <v>139</v>
      </c>
      <c r="K20" s="21">
        <f>1/COUNTIF(J:J,'Store Data - 2017'!$J20)</f>
        <v>6.6666666666666666E-2</v>
      </c>
      <c r="L20" s="13" t="s">
        <v>25</v>
      </c>
      <c r="M20" s="13" t="s">
        <v>26</v>
      </c>
      <c r="N20" s="13" t="s">
        <v>140</v>
      </c>
      <c r="O20" s="13" t="s">
        <v>28</v>
      </c>
      <c r="P20" s="13">
        <v>28205</v>
      </c>
      <c r="Q20" s="13" t="s">
        <v>29</v>
      </c>
      <c r="R20" s="13" t="s">
        <v>145</v>
      </c>
      <c r="S20" s="13" t="s">
        <v>31</v>
      </c>
      <c r="T20" s="13" t="s">
        <v>146</v>
      </c>
      <c r="U20" s="13" t="s">
        <v>147</v>
      </c>
      <c r="V20" s="15">
        <v>3.3039999999999998</v>
      </c>
      <c r="W20" s="13">
        <v>1</v>
      </c>
      <c r="X20" s="13">
        <v>0.2</v>
      </c>
      <c r="Y20" s="15">
        <v>1.0738000000000001</v>
      </c>
    </row>
    <row r="21" spans="1:25" x14ac:dyDescent="0.3">
      <c r="A21" s="16">
        <v>111</v>
      </c>
      <c r="B21" s="16" t="s">
        <v>148</v>
      </c>
      <c r="C21" s="21">
        <f>1/COUNTIF(B:B,'Store Data - 2017'!$B21)</f>
        <v>1</v>
      </c>
      <c r="D21" s="17">
        <v>43094</v>
      </c>
      <c r="E21" s="17">
        <v>43099</v>
      </c>
      <c r="F21" s="22" t="str">
        <f>TEXT('Store Data - 2017'!$D21,"mmmm")</f>
        <v>December</v>
      </c>
      <c r="G21" s="22" t="str">
        <f>TEXT('Store Data - 2017'!$D21,"dddd")</f>
        <v>Monday</v>
      </c>
      <c r="H21" s="16" t="s">
        <v>22</v>
      </c>
      <c r="I21" s="16" t="s">
        <v>149</v>
      </c>
      <c r="J21" s="16" t="s">
        <v>150</v>
      </c>
      <c r="K21" s="21">
        <f>1/COUNTIF(J:J,'Store Data - 2017'!$J21)</f>
        <v>7.6923076923076927E-2</v>
      </c>
      <c r="L21" s="16" t="s">
        <v>57</v>
      </c>
      <c r="M21" s="16" t="s">
        <v>26</v>
      </c>
      <c r="N21" s="16" t="s">
        <v>126</v>
      </c>
      <c r="O21" s="16" t="s">
        <v>127</v>
      </c>
      <c r="P21" s="16">
        <v>10035</v>
      </c>
      <c r="Q21" s="16" t="s">
        <v>40</v>
      </c>
      <c r="R21" s="16" t="s">
        <v>151</v>
      </c>
      <c r="S21" s="16" t="s">
        <v>42</v>
      </c>
      <c r="T21" s="16" t="s">
        <v>87</v>
      </c>
      <c r="U21" s="16" t="s">
        <v>152</v>
      </c>
      <c r="V21" s="18">
        <v>41.96</v>
      </c>
      <c r="W21" s="16">
        <v>2</v>
      </c>
      <c r="X21" s="16">
        <v>0</v>
      </c>
      <c r="Y21" s="18">
        <v>10.909599999999999</v>
      </c>
    </row>
    <row r="22" spans="1:25" x14ac:dyDescent="0.3">
      <c r="A22" s="13">
        <v>127</v>
      </c>
      <c r="B22" s="13" t="s">
        <v>153</v>
      </c>
      <c r="C22" s="21">
        <f>1/COUNTIF(B:B,'Store Data - 2017'!$B22)</f>
        <v>0.5</v>
      </c>
      <c r="D22" s="14">
        <v>43044</v>
      </c>
      <c r="E22" s="14">
        <v>43051</v>
      </c>
      <c r="F22" s="22" t="str">
        <f>TEXT('Store Data - 2017'!$D22,"mmmm")</f>
        <v>November</v>
      </c>
      <c r="G22" s="22" t="str">
        <f>TEXT('Store Data - 2017'!$D22,"dddd")</f>
        <v>Sunday</v>
      </c>
      <c r="H22" s="13" t="s">
        <v>22</v>
      </c>
      <c r="I22" s="13" t="s">
        <v>154</v>
      </c>
      <c r="J22" s="13" t="s">
        <v>155</v>
      </c>
      <c r="K22" s="21">
        <f>1/COUNTIF(J:J,'Store Data - 2017'!$J22)</f>
        <v>0.125</v>
      </c>
      <c r="L22" s="13" t="s">
        <v>25</v>
      </c>
      <c r="M22" s="13" t="s">
        <v>26</v>
      </c>
      <c r="N22" s="13" t="s">
        <v>156</v>
      </c>
      <c r="O22" s="13" t="s">
        <v>157</v>
      </c>
      <c r="P22" s="13">
        <v>85023</v>
      </c>
      <c r="Q22" s="13" t="s">
        <v>120</v>
      </c>
      <c r="R22" s="13" t="s">
        <v>158</v>
      </c>
      <c r="S22" s="13" t="s">
        <v>31</v>
      </c>
      <c r="T22" s="13" t="s">
        <v>84</v>
      </c>
      <c r="U22" s="13" t="s">
        <v>159</v>
      </c>
      <c r="V22" s="15">
        <v>2.3879999999999999</v>
      </c>
      <c r="W22" s="13">
        <v>2</v>
      </c>
      <c r="X22" s="13">
        <v>0.7</v>
      </c>
      <c r="Y22" s="15">
        <v>-1.8308</v>
      </c>
    </row>
    <row r="23" spans="1:25" x14ac:dyDescent="0.3">
      <c r="A23" s="16">
        <v>128</v>
      </c>
      <c r="B23" s="16" t="s">
        <v>153</v>
      </c>
      <c r="C23" s="21">
        <f>1/COUNTIF(B:B,'Store Data - 2017'!$B23)</f>
        <v>0.5</v>
      </c>
      <c r="D23" s="17">
        <v>43044</v>
      </c>
      <c r="E23" s="17">
        <v>43051</v>
      </c>
      <c r="F23" s="22" t="str">
        <f>TEXT('Store Data - 2017'!$D23,"mmmm")</f>
        <v>November</v>
      </c>
      <c r="G23" s="22" t="str">
        <f>TEXT('Store Data - 2017'!$D23,"dddd")</f>
        <v>Sunday</v>
      </c>
      <c r="H23" s="16" t="s">
        <v>22</v>
      </c>
      <c r="I23" s="16" t="s">
        <v>154</v>
      </c>
      <c r="J23" s="16" t="s">
        <v>155</v>
      </c>
      <c r="K23" s="21">
        <f>1/COUNTIF(J:J,'Store Data - 2017'!$J23)</f>
        <v>0.125</v>
      </c>
      <c r="L23" s="16" t="s">
        <v>25</v>
      </c>
      <c r="M23" s="16" t="s">
        <v>26</v>
      </c>
      <c r="N23" s="16" t="s">
        <v>156</v>
      </c>
      <c r="O23" s="16" t="s">
        <v>157</v>
      </c>
      <c r="P23" s="16">
        <v>85023</v>
      </c>
      <c r="Q23" s="16" t="s">
        <v>120</v>
      </c>
      <c r="R23" s="16" t="s">
        <v>160</v>
      </c>
      <c r="S23" s="16" t="s">
        <v>31</v>
      </c>
      <c r="T23" s="16" t="s">
        <v>70</v>
      </c>
      <c r="U23" s="16" t="s">
        <v>161</v>
      </c>
      <c r="V23" s="18">
        <v>243.99199999999999</v>
      </c>
      <c r="W23" s="16">
        <v>7</v>
      </c>
      <c r="X23" s="16">
        <v>0.2</v>
      </c>
      <c r="Y23" s="18">
        <v>30.498999999999999</v>
      </c>
    </row>
    <row r="24" spans="1:25" x14ac:dyDescent="0.3">
      <c r="A24" s="13">
        <v>131</v>
      </c>
      <c r="B24" s="13" t="s">
        <v>162</v>
      </c>
      <c r="C24" s="21">
        <f>1/COUNTIF(B:B,'Store Data - 2017'!$B24)</f>
        <v>0.33333333333333331</v>
      </c>
      <c r="D24" s="14">
        <v>42768</v>
      </c>
      <c r="E24" s="14">
        <v>42771</v>
      </c>
      <c r="F24" s="22" t="str">
        <f>TEXT('Store Data - 2017'!$D24,"mmmm")</f>
        <v>February</v>
      </c>
      <c r="G24" s="22" t="str">
        <f>TEXT('Store Data - 2017'!$D24,"dddd")</f>
        <v>Thursday</v>
      </c>
      <c r="H24" s="13" t="s">
        <v>80</v>
      </c>
      <c r="I24" s="13" t="s">
        <v>163</v>
      </c>
      <c r="J24" s="13" t="s">
        <v>164</v>
      </c>
      <c r="K24" s="21">
        <f>1/COUNTIF(J:J,'Store Data - 2017'!$J24)</f>
        <v>0.2</v>
      </c>
      <c r="L24" s="13" t="s">
        <v>57</v>
      </c>
      <c r="M24" s="13" t="s">
        <v>26</v>
      </c>
      <c r="N24" s="13" t="s">
        <v>165</v>
      </c>
      <c r="O24" s="13" t="s">
        <v>166</v>
      </c>
      <c r="P24" s="13">
        <v>43229</v>
      </c>
      <c r="Q24" s="13" t="s">
        <v>40</v>
      </c>
      <c r="R24" s="13" t="s">
        <v>167</v>
      </c>
      <c r="S24" s="13" t="s">
        <v>61</v>
      </c>
      <c r="T24" s="13" t="s">
        <v>62</v>
      </c>
      <c r="U24" s="13" t="s">
        <v>168</v>
      </c>
      <c r="V24" s="15">
        <v>59.97</v>
      </c>
      <c r="W24" s="13">
        <v>5</v>
      </c>
      <c r="X24" s="13">
        <v>0.4</v>
      </c>
      <c r="Y24" s="15">
        <v>-11.994</v>
      </c>
    </row>
    <row r="25" spans="1:25" x14ac:dyDescent="0.3">
      <c r="A25" s="16">
        <v>132</v>
      </c>
      <c r="B25" s="16" t="s">
        <v>162</v>
      </c>
      <c r="C25" s="21">
        <f>1/COUNTIF(B:B,'Store Data - 2017'!$B25)</f>
        <v>0.33333333333333331</v>
      </c>
      <c r="D25" s="17">
        <v>42768</v>
      </c>
      <c r="E25" s="17">
        <v>42771</v>
      </c>
      <c r="F25" s="22" t="str">
        <f>TEXT('Store Data - 2017'!$D25,"mmmm")</f>
        <v>February</v>
      </c>
      <c r="G25" s="22" t="str">
        <f>TEXT('Store Data - 2017'!$D25,"dddd")</f>
        <v>Thursday</v>
      </c>
      <c r="H25" s="16" t="s">
        <v>80</v>
      </c>
      <c r="I25" s="16" t="s">
        <v>163</v>
      </c>
      <c r="J25" s="16" t="s">
        <v>164</v>
      </c>
      <c r="K25" s="21">
        <f>1/COUNTIF(J:J,'Store Data - 2017'!$J25)</f>
        <v>0.2</v>
      </c>
      <c r="L25" s="16" t="s">
        <v>57</v>
      </c>
      <c r="M25" s="16" t="s">
        <v>26</v>
      </c>
      <c r="N25" s="16" t="s">
        <v>165</v>
      </c>
      <c r="O25" s="16" t="s">
        <v>166</v>
      </c>
      <c r="P25" s="16">
        <v>43229</v>
      </c>
      <c r="Q25" s="16" t="s">
        <v>40</v>
      </c>
      <c r="R25" s="16" t="s">
        <v>169</v>
      </c>
      <c r="S25" s="16" t="s">
        <v>31</v>
      </c>
      <c r="T25" s="16" t="s">
        <v>32</v>
      </c>
      <c r="U25" s="16" t="s">
        <v>170</v>
      </c>
      <c r="V25" s="18">
        <v>78.304000000000002</v>
      </c>
      <c r="W25" s="16">
        <v>2</v>
      </c>
      <c r="X25" s="16">
        <v>0.2</v>
      </c>
      <c r="Y25" s="18">
        <v>29.364000000000001</v>
      </c>
    </row>
    <row r="26" spans="1:25" x14ac:dyDescent="0.3">
      <c r="A26" s="13">
        <v>133</v>
      </c>
      <c r="B26" s="13" t="s">
        <v>162</v>
      </c>
      <c r="C26" s="21">
        <f>1/COUNTIF(B:B,'Store Data - 2017'!$B26)</f>
        <v>0.33333333333333331</v>
      </c>
      <c r="D26" s="14">
        <v>42768</v>
      </c>
      <c r="E26" s="14">
        <v>42771</v>
      </c>
      <c r="F26" s="22" t="str">
        <f>TEXT('Store Data - 2017'!$D26,"mmmm")</f>
        <v>February</v>
      </c>
      <c r="G26" s="22" t="str">
        <f>TEXT('Store Data - 2017'!$D26,"dddd")</f>
        <v>Thursday</v>
      </c>
      <c r="H26" s="13" t="s">
        <v>80</v>
      </c>
      <c r="I26" s="13" t="s">
        <v>163</v>
      </c>
      <c r="J26" s="13" t="s">
        <v>164</v>
      </c>
      <c r="K26" s="21">
        <f>1/COUNTIF(J:J,'Store Data - 2017'!$J26)</f>
        <v>0.2</v>
      </c>
      <c r="L26" s="13" t="s">
        <v>57</v>
      </c>
      <c r="M26" s="13" t="s">
        <v>26</v>
      </c>
      <c r="N26" s="13" t="s">
        <v>165</v>
      </c>
      <c r="O26" s="13" t="s">
        <v>166</v>
      </c>
      <c r="P26" s="13">
        <v>43229</v>
      </c>
      <c r="Q26" s="13" t="s">
        <v>40</v>
      </c>
      <c r="R26" s="13" t="s">
        <v>171</v>
      </c>
      <c r="S26" s="13" t="s">
        <v>31</v>
      </c>
      <c r="T26" s="13" t="s">
        <v>172</v>
      </c>
      <c r="U26" s="13" t="s">
        <v>173</v>
      </c>
      <c r="V26" s="15">
        <v>21.456</v>
      </c>
      <c r="W26" s="13">
        <v>9</v>
      </c>
      <c r="X26" s="13">
        <v>0.2</v>
      </c>
      <c r="Y26" s="15">
        <v>6.9732000000000003</v>
      </c>
    </row>
    <row r="27" spans="1:25" x14ac:dyDescent="0.3">
      <c r="A27" s="16">
        <v>142</v>
      </c>
      <c r="B27" s="16" t="s">
        <v>174</v>
      </c>
      <c r="C27" s="21">
        <f>1/COUNTIF(B:B,'Store Data - 2017'!$B27)</f>
        <v>0.33333333333333331</v>
      </c>
      <c r="D27" s="17">
        <v>42996</v>
      </c>
      <c r="E27" s="17">
        <v>43001</v>
      </c>
      <c r="F27" s="22" t="str">
        <f>TEXT('Store Data - 2017'!$D27,"mmmm")</f>
        <v>September</v>
      </c>
      <c r="G27" s="22" t="str">
        <f>TEXT('Store Data - 2017'!$D27,"dddd")</f>
        <v>Monday</v>
      </c>
      <c r="H27" s="16" t="s">
        <v>22</v>
      </c>
      <c r="I27" s="16" t="s">
        <v>175</v>
      </c>
      <c r="J27" s="16" t="s">
        <v>176</v>
      </c>
      <c r="K27" s="21">
        <f>1/COUNTIF(J:J,'Store Data - 2017'!$J27)</f>
        <v>9.0909090909090912E-2</v>
      </c>
      <c r="L27" s="16" t="s">
        <v>57</v>
      </c>
      <c r="M27" s="16" t="s">
        <v>26</v>
      </c>
      <c r="N27" s="16" t="s">
        <v>133</v>
      </c>
      <c r="O27" s="16" t="s">
        <v>134</v>
      </c>
      <c r="P27" s="16">
        <v>94122</v>
      </c>
      <c r="Q27" s="16" t="s">
        <v>120</v>
      </c>
      <c r="R27" s="16" t="s">
        <v>177</v>
      </c>
      <c r="S27" s="16" t="s">
        <v>31</v>
      </c>
      <c r="T27" s="16" t="s">
        <v>146</v>
      </c>
      <c r="U27" s="16" t="s">
        <v>178</v>
      </c>
      <c r="V27" s="18">
        <v>8.82</v>
      </c>
      <c r="W27" s="16">
        <v>3</v>
      </c>
      <c r="X27" s="16">
        <v>0</v>
      </c>
      <c r="Y27" s="18">
        <v>2.3814000000000002</v>
      </c>
    </row>
    <row r="28" spans="1:25" x14ac:dyDescent="0.3">
      <c r="A28" s="13">
        <v>143</v>
      </c>
      <c r="B28" s="13" t="s">
        <v>174</v>
      </c>
      <c r="C28" s="21">
        <f>1/COUNTIF(B:B,'Store Data - 2017'!$B28)</f>
        <v>0.33333333333333331</v>
      </c>
      <c r="D28" s="14">
        <v>42996</v>
      </c>
      <c r="E28" s="14">
        <v>43001</v>
      </c>
      <c r="F28" s="22" t="str">
        <f>TEXT('Store Data - 2017'!$D28,"mmmm")</f>
        <v>September</v>
      </c>
      <c r="G28" s="22" t="str">
        <f>TEXT('Store Data - 2017'!$D28,"dddd")</f>
        <v>Monday</v>
      </c>
      <c r="H28" s="13" t="s">
        <v>22</v>
      </c>
      <c r="I28" s="13" t="s">
        <v>175</v>
      </c>
      <c r="J28" s="13" t="s">
        <v>176</v>
      </c>
      <c r="K28" s="21">
        <f>1/COUNTIF(J:J,'Store Data - 2017'!$J28)</f>
        <v>9.0909090909090912E-2</v>
      </c>
      <c r="L28" s="13" t="s">
        <v>57</v>
      </c>
      <c r="M28" s="13" t="s">
        <v>26</v>
      </c>
      <c r="N28" s="13" t="s">
        <v>133</v>
      </c>
      <c r="O28" s="13" t="s">
        <v>134</v>
      </c>
      <c r="P28" s="13">
        <v>94122</v>
      </c>
      <c r="Q28" s="13" t="s">
        <v>120</v>
      </c>
      <c r="R28" s="13" t="s">
        <v>179</v>
      </c>
      <c r="S28" s="13" t="s">
        <v>31</v>
      </c>
      <c r="T28" s="13" t="s">
        <v>180</v>
      </c>
      <c r="U28" s="13" t="s">
        <v>181</v>
      </c>
      <c r="V28" s="15">
        <v>10.86</v>
      </c>
      <c r="W28" s="13">
        <v>3</v>
      </c>
      <c r="X28" s="13">
        <v>0</v>
      </c>
      <c r="Y28" s="15">
        <v>5.1041999999999996</v>
      </c>
    </row>
    <row r="29" spans="1:25" x14ac:dyDescent="0.3">
      <c r="A29" s="16">
        <v>144</v>
      </c>
      <c r="B29" s="16" t="s">
        <v>174</v>
      </c>
      <c r="C29" s="21">
        <f>1/COUNTIF(B:B,'Store Data - 2017'!$B29)</f>
        <v>0.33333333333333331</v>
      </c>
      <c r="D29" s="17">
        <v>42996</v>
      </c>
      <c r="E29" s="17">
        <v>43001</v>
      </c>
      <c r="F29" s="22" t="str">
        <f>TEXT('Store Data - 2017'!$D29,"mmmm")</f>
        <v>September</v>
      </c>
      <c r="G29" s="22" t="str">
        <f>TEXT('Store Data - 2017'!$D29,"dddd")</f>
        <v>Monday</v>
      </c>
      <c r="H29" s="16" t="s">
        <v>22</v>
      </c>
      <c r="I29" s="16" t="s">
        <v>175</v>
      </c>
      <c r="J29" s="16" t="s">
        <v>176</v>
      </c>
      <c r="K29" s="21">
        <f>1/COUNTIF(J:J,'Store Data - 2017'!$J29)</f>
        <v>9.0909090909090912E-2</v>
      </c>
      <c r="L29" s="16" t="s">
        <v>57</v>
      </c>
      <c r="M29" s="16" t="s">
        <v>26</v>
      </c>
      <c r="N29" s="16" t="s">
        <v>133</v>
      </c>
      <c r="O29" s="16" t="s">
        <v>134</v>
      </c>
      <c r="P29" s="16">
        <v>94122</v>
      </c>
      <c r="Q29" s="16" t="s">
        <v>120</v>
      </c>
      <c r="R29" s="16" t="s">
        <v>182</v>
      </c>
      <c r="S29" s="16" t="s">
        <v>31</v>
      </c>
      <c r="T29" s="16" t="s">
        <v>32</v>
      </c>
      <c r="U29" s="16" t="s">
        <v>183</v>
      </c>
      <c r="V29" s="18">
        <v>143.69999999999999</v>
      </c>
      <c r="W29" s="16">
        <v>3</v>
      </c>
      <c r="X29" s="16">
        <v>0</v>
      </c>
      <c r="Y29" s="18">
        <v>68.975999999999999</v>
      </c>
    </row>
    <row r="30" spans="1:25" x14ac:dyDescent="0.3">
      <c r="A30" s="13">
        <v>145</v>
      </c>
      <c r="B30" s="13" t="s">
        <v>184</v>
      </c>
      <c r="C30" s="21">
        <f>1/COUNTIF(B:B,'Store Data - 2017'!$B30)</f>
        <v>1</v>
      </c>
      <c r="D30" s="14">
        <v>43091</v>
      </c>
      <c r="E30" s="14">
        <v>43096</v>
      </c>
      <c r="F30" s="22" t="str">
        <f>TEXT('Store Data - 2017'!$D30,"mmmm")</f>
        <v>December</v>
      </c>
      <c r="G30" s="22" t="str">
        <f>TEXT('Store Data - 2017'!$D30,"dddd")</f>
        <v>Friday</v>
      </c>
      <c r="H30" s="13" t="s">
        <v>22</v>
      </c>
      <c r="I30" s="13" t="s">
        <v>185</v>
      </c>
      <c r="J30" s="13" t="s">
        <v>186</v>
      </c>
      <c r="K30" s="21">
        <f>1/COUNTIF(J:J,'Store Data - 2017'!$J30)</f>
        <v>1</v>
      </c>
      <c r="L30" s="13" t="s">
        <v>25</v>
      </c>
      <c r="M30" s="13" t="s">
        <v>26</v>
      </c>
      <c r="N30" s="13" t="s">
        <v>187</v>
      </c>
      <c r="O30" s="13" t="s">
        <v>188</v>
      </c>
      <c r="P30" s="13">
        <v>64055</v>
      </c>
      <c r="Q30" s="13" t="s">
        <v>51</v>
      </c>
      <c r="R30" s="13" t="s">
        <v>189</v>
      </c>
      <c r="S30" s="13" t="s">
        <v>31</v>
      </c>
      <c r="T30" s="13" t="s">
        <v>190</v>
      </c>
      <c r="U30" s="13" t="s">
        <v>191</v>
      </c>
      <c r="V30" s="15">
        <v>839.43</v>
      </c>
      <c r="W30" s="13">
        <v>3</v>
      </c>
      <c r="X30" s="13">
        <v>0</v>
      </c>
      <c r="Y30" s="15">
        <v>218.2518</v>
      </c>
    </row>
    <row r="31" spans="1:25" x14ac:dyDescent="0.3">
      <c r="A31" s="16">
        <v>177</v>
      </c>
      <c r="B31" s="16" t="s">
        <v>192</v>
      </c>
      <c r="C31" s="21">
        <f>1/COUNTIF(B:B,'Store Data - 2017'!$B31)</f>
        <v>1</v>
      </c>
      <c r="D31" s="17">
        <v>42846</v>
      </c>
      <c r="E31" s="17">
        <v>42850</v>
      </c>
      <c r="F31" s="22" t="str">
        <f>TEXT('Store Data - 2017'!$D31,"mmmm")</f>
        <v>April</v>
      </c>
      <c r="G31" s="22" t="str">
        <f>TEXT('Store Data - 2017'!$D31,"dddd")</f>
        <v>Friday</v>
      </c>
      <c r="H31" s="16" t="s">
        <v>35</v>
      </c>
      <c r="I31" s="16" t="s">
        <v>193</v>
      </c>
      <c r="J31" s="16" t="s">
        <v>194</v>
      </c>
      <c r="K31" s="21">
        <f>1/COUNTIF(J:J,'Store Data - 2017'!$J31)</f>
        <v>1</v>
      </c>
      <c r="L31" s="16" t="s">
        <v>25</v>
      </c>
      <c r="M31" s="16" t="s">
        <v>26</v>
      </c>
      <c r="N31" s="16" t="s">
        <v>49</v>
      </c>
      <c r="O31" s="16" t="s">
        <v>50</v>
      </c>
      <c r="P31" s="16">
        <v>77036</v>
      </c>
      <c r="Q31" s="16" t="s">
        <v>51</v>
      </c>
      <c r="R31" s="16" t="s">
        <v>195</v>
      </c>
      <c r="S31" s="16" t="s">
        <v>31</v>
      </c>
      <c r="T31" s="16" t="s">
        <v>190</v>
      </c>
      <c r="U31" s="16" t="s">
        <v>196</v>
      </c>
      <c r="V31" s="18">
        <v>97.263999999999996</v>
      </c>
      <c r="W31" s="16">
        <v>4</v>
      </c>
      <c r="X31" s="16">
        <v>0.8</v>
      </c>
      <c r="Y31" s="18">
        <v>-243.16</v>
      </c>
    </row>
    <row r="32" spans="1:25" x14ac:dyDescent="0.3">
      <c r="A32" s="13">
        <v>198</v>
      </c>
      <c r="B32" s="13" t="s">
        <v>197</v>
      </c>
      <c r="C32" s="21">
        <f>1/COUNTIF(B:B,'Store Data - 2017'!$B32)</f>
        <v>1</v>
      </c>
      <c r="D32" s="14">
        <v>43045</v>
      </c>
      <c r="E32" s="14">
        <v>43052</v>
      </c>
      <c r="F32" s="22" t="str">
        <f>TEXT('Store Data - 2017'!$D32,"mmmm")</f>
        <v>November</v>
      </c>
      <c r="G32" s="22" t="str">
        <f>TEXT('Store Data - 2017'!$D32,"dddd")</f>
        <v>Monday</v>
      </c>
      <c r="H32" s="13" t="s">
        <v>22</v>
      </c>
      <c r="I32" s="13" t="s">
        <v>198</v>
      </c>
      <c r="J32" s="13" t="s">
        <v>199</v>
      </c>
      <c r="K32" s="21">
        <f>1/COUNTIF(J:J,'Store Data - 2017'!$J32)</f>
        <v>0.2</v>
      </c>
      <c r="L32" s="13" t="s">
        <v>48</v>
      </c>
      <c r="M32" s="13" t="s">
        <v>26</v>
      </c>
      <c r="N32" s="13" t="s">
        <v>200</v>
      </c>
      <c r="O32" s="13" t="s">
        <v>201</v>
      </c>
      <c r="P32" s="13">
        <v>7090</v>
      </c>
      <c r="Q32" s="13" t="s">
        <v>40</v>
      </c>
      <c r="R32" s="13" t="s">
        <v>202</v>
      </c>
      <c r="S32" s="13" t="s">
        <v>31</v>
      </c>
      <c r="T32" s="13" t="s">
        <v>70</v>
      </c>
      <c r="U32" s="13" t="s">
        <v>203</v>
      </c>
      <c r="V32" s="15">
        <v>46.26</v>
      </c>
      <c r="W32" s="13">
        <v>3</v>
      </c>
      <c r="X32" s="13">
        <v>0</v>
      </c>
      <c r="Y32" s="15">
        <v>12.0276</v>
      </c>
    </row>
    <row r="33" spans="1:25" x14ac:dyDescent="0.3">
      <c r="A33" s="16">
        <v>199</v>
      </c>
      <c r="B33" s="16" t="s">
        <v>204</v>
      </c>
      <c r="C33" s="21">
        <f>1/COUNTIF(B:B,'Store Data - 2017'!$B33)</f>
        <v>0.5</v>
      </c>
      <c r="D33" s="17">
        <v>42922</v>
      </c>
      <c r="E33" s="17">
        <v>42929</v>
      </c>
      <c r="F33" s="22" t="str">
        <f>TEXT('Store Data - 2017'!$D33,"mmmm")</f>
        <v>July</v>
      </c>
      <c r="G33" s="22" t="str">
        <f>TEXT('Store Data - 2017'!$D33,"dddd")</f>
        <v>Thursday</v>
      </c>
      <c r="H33" s="16" t="s">
        <v>22</v>
      </c>
      <c r="I33" s="16" t="s">
        <v>205</v>
      </c>
      <c r="J33" s="16" t="s">
        <v>206</v>
      </c>
      <c r="K33" s="21">
        <f>1/COUNTIF(J:J,'Store Data - 2017'!$J33)</f>
        <v>0.16666666666666666</v>
      </c>
      <c r="L33" s="16" t="s">
        <v>57</v>
      </c>
      <c r="M33" s="16" t="s">
        <v>26</v>
      </c>
      <c r="N33" s="16" t="s">
        <v>38</v>
      </c>
      <c r="O33" s="16" t="s">
        <v>39</v>
      </c>
      <c r="P33" s="16">
        <v>19120</v>
      </c>
      <c r="Q33" s="16" t="s">
        <v>40</v>
      </c>
      <c r="R33" s="16" t="s">
        <v>207</v>
      </c>
      <c r="S33" s="16" t="s">
        <v>31</v>
      </c>
      <c r="T33" s="16" t="s">
        <v>84</v>
      </c>
      <c r="U33" s="16" t="s">
        <v>208</v>
      </c>
      <c r="V33" s="18">
        <v>2.9460000000000002</v>
      </c>
      <c r="W33" s="16">
        <v>2</v>
      </c>
      <c r="X33" s="16">
        <v>0.7</v>
      </c>
      <c r="Y33" s="18">
        <v>-2.2585999999999999</v>
      </c>
    </row>
    <row r="34" spans="1:25" x14ac:dyDescent="0.3">
      <c r="A34" s="13">
        <v>200</v>
      </c>
      <c r="B34" s="13" t="s">
        <v>204</v>
      </c>
      <c r="C34" s="21">
        <f>1/COUNTIF(B:B,'Store Data - 2017'!$B34)</f>
        <v>0.5</v>
      </c>
      <c r="D34" s="14">
        <v>42922</v>
      </c>
      <c r="E34" s="14">
        <v>42929</v>
      </c>
      <c r="F34" s="22" t="str">
        <f>TEXT('Store Data - 2017'!$D34,"mmmm")</f>
        <v>July</v>
      </c>
      <c r="G34" s="22" t="str">
        <f>TEXT('Store Data - 2017'!$D34,"dddd")</f>
        <v>Thursday</v>
      </c>
      <c r="H34" s="13" t="s">
        <v>22</v>
      </c>
      <c r="I34" s="13" t="s">
        <v>205</v>
      </c>
      <c r="J34" s="13" t="s">
        <v>206</v>
      </c>
      <c r="K34" s="21">
        <f>1/COUNTIF(J:J,'Store Data - 2017'!$J34)</f>
        <v>0.16666666666666666</v>
      </c>
      <c r="L34" s="13" t="s">
        <v>57</v>
      </c>
      <c r="M34" s="13" t="s">
        <v>26</v>
      </c>
      <c r="N34" s="13" t="s">
        <v>38</v>
      </c>
      <c r="O34" s="13" t="s">
        <v>39</v>
      </c>
      <c r="P34" s="13">
        <v>19120</v>
      </c>
      <c r="Q34" s="13" t="s">
        <v>40</v>
      </c>
      <c r="R34" s="13" t="s">
        <v>209</v>
      </c>
      <c r="S34" s="13" t="s">
        <v>31</v>
      </c>
      <c r="T34" s="13" t="s">
        <v>32</v>
      </c>
      <c r="U34" s="13" t="s">
        <v>210</v>
      </c>
      <c r="V34" s="15">
        <v>16.056000000000001</v>
      </c>
      <c r="W34" s="13">
        <v>3</v>
      </c>
      <c r="X34" s="13">
        <v>0.2</v>
      </c>
      <c r="Y34" s="15">
        <v>5.8202999999999996</v>
      </c>
    </row>
    <row r="35" spans="1:25" x14ac:dyDescent="0.3">
      <c r="A35" s="16">
        <v>201</v>
      </c>
      <c r="B35" s="16" t="s">
        <v>211</v>
      </c>
      <c r="C35" s="21">
        <f>1/COUNTIF(B:B,'Store Data - 2017'!$B35)</f>
        <v>1</v>
      </c>
      <c r="D35" s="17">
        <v>42910</v>
      </c>
      <c r="E35" s="17">
        <v>42915</v>
      </c>
      <c r="F35" s="22" t="str">
        <f>TEXT('Store Data - 2017'!$D35,"mmmm")</f>
        <v>June</v>
      </c>
      <c r="G35" s="22" t="str">
        <f>TEXT('Store Data - 2017'!$D35,"dddd")</f>
        <v>Saturday</v>
      </c>
      <c r="H35" s="16" t="s">
        <v>22</v>
      </c>
      <c r="I35" s="16" t="s">
        <v>212</v>
      </c>
      <c r="J35" s="16" t="s">
        <v>213</v>
      </c>
      <c r="K35" s="21">
        <f>1/COUNTIF(J:J,'Store Data - 2017'!$J35)</f>
        <v>0.16666666666666666</v>
      </c>
      <c r="L35" s="16" t="s">
        <v>25</v>
      </c>
      <c r="M35" s="16" t="s">
        <v>26</v>
      </c>
      <c r="N35" s="16" t="s">
        <v>214</v>
      </c>
      <c r="O35" s="16" t="s">
        <v>166</v>
      </c>
      <c r="P35" s="16">
        <v>44312</v>
      </c>
      <c r="Q35" s="16" t="s">
        <v>40</v>
      </c>
      <c r="R35" s="16" t="s">
        <v>215</v>
      </c>
      <c r="S35" s="16" t="s">
        <v>31</v>
      </c>
      <c r="T35" s="16" t="s">
        <v>32</v>
      </c>
      <c r="U35" s="16" t="s">
        <v>216</v>
      </c>
      <c r="V35" s="18">
        <v>21.744</v>
      </c>
      <c r="W35" s="16">
        <v>3</v>
      </c>
      <c r="X35" s="16">
        <v>0.2</v>
      </c>
      <c r="Y35" s="18">
        <v>6.7949999999999999</v>
      </c>
    </row>
    <row r="36" spans="1:25" x14ac:dyDescent="0.3">
      <c r="A36" s="13">
        <v>204</v>
      </c>
      <c r="B36" s="13" t="s">
        <v>217</v>
      </c>
      <c r="C36" s="21">
        <f>1/COUNTIF(B:B,'Store Data - 2017'!$B36)</f>
        <v>1</v>
      </c>
      <c r="D36" s="14">
        <v>43086</v>
      </c>
      <c r="E36" s="14">
        <v>43090</v>
      </c>
      <c r="F36" s="22" t="str">
        <f>TEXT('Store Data - 2017'!$D36,"mmmm")</f>
        <v>December</v>
      </c>
      <c r="G36" s="22" t="str">
        <f>TEXT('Store Data - 2017'!$D36,"dddd")</f>
        <v>Sunday</v>
      </c>
      <c r="H36" s="13" t="s">
        <v>35</v>
      </c>
      <c r="I36" s="13" t="s">
        <v>218</v>
      </c>
      <c r="J36" s="13" t="s">
        <v>219</v>
      </c>
      <c r="K36" s="21">
        <f>1/COUNTIF(J:J,'Store Data - 2017'!$J36)</f>
        <v>0.14285714285714285</v>
      </c>
      <c r="L36" s="13" t="s">
        <v>25</v>
      </c>
      <c r="M36" s="13" t="s">
        <v>26</v>
      </c>
      <c r="N36" s="13" t="s">
        <v>220</v>
      </c>
      <c r="O36" s="13" t="s">
        <v>50</v>
      </c>
      <c r="P36" s="13">
        <v>75220</v>
      </c>
      <c r="Q36" s="13" t="s">
        <v>51</v>
      </c>
      <c r="R36" s="13" t="s">
        <v>221</v>
      </c>
      <c r="S36" s="13" t="s">
        <v>31</v>
      </c>
      <c r="T36" s="13" t="s">
        <v>190</v>
      </c>
      <c r="U36" s="13" t="s">
        <v>222</v>
      </c>
      <c r="V36" s="15">
        <v>66.284000000000006</v>
      </c>
      <c r="W36" s="13">
        <v>2</v>
      </c>
      <c r="X36" s="13">
        <v>0.8</v>
      </c>
      <c r="Y36" s="15">
        <v>-178.96680000000001</v>
      </c>
    </row>
    <row r="37" spans="1:25" x14ac:dyDescent="0.3">
      <c r="A37" s="16">
        <v>205</v>
      </c>
      <c r="B37" s="16" t="s">
        <v>223</v>
      </c>
      <c r="C37" s="21">
        <f>1/COUNTIF(B:B,'Store Data - 2017'!$B37)</f>
        <v>1</v>
      </c>
      <c r="D37" s="17">
        <v>42889</v>
      </c>
      <c r="E37" s="17">
        <v>42893</v>
      </c>
      <c r="F37" s="22" t="str">
        <f>TEXT('Store Data - 2017'!$D37,"mmmm")</f>
        <v>June</v>
      </c>
      <c r="G37" s="22" t="str">
        <f>TEXT('Store Data - 2017'!$D37,"dddd")</f>
        <v>Saturday</v>
      </c>
      <c r="H37" s="16" t="s">
        <v>22</v>
      </c>
      <c r="I37" s="16" t="s">
        <v>224</v>
      </c>
      <c r="J37" s="16" t="s">
        <v>225</v>
      </c>
      <c r="K37" s="21">
        <f>1/COUNTIF(J:J,'Store Data - 2017'!$J37)</f>
        <v>0.14285714285714285</v>
      </c>
      <c r="L37" s="16" t="s">
        <v>57</v>
      </c>
      <c r="M37" s="16" t="s">
        <v>26</v>
      </c>
      <c r="N37" s="16" t="s">
        <v>226</v>
      </c>
      <c r="O37" s="16" t="s">
        <v>227</v>
      </c>
      <c r="P37" s="16">
        <v>37064</v>
      </c>
      <c r="Q37" s="16" t="s">
        <v>29</v>
      </c>
      <c r="R37" s="16" t="s">
        <v>228</v>
      </c>
      <c r="S37" s="16" t="s">
        <v>42</v>
      </c>
      <c r="T37" s="16" t="s">
        <v>87</v>
      </c>
      <c r="U37" s="16" t="s">
        <v>229</v>
      </c>
      <c r="V37" s="18">
        <v>35.167999999999999</v>
      </c>
      <c r="W37" s="16">
        <v>7</v>
      </c>
      <c r="X37" s="16">
        <v>0.2</v>
      </c>
      <c r="Y37" s="18">
        <v>9.6712000000000007</v>
      </c>
    </row>
    <row r="38" spans="1:25" x14ac:dyDescent="0.3">
      <c r="A38" s="13">
        <v>206</v>
      </c>
      <c r="B38" s="13" t="s">
        <v>230</v>
      </c>
      <c r="C38" s="21">
        <f>1/COUNTIF(B:B,'Store Data - 2017'!$B38)</f>
        <v>1</v>
      </c>
      <c r="D38" s="14">
        <v>43078</v>
      </c>
      <c r="E38" s="14">
        <v>43083</v>
      </c>
      <c r="F38" s="22" t="str">
        <f>TEXT('Store Data - 2017'!$D38,"mmmm")</f>
        <v>December</v>
      </c>
      <c r="G38" s="22" t="str">
        <f>TEXT('Store Data - 2017'!$D38,"dddd")</f>
        <v>Saturday</v>
      </c>
      <c r="H38" s="13" t="s">
        <v>22</v>
      </c>
      <c r="I38" s="13" t="s">
        <v>231</v>
      </c>
      <c r="J38" s="13" t="s">
        <v>232</v>
      </c>
      <c r="K38" s="21">
        <f>1/COUNTIF(J:J,'Store Data - 2017'!$J38)</f>
        <v>0.25</v>
      </c>
      <c r="L38" s="13" t="s">
        <v>25</v>
      </c>
      <c r="M38" s="13" t="s">
        <v>26</v>
      </c>
      <c r="N38" s="13" t="s">
        <v>233</v>
      </c>
      <c r="O38" s="13" t="s">
        <v>134</v>
      </c>
      <c r="P38" s="13">
        <v>90604</v>
      </c>
      <c r="Q38" s="13" t="s">
        <v>120</v>
      </c>
      <c r="R38" s="13" t="s">
        <v>234</v>
      </c>
      <c r="S38" s="13" t="s">
        <v>61</v>
      </c>
      <c r="T38" s="13" t="s">
        <v>62</v>
      </c>
      <c r="U38" s="13" t="s">
        <v>235</v>
      </c>
      <c r="V38" s="15">
        <v>444.76799999999997</v>
      </c>
      <c r="W38" s="13">
        <v>4</v>
      </c>
      <c r="X38" s="13">
        <v>0.2</v>
      </c>
      <c r="Y38" s="15">
        <v>44.476799999999997</v>
      </c>
    </row>
    <row r="39" spans="1:25" x14ac:dyDescent="0.3">
      <c r="A39" s="16">
        <v>207</v>
      </c>
      <c r="B39" s="16" t="s">
        <v>236</v>
      </c>
      <c r="C39" s="21">
        <f>1/COUNTIF(B:B,'Store Data - 2017'!$B39)</f>
        <v>0.2</v>
      </c>
      <c r="D39" s="17">
        <v>43070</v>
      </c>
      <c r="E39" s="17">
        <v>43076</v>
      </c>
      <c r="F39" s="22" t="str">
        <f>TEXT('Store Data - 2017'!$D39,"mmmm")</f>
        <v>December</v>
      </c>
      <c r="G39" s="22" t="str">
        <f>TEXT('Store Data - 2017'!$D39,"dddd")</f>
        <v>Friday</v>
      </c>
      <c r="H39" s="16" t="s">
        <v>22</v>
      </c>
      <c r="I39" s="16" t="s">
        <v>237</v>
      </c>
      <c r="J39" s="16" t="s">
        <v>238</v>
      </c>
      <c r="K39" s="21">
        <f>1/COUNTIF(J:J,'Store Data - 2017'!$J39)</f>
        <v>0.2</v>
      </c>
      <c r="L39" s="16" t="s">
        <v>25</v>
      </c>
      <c r="M39" s="16" t="s">
        <v>26</v>
      </c>
      <c r="N39" s="16" t="s">
        <v>239</v>
      </c>
      <c r="O39" s="16" t="s">
        <v>76</v>
      </c>
      <c r="P39" s="16">
        <v>48601</v>
      </c>
      <c r="Q39" s="16" t="s">
        <v>51</v>
      </c>
      <c r="R39" s="16" t="s">
        <v>240</v>
      </c>
      <c r="S39" s="16" t="s">
        <v>31</v>
      </c>
      <c r="T39" s="16" t="s">
        <v>70</v>
      </c>
      <c r="U39" s="16" t="s">
        <v>241</v>
      </c>
      <c r="V39" s="18">
        <v>83.92</v>
      </c>
      <c r="W39" s="16">
        <v>4</v>
      </c>
      <c r="X39" s="16">
        <v>0</v>
      </c>
      <c r="Y39" s="18">
        <v>5.8743999999999996</v>
      </c>
    </row>
    <row r="40" spans="1:25" x14ac:dyDescent="0.3">
      <c r="A40" s="13">
        <v>208</v>
      </c>
      <c r="B40" s="13" t="s">
        <v>236</v>
      </c>
      <c r="C40" s="21">
        <f>1/COUNTIF(B:B,'Store Data - 2017'!$B40)</f>
        <v>0.2</v>
      </c>
      <c r="D40" s="14">
        <v>43070</v>
      </c>
      <c r="E40" s="14">
        <v>43076</v>
      </c>
      <c r="F40" s="22" t="str">
        <f>TEXT('Store Data - 2017'!$D40,"mmmm")</f>
        <v>December</v>
      </c>
      <c r="G40" s="22" t="str">
        <f>TEXT('Store Data - 2017'!$D40,"dddd")</f>
        <v>Friday</v>
      </c>
      <c r="H40" s="13" t="s">
        <v>22</v>
      </c>
      <c r="I40" s="13" t="s">
        <v>237</v>
      </c>
      <c r="J40" s="13" t="s">
        <v>238</v>
      </c>
      <c r="K40" s="21">
        <f>1/COUNTIF(J:J,'Store Data - 2017'!$J40)</f>
        <v>0.2</v>
      </c>
      <c r="L40" s="13" t="s">
        <v>25</v>
      </c>
      <c r="M40" s="13" t="s">
        <v>26</v>
      </c>
      <c r="N40" s="13" t="s">
        <v>239</v>
      </c>
      <c r="O40" s="13" t="s">
        <v>76</v>
      </c>
      <c r="P40" s="13">
        <v>48601</v>
      </c>
      <c r="Q40" s="13" t="s">
        <v>51</v>
      </c>
      <c r="R40" s="13" t="s">
        <v>242</v>
      </c>
      <c r="S40" s="13" t="s">
        <v>61</v>
      </c>
      <c r="T40" s="13" t="s">
        <v>62</v>
      </c>
      <c r="U40" s="13" t="s">
        <v>243</v>
      </c>
      <c r="V40" s="15">
        <v>131.97999999999999</v>
      </c>
      <c r="W40" s="13">
        <v>2</v>
      </c>
      <c r="X40" s="13">
        <v>0</v>
      </c>
      <c r="Y40" s="15">
        <v>35.634599999999999</v>
      </c>
    </row>
    <row r="41" spans="1:25" x14ac:dyDescent="0.3">
      <c r="A41" s="16">
        <v>209</v>
      </c>
      <c r="B41" s="16" t="s">
        <v>236</v>
      </c>
      <c r="C41" s="21">
        <f>1/COUNTIF(B:B,'Store Data - 2017'!$B41)</f>
        <v>0.2</v>
      </c>
      <c r="D41" s="17">
        <v>43070</v>
      </c>
      <c r="E41" s="17">
        <v>43076</v>
      </c>
      <c r="F41" s="22" t="str">
        <f>TEXT('Store Data - 2017'!$D41,"mmmm")</f>
        <v>December</v>
      </c>
      <c r="G41" s="22" t="str">
        <f>TEXT('Store Data - 2017'!$D41,"dddd")</f>
        <v>Friday</v>
      </c>
      <c r="H41" s="16" t="s">
        <v>22</v>
      </c>
      <c r="I41" s="16" t="s">
        <v>237</v>
      </c>
      <c r="J41" s="16" t="s">
        <v>238</v>
      </c>
      <c r="K41" s="21">
        <f>1/COUNTIF(J:J,'Store Data - 2017'!$J41)</f>
        <v>0.2</v>
      </c>
      <c r="L41" s="16" t="s">
        <v>25</v>
      </c>
      <c r="M41" s="16" t="s">
        <v>26</v>
      </c>
      <c r="N41" s="16" t="s">
        <v>239</v>
      </c>
      <c r="O41" s="16" t="s">
        <v>76</v>
      </c>
      <c r="P41" s="16">
        <v>48601</v>
      </c>
      <c r="Q41" s="16" t="s">
        <v>51</v>
      </c>
      <c r="R41" s="16" t="s">
        <v>158</v>
      </c>
      <c r="S41" s="16" t="s">
        <v>31</v>
      </c>
      <c r="T41" s="16" t="s">
        <v>84</v>
      </c>
      <c r="U41" s="16" t="s">
        <v>159</v>
      </c>
      <c r="V41" s="18">
        <v>15.92</v>
      </c>
      <c r="W41" s="16">
        <v>4</v>
      </c>
      <c r="X41" s="16">
        <v>0</v>
      </c>
      <c r="Y41" s="18">
        <v>7.4824000000000002</v>
      </c>
    </row>
    <row r="42" spans="1:25" x14ac:dyDescent="0.3">
      <c r="A42" s="13">
        <v>210</v>
      </c>
      <c r="B42" s="13" t="s">
        <v>236</v>
      </c>
      <c r="C42" s="21">
        <f>1/COUNTIF(B:B,'Store Data - 2017'!$B42)</f>
        <v>0.2</v>
      </c>
      <c r="D42" s="14">
        <v>43070</v>
      </c>
      <c r="E42" s="14">
        <v>43076</v>
      </c>
      <c r="F42" s="22" t="str">
        <f>TEXT('Store Data - 2017'!$D42,"mmmm")</f>
        <v>December</v>
      </c>
      <c r="G42" s="22" t="str">
        <f>TEXT('Store Data - 2017'!$D42,"dddd")</f>
        <v>Friday</v>
      </c>
      <c r="H42" s="13" t="s">
        <v>22</v>
      </c>
      <c r="I42" s="13" t="s">
        <v>237</v>
      </c>
      <c r="J42" s="13" t="s">
        <v>238</v>
      </c>
      <c r="K42" s="21">
        <f>1/COUNTIF(J:J,'Store Data - 2017'!$J42)</f>
        <v>0.2</v>
      </c>
      <c r="L42" s="13" t="s">
        <v>25</v>
      </c>
      <c r="M42" s="13" t="s">
        <v>26</v>
      </c>
      <c r="N42" s="13" t="s">
        <v>239</v>
      </c>
      <c r="O42" s="13" t="s">
        <v>76</v>
      </c>
      <c r="P42" s="13">
        <v>48601</v>
      </c>
      <c r="Q42" s="13" t="s">
        <v>51</v>
      </c>
      <c r="R42" s="13" t="s">
        <v>244</v>
      </c>
      <c r="S42" s="13" t="s">
        <v>31</v>
      </c>
      <c r="T42" s="13" t="s">
        <v>172</v>
      </c>
      <c r="U42" s="13" t="s">
        <v>245</v>
      </c>
      <c r="V42" s="15">
        <v>52.29</v>
      </c>
      <c r="W42" s="13">
        <v>9</v>
      </c>
      <c r="X42" s="13">
        <v>0</v>
      </c>
      <c r="Y42" s="15">
        <v>16.209900000000001</v>
      </c>
    </row>
    <row r="43" spans="1:25" x14ac:dyDescent="0.3">
      <c r="A43" s="16">
        <v>211</v>
      </c>
      <c r="B43" s="16" t="s">
        <v>236</v>
      </c>
      <c r="C43" s="21">
        <f>1/COUNTIF(B:B,'Store Data - 2017'!$B43)</f>
        <v>0.2</v>
      </c>
      <c r="D43" s="17">
        <v>43070</v>
      </c>
      <c r="E43" s="17">
        <v>43076</v>
      </c>
      <c r="F43" s="22" t="str">
        <f>TEXT('Store Data - 2017'!$D43,"mmmm")</f>
        <v>December</v>
      </c>
      <c r="G43" s="22" t="str">
        <f>TEXT('Store Data - 2017'!$D43,"dddd")</f>
        <v>Friday</v>
      </c>
      <c r="H43" s="16" t="s">
        <v>22</v>
      </c>
      <c r="I43" s="16" t="s">
        <v>237</v>
      </c>
      <c r="J43" s="16" t="s">
        <v>238</v>
      </c>
      <c r="K43" s="21">
        <f>1/COUNTIF(J:J,'Store Data - 2017'!$J43)</f>
        <v>0.2</v>
      </c>
      <c r="L43" s="16" t="s">
        <v>25</v>
      </c>
      <c r="M43" s="16" t="s">
        <v>26</v>
      </c>
      <c r="N43" s="16" t="s">
        <v>239</v>
      </c>
      <c r="O43" s="16" t="s">
        <v>76</v>
      </c>
      <c r="P43" s="16">
        <v>48601</v>
      </c>
      <c r="Q43" s="16" t="s">
        <v>51</v>
      </c>
      <c r="R43" s="16" t="s">
        <v>246</v>
      </c>
      <c r="S43" s="16" t="s">
        <v>31</v>
      </c>
      <c r="T43" s="16" t="s">
        <v>70</v>
      </c>
      <c r="U43" s="16" t="s">
        <v>247</v>
      </c>
      <c r="V43" s="18">
        <v>91.99</v>
      </c>
      <c r="W43" s="16">
        <v>1</v>
      </c>
      <c r="X43" s="16">
        <v>0</v>
      </c>
      <c r="Y43" s="18">
        <v>3.6796000000000002</v>
      </c>
    </row>
    <row r="44" spans="1:25" x14ac:dyDescent="0.3">
      <c r="A44" s="13">
        <v>232</v>
      </c>
      <c r="B44" s="13" t="s">
        <v>248</v>
      </c>
      <c r="C44" s="21">
        <f>1/COUNTIF(B:B,'Store Data - 2017'!$B44)</f>
        <v>0.2</v>
      </c>
      <c r="D44" s="14">
        <v>42832</v>
      </c>
      <c r="E44" s="14">
        <v>42837</v>
      </c>
      <c r="F44" s="22" t="str">
        <f>TEXT('Store Data - 2017'!$D44,"mmmm")</f>
        <v>April</v>
      </c>
      <c r="G44" s="22" t="str">
        <f>TEXT('Store Data - 2017'!$D44,"dddd")</f>
        <v>Friday</v>
      </c>
      <c r="H44" s="13" t="s">
        <v>22</v>
      </c>
      <c r="I44" s="13" t="s">
        <v>92</v>
      </c>
      <c r="J44" s="13" t="s">
        <v>93</v>
      </c>
      <c r="K44" s="21">
        <f>1/COUNTIF(J:J,'Store Data - 2017'!$J44)</f>
        <v>0.1</v>
      </c>
      <c r="L44" s="13" t="s">
        <v>48</v>
      </c>
      <c r="M44" s="13" t="s">
        <v>26</v>
      </c>
      <c r="N44" s="13" t="s">
        <v>249</v>
      </c>
      <c r="O44" s="13" t="s">
        <v>68</v>
      </c>
      <c r="P44" s="13">
        <v>33614</v>
      </c>
      <c r="Q44" s="13" t="s">
        <v>29</v>
      </c>
      <c r="R44" s="13" t="s">
        <v>250</v>
      </c>
      <c r="S44" s="13" t="s">
        <v>42</v>
      </c>
      <c r="T44" s="13" t="s">
        <v>251</v>
      </c>
      <c r="U44" s="13" t="s">
        <v>252</v>
      </c>
      <c r="V44" s="15">
        <v>233.86</v>
      </c>
      <c r="W44" s="13">
        <v>2</v>
      </c>
      <c r="X44" s="13">
        <v>0.45</v>
      </c>
      <c r="Y44" s="15">
        <v>-102.048</v>
      </c>
    </row>
    <row r="45" spans="1:25" x14ac:dyDescent="0.3">
      <c r="A45" s="16">
        <v>233</v>
      </c>
      <c r="B45" s="16" t="s">
        <v>248</v>
      </c>
      <c r="C45" s="21">
        <f>1/COUNTIF(B:B,'Store Data - 2017'!$B45)</f>
        <v>0.2</v>
      </c>
      <c r="D45" s="17">
        <v>42832</v>
      </c>
      <c r="E45" s="17">
        <v>42837</v>
      </c>
      <c r="F45" s="22" t="str">
        <f>TEXT('Store Data - 2017'!$D45,"mmmm")</f>
        <v>April</v>
      </c>
      <c r="G45" s="22" t="str">
        <f>TEXT('Store Data - 2017'!$D45,"dddd")</f>
        <v>Friday</v>
      </c>
      <c r="H45" s="16" t="s">
        <v>22</v>
      </c>
      <c r="I45" s="16" t="s">
        <v>92</v>
      </c>
      <c r="J45" s="16" t="s">
        <v>93</v>
      </c>
      <c r="K45" s="21">
        <f>1/COUNTIF(J:J,'Store Data - 2017'!$J45)</f>
        <v>0.1</v>
      </c>
      <c r="L45" s="16" t="s">
        <v>48</v>
      </c>
      <c r="M45" s="16" t="s">
        <v>26</v>
      </c>
      <c r="N45" s="16" t="s">
        <v>249</v>
      </c>
      <c r="O45" s="16" t="s">
        <v>68</v>
      </c>
      <c r="P45" s="16">
        <v>33614</v>
      </c>
      <c r="Q45" s="16" t="s">
        <v>29</v>
      </c>
      <c r="R45" s="16" t="s">
        <v>253</v>
      </c>
      <c r="S45" s="16" t="s">
        <v>42</v>
      </c>
      <c r="T45" s="16" t="s">
        <v>251</v>
      </c>
      <c r="U45" s="16" t="s">
        <v>254</v>
      </c>
      <c r="V45" s="18">
        <v>620.61450000000002</v>
      </c>
      <c r="W45" s="16">
        <v>3</v>
      </c>
      <c r="X45" s="16">
        <v>0.45</v>
      </c>
      <c r="Y45" s="18">
        <v>-248.2458</v>
      </c>
    </row>
    <row r="46" spans="1:25" x14ac:dyDescent="0.3">
      <c r="A46" s="13">
        <v>234</v>
      </c>
      <c r="B46" s="13" t="s">
        <v>248</v>
      </c>
      <c r="C46" s="21">
        <f>1/COUNTIF(B:B,'Store Data - 2017'!$B46)</f>
        <v>0.2</v>
      </c>
      <c r="D46" s="14">
        <v>42832</v>
      </c>
      <c r="E46" s="14">
        <v>42837</v>
      </c>
      <c r="F46" s="22" t="str">
        <f>TEXT('Store Data - 2017'!$D46,"mmmm")</f>
        <v>April</v>
      </c>
      <c r="G46" s="22" t="str">
        <f>TEXT('Store Data - 2017'!$D46,"dddd")</f>
        <v>Friday</v>
      </c>
      <c r="H46" s="13" t="s">
        <v>22</v>
      </c>
      <c r="I46" s="13" t="s">
        <v>92</v>
      </c>
      <c r="J46" s="13" t="s">
        <v>93</v>
      </c>
      <c r="K46" s="21">
        <f>1/COUNTIF(J:J,'Store Data - 2017'!$J46)</f>
        <v>0.1</v>
      </c>
      <c r="L46" s="13" t="s">
        <v>48</v>
      </c>
      <c r="M46" s="13" t="s">
        <v>26</v>
      </c>
      <c r="N46" s="13" t="s">
        <v>249</v>
      </c>
      <c r="O46" s="13" t="s">
        <v>68</v>
      </c>
      <c r="P46" s="13">
        <v>33614</v>
      </c>
      <c r="Q46" s="13" t="s">
        <v>29</v>
      </c>
      <c r="R46" s="13" t="s">
        <v>255</v>
      </c>
      <c r="S46" s="13" t="s">
        <v>31</v>
      </c>
      <c r="T46" s="13" t="s">
        <v>84</v>
      </c>
      <c r="U46" s="13" t="s">
        <v>256</v>
      </c>
      <c r="V46" s="15">
        <v>5.3280000000000003</v>
      </c>
      <c r="W46" s="13">
        <v>2</v>
      </c>
      <c r="X46" s="13">
        <v>0.7</v>
      </c>
      <c r="Y46" s="15">
        <v>-3.552</v>
      </c>
    </row>
    <row r="47" spans="1:25" x14ac:dyDescent="0.3">
      <c r="A47" s="16">
        <v>235</v>
      </c>
      <c r="B47" s="16" t="s">
        <v>248</v>
      </c>
      <c r="C47" s="21">
        <f>1/COUNTIF(B:B,'Store Data - 2017'!$B47)</f>
        <v>0.2</v>
      </c>
      <c r="D47" s="17">
        <v>42832</v>
      </c>
      <c r="E47" s="17">
        <v>42837</v>
      </c>
      <c r="F47" s="22" t="str">
        <f>TEXT('Store Data - 2017'!$D47,"mmmm")</f>
        <v>April</v>
      </c>
      <c r="G47" s="22" t="str">
        <f>TEXT('Store Data - 2017'!$D47,"dddd")</f>
        <v>Friday</v>
      </c>
      <c r="H47" s="16" t="s">
        <v>22</v>
      </c>
      <c r="I47" s="16" t="s">
        <v>92</v>
      </c>
      <c r="J47" s="16" t="s">
        <v>93</v>
      </c>
      <c r="K47" s="21">
        <f>1/COUNTIF(J:J,'Store Data - 2017'!$J47)</f>
        <v>0.1</v>
      </c>
      <c r="L47" s="16" t="s">
        <v>48</v>
      </c>
      <c r="M47" s="16" t="s">
        <v>26</v>
      </c>
      <c r="N47" s="16" t="s">
        <v>249</v>
      </c>
      <c r="O47" s="16" t="s">
        <v>68</v>
      </c>
      <c r="P47" s="16">
        <v>33614</v>
      </c>
      <c r="Q47" s="16" t="s">
        <v>29</v>
      </c>
      <c r="R47" s="16" t="s">
        <v>257</v>
      </c>
      <c r="S47" s="16" t="s">
        <v>42</v>
      </c>
      <c r="T47" s="16" t="s">
        <v>87</v>
      </c>
      <c r="U47" s="16" t="s">
        <v>258</v>
      </c>
      <c r="V47" s="18">
        <v>258.072</v>
      </c>
      <c r="W47" s="16">
        <v>3</v>
      </c>
      <c r="X47" s="16">
        <v>0.2</v>
      </c>
      <c r="Y47" s="18">
        <v>0</v>
      </c>
    </row>
    <row r="48" spans="1:25" x14ac:dyDescent="0.3">
      <c r="A48" s="13">
        <v>236</v>
      </c>
      <c r="B48" s="13" t="s">
        <v>248</v>
      </c>
      <c r="C48" s="21">
        <f>1/COUNTIF(B:B,'Store Data - 2017'!$B48)</f>
        <v>0.2</v>
      </c>
      <c r="D48" s="14">
        <v>42832</v>
      </c>
      <c r="E48" s="14">
        <v>42837</v>
      </c>
      <c r="F48" s="22" t="str">
        <f>TEXT('Store Data - 2017'!$D48,"mmmm")</f>
        <v>April</v>
      </c>
      <c r="G48" s="22" t="str">
        <f>TEXT('Store Data - 2017'!$D48,"dddd")</f>
        <v>Friday</v>
      </c>
      <c r="H48" s="13" t="s">
        <v>22</v>
      </c>
      <c r="I48" s="13" t="s">
        <v>92</v>
      </c>
      <c r="J48" s="13" t="s">
        <v>93</v>
      </c>
      <c r="K48" s="21">
        <f>1/COUNTIF(J:J,'Store Data - 2017'!$J48)</f>
        <v>0.1</v>
      </c>
      <c r="L48" s="13" t="s">
        <v>48</v>
      </c>
      <c r="M48" s="13" t="s">
        <v>26</v>
      </c>
      <c r="N48" s="13" t="s">
        <v>249</v>
      </c>
      <c r="O48" s="13" t="s">
        <v>68</v>
      </c>
      <c r="P48" s="13">
        <v>33614</v>
      </c>
      <c r="Q48" s="13" t="s">
        <v>29</v>
      </c>
      <c r="R48" s="13" t="s">
        <v>259</v>
      </c>
      <c r="S48" s="13" t="s">
        <v>61</v>
      </c>
      <c r="T48" s="13" t="s">
        <v>110</v>
      </c>
      <c r="U48" s="13" t="s">
        <v>260</v>
      </c>
      <c r="V48" s="15">
        <v>617.976</v>
      </c>
      <c r="W48" s="13">
        <v>3</v>
      </c>
      <c r="X48" s="13">
        <v>0.2</v>
      </c>
      <c r="Y48" s="15">
        <v>-7.7247000000000003</v>
      </c>
    </row>
    <row r="49" spans="1:25" x14ac:dyDescent="0.3">
      <c r="A49" s="16">
        <v>237</v>
      </c>
      <c r="B49" s="16" t="s">
        <v>261</v>
      </c>
      <c r="C49" s="21">
        <f>1/COUNTIF(B:B,'Store Data - 2017'!$B49)</f>
        <v>1</v>
      </c>
      <c r="D49" s="17">
        <v>43051</v>
      </c>
      <c r="E49" s="17">
        <v>43055</v>
      </c>
      <c r="F49" s="22" t="str">
        <f>TEXT('Store Data - 2017'!$D49,"mmmm")</f>
        <v>November</v>
      </c>
      <c r="G49" s="22" t="str">
        <f>TEXT('Store Data - 2017'!$D49,"dddd")</f>
        <v>Sunday</v>
      </c>
      <c r="H49" s="16" t="s">
        <v>22</v>
      </c>
      <c r="I49" s="16" t="s">
        <v>262</v>
      </c>
      <c r="J49" s="16" t="s">
        <v>263</v>
      </c>
      <c r="K49" s="21">
        <f>1/COUNTIF(J:J,'Store Data - 2017'!$J49)</f>
        <v>0.5</v>
      </c>
      <c r="L49" s="16" t="s">
        <v>57</v>
      </c>
      <c r="M49" s="16" t="s">
        <v>26</v>
      </c>
      <c r="N49" s="16" t="s">
        <v>264</v>
      </c>
      <c r="O49" s="16" t="s">
        <v>134</v>
      </c>
      <c r="P49" s="16">
        <v>95051</v>
      </c>
      <c r="Q49" s="16" t="s">
        <v>120</v>
      </c>
      <c r="R49" s="16" t="s">
        <v>265</v>
      </c>
      <c r="S49" s="16" t="s">
        <v>31</v>
      </c>
      <c r="T49" s="16" t="s">
        <v>32</v>
      </c>
      <c r="U49" s="16" t="s">
        <v>266</v>
      </c>
      <c r="V49" s="18">
        <v>10.56</v>
      </c>
      <c r="W49" s="16">
        <v>2</v>
      </c>
      <c r="X49" s="16">
        <v>0</v>
      </c>
      <c r="Y49" s="18">
        <v>4.7519999999999998</v>
      </c>
    </row>
    <row r="50" spans="1:25" x14ac:dyDescent="0.3">
      <c r="A50" s="13">
        <v>259</v>
      </c>
      <c r="B50" s="13" t="s">
        <v>267</v>
      </c>
      <c r="C50" s="21">
        <f>1/COUNTIF(B:B,'Store Data - 2017'!$B50)</f>
        <v>0.33333333333333331</v>
      </c>
      <c r="D50" s="14">
        <v>43070</v>
      </c>
      <c r="E50" s="14">
        <v>43072</v>
      </c>
      <c r="F50" s="22" t="str">
        <f>TEXT('Store Data - 2017'!$D50,"mmmm")</f>
        <v>December</v>
      </c>
      <c r="G50" s="22" t="str">
        <f>TEXT('Store Data - 2017'!$D50,"dddd")</f>
        <v>Friday</v>
      </c>
      <c r="H50" s="13" t="s">
        <v>35</v>
      </c>
      <c r="I50" s="13" t="s">
        <v>268</v>
      </c>
      <c r="J50" s="13" t="s">
        <v>269</v>
      </c>
      <c r="K50" s="21">
        <f>1/COUNTIF(J:J,'Store Data - 2017'!$J50)</f>
        <v>0.2</v>
      </c>
      <c r="L50" s="13" t="s">
        <v>25</v>
      </c>
      <c r="M50" s="13" t="s">
        <v>26</v>
      </c>
      <c r="N50" s="13" t="s">
        <v>126</v>
      </c>
      <c r="O50" s="13" t="s">
        <v>127</v>
      </c>
      <c r="P50" s="13">
        <v>10009</v>
      </c>
      <c r="Q50" s="13" t="s">
        <v>40</v>
      </c>
      <c r="R50" s="13" t="s">
        <v>270</v>
      </c>
      <c r="S50" s="13" t="s">
        <v>61</v>
      </c>
      <c r="T50" s="13" t="s">
        <v>110</v>
      </c>
      <c r="U50" s="13" t="s">
        <v>271</v>
      </c>
      <c r="V50" s="15">
        <v>20.37</v>
      </c>
      <c r="W50" s="13">
        <v>3</v>
      </c>
      <c r="X50" s="13">
        <v>0</v>
      </c>
      <c r="Y50" s="15">
        <v>6.9257999999999997</v>
      </c>
    </row>
    <row r="51" spans="1:25" x14ac:dyDescent="0.3">
      <c r="A51" s="16">
        <v>260</v>
      </c>
      <c r="B51" s="16" t="s">
        <v>267</v>
      </c>
      <c r="C51" s="21">
        <f>1/COUNTIF(B:B,'Store Data - 2017'!$B51)</f>
        <v>0.33333333333333331</v>
      </c>
      <c r="D51" s="17">
        <v>43070</v>
      </c>
      <c r="E51" s="17">
        <v>43072</v>
      </c>
      <c r="F51" s="22" t="str">
        <f>TEXT('Store Data - 2017'!$D51,"mmmm")</f>
        <v>December</v>
      </c>
      <c r="G51" s="22" t="str">
        <f>TEXT('Store Data - 2017'!$D51,"dddd")</f>
        <v>Friday</v>
      </c>
      <c r="H51" s="16" t="s">
        <v>35</v>
      </c>
      <c r="I51" s="16" t="s">
        <v>268</v>
      </c>
      <c r="J51" s="16" t="s">
        <v>269</v>
      </c>
      <c r="K51" s="21">
        <f>1/COUNTIF(J:J,'Store Data - 2017'!$J51)</f>
        <v>0.2</v>
      </c>
      <c r="L51" s="16" t="s">
        <v>25</v>
      </c>
      <c r="M51" s="16" t="s">
        <v>26</v>
      </c>
      <c r="N51" s="16" t="s">
        <v>126</v>
      </c>
      <c r="O51" s="16" t="s">
        <v>127</v>
      </c>
      <c r="P51" s="16">
        <v>10009</v>
      </c>
      <c r="Q51" s="16" t="s">
        <v>40</v>
      </c>
      <c r="R51" s="16" t="s">
        <v>272</v>
      </c>
      <c r="S51" s="16" t="s">
        <v>31</v>
      </c>
      <c r="T51" s="16" t="s">
        <v>70</v>
      </c>
      <c r="U51" s="16" t="s">
        <v>273</v>
      </c>
      <c r="V51" s="18">
        <v>221.55</v>
      </c>
      <c r="W51" s="16">
        <v>3</v>
      </c>
      <c r="X51" s="16">
        <v>0</v>
      </c>
      <c r="Y51" s="18">
        <v>6.6464999999999996</v>
      </c>
    </row>
    <row r="52" spans="1:25" x14ac:dyDescent="0.3">
      <c r="A52" s="13">
        <v>261</v>
      </c>
      <c r="B52" s="13" t="s">
        <v>267</v>
      </c>
      <c r="C52" s="21">
        <f>1/COUNTIF(B:B,'Store Data - 2017'!$B52)</f>
        <v>0.33333333333333331</v>
      </c>
      <c r="D52" s="14">
        <v>43070</v>
      </c>
      <c r="E52" s="14">
        <v>43072</v>
      </c>
      <c r="F52" s="22" t="str">
        <f>TEXT('Store Data - 2017'!$D52,"mmmm")</f>
        <v>December</v>
      </c>
      <c r="G52" s="22" t="str">
        <f>TEXT('Store Data - 2017'!$D52,"dddd")</f>
        <v>Friday</v>
      </c>
      <c r="H52" s="13" t="s">
        <v>35</v>
      </c>
      <c r="I52" s="13" t="s">
        <v>268</v>
      </c>
      <c r="J52" s="13" t="s">
        <v>269</v>
      </c>
      <c r="K52" s="21">
        <f>1/COUNTIF(J:J,'Store Data - 2017'!$J52)</f>
        <v>0.2</v>
      </c>
      <c r="L52" s="13" t="s">
        <v>25</v>
      </c>
      <c r="M52" s="13" t="s">
        <v>26</v>
      </c>
      <c r="N52" s="13" t="s">
        <v>126</v>
      </c>
      <c r="O52" s="13" t="s">
        <v>127</v>
      </c>
      <c r="P52" s="13">
        <v>10009</v>
      </c>
      <c r="Q52" s="13" t="s">
        <v>40</v>
      </c>
      <c r="R52" s="13" t="s">
        <v>274</v>
      </c>
      <c r="S52" s="13" t="s">
        <v>31</v>
      </c>
      <c r="T52" s="13" t="s">
        <v>84</v>
      </c>
      <c r="U52" s="13" t="s">
        <v>275</v>
      </c>
      <c r="V52" s="15">
        <v>17.52</v>
      </c>
      <c r="W52" s="13">
        <v>5</v>
      </c>
      <c r="X52" s="13">
        <v>0.2</v>
      </c>
      <c r="Y52" s="15">
        <v>6.1319999999999997</v>
      </c>
    </row>
    <row r="53" spans="1:25" x14ac:dyDescent="0.3">
      <c r="A53" s="16">
        <v>262</v>
      </c>
      <c r="B53" s="16" t="s">
        <v>276</v>
      </c>
      <c r="C53" s="21">
        <f>1/COUNTIF(B:B,'Store Data - 2017'!$B53)</f>
        <v>1</v>
      </c>
      <c r="D53" s="17">
        <v>42894</v>
      </c>
      <c r="E53" s="17">
        <v>42898</v>
      </c>
      <c r="F53" s="22" t="str">
        <f>TEXT('Store Data - 2017'!$D53,"mmmm")</f>
        <v>June</v>
      </c>
      <c r="G53" s="22" t="str">
        <f>TEXT('Store Data - 2017'!$D53,"dddd")</f>
        <v>Thursday</v>
      </c>
      <c r="H53" s="16" t="s">
        <v>22</v>
      </c>
      <c r="I53" s="16" t="s">
        <v>277</v>
      </c>
      <c r="J53" s="16" t="s">
        <v>278</v>
      </c>
      <c r="K53" s="21">
        <f>1/COUNTIF(J:J,'Store Data - 2017'!$J53)</f>
        <v>0.5</v>
      </c>
      <c r="L53" s="16" t="s">
        <v>57</v>
      </c>
      <c r="M53" s="16" t="s">
        <v>26</v>
      </c>
      <c r="N53" s="16" t="s">
        <v>279</v>
      </c>
      <c r="O53" s="16" t="s">
        <v>50</v>
      </c>
      <c r="P53" s="16">
        <v>77506</v>
      </c>
      <c r="Q53" s="16" t="s">
        <v>51</v>
      </c>
      <c r="R53" s="16" t="s">
        <v>280</v>
      </c>
      <c r="S53" s="16" t="s">
        <v>31</v>
      </c>
      <c r="T53" s="16" t="s">
        <v>190</v>
      </c>
      <c r="U53" s="16" t="s">
        <v>281</v>
      </c>
      <c r="V53" s="18">
        <v>1.6240000000000001</v>
      </c>
      <c r="W53" s="16">
        <v>2</v>
      </c>
      <c r="X53" s="16">
        <v>0.8</v>
      </c>
      <c r="Y53" s="18">
        <v>-4.4660000000000002</v>
      </c>
    </row>
    <row r="54" spans="1:25" x14ac:dyDescent="0.3">
      <c r="A54" s="13">
        <v>267</v>
      </c>
      <c r="B54" s="13" t="s">
        <v>282</v>
      </c>
      <c r="C54" s="21">
        <f>1/COUNTIF(B:B,'Store Data - 2017'!$B54)</f>
        <v>1</v>
      </c>
      <c r="D54" s="14">
        <v>42902</v>
      </c>
      <c r="E54" s="14">
        <v>42906</v>
      </c>
      <c r="F54" s="22" t="str">
        <f>TEXT('Store Data - 2017'!$D54,"mmmm")</f>
        <v>June</v>
      </c>
      <c r="G54" s="22" t="str">
        <f>TEXT('Store Data - 2017'!$D54,"dddd")</f>
        <v>Friday</v>
      </c>
      <c r="H54" s="13" t="s">
        <v>22</v>
      </c>
      <c r="I54" s="13" t="s">
        <v>283</v>
      </c>
      <c r="J54" s="13" t="s">
        <v>284</v>
      </c>
      <c r="K54" s="21">
        <f>1/COUNTIF(J:J,'Store Data - 2017'!$J54)</f>
        <v>0.2</v>
      </c>
      <c r="L54" s="13" t="s">
        <v>57</v>
      </c>
      <c r="M54" s="13" t="s">
        <v>26</v>
      </c>
      <c r="N54" s="13" t="s">
        <v>285</v>
      </c>
      <c r="O54" s="13" t="s">
        <v>28</v>
      </c>
      <c r="P54" s="13">
        <v>27514</v>
      </c>
      <c r="Q54" s="13" t="s">
        <v>29</v>
      </c>
      <c r="R54" s="13" t="s">
        <v>286</v>
      </c>
      <c r="S54" s="13" t="s">
        <v>31</v>
      </c>
      <c r="T54" s="13" t="s">
        <v>146</v>
      </c>
      <c r="U54" s="13" t="s">
        <v>287</v>
      </c>
      <c r="V54" s="15">
        <v>14.016</v>
      </c>
      <c r="W54" s="13">
        <v>3</v>
      </c>
      <c r="X54" s="13">
        <v>0.2</v>
      </c>
      <c r="Y54" s="15">
        <v>4.7304000000000004</v>
      </c>
    </row>
    <row r="55" spans="1:25" x14ac:dyDescent="0.3">
      <c r="A55" s="16">
        <v>269</v>
      </c>
      <c r="B55" s="16" t="s">
        <v>288</v>
      </c>
      <c r="C55" s="21">
        <f>1/COUNTIF(B:B,'Store Data - 2017'!$B55)</f>
        <v>0.5</v>
      </c>
      <c r="D55" s="17">
        <v>43078</v>
      </c>
      <c r="E55" s="17">
        <v>43082</v>
      </c>
      <c r="F55" s="22" t="str">
        <f>TEXT('Store Data - 2017'!$D55,"mmmm")</f>
        <v>December</v>
      </c>
      <c r="G55" s="22" t="str">
        <f>TEXT('Store Data - 2017'!$D55,"dddd")</f>
        <v>Saturday</v>
      </c>
      <c r="H55" s="16" t="s">
        <v>22</v>
      </c>
      <c r="I55" s="16" t="s">
        <v>289</v>
      </c>
      <c r="J55" s="16" t="s">
        <v>290</v>
      </c>
      <c r="K55" s="21">
        <f>1/COUNTIF(J:J,'Store Data - 2017'!$J55)</f>
        <v>0.25</v>
      </c>
      <c r="L55" s="16" t="s">
        <v>57</v>
      </c>
      <c r="M55" s="16" t="s">
        <v>26</v>
      </c>
      <c r="N55" s="16" t="s">
        <v>291</v>
      </c>
      <c r="O55" s="16" t="s">
        <v>166</v>
      </c>
      <c r="P55" s="16">
        <v>45231</v>
      </c>
      <c r="Q55" s="16" t="s">
        <v>40</v>
      </c>
      <c r="R55" s="16" t="s">
        <v>292</v>
      </c>
      <c r="S55" s="16" t="s">
        <v>31</v>
      </c>
      <c r="T55" s="16" t="s">
        <v>70</v>
      </c>
      <c r="U55" s="16" t="s">
        <v>293</v>
      </c>
      <c r="V55" s="18">
        <v>37.207999999999998</v>
      </c>
      <c r="W55" s="16">
        <v>1</v>
      </c>
      <c r="X55" s="16">
        <v>0.2</v>
      </c>
      <c r="Y55" s="18">
        <v>-7.4416000000000002</v>
      </c>
    </row>
    <row r="56" spans="1:25" x14ac:dyDescent="0.3">
      <c r="A56" s="13">
        <v>270</v>
      </c>
      <c r="B56" s="13" t="s">
        <v>288</v>
      </c>
      <c r="C56" s="21">
        <f>1/COUNTIF(B:B,'Store Data - 2017'!$B56)</f>
        <v>0.5</v>
      </c>
      <c r="D56" s="14">
        <v>43078</v>
      </c>
      <c r="E56" s="14">
        <v>43082</v>
      </c>
      <c r="F56" s="22" t="str">
        <f>TEXT('Store Data - 2017'!$D56,"mmmm")</f>
        <v>December</v>
      </c>
      <c r="G56" s="22" t="str">
        <f>TEXT('Store Data - 2017'!$D56,"dddd")</f>
        <v>Saturday</v>
      </c>
      <c r="H56" s="13" t="s">
        <v>22</v>
      </c>
      <c r="I56" s="13" t="s">
        <v>289</v>
      </c>
      <c r="J56" s="13" t="s">
        <v>290</v>
      </c>
      <c r="K56" s="21">
        <f>1/COUNTIF(J:J,'Store Data - 2017'!$J56)</f>
        <v>0.25</v>
      </c>
      <c r="L56" s="13" t="s">
        <v>57</v>
      </c>
      <c r="M56" s="13" t="s">
        <v>26</v>
      </c>
      <c r="N56" s="13" t="s">
        <v>291</v>
      </c>
      <c r="O56" s="13" t="s">
        <v>166</v>
      </c>
      <c r="P56" s="13">
        <v>45231</v>
      </c>
      <c r="Q56" s="13" t="s">
        <v>40</v>
      </c>
      <c r="R56" s="13" t="s">
        <v>294</v>
      </c>
      <c r="S56" s="13" t="s">
        <v>31</v>
      </c>
      <c r="T56" s="13" t="s">
        <v>180</v>
      </c>
      <c r="U56" s="13" t="s">
        <v>295</v>
      </c>
      <c r="V56" s="15">
        <v>57.576000000000001</v>
      </c>
      <c r="W56" s="13">
        <v>3</v>
      </c>
      <c r="X56" s="13">
        <v>0.2</v>
      </c>
      <c r="Y56" s="15">
        <v>21.591000000000001</v>
      </c>
    </row>
    <row r="57" spans="1:25" x14ac:dyDescent="0.3">
      <c r="A57" s="16">
        <v>271</v>
      </c>
      <c r="B57" s="16" t="s">
        <v>296</v>
      </c>
      <c r="C57" s="21">
        <f>1/COUNTIF(B:B,'Store Data - 2017'!$B57)</f>
        <v>1</v>
      </c>
      <c r="D57" s="17">
        <v>43097</v>
      </c>
      <c r="E57" s="17">
        <v>43102</v>
      </c>
      <c r="F57" s="22" t="str">
        <f>TEXT('Store Data - 2017'!$D57,"mmmm")</f>
        <v>December</v>
      </c>
      <c r="G57" s="22" t="str">
        <f>TEXT('Store Data - 2017'!$D57,"dddd")</f>
        <v>Thursday</v>
      </c>
      <c r="H57" s="16" t="s">
        <v>35</v>
      </c>
      <c r="I57" s="16" t="s">
        <v>297</v>
      </c>
      <c r="J57" s="16" t="s">
        <v>298</v>
      </c>
      <c r="K57" s="21">
        <f>1/COUNTIF(J:J,'Store Data - 2017'!$J57)</f>
        <v>0.5</v>
      </c>
      <c r="L57" s="16" t="s">
        <v>57</v>
      </c>
      <c r="M57" s="16" t="s">
        <v>26</v>
      </c>
      <c r="N57" s="16" t="s">
        <v>133</v>
      </c>
      <c r="O57" s="16" t="s">
        <v>134</v>
      </c>
      <c r="P57" s="16">
        <v>94110</v>
      </c>
      <c r="Q57" s="16" t="s">
        <v>120</v>
      </c>
      <c r="R57" s="16" t="s">
        <v>299</v>
      </c>
      <c r="S57" s="16" t="s">
        <v>31</v>
      </c>
      <c r="T57" s="16" t="s">
        <v>70</v>
      </c>
      <c r="U57" s="16" t="s">
        <v>300</v>
      </c>
      <c r="V57" s="18">
        <v>725.84</v>
      </c>
      <c r="W57" s="16">
        <v>4</v>
      </c>
      <c r="X57" s="16">
        <v>0</v>
      </c>
      <c r="Y57" s="18">
        <v>210.49359999999999</v>
      </c>
    </row>
    <row r="58" spans="1:25" x14ac:dyDescent="0.3">
      <c r="A58" s="13">
        <v>275</v>
      </c>
      <c r="B58" s="13" t="s">
        <v>301</v>
      </c>
      <c r="C58" s="21">
        <f>1/COUNTIF(B:B,'Store Data - 2017'!$B58)</f>
        <v>0.5</v>
      </c>
      <c r="D58" s="14">
        <v>42994</v>
      </c>
      <c r="E58" s="14">
        <v>42995</v>
      </c>
      <c r="F58" s="22" t="str">
        <f>TEXT('Store Data - 2017'!$D58,"mmmm")</f>
        <v>September</v>
      </c>
      <c r="G58" s="22" t="str">
        <f>TEXT('Store Data - 2017'!$D58,"dddd")</f>
        <v>Saturday</v>
      </c>
      <c r="H58" s="13" t="s">
        <v>80</v>
      </c>
      <c r="I58" s="13" t="s">
        <v>302</v>
      </c>
      <c r="J58" s="13" t="s">
        <v>303</v>
      </c>
      <c r="K58" s="21">
        <f>1/COUNTIF(J:J,'Store Data - 2017'!$J58)</f>
        <v>0.33333333333333331</v>
      </c>
      <c r="L58" s="13" t="s">
        <v>57</v>
      </c>
      <c r="M58" s="13" t="s">
        <v>26</v>
      </c>
      <c r="N58" s="13" t="s">
        <v>304</v>
      </c>
      <c r="O58" s="13" t="s">
        <v>134</v>
      </c>
      <c r="P58" s="13">
        <v>90301</v>
      </c>
      <c r="Q58" s="13" t="s">
        <v>120</v>
      </c>
      <c r="R58" s="13" t="s">
        <v>305</v>
      </c>
      <c r="S58" s="13" t="s">
        <v>31</v>
      </c>
      <c r="T58" s="13" t="s">
        <v>32</v>
      </c>
      <c r="U58" s="13" t="s">
        <v>306</v>
      </c>
      <c r="V58" s="15">
        <v>8.82</v>
      </c>
      <c r="W58" s="13">
        <v>2</v>
      </c>
      <c r="X58" s="13">
        <v>0</v>
      </c>
      <c r="Y58" s="15">
        <v>4.0571999999999999</v>
      </c>
    </row>
    <row r="59" spans="1:25" x14ac:dyDescent="0.3">
      <c r="A59" s="16">
        <v>276</v>
      </c>
      <c r="B59" s="16" t="s">
        <v>301</v>
      </c>
      <c r="C59" s="21">
        <f>1/COUNTIF(B:B,'Store Data - 2017'!$B59)</f>
        <v>0.5</v>
      </c>
      <c r="D59" s="17">
        <v>42994</v>
      </c>
      <c r="E59" s="17">
        <v>42995</v>
      </c>
      <c r="F59" s="22" t="str">
        <f>TEXT('Store Data - 2017'!$D59,"mmmm")</f>
        <v>September</v>
      </c>
      <c r="G59" s="22" t="str">
        <f>TEXT('Store Data - 2017'!$D59,"dddd")</f>
        <v>Saturday</v>
      </c>
      <c r="H59" s="16" t="s">
        <v>80</v>
      </c>
      <c r="I59" s="16" t="s">
        <v>302</v>
      </c>
      <c r="J59" s="16" t="s">
        <v>303</v>
      </c>
      <c r="K59" s="21">
        <f>1/COUNTIF(J:J,'Store Data - 2017'!$J59)</f>
        <v>0.33333333333333331</v>
      </c>
      <c r="L59" s="16" t="s">
        <v>57</v>
      </c>
      <c r="M59" s="16" t="s">
        <v>26</v>
      </c>
      <c r="N59" s="16" t="s">
        <v>304</v>
      </c>
      <c r="O59" s="16" t="s">
        <v>134</v>
      </c>
      <c r="P59" s="16">
        <v>90301</v>
      </c>
      <c r="Q59" s="16" t="s">
        <v>120</v>
      </c>
      <c r="R59" s="16" t="s">
        <v>307</v>
      </c>
      <c r="S59" s="16" t="s">
        <v>31</v>
      </c>
      <c r="T59" s="16" t="s">
        <v>146</v>
      </c>
      <c r="U59" s="16" t="s">
        <v>308</v>
      </c>
      <c r="V59" s="18">
        <v>5.98</v>
      </c>
      <c r="W59" s="16">
        <v>1</v>
      </c>
      <c r="X59" s="16">
        <v>0</v>
      </c>
      <c r="Y59" s="18">
        <v>1.5548</v>
      </c>
    </row>
    <row r="60" spans="1:25" x14ac:dyDescent="0.3">
      <c r="A60" s="13">
        <v>277</v>
      </c>
      <c r="B60" s="13" t="s">
        <v>309</v>
      </c>
      <c r="C60" s="21">
        <f>1/COUNTIF(B:B,'Store Data - 2017'!$B60)</f>
        <v>0.25</v>
      </c>
      <c r="D60" s="14">
        <v>43021</v>
      </c>
      <c r="E60" s="14">
        <v>43025</v>
      </c>
      <c r="F60" s="22" t="str">
        <f>TEXT('Store Data - 2017'!$D60,"mmmm")</f>
        <v>October</v>
      </c>
      <c r="G60" s="22" t="str">
        <f>TEXT('Store Data - 2017'!$D60,"dddd")</f>
        <v>Friday</v>
      </c>
      <c r="H60" s="13" t="s">
        <v>22</v>
      </c>
      <c r="I60" s="13" t="s">
        <v>310</v>
      </c>
      <c r="J60" s="13" t="s">
        <v>311</v>
      </c>
      <c r="K60" s="21">
        <f>1/COUNTIF(J:J,'Store Data - 2017'!$J60)</f>
        <v>0.25</v>
      </c>
      <c r="L60" s="13" t="s">
        <v>57</v>
      </c>
      <c r="M60" s="13" t="s">
        <v>26</v>
      </c>
      <c r="N60" s="13" t="s">
        <v>38</v>
      </c>
      <c r="O60" s="13" t="s">
        <v>39</v>
      </c>
      <c r="P60" s="13">
        <v>19140</v>
      </c>
      <c r="Q60" s="13" t="s">
        <v>40</v>
      </c>
      <c r="R60" s="13" t="s">
        <v>312</v>
      </c>
      <c r="S60" s="13" t="s">
        <v>31</v>
      </c>
      <c r="T60" s="13" t="s">
        <v>32</v>
      </c>
      <c r="U60" s="13" t="s">
        <v>313</v>
      </c>
      <c r="V60" s="15">
        <v>11.648</v>
      </c>
      <c r="W60" s="13">
        <v>2</v>
      </c>
      <c r="X60" s="13">
        <v>0.2</v>
      </c>
      <c r="Y60" s="15">
        <v>4.0768000000000004</v>
      </c>
    </row>
    <row r="61" spans="1:25" x14ac:dyDescent="0.3">
      <c r="A61" s="16">
        <v>278</v>
      </c>
      <c r="B61" s="16" t="s">
        <v>309</v>
      </c>
      <c r="C61" s="21">
        <f>1/COUNTIF(B:B,'Store Data - 2017'!$B61)</f>
        <v>0.25</v>
      </c>
      <c r="D61" s="17">
        <v>43021</v>
      </c>
      <c r="E61" s="17">
        <v>43025</v>
      </c>
      <c r="F61" s="22" t="str">
        <f>TEXT('Store Data - 2017'!$D61,"mmmm")</f>
        <v>October</v>
      </c>
      <c r="G61" s="22" t="str">
        <f>TEXT('Store Data - 2017'!$D61,"dddd")</f>
        <v>Friday</v>
      </c>
      <c r="H61" s="16" t="s">
        <v>22</v>
      </c>
      <c r="I61" s="16" t="s">
        <v>310</v>
      </c>
      <c r="J61" s="16" t="s">
        <v>311</v>
      </c>
      <c r="K61" s="21">
        <f>1/COUNTIF(J:J,'Store Data - 2017'!$J61)</f>
        <v>0.25</v>
      </c>
      <c r="L61" s="16" t="s">
        <v>57</v>
      </c>
      <c r="M61" s="16" t="s">
        <v>26</v>
      </c>
      <c r="N61" s="16" t="s">
        <v>38</v>
      </c>
      <c r="O61" s="16" t="s">
        <v>39</v>
      </c>
      <c r="P61" s="16">
        <v>19140</v>
      </c>
      <c r="Q61" s="16" t="s">
        <v>40</v>
      </c>
      <c r="R61" s="16" t="s">
        <v>314</v>
      </c>
      <c r="S61" s="16" t="s">
        <v>31</v>
      </c>
      <c r="T61" s="16" t="s">
        <v>32</v>
      </c>
      <c r="U61" s="16" t="s">
        <v>315</v>
      </c>
      <c r="V61" s="18">
        <v>18.175999999999998</v>
      </c>
      <c r="W61" s="16">
        <v>4</v>
      </c>
      <c r="X61" s="16">
        <v>0.2</v>
      </c>
      <c r="Y61" s="18">
        <v>5.9071999999999996</v>
      </c>
    </row>
    <row r="62" spans="1:25" x14ac:dyDescent="0.3">
      <c r="A62" s="13">
        <v>279</v>
      </c>
      <c r="B62" s="13" t="s">
        <v>309</v>
      </c>
      <c r="C62" s="21">
        <f>1/COUNTIF(B:B,'Store Data - 2017'!$B62)</f>
        <v>0.25</v>
      </c>
      <c r="D62" s="14">
        <v>43021</v>
      </c>
      <c r="E62" s="14">
        <v>43025</v>
      </c>
      <c r="F62" s="22" t="str">
        <f>TEXT('Store Data - 2017'!$D62,"mmmm")</f>
        <v>October</v>
      </c>
      <c r="G62" s="22" t="str">
        <f>TEXT('Store Data - 2017'!$D62,"dddd")</f>
        <v>Friday</v>
      </c>
      <c r="H62" s="13" t="s">
        <v>22</v>
      </c>
      <c r="I62" s="13" t="s">
        <v>310</v>
      </c>
      <c r="J62" s="13" t="s">
        <v>311</v>
      </c>
      <c r="K62" s="21">
        <f>1/COUNTIF(J:J,'Store Data - 2017'!$J62)</f>
        <v>0.25</v>
      </c>
      <c r="L62" s="13" t="s">
        <v>57</v>
      </c>
      <c r="M62" s="13" t="s">
        <v>26</v>
      </c>
      <c r="N62" s="13" t="s">
        <v>38</v>
      </c>
      <c r="O62" s="13" t="s">
        <v>39</v>
      </c>
      <c r="P62" s="13">
        <v>19140</v>
      </c>
      <c r="Q62" s="13" t="s">
        <v>40</v>
      </c>
      <c r="R62" s="13" t="s">
        <v>316</v>
      </c>
      <c r="S62" s="13" t="s">
        <v>31</v>
      </c>
      <c r="T62" s="13" t="s">
        <v>70</v>
      </c>
      <c r="U62" s="13" t="s">
        <v>317</v>
      </c>
      <c r="V62" s="15">
        <v>59.712000000000003</v>
      </c>
      <c r="W62" s="13">
        <v>6</v>
      </c>
      <c r="X62" s="13">
        <v>0.2</v>
      </c>
      <c r="Y62" s="15">
        <v>5.9711999999999996</v>
      </c>
    </row>
    <row r="63" spans="1:25" x14ac:dyDescent="0.3">
      <c r="A63" s="16">
        <v>280</v>
      </c>
      <c r="B63" s="16" t="s">
        <v>309</v>
      </c>
      <c r="C63" s="21">
        <f>1/COUNTIF(B:B,'Store Data - 2017'!$B63)</f>
        <v>0.25</v>
      </c>
      <c r="D63" s="17">
        <v>43021</v>
      </c>
      <c r="E63" s="17">
        <v>43025</v>
      </c>
      <c r="F63" s="22" t="str">
        <f>TEXT('Store Data - 2017'!$D63,"mmmm")</f>
        <v>October</v>
      </c>
      <c r="G63" s="22" t="str">
        <f>TEXT('Store Data - 2017'!$D63,"dddd")</f>
        <v>Friday</v>
      </c>
      <c r="H63" s="16" t="s">
        <v>22</v>
      </c>
      <c r="I63" s="16" t="s">
        <v>310</v>
      </c>
      <c r="J63" s="16" t="s">
        <v>311</v>
      </c>
      <c r="K63" s="21">
        <f>1/COUNTIF(J:J,'Store Data - 2017'!$J63)</f>
        <v>0.25</v>
      </c>
      <c r="L63" s="16" t="s">
        <v>57</v>
      </c>
      <c r="M63" s="16" t="s">
        <v>26</v>
      </c>
      <c r="N63" s="16" t="s">
        <v>38</v>
      </c>
      <c r="O63" s="16" t="s">
        <v>39</v>
      </c>
      <c r="P63" s="16">
        <v>19140</v>
      </c>
      <c r="Q63" s="16" t="s">
        <v>40</v>
      </c>
      <c r="R63" s="16" t="s">
        <v>318</v>
      </c>
      <c r="S63" s="16" t="s">
        <v>31</v>
      </c>
      <c r="T63" s="16" t="s">
        <v>113</v>
      </c>
      <c r="U63" s="16" t="s">
        <v>319</v>
      </c>
      <c r="V63" s="18">
        <v>24.84</v>
      </c>
      <c r="W63" s="16">
        <v>3</v>
      </c>
      <c r="X63" s="16">
        <v>0.2</v>
      </c>
      <c r="Y63" s="18">
        <v>8.6940000000000008</v>
      </c>
    </row>
    <row r="64" spans="1:25" x14ac:dyDescent="0.3">
      <c r="A64" s="13">
        <v>304</v>
      </c>
      <c r="B64" s="13" t="s">
        <v>320</v>
      </c>
      <c r="C64" s="21">
        <f>1/COUNTIF(B:B,'Store Data - 2017'!$B64)</f>
        <v>1</v>
      </c>
      <c r="D64" s="14">
        <v>43058</v>
      </c>
      <c r="E64" s="14">
        <v>43062</v>
      </c>
      <c r="F64" s="22" t="str">
        <f>TEXT('Store Data - 2017'!$D64,"mmmm")</f>
        <v>November</v>
      </c>
      <c r="G64" s="22" t="str">
        <f>TEXT('Store Data - 2017'!$D64,"dddd")</f>
        <v>Sunday</v>
      </c>
      <c r="H64" s="13" t="s">
        <v>22</v>
      </c>
      <c r="I64" s="13" t="s">
        <v>321</v>
      </c>
      <c r="J64" s="13" t="s">
        <v>322</v>
      </c>
      <c r="K64" s="21">
        <f>1/COUNTIF(J:J,'Store Data - 2017'!$J64)</f>
        <v>0.33333333333333331</v>
      </c>
      <c r="L64" s="13" t="s">
        <v>25</v>
      </c>
      <c r="M64" s="13" t="s">
        <v>26</v>
      </c>
      <c r="N64" s="13" t="s">
        <v>94</v>
      </c>
      <c r="O64" s="13" t="s">
        <v>59</v>
      </c>
      <c r="P64" s="13">
        <v>60623</v>
      </c>
      <c r="Q64" s="13" t="s">
        <v>51</v>
      </c>
      <c r="R64" s="13" t="s">
        <v>323</v>
      </c>
      <c r="S64" s="13" t="s">
        <v>42</v>
      </c>
      <c r="T64" s="13" t="s">
        <v>251</v>
      </c>
      <c r="U64" s="13" t="s">
        <v>324</v>
      </c>
      <c r="V64" s="15">
        <v>219.07499999999999</v>
      </c>
      <c r="W64" s="13">
        <v>3</v>
      </c>
      <c r="X64" s="13">
        <v>0.5</v>
      </c>
      <c r="Y64" s="15">
        <v>-131.44499999999999</v>
      </c>
    </row>
    <row r="65" spans="1:25" x14ac:dyDescent="0.3">
      <c r="A65" s="16">
        <v>309</v>
      </c>
      <c r="B65" s="16" t="s">
        <v>325</v>
      </c>
      <c r="C65" s="21">
        <f>1/COUNTIF(B:B,'Store Data - 2017'!$B65)</f>
        <v>1</v>
      </c>
      <c r="D65" s="17">
        <v>42840</v>
      </c>
      <c r="E65" s="17">
        <v>42842</v>
      </c>
      <c r="F65" s="22" t="str">
        <f>TEXT('Store Data - 2017'!$D65,"mmmm")</f>
        <v>April</v>
      </c>
      <c r="G65" s="22" t="str">
        <f>TEXT('Store Data - 2017'!$D65,"dddd")</f>
        <v>Saturday</v>
      </c>
      <c r="H65" s="16" t="s">
        <v>80</v>
      </c>
      <c r="I65" s="16" t="s">
        <v>326</v>
      </c>
      <c r="J65" s="16" t="s">
        <v>327</v>
      </c>
      <c r="K65" s="21">
        <f>1/COUNTIF(J:J,'Store Data - 2017'!$J65)</f>
        <v>0.14285714285714285</v>
      </c>
      <c r="L65" s="16" t="s">
        <v>25</v>
      </c>
      <c r="M65" s="16" t="s">
        <v>26</v>
      </c>
      <c r="N65" s="16" t="s">
        <v>328</v>
      </c>
      <c r="O65" s="16" t="s">
        <v>329</v>
      </c>
      <c r="P65" s="16">
        <v>22204</v>
      </c>
      <c r="Q65" s="16" t="s">
        <v>29</v>
      </c>
      <c r="R65" s="16" t="s">
        <v>330</v>
      </c>
      <c r="S65" s="16" t="s">
        <v>31</v>
      </c>
      <c r="T65" s="16" t="s">
        <v>146</v>
      </c>
      <c r="U65" s="16" t="s">
        <v>331</v>
      </c>
      <c r="V65" s="18">
        <v>4.8899999999999997</v>
      </c>
      <c r="W65" s="16">
        <v>1</v>
      </c>
      <c r="X65" s="16">
        <v>0</v>
      </c>
      <c r="Y65" s="18">
        <v>2.0049000000000001</v>
      </c>
    </row>
    <row r="66" spans="1:25" x14ac:dyDescent="0.3">
      <c r="A66" s="13">
        <v>326</v>
      </c>
      <c r="B66" s="13" t="s">
        <v>332</v>
      </c>
      <c r="C66" s="21">
        <f>1/COUNTIF(B:B,'Store Data - 2017'!$B66)</f>
        <v>1</v>
      </c>
      <c r="D66" s="14">
        <v>43042</v>
      </c>
      <c r="E66" s="14">
        <v>43044</v>
      </c>
      <c r="F66" s="22" t="str">
        <f>TEXT('Store Data - 2017'!$D66,"mmmm")</f>
        <v>November</v>
      </c>
      <c r="G66" s="22" t="str">
        <f>TEXT('Store Data - 2017'!$D66,"dddd")</f>
        <v>Friday</v>
      </c>
      <c r="H66" s="13" t="s">
        <v>35</v>
      </c>
      <c r="I66" s="13" t="s">
        <v>333</v>
      </c>
      <c r="J66" s="13" t="s">
        <v>334</v>
      </c>
      <c r="K66" s="21">
        <f>1/COUNTIF(J:J,'Store Data - 2017'!$J66)</f>
        <v>0.125</v>
      </c>
      <c r="L66" s="13" t="s">
        <v>57</v>
      </c>
      <c r="M66" s="13" t="s">
        <v>26</v>
      </c>
      <c r="N66" s="13" t="s">
        <v>335</v>
      </c>
      <c r="O66" s="13" t="s">
        <v>227</v>
      </c>
      <c r="P66" s="13">
        <v>37130</v>
      </c>
      <c r="Q66" s="13" t="s">
        <v>29</v>
      </c>
      <c r="R66" s="13" t="s">
        <v>336</v>
      </c>
      <c r="S66" s="13" t="s">
        <v>42</v>
      </c>
      <c r="T66" s="13" t="s">
        <v>87</v>
      </c>
      <c r="U66" s="13" t="s">
        <v>337</v>
      </c>
      <c r="V66" s="15">
        <v>15.992000000000001</v>
      </c>
      <c r="W66" s="13">
        <v>1</v>
      </c>
      <c r="X66" s="13">
        <v>0.2</v>
      </c>
      <c r="Y66" s="15">
        <v>0.99950000000000006</v>
      </c>
    </row>
    <row r="67" spans="1:25" x14ac:dyDescent="0.3">
      <c r="A67" s="16">
        <v>346</v>
      </c>
      <c r="B67" s="16" t="s">
        <v>338</v>
      </c>
      <c r="C67" s="21">
        <f>1/COUNTIF(B:B,'Store Data - 2017'!$B67)</f>
        <v>1</v>
      </c>
      <c r="D67" s="17">
        <v>42901</v>
      </c>
      <c r="E67" s="17">
        <v>42905</v>
      </c>
      <c r="F67" s="22" t="str">
        <f>TEXT('Store Data - 2017'!$D67,"mmmm")</f>
        <v>June</v>
      </c>
      <c r="G67" s="22" t="str">
        <f>TEXT('Store Data - 2017'!$D67,"dddd")</f>
        <v>Thursday</v>
      </c>
      <c r="H67" s="16" t="s">
        <v>22</v>
      </c>
      <c r="I67" s="16" t="s">
        <v>339</v>
      </c>
      <c r="J67" s="16" t="s">
        <v>340</v>
      </c>
      <c r="K67" s="21">
        <f>1/COUNTIF(J:J,'Store Data - 2017'!$J67)</f>
        <v>0.25</v>
      </c>
      <c r="L67" s="16" t="s">
        <v>25</v>
      </c>
      <c r="M67" s="16" t="s">
        <v>26</v>
      </c>
      <c r="N67" s="16" t="s">
        <v>133</v>
      </c>
      <c r="O67" s="16" t="s">
        <v>134</v>
      </c>
      <c r="P67" s="16">
        <v>94122</v>
      </c>
      <c r="Q67" s="16" t="s">
        <v>120</v>
      </c>
      <c r="R67" s="16" t="s">
        <v>167</v>
      </c>
      <c r="S67" s="16" t="s">
        <v>61</v>
      </c>
      <c r="T67" s="16" t="s">
        <v>62</v>
      </c>
      <c r="U67" s="16" t="s">
        <v>168</v>
      </c>
      <c r="V67" s="18">
        <v>47.975999999999999</v>
      </c>
      <c r="W67" s="16">
        <v>3</v>
      </c>
      <c r="X67" s="16">
        <v>0.2</v>
      </c>
      <c r="Y67" s="18">
        <v>4.7976000000000001</v>
      </c>
    </row>
    <row r="68" spans="1:25" x14ac:dyDescent="0.3">
      <c r="A68" s="13">
        <v>347</v>
      </c>
      <c r="B68" s="13" t="s">
        <v>341</v>
      </c>
      <c r="C68" s="21">
        <f>1/COUNTIF(B:B,'Store Data - 2017'!$B68)</f>
        <v>0.33333333333333331</v>
      </c>
      <c r="D68" s="14">
        <v>42924</v>
      </c>
      <c r="E68" s="14">
        <v>42928</v>
      </c>
      <c r="F68" s="22" t="str">
        <f>TEXT('Store Data - 2017'!$D68,"mmmm")</f>
        <v>July</v>
      </c>
      <c r="G68" s="22" t="str">
        <f>TEXT('Store Data - 2017'!$D68,"dddd")</f>
        <v>Saturday</v>
      </c>
      <c r="H68" s="13" t="s">
        <v>22</v>
      </c>
      <c r="I68" s="13" t="s">
        <v>342</v>
      </c>
      <c r="J68" s="13" t="s">
        <v>343</v>
      </c>
      <c r="K68" s="21">
        <f>1/COUNTIF(J:J,'Store Data - 2017'!$J68)</f>
        <v>0.1111111111111111</v>
      </c>
      <c r="L68" s="13" t="s">
        <v>25</v>
      </c>
      <c r="M68" s="13" t="s">
        <v>26</v>
      </c>
      <c r="N68" s="13" t="s">
        <v>344</v>
      </c>
      <c r="O68" s="13" t="s">
        <v>345</v>
      </c>
      <c r="P68" s="13">
        <v>1852</v>
      </c>
      <c r="Q68" s="13" t="s">
        <v>40</v>
      </c>
      <c r="R68" s="13" t="s">
        <v>346</v>
      </c>
      <c r="S68" s="13" t="s">
        <v>31</v>
      </c>
      <c r="T68" s="13" t="s">
        <v>146</v>
      </c>
      <c r="U68" s="13" t="s">
        <v>347</v>
      </c>
      <c r="V68" s="15">
        <v>7.56</v>
      </c>
      <c r="W68" s="13">
        <v>3</v>
      </c>
      <c r="X68" s="13">
        <v>0</v>
      </c>
      <c r="Y68" s="15">
        <v>3.0996000000000001</v>
      </c>
    </row>
    <row r="69" spans="1:25" x14ac:dyDescent="0.3">
      <c r="A69" s="16">
        <v>348</v>
      </c>
      <c r="B69" s="16" t="s">
        <v>341</v>
      </c>
      <c r="C69" s="21">
        <f>1/COUNTIF(B:B,'Store Data - 2017'!$B69)</f>
        <v>0.33333333333333331</v>
      </c>
      <c r="D69" s="17">
        <v>42924</v>
      </c>
      <c r="E69" s="17">
        <v>42928</v>
      </c>
      <c r="F69" s="22" t="str">
        <f>TEXT('Store Data - 2017'!$D69,"mmmm")</f>
        <v>July</v>
      </c>
      <c r="G69" s="22" t="str">
        <f>TEXT('Store Data - 2017'!$D69,"dddd")</f>
        <v>Saturday</v>
      </c>
      <c r="H69" s="16" t="s">
        <v>22</v>
      </c>
      <c r="I69" s="16" t="s">
        <v>342</v>
      </c>
      <c r="J69" s="16" t="s">
        <v>343</v>
      </c>
      <c r="K69" s="21">
        <f>1/COUNTIF(J:J,'Store Data - 2017'!$J69)</f>
        <v>0.1111111111111111</v>
      </c>
      <c r="L69" s="16" t="s">
        <v>25</v>
      </c>
      <c r="M69" s="16" t="s">
        <v>26</v>
      </c>
      <c r="N69" s="16" t="s">
        <v>344</v>
      </c>
      <c r="O69" s="16" t="s">
        <v>345</v>
      </c>
      <c r="P69" s="16">
        <v>1852</v>
      </c>
      <c r="Q69" s="16" t="s">
        <v>40</v>
      </c>
      <c r="R69" s="16" t="s">
        <v>52</v>
      </c>
      <c r="S69" s="16" t="s">
        <v>31</v>
      </c>
      <c r="T69" s="16" t="s">
        <v>32</v>
      </c>
      <c r="U69" s="16" t="s">
        <v>53</v>
      </c>
      <c r="V69" s="18">
        <v>24.56</v>
      </c>
      <c r="W69" s="16">
        <v>2</v>
      </c>
      <c r="X69" s="16">
        <v>0</v>
      </c>
      <c r="Y69" s="18">
        <v>11.543200000000001</v>
      </c>
    </row>
    <row r="70" spans="1:25" x14ac:dyDescent="0.3">
      <c r="A70" s="13">
        <v>349</v>
      </c>
      <c r="B70" s="13" t="s">
        <v>341</v>
      </c>
      <c r="C70" s="21">
        <f>1/COUNTIF(B:B,'Store Data - 2017'!$B70)</f>
        <v>0.33333333333333331</v>
      </c>
      <c r="D70" s="14">
        <v>42924</v>
      </c>
      <c r="E70" s="14">
        <v>42928</v>
      </c>
      <c r="F70" s="22" t="str">
        <f>TEXT('Store Data - 2017'!$D70,"mmmm")</f>
        <v>July</v>
      </c>
      <c r="G70" s="22" t="str">
        <f>TEXT('Store Data - 2017'!$D70,"dddd")</f>
        <v>Saturday</v>
      </c>
      <c r="H70" s="13" t="s">
        <v>22</v>
      </c>
      <c r="I70" s="13" t="s">
        <v>342</v>
      </c>
      <c r="J70" s="13" t="s">
        <v>343</v>
      </c>
      <c r="K70" s="21">
        <f>1/COUNTIF(J:J,'Store Data - 2017'!$J70)</f>
        <v>0.1111111111111111</v>
      </c>
      <c r="L70" s="13" t="s">
        <v>25</v>
      </c>
      <c r="M70" s="13" t="s">
        <v>26</v>
      </c>
      <c r="N70" s="13" t="s">
        <v>344</v>
      </c>
      <c r="O70" s="13" t="s">
        <v>345</v>
      </c>
      <c r="P70" s="13">
        <v>1852</v>
      </c>
      <c r="Q70" s="13" t="s">
        <v>40</v>
      </c>
      <c r="R70" s="13" t="s">
        <v>348</v>
      </c>
      <c r="S70" s="13" t="s">
        <v>31</v>
      </c>
      <c r="T70" s="13" t="s">
        <v>146</v>
      </c>
      <c r="U70" s="13" t="s">
        <v>349</v>
      </c>
      <c r="V70" s="15">
        <v>12.96</v>
      </c>
      <c r="W70" s="13">
        <v>2</v>
      </c>
      <c r="X70" s="13">
        <v>0</v>
      </c>
      <c r="Y70" s="15">
        <v>4.1471999999999998</v>
      </c>
    </row>
    <row r="71" spans="1:25" x14ac:dyDescent="0.3">
      <c r="A71" s="16">
        <v>360</v>
      </c>
      <c r="B71" s="16" t="s">
        <v>350</v>
      </c>
      <c r="C71" s="21">
        <f>1/COUNTIF(B:B,'Store Data - 2017'!$B71)</f>
        <v>0.5</v>
      </c>
      <c r="D71" s="17">
        <v>42802</v>
      </c>
      <c r="E71" s="17">
        <v>42805</v>
      </c>
      <c r="F71" s="22" t="str">
        <f>TEXT('Store Data - 2017'!$D71,"mmmm")</f>
        <v>March</v>
      </c>
      <c r="G71" s="22" t="str">
        <f>TEXT('Store Data - 2017'!$D71,"dddd")</f>
        <v>Wednesday</v>
      </c>
      <c r="H71" s="16" t="s">
        <v>80</v>
      </c>
      <c r="I71" s="16" t="s">
        <v>351</v>
      </c>
      <c r="J71" s="16" t="s">
        <v>352</v>
      </c>
      <c r="K71" s="21">
        <f>1/COUNTIF(J:J,'Store Data - 2017'!$J71)</f>
        <v>0.33333333333333331</v>
      </c>
      <c r="L71" s="16" t="s">
        <v>57</v>
      </c>
      <c r="M71" s="16" t="s">
        <v>26</v>
      </c>
      <c r="N71" s="16" t="s">
        <v>165</v>
      </c>
      <c r="O71" s="16" t="s">
        <v>353</v>
      </c>
      <c r="P71" s="16">
        <v>31907</v>
      </c>
      <c r="Q71" s="16" t="s">
        <v>29</v>
      </c>
      <c r="R71" s="16" t="s">
        <v>354</v>
      </c>
      <c r="S71" s="16" t="s">
        <v>31</v>
      </c>
      <c r="T71" s="16" t="s">
        <v>190</v>
      </c>
      <c r="U71" s="16" t="s">
        <v>355</v>
      </c>
      <c r="V71" s="18">
        <v>647.84</v>
      </c>
      <c r="W71" s="16">
        <v>8</v>
      </c>
      <c r="X71" s="16">
        <v>0</v>
      </c>
      <c r="Y71" s="18">
        <v>168.4384</v>
      </c>
    </row>
    <row r="72" spans="1:25" x14ac:dyDescent="0.3">
      <c r="A72" s="13">
        <v>361</v>
      </c>
      <c r="B72" s="13" t="s">
        <v>350</v>
      </c>
      <c r="C72" s="21">
        <f>1/COUNTIF(B:B,'Store Data - 2017'!$B72)</f>
        <v>0.5</v>
      </c>
      <c r="D72" s="14">
        <v>42802</v>
      </c>
      <c r="E72" s="14">
        <v>42805</v>
      </c>
      <c r="F72" s="22" t="str">
        <f>TEXT('Store Data - 2017'!$D72,"mmmm")</f>
        <v>March</v>
      </c>
      <c r="G72" s="22" t="str">
        <f>TEXT('Store Data - 2017'!$D72,"dddd")</f>
        <v>Wednesday</v>
      </c>
      <c r="H72" s="13" t="s">
        <v>80</v>
      </c>
      <c r="I72" s="13" t="s">
        <v>351</v>
      </c>
      <c r="J72" s="13" t="s">
        <v>352</v>
      </c>
      <c r="K72" s="21">
        <f>1/COUNTIF(J:J,'Store Data - 2017'!$J72)</f>
        <v>0.33333333333333331</v>
      </c>
      <c r="L72" s="13" t="s">
        <v>57</v>
      </c>
      <c r="M72" s="13" t="s">
        <v>26</v>
      </c>
      <c r="N72" s="13" t="s">
        <v>165</v>
      </c>
      <c r="O72" s="13" t="s">
        <v>353</v>
      </c>
      <c r="P72" s="13">
        <v>31907</v>
      </c>
      <c r="Q72" s="13" t="s">
        <v>29</v>
      </c>
      <c r="R72" s="13" t="s">
        <v>356</v>
      </c>
      <c r="S72" s="13" t="s">
        <v>31</v>
      </c>
      <c r="T72" s="13" t="s">
        <v>113</v>
      </c>
      <c r="U72" s="13" t="s">
        <v>357</v>
      </c>
      <c r="V72" s="15">
        <v>20.7</v>
      </c>
      <c r="W72" s="13">
        <v>2</v>
      </c>
      <c r="X72" s="13">
        <v>0</v>
      </c>
      <c r="Y72" s="15">
        <v>9.9359999999999999</v>
      </c>
    </row>
    <row r="73" spans="1:25" x14ac:dyDescent="0.3">
      <c r="A73" s="16">
        <v>362</v>
      </c>
      <c r="B73" s="16" t="s">
        <v>358</v>
      </c>
      <c r="C73" s="21">
        <f>1/COUNTIF(B:B,'Store Data - 2017'!$B73)</f>
        <v>0.25</v>
      </c>
      <c r="D73" s="17">
        <v>43003</v>
      </c>
      <c r="E73" s="17">
        <v>43009</v>
      </c>
      <c r="F73" s="22" t="str">
        <f>TEXT('Store Data - 2017'!$D73,"mmmm")</f>
        <v>September</v>
      </c>
      <c r="G73" s="22" t="str">
        <f>TEXT('Store Data - 2017'!$D73,"dddd")</f>
        <v>Monday</v>
      </c>
      <c r="H73" s="16" t="s">
        <v>22</v>
      </c>
      <c r="I73" s="16" t="s">
        <v>359</v>
      </c>
      <c r="J73" s="16" t="s">
        <v>360</v>
      </c>
      <c r="K73" s="21">
        <f>1/COUNTIF(J:J,'Store Data - 2017'!$J73)</f>
        <v>0.2</v>
      </c>
      <c r="L73" s="16" t="s">
        <v>25</v>
      </c>
      <c r="M73" s="16" t="s">
        <v>26</v>
      </c>
      <c r="N73" s="16" t="s">
        <v>126</v>
      </c>
      <c r="O73" s="16" t="s">
        <v>127</v>
      </c>
      <c r="P73" s="16">
        <v>10009</v>
      </c>
      <c r="Q73" s="16" t="s">
        <v>40</v>
      </c>
      <c r="R73" s="16" t="s">
        <v>356</v>
      </c>
      <c r="S73" s="16" t="s">
        <v>31</v>
      </c>
      <c r="T73" s="16" t="s">
        <v>113</v>
      </c>
      <c r="U73" s="16" t="s">
        <v>357</v>
      </c>
      <c r="V73" s="18">
        <v>20.7</v>
      </c>
      <c r="W73" s="16">
        <v>2</v>
      </c>
      <c r="X73" s="16">
        <v>0</v>
      </c>
      <c r="Y73" s="18">
        <v>9.9359999999999999</v>
      </c>
    </row>
    <row r="74" spans="1:25" x14ac:dyDescent="0.3">
      <c r="A74" s="13">
        <v>363</v>
      </c>
      <c r="B74" s="13" t="s">
        <v>358</v>
      </c>
      <c r="C74" s="21">
        <f>1/COUNTIF(B:B,'Store Data - 2017'!$B74)</f>
        <v>0.25</v>
      </c>
      <c r="D74" s="14">
        <v>43003</v>
      </c>
      <c r="E74" s="14">
        <v>43009</v>
      </c>
      <c r="F74" s="22" t="str">
        <f>TEXT('Store Data - 2017'!$D74,"mmmm")</f>
        <v>September</v>
      </c>
      <c r="G74" s="22" t="str">
        <f>TEXT('Store Data - 2017'!$D74,"dddd")</f>
        <v>Monday</v>
      </c>
      <c r="H74" s="13" t="s">
        <v>22</v>
      </c>
      <c r="I74" s="13" t="s">
        <v>359</v>
      </c>
      <c r="J74" s="13" t="s">
        <v>360</v>
      </c>
      <c r="K74" s="21">
        <f>1/COUNTIF(J:J,'Store Data - 2017'!$J74)</f>
        <v>0.2</v>
      </c>
      <c r="L74" s="13" t="s">
        <v>25</v>
      </c>
      <c r="M74" s="13" t="s">
        <v>26</v>
      </c>
      <c r="N74" s="13" t="s">
        <v>126</v>
      </c>
      <c r="O74" s="13" t="s">
        <v>127</v>
      </c>
      <c r="P74" s="13">
        <v>10009</v>
      </c>
      <c r="Q74" s="13" t="s">
        <v>40</v>
      </c>
      <c r="R74" s="13" t="s">
        <v>361</v>
      </c>
      <c r="S74" s="13" t="s">
        <v>42</v>
      </c>
      <c r="T74" s="13" t="s">
        <v>43</v>
      </c>
      <c r="U74" s="13" t="s">
        <v>362</v>
      </c>
      <c r="V74" s="15">
        <v>488.64600000000002</v>
      </c>
      <c r="W74" s="13">
        <v>3</v>
      </c>
      <c r="X74" s="13">
        <v>0.1</v>
      </c>
      <c r="Y74" s="15">
        <v>86.870400000000004</v>
      </c>
    </row>
    <row r="75" spans="1:25" x14ac:dyDescent="0.3">
      <c r="A75" s="16">
        <v>364</v>
      </c>
      <c r="B75" s="16" t="s">
        <v>358</v>
      </c>
      <c r="C75" s="21">
        <f>1/COUNTIF(B:B,'Store Data - 2017'!$B75)</f>
        <v>0.25</v>
      </c>
      <c r="D75" s="17">
        <v>43003</v>
      </c>
      <c r="E75" s="17">
        <v>43009</v>
      </c>
      <c r="F75" s="22" t="str">
        <f>TEXT('Store Data - 2017'!$D75,"mmmm")</f>
        <v>September</v>
      </c>
      <c r="G75" s="22" t="str">
        <f>TEXT('Store Data - 2017'!$D75,"dddd")</f>
        <v>Monday</v>
      </c>
      <c r="H75" s="16" t="s">
        <v>22</v>
      </c>
      <c r="I75" s="16" t="s">
        <v>359</v>
      </c>
      <c r="J75" s="16" t="s">
        <v>360</v>
      </c>
      <c r="K75" s="21">
        <f>1/COUNTIF(J:J,'Store Data - 2017'!$J75)</f>
        <v>0.2</v>
      </c>
      <c r="L75" s="16" t="s">
        <v>25</v>
      </c>
      <c r="M75" s="16" t="s">
        <v>26</v>
      </c>
      <c r="N75" s="16" t="s">
        <v>126</v>
      </c>
      <c r="O75" s="16" t="s">
        <v>127</v>
      </c>
      <c r="P75" s="16">
        <v>10009</v>
      </c>
      <c r="Q75" s="16" t="s">
        <v>40</v>
      </c>
      <c r="R75" s="16" t="s">
        <v>363</v>
      </c>
      <c r="S75" s="16" t="s">
        <v>31</v>
      </c>
      <c r="T75" s="16" t="s">
        <v>146</v>
      </c>
      <c r="U75" s="16" t="s">
        <v>364</v>
      </c>
      <c r="V75" s="18">
        <v>5.56</v>
      </c>
      <c r="W75" s="16">
        <v>2</v>
      </c>
      <c r="X75" s="16">
        <v>0</v>
      </c>
      <c r="Y75" s="18">
        <v>1.4456</v>
      </c>
    </row>
    <row r="76" spans="1:25" x14ac:dyDescent="0.3">
      <c r="A76" s="13">
        <v>365</v>
      </c>
      <c r="B76" s="13" t="s">
        <v>358</v>
      </c>
      <c r="C76" s="21">
        <f>1/COUNTIF(B:B,'Store Data - 2017'!$B76)</f>
        <v>0.25</v>
      </c>
      <c r="D76" s="14">
        <v>43003</v>
      </c>
      <c r="E76" s="14">
        <v>43009</v>
      </c>
      <c r="F76" s="22" t="str">
        <f>TEXT('Store Data - 2017'!$D76,"mmmm")</f>
        <v>September</v>
      </c>
      <c r="G76" s="22" t="str">
        <f>TEXT('Store Data - 2017'!$D76,"dddd")</f>
        <v>Monday</v>
      </c>
      <c r="H76" s="13" t="s">
        <v>22</v>
      </c>
      <c r="I76" s="13" t="s">
        <v>359</v>
      </c>
      <c r="J76" s="13" t="s">
        <v>360</v>
      </c>
      <c r="K76" s="21">
        <f>1/COUNTIF(J:J,'Store Data - 2017'!$J76)</f>
        <v>0.2</v>
      </c>
      <c r="L76" s="13" t="s">
        <v>25</v>
      </c>
      <c r="M76" s="13" t="s">
        <v>26</v>
      </c>
      <c r="N76" s="13" t="s">
        <v>126</v>
      </c>
      <c r="O76" s="13" t="s">
        <v>127</v>
      </c>
      <c r="P76" s="13">
        <v>10009</v>
      </c>
      <c r="Q76" s="13" t="s">
        <v>40</v>
      </c>
      <c r="R76" s="13" t="s">
        <v>365</v>
      </c>
      <c r="S76" s="13" t="s">
        <v>42</v>
      </c>
      <c r="T76" s="13" t="s">
        <v>87</v>
      </c>
      <c r="U76" s="13" t="s">
        <v>366</v>
      </c>
      <c r="V76" s="15">
        <v>47.12</v>
      </c>
      <c r="W76" s="13">
        <v>8</v>
      </c>
      <c r="X76" s="13">
        <v>0</v>
      </c>
      <c r="Y76" s="15">
        <v>20.732800000000001</v>
      </c>
    </row>
    <row r="77" spans="1:25" x14ac:dyDescent="0.3">
      <c r="A77" s="16">
        <v>371</v>
      </c>
      <c r="B77" s="16" t="s">
        <v>367</v>
      </c>
      <c r="C77" s="21">
        <f>1/COUNTIF(B:B,'Store Data - 2017'!$B77)</f>
        <v>0.5</v>
      </c>
      <c r="D77" s="17">
        <v>42884</v>
      </c>
      <c r="E77" s="17">
        <v>42890</v>
      </c>
      <c r="F77" s="22" t="str">
        <f>TEXT('Store Data - 2017'!$D77,"mmmm")</f>
        <v>May</v>
      </c>
      <c r="G77" s="22" t="str">
        <f>TEXT('Store Data - 2017'!$D77,"dddd")</f>
        <v>Monday</v>
      </c>
      <c r="H77" s="16" t="s">
        <v>22</v>
      </c>
      <c r="I77" s="16" t="s">
        <v>368</v>
      </c>
      <c r="J77" s="16" t="s">
        <v>369</v>
      </c>
      <c r="K77" s="21">
        <f>1/COUNTIF(J:J,'Store Data - 2017'!$J77)</f>
        <v>0.33333333333333331</v>
      </c>
      <c r="L77" s="16" t="s">
        <v>25</v>
      </c>
      <c r="M77" s="16" t="s">
        <v>26</v>
      </c>
      <c r="N77" s="16" t="s">
        <v>370</v>
      </c>
      <c r="O77" s="16" t="s">
        <v>50</v>
      </c>
      <c r="P77" s="16">
        <v>78550</v>
      </c>
      <c r="Q77" s="16" t="s">
        <v>51</v>
      </c>
      <c r="R77" s="16" t="s">
        <v>371</v>
      </c>
      <c r="S77" s="16" t="s">
        <v>31</v>
      </c>
      <c r="T77" s="16" t="s">
        <v>32</v>
      </c>
      <c r="U77" s="16" t="s">
        <v>372</v>
      </c>
      <c r="V77" s="18">
        <v>25.92</v>
      </c>
      <c r="W77" s="16">
        <v>5</v>
      </c>
      <c r="X77" s="16">
        <v>0.2</v>
      </c>
      <c r="Y77" s="18">
        <v>9.3960000000000008</v>
      </c>
    </row>
    <row r="78" spans="1:25" x14ac:dyDescent="0.3">
      <c r="A78" s="13">
        <v>372</v>
      </c>
      <c r="B78" s="13" t="s">
        <v>367</v>
      </c>
      <c r="C78" s="21">
        <f>1/COUNTIF(B:B,'Store Data - 2017'!$B78)</f>
        <v>0.5</v>
      </c>
      <c r="D78" s="14">
        <v>42884</v>
      </c>
      <c r="E78" s="14">
        <v>42890</v>
      </c>
      <c r="F78" s="22" t="str">
        <f>TEXT('Store Data - 2017'!$D78,"mmmm")</f>
        <v>May</v>
      </c>
      <c r="G78" s="22" t="str">
        <f>TEXT('Store Data - 2017'!$D78,"dddd")</f>
        <v>Monday</v>
      </c>
      <c r="H78" s="13" t="s">
        <v>22</v>
      </c>
      <c r="I78" s="13" t="s">
        <v>368</v>
      </c>
      <c r="J78" s="13" t="s">
        <v>369</v>
      </c>
      <c r="K78" s="21">
        <f>1/COUNTIF(J:J,'Store Data - 2017'!$J78)</f>
        <v>0.33333333333333331</v>
      </c>
      <c r="L78" s="13" t="s">
        <v>25</v>
      </c>
      <c r="M78" s="13" t="s">
        <v>26</v>
      </c>
      <c r="N78" s="13" t="s">
        <v>370</v>
      </c>
      <c r="O78" s="13" t="s">
        <v>50</v>
      </c>
      <c r="P78" s="13">
        <v>78550</v>
      </c>
      <c r="Q78" s="13" t="s">
        <v>51</v>
      </c>
      <c r="R78" s="13" t="s">
        <v>373</v>
      </c>
      <c r="S78" s="13" t="s">
        <v>31</v>
      </c>
      <c r="T78" s="13" t="s">
        <v>70</v>
      </c>
      <c r="U78" s="13" t="s">
        <v>374</v>
      </c>
      <c r="V78" s="15">
        <v>53.423999999999999</v>
      </c>
      <c r="W78" s="13">
        <v>3</v>
      </c>
      <c r="X78" s="13">
        <v>0.2</v>
      </c>
      <c r="Y78" s="15">
        <v>4.6745999999999999</v>
      </c>
    </row>
    <row r="79" spans="1:25" x14ac:dyDescent="0.3">
      <c r="A79" s="16">
        <v>378</v>
      </c>
      <c r="B79" s="16" t="s">
        <v>375</v>
      </c>
      <c r="C79" s="21">
        <f>1/COUNTIF(B:B,'Store Data - 2017'!$B79)</f>
        <v>1</v>
      </c>
      <c r="D79" s="17">
        <v>42974</v>
      </c>
      <c r="E79" s="17">
        <v>42979</v>
      </c>
      <c r="F79" s="22" t="str">
        <f>TEXT('Store Data - 2017'!$D79,"mmmm")</f>
        <v>August</v>
      </c>
      <c r="G79" s="22" t="str">
        <f>TEXT('Store Data - 2017'!$D79,"dddd")</f>
        <v>Sunday</v>
      </c>
      <c r="H79" s="16" t="s">
        <v>22</v>
      </c>
      <c r="I79" s="16" t="s">
        <v>376</v>
      </c>
      <c r="J79" s="16" t="s">
        <v>377</v>
      </c>
      <c r="K79" s="21">
        <f>1/COUNTIF(J:J,'Store Data - 2017'!$J79)</f>
        <v>0.25</v>
      </c>
      <c r="L79" s="16" t="s">
        <v>57</v>
      </c>
      <c r="M79" s="16" t="s">
        <v>26</v>
      </c>
      <c r="N79" s="16" t="s">
        <v>226</v>
      </c>
      <c r="O79" s="16" t="s">
        <v>345</v>
      </c>
      <c r="P79" s="16">
        <v>2038</v>
      </c>
      <c r="Q79" s="16" t="s">
        <v>40</v>
      </c>
      <c r="R79" s="16" t="s">
        <v>378</v>
      </c>
      <c r="S79" s="16" t="s">
        <v>42</v>
      </c>
      <c r="T79" s="16" t="s">
        <v>251</v>
      </c>
      <c r="U79" s="16" t="s">
        <v>379</v>
      </c>
      <c r="V79" s="18">
        <v>1488.424</v>
      </c>
      <c r="W79" s="16">
        <v>7</v>
      </c>
      <c r="X79" s="16">
        <v>0.3</v>
      </c>
      <c r="Y79" s="18">
        <v>-297.6848</v>
      </c>
    </row>
    <row r="80" spans="1:25" x14ac:dyDescent="0.3">
      <c r="A80" s="13">
        <v>390</v>
      </c>
      <c r="B80" s="13" t="s">
        <v>380</v>
      </c>
      <c r="C80" s="21">
        <f>1/COUNTIF(B:B,'Store Data - 2017'!$B80)</f>
        <v>0.5</v>
      </c>
      <c r="D80" s="14">
        <v>43080</v>
      </c>
      <c r="E80" s="14">
        <v>43084</v>
      </c>
      <c r="F80" s="22" t="str">
        <f>TEXT('Store Data - 2017'!$D80,"mmmm")</f>
        <v>December</v>
      </c>
      <c r="G80" s="22" t="str">
        <f>TEXT('Store Data - 2017'!$D80,"dddd")</f>
        <v>Monday</v>
      </c>
      <c r="H80" s="13" t="s">
        <v>22</v>
      </c>
      <c r="I80" s="13" t="s">
        <v>381</v>
      </c>
      <c r="J80" s="13" t="s">
        <v>382</v>
      </c>
      <c r="K80" s="21">
        <f>1/COUNTIF(J:J,'Store Data - 2017'!$J80)</f>
        <v>0.5</v>
      </c>
      <c r="L80" s="13" t="s">
        <v>25</v>
      </c>
      <c r="M80" s="13" t="s">
        <v>26</v>
      </c>
      <c r="N80" s="13" t="s">
        <v>126</v>
      </c>
      <c r="O80" s="13" t="s">
        <v>127</v>
      </c>
      <c r="P80" s="13">
        <v>10009</v>
      </c>
      <c r="Q80" s="13" t="s">
        <v>40</v>
      </c>
      <c r="R80" s="13" t="s">
        <v>383</v>
      </c>
      <c r="S80" s="13" t="s">
        <v>31</v>
      </c>
      <c r="T80" s="13" t="s">
        <v>84</v>
      </c>
      <c r="U80" s="13" t="s">
        <v>384</v>
      </c>
      <c r="V80" s="15">
        <v>23.36</v>
      </c>
      <c r="W80" s="13">
        <v>4</v>
      </c>
      <c r="X80" s="13">
        <v>0.2</v>
      </c>
      <c r="Y80" s="15">
        <v>7.8840000000000003</v>
      </c>
    </row>
    <row r="81" spans="1:25" x14ac:dyDescent="0.3">
      <c r="A81" s="16">
        <v>391</v>
      </c>
      <c r="B81" s="16" t="s">
        <v>380</v>
      </c>
      <c r="C81" s="21">
        <f>1/COUNTIF(B:B,'Store Data - 2017'!$B81)</f>
        <v>0.5</v>
      </c>
      <c r="D81" s="17">
        <v>43080</v>
      </c>
      <c r="E81" s="17">
        <v>43084</v>
      </c>
      <c r="F81" s="22" t="str">
        <f>TEXT('Store Data - 2017'!$D81,"mmmm")</f>
        <v>December</v>
      </c>
      <c r="G81" s="22" t="str">
        <f>TEXT('Store Data - 2017'!$D81,"dddd")</f>
        <v>Monday</v>
      </c>
      <c r="H81" s="16" t="s">
        <v>22</v>
      </c>
      <c r="I81" s="16" t="s">
        <v>381</v>
      </c>
      <c r="J81" s="16" t="s">
        <v>382</v>
      </c>
      <c r="K81" s="21">
        <f>1/COUNTIF(J:J,'Store Data - 2017'!$J81)</f>
        <v>0.5</v>
      </c>
      <c r="L81" s="16" t="s">
        <v>25</v>
      </c>
      <c r="M81" s="16" t="s">
        <v>26</v>
      </c>
      <c r="N81" s="16" t="s">
        <v>126</v>
      </c>
      <c r="O81" s="16" t="s">
        <v>127</v>
      </c>
      <c r="P81" s="16">
        <v>10009</v>
      </c>
      <c r="Q81" s="16" t="s">
        <v>40</v>
      </c>
      <c r="R81" s="16" t="s">
        <v>109</v>
      </c>
      <c r="S81" s="16" t="s">
        <v>61</v>
      </c>
      <c r="T81" s="16" t="s">
        <v>110</v>
      </c>
      <c r="U81" s="16" t="s">
        <v>111</v>
      </c>
      <c r="V81" s="18">
        <v>39.979999999999997</v>
      </c>
      <c r="W81" s="16">
        <v>2</v>
      </c>
      <c r="X81" s="16">
        <v>0</v>
      </c>
      <c r="Y81" s="18">
        <v>13.5932</v>
      </c>
    </row>
    <row r="82" spans="1:25" x14ac:dyDescent="0.3">
      <c r="A82" s="13">
        <v>395</v>
      </c>
      <c r="B82" s="13" t="s">
        <v>385</v>
      </c>
      <c r="C82" s="21">
        <f>1/COUNTIF(B:B,'Store Data - 2017'!$B82)</f>
        <v>1</v>
      </c>
      <c r="D82" s="14">
        <v>42916</v>
      </c>
      <c r="E82" s="14">
        <v>42921</v>
      </c>
      <c r="F82" s="22" t="str">
        <f>TEXT('Store Data - 2017'!$D82,"mmmm")</f>
        <v>June</v>
      </c>
      <c r="G82" s="22" t="str">
        <f>TEXT('Store Data - 2017'!$D82,"dddd")</f>
        <v>Friday</v>
      </c>
      <c r="H82" s="13" t="s">
        <v>22</v>
      </c>
      <c r="I82" s="13" t="s">
        <v>386</v>
      </c>
      <c r="J82" s="13" t="s">
        <v>387</v>
      </c>
      <c r="K82" s="21">
        <f>1/COUNTIF(J:J,'Store Data - 2017'!$J82)</f>
        <v>0.25</v>
      </c>
      <c r="L82" s="13" t="s">
        <v>48</v>
      </c>
      <c r="M82" s="13" t="s">
        <v>26</v>
      </c>
      <c r="N82" s="13" t="s">
        <v>388</v>
      </c>
      <c r="O82" s="13" t="s">
        <v>389</v>
      </c>
      <c r="P82" s="13">
        <v>89115</v>
      </c>
      <c r="Q82" s="13" t="s">
        <v>120</v>
      </c>
      <c r="R82" s="13" t="s">
        <v>390</v>
      </c>
      <c r="S82" s="13" t="s">
        <v>31</v>
      </c>
      <c r="T82" s="13" t="s">
        <v>84</v>
      </c>
      <c r="U82" s="13" t="s">
        <v>391</v>
      </c>
      <c r="V82" s="15">
        <v>75.792000000000002</v>
      </c>
      <c r="W82" s="13">
        <v>3</v>
      </c>
      <c r="X82" s="13">
        <v>0.2</v>
      </c>
      <c r="Y82" s="15">
        <v>25.579799999999999</v>
      </c>
    </row>
    <row r="83" spans="1:25" x14ac:dyDescent="0.3">
      <c r="A83" s="16">
        <v>396</v>
      </c>
      <c r="B83" s="16" t="s">
        <v>392</v>
      </c>
      <c r="C83" s="21">
        <f>1/COUNTIF(B:B,'Store Data - 2017'!$B83)</f>
        <v>0.5</v>
      </c>
      <c r="D83" s="17">
        <v>43025</v>
      </c>
      <c r="E83" s="17">
        <v>43027</v>
      </c>
      <c r="F83" s="22" t="str">
        <f>TEXT('Store Data - 2017'!$D83,"mmmm")</f>
        <v>October</v>
      </c>
      <c r="G83" s="22" t="str">
        <f>TEXT('Store Data - 2017'!$D83,"dddd")</f>
        <v>Tuesday</v>
      </c>
      <c r="H83" s="16" t="s">
        <v>35</v>
      </c>
      <c r="I83" s="16" t="s">
        <v>393</v>
      </c>
      <c r="J83" s="16" t="s">
        <v>394</v>
      </c>
      <c r="K83" s="21">
        <f>1/COUNTIF(J:J,'Store Data - 2017'!$J83)</f>
        <v>6.25E-2</v>
      </c>
      <c r="L83" s="16" t="s">
        <v>57</v>
      </c>
      <c r="M83" s="16" t="s">
        <v>26</v>
      </c>
      <c r="N83" s="16" t="s">
        <v>395</v>
      </c>
      <c r="O83" s="16" t="s">
        <v>396</v>
      </c>
      <c r="P83" s="16">
        <v>2886</v>
      </c>
      <c r="Q83" s="16" t="s">
        <v>40</v>
      </c>
      <c r="R83" s="16" t="s">
        <v>397</v>
      </c>
      <c r="S83" s="16" t="s">
        <v>31</v>
      </c>
      <c r="T83" s="16" t="s">
        <v>70</v>
      </c>
      <c r="U83" s="16" t="s">
        <v>398</v>
      </c>
      <c r="V83" s="18">
        <v>49.96</v>
      </c>
      <c r="W83" s="16">
        <v>2</v>
      </c>
      <c r="X83" s="16">
        <v>0</v>
      </c>
      <c r="Y83" s="18">
        <v>9.4923999999999999</v>
      </c>
    </row>
    <row r="84" spans="1:25" x14ac:dyDescent="0.3">
      <c r="A84" s="13">
        <v>397</v>
      </c>
      <c r="B84" s="13" t="s">
        <v>392</v>
      </c>
      <c r="C84" s="21">
        <f>1/COUNTIF(B:B,'Store Data - 2017'!$B84)</f>
        <v>0.5</v>
      </c>
      <c r="D84" s="14">
        <v>43025</v>
      </c>
      <c r="E84" s="14">
        <v>43027</v>
      </c>
      <c r="F84" s="22" t="str">
        <f>TEXT('Store Data - 2017'!$D84,"mmmm")</f>
        <v>October</v>
      </c>
      <c r="G84" s="22" t="str">
        <f>TEXT('Store Data - 2017'!$D84,"dddd")</f>
        <v>Tuesday</v>
      </c>
      <c r="H84" s="13" t="s">
        <v>35</v>
      </c>
      <c r="I84" s="13" t="s">
        <v>393</v>
      </c>
      <c r="J84" s="13" t="s">
        <v>394</v>
      </c>
      <c r="K84" s="21">
        <f>1/COUNTIF(J:J,'Store Data - 2017'!$J84)</f>
        <v>6.25E-2</v>
      </c>
      <c r="L84" s="13" t="s">
        <v>57</v>
      </c>
      <c r="M84" s="13" t="s">
        <v>26</v>
      </c>
      <c r="N84" s="13" t="s">
        <v>395</v>
      </c>
      <c r="O84" s="13" t="s">
        <v>396</v>
      </c>
      <c r="P84" s="13">
        <v>2886</v>
      </c>
      <c r="Q84" s="13" t="s">
        <v>40</v>
      </c>
      <c r="R84" s="13" t="s">
        <v>399</v>
      </c>
      <c r="S84" s="13" t="s">
        <v>31</v>
      </c>
      <c r="T84" s="13" t="s">
        <v>32</v>
      </c>
      <c r="U84" s="13" t="s">
        <v>400</v>
      </c>
      <c r="V84" s="15">
        <v>12.96</v>
      </c>
      <c r="W84" s="13">
        <v>2</v>
      </c>
      <c r="X84" s="13">
        <v>0</v>
      </c>
      <c r="Y84" s="15">
        <v>6.2207999999999997</v>
      </c>
    </row>
    <row r="85" spans="1:25" x14ac:dyDescent="0.3">
      <c r="A85" s="16">
        <v>405</v>
      </c>
      <c r="B85" s="16" t="s">
        <v>401</v>
      </c>
      <c r="C85" s="21">
        <f>1/COUNTIF(B:B,'Store Data - 2017'!$B85)</f>
        <v>1</v>
      </c>
      <c r="D85" s="17">
        <v>43093</v>
      </c>
      <c r="E85" s="17">
        <v>43098</v>
      </c>
      <c r="F85" s="22" t="str">
        <f>TEXT('Store Data - 2017'!$D85,"mmmm")</f>
        <v>December</v>
      </c>
      <c r="G85" s="22" t="str">
        <f>TEXT('Store Data - 2017'!$D85,"dddd")</f>
        <v>Sunday</v>
      </c>
      <c r="H85" s="16" t="s">
        <v>22</v>
      </c>
      <c r="I85" s="16" t="s">
        <v>402</v>
      </c>
      <c r="J85" s="16" t="s">
        <v>403</v>
      </c>
      <c r="K85" s="21">
        <f>1/COUNTIF(J:J,'Store Data - 2017'!$J85)</f>
        <v>0.5</v>
      </c>
      <c r="L85" s="16" t="s">
        <v>25</v>
      </c>
      <c r="M85" s="16" t="s">
        <v>26</v>
      </c>
      <c r="N85" s="16" t="s">
        <v>126</v>
      </c>
      <c r="O85" s="16" t="s">
        <v>127</v>
      </c>
      <c r="P85" s="16">
        <v>10024</v>
      </c>
      <c r="Q85" s="16" t="s">
        <v>40</v>
      </c>
      <c r="R85" s="16" t="s">
        <v>404</v>
      </c>
      <c r="S85" s="16" t="s">
        <v>31</v>
      </c>
      <c r="T85" s="16" t="s">
        <v>190</v>
      </c>
      <c r="U85" s="16" t="s">
        <v>405</v>
      </c>
      <c r="V85" s="18">
        <v>35.909999999999997</v>
      </c>
      <c r="W85" s="16">
        <v>3</v>
      </c>
      <c r="X85" s="16">
        <v>0</v>
      </c>
      <c r="Y85" s="18">
        <v>9.6957000000000004</v>
      </c>
    </row>
    <row r="86" spans="1:25" x14ac:dyDescent="0.3">
      <c r="A86" s="13">
        <v>406</v>
      </c>
      <c r="B86" s="13" t="s">
        <v>406</v>
      </c>
      <c r="C86" s="21">
        <f>1/COUNTIF(B:B,'Store Data - 2017'!$B86)</f>
        <v>0.1111111111111111</v>
      </c>
      <c r="D86" s="14">
        <v>43077</v>
      </c>
      <c r="E86" s="14">
        <v>43081</v>
      </c>
      <c r="F86" s="22" t="str">
        <f>TEXT('Store Data - 2017'!$D86,"mmmm")</f>
        <v>December</v>
      </c>
      <c r="G86" s="22" t="str">
        <f>TEXT('Store Data - 2017'!$D86,"dddd")</f>
        <v>Friday</v>
      </c>
      <c r="H86" s="13" t="s">
        <v>22</v>
      </c>
      <c r="I86" s="13" t="s">
        <v>407</v>
      </c>
      <c r="J86" s="13" t="s">
        <v>408</v>
      </c>
      <c r="K86" s="21">
        <f>1/COUNTIF(J:J,'Store Data - 2017'!$J86)</f>
        <v>8.3333333333333329E-2</v>
      </c>
      <c r="L86" s="13" t="s">
        <v>25</v>
      </c>
      <c r="M86" s="13" t="s">
        <v>26</v>
      </c>
      <c r="N86" s="13" t="s">
        <v>133</v>
      </c>
      <c r="O86" s="13" t="s">
        <v>134</v>
      </c>
      <c r="P86" s="13">
        <v>94110</v>
      </c>
      <c r="Q86" s="13" t="s">
        <v>120</v>
      </c>
      <c r="R86" s="13" t="s">
        <v>409</v>
      </c>
      <c r="S86" s="13" t="s">
        <v>61</v>
      </c>
      <c r="T86" s="13" t="s">
        <v>110</v>
      </c>
      <c r="U86" s="13" t="s">
        <v>410</v>
      </c>
      <c r="V86" s="15">
        <v>179.95</v>
      </c>
      <c r="W86" s="13">
        <v>5</v>
      </c>
      <c r="X86" s="13">
        <v>0</v>
      </c>
      <c r="Y86" s="15">
        <v>37.789499999999997</v>
      </c>
    </row>
    <row r="87" spans="1:25" x14ac:dyDescent="0.3">
      <c r="A87" s="16">
        <v>407</v>
      </c>
      <c r="B87" s="16" t="s">
        <v>406</v>
      </c>
      <c r="C87" s="21">
        <f>1/COUNTIF(B:B,'Store Data - 2017'!$B87)</f>
        <v>0.1111111111111111</v>
      </c>
      <c r="D87" s="17">
        <v>43077</v>
      </c>
      <c r="E87" s="17">
        <v>43081</v>
      </c>
      <c r="F87" s="22" t="str">
        <f>TEXT('Store Data - 2017'!$D87,"mmmm")</f>
        <v>December</v>
      </c>
      <c r="G87" s="22" t="str">
        <f>TEXT('Store Data - 2017'!$D87,"dddd")</f>
        <v>Friday</v>
      </c>
      <c r="H87" s="16" t="s">
        <v>22</v>
      </c>
      <c r="I87" s="16" t="s">
        <v>407</v>
      </c>
      <c r="J87" s="16" t="s">
        <v>408</v>
      </c>
      <c r="K87" s="21">
        <f>1/COUNTIF(J:J,'Store Data - 2017'!$J87)</f>
        <v>8.3333333333333329E-2</v>
      </c>
      <c r="L87" s="16" t="s">
        <v>25</v>
      </c>
      <c r="M87" s="16" t="s">
        <v>26</v>
      </c>
      <c r="N87" s="16" t="s">
        <v>133</v>
      </c>
      <c r="O87" s="16" t="s">
        <v>134</v>
      </c>
      <c r="P87" s="16">
        <v>94110</v>
      </c>
      <c r="Q87" s="16" t="s">
        <v>120</v>
      </c>
      <c r="R87" s="16" t="s">
        <v>411</v>
      </c>
      <c r="S87" s="16" t="s">
        <v>61</v>
      </c>
      <c r="T87" s="16" t="s">
        <v>412</v>
      </c>
      <c r="U87" s="16" t="s">
        <v>413</v>
      </c>
      <c r="V87" s="18">
        <v>1199.9760000000001</v>
      </c>
      <c r="W87" s="16">
        <v>3</v>
      </c>
      <c r="X87" s="16">
        <v>0.2</v>
      </c>
      <c r="Y87" s="18">
        <v>434.99130000000002</v>
      </c>
    </row>
    <row r="88" spans="1:25" x14ac:dyDescent="0.3">
      <c r="A88" s="13">
        <v>408</v>
      </c>
      <c r="B88" s="13" t="s">
        <v>406</v>
      </c>
      <c r="C88" s="21">
        <f>1/COUNTIF(B:B,'Store Data - 2017'!$B88)</f>
        <v>0.1111111111111111</v>
      </c>
      <c r="D88" s="14">
        <v>43077</v>
      </c>
      <c r="E88" s="14">
        <v>43081</v>
      </c>
      <c r="F88" s="22" t="str">
        <f>TEXT('Store Data - 2017'!$D88,"mmmm")</f>
        <v>December</v>
      </c>
      <c r="G88" s="22" t="str">
        <f>TEXT('Store Data - 2017'!$D88,"dddd")</f>
        <v>Friday</v>
      </c>
      <c r="H88" s="13" t="s">
        <v>22</v>
      </c>
      <c r="I88" s="13" t="s">
        <v>407</v>
      </c>
      <c r="J88" s="13" t="s">
        <v>408</v>
      </c>
      <c r="K88" s="21">
        <f>1/COUNTIF(J:J,'Store Data - 2017'!$J88)</f>
        <v>8.3333333333333329E-2</v>
      </c>
      <c r="L88" s="13" t="s">
        <v>25</v>
      </c>
      <c r="M88" s="13" t="s">
        <v>26</v>
      </c>
      <c r="N88" s="13" t="s">
        <v>133</v>
      </c>
      <c r="O88" s="13" t="s">
        <v>134</v>
      </c>
      <c r="P88" s="13">
        <v>94110</v>
      </c>
      <c r="Q88" s="13" t="s">
        <v>120</v>
      </c>
      <c r="R88" s="13" t="s">
        <v>414</v>
      </c>
      <c r="S88" s="13" t="s">
        <v>31</v>
      </c>
      <c r="T88" s="13" t="s">
        <v>32</v>
      </c>
      <c r="U88" s="13" t="s">
        <v>415</v>
      </c>
      <c r="V88" s="15">
        <v>27.15</v>
      </c>
      <c r="W88" s="13">
        <v>5</v>
      </c>
      <c r="X88" s="13">
        <v>0</v>
      </c>
      <c r="Y88" s="15">
        <v>13.3035</v>
      </c>
    </row>
    <row r="89" spans="1:25" x14ac:dyDescent="0.3">
      <c r="A89" s="16">
        <v>409</v>
      </c>
      <c r="B89" s="16" t="s">
        <v>406</v>
      </c>
      <c r="C89" s="21">
        <f>1/COUNTIF(B:B,'Store Data - 2017'!$B89)</f>
        <v>0.1111111111111111</v>
      </c>
      <c r="D89" s="17">
        <v>43077</v>
      </c>
      <c r="E89" s="17">
        <v>43081</v>
      </c>
      <c r="F89" s="22" t="str">
        <f>TEXT('Store Data - 2017'!$D89,"mmmm")</f>
        <v>December</v>
      </c>
      <c r="G89" s="22" t="str">
        <f>TEXT('Store Data - 2017'!$D89,"dddd")</f>
        <v>Friday</v>
      </c>
      <c r="H89" s="16" t="s">
        <v>22</v>
      </c>
      <c r="I89" s="16" t="s">
        <v>407</v>
      </c>
      <c r="J89" s="16" t="s">
        <v>408</v>
      </c>
      <c r="K89" s="21">
        <f>1/COUNTIF(J:J,'Store Data - 2017'!$J89)</f>
        <v>8.3333333333333329E-2</v>
      </c>
      <c r="L89" s="16" t="s">
        <v>25</v>
      </c>
      <c r="M89" s="16" t="s">
        <v>26</v>
      </c>
      <c r="N89" s="16" t="s">
        <v>133</v>
      </c>
      <c r="O89" s="16" t="s">
        <v>134</v>
      </c>
      <c r="P89" s="16">
        <v>94110</v>
      </c>
      <c r="Q89" s="16" t="s">
        <v>120</v>
      </c>
      <c r="R89" s="16" t="s">
        <v>416</v>
      </c>
      <c r="S89" s="16" t="s">
        <v>42</v>
      </c>
      <c r="T89" s="16" t="s">
        <v>251</v>
      </c>
      <c r="U89" s="16" t="s">
        <v>417</v>
      </c>
      <c r="V89" s="18">
        <v>1004.024</v>
      </c>
      <c r="W89" s="16">
        <v>7</v>
      </c>
      <c r="X89" s="16">
        <v>0.2</v>
      </c>
      <c r="Y89" s="18">
        <v>-112.95269999999999</v>
      </c>
    </row>
    <row r="90" spans="1:25" x14ac:dyDescent="0.3">
      <c r="A90" s="13">
        <v>410</v>
      </c>
      <c r="B90" s="13" t="s">
        <v>406</v>
      </c>
      <c r="C90" s="21">
        <f>1/COUNTIF(B:B,'Store Data - 2017'!$B90)</f>
        <v>0.1111111111111111</v>
      </c>
      <c r="D90" s="14">
        <v>43077</v>
      </c>
      <c r="E90" s="14">
        <v>43081</v>
      </c>
      <c r="F90" s="22" t="str">
        <f>TEXT('Store Data - 2017'!$D90,"mmmm")</f>
        <v>December</v>
      </c>
      <c r="G90" s="22" t="str">
        <f>TEXT('Store Data - 2017'!$D90,"dddd")</f>
        <v>Friday</v>
      </c>
      <c r="H90" s="13" t="s">
        <v>22</v>
      </c>
      <c r="I90" s="13" t="s">
        <v>407</v>
      </c>
      <c r="J90" s="13" t="s">
        <v>408</v>
      </c>
      <c r="K90" s="21">
        <f>1/COUNTIF(J:J,'Store Data - 2017'!$J90)</f>
        <v>8.3333333333333329E-2</v>
      </c>
      <c r="L90" s="13" t="s">
        <v>25</v>
      </c>
      <c r="M90" s="13" t="s">
        <v>26</v>
      </c>
      <c r="N90" s="13" t="s">
        <v>133</v>
      </c>
      <c r="O90" s="13" t="s">
        <v>134</v>
      </c>
      <c r="P90" s="13">
        <v>94110</v>
      </c>
      <c r="Q90" s="13" t="s">
        <v>120</v>
      </c>
      <c r="R90" s="13" t="s">
        <v>418</v>
      </c>
      <c r="S90" s="13" t="s">
        <v>31</v>
      </c>
      <c r="T90" s="13" t="s">
        <v>32</v>
      </c>
      <c r="U90" s="13" t="s">
        <v>419</v>
      </c>
      <c r="V90" s="15">
        <v>9.68</v>
      </c>
      <c r="W90" s="13">
        <v>1</v>
      </c>
      <c r="X90" s="13">
        <v>0</v>
      </c>
      <c r="Y90" s="15">
        <v>4.6463999999999999</v>
      </c>
    </row>
    <row r="91" spans="1:25" x14ac:dyDescent="0.3">
      <c r="A91" s="16">
        <v>411</v>
      </c>
      <c r="B91" s="16" t="s">
        <v>406</v>
      </c>
      <c r="C91" s="21">
        <f>1/COUNTIF(B:B,'Store Data - 2017'!$B91)</f>
        <v>0.1111111111111111</v>
      </c>
      <c r="D91" s="17">
        <v>43077</v>
      </c>
      <c r="E91" s="17">
        <v>43081</v>
      </c>
      <c r="F91" s="22" t="str">
        <f>TEXT('Store Data - 2017'!$D91,"mmmm")</f>
        <v>December</v>
      </c>
      <c r="G91" s="22" t="str">
        <f>TEXT('Store Data - 2017'!$D91,"dddd")</f>
        <v>Friday</v>
      </c>
      <c r="H91" s="16" t="s">
        <v>22</v>
      </c>
      <c r="I91" s="16" t="s">
        <v>407</v>
      </c>
      <c r="J91" s="16" t="s">
        <v>408</v>
      </c>
      <c r="K91" s="21">
        <f>1/COUNTIF(J:J,'Store Data - 2017'!$J91)</f>
        <v>8.3333333333333329E-2</v>
      </c>
      <c r="L91" s="16" t="s">
        <v>25</v>
      </c>
      <c r="M91" s="16" t="s">
        <v>26</v>
      </c>
      <c r="N91" s="16" t="s">
        <v>133</v>
      </c>
      <c r="O91" s="16" t="s">
        <v>134</v>
      </c>
      <c r="P91" s="16">
        <v>94110</v>
      </c>
      <c r="Q91" s="16" t="s">
        <v>120</v>
      </c>
      <c r="R91" s="16" t="s">
        <v>420</v>
      </c>
      <c r="S91" s="16" t="s">
        <v>31</v>
      </c>
      <c r="T91" s="16" t="s">
        <v>113</v>
      </c>
      <c r="U91" s="16" t="s">
        <v>421</v>
      </c>
      <c r="V91" s="18">
        <v>28.35</v>
      </c>
      <c r="W91" s="16">
        <v>9</v>
      </c>
      <c r="X91" s="16">
        <v>0</v>
      </c>
      <c r="Y91" s="18">
        <v>13.608000000000001</v>
      </c>
    </row>
    <row r="92" spans="1:25" x14ac:dyDescent="0.3">
      <c r="A92" s="13">
        <v>412</v>
      </c>
      <c r="B92" s="13" t="s">
        <v>406</v>
      </c>
      <c r="C92" s="21">
        <f>1/COUNTIF(B:B,'Store Data - 2017'!$B92)</f>
        <v>0.1111111111111111</v>
      </c>
      <c r="D92" s="14">
        <v>43077</v>
      </c>
      <c r="E92" s="14">
        <v>43081</v>
      </c>
      <c r="F92" s="22" t="str">
        <f>TEXT('Store Data - 2017'!$D92,"mmmm")</f>
        <v>December</v>
      </c>
      <c r="G92" s="22" t="str">
        <f>TEXT('Store Data - 2017'!$D92,"dddd")</f>
        <v>Friday</v>
      </c>
      <c r="H92" s="13" t="s">
        <v>22</v>
      </c>
      <c r="I92" s="13" t="s">
        <v>407</v>
      </c>
      <c r="J92" s="13" t="s">
        <v>408</v>
      </c>
      <c r="K92" s="21">
        <f>1/COUNTIF(J:J,'Store Data - 2017'!$J92)</f>
        <v>8.3333333333333329E-2</v>
      </c>
      <c r="L92" s="13" t="s">
        <v>25</v>
      </c>
      <c r="M92" s="13" t="s">
        <v>26</v>
      </c>
      <c r="N92" s="13" t="s">
        <v>133</v>
      </c>
      <c r="O92" s="13" t="s">
        <v>134</v>
      </c>
      <c r="P92" s="13">
        <v>94110</v>
      </c>
      <c r="Q92" s="13" t="s">
        <v>120</v>
      </c>
      <c r="R92" s="13" t="s">
        <v>422</v>
      </c>
      <c r="S92" s="13" t="s">
        <v>31</v>
      </c>
      <c r="T92" s="13" t="s">
        <v>32</v>
      </c>
      <c r="U92" s="13" t="s">
        <v>423</v>
      </c>
      <c r="V92" s="15">
        <v>55.98</v>
      </c>
      <c r="W92" s="13">
        <v>1</v>
      </c>
      <c r="X92" s="13">
        <v>0</v>
      </c>
      <c r="Y92" s="15">
        <v>27.430199999999999</v>
      </c>
    </row>
    <row r="93" spans="1:25" x14ac:dyDescent="0.3">
      <c r="A93" s="16">
        <v>413</v>
      </c>
      <c r="B93" s="16" t="s">
        <v>406</v>
      </c>
      <c r="C93" s="21">
        <f>1/COUNTIF(B:B,'Store Data - 2017'!$B93)</f>
        <v>0.1111111111111111</v>
      </c>
      <c r="D93" s="17">
        <v>43077</v>
      </c>
      <c r="E93" s="17">
        <v>43081</v>
      </c>
      <c r="F93" s="22" t="str">
        <f>TEXT('Store Data - 2017'!$D93,"mmmm")</f>
        <v>December</v>
      </c>
      <c r="G93" s="22" t="str">
        <f>TEXT('Store Data - 2017'!$D93,"dddd")</f>
        <v>Friday</v>
      </c>
      <c r="H93" s="16" t="s">
        <v>22</v>
      </c>
      <c r="I93" s="16" t="s">
        <v>407</v>
      </c>
      <c r="J93" s="16" t="s">
        <v>408</v>
      </c>
      <c r="K93" s="21">
        <f>1/COUNTIF(J:J,'Store Data - 2017'!$J93)</f>
        <v>8.3333333333333329E-2</v>
      </c>
      <c r="L93" s="16" t="s">
        <v>25</v>
      </c>
      <c r="M93" s="16" t="s">
        <v>26</v>
      </c>
      <c r="N93" s="16" t="s">
        <v>133</v>
      </c>
      <c r="O93" s="16" t="s">
        <v>134</v>
      </c>
      <c r="P93" s="16">
        <v>94110</v>
      </c>
      <c r="Q93" s="16" t="s">
        <v>120</v>
      </c>
      <c r="R93" s="16" t="s">
        <v>424</v>
      </c>
      <c r="S93" s="16" t="s">
        <v>42</v>
      </c>
      <c r="T93" s="16" t="s">
        <v>425</v>
      </c>
      <c r="U93" s="16" t="s">
        <v>426</v>
      </c>
      <c r="V93" s="18">
        <v>1336.829</v>
      </c>
      <c r="W93" s="16">
        <v>13</v>
      </c>
      <c r="X93" s="16">
        <v>0.15</v>
      </c>
      <c r="Y93" s="18">
        <v>31.454799999999999</v>
      </c>
    </row>
    <row r="94" spans="1:25" x14ac:dyDescent="0.3">
      <c r="A94" s="13">
        <v>414</v>
      </c>
      <c r="B94" s="13" t="s">
        <v>406</v>
      </c>
      <c r="C94" s="21">
        <f>1/COUNTIF(B:B,'Store Data - 2017'!$B94)</f>
        <v>0.1111111111111111</v>
      </c>
      <c r="D94" s="14">
        <v>43077</v>
      </c>
      <c r="E94" s="14">
        <v>43081</v>
      </c>
      <c r="F94" s="22" t="str">
        <f>TEXT('Store Data - 2017'!$D94,"mmmm")</f>
        <v>December</v>
      </c>
      <c r="G94" s="22" t="str">
        <f>TEXT('Store Data - 2017'!$D94,"dddd")</f>
        <v>Friday</v>
      </c>
      <c r="H94" s="13" t="s">
        <v>22</v>
      </c>
      <c r="I94" s="13" t="s">
        <v>407</v>
      </c>
      <c r="J94" s="13" t="s">
        <v>408</v>
      </c>
      <c r="K94" s="21">
        <f>1/COUNTIF(J:J,'Store Data - 2017'!$J94)</f>
        <v>8.3333333333333329E-2</v>
      </c>
      <c r="L94" s="13" t="s">
        <v>25</v>
      </c>
      <c r="M94" s="13" t="s">
        <v>26</v>
      </c>
      <c r="N94" s="13" t="s">
        <v>133</v>
      </c>
      <c r="O94" s="13" t="s">
        <v>134</v>
      </c>
      <c r="P94" s="13">
        <v>94110</v>
      </c>
      <c r="Q94" s="13" t="s">
        <v>120</v>
      </c>
      <c r="R94" s="13" t="s">
        <v>427</v>
      </c>
      <c r="S94" s="13" t="s">
        <v>42</v>
      </c>
      <c r="T94" s="13" t="s">
        <v>43</v>
      </c>
      <c r="U94" s="13" t="s">
        <v>428</v>
      </c>
      <c r="V94" s="15">
        <v>113.568</v>
      </c>
      <c r="W94" s="13">
        <v>2</v>
      </c>
      <c r="X94" s="13">
        <v>0.2</v>
      </c>
      <c r="Y94" s="15">
        <v>-18.454799999999999</v>
      </c>
    </row>
    <row r="95" spans="1:25" x14ac:dyDescent="0.3">
      <c r="A95" s="16">
        <v>415</v>
      </c>
      <c r="B95" s="16" t="s">
        <v>429</v>
      </c>
      <c r="C95" s="21">
        <f>1/COUNTIF(B:B,'Store Data - 2017'!$B95)</f>
        <v>0.5</v>
      </c>
      <c r="D95" s="17">
        <v>43042</v>
      </c>
      <c r="E95" s="17">
        <v>43046</v>
      </c>
      <c r="F95" s="22" t="str">
        <f>TEXT('Store Data - 2017'!$D95,"mmmm")</f>
        <v>November</v>
      </c>
      <c r="G95" s="22" t="str">
        <f>TEXT('Store Data - 2017'!$D95,"dddd")</f>
        <v>Friday</v>
      </c>
      <c r="H95" s="16" t="s">
        <v>22</v>
      </c>
      <c r="I95" s="16" t="s">
        <v>430</v>
      </c>
      <c r="J95" s="16" t="s">
        <v>431</v>
      </c>
      <c r="K95" s="21">
        <f>1/COUNTIF(J:J,'Store Data - 2017'!$J95)</f>
        <v>0.25</v>
      </c>
      <c r="L95" s="16" t="s">
        <v>57</v>
      </c>
      <c r="M95" s="16" t="s">
        <v>26</v>
      </c>
      <c r="N95" s="16" t="s">
        <v>432</v>
      </c>
      <c r="O95" s="16" t="s">
        <v>433</v>
      </c>
      <c r="P95" s="16">
        <v>98105</v>
      </c>
      <c r="Q95" s="16" t="s">
        <v>120</v>
      </c>
      <c r="R95" s="16" t="s">
        <v>434</v>
      </c>
      <c r="S95" s="16" t="s">
        <v>31</v>
      </c>
      <c r="T95" s="16" t="s">
        <v>32</v>
      </c>
      <c r="U95" s="16" t="s">
        <v>435</v>
      </c>
      <c r="V95" s="18">
        <v>139.86000000000001</v>
      </c>
      <c r="W95" s="16">
        <v>7</v>
      </c>
      <c r="X95" s="16">
        <v>0</v>
      </c>
      <c r="Y95" s="18">
        <v>65.734200000000001</v>
      </c>
    </row>
    <row r="96" spans="1:25" x14ac:dyDescent="0.3">
      <c r="A96" s="13">
        <v>416</v>
      </c>
      <c r="B96" s="13" t="s">
        <v>429</v>
      </c>
      <c r="C96" s="21">
        <f>1/COUNTIF(B:B,'Store Data - 2017'!$B96)</f>
        <v>0.5</v>
      </c>
      <c r="D96" s="14">
        <v>43042</v>
      </c>
      <c r="E96" s="14">
        <v>43046</v>
      </c>
      <c r="F96" s="22" t="str">
        <f>TEXT('Store Data - 2017'!$D96,"mmmm")</f>
        <v>November</v>
      </c>
      <c r="G96" s="22" t="str">
        <f>TEXT('Store Data - 2017'!$D96,"dddd")</f>
        <v>Friday</v>
      </c>
      <c r="H96" s="13" t="s">
        <v>22</v>
      </c>
      <c r="I96" s="13" t="s">
        <v>430</v>
      </c>
      <c r="J96" s="13" t="s">
        <v>431</v>
      </c>
      <c r="K96" s="21">
        <f>1/COUNTIF(J:J,'Store Data - 2017'!$J96)</f>
        <v>0.25</v>
      </c>
      <c r="L96" s="13" t="s">
        <v>57</v>
      </c>
      <c r="M96" s="13" t="s">
        <v>26</v>
      </c>
      <c r="N96" s="13" t="s">
        <v>432</v>
      </c>
      <c r="O96" s="13" t="s">
        <v>433</v>
      </c>
      <c r="P96" s="13">
        <v>98105</v>
      </c>
      <c r="Q96" s="13" t="s">
        <v>120</v>
      </c>
      <c r="R96" s="13" t="s">
        <v>436</v>
      </c>
      <c r="S96" s="13" t="s">
        <v>42</v>
      </c>
      <c r="T96" s="13" t="s">
        <v>43</v>
      </c>
      <c r="U96" s="13" t="s">
        <v>437</v>
      </c>
      <c r="V96" s="15">
        <v>307.13600000000002</v>
      </c>
      <c r="W96" s="13">
        <v>4</v>
      </c>
      <c r="X96" s="13">
        <v>0.2</v>
      </c>
      <c r="Y96" s="15">
        <v>26.874400000000001</v>
      </c>
    </row>
    <row r="97" spans="1:25" x14ac:dyDescent="0.3">
      <c r="A97" s="16">
        <v>417</v>
      </c>
      <c r="B97" s="16" t="s">
        <v>438</v>
      </c>
      <c r="C97" s="21">
        <f>1/COUNTIF(B:B,'Store Data - 2017'!$B97)</f>
        <v>1</v>
      </c>
      <c r="D97" s="17">
        <v>42910</v>
      </c>
      <c r="E97" s="17">
        <v>42914</v>
      </c>
      <c r="F97" s="22" t="str">
        <f>TEXT('Store Data - 2017'!$D97,"mmmm")</f>
        <v>June</v>
      </c>
      <c r="G97" s="22" t="str">
        <f>TEXT('Store Data - 2017'!$D97,"dddd")</f>
        <v>Saturday</v>
      </c>
      <c r="H97" s="16" t="s">
        <v>22</v>
      </c>
      <c r="I97" s="16" t="s">
        <v>439</v>
      </c>
      <c r="J97" s="16" t="s">
        <v>440</v>
      </c>
      <c r="K97" s="21">
        <f>1/COUNTIF(J:J,'Store Data - 2017'!$J97)</f>
        <v>0.1111111111111111</v>
      </c>
      <c r="L97" s="16" t="s">
        <v>25</v>
      </c>
      <c r="M97" s="16" t="s">
        <v>26</v>
      </c>
      <c r="N97" s="16" t="s">
        <v>441</v>
      </c>
      <c r="O97" s="16" t="s">
        <v>134</v>
      </c>
      <c r="P97" s="16">
        <v>92646</v>
      </c>
      <c r="Q97" s="16" t="s">
        <v>120</v>
      </c>
      <c r="R97" s="16" t="s">
        <v>442</v>
      </c>
      <c r="S97" s="16" t="s">
        <v>31</v>
      </c>
      <c r="T97" s="16" t="s">
        <v>146</v>
      </c>
      <c r="U97" s="16" t="s">
        <v>443</v>
      </c>
      <c r="V97" s="18">
        <v>95.92</v>
      </c>
      <c r="W97" s="16">
        <v>8</v>
      </c>
      <c r="X97" s="16">
        <v>0</v>
      </c>
      <c r="Y97" s="18">
        <v>25.898399999999999</v>
      </c>
    </row>
    <row r="98" spans="1:25" x14ac:dyDescent="0.3">
      <c r="A98" s="13">
        <v>419</v>
      </c>
      <c r="B98" s="13" t="s">
        <v>444</v>
      </c>
      <c r="C98" s="21">
        <f>1/COUNTIF(B:B,'Store Data - 2017'!$B98)</f>
        <v>1</v>
      </c>
      <c r="D98" s="14">
        <v>43045</v>
      </c>
      <c r="E98" s="14">
        <v>43049</v>
      </c>
      <c r="F98" s="22" t="str">
        <f>TEXT('Store Data - 2017'!$D98,"mmmm")</f>
        <v>November</v>
      </c>
      <c r="G98" s="22" t="str">
        <f>TEXT('Store Data - 2017'!$D98,"dddd")</f>
        <v>Monday</v>
      </c>
      <c r="H98" s="13" t="s">
        <v>22</v>
      </c>
      <c r="I98" s="13" t="s">
        <v>351</v>
      </c>
      <c r="J98" s="13" t="s">
        <v>352</v>
      </c>
      <c r="K98" s="21">
        <f>1/COUNTIF(J:J,'Store Data - 2017'!$J98)</f>
        <v>0.33333333333333331</v>
      </c>
      <c r="L98" s="13" t="s">
        <v>57</v>
      </c>
      <c r="M98" s="13" t="s">
        <v>26</v>
      </c>
      <c r="N98" s="13" t="s">
        <v>445</v>
      </c>
      <c r="O98" s="13" t="s">
        <v>446</v>
      </c>
      <c r="P98" s="13">
        <v>40475</v>
      </c>
      <c r="Q98" s="13" t="s">
        <v>29</v>
      </c>
      <c r="R98" s="13" t="s">
        <v>447</v>
      </c>
      <c r="S98" s="13" t="s">
        <v>31</v>
      </c>
      <c r="T98" s="13" t="s">
        <v>32</v>
      </c>
      <c r="U98" s="13" t="s">
        <v>448</v>
      </c>
      <c r="V98" s="15">
        <v>5.78</v>
      </c>
      <c r="W98" s="13">
        <v>1</v>
      </c>
      <c r="X98" s="13">
        <v>0</v>
      </c>
      <c r="Y98" s="15">
        <v>2.8321999999999998</v>
      </c>
    </row>
    <row r="99" spans="1:25" x14ac:dyDescent="0.3">
      <c r="A99" s="16">
        <v>420</v>
      </c>
      <c r="B99" s="16" t="s">
        <v>449</v>
      </c>
      <c r="C99" s="21">
        <f>1/COUNTIF(B:B,'Store Data - 2017'!$B99)</f>
        <v>0.5</v>
      </c>
      <c r="D99" s="17">
        <v>42798</v>
      </c>
      <c r="E99" s="17">
        <v>42803</v>
      </c>
      <c r="F99" s="22" t="str">
        <f>TEXT('Store Data - 2017'!$D99,"mmmm")</f>
        <v>March</v>
      </c>
      <c r="G99" s="22" t="str">
        <f>TEXT('Store Data - 2017'!$D99,"dddd")</f>
        <v>Saturday</v>
      </c>
      <c r="H99" s="16" t="s">
        <v>22</v>
      </c>
      <c r="I99" s="16" t="s">
        <v>450</v>
      </c>
      <c r="J99" s="16" t="s">
        <v>451</v>
      </c>
      <c r="K99" s="21">
        <f>1/COUNTIF(J:J,'Store Data - 2017'!$J99)</f>
        <v>0.25</v>
      </c>
      <c r="L99" s="16" t="s">
        <v>57</v>
      </c>
      <c r="M99" s="16" t="s">
        <v>26</v>
      </c>
      <c r="N99" s="16" t="s">
        <v>452</v>
      </c>
      <c r="O99" s="16" t="s">
        <v>134</v>
      </c>
      <c r="P99" s="16">
        <v>90045</v>
      </c>
      <c r="Q99" s="16" t="s">
        <v>120</v>
      </c>
      <c r="R99" s="16" t="s">
        <v>453</v>
      </c>
      <c r="S99" s="16" t="s">
        <v>31</v>
      </c>
      <c r="T99" s="16" t="s">
        <v>146</v>
      </c>
      <c r="U99" s="16" t="s">
        <v>454</v>
      </c>
      <c r="V99" s="18">
        <v>9.32</v>
      </c>
      <c r="W99" s="16">
        <v>4</v>
      </c>
      <c r="X99" s="16">
        <v>0</v>
      </c>
      <c r="Y99" s="18">
        <v>2.7027999999999999</v>
      </c>
    </row>
    <row r="100" spans="1:25" x14ac:dyDescent="0.3">
      <c r="A100" s="13">
        <v>421</v>
      </c>
      <c r="B100" s="13" t="s">
        <v>449</v>
      </c>
      <c r="C100" s="21">
        <f>1/COUNTIF(B:B,'Store Data - 2017'!$B100)</f>
        <v>0.5</v>
      </c>
      <c r="D100" s="14">
        <v>42798</v>
      </c>
      <c r="E100" s="14">
        <v>42803</v>
      </c>
      <c r="F100" s="22" t="str">
        <f>TEXT('Store Data - 2017'!$D100,"mmmm")</f>
        <v>March</v>
      </c>
      <c r="G100" s="22" t="str">
        <f>TEXT('Store Data - 2017'!$D100,"dddd")</f>
        <v>Saturday</v>
      </c>
      <c r="H100" s="13" t="s">
        <v>22</v>
      </c>
      <c r="I100" s="13" t="s">
        <v>450</v>
      </c>
      <c r="J100" s="13" t="s">
        <v>451</v>
      </c>
      <c r="K100" s="21">
        <f>1/COUNTIF(J:J,'Store Data - 2017'!$J100)</f>
        <v>0.25</v>
      </c>
      <c r="L100" s="13" t="s">
        <v>57</v>
      </c>
      <c r="M100" s="13" t="s">
        <v>26</v>
      </c>
      <c r="N100" s="13" t="s">
        <v>452</v>
      </c>
      <c r="O100" s="13" t="s">
        <v>134</v>
      </c>
      <c r="P100" s="13">
        <v>90045</v>
      </c>
      <c r="Q100" s="13" t="s">
        <v>120</v>
      </c>
      <c r="R100" s="13" t="s">
        <v>455</v>
      </c>
      <c r="S100" s="13" t="s">
        <v>31</v>
      </c>
      <c r="T100" s="13" t="s">
        <v>180</v>
      </c>
      <c r="U100" s="13" t="s">
        <v>456</v>
      </c>
      <c r="V100" s="15">
        <v>15.25</v>
      </c>
      <c r="W100" s="13">
        <v>1</v>
      </c>
      <c r="X100" s="13">
        <v>0</v>
      </c>
      <c r="Y100" s="15">
        <v>7.0149999999999997</v>
      </c>
    </row>
    <row r="101" spans="1:25" x14ac:dyDescent="0.3">
      <c r="A101" s="16">
        <v>423</v>
      </c>
      <c r="B101" s="16" t="s">
        <v>457</v>
      </c>
      <c r="C101" s="21">
        <f>1/COUNTIF(B:B,'Store Data - 2017'!$B101)</f>
        <v>0.5</v>
      </c>
      <c r="D101" s="17">
        <v>43027</v>
      </c>
      <c r="E101" s="17">
        <v>43031</v>
      </c>
      <c r="F101" s="22" t="str">
        <f>TEXT('Store Data - 2017'!$D101,"mmmm")</f>
        <v>October</v>
      </c>
      <c r="G101" s="22" t="str">
        <f>TEXT('Store Data - 2017'!$D101,"dddd")</f>
        <v>Thursday</v>
      </c>
      <c r="H101" s="16" t="s">
        <v>22</v>
      </c>
      <c r="I101" s="16" t="s">
        <v>458</v>
      </c>
      <c r="J101" s="16" t="s">
        <v>459</v>
      </c>
      <c r="K101" s="21">
        <f>1/COUNTIF(J:J,'Store Data - 2017'!$J101)</f>
        <v>0.33333333333333331</v>
      </c>
      <c r="L101" s="16" t="s">
        <v>57</v>
      </c>
      <c r="M101" s="16" t="s">
        <v>26</v>
      </c>
      <c r="N101" s="16" t="s">
        <v>460</v>
      </c>
      <c r="O101" s="16" t="s">
        <v>345</v>
      </c>
      <c r="P101" s="16">
        <v>1841</v>
      </c>
      <c r="Q101" s="16" t="s">
        <v>40</v>
      </c>
      <c r="R101" s="16" t="s">
        <v>461</v>
      </c>
      <c r="S101" s="16" t="s">
        <v>42</v>
      </c>
      <c r="T101" s="16" t="s">
        <v>87</v>
      </c>
      <c r="U101" s="16" t="s">
        <v>462</v>
      </c>
      <c r="V101" s="18">
        <v>56.56</v>
      </c>
      <c r="W101" s="16">
        <v>4</v>
      </c>
      <c r="X101" s="16">
        <v>0</v>
      </c>
      <c r="Y101" s="18">
        <v>14.7056</v>
      </c>
    </row>
    <row r="102" spans="1:25" x14ac:dyDescent="0.3">
      <c r="A102" s="13">
        <v>424</v>
      </c>
      <c r="B102" s="13" t="s">
        <v>457</v>
      </c>
      <c r="C102" s="21">
        <f>1/COUNTIF(B:B,'Store Data - 2017'!$B102)</f>
        <v>0.5</v>
      </c>
      <c r="D102" s="14">
        <v>43027</v>
      </c>
      <c r="E102" s="14">
        <v>43031</v>
      </c>
      <c r="F102" s="22" t="str">
        <f>TEXT('Store Data - 2017'!$D102,"mmmm")</f>
        <v>October</v>
      </c>
      <c r="G102" s="22" t="str">
        <f>TEXT('Store Data - 2017'!$D102,"dddd")</f>
        <v>Thursday</v>
      </c>
      <c r="H102" s="13" t="s">
        <v>22</v>
      </c>
      <c r="I102" s="13" t="s">
        <v>458</v>
      </c>
      <c r="J102" s="13" t="s">
        <v>459</v>
      </c>
      <c r="K102" s="21">
        <f>1/COUNTIF(J:J,'Store Data - 2017'!$J102)</f>
        <v>0.33333333333333331</v>
      </c>
      <c r="L102" s="13" t="s">
        <v>57</v>
      </c>
      <c r="M102" s="13" t="s">
        <v>26</v>
      </c>
      <c r="N102" s="13" t="s">
        <v>460</v>
      </c>
      <c r="O102" s="13" t="s">
        <v>345</v>
      </c>
      <c r="P102" s="13">
        <v>1841</v>
      </c>
      <c r="Q102" s="13" t="s">
        <v>40</v>
      </c>
      <c r="R102" s="13" t="s">
        <v>463</v>
      </c>
      <c r="S102" s="13" t="s">
        <v>31</v>
      </c>
      <c r="T102" s="13" t="s">
        <v>70</v>
      </c>
      <c r="U102" s="13" t="s">
        <v>464</v>
      </c>
      <c r="V102" s="15">
        <v>32.700000000000003</v>
      </c>
      <c r="W102" s="13">
        <v>3</v>
      </c>
      <c r="X102" s="13">
        <v>0</v>
      </c>
      <c r="Y102" s="15">
        <v>8.5020000000000007</v>
      </c>
    </row>
    <row r="103" spans="1:25" x14ac:dyDescent="0.3">
      <c r="A103" s="16">
        <v>425</v>
      </c>
      <c r="B103" s="16" t="s">
        <v>465</v>
      </c>
      <c r="C103" s="21">
        <f>1/COUNTIF(B:B,'Store Data - 2017'!$B103)</f>
        <v>1</v>
      </c>
      <c r="D103" s="17">
        <v>42968</v>
      </c>
      <c r="E103" s="17">
        <v>42970</v>
      </c>
      <c r="F103" s="22" t="str">
        <f>TEXT('Store Data - 2017'!$D103,"mmmm")</f>
        <v>August</v>
      </c>
      <c r="G103" s="22" t="str">
        <f>TEXT('Store Data - 2017'!$D103,"dddd")</f>
        <v>Monday</v>
      </c>
      <c r="H103" s="16" t="s">
        <v>35</v>
      </c>
      <c r="I103" s="16" t="s">
        <v>466</v>
      </c>
      <c r="J103" s="16" t="s">
        <v>467</v>
      </c>
      <c r="K103" s="21">
        <f>1/COUNTIF(J:J,'Store Data - 2017'!$J103)</f>
        <v>0.33333333333333331</v>
      </c>
      <c r="L103" s="16" t="s">
        <v>25</v>
      </c>
      <c r="M103" s="16" t="s">
        <v>26</v>
      </c>
      <c r="N103" s="16" t="s">
        <v>75</v>
      </c>
      <c r="O103" s="16" t="s">
        <v>468</v>
      </c>
      <c r="P103" s="16">
        <v>39212</v>
      </c>
      <c r="Q103" s="16" t="s">
        <v>29</v>
      </c>
      <c r="R103" s="16" t="s">
        <v>469</v>
      </c>
      <c r="S103" s="16" t="s">
        <v>42</v>
      </c>
      <c r="T103" s="16" t="s">
        <v>43</v>
      </c>
      <c r="U103" s="16" t="s">
        <v>470</v>
      </c>
      <c r="V103" s="18">
        <v>866.4</v>
      </c>
      <c r="W103" s="16">
        <v>4</v>
      </c>
      <c r="X103" s="16">
        <v>0</v>
      </c>
      <c r="Y103" s="18">
        <v>225.26400000000001</v>
      </c>
    </row>
    <row r="104" spans="1:25" x14ac:dyDescent="0.3">
      <c r="A104" s="13">
        <v>426</v>
      </c>
      <c r="B104" s="13" t="s">
        <v>471</v>
      </c>
      <c r="C104" s="21">
        <f>1/COUNTIF(B:B,'Store Data - 2017'!$B104)</f>
        <v>0.5</v>
      </c>
      <c r="D104" s="14">
        <v>43062</v>
      </c>
      <c r="E104" s="14">
        <v>43065</v>
      </c>
      <c r="F104" s="22" t="str">
        <f>TEXT('Store Data - 2017'!$D104,"mmmm")</f>
        <v>November</v>
      </c>
      <c r="G104" s="22" t="str">
        <f>TEXT('Store Data - 2017'!$D104,"dddd")</f>
        <v>Thursday</v>
      </c>
      <c r="H104" s="13" t="s">
        <v>35</v>
      </c>
      <c r="I104" s="13" t="s">
        <v>472</v>
      </c>
      <c r="J104" s="13" t="s">
        <v>473</v>
      </c>
      <c r="K104" s="21">
        <f>1/COUNTIF(J:J,'Store Data - 2017'!$J104)</f>
        <v>0.5</v>
      </c>
      <c r="L104" s="13" t="s">
        <v>57</v>
      </c>
      <c r="M104" s="13" t="s">
        <v>26</v>
      </c>
      <c r="N104" s="13" t="s">
        <v>474</v>
      </c>
      <c r="O104" s="13" t="s">
        <v>76</v>
      </c>
      <c r="P104" s="13">
        <v>48187</v>
      </c>
      <c r="Q104" s="13" t="s">
        <v>51</v>
      </c>
      <c r="R104" s="13" t="s">
        <v>475</v>
      </c>
      <c r="S104" s="13" t="s">
        <v>42</v>
      </c>
      <c r="T104" s="13" t="s">
        <v>87</v>
      </c>
      <c r="U104" s="13" t="s">
        <v>476</v>
      </c>
      <c r="V104" s="15">
        <v>28.4</v>
      </c>
      <c r="W104" s="13">
        <v>2</v>
      </c>
      <c r="X104" s="13">
        <v>0</v>
      </c>
      <c r="Y104" s="15">
        <v>11.076000000000001</v>
      </c>
    </row>
    <row r="105" spans="1:25" x14ac:dyDescent="0.3">
      <c r="A105" s="16">
        <v>427</v>
      </c>
      <c r="B105" s="16" t="s">
        <v>471</v>
      </c>
      <c r="C105" s="21">
        <f>1/COUNTIF(B:B,'Store Data - 2017'!$B105)</f>
        <v>0.5</v>
      </c>
      <c r="D105" s="17">
        <v>43062</v>
      </c>
      <c r="E105" s="17">
        <v>43065</v>
      </c>
      <c r="F105" s="22" t="str">
        <f>TEXT('Store Data - 2017'!$D105,"mmmm")</f>
        <v>November</v>
      </c>
      <c r="G105" s="22" t="str">
        <f>TEXT('Store Data - 2017'!$D105,"dddd")</f>
        <v>Thursday</v>
      </c>
      <c r="H105" s="16" t="s">
        <v>35</v>
      </c>
      <c r="I105" s="16" t="s">
        <v>472</v>
      </c>
      <c r="J105" s="16" t="s">
        <v>473</v>
      </c>
      <c r="K105" s="21">
        <f>1/COUNTIF(J:J,'Store Data - 2017'!$J105)</f>
        <v>0.5</v>
      </c>
      <c r="L105" s="16" t="s">
        <v>57</v>
      </c>
      <c r="M105" s="16" t="s">
        <v>26</v>
      </c>
      <c r="N105" s="16" t="s">
        <v>474</v>
      </c>
      <c r="O105" s="16" t="s">
        <v>76</v>
      </c>
      <c r="P105" s="16">
        <v>48187</v>
      </c>
      <c r="Q105" s="16" t="s">
        <v>51</v>
      </c>
      <c r="R105" s="16" t="s">
        <v>477</v>
      </c>
      <c r="S105" s="16" t="s">
        <v>31</v>
      </c>
      <c r="T105" s="16" t="s">
        <v>84</v>
      </c>
      <c r="U105" s="16" t="s">
        <v>478</v>
      </c>
      <c r="V105" s="18">
        <v>287.92</v>
      </c>
      <c r="W105" s="16">
        <v>8</v>
      </c>
      <c r="X105" s="16">
        <v>0</v>
      </c>
      <c r="Y105" s="18">
        <v>138.20160000000001</v>
      </c>
    </row>
    <row r="106" spans="1:25" x14ac:dyDescent="0.3">
      <c r="A106" s="13">
        <v>429</v>
      </c>
      <c r="B106" s="13" t="s">
        <v>479</v>
      </c>
      <c r="C106" s="21">
        <f>1/COUNTIF(B:B,'Store Data - 2017'!$B106)</f>
        <v>1</v>
      </c>
      <c r="D106" s="14">
        <v>43009</v>
      </c>
      <c r="E106" s="14">
        <v>43016</v>
      </c>
      <c r="F106" s="22" t="str">
        <f>TEXT('Store Data - 2017'!$D106,"mmmm")</f>
        <v>October</v>
      </c>
      <c r="G106" s="22" t="str">
        <f>TEXT('Store Data - 2017'!$D106,"dddd")</f>
        <v>Sunday</v>
      </c>
      <c r="H106" s="13" t="s">
        <v>22</v>
      </c>
      <c r="I106" s="13" t="s">
        <v>480</v>
      </c>
      <c r="J106" s="13" t="s">
        <v>481</v>
      </c>
      <c r="K106" s="21">
        <f>1/COUNTIF(J:J,'Store Data - 2017'!$J106)</f>
        <v>0.2</v>
      </c>
      <c r="L106" s="13" t="s">
        <v>57</v>
      </c>
      <c r="M106" s="13" t="s">
        <v>26</v>
      </c>
      <c r="N106" s="13" t="s">
        <v>482</v>
      </c>
      <c r="O106" s="13" t="s">
        <v>50</v>
      </c>
      <c r="P106" s="13">
        <v>78207</v>
      </c>
      <c r="Q106" s="13" t="s">
        <v>51</v>
      </c>
      <c r="R106" s="13" t="s">
        <v>483</v>
      </c>
      <c r="S106" s="13" t="s">
        <v>31</v>
      </c>
      <c r="T106" s="13" t="s">
        <v>146</v>
      </c>
      <c r="U106" s="13" t="s">
        <v>484</v>
      </c>
      <c r="V106" s="15">
        <v>6.6719999999999997</v>
      </c>
      <c r="W106" s="13">
        <v>6</v>
      </c>
      <c r="X106" s="13">
        <v>0.2</v>
      </c>
      <c r="Y106" s="15">
        <v>0.50039999999999996</v>
      </c>
    </row>
    <row r="107" spans="1:25" x14ac:dyDescent="0.3">
      <c r="A107" s="16">
        <v>439</v>
      </c>
      <c r="B107" s="16" t="s">
        <v>485</v>
      </c>
      <c r="C107" s="21">
        <f>1/COUNTIF(B:B,'Store Data - 2017'!$B107)</f>
        <v>1</v>
      </c>
      <c r="D107" s="17">
        <v>42993</v>
      </c>
      <c r="E107" s="17">
        <v>42997</v>
      </c>
      <c r="F107" s="22" t="str">
        <f>TEXT('Store Data - 2017'!$D107,"mmmm")</f>
        <v>September</v>
      </c>
      <c r="G107" s="22" t="str">
        <f>TEXT('Store Data - 2017'!$D107,"dddd")</f>
        <v>Friday</v>
      </c>
      <c r="H107" s="16" t="s">
        <v>22</v>
      </c>
      <c r="I107" s="16" t="s">
        <v>486</v>
      </c>
      <c r="J107" s="16" t="s">
        <v>487</v>
      </c>
      <c r="K107" s="21">
        <f>1/COUNTIF(J:J,'Store Data - 2017'!$J107)</f>
        <v>0.125</v>
      </c>
      <c r="L107" s="16" t="s">
        <v>57</v>
      </c>
      <c r="M107" s="16" t="s">
        <v>26</v>
      </c>
      <c r="N107" s="16" t="s">
        <v>49</v>
      </c>
      <c r="O107" s="16" t="s">
        <v>50</v>
      </c>
      <c r="P107" s="16">
        <v>77070</v>
      </c>
      <c r="Q107" s="16" t="s">
        <v>51</v>
      </c>
      <c r="R107" s="16" t="s">
        <v>488</v>
      </c>
      <c r="S107" s="16" t="s">
        <v>31</v>
      </c>
      <c r="T107" s="16" t="s">
        <v>32</v>
      </c>
      <c r="U107" s="16" t="s">
        <v>489</v>
      </c>
      <c r="V107" s="18">
        <v>31.872</v>
      </c>
      <c r="W107" s="16">
        <v>8</v>
      </c>
      <c r="X107" s="16">
        <v>0.2</v>
      </c>
      <c r="Y107" s="18">
        <v>11.553599999999999</v>
      </c>
    </row>
    <row r="108" spans="1:25" x14ac:dyDescent="0.3">
      <c r="A108" s="13">
        <v>440</v>
      </c>
      <c r="B108" s="13" t="s">
        <v>490</v>
      </c>
      <c r="C108" s="21">
        <f>1/COUNTIF(B:B,'Store Data - 2017'!$B108)</f>
        <v>1</v>
      </c>
      <c r="D108" s="14">
        <v>42755</v>
      </c>
      <c r="E108" s="14">
        <v>42758</v>
      </c>
      <c r="F108" s="22" t="str">
        <f>TEXT('Store Data - 2017'!$D108,"mmmm")</f>
        <v>January</v>
      </c>
      <c r="G108" s="22" t="str">
        <f>TEXT('Store Data - 2017'!$D108,"dddd")</f>
        <v>Friday</v>
      </c>
      <c r="H108" s="13" t="s">
        <v>35</v>
      </c>
      <c r="I108" s="13" t="s">
        <v>149</v>
      </c>
      <c r="J108" s="13" t="s">
        <v>150</v>
      </c>
      <c r="K108" s="21">
        <f>1/COUNTIF(J:J,'Store Data - 2017'!$J108)</f>
        <v>7.6923076923076927E-2</v>
      </c>
      <c r="L108" s="13" t="s">
        <v>57</v>
      </c>
      <c r="M108" s="13" t="s">
        <v>26</v>
      </c>
      <c r="N108" s="13" t="s">
        <v>126</v>
      </c>
      <c r="O108" s="13" t="s">
        <v>127</v>
      </c>
      <c r="P108" s="13">
        <v>10024</v>
      </c>
      <c r="Q108" s="13" t="s">
        <v>40</v>
      </c>
      <c r="R108" s="13" t="s">
        <v>491</v>
      </c>
      <c r="S108" s="13" t="s">
        <v>42</v>
      </c>
      <c r="T108" s="13" t="s">
        <v>43</v>
      </c>
      <c r="U108" s="13" t="s">
        <v>492</v>
      </c>
      <c r="V108" s="15">
        <v>207.846</v>
      </c>
      <c r="W108" s="13">
        <v>3</v>
      </c>
      <c r="X108" s="13">
        <v>0.1</v>
      </c>
      <c r="Y108" s="15">
        <v>2.3094000000000001</v>
      </c>
    </row>
    <row r="109" spans="1:25" x14ac:dyDescent="0.3">
      <c r="A109" s="16">
        <v>447</v>
      </c>
      <c r="B109" s="16" t="s">
        <v>493</v>
      </c>
      <c r="C109" s="21">
        <f>1/COUNTIF(B:B,'Store Data - 2017'!$B109)</f>
        <v>1</v>
      </c>
      <c r="D109" s="17">
        <v>42814</v>
      </c>
      <c r="E109" s="17">
        <v>42819</v>
      </c>
      <c r="F109" s="22" t="str">
        <f>TEXT('Store Data - 2017'!$D109,"mmmm")</f>
        <v>March</v>
      </c>
      <c r="G109" s="22" t="str">
        <f>TEXT('Store Data - 2017'!$D109,"dddd")</f>
        <v>Monday</v>
      </c>
      <c r="H109" s="16" t="s">
        <v>35</v>
      </c>
      <c r="I109" s="16" t="s">
        <v>494</v>
      </c>
      <c r="J109" s="16" t="s">
        <v>495</v>
      </c>
      <c r="K109" s="21">
        <f>1/COUNTIF(J:J,'Store Data - 2017'!$J109)</f>
        <v>1</v>
      </c>
      <c r="L109" s="16" t="s">
        <v>25</v>
      </c>
      <c r="M109" s="16" t="s">
        <v>26</v>
      </c>
      <c r="N109" s="16" t="s">
        <v>165</v>
      </c>
      <c r="O109" s="16" t="s">
        <v>496</v>
      </c>
      <c r="P109" s="16">
        <v>47201</v>
      </c>
      <c r="Q109" s="16" t="s">
        <v>51</v>
      </c>
      <c r="R109" s="16" t="s">
        <v>497</v>
      </c>
      <c r="S109" s="16" t="s">
        <v>42</v>
      </c>
      <c r="T109" s="16" t="s">
        <v>87</v>
      </c>
      <c r="U109" s="16" t="s">
        <v>498</v>
      </c>
      <c r="V109" s="18">
        <v>2.91</v>
      </c>
      <c r="W109" s="16">
        <v>1</v>
      </c>
      <c r="X109" s="16">
        <v>0</v>
      </c>
      <c r="Y109" s="18">
        <v>1.3676999999999999</v>
      </c>
    </row>
    <row r="110" spans="1:25" x14ac:dyDescent="0.3">
      <c r="A110" s="13">
        <v>454</v>
      </c>
      <c r="B110" s="13" t="s">
        <v>499</v>
      </c>
      <c r="C110" s="21">
        <f>1/COUNTIF(B:B,'Store Data - 2017'!$B110)</f>
        <v>0.5</v>
      </c>
      <c r="D110" s="14">
        <v>43028</v>
      </c>
      <c r="E110" s="14">
        <v>43032</v>
      </c>
      <c r="F110" s="22" t="str">
        <f>TEXT('Store Data - 2017'!$D110,"mmmm")</f>
        <v>October</v>
      </c>
      <c r="G110" s="22" t="str">
        <f>TEXT('Store Data - 2017'!$D110,"dddd")</f>
        <v>Friday</v>
      </c>
      <c r="H110" s="13" t="s">
        <v>22</v>
      </c>
      <c r="I110" s="13" t="s">
        <v>500</v>
      </c>
      <c r="J110" s="13" t="s">
        <v>501</v>
      </c>
      <c r="K110" s="21">
        <f>1/COUNTIF(J:J,'Store Data - 2017'!$J110)</f>
        <v>0.25</v>
      </c>
      <c r="L110" s="13" t="s">
        <v>57</v>
      </c>
      <c r="M110" s="13" t="s">
        <v>26</v>
      </c>
      <c r="N110" s="13" t="s">
        <v>214</v>
      </c>
      <c r="O110" s="13" t="s">
        <v>166</v>
      </c>
      <c r="P110" s="13">
        <v>44312</v>
      </c>
      <c r="Q110" s="13" t="s">
        <v>40</v>
      </c>
      <c r="R110" s="13" t="s">
        <v>502</v>
      </c>
      <c r="S110" s="13" t="s">
        <v>42</v>
      </c>
      <c r="T110" s="13" t="s">
        <v>251</v>
      </c>
      <c r="U110" s="13" t="s">
        <v>503</v>
      </c>
      <c r="V110" s="15">
        <v>284.36399999999998</v>
      </c>
      <c r="W110" s="13">
        <v>2</v>
      </c>
      <c r="X110" s="13">
        <v>0.4</v>
      </c>
      <c r="Y110" s="15">
        <v>-75.830399999999997</v>
      </c>
    </row>
    <row r="111" spans="1:25" x14ac:dyDescent="0.3">
      <c r="A111" s="16">
        <v>455</v>
      </c>
      <c r="B111" s="16" t="s">
        <v>499</v>
      </c>
      <c r="C111" s="21">
        <f>1/COUNTIF(B:B,'Store Data - 2017'!$B111)</f>
        <v>0.5</v>
      </c>
      <c r="D111" s="17">
        <v>43028</v>
      </c>
      <c r="E111" s="17">
        <v>43032</v>
      </c>
      <c r="F111" s="22" t="str">
        <f>TEXT('Store Data - 2017'!$D111,"mmmm")</f>
        <v>October</v>
      </c>
      <c r="G111" s="22" t="str">
        <f>TEXT('Store Data - 2017'!$D111,"dddd")</f>
        <v>Friday</v>
      </c>
      <c r="H111" s="16" t="s">
        <v>22</v>
      </c>
      <c r="I111" s="16" t="s">
        <v>500</v>
      </c>
      <c r="J111" s="16" t="s">
        <v>501</v>
      </c>
      <c r="K111" s="21">
        <f>1/COUNTIF(J:J,'Store Data - 2017'!$J111)</f>
        <v>0.25</v>
      </c>
      <c r="L111" s="16" t="s">
        <v>57</v>
      </c>
      <c r="M111" s="16" t="s">
        <v>26</v>
      </c>
      <c r="N111" s="16" t="s">
        <v>214</v>
      </c>
      <c r="O111" s="16" t="s">
        <v>166</v>
      </c>
      <c r="P111" s="16">
        <v>44312</v>
      </c>
      <c r="Q111" s="16" t="s">
        <v>40</v>
      </c>
      <c r="R111" s="16" t="s">
        <v>504</v>
      </c>
      <c r="S111" s="16" t="s">
        <v>31</v>
      </c>
      <c r="T111" s="16" t="s">
        <v>70</v>
      </c>
      <c r="U111" s="16" t="s">
        <v>505</v>
      </c>
      <c r="V111" s="18">
        <v>665.40800000000002</v>
      </c>
      <c r="W111" s="16">
        <v>2</v>
      </c>
      <c r="X111" s="16">
        <v>0.2</v>
      </c>
      <c r="Y111" s="18">
        <v>66.540800000000004</v>
      </c>
    </row>
    <row r="112" spans="1:25" x14ac:dyDescent="0.3">
      <c r="A112" s="13">
        <v>469</v>
      </c>
      <c r="B112" s="13" t="s">
        <v>506</v>
      </c>
      <c r="C112" s="21">
        <f>1/COUNTIF(B:B,'Store Data - 2017'!$B112)</f>
        <v>1</v>
      </c>
      <c r="D112" s="14">
        <v>42825</v>
      </c>
      <c r="E112" s="14">
        <v>42829</v>
      </c>
      <c r="F112" s="22" t="str">
        <f>TEXT('Store Data - 2017'!$D112,"mmmm")</f>
        <v>March</v>
      </c>
      <c r="G112" s="22" t="str">
        <f>TEXT('Store Data - 2017'!$D112,"dddd")</f>
        <v>Friday</v>
      </c>
      <c r="H112" s="13" t="s">
        <v>22</v>
      </c>
      <c r="I112" s="13" t="s">
        <v>507</v>
      </c>
      <c r="J112" s="13" t="s">
        <v>508</v>
      </c>
      <c r="K112" s="21">
        <f>1/COUNTIF(J:J,'Store Data - 2017'!$J112)</f>
        <v>0.33333333333333331</v>
      </c>
      <c r="L112" s="13" t="s">
        <v>57</v>
      </c>
      <c r="M112" s="13" t="s">
        <v>26</v>
      </c>
      <c r="N112" s="13" t="s">
        <v>509</v>
      </c>
      <c r="O112" s="13" t="s">
        <v>50</v>
      </c>
      <c r="P112" s="13">
        <v>79109</v>
      </c>
      <c r="Q112" s="13" t="s">
        <v>51</v>
      </c>
      <c r="R112" s="13" t="s">
        <v>510</v>
      </c>
      <c r="S112" s="13" t="s">
        <v>42</v>
      </c>
      <c r="T112" s="13" t="s">
        <v>425</v>
      </c>
      <c r="U112" s="13" t="s">
        <v>511</v>
      </c>
      <c r="V112" s="15">
        <v>205.33279999999999</v>
      </c>
      <c r="W112" s="13">
        <v>2</v>
      </c>
      <c r="X112" s="13">
        <v>0.32</v>
      </c>
      <c r="Y112" s="15">
        <v>-36.235199999999999</v>
      </c>
    </row>
    <row r="113" spans="1:25" x14ac:dyDescent="0.3">
      <c r="A113" s="16">
        <v>485</v>
      </c>
      <c r="B113" s="16" t="s">
        <v>512</v>
      </c>
      <c r="C113" s="21">
        <f>1/COUNTIF(B:B,'Store Data - 2017'!$B113)</f>
        <v>0.33333333333333331</v>
      </c>
      <c r="D113" s="17">
        <v>42896</v>
      </c>
      <c r="E113" s="17">
        <v>42899</v>
      </c>
      <c r="F113" s="22" t="str">
        <f>TEXT('Store Data - 2017'!$D113,"mmmm")</f>
        <v>June</v>
      </c>
      <c r="G113" s="22" t="str">
        <f>TEXT('Store Data - 2017'!$D113,"dddd")</f>
        <v>Saturday</v>
      </c>
      <c r="H113" s="16" t="s">
        <v>80</v>
      </c>
      <c r="I113" s="16" t="s">
        <v>513</v>
      </c>
      <c r="J113" s="16" t="s">
        <v>514</v>
      </c>
      <c r="K113" s="21">
        <f>1/COUNTIF(J:J,'Store Data - 2017'!$J113)</f>
        <v>0.33333333333333331</v>
      </c>
      <c r="L113" s="16" t="s">
        <v>48</v>
      </c>
      <c r="M113" s="16" t="s">
        <v>26</v>
      </c>
      <c r="N113" s="16" t="s">
        <v>452</v>
      </c>
      <c r="O113" s="16" t="s">
        <v>134</v>
      </c>
      <c r="P113" s="16">
        <v>90045</v>
      </c>
      <c r="Q113" s="16" t="s">
        <v>120</v>
      </c>
      <c r="R113" s="16" t="s">
        <v>515</v>
      </c>
      <c r="S113" s="16" t="s">
        <v>31</v>
      </c>
      <c r="T113" s="16" t="s">
        <v>113</v>
      </c>
      <c r="U113" s="16" t="s">
        <v>516</v>
      </c>
      <c r="V113" s="18">
        <v>29.6</v>
      </c>
      <c r="W113" s="16">
        <v>2</v>
      </c>
      <c r="X113" s="16">
        <v>0</v>
      </c>
      <c r="Y113" s="18">
        <v>14.8</v>
      </c>
    </row>
    <row r="114" spans="1:25" x14ac:dyDescent="0.3">
      <c r="A114" s="13">
        <v>486</v>
      </c>
      <c r="B114" s="13" t="s">
        <v>512</v>
      </c>
      <c r="C114" s="21">
        <f>1/COUNTIF(B:B,'Store Data - 2017'!$B114)</f>
        <v>0.33333333333333331</v>
      </c>
      <c r="D114" s="14">
        <v>42896</v>
      </c>
      <c r="E114" s="14">
        <v>42899</v>
      </c>
      <c r="F114" s="22" t="str">
        <f>TEXT('Store Data - 2017'!$D114,"mmmm")</f>
        <v>June</v>
      </c>
      <c r="G114" s="22" t="str">
        <f>TEXT('Store Data - 2017'!$D114,"dddd")</f>
        <v>Saturday</v>
      </c>
      <c r="H114" s="13" t="s">
        <v>80</v>
      </c>
      <c r="I114" s="13" t="s">
        <v>513</v>
      </c>
      <c r="J114" s="13" t="s">
        <v>514</v>
      </c>
      <c r="K114" s="21">
        <f>1/COUNTIF(J:J,'Store Data - 2017'!$J114)</f>
        <v>0.33333333333333331</v>
      </c>
      <c r="L114" s="13" t="s">
        <v>48</v>
      </c>
      <c r="M114" s="13" t="s">
        <v>26</v>
      </c>
      <c r="N114" s="13" t="s">
        <v>452</v>
      </c>
      <c r="O114" s="13" t="s">
        <v>134</v>
      </c>
      <c r="P114" s="13">
        <v>90045</v>
      </c>
      <c r="Q114" s="13" t="s">
        <v>120</v>
      </c>
      <c r="R114" s="13" t="s">
        <v>517</v>
      </c>
      <c r="S114" s="13" t="s">
        <v>42</v>
      </c>
      <c r="T114" s="13" t="s">
        <v>425</v>
      </c>
      <c r="U114" s="13" t="s">
        <v>518</v>
      </c>
      <c r="V114" s="15">
        <v>514.16499999999996</v>
      </c>
      <c r="W114" s="13">
        <v>5</v>
      </c>
      <c r="X114" s="13">
        <v>0.15</v>
      </c>
      <c r="Y114" s="15">
        <v>-30.245000000000001</v>
      </c>
    </row>
    <row r="115" spans="1:25" x14ac:dyDescent="0.3">
      <c r="A115" s="16">
        <v>487</v>
      </c>
      <c r="B115" s="16" t="s">
        <v>512</v>
      </c>
      <c r="C115" s="21">
        <f>1/COUNTIF(B:B,'Store Data - 2017'!$B115)</f>
        <v>0.33333333333333331</v>
      </c>
      <c r="D115" s="17">
        <v>42896</v>
      </c>
      <c r="E115" s="17">
        <v>42899</v>
      </c>
      <c r="F115" s="22" t="str">
        <f>TEXT('Store Data - 2017'!$D115,"mmmm")</f>
        <v>June</v>
      </c>
      <c r="G115" s="22" t="str">
        <f>TEXT('Store Data - 2017'!$D115,"dddd")</f>
        <v>Saturday</v>
      </c>
      <c r="H115" s="16" t="s">
        <v>80</v>
      </c>
      <c r="I115" s="16" t="s">
        <v>513</v>
      </c>
      <c r="J115" s="16" t="s">
        <v>514</v>
      </c>
      <c r="K115" s="21">
        <f>1/COUNTIF(J:J,'Store Data - 2017'!$J115)</f>
        <v>0.33333333333333331</v>
      </c>
      <c r="L115" s="16" t="s">
        <v>48</v>
      </c>
      <c r="M115" s="16" t="s">
        <v>26</v>
      </c>
      <c r="N115" s="16" t="s">
        <v>452</v>
      </c>
      <c r="O115" s="16" t="s">
        <v>134</v>
      </c>
      <c r="P115" s="16">
        <v>90045</v>
      </c>
      <c r="Q115" s="16" t="s">
        <v>120</v>
      </c>
      <c r="R115" s="16" t="s">
        <v>519</v>
      </c>
      <c r="S115" s="16" t="s">
        <v>61</v>
      </c>
      <c r="T115" s="16" t="s">
        <v>62</v>
      </c>
      <c r="U115" s="16" t="s">
        <v>520</v>
      </c>
      <c r="V115" s="18">
        <v>279.95999999999998</v>
      </c>
      <c r="W115" s="16">
        <v>5</v>
      </c>
      <c r="X115" s="16">
        <v>0.2</v>
      </c>
      <c r="Y115" s="18">
        <v>17.497499999999999</v>
      </c>
    </row>
    <row r="116" spans="1:25" x14ac:dyDescent="0.3">
      <c r="A116" s="13">
        <v>506</v>
      </c>
      <c r="B116" s="13" t="s">
        <v>521</v>
      </c>
      <c r="C116" s="21">
        <f>1/COUNTIF(B:B,'Store Data - 2017'!$B116)</f>
        <v>1</v>
      </c>
      <c r="D116" s="14">
        <v>43051</v>
      </c>
      <c r="E116" s="14">
        <v>43054</v>
      </c>
      <c r="F116" s="22" t="str">
        <f>TEXT('Store Data - 2017'!$D116,"mmmm")</f>
        <v>November</v>
      </c>
      <c r="G116" s="22" t="str">
        <f>TEXT('Store Data - 2017'!$D116,"dddd")</f>
        <v>Sunday</v>
      </c>
      <c r="H116" s="13" t="s">
        <v>35</v>
      </c>
      <c r="I116" s="13" t="s">
        <v>500</v>
      </c>
      <c r="J116" s="13" t="s">
        <v>501</v>
      </c>
      <c r="K116" s="21">
        <f>1/COUNTIF(J:J,'Store Data - 2017'!$J116)</f>
        <v>0.25</v>
      </c>
      <c r="L116" s="13" t="s">
        <v>57</v>
      </c>
      <c r="M116" s="13" t="s">
        <v>26</v>
      </c>
      <c r="N116" s="13" t="s">
        <v>126</v>
      </c>
      <c r="O116" s="13" t="s">
        <v>127</v>
      </c>
      <c r="P116" s="13">
        <v>10024</v>
      </c>
      <c r="Q116" s="13" t="s">
        <v>40</v>
      </c>
      <c r="R116" s="13" t="s">
        <v>158</v>
      </c>
      <c r="S116" s="13" t="s">
        <v>31</v>
      </c>
      <c r="T116" s="13" t="s">
        <v>84</v>
      </c>
      <c r="U116" s="13" t="s">
        <v>159</v>
      </c>
      <c r="V116" s="15">
        <v>15.92</v>
      </c>
      <c r="W116" s="13">
        <v>5</v>
      </c>
      <c r="X116" s="13">
        <v>0.2</v>
      </c>
      <c r="Y116" s="15">
        <v>5.3730000000000002</v>
      </c>
    </row>
    <row r="117" spans="1:25" x14ac:dyDescent="0.3">
      <c r="A117" s="16">
        <v>511</v>
      </c>
      <c r="B117" s="16" t="s">
        <v>522</v>
      </c>
      <c r="C117" s="21">
        <f>1/COUNTIF(B:B,'Store Data - 2017'!$B117)</f>
        <v>0.5</v>
      </c>
      <c r="D117" s="17">
        <v>43065</v>
      </c>
      <c r="E117" s="17">
        <v>43066</v>
      </c>
      <c r="F117" s="22" t="str">
        <f>TEXT('Store Data - 2017'!$D117,"mmmm")</f>
        <v>November</v>
      </c>
      <c r="G117" s="22" t="str">
        <f>TEXT('Store Data - 2017'!$D117,"dddd")</f>
        <v>Sunday</v>
      </c>
      <c r="H117" s="16" t="s">
        <v>80</v>
      </c>
      <c r="I117" s="16" t="s">
        <v>523</v>
      </c>
      <c r="J117" s="16" t="s">
        <v>524</v>
      </c>
      <c r="K117" s="21">
        <f>1/COUNTIF(J:J,'Store Data - 2017'!$J117)</f>
        <v>0.5</v>
      </c>
      <c r="L117" s="16" t="s">
        <v>25</v>
      </c>
      <c r="M117" s="16" t="s">
        <v>26</v>
      </c>
      <c r="N117" s="16" t="s">
        <v>525</v>
      </c>
      <c r="O117" s="16" t="s">
        <v>188</v>
      </c>
      <c r="P117" s="16">
        <v>64118</v>
      </c>
      <c r="Q117" s="16" t="s">
        <v>51</v>
      </c>
      <c r="R117" s="16" t="s">
        <v>526</v>
      </c>
      <c r="S117" s="16" t="s">
        <v>42</v>
      </c>
      <c r="T117" s="16" t="s">
        <v>87</v>
      </c>
      <c r="U117" s="16" t="s">
        <v>527</v>
      </c>
      <c r="V117" s="18">
        <v>126.3</v>
      </c>
      <c r="W117" s="16">
        <v>3</v>
      </c>
      <c r="X117" s="16">
        <v>0</v>
      </c>
      <c r="Y117" s="18">
        <v>40.415999999999997</v>
      </c>
    </row>
    <row r="118" spans="1:25" x14ac:dyDescent="0.3">
      <c r="A118" s="13">
        <v>512</v>
      </c>
      <c r="B118" s="13" t="s">
        <v>522</v>
      </c>
      <c r="C118" s="21">
        <f>1/COUNTIF(B:B,'Store Data - 2017'!$B118)</f>
        <v>0.5</v>
      </c>
      <c r="D118" s="14">
        <v>43065</v>
      </c>
      <c r="E118" s="14">
        <v>43066</v>
      </c>
      <c r="F118" s="22" t="str">
        <f>TEXT('Store Data - 2017'!$D118,"mmmm")</f>
        <v>November</v>
      </c>
      <c r="G118" s="22" t="str">
        <f>TEXT('Store Data - 2017'!$D118,"dddd")</f>
        <v>Sunday</v>
      </c>
      <c r="H118" s="13" t="s">
        <v>80</v>
      </c>
      <c r="I118" s="13" t="s">
        <v>523</v>
      </c>
      <c r="J118" s="13" t="s">
        <v>524</v>
      </c>
      <c r="K118" s="21">
        <f>1/COUNTIF(J:J,'Store Data - 2017'!$J118)</f>
        <v>0.5</v>
      </c>
      <c r="L118" s="13" t="s">
        <v>25</v>
      </c>
      <c r="M118" s="13" t="s">
        <v>26</v>
      </c>
      <c r="N118" s="13" t="s">
        <v>525</v>
      </c>
      <c r="O118" s="13" t="s">
        <v>188</v>
      </c>
      <c r="P118" s="13">
        <v>64118</v>
      </c>
      <c r="Q118" s="13" t="s">
        <v>51</v>
      </c>
      <c r="R118" s="13" t="s">
        <v>528</v>
      </c>
      <c r="S118" s="13" t="s">
        <v>61</v>
      </c>
      <c r="T118" s="13" t="s">
        <v>110</v>
      </c>
      <c r="U118" s="13" t="s">
        <v>529</v>
      </c>
      <c r="V118" s="15">
        <v>38.04</v>
      </c>
      <c r="W118" s="13">
        <v>2</v>
      </c>
      <c r="X118" s="13">
        <v>0</v>
      </c>
      <c r="Y118" s="15">
        <v>12.172800000000001</v>
      </c>
    </row>
    <row r="119" spans="1:25" x14ac:dyDescent="0.3">
      <c r="A119" s="16">
        <v>514</v>
      </c>
      <c r="B119" s="16" t="s">
        <v>530</v>
      </c>
      <c r="C119" s="21">
        <f>1/COUNTIF(B:B,'Store Data - 2017'!$B119)</f>
        <v>0.5</v>
      </c>
      <c r="D119" s="17">
        <v>43090</v>
      </c>
      <c r="E119" s="17">
        <v>43094</v>
      </c>
      <c r="F119" s="22" t="str">
        <f>TEXT('Store Data - 2017'!$D119,"mmmm")</f>
        <v>December</v>
      </c>
      <c r="G119" s="22" t="str">
        <f>TEXT('Store Data - 2017'!$D119,"dddd")</f>
        <v>Thursday</v>
      </c>
      <c r="H119" s="16" t="s">
        <v>22</v>
      </c>
      <c r="I119" s="16" t="s">
        <v>531</v>
      </c>
      <c r="J119" s="16" t="s">
        <v>532</v>
      </c>
      <c r="K119" s="21">
        <f>1/COUNTIF(J:J,'Store Data - 2017'!$J119)</f>
        <v>0.33333333333333331</v>
      </c>
      <c r="L119" s="16" t="s">
        <v>25</v>
      </c>
      <c r="M119" s="16" t="s">
        <v>26</v>
      </c>
      <c r="N119" s="16" t="s">
        <v>452</v>
      </c>
      <c r="O119" s="16" t="s">
        <v>134</v>
      </c>
      <c r="P119" s="16">
        <v>90049</v>
      </c>
      <c r="Q119" s="16" t="s">
        <v>120</v>
      </c>
      <c r="R119" s="16" t="s">
        <v>533</v>
      </c>
      <c r="S119" s="16" t="s">
        <v>31</v>
      </c>
      <c r="T119" s="16" t="s">
        <v>146</v>
      </c>
      <c r="U119" s="16" t="s">
        <v>534</v>
      </c>
      <c r="V119" s="18">
        <v>6.63</v>
      </c>
      <c r="W119" s="16">
        <v>3</v>
      </c>
      <c r="X119" s="16">
        <v>0</v>
      </c>
      <c r="Y119" s="18">
        <v>1.7901</v>
      </c>
    </row>
    <row r="120" spans="1:25" x14ac:dyDescent="0.3">
      <c r="A120" s="13">
        <v>515</v>
      </c>
      <c r="B120" s="13" t="s">
        <v>530</v>
      </c>
      <c r="C120" s="21">
        <f>1/COUNTIF(B:B,'Store Data - 2017'!$B120)</f>
        <v>0.5</v>
      </c>
      <c r="D120" s="14">
        <v>43090</v>
      </c>
      <c r="E120" s="14">
        <v>43094</v>
      </c>
      <c r="F120" s="22" t="str">
        <f>TEXT('Store Data - 2017'!$D120,"mmmm")</f>
        <v>December</v>
      </c>
      <c r="G120" s="22" t="str">
        <f>TEXT('Store Data - 2017'!$D120,"dddd")</f>
        <v>Thursday</v>
      </c>
      <c r="H120" s="13" t="s">
        <v>22</v>
      </c>
      <c r="I120" s="13" t="s">
        <v>531</v>
      </c>
      <c r="J120" s="13" t="s">
        <v>532</v>
      </c>
      <c r="K120" s="21">
        <f>1/COUNTIF(J:J,'Store Data - 2017'!$J120)</f>
        <v>0.33333333333333331</v>
      </c>
      <c r="L120" s="13" t="s">
        <v>25</v>
      </c>
      <c r="M120" s="13" t="s">
        <v>26</v>
      </c>
      <c r="N120" s="13" t="s">
        <v>452</v>
      </c>
      <c r="O120" s="13" t="s">
        <v>134</v>
      </c>
      <c r="P120" s="13">
        <v>90049</v>
      </c>
      <c r="Q120" s="13" t="s">
        <v>120</v>
      </c>
      <c r="R120" s="13" t="s">
        <v>535</v>
      </c>
      <c r="S120" s="13" t="s">
        <v>31</v>
      </c>
      <c r="T120" s="13" t="s">
        <v>146</v>
      </c>
      <c r="U120" s="13" t="s">
        <v>536</v>
      </c>
      <c r="V120" s="15">
        <v>5.88</v>
      </c>
      <c r="W120" s="13">
        <v>2</v>
      </c>
      <c r="X120" s="13">
        <v>0</v>
      </c>
      <c r="Y120" s="15">
        <v>1.7052</v>
      </c>
    </row>
    <row r="121" spans="1:25" x14ac:dyDescent="0.3">
      <c r="A121" s="16">
        <v>516</v>
      </c>
      <c r="B121" s="16" t="s">
        <v>537</v>
      </c>
      <c r="C121" s="21">
        <f>1/COUNTIF(B:B,'Store Data - 2017'!$B121)</f>
        <v>0.25</v>
      </c>
      <c r="D121" s="17">
        <v>42757</v>
      </c>
      <c r="E121" s="17">
        <v>42762</v>
      </c>
      <c r="F121" s="22" t="str">
        <f>TEXT('Store Data - 2017'!$D121,"mmmm")</f>
        <v>January</v>
      </c>
      <c r="G121" s="22" t="str">
        <f>TEXT('Store Data - 2017'!$D121,"dddd")</f>
        <v>Sunday</v>
      </c>
      <c r="H121" s="16" t="s">
        <v>22</v>
      </c>
      <c r="I121" s="16" t="s">
        <v>538</v>
      </c>
      <c r="J121" s="16" t="s">
        <v>539</v>
      </c>
      <c r="K121" s="21">
        <f>1/COUNTIF(J:J,'Store Data - 2017'!$J121)</f>
        <v>0.125</v>
      </c>
      <c r="L121" s="16" t="s">
        <v>48</v>
      </c>
      <c r="M121" s="16" t="s">
        <v>26</v>
      </c>
      <c r="N121" s="16" t="s">
        <v>540</v>
      </c>
      <c r="O121" s="16" t="s">
        <v>541</v>
      </c>
      <c r="P121" s="16">
        <v>59405</v>
      </c>
      <c r="Q121" s="16" t="s">
        <v>120</v>
      </c>
      <c r="R121" s="16" t="s">
        <v>542</v>
      </c>
      <c r="S121" s="16" t="s">
        <v>61</v>
      </c>
      <c r="T121" s="16" t="s">
        <v>412</v>
      </c>
      <c r="U121" s="16" t="s">
        <v>543</v>
      </c>
      <c r="V121" s="18">
        <v>2999.95</v>
      </c>
      <c r="W121" s="16">
        <v>5</v>
      </c>
      <c r="X121" s="16">
        <v>0</v>
      </c>
      <c r="Y121" s="18">
        <v>1379.9770000000001</v>
      </c>
    </row>
    <row r="122" spans="1:25" x14ac:dyDescent="0.3">
      <c r="A122" s="13">
        <v>517</v>
      </c>
      <c r="B122" s="13" t="s">
        <v>537</v>
      </c>
      <c r="C122" s="21">
        <f>1/COUNTIF(B:B,'Store Data - 2017'!$B122)</f>
        <v>0.25</v>
      </c>
      <c r="D122" s="14">
        <v>42757</v>
      </c>
      <c r="E122" s="14">
        <v>42762</v>
      </c>
      <c r="F122" s="22" t="str">
        <f>TEXT('Store Data - 2017'!$D122,"mmmm")</f>
        <v>January</v>
      </c>
      <c r="G122" s="22" t="str">
        <f>TEXT('Store Data - 2017'!$D122,"dddd")</f>
        <v>Sunday</v>
      </c>
      <c r="H122" s="13" t="s">
        <v>22</v>
      </c>
      <c r="I122" s="13" t="s">
        <v>538</v>
      </c>
      <c r="J122" s="13" t="s">
        <v>539</v>
      </c>
      <c r="K122" s="21">
        <f>1/COUNTIF(J:J,'Store Data - 2017'!$J122)</f>
        <v>0.125</v>
      </c>
      <c r="L122" s="13" t="s">
        <v>48</v>
      </c>
      <c r="M122" s="13" t="s">
        <v>26</v>
      </c>
      <c r="N122" s="13" t="s">
        <v>540</v>
      </c>
      <c r="O122" s="13" t="s">
        <v>541</v>
      </c>
      <c r="P122" s="13">
        <v>59405</v>
      </c>
      <c r="Q122" s="13" t="s">
        <v>120</v>
      </c>
      <c r="R122" s="13" t="s">
        <v>544</v>
      </c>
      <c r="S122" s="13" t="s">
        <v>31</v>
      </c>
      <c r="T122" s="13" t="s">
        <v>70</v>
      </c>
      <c r="U122" s="13" t="s">
        <v>545</v>
      </c>
      <c r="V122" s="15">
        <v>51.45</v>
      </c>
      <c r="W122" s="13">
        <v>3</v>
      </c>
      <c r="X122" s="13">
        <v>0</v>
      </c>
      <c r="Y122" s="15">
        <v>13.891500000000001</v>
      </c>
    </row>
    <row r="123" spans="1:25" x14ac:dyDescent="0.3">
      <c r="A123" s="16">
        <v>518</v>
      </c>
      <c r="B123" s="16" t="s">
        <v>537</v>
      </c>
      <c r="C123" s="21">
        <f>1/COUNTIF(B:B,'Store Data - 2017'!$B123)</f>
        <v>0.25</v>
      </c>
      <c r="D123" s="17">
        <v>42757</v>
      </c>
      <c r="E123" s="17">
        <v>42762</v>
      </c>
      <c r="F123" s="22" t="str">
        <f>TEXT('Store Data - 2017'!$D123,"mmmm")</f>
        <v>January</v>
      </c>
      <c r="G123" s="22" t="str">
        <f>TEXT('Store Data - 2017'!$D123,"dddd")</f>
        <v>Sunday</v>
      </c>
      <c r="H123" s="16" t="s">
        <v>22</v>
      </c>
      <c r="I123" s="16" t="s">
        <v>538</v>
      </c>
      <c r="J123" s="16" t="s">
        <v>539</v>
      </c>
      <c r="K123" s="21">
        <f>1/COUNTIF(J:J,'Store Data - 2017'!$J123)</f>
        <v>0.125</v>
      </c>
      <c r="L123" s="16" t="s">
        <v>48</v>
      </c>
      <c r="M123" s="16" t="s">
        <v>26</v>
      </c>
      <c r="N123" s="16" t="s">
        <v>540</v>
      </c>
      <c r="O123" s="16" t="s">
        <v>541</v>
      </c>
      <c r="P123" s="16">
        <v>59405</v>
      </c>
      <c r="Q123" s="16" t="s">
        <v>120</v>
      </c>
      <c r="R123" s="16" t="s">
        <v>546</v>
      </c>
      <c r="S123" s="16" t="s">
        <v>31</v>
      </c>
      <c r="T123" s="16" t="s">
        <v>32</v>
      </c>
      <c r="U123" s="16" t="s">
        <v>547</v>
      </c>
      <c r="V123" s="18">
        <v>11.96</v>
      </c>
      <c r="W123" s="16">
        <v>2</v>
      </c>
      <c r="X123" s="16">
        <v>0</v>
      </c>
      <c r="Y123" s="18">
        <v>5.3819999999999997</v>
      </c>
    </row>
    <row r="124" spans="1:25" x14ac:dyDescent="0.3">
      <c r="A124" s="13">
        <v>519</v>
      </c>
      <c r="B124" s="13" t="s">
        <v>537</v>
      </c>
      <c r="C124" s="21">
        <f>1/COUNTIF(B:B,'Store Data - 2017'!$B124)</f>
        <v>0.25</v>
      </c>
      <c r="D124" s="14">
        <v>42757</v>
      </c>
      <c r="E124" s="14">
        <v>42762</v>
      </c>
      <c r="F124" s="22" t="str">
        <f>TEXT('Store Data - 2017'!$D124,"mmmm")</f>
        <v>January</v>
      </c>
      <c r="G124" s="22" t="str">
        <f>TEXT('Store Data - 2017'!$D124,"dddd")</f>
        <v>Sunday</v>
      </c>
      <c r="H124" s="13" t="s">
        <v>22</v>
      </c>
      <c r="I124" s="13" t="s">
        <v>538</v>
      </c>
      <c r="J124" s="13" t="s">
        <v>539</v>
      </c>
      <c r="K124" s="21">
        <f>1/COUNTIF(J:J,'Store Data - 2017'!$J124)</f>
        <v>0.125</v>
      </c>
      <c r="L124" s="13" t="s">
        <v>48</v>
      </c>
      <c r="M124" s="13" t="s">
        <v>26</v>
      </c>
      <c r="N124" s="13" t="s">
        <v>540</v>
      </c>
      <c r="O124" s="13" t="s">
        <v>541</v>
      </c>
      <c r="P124" s="13">
        <v>59405</v>
      </c>
      <c r="Q124" s="13" t="s">
        <v>120</v>
      </c>
      <c r="R124" s="13" t="s">
        <v>548</v>
      </c>
      <c r="S124" s="13" t="s">
        <v>31</v>
      </c>
      <c r="T124" s="13" t="s">
        <v>70</v>
      </c>
      <c r="U124" s="13" t="s">
        <v>549</v>
      </c>
      <c r="V124" s="15">
        <v>1126.02</v>
      </c>
      <c r="W124" s="13">
        <v>3</v>
      </c>
      <c r="X124" s="13">
        <v>0</v>
      </c>
      <c r="Y124" s="15">
        <v>56.301000000000002</v>
      </c>
    </row>
    <row r="125" spans="1:25" x14ac:dyDescent="0.3">
      <c r="A125" s="16">
        <v>523</v>
      </c>
      <c r="B125" s="16" t="s">
        <v>550</v>
      </c>
      <c r="C125" s="21">
        <f>1/COUNTIF(B:B,'Store Data - 2017'!$B125)</f>
        <v>1</v>
      </c>
      <c r="D125" s="17">
        <v>42758</v>
      </c>
      <c r="E125" s="17">
        <v>42760</v>
      </c>
      <c r="F125" s="22" t="str">
        <f>TEXT('Store Data - 2017'!$D125,"mmmm")</f>
        <v>January</v>
      </c>
      <c r="G125" s="22" t="str">
        <f>TEXT('Store Data - 2017'!$D125,"dddd")</f>
        <v>Monday</v>
      </c>
      <c r="H125" s="16" t="s">
        <v>80</v>
      </c>
      <c r="I125" s="16" t="s">
        <v>551</v>
      </c>
      <c r="J125" s="16" t="s">
        <v>552</v>
      </c>
      <c r="K125" s="21">
        <f>1/COUNTIF(J:J,'Store Data - 2017'!$J125)</f>
        <v>0.16666666666666666</v>
      </c>
      <c r="L125" s="16" t="s">
        <v>57</v>
      </c>
      <c r="M125" s="16" t="s">
        <v>26</v>
      </c>
      <c r="N125" s="16" t="s">
        <v>553</v>
      </c>
      <c r="O125" s="16" t="s">
        <v>76</v>
      </c>
      <c r="P125" s="16">
        <v>48234</v>
      </c>
      <c r="Q125" s="16" t="s">
        <v>51</v>
      </c>
      <c r="R125" s="16" t="s">
        <v>554</v>
      </c>
      <c r="S125" s="16" t="s">
        <v>42</v>
      </c>
      <c r="T125" s="16" t="s">
        <v>251</v>
      </c>
      <c r="U125" s="16" t="s">
        <v>555</v>
      </c>
      <c r="V125" s="18">
        <v>210.98</v>
      </c>
      <c r="W125" s="16">
        <v>2</v>
      </c>
      <c r="X125" s="16">
        <v>0</v>
      </c>
      <c r="Y125" s="18">
        <v>21.097999999999999</v>
      </c>
    </row>
    <row r="126" spans="1:25" x14ac:dyDescent="0.3">
      <c r="A126" s="13">
        <v>527</v>
      </c>
      <c r="B126" s="13" t="s">
        <v>556</v>
      </c>
      <c r="C126" s="21">
        <f>1/COUNTIF(B:B,'Store Data - 2017'!$B126)</f>
        <v>0.5</v>
      </c>
      <c r="D126" s="14">
        <v>43029</v>
      </c>
      <c r="E126" s="14">
        <v>43034</v>
      </c>
      <c r="F126" s="22" t="str">
        <f>TEXT('Store Data - 2017'!$D126,"mmmm")</f>
        <v>October</v>
      </c>
      <c r="G126" s="22" t="str">
        <f>TEXT('Store Data - 2017'!$D126,"dddd")</f>
        <v>Saturday</v>
      </c>
      <c r="H126" s="13" t="s">
        <v>22</v>
      </c>
      <c r="I126" s="13" t="s">
        <v>557</v>
      </c>
      <c r="J126" s="13" t="s">
        <v>558</v>
      </c>
      <c r="K126" s="21">
        <f>1/COUNTIF(J:J,'Store Data - 2017'!$J126)</f>
        <v>0.5</v>
      </c>
      <c r="L126" s="13" t="s">
        <v>48</v>
      </c>
      <c r="M126" s="13" t="s">
        <v>26</v>
      </c>
      <c r="N126" s="13" t="s">
        <v>559</v>
      </c>
      <c r="O126" s="13" t="s">
        <v>68</v>
      </c>
      <c r="P126" s="13">
        <v>33801</v>
      </c>
      <c r="Q126" s="13" t="s">
        <v>29</v>
      </c>
      <c r="R126" s="13" t="s">
        <v>560</v>
      </c>
      <c r="S126" s="13" t="s">
        <v>42</v>
      </c>
      <c r="T126" s="13" t="s">
        <v>43</v>
      </c>
      <c r="U126" s="13" t="s">
        <v>561</v>
      </c>
      <c r="V126" s="15">
        <v>683.952</v>
      </c>
      <c r="W126" s="13">
        <v>3</v>
      </c>
      <c r="X126" s="13">
        <v>0.2</v>
      </c>
      <c r="Y126" s="15">
        <v>42.747</v>
      </c>
    </row>
    <row r="127" spans="1:25" x14ac:dyDescent="0.3">
      <c r="A127" s="16">
        <v>528</v>
      </c>
      <c r="B127" s="16" t="s">
        <v>556</v>
      </c>
      <c r="C127" s="21">
        <f>1/COUNTIF(B:B,'Store Data - 2017'!$B127)</f>
        <v>0.5</v>
      </c>
      <c r="D127" s="17">
        <v>43029</v>
      </c>
      <c r="E127" s="17">
        <v>43034</v>
      </c>
      <c r="F127" s="22" t="str">
        <f>TEXT('Store Data - 2017'!$D127,"mmmm")</f>
        <v>October</v>
      </c>
      <c r="G127" s="22" t="str">
        <f>TEXT('Store Data - 2017'!$D127,"dddd")</f>
        <v>Saturday</v>
      </c>
      <c r="H127" s="16" t="s">
        <v>22</v>
      </c>
      <c r="I127" s="16" t="s">
        <v>557</v>
      </c>
      <c r="J127" s="16" t="s">
        <v>558</v>
      </c>
      <c r="K127" s="21">
        <f>1/COUNTIF(J:J,'Store Data - 2017'!$J127)</f>
        <v>0.5</v>
      </c>
      <c r="L127" s="16" t="s">
        <v>48</v>
      </c>
      <c r="M127" s="16" t="s">
        <v>26</v>
      </c>
      <c r="N127" s="16" t="s">
        <v>559</v>
      </c>
      <c r="O127" s="16" t="s">
        <v>68</v>
      </c>
      <c r="P127" s="16">
        <v>33801</v>
      </c>
      <c r="Q127" s="16" t="s">
        <v>29</v>
      </c>
      <c r="R127" s="16" t="s">
        <v>562</v>
      </c>
      <c r="S127" s="16" t="s">
        <v>42</v>
      </c>
      <c r="T127" s="16" t="s">
        <v>87</v>
      </c>
      <c r="U127" s="16" t="s">
        <v>563</v>
      </c>
      <c r="V127" s="18">
        <v>45.695999999999998</v>
      </c>
      <c r="W127" s="16">
        <v>3</v>
      </c>
      <c r="X127" s="16">
        <v>0.2</v>
      </c>
      <c r="Y127" s="18">
        <v>5.1407999999999996</v>
      </c>
    </row>
    <row r="128" spans="1:25" x14ac:dyDescent="0.3">
      <c r="A128" s="13">
        <v>533</v>
      </c>
      <c r="B128" s="13" t="s">
        <v>564</v>
      </c>
      <c r="C128" s="21">
        <f>1/COUNTIF(B:B,'Store Data - 2017'!$B128)</f>
        <v>1</v>
      </c>
      <c r="D128" s="14">
        <v>42985</v>
      </c>
      <c r="E128" s="14">
        <v>42989</v>
      </c>
      <c r="F128" s="22" t="str">
        <f>TEXT('Store Data - 2017'!$D128,"mmmm")</f>
        <v>September</v>
      </c>
      <c r="G128" s="22" t="str">
        <f>TEXT('Store Data - 2017'!$D128,"dddd")</f>
        <v>Thursday</v>
      </c>
      <c r="H128" s="13" t="s">
        <v>22</v>
      </c>
      <c r="I128" s="13" t="s">
        <v>565</v>
      </c>
      <c r="J128" s="13" t="s">
        <v>566</v>
      </c>
      <c r="K128" s="21">
        <f>1/COUNTIF(J:J,'Store Data - 2017'!$J128)</f>
        <v>1</v>
      </c>
      <c r="L128" s="13" t="s">
        <v>25</v>
      </c>
      <c r="M128" s="13" t="s">
        <v>26</v>
      </c>
      <c r="N128" s="13" t="s">
        <v>452</v>
      </c>
      <c r="O128" s="13" t="s">
        <v>134</v>
      </c>
      <c r="P128" s="13">
        <v>90032</v>
      </c>
      <c r="Q128" s="13" t="s">
        <v>120</v>
      </c>
      <c r="R128" s="13" t="s">
        <v>567</v>
      </c>
      <c r="S128" s="13" t="s">
        <v>42</v>
      </c>
      <c r="T128" s="13" t="s">
        <v>87</v>
      </c>
      <c r="U128" s="13" t="s">
        <v>568</v>
      </c>
      <c r="V128" s="15">
        <v>47.94</v>
      </c>
      <c r="W128" s="13">
        <v>3</v>
      </c>
      <c r="X128" s="13">
        <v>0</v>
      </c>
      <c r="Y128" s="15">
        <v>2.3969999999999998</v>
      </c>
    </row>
    <row r="129" spans="1:25" x14ac:dyDescent="0.3">
      <c r="A129" s="16">
        <v>537</v>
      </c>
      <c r="B129" s="16" t="s">
        <v>569</v>
      </c>
      <c r="C129" s="21">
        <f>1/COUNTIF(B:B,'Store Data - 2017'!$B129)</f>
        <v>1</v>
      </c>
      <c r="D129" s="17">
        <v>42981</v>
      </c>
      <c r="E129" s="17">
        <v>42986</v>
      </c>
      <c r="F129" s="22" t="str">
        <f>TEXT('Store Data - 2017'!$D129,"mmmm")</f>
        <v>September</v>
      </c>
      <c r="G129" s="22" t="str">
        <f>TEXT('Store Data - 2017'!$D129,"dddd")</f>
        <v>Sunday</v>
      </c>
      <c r="H129" s="16" t="s">
        <v>35</v>
      </c>
      <c r="I129" s="16" t="s">
        <v>570</v>
      </c>
      <c r="J129" s="16" t="s">
        <v>571</v>
      </c>
      <c r="K129" s="21">
        <f>1/COUNTIF(J:J,'Store Data - 2017'!$J129)</f>
        <v>6.6666666666666666E-2</v>
      </c>
      <c r="L129" s="16" t="s">
        <v>25</v>
      </c>
      <c r="M129" s="16" t="s">
        <v>26</v>
      </c>
      <c r="N129" s="16" t="s">
        <v>94</v>
      </c>
      <c r="O129" s="16" t="s">
        <v>59</v>
      </c>
      <c r="P129" s="16">
        <v>60653</v>
      </c>
      <c r="Q129" s="16" t="s">
        <v>51</v>
      </c>
      <c r="R129" s="16" t="s">
        <v>572</v>
      </c>
      <c r="S129" s="16" t="s">
        <v>31</v>
      </c>
      <c r="T129" s="16" t="s">
        <v>84</v>
      </c>
      <c r="U129" s="16" t="s">
        <v>573</v>
      </c>
      <c r="V129" s="18">
        <v>42.616</v>
      </c>
      <c r="W129" s="16">
        <v>7</v>
      </c>
      <c r="X129" s="16">
        <v>0.8</v>
      </c>
      <c r="Y129" s="18">
        <v>-68.185599999999994</v>
      </c>
    </row>
    <row r="130" spans="1:25" x14ac:dyDescent="0.3">
      <c r="A130" s="13">
        <v>547</v>
      </c>
      <c r="B130" s="13" t="s">
        <v>574</v>
      </c>
      <c r="C130" s="21">
        <f>1/COUNTIF(B:B,'Store Data - 2017'!$B130)</f>
        <v>0.5</v>
      </c>
      <c r="D130" s="14">
        <v>43058</v>
      </c>
      <c r="E130" s="14">
        <v>43061</v>
      </c>
      <c r="F130" s="22" t="str">
        <f>TEXT('Store Data - 2017'!$D130,"mmmm")</f>
        <v>November</v>
      </c>
      <c r="G130" s="22" t="str">
        <f>TEXT('Store Data - 2017'!$D130,"dddd")</f>
        <v>Sunday</v>
      </c>
      <c r="H130" s="13" t="s">
        <v>80</v>
      </c>
      <c r="I130" s="13" t="s">
        <v>575</v>
      </c>
      <c r="J130" s="13" t="s">
        <v>576</v>
      </c>
      <c r="K130" s="21">
        <f>1/COUNTIF(J:J,'Store Data - 2017'!$J130)</f>
        <v>0.5</v>
      </c>
      <c r="L130" s="13" t="s">
        <v>48</v>
      </c>
      <c r="M130" s="13" t="s">
        <v>26</v>
      </c>
      <c r="N130" s="13" t="s">
        <v>126</v>
      </c>
      <c r="O130" s="13" t="s">
        <v>127</v>
      </c>
      <c r="P130" s="13">
        <v>10035</v>
      </c>
      <c r="Q130" s="13" t="s">
        <v>40</v>
      </c>
      <c r="R130" s="13" t="s">
        <v>577</v>
      </c>
      <c r="S130" s="13" t="s">
        <v>31</v>
      </c>
      <c r="T130" s="13" t="s">
        <v>84</v>
      </c>
      <c r="U130" s="13" t="s">
        <v>578</v>
      </c>
      <c r="V130" s="15">
        <v>41.28</v>
      </c>
      <c r="W130" s="13">
        <v>6</v>
      </c>
      <c r="X130" s="13">
        <v>0.2</v>
      </c>
      <c r="Y130" s="15">
        <v>13.932</v>
      </c>
    </row>
    <row r="131" spans="1:25" x14ac:dyDescent="0.3">
      <c r="A131" s="16">
        <v>548</v>
      </c>
      <c r="B131" s="16" t="s">
        <v>574</v>
      </c>
      <c r="C131" s="21">
        <f>1/COUNTIF(B:B,'Store Data - 2017'!$B131)</f>
        <v>0.5</v>
      </c>
      <c r="D131" s="17">
        <v>43058</v>
      </c>
      <c r="E131" s="17">
        <v>43061</v>
      </c>
      <c r="F131" s="22" t="str">
        <f>TEXT('Store Data - 2017'!$D131,"mmmm")</f>
        <v>November</v>
      </c>
      <c r="G131" s="22" t="str">
        <f>TEXT('Store Data - 2017'!$D131,"dddd")</f>
        <v>Sunday</v>
      </c>
      <c r="H131" s="16" t="s">
        <v>80</v>
      </c>
      <c r="I131" s="16" t="s">
        <v>575</v>
      </c>
      <c r="J131" s="16" t="s">
        <v>576</v>
      </c>
      <c r="K131" s="21">
        <f>1/COUNTIF(J:J,'Store Data - 2017'!$J131)</f>
        <v>0.5</v>
      </c>
      <c r="L131" s="16" t="s">
        <v>48</v>
      </c>
      <c r="M131" s="16" t="s">
        <v>26</v>
      </c>
      <c r="N131" s="16" t="s">
        <v>126</v>
      </c>
      <c r="O131" s="16" t="s">
        <v>127</v>
      </c>
      <c r="P131" s="16">
        <v>10035</v>
      </c>
      <c r="Q131" s="16" t="s">
        <v>40</v>
      </c>
      <c r="R131" s="16" t="s">
        <v>579</v>
      </c>
      <c r="S131" s="16" t="s">
        <v>31</v>
      </c>
      <c r="T131" s="16" t="s">
        <v>32</v>
      </c>
      <c r="U131" s="16" t="s">
        <v>580</v>
      </c>
      <c r="V131" s="18">
        <v>13.36</v>
      </c>
      <c r="W131" s="16">
        <v>2</v>
      </c>
      <c r="X131" s="16">
        <v>0</v>
      </c>
      <c r="Y131" s="18">
        <v>6.4127999999999998</v>
      </c>
    </row>
    <row r="132" spans="1:25" x14ac:dyDescent="0.3">
      <c r="A132" s="13">
        <v>553</v>
      </c>
      <c r="B132" s="13" t="s">
        <v>581</v>
      </c>
      <c r="C132" s="21">
        <f>1/COUNTIF(B:B,'Store Data - 2017'!$B132)</f>
        <v>1</v>
      </c>
      <c r="D132" s="14">
        <v>42989</v>
      </c>
      <c r="E132" s="14">
        <v>42990</v>
      </c>
      <c r="F132" s="22" t="str">
        <f>TEXT('Store Data - 2017'!$D132,"mmmm")</f>
        <v>September</v>
      </c>
      <c r="G132" s="22" t="str">
        <f>TEXT('Store Data - 2017'!$D132,"dddd")</f>
        <v>Monday</v>
      </c>
      <c r="H132" s="13" t="s">
        <v>80</v>
      </c>
      <c r="I132" s="13" t="s">
        <v>582</v>
      </c>
      <c r="J132" s="13" t="s">
        <v>583</v>
      </c>
      <c r="K132" s="21">
        <f>1/COUNTIF(J:J,'Store Data - 2017'!$J132)</f>
        <v>1</v>
      </c>
      <c r="L132" s="13" t="s">
        <v>25</v>
      </c>
      <c r="M132" s="13" t="s">
        <v>26</v>
      </c>
      <c r="N132" s="13" t="s">
        <v>584</v>
      </c>
      <c r="O132" s="13" t="s">
        <v>68</v>
      </c>
      <c r="P132" s="13">
        <v>32216</v>
      </c>
      <c r="Q132" s="13" t="s">
        <v>29</v>
      </c>
      <c r="R132" s="13" t="s">
        <v>585</v>
      </c>
      <c r="S132" s="13" t="s">
        <v>42</v>
      </c>
      <c r="T132" s="13" t="s">
        <v>87</v>
      </c>
      <c r="U132" s="13" t="s">
        <v>586</v>
      </c>
      <c r="V132" s="15">
        <v>34.503999999999998</v>
      </c>
      <c r="W132" s="13">
        <v>1</v>
      </c>
      <c r="X132" s="13">
        <v>0.2</v>
      </c>
      <c r="Y132" s="15">
        <v>6.0381999999999998</v>
      </c>
    </row>
    <row r="133" spans="1:25" x14ac:dyDescent="0.3">
      <c r="A133" s="16">
        <v>554</v>
      </c>
      <c r="B133" s="16" t="s">
        <v>587</v>
      </c>
      <c r="C133" s="21">
        <f>1/COUNTIF(B:B,'Store Data - 2017'!$B133)</f>
        <v>1</v>
      </c>
      <c r="D133" s="17">
        <v>43063</v>
      </c>
      <c r="E133" s="17">
        <v>43067</v>
      </c>
      <c r="F133" s="22" t="str">
        <f>TEXT('Store Data - 2017'!$D133,"mmmm")</f>
        <v>November</v>
      </c>
      <c r="G133" s="22" t="str">
        <f>TEXT('Store Data - 2017'!$D133,"dddd")</f>
        <v>Friday</v>
      </c>
      <c r="H133" s="16" t="s">
        <v>22</v>
      </c>
      <c r="I133" s="16" t="s">
        <v>588</v>
      </c>
      <c r="J133" s="16" t="s">
        <v>589</v>
      </c>
      <c r="K133" s="21">
        <f>1/COUNTIF(J:J,'Store Data - 2017'!$J133)</f>
        <v>0.1</v>
      </c>
      <c r="L133" s="16" t="s">
        <v>25</v>
      </c>
      <c r="M133" s="16" t="s">
        <v>26</v>
      </c>
      <c r="N133" s="16" t="s">
        <v>49</v>
      </c>
      <c r="O133" s="16" t="s">
        <v>50</v>
      </c>
      <c r="P133" s="16">
        <v>77070</v>
      </c>
      <c r="Q133" s="16" t="s">
        <v>51</v>
      </c>
      <c r="R133" s="16" t="s">
        <v>590</v>
      </c>
      <c r="S133" s="16" t="s">
        <v>31</v>
      </c>
      <c r="T133" s="16" t="s">
        <v>172</v>
      </c>
      <c r="U133" s="16" t="s">
        <v>591</v>
      </c>
      <c r="V133" s="18">
        <v>10.824</v>
      </c>
      <c r="W133" s="16">
        <v>3</v>
      </c>
      <c r="X133" s="16">
        <v>0.2</v>
      </c>
      <c r="Y133" s="18">
        <v>2.5707</v>
      </c>
    </row>
    <row r="134" spans="1:25" x14ac:dyDescent="0.3">
      <c r="A134" s="13">
        <v>555</v>
      </c>
      <c r="B134" s="13" t="s">
        <v>592</v>
      </c>
      <c r="C134" s="21">
        <f>1/COUNTIF(B:B,'Store Data - 2017'!$B134)</f>
        <v>1</v>
      </c>
      <c r="D134" s="14">
        <v>42915</v>
      </c>
      <c r="E134" s="14">
        <v>42919</v>
      </c>
      <c r="F134" s="22" t="str">
        <f>TEXT('Store Data - 2017'!$D134,"mmmm")</f>
        <v>June</v>
      </c>
      <c r="G134" s="22" t="str">
        <f>TEXT('Store Data - 2017'!$D134,"dddd")</f>
        <v>Thursday</v>
      </c>
      <c r="H134" s="13" t="s">
        <v>35</v>
      </c>
      <c r="I134" s="13" t="s">
        <v>593</v>
      </c>
      <c r="J134" s="13" t="s">
        <v>594</v>
      </c>
      <c r="K134" s="21">
        <f>1/COUNTIF(J:J,'Store Data - 2017'!$J134)</f>
        <v>0.33333333333333331</v>
      </c>
      <c r="L134" s="13" t="s">
        <v>57</v>
      </c>
      <c r="M134" s="13" t="s">
        <v>26</v>
      </c>
      <c r="N134" s="13" t="s">
        <v>595</v>
      </c>
      <c r="O134" s="13" t="s">
        <v>134</v>
      </c>
      <c r="P134" s="13">
        <v>92804</v>
      </c>
      <c r="Q134" s="13" t="s">
        <v>120</v>
      </c>
      <c r="R134" s="13" t="s">
        <v>596</v>
      </c>
      <c r="S134" s="13" t="s">
        <v>31</v>
      </c>
      <c r="T134" s="13" t="s">
        <v>70</v>
      </c>
      <c r="U134" s="13" t="s">
        <v>597</v>
      </c>
      <c r="V134" s="15">
        <v>1295.78</v>
      </c>
      <c r="W134" s="13">
        <v>2</v>
      </c>
      <c r="X134" s="13">
        <v>0</v>
      </c>
      <c r="Y134" s="15">
        <v>310.98719999999997</v>
      </c>
    </row>
    <row r="135" spans="1:25" x14ac:dyDescent="0.3">
      <c r="A135" s="16">
        <v>560</v>
      </c>
      <c r="B135" s="16" t="s">
        <v>598</v>
      </c>
      <c r="C135" s="21">
        <f>1/COUNTIF(B:B,'Store Data - 2017'!$B135)</f>
        <v>0.5</v>
      </c>
      <c r="D135" s="17">
        <v>43059</v>
      </c>
      <c r="E135" s="17">
        <v>43061</v>
      </c>
      <c r="F135" s="22" t="str">
        <f>TEXT('Store Data - 2017'!$D135,"mmmm")</f>
        <v>November</v>
      </c>
      <c r="G135" s="22" t="str">
        <f>TEXT('Store Data - 2017'!$D135,"dddd")</f>
        <v>Monday</v>
      </c>
      <c r="H135" s="16" t="s">
        <v>35</v>
      </c>
      <c r="I135" s="16" t="s">
        <v>599</v>
      </c>
      <c r="J135" s="16" t="s">
        <v>600</v>
      </c>
      <c r="K135" s="21">
        <f>1/COUNTIF(J:J,'Store Data - 2017'!$J135)</f>
        <v>0.2</v>
      </c>
      <c r="L135" s="16" t="s">
        <v>25</v>
      </c>
      <c r="M135" s="16" t="s">
        <v>26</v>
      </c>
      <c r="N135" s="16" t="s">
        <v>133</v>
      </c>
      <c r="O135" s="16" t="s">
        <v>134</v>
      </c>
      <c r="P135" s="16">
        <v>94110</v>
      </c>
      <c r="Q135" s="16" t="s">
        <v>120</v>
      </c>
      <c r="R135" s="16" t="s">
        <v>475</v>
      </c>
      <c r="S135" s="16" t="s">
        <v>42</v>
      </c>
      <c r="T135" s="16" t="s">
        <v>87</v>
      </c>
      <c r="U135" s="16" t="s">
        <v>476</v>
      </c>
      <c r="V135" s="18">
        <v>42.6</v>
      </c>
      <c r="W135" s="16">
        <v>3</v>
      </c>
      <c r="X135" s="16">
        <v>0</v>
      </c>
      <c r="Y135" s="18">
        <v>16.614000000000001</v>
      </c>
    </row>
    <row r="136" spans="1:25" x14ac:dyDescent="0.3">
      <c r="A136" s="13">
        <v>561</v>
      </c>
      <c r="B136" s="13" t="s">
        <v>598</v>
      </c>
      <c r="C136" s="21">
        <f>1/COUNTIF(B:B,'Store Data - 2017'!$B136)</f>
        <v>0.5</v>
      </c>
      <c r="D136" s="14">
        <v>43059</v>
      </c>
      <c r="E136" s="14">
        <v>43061</v>
      </c>
      <c r="F136" s="22" t="str">
        <f>TEXT('Store Data - 2017'!$D136,"mmmm")</f>
        <v>November</v>
      </c>
      <c r="G136" s="22" t="str">
        <f>TEXT('Store Data - 2017'!$D136,"dddd")</f>
        <v>Monday</v>
      </c>
      <c r="H136" s="13" t="s">
        <v>35</v>
      </c>
      <c r="I136" s="13" t="s">
        <v>599</v>
      </c>
      <c r="J136" s="13" t="s">
        <v>600</v>
      </c>
      <c r="K136" s="21">
        <f>1/COUNTIF(J:J,'Store Data - 2017'!$J136)</f>
        <v>0.2</v>
      </c>
      <c r="L136" s="13" t="s">
        <v>25</v>
      </c>
      <c r="M136" s="13" t="s">
        <v>26</v>
      </c>
      <c r="N136" s="13" t="s">
        <v>133</v>
      </c>
      <c r="O136" s="13" t="s">
        <v>134</v>
      </c>
      <c r="P136" s="13">
        <v>94110</v>
      </c>
      <c r="Q136" s="13" t="s">
        <v>120</v>
      </c>
      <c r="R136" s="13" t="s">
        <v>601</v>
      </c>
      <c r="S136" s="13" t="s">
        <v>31</v>
      </c>
      <c r="T136" s="13" t="s">
        <v>84</v>
      </c>
      <c r="U136" s="13" t="s">
        <v>602</v>
      </c>
      <c r="V136" s="15">
        <v>84.055999999999997</v>
      </c>
      <c r="W136" s="13">
        <v>7</v>
      </c>
      <c r="X136" s="13">
        <v>0.2</v>
      </c>
      <c r="Y136" s="15">
        <v>27.318200000000001</v>
      </c>
    </row>
    <row r="137" spans="1:25" x14ac:dyDescent="0.3">
      <c r="A137" s="16">
        <v>566</v>
      </c>
      <c r="B137" s="16" t="s">
        <v>603</v>
      </c>
      <c r="C137" s="21">
        <f>1/COUNTIF(B:B,'Store Data - 2017'!$B137)</f>
        <v>1</v>
      </c>
      <c r="D137" s="17">
        <v>43076</v>
      </c>
      <c r="E137" s="17">
        <v>43079</v>
      </c>
      <c r="F137" s="22" t="str">
        <f>TEXT('Store Data - 2017'!$D137,"mmmm")</f>
        <v>December</v>
      </c>
      <c r="G137" s="22" t="str">
        <f>TEXT('Store Data - 2017'!$D137,"dddd")</f>
        <v>Thursday</v>
      </c>
      <c r="H137" s="16" t="s">
        <v>80</v>
      </c>
      <c r="I137" s="16" t="s">
        <v>604</v>
      </c>
      <c r="J137" s="16" t="s">
        <v>605</v>
      </c>
      <c r="K137" s="21">
        <f>1/COUNTIF(J:J,'Store Data - 2017'!$J137)</f>
        <v>0.5</v>
      </c>
      <c r="L137" s="16" t="s">
        <v>25</v>
      </c>
      <c r="M137" s="16" t="s">
        <v>26</v>
      </c>
      <c r="N137" s="16" t="s">
        <v>452</v>
      </c>
      <c r="O137" s="16" t="s">
        <v>134</v>
      </c>
      <c r="P137" s="16">
        <v>90008</v>
      </c>
      <c r="Q137" s="16" t="s">
        <v>120</v>
      </c>
      <c r="R137" s="16" t="s">
        <v>606</v>
      </c>
      <c r="S137" s="16" t="s">
        <v>61</v>
      </c>
      <c r="T137" s="16" t="s">
        <v>62</v>
      </c>
      <c r="U137" s="16" t="s">
        <v>607</v>
      </c>
      <c r="V137" s="18">
        <v>374.37599999999998</v>
      </c>
      <c r="W137" s="16">
        <v>3</v>
      </c>
      <c r="X137" s="16">
        <v>0.2</v>
      </c>
      <c r="Y137" s="18">
        <v>46.796999999999997</v>
      </c>
    </row>
    <row r="138" spans="1:25" x14ac:dyDescent="0.3">
      <c r="A138" s="13">
        <v>567</v>
      </c>
      <c r="B138" s="13" t="s">
        <v>608</v>
      </c>
      <c r="C138" s="21">
        <f>1/COUNTIF(B:B,'Store Data - 2017'!$B138)</f>
        <v>0.25</v>
      </c>
      <c r="D138" s="14">
        <v>43009</v>
      </c>
      <c r="E138" s="14">
        <v>43016</v>
      </c>
      <c r="F138" s="22" t="str">
        <f>TEXT('Store Data - 2017'!$D138,"mmmm")</f>
        <v>October</v>
      </c>
      <c r="G138" s="22" t="str">
        <f>TEXT('Store Data - 2017'!$D138,"dddd")</f>
        <v>Sunday</v>
      </c>
      <c r="H138" s="13" t="s">
        <v>22</v>
      </c>
      <c r="I138" s="13" t="s">
        <v>609</v>
      </c>
      <c r="J138" s="13" t="s">
        <v>610</v>
      </c>
      <c r="K138" s="21">
        <f>1/COUNTIF(J:J,'Store Data - 2017'!$J138)</f>
        <v>0.25</v>
      </c>
      <c r="L138" s="13" t="s">
        <v>57</v>
      </c>
      <c r="M138" s="13" t="s">
        <v>26</v>
      </c>
      <c r="N138" s="13" t="s">
        <v>432</v>
      </c>
      <c r="O138" s="13" t="s">
        <v>433</v>
      </c>
      <c r="P138" s="13">
        <v>98105</v>
      </c>
      <c r="Q138" s="13" t="s">
        <v>120</v>
      </c>
      <c r="R138" s="13" t="s">
        <v>611</v>
      </c>
      <c r="S138" s="13" t="s">
        <v>31</v>
      </c>
      <c r="T138" s="13" t="s">
        <v>32</v>
      </c>
      <c r="U138" s="13" t="s">
        <v>612</v>
      </c>
      <c r="V138" s="15">
        <v>91.84</v>
      </c>
      <c r="W138" s="13">
        <v>8</v>
      </c>
      <c r="X138" s="13">
        <v>0</v>
      </c>
      <c r="Y138" s="15">
        <v>45.001600000000003</v>
      </c>
    </row>
    <row r="139" spans="1:25" x14ac:dyDescent="0.3">
      <c r="A139" s="16">
        <v>568</v>
      </c>
      <c r="B139" s="16" t="s">
        <v>608</v>
      </c>
      <c r="C139" s="21">
        <f>1/COUNTIF(B:B,'Store Data - 2017'!$B139)</f>
        <v>0.25</v>
      </c>
      <c r="D139" s="17">
        <v>43009</v>
      </c>
      <c r="E139" s="17">
        <v>43016</v>
      </c>
      <c r="F139" s="22" t="str">
        <f>TEXT('Store Data - 2017'!$D139,"mmmm")</f>
        <v>October</v>
      </c>
      <c r="G139" s="22" t="str">
        <f>TEXT('Store Data - 2017'!$D139,"dddd")</f>
        <v>Sunday</v>
      </c>
      <c r="H139" s="16" t="s">
        <v>22</v>
      </c>
      <c r="I139" s="16" t="s">
        <v>609</v>
      </c>
      <c r="J139" s="16" t="s">
        <v>610</v>
      </c>
      <c r="K139" s="21">
        <f>1/COUNTIF(J:J,'Store Data - 2017'!$J139)</f>
        <v>0.25</v>
      </c>
      <c r="L139" s="16" t="s">
        <v>57</v>
      </c>
      <c r="M139" s="16" t="s">
        <v>26</v>
      </c>
      <c r="N139" s="16" t="s">
        <v>432</v>
      </c>
      <c r="O139" s="16" t="s">
        <v>433</v>
      </c>
      <c r="P139" s="16">
        <v>98105</v>
      </c>
      <c r="Q139" s="16" t="s">
        <v>120</v>
      </c>
      <c r="R139" s="16" t="s">
        <v>613</v>
      </c>
      <c r="S139" s="16" t="s">
        <v>31</v>
      </c>
      <c r="T139" s="16" t="s">
        <v>84</v>
      </c>
      <c r="U139" s="16" t="s">
        <v>614</v>
      </c>
      <c r="V139" s="18">
        <v>81.087999999999994</v>
      </c>
      <c r="W139" s="16">
        <v>7</v>
      </c>
      <c r="X139" s="16">
        <v>0.2</v>
      </c>
      <c r="Y139" s="18">
        <v>27.3672</v>
      </c>
    </row>
    <row r="140" spans="1:25" x14ac:dyDescent="0.3">
      <c r="A140" s="13">
        <v>569</v>
      </c>
      <c r="B140" s="13" t="s">
        <v>608</v>
      </c>
      <c r="C140" s="21">
        <f>1/COUNTIF(B:B,'Store Data - 2017'!$B140)</f>
        <v>0.25</v>
      </c>
      <c r="D140" s="14">
        <v>43009</v>
      </c>
      <c r="E140" s="14">
        <v>43016</v>
      </c>
      <c r="F140" s="22" t="str">
        <f>TEXT('Store Data - 2017'!$D140,"mmmm")</f>
        <v>October</v>
      </c>
      <c r="G140" s="22" t="str">
        <f>TEXT('Store Data - 2017'!$D140,"dddd")</f>
        <v>Sunday</v>
      </c>
      <c r="H140" s="13" t="s">
        <v>22</v>
      </c>
      <c r="I140" s="13" t="s">
        <v>609</v>
      </c>
      <c r="J140" s="13" t="s">
        <v>610</v>
      </c>
      <c r="K140" s="21">
        <f>1/COUNTIF(J:J,'Store Data - 2017'!$J140)</f>
        <v>0.25</v>
      </c>
      <c r="L140" s="13" t="s">
        <v>57</v>
      </c>
      <c r="M140" s="13" t="s">
        <v>26</v>
      </c>
      <c r="N140" s="13" t="s">
        <v>432</v>
      </c>
      <c r="O140" s="13" t="s">
        <v>433</v>
      </c>
      <c r="P140" s="13">
        <v>98105</v>
      </c>
      <c r="Q140" s="13" t="s">
        <v>120</v>
      </c>
      <c r="R140" s="13" t="s">
        <v>615</v>
      </c>
      <c r="S140" s="13" t="s">
        <v>31</v>
      </c>
      <c r="T140" s="13" t="s">
        <v>32</v>
      </c>
      <c r="U140" s="13" t="s">
        <v>616</v>
      </c>
      <c r="V140" s="15">
        <v>19.440000000000001</v>
      </c>
      <c r="W140" s="13">
        <v>3</v>
      </c>
      <c r="X140" s="13">
        <v>0</v>
      </c>
      <c r="Y140" s="15">
        <v>9.3312000000000008</v>
      </c>
    </row>
    <row r="141" spans="1:25" x14ac:dyDescent="0.3">
      <c r="A141" s="16">
        <v>570</v>
      </c>
      <c r="B141" s="16" t="s">
        <v>608</v>
      </c>
      <c r="C141" s="21">
        <f>1/COUNTIF(B:B,'Store Data - 2017'!$B141)</f>
        <v>0.25</v>
      </c>
      <c r="D141" s="17">
        <v>43009</v>
      </c>
      <c r="E141" s="17">
        <v>43016</v>
      </c>
      <c r="F141" s="22" t="str">
        <f>TEXT('Store Data - 2017'!$D141,"mmmm")</f>
        <v>October</v>
      </c>
      <c r="G141" s="22" t="str">
        <f>TEXT('Store Data - 2017'!$D141,"dddd")</f>
        <v>Sunday</v>
      </c>
      <c r="H141" s="16" t="s">
        <v>22</v>
      </c>
      <c r="I141" s="16" t="s">
        <v>609</v>
      </c>
      <c r="J141" s="16" t="s">
        <v>610</v>
      </c>
      <c r="K141" s="21">
        <f>1/COUNTIF(J:J,'Store Data - 2017'!$J141)</f>
        <v>0.25</v>
      </c>
      <c r="L141" s="16" t="s">
        <v>57</v>
      </c>
      <c r="M141" s="16" t="s">
        <v>26</v>
      </c>
      <c r="N141" s="16" t="s">
        <v>432</v>
      </c>
      <c r="O141" s="16" t="s">
        <v>433</v>
      </c>
      <c r="P141" s="16">
        <v>98105</v>
      </c>
      <c r="Q141" s="16" t="s">
        <v>120</v>
      </c>
      <c r="R141" s="16" t="s">
        <v>617</v>
      </c>
      <c r="S141" s="16" t="s">
        <v>42</v>
      </c>
      <c r="T141" s="16" t="s">
        <v>43</v>
      </c>
      <c r="U141" s="16" t="s">
        <v>618</v>
      </c>
      <c r="V141" s="18">
        <v>451.15199999999999</v>
      </c>
      <c r="W141" s="16">
        <v>3</v>
      </c>
      <c r="X141" s="16">
        <v>0.2</v>
      </c>
      <c r="Y141" s="18">
        <v>0</v>
      </c>
    </row>
    <row r="142" spans="1:25" x14ac:dyDescent="0.3">
      <c r="A142" s="13">
        <v>571</v>
      </c>
      <c r="B142" s="13" t="s">
        <v>619</v>
      </c>
      <c r="C142" s="21">
        <f>1/COUNTIF(B:B,'Store Data - 2017'!$B142)</f>
        <v>0.25</v>
      </c>
      <c r="D142" s="14">
        <v>43097</v>
      </c>
      <c r="E142" s="14">
        <v>43104</v>
      </c>
      <c r="F142" s="22" t="str">
        <f>TEXT('Store Data - 2017'!$D142,"mmmm")</f>
        <v>December</v>
      </c>
      <c r="G142" s="22" t="str">
        <f>TEXT('Store Data - 2017'!$D142,"dddd")</f>
        <v>Thursday</v>
      </c>
      <c r="H142" s="13" t="s">
        <v>22</v>
      </c>
      <c r="I142" s="13" t="s">
        <v>620</v>
      </c>
      <c r="J142" s="13" t="s">
        <v>621</v>
      </c>
      <c r="K142" s="21">
        <f>1/COUNTIF(J:J,'Store Data - 2017'!$J142)</f>
        <v>0.1111111111111111</v>
      </c>
      <c r="L142" s="13" t="s">
        <v>25</v>
      </c>
      <c r="M142" s="13" t="s">
        <v>26</v>
      </c>
      <c r="N142" s="13" t="s">
        <v>126</v>
      </c>
      <c r="O142" s="13" t="s">
        <v>127</v>
      </c>
      <c r="P142" s="13">
        <v>10024</v>
      </c>
      <c r="Q142" s="13" t="s">
        <v>40</v>
      </c>
      <c r="R142" s="13" t="s">
        <v>622</v>
      </c>
      <c r="S142" s="13" t="s">
        <v>31</v>
      </c>
      <c r="T142" s="13" t="s">
        <v>113</v>
      </c>
      <c r="U142" s="13" t="s">
        <v>623</v>
      </c>
      <c r="V142" s="15">
        <v>72.45</v>
      </c>
      <c r="W142" s="13">
        <v>7</v>
      </c>
      <c r="X142" s="13">
        <v>0</v>
      </c>
      <c r="Y142" s="15">
        <v>34.776000000000003</v>
      </c>
    </row>
    <row r="143" spans="1:25" x14ac:dyDescent="0.3">
      <c r="A143" s="16">
        <v>572</v>
      </c>
      <c r="B143" s="16" t="s">
        <v>619</v>
      </c>
      <c r="C143" s="21">
        <f>1/COUNTIF(B:B,'Store Data - 2017'!$B143)</f>
        <v>0.25</v>
      </c>
      <c r="D143" s="17">
        <v>43097</v>
      </c>
      <c r="E143" s="17">
        <v>43104</v>
      </c>
      <c r="F143" s="22" t="str">
        <f>TEXT('Store Data - 2017'!$D143,"mmmm")</f>
        <v>December</v>
      </c>
      <c r="G143" s="22" t="str">
        <f>TEXT('Store Data - 2017'!$D143,"dddd")</f>
        <v>Thursday</v>
      </c>
      <c r="H143" s="16" t="s">
        <v>22</v>
      </c>
      <c r="I143" s="16" t="s">
        <v>620</v>
      </c>
      <c r="J143" s="16" t="s">
        <v>621</v>
      </c>
      <c r="K143" s="21">
        <f>1/COUNTIF(J:J,'Store Data - 2017'!$J143)</f>
        <v>0.1111111111111111</v>
      </c>
      <c r="L143" s="16" t="s">
        <v>25</v>
      </c>
      <c r="M143" s="16" t="s">
        <v>26</v>
      </c>
      <c r="N143" s="16" t="s">
        <v>126</v>
      </c>
      <c r="O143" s="16" t="s">
        <v>127</v>
      </c>
      <c r="P143" s="16">
        <v>10024</v>
      </c>
      <c r="Q143" s="16" t="s">
        <v>40</v>
      </c>
      <c r="R143" s="16" t="s">
        <v>624</v>
      </c>
      <c r="S143" s="16" t="s">
        <v>31</v>
      </c>
      <c r="T143" s="16" t="s">
        <v>172</v>
      </c>
      <c r="U143" s="16" t="s">
        <v>625</v>
      </c>
      <c r="V143" s="18">
        <v>13.96</v>
      </c>
      <c r="W143" s="16">
        <v>4</v>
      </c>
      <c r="X143" s="16">
        <v>0</v>
      </c>
      <c r="Y143" s="18">
        <v>6.4215999999999998</v>
      </c>
    </row>
    <row r="144" spans="1:25" x14ac:dyDescent="0.3">
      <c r="A144" s="13">
        <v>573</v>
      </c>
      <c r="B144" s="13" t="s">
        <v>619</v>
      </c>
      <c r="C144" s="21">
        <f>1/COUNTIF(B:B,'Store Data - 2017'!$B144)</f>
        <v>0.25</v>
      </c>
      <c r="D144" s="14">
        <v>43097</v>
      </c>
      <c r="E144" s="14">
        <v>43104</v>
      </c>
      <c r="F144" s="22" t="str">
        <f>TEXT('Store Data - 2017'!$D144,"mmmm")</f>
        <v>December</v>
      </c>
      <c r="G144" s="22" t="str">
        <f>TEXT('Store Data - 2017'!$D144,"dddd")</f>
        <v>Thursday</v>
      </c>
      <c r="H144" s="13" t="s">
        <v>22</v>
      </c>
      <c r="I144" s="13" t="s">
        <v>620</v>
      </c>
      <c r="J144" s="13" t="s">
        <v>621</v>
      </c>
      <c r="K144" s="21">
        <f>1/COUNTIF(J:J,'Store Data - 2017'!$J144)</f>
        <v>0.1111111111111111</v>
      </c>
      <c r="L144" s="13" t="s">
        <v>25</v>
      </c>
      <c r="M144" s="13" t="s">
        <v>26</v>
      </c>
      <c r="N144" s="13" t="s">
        <v>126</v>
      </c>
      <c r="O144" s="13" t="s">
        <v>127</v>
      </c>
      <c r="P144" s="13">
        <v>10024</v>
      </c>
      <c r="Q144" s="13" t="s">
        <v>40</v>
      </c>
      <c r="R144" s="13" t="s">
        <v>626</v>
      </c>
      <c r="S144" s="13" t="s">
        <v>31</v>
      </c>
      <c r="T144" s="13" t="s">
        <v>84</v>
      </c>
      <c r="U144" s="13" t="s">
        <v>627</v>
      </c>
      <c r="V144" s="15">
        <v>33.264000000000003</v>
      </c>
      <c r="W144" s="13">
        <v>7</v>
      </c>
      <c r="X144" s="13">
        <v>0.2</v>
      </c>
      <c r="Y144" s="15">
        <v>11.226599999999999</v>
      </c>
    </row>
    <row r="145" spans="1:25" x14ac:dyDescent="0.3">
      <c r="A145" s="16">
        <v>574</v>
      </c>
      <c r="B145" s="16" t="s">
        <v>619</v>
      </c>
      <c r="C145" s="21">
        <f>1/COUNTIF(B:B,'Store Data - 2017'!$B145)</f>
        <v>0.25</v>
      </c>
      <c r="D145" s="17">
        <v>43097</v>
      </c>
      <c r="E145" s="17">
        <v>43104</v>
      </c>
      <c r="F145" s="22" t="str">
        <f>TEXT('Store Data - 2017'!$D145,"mmmm")</f>
        <v>December</v>
      </c>
      <c r="G145" s="22" t="str">
        <f>TEXT('Store Data - 2017'!$D145,"dddd")</f>
        <v>Thursday</v>
      </c>
      <c r="H145" s="16" t="s">
        <v>22</v>
      </c>
      <c r="I145" s="16" t="s">
        <v>620</v>
      </c>
      <c r="J145" s="16" t="s">
        <v>621</v>
      </c>
      <c r="K145" s="21">
        <f>1/COUNTIF(J:J,'Store Data - 2017'!$J145)</f>
        <v>0.1111111111111111</v>
      </c>
      <c r="L145" s="16" t="s">
        <v>25</v>
      </c>
      <c r="M145" s="16" t="s">
        <v>26</v>
      </c>
      <c r="N145" s="16" t="s">
        <v>126</v>
      </c>
      <c r="O145" s="16" t="s">
        <v>127</v>
      </c>
      <c r="P145" s="16">
        <v>10024</v>
      </c>
      <c r="Q145" s="16" t="s">
        <v>40</v>
      </c>
      <c r="R145" s="16" t="s">
        <v>628</v>
      </c>
      <c r="S145" s="16" t="s">
        <v>61</v>
      </c>
      <c r="T145" s="16" t="s">
        <v>62</v>
      </c>
      <c r="U145" s="16" t="s">
        <v>629</v>
      </c>
      <c r="V145" s="18">
        <v>14.85</v>
      </c>
      <c r="W145" s="16">
        <v>3</v>
      </c>
      <c r="X145" s="16">
        <v>0</v>
      </c>
      <c r="Y145" s="18">
        <v>4.0095000000000001</v>
      </c>
    </row>
    <row r="146" spans="1:25" x14ac:dyDescent="0.3">
      <c r="A146" s="13">
        <v>579</v>
      </c>
      <c r="B146" s="13" t="s">
        <v>630</v>
      </c>
      <c r="C146" s="21">
        <f>1/COUNTIF(B:B,'Store Data - 2017'!$B146)</f>
        <v>0.5</v>
      </c>
      <c r="D146" s="14">
        <v>42936</v>
      </c>
      <c r="E146" s="14">
        <v>42942</v>
      </c>
      <c r="F146" s="22" t="str">
        <f>TEXT('Store Data - 2017'!$D146,"mmmm")</f>
        <v>July</v>
      </c>
      <c r="G146" s="22" t="str">
        <f>TEXT('Store Data - 2017'!$D146,"dddd")</f>
        <v>Thursday</v>
      </c>
      <c r="H146" s="13" t="s">
        <v>22</v>
      </c>
      <c r="I146" s="13" t="s">
        <v>631</v>
      </c>
      <c r="J146" s="13" t="s">
        <v>632</v>
      </c>
      <c r="K146" s="21">
        <f>1/COUNTIF(J:J,'Store Data - 2017'!$J146)</f>
        <v>0.16666666666666666</v>
      </c>
      <c r="L146" s="13" t="s">
        <v>25</v>
      </c>
      <c r="M146" s="13" t="s">
        <v>26</v>
      </c>
      <c r="N146" s="13" t="s">
        <v>94</v>
      </c>
      <c r="O146" s="13" t="s">
        <v>59</v>
      </c>
      <c r="P146" s="13">
        <v>60610</v>
      </c>
      <c r="Q146" s="13" t="s">
        <v>51</v>
      </c>
      <c r="R146" s="13" t="s">
        <v>160</v>
      </c>
      <c r="S146" s="13" t="s">
        <v>31</v>
      </c>
      <c r="T146" s="13" t="s">
        <v>70</v>
      </c>
      <c r="U146" s="13" t="s">
        <v>161</v>
      </c>
      <c r="V146" s="15">
        <v>69.712000000000003</v>
      </c>
      <c r="W146" s="13">
        <v>2</v>
      </c>
      <c r="X146" s="13">
        <v>0.2</v>
      </c>
      <c r="Y146" s="15">
        <v>8.7140000000000004</v>
      </c>
    </row>
    <row r="147" spans="1:25" x14ac:dyDescent="0.3">
      <c r="A147" s="16">
        <v>580</v>
      </c>
      <c r="B147" s="16" t="s">
        <v>630</v>
      </c>
      <c r="C147" s="21">
        <f>1/COUNTIF(B:B,'Store Data - 2017'!$B147)</f>
        <v>0.5</v>
      </c>
      <c r="D147" s="17">
        <v>42936</v>
      </c>
      <c r="E147" s="17">
        <v>42942</v>
      </c>
      <c r="F147" s="22" t="str">
        <f>TEXT('Store Data - 2017'!$D147,"mmmm")</f>
        <v>July</v>
      </c>
      <c r="G147" s="22" t="str">
        <f>TEXT('Store Data - 2017'!$D147,"dddd")</f>
        <v>Thursday</v>
      </c>
      <c r="H147" s="16" t="s">
        <v>22</v>
      </c>
      <c r="I147" s="16" t="s">
        <v>631</v>
      </c>
      <c r="J147" s="16" t="s">
        <v>632</v>
      </c>
      <c r="K147" s="21">
        <f>1/COUNTIF(J:J,'Store Data - 2017'!$J147)</f>
        <v>0.16666666666666666</v>
      </c>
      <c r="L147" s="16" t="s">
        <v>25</v>
      </c>
      <c r="M147" s="16" t="s">
        <v>26</v>
      </c>
      <c r="N147" s="16" t="s">
        <v>94</v>
      </c>
      <c r="O147" s="16" t="s">
        <v>59</v>
      </c>
      <c r="P147" s="16">
        <v>60610</v>
      </c>
      <c r="Q147" s="16" t="s">
        <v>51</v>
      </c>
      <c r="R147" s="16" t="s">
        <v>633</v>
      </c>
      <c r="S147" s="16" t="s">
        <v>42</v>
      </c>
      <c r="T147" s="16" t="s">
        <v>87</v>
      </c>
      <c r="U147" s="16" t="s">
        <v>634</v>
      </c>
      <c r="V147" s="18">
        <v>8.7919999999999998</v>
      </c>
      <c r="W147" s="16">
        <v>1</v>
      </c>
      <c r="X147" s="16">
        <v>0.6</v>
      </c>
      <c r="Y147" s="18">
        <v>-5.7148000000000003</v>
      </c>
    </row>
    <row r="148" spans="1:25" x14ac:dyDescent="0.3">
      <c r="A148" s="13">
        <v>582</v>
      </c>
      <c r="B148" s="13" t="s">
        <v>635</v>
      </c>
      <c r="C148" s="21">
        <f>1/COUNTIF(B:B,'Store Data - 2017'!$B148)</f>
        <v>0.2</v>
      </c>
      <c r="D148" s="14">
        <v>43070</v>
      </c>
      <c r="E148" s="14">
        <v>43074</v>
      </c>
      <c r="F148" s="22" t="str">
        <f>TEXT('Store Data - 2017'!$D148,"mmmm")</f>
        <v>December</v>
      </c>
      <c r="G148" s="22" t="str">
        <f>TEXT('Store Data - 2017'!$D148,"dddd")</f>
        <v>Friday</v>
      </c>
      <c r="H148" s="13" t="s">
        <v>22</v>
      </c>
      <c r="I148" s="13" t="s">
        <v>636</v>
      </c>
      <c r="J148" s="13" t="s">
        <v>637</v>
      </c>
      <c r="K148" s="21">
        <f>1/COUNTIF(J:J,'Store Data - 2017'!$J148)</f>
        <v>0.16666666666666666</v>
      </c>
      <c r="L148" s="13" t="s">
        <v>25</v>
      </c>
      <c r="M148" s="13" t="s">
        <v>26</v>
      </c>
      <c r="N148" s="13" t="s">
        <v>638</v>
      </c>
      <c r="O148" s="13" t="s">
        <v>639</v>
      </c>
      <c r="P148" s="13">
        <v>80219</v>
      </c>
      <c r="Q148" s="13" t="s">
        <v>120</v>
      </c>
      <c r="R148" s="13" t="s">
        <v>640</v>
      </c>
      <c r="S148" s="13" t="s">
        <v>61</v>
      </c>
      <c r="T148" s="13" t="s">
        <v>62</v>
      </c>
      <c r="U148" s="13" t="s">
        <v>641</v>
      </c>
      <c r="V148" s="15">
        <v>470.37599999999998</v>
      </c>
      <c r="W148" s="13">
        <v>3</v>
      </c>
      <c r="X148" s="13">
        <v>0.2</v>
      </c>
      <c r="Y148" s="15">
        <v>52.917299999999997</v>
      </c>
    </row>
    <row r="149" spans="1:25" x14ac:dyDescent="0.3">
      <c r="A149" s="16">
        <v>583</v>
      </c>
      <c r="B149" s="16" t="s">
        <v>635</v>
      </c>
      <c r="C149" s="21">
        <f>1/COUNTIF(B:B,'Store Data - 2017'!$B149)</f>
        <v>0.2</v>
      </c>
      <c r="D149" s="17">
        <v>43070</v>
      </c>
      <c r="E149" s="17">
        <v>43074</v>
      </c>
      <c r="F149" s="22" t="str">
        <f>TEXT('Store Data - 2017'!$D149,"mmmm")</f>
        <v>December</v>
      </c>
      <c r="G149" s="22" t="str">
        <f>TEXT('Store Data - 2017'!$D149,"dddd")</f>
        <v>Friday</v>
      </c>
      <c r="H149" s="16" t="s">
        <v>22</v>
      </c>
      <c r="I149" s="16" t="s">
        <v>636</v>
      </c>
      <c r="J149" s="16" t="s">
        <v>637</v>
      </c>
      <c r="K149" s="21">
        <f>1/COUNTIF(J:J,'Store Data - 2017'!$J149)</f>
        <v>0.16666666666666666</v>
      </c>
      <c r="L149" s="16" t="s">
        <v>25</v>
      </c>
      <c r="M149" s="16" t="s">
        <v>26</v>
      </c>
      <c r="N149" s="16" t="s">
        <v>638</v>
      </c>
      <c r="O149" s="16" t="s">
        <v>639</v>
      </c>
      <c r="P149" s="16">
        <v>80219</v>
      </c>
      <c r="Q149" s="16" t="s">
        <v>120</v>
      </c>
      <c r="R149" s="16" t="s">
        <v>642</v>
      </c>
      <c r="S149" s="16" t="s">
        <v>61</v>
      </c>
      <c r="T149" s="16" t="s">
        <v>62</v>
      </c>
      <c r="U149" s="16" t="s">
        <v>643</v>
      </c>
      <c r="V149" s="18">
        <v>105.584</v>
      </c>
      <c r="W149" s="16">
        <v>2</v>
      </c>
      <c r="X149" s="16">
        <v>0.2</v>
      </c>
      <c r="Y149" s="18">
        <v>9.2385999999999999</v>
      </c>
    </row>
    <row r="150" spans="1:25" x14ac:dyDescent="0.3">
      <c r="A150" s="13">
        <v>584</v>
      </c>
      <c r="B150" s="13" t="s">
        <v>635</v>
      </c>
      <c r="C150" s="21">
        <f>1/COUNTIF(B:B,'Store Data - 2017'!$B150)</f>
        <v>0.2</v>
      </c>
      <c r="D150" s="14">
        <v>43070</v>
      </c>
      <c r="E150" s="14">
        <v>43074</v>
      </c>
      <c r="F150" s="22" t="str">
        <f>TEXT('Store Data - 2017'!$D150,"mmmm")</f>
        <v>December</v>
      </c>
      <c r="G150" s="22" t="str">
        <f>TEXT('Store Data - 2017'!$D150,"dddd")</f>
        <v>Friday</v>
      </c>
      <c r="H150" s="13" t="s">
        <v>22</v>
      </c>
      <c r="I150" s="13" t="s">
        <v>636</v>
      </c>
      <c r="J150" s="13" t="s">
        <v>637</v>
      </c>
      <c r="K150" s="21">
        <f>1/COUNTIF(J:J,'Store Data - 2017'!$J150)</f>
        <v>0.16666666666666666</v>
      </c>
      <c r="L150" s="13" t="s">
        <v>25</v>
      </c>
      <c r="M150" s="13" t="s">
        <v>26</v>
      </c>
      <c r="N150" s="13" t="s">
        <v>638</v>
      </c>
      <c r="O150" s="13" t="s">
        <v>639</v>
      </c>
      <c r="P150" s="13">
        <v>80219</v>
      </c>
      <c r="Q150" s="13" t="s">
        <v>120</v>
      </c>
      <c r="R150" s="13" t="s">
        <v>644</v>
      </c>
      <c r="S150" s="13" t="s">
        <v>31</v>
      </c>
      <c r="T150" s="13" t="s">
        <v>190</v>
      </c>
      <c r="U150" s="13" t="s">
        <v>645</v>
      </c>
      <c r="V150" s="15">
        <v>31.152000000000001</v>
      </c>
      <c r="W150" s="13">
        <v>3</v>
      </c>
      <c r="X150" s="13">
        <v>0.2</v>
      </c>
      <c r="Y150" s="15">
        <v>3.5045999999999999</v>
      </c>
    </row>
    <row r="151" spans="1:25" x14ac:dyDescent="0.3">
      <c r="A151" s="16">
        <v>585</v>
      </c>
      <c r="B151" s="16" t="s">
        <v>635</v>
      </c>
      <c r="C151" s="21">
        <f>1/COUNTIF(B:B,'Store Data - 2017'!$B151)</f>
        <v>0.2</v>
      </c>
      <c r="D151" s="17">
        <v>43070</v>
      </c>
      <c r="E151" s="17">
        <v>43074</v>
      </c>
      <c r="F151" s="22" t="str">
        <f>TEXT('Store Data - 2017'!$D151,"mmmm")</f>
        <v>December</v>
      </c>
      <c r="G151" s="22" t="str">
        <f>TEXT('Store Data - 2017'!$D151,"dddd")</f>
        <v>Friday</v>
      </c>
      <c r="H151" s="16" t="s">
        <v>22</v>
      </c>
      <c r="I151" s="16" t="s">
        <v>636</v>
      </c>
      <c r="J151" s="16" t="s">
        <v>637</v>
      </c>
      <c r="K151" s="21">
        <f>1/COUNTIF(J:J,'Store Data - 2017'!$J151)</f>
        <v>0.16666666666666666</v>
      </c>
      <c r="L151" s="16" t="s">
        <v>25</v>
      </c>
      <c r="M151" s="16" t="s">
        <v>26</v>
      </c>
      <c r="N151" s="16" t="s">
        <v>638</v>
      </c>
      <c r="O151" s="16" t="s">
        <v>639</v>
      </c>
      <c r="P151" s="16">
        <v>80219</v>
      </c>
      <c r="Q151" s="16" t="s">
        <v>120</v>
      </c>
      <c r="R151" s="16" t="s">
        <v>646</v>
      </c>
      <c r="S151" s="16" t="s">
        <v>31</v>
      </c>
      <c r="T151" s="16" t="s">
        <v>84</v>
      </c>
      <c r="U151" s="16" t="s">
        <v>647</v>
      </c>
      <c r="V151" s="18">
        <v>6.7830000000000004</v>
      </c>
      <c r="W151" s="16">
        <v>7</v>
      </c>
      <c r="X151" s="16">
        <v>0.7</v>
      </c>
      <c r="Y151" s="18">
        <v>-4.7481</v>
      </c>
    </row>
    <row r="152" spans="1:25" x14ac:dyDescent="0.3">
      <c r="A152" s="13">
        <v>586</v>
      </c>
      <c r="B152" s="13" t="s">
        <v>635</v>
      </c>
      <c r="C152" s="21">
        <f>1/COUNTIF(B:B,'Store Data - 2017'!$B152)</f>
        <v>0.2</v>
      </c>
      <c r="D152" s="14">
        <v>43070</v>
      </c>
      <c r="E152" s="14">
        <v>43074</v>
      </c>
      <c r="F152" s="22" t="str">
        <f>TEXT('Store Data - 2017'!$D152,"mmmm")</f>
        <v>December</v>
      </c>
      <c r="G152" s="22" t="str">
        <f>TEXT('Store Data - 2017'!$D152,"dddd")</f>
        <v>Friday</v>
      </c>
      <c r="H152" s="13" t="s">
        <v>22</v>
      </c>
      <c r="I152" s="13" t="s">
        <v>636</v>
      </c>
      <c r="J152" s="13" t="s">
        <v>637</v>
      </c>
      <c r="K152" s="21">
        <f>1/COUNTIF(J:J,'Store Data - 2017'!$J152)</f>
        <v>0.16666666666666666</v>
      </c>
      <c r="L152" s="13" t="s">
        <v>25</v>
      </c>
      <c r="M152" s="13" t="s">
        <v>26</v>
      </c>
      <c r="N152" s="13" t="s">
        <v>638</v>
      </c>
      <c r="O152" s="13" t="s">
        <v>639</v>
      </c>
      <c r="P152" s="13">
        <v>80219</v>
      </c>
      <c r="Q152" s="13" t="s">
        <v>120</v>
      </c>
      <c r="R152" s="13" t="s">
        <v>648</v>
      </c>
      <c r="S152" s="13" t="s">
        <v>61</v>
      </c>
      <c r="T152" s="13" t="s">
        <v>62</v>
      </c>
      <c r="U152" s="13" t="s">
        <v>649</v>
      </c>
      <c r="V152" s="15">
        <v>406.36799999999999</v>
      </c>
      <c r="W152" s="13">
        <v>4</v>
      </c>
      <c r="X152" s="13">
        <v>0.2</v>
      </c>
      <c r="Y152" s="15">
        <v>30.477599999999999</v>
      </c>
    </row>
    <row r="153" spans="1:25" x14ac:dyDescent="0.3">
      <c r="A153" s="16">
        <v>615</v>
      </c>
      <c r="B153" s="16" t="s">
        <v>650</v>
      </c>
      <c r="C153" s="21">
        <f>1/COUNTIF(B:B,'Store Data - 2017'!$B153)</f>
        <v>0.5</v>
      </c>
      <c r="D153" s="17">
        <v>43053</v>
      </c>
      <c r="E153" s="17">
        <v>43056</v>
      </c>
      <c r="F153" s="22" t="str">
        <f>TEXT('Store Data - 2017'!$D153,"mmmm")</f>
        <v>November</v>
      </c>
      <c r="G153" s="22" t="str">
        <f>TEXT('Store Data - 2017'!$D153,"dddd")</f>
        <v>Tuesday</v>
      </c>
      <c r="H153" s="16" t="s">
        <v>35</v>
      </c>
      <c r="I153" s="16" t="s">
        <v>651</v>
      </c>
      <c r="J153" s="16" t="s">
        <v>652</v>
      </c>
      <c r="K153" s="21">
        <f>1/COUNTIF(J:J,'Store Data - 2017'!$J153)</f>
        <v>0.16666666666666666</v>
      </c>
      <c r="L153" s="16" t="s">
        <v>25</v>
      </c>
      <c r="M153" s="16" t="s">
        <v>26</v>
      </c>
      <c r="N153" s="16" t="s">
        <v>653</v>
      </c>
      <c r="O153" s="16" t="s">
        <v>166</v>
      </c>
      <c r="P153" s="16">
        <v>43123</v>
      </c>
      <c r="Q153" s="16" t="s">
        <v>40</v>
      </c>
      <c r="R153" s="16" t="s">
        <v>654</v>
      </c>
      <c r="S153" s="16" t="s">
        <v>61</v>
      </c>
      <c r="T153" s="16" t="s">
        <v>62</v>
      </c>
      <c r="U153" s="16" t="s">
        <v>655</v>
      </c>
      <c r="V153" s="18">
        <v>119.94</v>
      </c>
      <c r="W153" s="16">
        <v>10</v>
      </c>
      <c r="X153" s="16">
        <v>0.4</v>
      </c>
      <c r="Y153" s="18">
        <v>15.992000000000001</v>
      </c>
    </row>
    <row r="154" spans="1:25" x14ac:dyDescent="0.3">
      <c r="A154" s="13">
        <v>616</v>
      </c>
      <c r="B154" s="13" t="s">
        <v>650</v>
      </c>
      <c r="C154" s="21">
        <f>1/COUNTIF(B:B,'Store Data - 2017'!$B154)</f>
        <v>0.5</v>
      </c>
      <c r="D154" s="14">
        <v>43053</v>
      </c>
      <c r="E154" s="14">
        <v>43056</v>
      </c>
      <c r="F154" s="22" t="str">
        <f>TEXT('Store Data - 2017'!$D154,"mmmm")</f>
        <v>November</v>
      </c>
      <c r="G154" s="22" t="str">
        <f>TEXT('Store Data - 2017'!$D154,"dddd")</f>
        <v>Tuesday</v>
      </c>
      <c r="H154" s="13" t="s">
        <v>35</v>
      </c>
      <c r="I154" s="13" t="s">
        <v>651</v>
      </c>
      <c r="J154" s="13" t="s">
        <v>652</v>
      </c>
      <c r="K154" s="21">
        <f>1/COUNTIF(J:J,'Store Data - 2017'!$J154)</f>
        <v>0.16666666666666666</v>
      </c>
      <c r="L154" s="13" t="s">
        <v>25</v>
      </c>
      <c r="M154" s="13" t="s">
        <v>26</v>
      </c>
      <c r="N154" s="13" t="s">
        <v>653</v>
      </c>
      <c r="O154" s="13" t="s">
        <v>166</v>
      </c>
      <c r="P154" s="13">
        <v>43123</v>
      </c>
      <c r="Q154" s="13" t="s">
        <v>40</v>
      </c>
      <c r="R154" s="13" t="s">
        <v>656</v>
      </c>
      <c r="S154" s="13" t="s">
        <v>31</v>
      </c>
      <c r="T154" s="13" t="s">
        <v>84</v>
      </c>
      <c r="U154" s="13" t="s">
        <v>657</v>
      </c>
      <c r="V154" s="15">
        <v>3.6480000000000001</v>
      </c>
      <c r="W154" s="13">
        <v>2</v>
      </c>
      <c r="X154" s="13">
        <v>0.7</v>
      </c>
      <c r="Y154" s="15">
        <v>-2.7968000000000002</v>
      </c>
    </row>
    <row r="155" spans="1:25" x14ac:dyDescent="0.3">
      <c r="A155" s="16">
        <v>617</v>
      </c>
      <c r="B155" s="16" t="s">
        <v>658</v>
      </c>
      <c r="C155" s="21">
        <f>1/COUNTIF(B:B,'Store Data - 2017'!$B155)</f>
        <v>0.2</v>
      </c>
      <c r="D155" s="17">
        <v>42965</v>
      </c>
      <c r="E155" s="17">
        <v>42970</v>
      </c>
      <c r="F155" s="22" t="str">
        <f>TEXT('Store Data - 2017'!$D155,"mmmm")</f>
        <v>August</v>
      </c>
      <c r="G155" s="22" t="str">
        <f>TEXT('Store Data - 2017'!$D155,"dddd")</f>
        <v>Friday</v>
      </c>
      <c r="H155" s="16" t="s">
        <v>35</v>
      </c>
      <c r="I155" s="16" t="s">
        <v>659</v>
      </c>
      <c r="J155" s="16" t="s">
        <v>660</v>
      </c>
      <c r="K155" s="21">
        <f>1/COUNTIF(J:J,'Store Data - 2017'!$J155)</f>
        <v>0.125</v>
      </c>
      <c r="L155" s="16" t="s">
        <v>57</v>
      </c>
      <c r="M155" s="16" t="s">
        <v>26</v>
      </c>
      <c r="N155" s="16" t="s">
        <v>126</v>
      </c>
      <c r="O155" s="16" t="s">
        <v>127</v>
      </c>
      <c r="P155" s="16">
        <v>10011</v>
      </c>
      <c r="Q155" s="16" t="s">
        <v>40</v>
      </c>
      <c r="R155" s="16" t="s">
        <v>661</v>
      </c>
      <c r="S155" s="16" t="s">
        <v>42</v>
      </c>
      <c r="T155" s="16" t="s">
        <v>87</v>
      </c>
      <c r="U155" s="16" t="s">
        <v>662</v>
      </c>
      <c r="V155" s="18">
        <v>40.479999999999997</v>
      </c>
      <c r="W155" s="16">
        <v>2</v>
      </c>
      <c r="X155" s="16">
        <v>0</v>
      </c>
      <c r="Y155" s="18">
        <v>15.7872</v>
      </c>
    </row>
    <row r="156" spans="1:25" x14ac:dyDescent="0.3">
      <c r="A156" s="13">
        <v>618</v>
      </c>
      <c r="B156" s="13" t="s">
        <v>658</v>
      </c>
      <c r="C156" s="21">
        <f>1/COUNTIF(B:B,'Store Data - 2017'!$B156)</f>
        <v>0.2</v>
      </c>
      <c r="D156" s="14">
        <v>42965</v>
      </c>
      <c r="E156" s="14">
        <v>42970</v>
      </c>
      <c r="F156" s="22" t="str">
        <f>TEXT('Store Data - 2017'!$D156,"mmmm")</f>
        <v>August</v>
      </c>
      <c r="G156" s="22" t="str">
        <f>TEXT('Store Data - 2017'!$D156,"dddd")</f>
        <v>Friday</v>
      </c>
      <c r="H156" s="13" t="s">
        <v>35</v>
      </c>
      <c r="I156" s="13" t="s">
        <v>659</v>
      </c>
      <c r="J156" s="13" t="s">
        <v>660</v>
      </c>
      <c r="K156" s="21">
        <f>1/COUNTIF(J:J,'Store Data - 2017'!$J156)</f>
        <v>0.125</v>
      </c>
      <c r="L156" s="13" t="s">
        <v>57</v>
      </c>
      <c r="M156" s="13" t="s">
        <v>26</v>
      </c>
      <c r="N156" s="13" t="s">
        <v>126</v>
      </c>
      <c r="O156" s="13" t="s">
        <v>127</v>
      </c>
      <c r="P156" s="13">
        <v>10011</v>
      </c>
      <c r="Q156" s="13" t="s">
        <v>40</v>
      </c>
      <c r="R156" s="13" t="s">
        <v>663</v>
      </c>
      <c r="S156" s="13" t="s">
        <v>42</v>
      </c>
      <c r="T156" s="13" t="s">
        <v>87</v>
      </c>
      <c r="U156" s="13" t="s">
        <v>664</v>
      </c>
      <c r="V156" s="15">
        <v>9.94</v>
      </c>
      <c r="W156" s="13">
        <v>2</v>
      </c>
      <c r="X156" s="13">
        <v>0</v>
      </c>
      <c r="Y156" s="15">
        <v>3.0813999999999999</v>
      </c>
    </row>
    <row r="157" spans="1:25" x14ac:dyDescent="0.3">
      <c r="A157" s="16">
        <v>619</v>
      </c>
      <c r="B157" s="16" t="s">
        <v>658</v>
      </c>
      <c r="C157" s="21">
        <f>1/COUNTIF(B:B,'Store Data - 2017'!$B157)</f>
        <v>0.2</v>
      </c>
      <c r="D157" s="17">
        <v>42965</v>
      </c>
      <c r="E157" s="17">
        <v>42970</v>
      </c>
      <c r="F157" s="22" t="str">
        <f>TEXT('Store Data - 2017'!$D157,"mmmm")</f>
        <v>August</v>
      </c>
      <c r="G157" s="22" t="str">
        <f>TEXT('Store Data - 2017'!$D157,"dddd")</f>
        <v>Friday</v>
      </c>
      <c r="H157" s="16" t="s">
        <v>35</v>
      </c>
      <c r="I157" s="16" t="s">
        <v>659</v>
      </c>
      <c r="J157" s="16" t="s">
        <v>660</v>
      </c>
      <c r="K157" s="21">
        <f>1/COUNTIF(J:J,'Store Data - 2017'!$J157)</f>
        <v>0.125</v>
      </c>
      <c r="L157" s="16" t="s">
        <v>57</v>
      </c>
      <c r="M157" s="16" t="s">
        <v>26</v>
      </c>
      <c r="N157" s="16" t="s">
        <v>126</v>
      </c>
      <c r="O157" s="16" t="s">
        <v>127</v>
      </c>
      <c r="P157" s="16">
        <v>10011</v>
      </c>
      <c r="Q157" s="16" t="s">
        <v>40</v>
      </c>
      <c r="R157" s="16" t="s">
        <v>665</v>
      </c>
      <c r="S157" s="16" t="s">
        <v>31</v>
      </c>
      <c r="T157" s="16" t="s">
        <v>84</v>
      </c>
      <c r="U157" s="16" t="s">
        <v>666</v>
      </c>
      <c r="V157" s="18">
        <v>107.42400000000001</v>
      </c>
      <c r="W157" s="16">
        <v>9</v>
      </c>
      <c r="X157" s="16">
        <v>0.2</v>
      </c>
      <c r="Y157" s="18">
        <v>33.57</v>
      </c>
    </row>
    <row r="158" spans="1:25" x14ac:dyDescent="0.3">
      <c r="A158" s="13">
        <v>620</v>
      </c>
      <c r="B158" s="13" t="s">
        <v>658</v>
      </c>
      <c r="C158" s="21">
        <f>1/COUNTIF(B:B,'Store Data - 2017'!$B158)</f>
        <v>0.2</v>
      </c>
      <c r="D158" s="14">
        <v>42965</v>
      </c>
      <c r="E158" s="14">
        <v>42970</v>
      </c>
      <c r="F158" s="22" t="str">
        <f>TEXT('Store Data - 2017'!$D158,"mmmm")</f>
        <v>August</v>
      </c>
      <c r="G158" s="22" t="str">
        <f>TEXT('Store Data - 2017'!$D158,"dddd")</f>
        <v>Friday</v>
      </c>
      <c r="H158" s="13" t="s">
        <v>35</v>
      </c>
      <c r="I158" s="13" t="s">
        <v>659</v>
      </c>
      <c r="J158" s="13" t="s">
        <v>660</v>
      </c>
      <c r="K158" s="21">
        <f>1/COUNTIF(J:J,'Store Data - 2017'!$J158)</f>
        <v>0.125</v>
      </c>
      <c r="L158" s="13" t="s">
        <v>57</v>
      </c>
      <c r="M158" s="13" t="s">
        <v>26</v>
      </c>
      <c r="N158" s="13" t="s">
        <v>126</v>
      </c>
      <c r="O158" s="13" t="s">
        <v>127</v>
      </c>
      <c r="P158" s="13">
        <v>10011</v>
      </c>
      <c r="Q158" s="13" t="s">
        <v>40</v>
      </c>
      <c r="R158" s="13" t="s">
        <v>667</v>
      </c>
      <c r="S158" s="13" t="s">
        <v>61</v>
      </c>
      <c r="T158" s="13" t="s">
        <v>62</v>
      </c>
      <c r="U158" s="13" t="s">
        <v>668</v>
      </c>
      <c r="V158" s="15">
        <v>37.909999999999997</v>
      </c>
      <c r="W158" s="13">
        <v>1</v>
      </c>
      <c r="X158" s="13">
        <v>0</v>
      </c>
      <c r="Y158" s="15">
        <v>10.9939</v>
      </c>
    </row>
    <row r="159" spans="1:25" x14ac:dyDescent="0.3">
      <c r="A159" s="16">
        <v>621</v>
      </c>
      <c r="B159" s="16" t="s">
        <v>658</v>
      </c>
      <c r="C159" s="21">
        <f>1/COUNTIF(B:B,'Store Data - 2017'!$B159)</f>
        <v>0.2</v>
      </c>
      <c r="D159" s="17">
        <v>42965</v>
      </c>
      <c r="E159" s="17">
        <v>42970</v>
      </c>
      <c r="F159" s="22" t="str">
        <f>TEXT('Store Data - 2017'!$D159,"mmmm")</f>
        <v>August</v>
      </c>
      <c r="G159" s="22" t="str">
        <f>TEXT('Store Data - 2017'!$D159,"dddd")</f>
        <v>Friday</v>
      </c>
      <c r="H159" s="16" t="s">
        <v>35</v>
      </c>
      <c r="I159" s="16" t="s">
        <v>659</v>
      </c>
      <c r="J159" s="16" t="s">
        <v>660</v>
      </c>
      <c r="K159" s="21">
        <f>1/COUNTIF(J:J,'Store Data - 2017'!$J159)</f>
        <v>0.125</v>
      </c>
      <c r="L159" s="16" t="s">
        <v>57</v>
      </c>
      <c r="M159" s="16" t="s">
        <v>26</v>
      </c>
      <c r="N159" s="16" t="s">
        <v>126</v>
      </c>
      <c r="O159" s="16" t="s">
        <v>127</v>
      </c>
      <c r="P159" s="16">
        <v>10011</v>
      </c>
      <c r="Q159" s="16" t="s">
        <v>40</v>
      </c>
      <c r="R159" s="16" t="s">
        <v>669</v>
      </c>
      <c r="S159" s="16" t="s">
        <v>42</v>
      </c>
      <c r="T159" s="16" t="s">
        <v>87</v>
      </c>
      <c r="U159" s="16" t="s">
        <v>670</v>
      </c>
      <c r="V159" s="18">
        <v>88.02</v>
      </c>
      <c r="W159" s="16">
        <v>3</v>
      </c>
      <c r="X159" s="16">
        <v>0</v>
      </c>
      <c r="Y159" s="18">
        <v>27.286200000000001</v>
      </c>
    </row>
    <row r="160" spans="1:25" x14ac:dyDescent="0.3">
      <c r="A160" s="13">
        <v>627</v>
      </c>
      <c r="B160" s="13" t="s">
        <v>671</v>
      </c>
      <c r="C160" s="21">
        <f>1/COUNTIF(B:B,'Store Data - 2017'!$B160)</f>
        <v>1</v>
      </c>
      <c r="D160" s="14">
        <v>42993</v>
      </c>
      <c r="E160" s="14">
        <v>42997</v>
      </c>
      <c r="F160" s="22" t="str">
        <f>TEXT('Store Data - 2017'!$D160,"mmmm")</f>
        <v>September</v>
      </c>
      <c r="G160" s="22" t="str">
        <f>TEXT('Store Data - 2017'!$D160,"dddd")</f>
        <v>Friday</v>
      </c>
      <c r="H160" s="13" t="s">
        <v>22</v>
      </c>
      <c r="I160" s="13" t="s">
        <v>672</v>
      </c>
      <c r="J160" s="13" t="s">
        <v>673</v>
      </c>
      <c r="K160" s="21">
        <f>1/COUNTIF(J:J,'Store Data - 2017'!$J160)</f>
        <v>0.125</v>
      </c>
      <c r="L160" s="13" t="s">
        <v>48</v>
      </c>
      <c r="M160" s="13" t="s">
        <v>26</v>
      </c>
      <c r="N160" s="13" t="s">
        <v>126</v>
      </c>
      <c r="O160" s="13" t="s">
        <v>127</v>
      </c>
      <c r="P160" s="13">
        <v>10009</v>
      </c>
      <c r="Q160" s="13" t="s">
        <v>40</v>
      </c>
      <c r="R160" s="13" t="s">
        <v>674</v>
      </c>
      <c r="S160" s="13" t="s">
        <v>42</v>
      </c>
      <c r="T160" s="13" t="s">
        <v>87</v>
      </c>
      <c r="U160" s="13" t="s">
        <v>675</v>
      </c>
      <c r="V160" s="15">
        <v>35.56</v>
      </c>
      <c r="W160" s="13">
        <v>7</v>
      </c>
      <c r="X160" s="13">
        <v>0</v>
      </c>
      <c r="Y160" s="15">
        <v>12.090400000000001</v>
      </c>
    </row>
    <row r="161" spans="1:25" x14ac:dyDescent="0.3">
      <c r="A161" s="16">
        <v>628</v>
      </c>
      <c r="B161" s="16" t="s">
        <v>676</v>
      </c>
      <c r="C161" s="21">
        <f>1/COUNTIF(B:B,'Store Data - 2017'!$B161)</f>
        <v>1</v>
      </c>
      <c r="D161" s="17">
        <v>42874</v>
      </c>
      <c r="E161" s="17">
        <v>42878</v>
      </c>
      <c r="F161" s="22" t="str">
        <f>TEXT('Store Data - 2017'!$D161,"mmmm")</f>
        <v>May</v>
      </c>
      <c r="G161" s="22" t="str">
        <f>TEXT('Store Data - 2017'!$D161,"dddd")</f>
        <v>Friday</v>
      </c>
      <c r="H161" s="16" t="s">
        <v>22</v>
      </c>
      <c r="I161" s="16" t="s">
        <v>677</v>
      </c>
      <c r="J161" s="16" t="s">
        <v>678</v>
      </c>
      <c r="K161" s="21">
        <f>1/COUNTIF(J:J,'Store Data - 2017'!$J161)</f>
        <v>0.16666666666666666</v>
      </c>
      <c r="L161" s="16" t="s">
        <v>25</v>
      </c>
      <c r="M161" s="16" t="s">
        <v>26</v>
      </c>
      <c r="N161" s="16" t="s">
        <v>432</v>
      </c>
      <c r="O161" s="16" t="s">
        <v>433</v>
      </c>
      <c r="P161" s="16">
        <v>98115</v>
      </c>
      <c r="Q161" s="16" t="s">
        <v>120</v>
      </c>
      <c r="R161" s="16" t="s">
        <v>679</v>
      </c>
      <c r="S161" s="16" t="s">
        <v>31</v>
      </c>
      <c r="T161" s="16" t="s">
        <v>190</v>
      </c>
      <c r="U161" s="16" t="s">
        <v>680</v>
      </c>
      <c r="V161" s="18">
        <v>97.16</v>
      </c>
      <c r="W161" s="16">
        <v>2</v>
      </c>
      <c r="X161" s="16">
        <v>0</v>
      </c>
      <c r="Y161" s="18">
        <v>28.176400000000001</v>
      </c>
    </row>
    <row r="162" spans="1:25" x14ac:dyDescent="0.3">
      <c r="A162" s="13">
        <v>629</v>
      </c>
      <c r="B162" s="13" t="s">
        <v>681</v>
      </c>
      <c r="C162" s="21">
        <f>1/COUNTIF(B:B,'Store Data - 2017'!$B162)</f>
        <v>0.5</v>
      </c>
      <c r="D162" s="14">
        <v>43086</v>
      </c>
      <c r="E162" s="14">
        <v>43090</v>
      </c>
      <c r="F162" s="22" t="str">
        <f>TEXT('Store Data - 2017'!$D162,"mmmm")</f>
        <v>December</v>
      </c>
      <c r="G162" s="22" t="str">
        <f>TEXT('Store Data - 2017'!$D162,"dddd")</f>
        <v>Sunday</v>
      </c>
      <c r="H162" s="13" t="s">
        <v>22</v>
      </c>
      <c r="I162" s="13" t="s">
        <v>218</v>
      </c>
      <c r="J162" s="13" t="s">
        <v>219</v>
      </c>
      <c r="K162" s="21">
        <f>1/COUNTIF(J:J,'Store Data - 2017'!$J162)</f>
        <v>0.14285714285714285</v>
      </c>
      <c r="L162" s="13" t="s">
        <v>25</v>
      </c>
      <c r="M162" s="13" t="s">
        <v>26</v>
      </c>
      <c r="N162" s="13" t="s">
        <v>133</v>
      </c>
      <c r="O162" s="13" t="s">
        <v>134</v>
      </c>
      <c r="P162" s="13">
        <v>94122</v>
      </c>
      <c r="Q162" s="13" t="s">
        <v>120</v>
      </c>
      <c r="R162" s="13" t="s">
        <v>682</v>
      </c>
      <c r="S162" s="13" t="s">
        <v>31</v>
      </c>
      <c r="T162" s="13" t="s">
        <v>84</v>
      </c>
      <c r="U162" s="13" t="s">
        <v>683</v>
      </c>
      <c r="V162" s="15">
        <v>15.24</v>
      </c>
      <c r="W162" s="13">
        <v>5</v>
      </c>
      <c r="X162" s="13">
        <v>0.2</v>
      </c>
      <c r="Y162" s="15">
        <v>5.1435000000000004</v>
      </c>
    </row>
    <row r="163" spans="1:25" x14ac:dyDescent="0.3">
      <c r="A163" s="16">
        <v>630</v>
      </c>
      <c r="B163" s="16" t="s">
        <v>681</v>
      </c>
      <c r="C163" s="21">
        <f>1/COUNTIF(B:B,'Store Data - 2017'!$B163)</f>
        <v>0.5</v>
      </c>
      <c r="D163" s="17">
        <v>43086</v>
      </c>
      <c r="E163" s="17">
        <v>43090</v>
      </c>
      <c r="F163" s="22" t="str">
        <f>TEXT('Store Data - 2017'!$D163,"mmmm")</f>
        <v>December</v>
      </c>
      <c r="G163" s="22" t="str">
        <f>TEXT('Store Data - 2017'!$D163,"dddd")</f>
        <v>Sunday</v>
      </c>
      <c r="H163" s="16" t="s">
        <v>22</v>
      </c>
      <c r="I163" s="16" t="s">
        <v>218</v>
      </c>
      <c r="J163" s="16" t="s">
        <v>219</v>
      </c>
      <c r="K163" s="21">
        <f>1/COUNTIF(J:J,'Store Data - 2017'!$J163)</f>
        <v>0.14285714285714285</v>
      </c>
      <c r="L163" s="16" t="s">
        <v>25</v>
      </c>
      <c r="M163" s="16" t="s">
        <v>26</v>
      </c>
      <c r="N163" s="16" t="s">
        <v>133</v>
      </c>
      <c r="O163" s="16" t="s">
        <v>134</v>
      </c>
      <c r="P163" s="16">
        <v>94122</v>
      </c>
      <c r="Q163" s="16" t="s">
        <v>120</v>
      </c>
      <c r="R163" s="16" t="s">
        <v>305</v>
      </c>
      <c r="S163" s="16" t="s">
        <v>31</v>
      </c>
      <c r="T163" s="16" t="s">
        <v>32</v>
      </c>
      <c r="U163" s="16" t="s">
        <v>306</v>
      </c>
      <c r="V163" s="18">
        <v>13.23</v>
      </c>
      <c r="W163" s="16">
        <v>3</v>
      </c>
      <c r="X163" s="16">
        <v>0</v>
      </c>
      <c r="Y163" s="18">
        <v>6.0857999999999999</v>
      </c>
    </row>
    <row r="164" spans="1:25" x14ac:dyDescent="0.3">
      <c r="A164" s="13">
        <v>634</v>
      </c>
      <c r="B164" s="13" t="s">
        <v>684</v>
      </c>
      <c r="C164" s="21">
        <f>1/COUNTIF(B:B,'Store Data - 2017'!$B164)</f>
        <v>0.5</v>
      </c>
      <c r="D164" s="14">
        <v>43002</v>
      </c>
      <c r="E164" s="14">
        <v>43004</v>
      </c>
      <c r="F164" s="22" t="str">
        <f>TEXT('Store Data - 2017'!$D164,"mmmm")</f>
        <v>September</v>
      </c>
      <c r="G164" s="22" t="str">
        <f>TEXT('Store Data - 2017'!$D164,"dddd")</f>
        <v>Sunday</v>
      </c>
      <c r="H164" s="13" t="s">
        <v>35</v>
      </c>
      <c r="I164" s="13" t="s">
        <v>685</v>
      </c>
      <c r="J164" s="13" t="s">
        <v>686</v>
      </c>
      <c r="K164" s="21">
        <f>1/COUNTIF(J:J,'Store Data - 2017'!$J164)</f>
        <v>0.5</v>
      </c>
      <c r="L164" s="13" t="s">
        <v>25</v>
      </c>
      <c r="M164" s="13" t="s">
        <v>26</v>
      </c>
      <c r="N164" s="13" t="s">
        <v>687</v>
      </c>
      <c r="O164" s="13" t="s">
        <v>68</v>
      </c>
      <c r="P164" s="13">
        <v>33180</v>
      </c>
      <c r="Q164" s="13" t="s">
        <v>29</v>
      </c>
      <c r="R164" s="13" t="s">
        <v>688</v>
      </c>
      <c r="S164" s="13" t="s">
        <v>61</v>
      </c>
      <c r="T164" s="13" t="s">
        <v>110</v>
      </c>
      <c r="U164" s="13" t="s">
        <v>689</v>
      </c>
      <c r="V164" s="15">
        <v>17.88</v>
      </c>
      <c r="W164" s="13">
        <v>3</v>
      </c>
      <c r="X164" s="13">
        <v>0.2</v>
      </c>
      <c r="Y164" s="15">
        <v>2.4584999999999999</v>
      </c>
    </row>
    <row r="165" spans="1:25" x14ac:dyDescent="0.3">
      <c r="A165" s="16">
        <v>635</v>
      </c>
      <c r="B165" s="16" t="s">
        <v>684</v>
      </c>
      <c r="C165" s="21">
        <f>1/COUNTIF(B:B,'Store Data - 2017'!$B165)</f>
        <v>0.5</v>
      </c>
      <c r="D165" s="17">
        <v>43002</v>
      </c>
      <c r="E165" s="17">
        <v>43004</v>
      </c>
      <c r="F165" s="22" t="str">
        <f>TEXT('Store Data - 2017'!$D165,"mmmm")</f>
        <v>September</v>
      </c>
      <c r="G165" s="22" t="str">
        <f>TEXT('Store Data - 2017'!$D165,"dddd")</f>
        <v>Sunday</v>
      </c>
      <c r="H165" s="16" t="s">
        <v>35</v>
      </c>
      <c r="I165" s="16" t="s">
        <v>685</v>
      </c>
      <c r="J165" s="16" t="s">
        <v>686</v>
      </c>
      <c r="K165" s="21">
        <f>1/COUNTIF(J:J,'Store Data - 2017'!$J165)</f>
        <v>0.5</v>
      </c>
      <c r="L165" s="16" t="s">
        <v>25</v>
      </c>
      <c r="M165" s="16" t="s">
        <v>26</v>
      </c>
      <c r="N165" s="16" t="s">
        <v>687</v>
      </c>
      <c r="O165" s="16" t="s">
        <v>68</v>
      </c>
      <c r="P165" s="16">
        <v>33180</v>
      </c>
      <c r="Q165" s="16" t="s">
        <v>29</v>
      </c>
      <c r="R165" s="16" t="s">
        <v>690</v>
      </c>
      <c r="S165" s="16" t="s">
        <v>31</v>
      </c>
      <c r="T165" s="16" t="s">
        <v>113</v>
      </c>
      <c r="U165" s="16" t="s">
        <v>691</v>
      </c>
      <c r="V165" s="18">
        <v>235.94399999999999</v>
      </c>
      <c r="W165" s="16">
        <v>3</v>
      </c>
      <c r="X165" s="16">
        <v>0.2</v>
      </c>
      <c r="Y165" s="18">
        <v>85.529700000000005</v>
      </c>
    </row>
    <row r="166" spans="1:25" x14ac:dyDescent="0.3">
      <c r="A166" s="13">
        <v>642</v>
      </c>
      <c r="B166" s="13" t="s">
        <v>692</v>
      </c>
      <c r="C166" s="21">
        <f>1/COUNTIF(B:B,'Store Data - 2017'!$B166)</f>
        <v>0.5</v>
      </c>
      <c r="D166" s="14">
        <v>42946</v>
      </c>
      <c r="E166" s="14">
        <v>42950</v>
      </c>
      <c r="F166" s="22" t="str">
        <f>TEXT('Store Data - 2017'!$D166,"mmmm")</f>
        <v>July</v>
      </c>
      <c r="G166" s="22" t="str">
        <f>TEXT('Store Data - 2017'!$D166,"dddd")</f>
        <v>Sunday</v>
      </c>
      <c r="H166" s="13" t="s">
        <v>35</v>
      </c>
      <c r="I166" s="13" t="s">
        <v>693</v>
      </c>
      <c r="J166" s="13" t="s">
        <v>694</v>
      </c>
      <c r="K166" s="21">
        <f>1/COUNTIF(J:J,'Store Data - 2017'!$J166)</f>
        <v>0.05</v>
      </c>
      <c r="L166" s="13" t="s">
        <v>25</v>
      </c>
      <c r="M166" s="13" t="s">
        <v>26</v>
      </c>
      <c r="N166" s="13" t="s">
        <v>695</v>
      </c>
      <c r="O166" s="13" t="s">
        <v>134</v>
      </c>
      <c r="P166" s="13">
        <v>92691</v>
      </c>
      <c r="Q166" s="13" t="s">
        <v>120</v>
      </c>
      <c r="R166" s="13" t="s">
        <v>696</v>
      </c>
      <c r="S166" s="13" t="s">
        <v>31</v>
      </c>
      <c r="T166" s="13" t="s">
        <v>70</v>
      </c>
      <c r="U166" s="13" t="s">
        <v>697</v>
      </c>
      <c r="V166" s="15">
        <v>330.4</v>
      </c>
      <c r="W166" s="13">
        <v>2</v>
      </c>
      <c r="X166" s="13">
        <v>0</v>
      </c>
      <c r="Y166" s="15">
        <v>85.903999999999996</v>
      </c>
    </row>
    <row r="167" spans="1:25" x14ac:dyDescent="0.3">
      <c r="A167" s="16">
        <v>643</v>
      </c>
      <c r="B167" s="16" t="s">
        <v>692</v>
      </c>
      <c r="C167" s="21">
        <f>1/COUNTIF(B:B,'Store Data - 2017'!$B167)</f>
        <v>0.5</v>
      </c>
      <c r="D167" s="17">
        <v>42946</v>
      </c>
      <c r="E167" s="17">
        <v>42950</v>
      </c>
      <c r="F167" s="22" t="str">
        <f>TEXT('Store Data - 2017'!$D167,"mmmm")</f>
        <v>July</v>
      </c>
      <c r="G167" s="22" t="str">
        <f>TEXT('Store Data - 2017'!$D167,"dddd")</f>
        <v>Sunday</v>
      </c>
      <c r="H167" s="16" t="s">
        <v>35</v>
      </c>
      <c r="I167" s="16" t="s">
        <v>693</v>
      </c>
      <c r="J167" s="16" t="s">
        <v>694</v>
      </c>
      <c r="K167" s="21">
        <f>1/COUNTIF(J:J,'Store Data - 2017'!$J167)</f>
        <v>0.05</v>
      </c>
      <c r="L167" s="16" t="s">
        <v>25</v>
      </c>
      <c r="M167" s="16" t="s">
        <v>26</v>
      </c>
      <c r="N167" s="16" t="s">
        <v>695</v>
      </c>
      <c r="O167" s="16" t="s">
        <v>134</v>
      </c>
      <c r="P167" s="16">
        <v>92691</v>
      </c>
      <c r="Q167" s="16" t="s">
        <v>120</v>
      </c>
      <c r="R167" s="16" t="s">
        <v>698</v>
      </c>
      <c r="S167" s="16" t="s">
        <v>31</v>
      </c>
      <c r="T167" s="16" t="s">
        <v>113</v>
      </c>
      <c r="U167" s="16" t="s">
        <v>699</v>
      </c>
      <c r="V167" s="18">
        <v>26.25</v>
      </c>
      <c r="W167" s="16">
        <v>7</v>
      </c>
      <c r="X167" s="16">
        <v>0</v>
      </c>
      <c r="Y167" s="18">
        <v>12.6</v>
      </c>
    </row>
    <row r="168" spans="1:25" x14ac:dyDescent="0.3">
      <c r="A168" s="13">
        <v>644</v>
      </c>
      <c r="B168" s="13" t="s">
        <v>700</v>
      </c>
      <c r="C168" s="21">
        <f>1/COUNTIF(B:B,'Store Data - 2017'!$B168)</f>
        <v>1</v>
      </c>
      <c r="D168" s="14">
        <v>42896</v>
      </c>
      <c r="E168" s="14">
        <v>42901</v>
      </c>
      <c r="F168" s="22" t="str">
        <f>TEXT('Store Data - 2017'!$D168,"mmmm")</f>
        <v>June</v>
      </c>
      <c r="G168" s="22" t="str">
        <f>TEXT('Store Data - 2017'!$D168,"dddd")</f>
        <v>Saturday</v>
      </c>
      <c r="H168" s="13" t="s">
        <v>22</v>
      </c>
      <c r="I168" s="13" t="s">
        <v>701</v>
      </c>
      <c r="J168" s="13" t="s">
        <v>702</v>
      </c>
      <c r="K168" s="21">
        <f>1/COUNTIF(J:J,'Store Data - 2017'!$J168)</f>
        <v>0.14285714285714285</v>
      </c>
      <c r="L168" s="13" t="s">
        <v>25</v>
      </c>
      <c r="M168" s="13" t="s">
        <v>26</v>
      </c>
      <c r="N168" s="13" t="s">
        <v>703</v>
      </c>
      <c r="O168" s="13" t="s">
        <v>76</v>
      </c>
      <c r="P168" s="13">
        <v>48307</v>
      </c>
      <c r="Q168" s="13" t="s">
        <v>51</v>
      </c>
      <c r="R168" s="13" t="s">
        <v>259</v>
      </c>
      <c r="S168" s="13" t="s">
        <v>61</v>
      </c>
      <c r="T168" s="13" t="s">
        <v>110</v>
      </c>
      <c r="U168" s="13" t="s">
        <v>704</v>
      </c>
      <c r="V168" s="15">
        <v>132.52000000000001</v>
      </c>
      <c r="W168" s="13">
        <v>4</v>
      </c>
      <c r="X168" s="13">
        <v>0</v>
      </c>
      <c r="Y168" s="15">
        <v>54.333199999999998</v>
      </c>
    </row>
    <row r="169" spans="1:25" x14ac:dyDescent="0.3">
      <c r="A169" s="16">
        <v>645</v>
      </c>
      <c r="B169" s="16" t="s">
        <v>705</v>
      </c>
      <c r="C169" s="21">
        <f>1/COUNTIF(B:B,'Store Data - 2017'!$B169)</f>
        <v>1</v>
      </c>
      <c r="D169" s="17">
        <v>42937</v>
      </c>
      <c r="E169" s="17">
        <v>42941</v>
      </c>
      <c r="F169" s="22" t="str">
        <f>TEXT('Store Data - 2017'!$D169,"mmmm")</f>
        <v>July</v>
      </c>
      <c r="G169" s="22" t="str">
        <f>TEXT('Store Data - 2017'!$D169,"dddd")</f>
        <v>Friday</v>
      </c>
      <c r="H169" s="16" t="s">
        <v>22</v>
      </c>
      <c r="I169" s="16" t="s">
        <v>706</v>
      </c>
      <c r="J169" s="16" t="s">
        <v>707</v>
      </c>
      <c r="K169" s="21">
        <f>1/COUNTIF(J:J,'Store Data - 2017'!$J169)</f>
        <v>0.33333333333333331</v>
      </c>
      <c r="L169" s="16" t="s">
        <v>48</v>
      </c>
      <c r="M169" s="16" t="s">
        <v>26</v>
      </c>
      <c r="N169" s="16" t="s">
        <v>708</v>
      </c>
      <c r="O169" s="16" t="s">
        <v>201</v>
      </c>
      <c r="P169" s="16">
        <v>7060</v>
      </c>
      <c r="Q169" s="16" t="s">
        <v>40</v>
      </c>
      <c r="R169" s="16" t="s">
        <v>709</v>
      </c>
      <c r="S169" s="16" t="s">
        <v>31</v>
      </c>
      <c r="T169" s="16" t="s">
        <v>32</v>
      </c>
      <c r="U169" s="16" t="s">
        <v>710</v>
      </c>
      <c r="V169" s="18">
        <v>6.48</v>
      </c>
      <c r="W169" s="16">
        <v>1</v>
      </c>
      <c r="X169" s="16">
        <v>0</v>
      </c>
      <c r="Y169" s="18">
        <v>3.1751999999999998</v>
      </c>
    </row>
    <row r="170" spans="1:25" x14ac:dyDescent="0.3">
      <c r="A170" s="13">
        <v>646</v>
      </c>
      <c r="B170" s="13" t="s">
        <v>711</v>
      </c>
      <c r="C170" s="21">
        <f>1/COUNTIF(B:B,'Store Data - 2017'!$B170)</f>
        <v>1</v>
      </c>
      <c r="D170" s="14">
        <v>43099</v>
      </c>
      <c r="E170" s="14">
        <v>43105</v>
      </c>
      <c r="F170" s="22" t="str">
        <f>TEXT('Store Data - 2017'!$D170,"mmmm")</f>
        <v>December</v>
      </c>
      <c r="G170" s="22" t="str">
        <f>TEXT('Store Data - 2017'!$D170,"dddd")</f>
        <v>Saturday</v>
      </c>
      <c r="H170" s="13" t="s">
        <v>22</v>
      </c>
      <c r="I170" s="13" t="s">
        <v>712</v>
      </c>
      <c r="J170" s="13" t="s">
        <v>713</v>
      </c>
      <c r="K170" s="21">
        <f>1/COUNTIF(J:J,'Store Data - 2017'!$J170)</f>
        <v>0.1111111111111111</v>
      </c>
      <c r="L170" s="13" t="s">
        <v>48</v>
      </c>
      <c r="M170" s="13" t="s">
        <v>26</v>
      </c>
      <c r="N170" s="13" t="s">
        <v>165</v>
      </c>
      <c r="O170" s="13" t="s">
        <v>496</v>
      </c>
      <c r="P170" s="13">
        <v>47201</v>
      </c>
      <c r="Q170" s="13" t="s">
        <v>51</v>
      </c>
      <c r="R170" s="13" t="s">
        <v>714</v>
      </c>
      <c r="S170" s="13" t="s">
        <v>31</v>
      </c>
      <c r="T170" s="13" t="s">
        <v>190</v>
      </c>
      <c r="U170" s="13" t="s">
        <v>715</v>
      </c>
      <c r="V170" s="15">
        <v>209.3</v>
      </c>
      <c r="W170" s="13">
        <v>2</v>
      </c>
      <c r="X170" s="13">
        <v>0</v>
      </c>
      <c r="Y170" s="15">
        <v>56.511000000000003</v>
      </c>
    </row>
    <row r="171" spans="1:25" x14ac:dyDescent="0.3">
      <c r="A171" s="16">
        <v>653</v>
      </c>
      <c r="B171" s="16" t="s">
        <v>716</v>
      </c>
      <c r="C171" s="21">
        <f>1/COUNTIF(B:B,'Store Data - 2017'!$B171)</f>
        <v>0.5</v>
      </c>
      <c r="D171" s="17">
        <v>42905</v>
      </c>
      <c r="E171" s="17">
        <v>42909</v>
      </c>
      <c r="F171" s="22" t="str">
        <f>TEXT('Store Data - 2017'!$D171,"mmmm")</f>
        <v>June</v>
      </c>
      <c r="G171" s="22" t="str">
        <f>TEXT('Store Data - 2017'!$D171,"dddd")</f>
        <v>Monday</v>
      </c>
      <c r="H171" s="16" t="s">
        <v>22</v>
      </c>
      <c r="I171" s="16" t="s">
        <v>376</v>
      </c>
      <c r="J171" s="16" t="s">
        <v>377</v>
      </c>
      <c r="K171" s="21">
        <f>1/COUNTIF(J:J,'Store Data - 2017'!$J171)</f>
        <v>0.25</v>
      </c>
      <c r="L171" s="16" t="s">
        <v>57</v>
      </c>
      <c r="M171" s="16" t="s">
        <v>26</v>
      </c>
      <c r="N171" s="16" t="s">
        <v>126</v>
      </c>
      <c r="O171" s="16" t="s">
        <v>127</v>
      </c>
      <c r="P171" s="16">
        <v>10035</v>
      </c>
      <c r="Q171" s="16" t="s">
        <v>40</v>
      </c>
      <c r="R171" s="16" t="s">
        <v>717</v>
      </c>
      <c r="S171" s="16" t="s">
        <v>31</v>
      </c>
      <c r="T171" s="16" t="s">
        <v>32</v>
      </c>
      <c r="U171" s="16" t="s">
        <v>718</v>
      </c>
      <c r="V171" s="18">
        <v>97.82</v>
      </c>
      <c r="W171" s="16">
        <v>2</v>
      </c>
      <c r="X171" s="16">
        <v>0</v>
      </c>
      <c r="Y171" s="18">
        <v>45.9754</v>
      </c>
    </row>
    <row r="172" spans="1:25" x14ac:dyDescent="0.3">
      <c r="A172" s="13">
        <v>654</v>
      </c>
      <c r="B172" s="13" t="s">
        <v>716</v>
      </c>
      <c r="C172" s="21">
        <f>1/COUNTIF(B:B,'Store Data - 2017'!$B172)</f>
        <v>0.5</v>
      </c>
      <c r="D172" s="14">
        <v>42905</v>
      </c>
      <c r="E172" s="14">
        <v>42909</v>
      </c>
      <c r="F172" s="22" t="str">
        <f>TEXT('Store Data - 2017'!$D172,"mmmm")</f>
        <v>June</v>
      </c>
      <c r="G172" s="22" t="str">
        <f>TEXT('Store Data - 2017'!$D172,"dddd")</f>
        <v>Monday</v>
      </c>
      <c r="H172" s="13" t="s">
        <v>22</v>
      </c>
      <c r="I172" s="13" t="s">
        <v>376</v>
      </c>
      <c r="J172" s="13" t="s">
        <v>377</v>
      </c>
      <c r="K172" s="21">
        <f>1/COUNTIF(J:J,'Store Data - 2017'!$J172)</f>
        <v>0.25</v>
      </c>
      <c r="L172" s="13" t="s">
        <v>57</v>
      </c>
      <c r="M172" s="13" t="s">
        <v>26</v>
      </c>
      <c r="N172" s="13" t="s">
        <v>126</v>
      </c>
      <c r="O172" s="13" t="s">
        <v>127</v>
      </c>
      <c r="P172" s="13">
        <v>10035</v>
      </c>
      <c r="Q172" s="13" t="s">
        <v>40</v>
      </c>
      <c r="R172" s="13" t="s">
        <v>719</v>
      </c>
      <c r="S172" s="13" t="s">
        <v>61</v>
      </c>
      <c r="T172" s="13" t="s">
        <v>110</v>
      </c>
      <c r="U172" s="13" t="s">
        <v>720</v>
      </c>
      <c r="V172" s="15">
        <v>103.12</v>
      </c>
      <c r="W172" s="13">
        <v>8</v>
      </c>
      <c r="X172" s="13">
        <v>0</v>
      </c>
      <c r="Y172" s="15">
        <v>10.311999999999999</v>
      </c>
    </row>
    <row r="173" spans="1:25" x14ac:dyDescent="0.3">
      <c r="A173" s="16">
        <v>666</v>
      </c>
      <c r="B173" s="16" t="s">
        <v>721</v>
      </c>
      <c r="C173" s="21">
        <f>1/COUNTIF(B:B,'Store Data - 2017'!$B173)</f>
        <v>0.33333333333333331</v>
      </c>
      <c r="D173" s="17">
        <v>42894</v>
      </c>
      <c r="E173" s="17">
        <v>42896</v>
      </c>
      <c r="F173" s="22" t="str">
        <f>TEXT('Store Data - 2017'!$D173,"mmmm")</f>
        <v>June</v>
      </c>
      <c r="G173" s="22" t="str">
        <f>TEXT('Store Data - 2017'!$D173,"dddd")</f>
        <v>Thursday</v>
      </c>
      <c r="H173" s="16" t="s">
        <v>35</v>
      </c>
      <c r="I173" s="16" t="s">
        <v>722</v>
      </c>
      <c r="J173" s="16" t="s">
        <v>723</v>
      </c>
      <c r="K173" s="21">
        <f>1/COUNTIF(J:J,'Store Data - 2017'!$J173)</f>
        <v>0.16666666666666666</v>
      </c>
      <c r="L173" s="16" t="s">
        <v>57</v>
      </c>
      <c r="M173" s="16" t="s">
        <v>26</v>
      </c>
      <c r="N173" s="16" t="s">
        <v>220</v>
      </c>
      <c r="O173" s="16" t="s">
        <v>50</v>
      </c>
      <c r="P173" s="16">
        <v>75081</v>
      </c>
      <c r="Q173" s="16" t="s">
        <v>51</v>
      </c>
      <c r="R173" s="16" t="s">
        <v>724</v>
      </c>
      <c r="S173" s="16" t="s">
        <v>31</v>
      </c>
      <c r="T173" s="16" t="s">
        <v>725</v>
      </c>
      <c r="U173" s="16" t="s">
        <v>726</v>
      </c>
      <c r="V173" s="18">
        <v>23.76</v>
      </c>
      <c r="W173" s="16">
        <v>3</v>
      </c>
      <c r="X173" s="16">
        <v>0.2</v>
      </c>
      <c r="Y173" s="18">
        <v>2.0790000000000002</v>
      </c>
    </row>
    <row r="174" spans="1:25" x14ac:dyDescent="0.3">
      <c r="A174" s="13">
        <v>667</v>
      </c>
      <c r="B174" s="13" t="s">
        <v>721</v>
      </c>
      <c r="C174" s="21">
        <f>1/COUNTIF(B:B,'Store Data - 2017'!$B174)</f>
        <v>0.33333333333333331</v>
      </c>
      <c r="D174" s="14">
        <v>42894</v>
      </c>
      <c r="E174" s="14">
        <v>42896</v>
      </c>
      <c r="F174" s="22" t="str">
        <f>TEXT('Store Data - 2017'!$D174,"mmmm")</f>
        <v>June</v>
      </c>
      <c r="G174" s="22" t="str">
        <f>TEXT('Store Data - 2017'!$D174,"dddd")</f>
        <v>Thursday</v>
      </c>
      <c r="H174" s="13" t="s">
        <v>35</v>
      </c>
      <c r="I174" s="13" t="s">
        <v>722</v>
      </c>
      <c r="J174" s="13" t="s">
        <v>723</v>
      </c>
      <c r="K174" s="21">
        <f>1/COUNTIF(J:J,'Store Data - 2017'!$J174)</f>
        <v>0.16666666666666666</v>
      </c>
      <c r="L174" s="13" t="s">
        <v>57</v>
      </c>
      <c r="M174" s="13" t="s">
        <v>26</v>
      </c>
      <c r="N174" s="13" t="s">
        <v>220</v>
      </c>
      <c r="O174" s="13" t="s">
        <v>50</v>
      </c>
      <c r="P174" s="13">
        <v>75081</v>
      </c>
      <c r="Q174" s="13" t="s">
        <v>51</v>
      </c>
      <c r="R174" s="13" t="s">
        <v>727</v>
      </c>
      <c r="S174" s="13" t="s">
        <v>31</v>
      </c>
      <c r="T174" s="13" t="s">
        <v>32</v>
      </c>
      <c r="U174" s="13" t="s">
        <v>53</v>
      </c>
      <c r="V174" s="15">
        <v>85.055999999999997</v>
      </c>
      <c r="W174" s="13">
        <v>3</v>
      </c>
      <c r="X174" s="13">
        <v>0.2</v>
      </c>
      <c r="Y174" s="15">
        <v>28.706399999999999</v>
      </c>
    </row>
    <row r="175" spans="1:25" x14ac:dyDescent="0.3">
      <c r="A175" s="16">
        <v>668</v>
      </c>
      <c r="B175" s="16" t="s">
        <v>721</v>
      </c>
      <c r="C175" s="21">
        <f>1/COUNTIF(B:B,'Store Data - 2017'!$B175)</f>
        <v>0.33333333333333331</v>
      </c>
      <c r="D175" s="17">
        <v>42894</v>
      </c>
      <c r="E175" s="17">
        <v>42896</v>
      </c>
      <c r="F175" s="22" t="str">
        <f>TEXT('Store Data - 2017'!$D175,"mmmm")</f>
        <v>June</v>
      </c>
      <c r="G175" s="22" t="str">
        <f>TEXT('Store Data - 2017'!$D175,"dddd")</f>
        <v>Thursday</v>
      </c>
      <c r="H175" s="16" t="s">
        <v>35</v>
      </c>
      <c r="I175" s="16" t="s">
        <v>722</v>
      </c>
      <c r="J175" s="16" t="s">
        <v>723</v>
      </c>
      <c r="K175" s="21">
        <f>1/COUNTIF(J:J,'Store Data - 2017'!$J175)</f>
        <v>0.16666666666666666</v>
      </c>
      <c r="L175" s="16" t="s">
        <v>57</v>
      </c>
      <c r="M175" s="16" t="s">
        <v>26</v>
      </c>
      <c r="N175" s="16" t="s">
        <v>220</v>
      </c>
      <c r="O175" s="16" t="s">
        <v>50</v>
      </c>
      <c r="P175" s="16">
        <v>75081</v>
      </c>
      <c r="Q175" s="16" t="s">
        <v>51</v>
      </c>
      <c r="R175" s="16" t="s">
        <v>728</v>
      </c>
      <c r="S175" s="16" t="s">
        <v>61</v>
      </c>
      <c r="T175" s="16" t="s">
        <v>62</v>
      </c>
      <c r="U175" s="16" t="s">
        <v>729</v>
      </c>
      <c r="V175" s="18">
        <v>381.57600000000002</v>
      </c>
      <c r="W175" s="16">
        <v>3</v>
      </c>
      <c r="X175" s="16">
        <v>0.2</v>
      </c>
      <c r="Y175" s="18">
        <v>28.618200000000002</v>
      </c>
    </row>
    <row r="176" spans="1:25" x14ac:dyDescent="0.3">
      <c r="A176" s="13">
        <v>670</v>
      </c>
      <c r="B176" s="13" t="s">
        <v>730</v>
      </c>
      <c r="C176" s="21">
        <f>1/COUNTIF(B:B,'Store Data - 2017'!$B176)</f>
        <v>0.33333333333333331</v>
      </c>
      <c r="D176" s="14">
        <v>42895</v>
      </c>
      <c r="E176" s="14">
        <v>42899</v>
      </c>
      <c r="F176" s="22" t="str">
        <f>TEXT('Store Data - 2017'!$D176,"mmmm")</f>
        <v>June</v>
      </c>
      <c r="G176" s="22" t="str">
        <f>TEXT('Store Data - 2017'!$D176,"dddd")</f>
        <v>Friday</v>
      </c>
      <c r="H176" s="13" t="s">
        <v>22</v>
      </c>
      <c r="I176" s="13" t="s">
        <v>672</v>
      </c>
      <c r="J176" s="13" t="s">
        <v>673</v>
      </c>
      <c r="K176" s="21">
        <f>1/COUNTIF(J:J,'Store Data - 2017'!$J176)</f>
        <v>0.125</v>
      </c>
      <c r="L176" s="13" t="s">
        <v>48</v>
      </c>
      <c r="M176" s="13" t="s">
        <v>26</v>
      </c>
      <c r="N176" s="13" t="s">
        <v>94</v>
      </c>
      <c r="O176" s="13" t="s">
        <v>59</v>
      </c>
      <c r="P176" s="13">
        <v>60653</v>
      </c>
      <c r="Q176" s="13" t="s">
        <v>51</v>
      </c>
      <c r="R176" s="13" t="s">
        <v>731</v>
      </c>
      <c r="S176" s="13" t="s">
        <v>42</v>
      </c>
      <c r="T176" s="13" t="s">
        <v>87</v>
      </c>
      <c r="U176" s="13" t="s">
        <v>732</v>
      </c>
      <c r="V176" s="15">
        <v>23.975999999999999</v>
      </c>
      <c r="W176" s="13">
        <v>3</v>
      </c>
      <c r="X176" s="13">
        <v>0.6</v>
      </c>
      <c r="Y176" s="15">
        <v>-14.3856</v>
      </c>
    </row>
    <row r="177" spans="1:25" x14ac:dyDescent="0.3">
      <c r="A177" s="16">
        <v>671</v>
      </c>
      <c r="B177" s="16" t="s">
        <v>730</v>
      </c>
      <c r="C177" s="21">
        <f>1/COUNTIF(B:B,'Store Data - 2017'!$B177)</f>
        <v>0.33333333333333331</v>
      </c>
      <c r="D177" s="17">
        <v>42895</v>
      </c>
      <c r="E177" s="17">
        <v>42899</v>
      </c>
      <c r="F177" s="22" t="str">
        <f>TEXT('Store Data - 2017'!$D177,"mmmm")</f>
        <v>June</v>
      </c>
      <c r="G177" s="22" t="str">
        <f>TEXT('Store Data - 2017'!$D177,"dddd")</f>
        <v>Friday</v>
      </c>
      <c r="H177" s="16" t="s">
        <v>22</v>
      </c>
      <c r="I177" s="16" t="s">
        <v>672</v>
      </c>
      <c r="J177" s="16" t="s">
        <v>673</v>
      </c>
      <c r="K177" s="21">
        <f>1/COUNTIF(J:J,'Store Data - 2017'!$J177)</f>
        <v>0.125</v>
      </c>
      <c r="L177" s="16" t="s">
        <v>48</v>
      </c>
      <c r="M177" s="16" t="s">
        <v>26</v>
      </c>
      <c r="N177" s="16" t="s">
        <v>94</v>
      </c>
      <c r="O177" s="16" t="s">
        <v>59</v>
      </c>
      <c r="P177" s="16">
        <v>60653</v>
      </c>
      <c r="Q177" s="16" t="s">
        <v>51</v>
      </c>
      <c r="R177" s="16" t="s">
        <v>733</v>
      </c>
      <c r="S177" s="16" t="s">
        <v>42</v>
      </c>
      <c r="T177" s="16" t="s">
        <v>251</v>
      </c>
      <c r="U177" s="16" t="s">
        <v>734</v>
      </c>
      <c r="V177" s="18">
        <v>108.925</v>
      </c>
      <c r="W177" s="16">
        <v>1</v>
      </c>
      <c r="X177" s="16">
        <v>0.5</v>
      </c>
      <c r="Y177" s="18">
        <v>-71.890500000000003</v>
      </c>
    </row>
    <row r="178" spans="1:25" x14ac:dyDescent="0.3">
      <c r="A178" s="13">
        <v>672</v>
      </c>
      <c r="B178" s="13" t="s">
        <v>730</v>
      </c>
      <c r="C178" s="21">
        <f>1/COUNTIF(B:B,'Store Data - 2017'!$B178)</f>
        <v>0.33333333333333331</v>
      </c>
      <c r="D178" s="14">
        <v>42895</v>
      </c>
      <c r="E178" s="14">
        <v>42899</v>
      </c>
      <c r="F178" s="22" t="str">
        <f>TEXT('Store Data - 2017'!$D178,"mmmm")</f>
        <v>June</v>
      </c>
      <c r="G178" s="22" t="str">
        <f>TEXT('Store Data - 2017'!$D178,"dddd")</f>
        <v>Friday</v>
      </c>
      <c r="H178" s="13" t="s">
        <v>22</v>
      </c>
      <c r="I178" s="13" t="s">
        <v>672</v>
      </c>
      <c r="J178" s="13" t="s">
        <v>673</v>
      </c>
      <c r="K178" s="21">
        <f>1/COUNTIF(J:J,'Store Data - 2017'!$J178)</f>
        <v>0.125</v>
      </c>
      <c r="L178" s="13" t="s">
        <v>48</v>
      </c>
      <c r="M178" s="13" t="s">
        <v>26</v>
      </c>
      <c r="N178" s="13" t="s">
        <v>94</v>
      </c>
      <c r="O178" s="13" t="s">
        <v>59</v>
      </c>
      <c r="P178" s="13">
        <v>60653</v>
      </c>
      <c r="Q178" s="13" t="s">
        <v>51</v>
      </c>
      <c r="R178" s="13" t="s">
        <v>169</v>
      </c>
      <c r="S178" s="13" t="s">
        <v>31</v>
      </c>
      <c r="T178" s="13" t="s">
        <v>32</v>
      </c>
      <c r="U178" s="13" t="s">
        <v>735</v>
      </c>
      <c r="V178" s="15">
        <v>36.351999999999997</v>
      </c>
      <c r="W178" s="13">
        <v>8</v>
      </c>
      <c r="X178" s="13">
        <v>0.2</v>
      </c>
      <c r="Y178" s="15">
        <v>11.36</v>
      </c>
    </row>
    <row r="179" spans="1:25" x14ac:dyDescent="0.3">
      <c r="A179" s="16">
        <v>673</v>
      </c>
      <c r="B179" s="16" t="s">
        <v>736</v>
      </c>
      <c r="C179" s="21">
        <f>1/COUNTIF(B:B,'Store Data - 2017'!$B179)</f>
        <v>1</v>
      </c>
      <c r="D179" s="17">
        <v>42901</v>
      </c>
      <c r="E179" s="17">
        <v>42908</v>
      </c>
      <c r="F179" s="22" t="str">
        <f>TEXT('Store Data - 2017'!$D179,"mmmm")</f>
        <v>June</v>
      </c>
      <c r="G179" s="22" t="str">
        <f>TEXT('Store Data - 2017'!$D179,"dddd")</f>
        <v>Thursday</v>
      </c>
      <c r="H179" s="16" t="s">
        <v>22</v>
      </c>
      <c r="I179" s="16" t="s">
        <v>342</v>
      </c>
      <c r="J179" s="16" t="s">
        <v>343</v>
      </c>
      <c r="K179" s="21">
        <f>1/COUNTIF(J:J,'Store Data - 2017'!$J179)</f>
        <v>0.1111111111111111</v>
      </c>
      <c r="L179" s="16" t="s">
        <v>25</v>
      </c>
      <c r="M179" s="16" t="s">
        <v>26</v>
      </c>
      <c r="N179" s="16" t="s">
        <v>737</v>
      </c>
      <c r="O179" s="16" t="s">
        <v>59</v>
      </c>
      <c r="P179" s="16">
        <v>62301</v>
      </c>
      <c r="Q179" s="16" t="s">
        <v>51</v>
      </c>
      <c r="R179" s="16" t="s">
        <v>738</v>
      </c>
      <c r="S179" s="16" t="s">
        <v>31</v>
      </c>
      <c r="T179" s="16" t="s">
        <v>146</v>
      </c>
      <c r="U179" s="16" t="s">
        <v>739</v>
      </c>
      <c r="V179" s="18">
        <v>19.559999999999999</v>
      </c>
      <c r="W179" s="16">
        <v>5</v>
      </c>
      <c r="X179" s="16">
        <v>0.2</v>
      </c>
      <c r="Y179" s="18">
        <v>1.7115</v>
      </c>
    </row>
    <row r="180" spans="1:25" x14ac:dyDescent="0.3">
      <c r="A180" s="13">
        <v>674</v>
      </c>
      <c r="B180" s="13" t="s">
        <v>740</v>
      </c>
      <c r="C180" s="21">
        <f>1/COUNTIF(B:B,'Store Data - 2017'!$B180)</f>
        <v>0.33333333333333331</v>
      </c>
      <c r="D180" s="14">
        <v>43074</v>
      </c>
      <c r="E180" s="14">
        <v>43077</v>
      </c>
      <c r="F180" s="22" t="str">
        <f>TEXT('Store Data - 2017'!$D180,"mmmm")</f>
        <v>December</v>
      </c>
      <c r="G180" s="22" t="str">
        <f>TEXT('Store Data - 2017'!$D180,"dddd")</f>
        <v>Tuesday</v>
      </c>
      <c r="H180" s="13" t="s">
        <v>80</v>
      </c>
      <c r="I180" s="13" t="s">
        <v>741</v>
      </c>
      <c r="J180" s="13" t="s">
        <v>742</v>
      </c>
      <c r="K180" s="21">
        <f>1/COUNTIF(J:J,'Store Data - 2017'!$J180)</f>
        <v>0.2</v>
      </c>
      <c r="L180" s="13" t="s">
        <v>25</v>
      </c>
      <c r="M180" s="13" t="s">
        <v>26</v>
      </c>
      <c r="N180" s="13" t="s">
        <v>165</v>
      </c>
      <c r="O180" s="13" t="s">
        <v>496</v>
      </c>
      <c r="P180" s="13">
        <v>47201</v>
      </c>
      <c r="Q180" s="13" t="s">
        <v>51</v>
      </c>
      <c r="R180" s="13" t="s">
        <v>743</v>
      </c>
      <c r="S180" s="13" t="s">
        <v>31</v>
      </c>
      <c r="T180" s="13" t="s">
        <v>190</v>
      </c>
      <c r="U180" s="13" t="s">
        <v>744</v>
      </c>
      <c r="V180" s="15">
        <v>61.44</v>
      </c>
      <c r="W180" s="13">
        <v>3</v>
      </c>
      <c r="X180" s="13">
        <v>0</v>
      </c>
      <c r="Y180" s="15">
        <v>16.588799999999999</v>
      </c>
    </row>
    <row r="181" spans="1:25" x14ac:dyDescent="0.3">
      <c r="A181" s="16">
        <v>675</v>
      </c>
      <c r="B181" s="16" t="s">
        <v>740</v>
      </c>
      <c r="C181" s="21">
        <f>1/COUNTIF(B:B,'Store Data - 2017'!$B181)</f>
        <v>0.33333333333333331</v>
      </c>
      <c r="D181" s="17">
        <v>43074</v>
      </c>
      <c r="E181" s="17">
        <v>43077</v>
      </c>
      <c r="F181" s="22" t="str">
        <f>TEXT('Store Data - 2017'!$D181,"mmmm")</f>
        <v>December</v>
      </c>
      <c r="G181" s="22" t="str">
        <f>TEXT('Store Data - 2017'!$D181,"dddd")</f>
        <v>Tuesday</v>
      </c>
      <c r="H181" s="16" t="s">
        <v>80</v>
      </c>
      <c r="I181" s="16" t="s">
        <v>741</v>
      </c>
      <c r="J181" s="16" t="s">
        <v>742</v>
      </c>
      <c r="K181" s="21">
        <f>1/COUNTIF(J:J,'Store Data - 2017'!$J181)</f>
        <v>0.2</v>
      </c>
      <c r="L181" s="16" t="s">
        <v>25</v>
      </c>
      <c r="M181" s="16" t="s">
        <v>26</v>
      </c>
      <c r="N181" s="16" t="s">
        <v>165</v>
      </c>
      <c r="O181" s="16" t="s">
        <v>496</v>
      </c>
      <c r="P181" s="16">
        <v>47201</v>
      </c>
      <c r="Q181" s="16" t="s">
        <v>51</v>
      </c>
      <c r="R181" s="16" t="s">
        <v>745</v>
      </c>
      <c r="S181" s="16" t="s">
        <v>31</v>
      </c>
      <c r="T181" s="16" t="s">
        <v>32</v>
      </c>
      <c r="U181" s="16" t="s">
        <v>746</v>
      </c>
      <c r="V181" s="18">
        <v>38.9</v>
      </c>
      <c r="W181" s="16">
        <v>5</v>
      </c>
      <c r="X181" s="16">
        <v>0</v>
      </c>
      <c r="Y181" s="18">
        <v>17.504999999999999</v>
      </c>
    </row>
    <row r="182" spans="1:25" x14ac:dyDescent="0.3">
      <c r="A182" s="13">
        <v>676</v>
      </c>
      <c r="B182" s="13" t="s">
        <v>740</v>
      </c>
      <c r="C182" s="21">
        <f>1/COUNTIF(B:B,'Store Data - 2017'!$B182)</f>
        <v>0.33333333333333331</v>
      </c>
      <c r="D182" s="14">
        <v>43074</v>
      </c>
      <c r="E182" s="14">
        <v>43077</v>
      </c>
      <c r="F182" s="22" t="str">
        <f>TEXT('Store Data - 2017'!$D182,"mmmm")</f>
        <v>December</v>
      </c>
      <c r="G182" s="22" t="str">
        <f>TEXT('Store Data - 2017'!$D182,"dddd")</f>
        <v>Tuesday</v>
      </c>
      <c r="H182" s="13" t="s">
        <v>80</v>
      </c>
      <c r="I182" s="13" t="s">
        <v>741</v>
      </c>
      <c r="J182" s="13" t="s">
        <v>742</v>
      </c>
      <c r="K182" s="21">
        <f>1/COUNTIF(J:J,'Store Data - 2017'!$J182)</f>
        <v>0.2</v>
      </c>
      <c r="L182" s="13" t="s">
        <v>25</v>
      </c>
      <c r="M182" s="13" t="s">
        <v>26</v>
      </c>
      <c r="N182" s="13" t="s">
        <v>165</v>
      </c>
      <c r="O182" s="13" t="s">
        <v>496</v>
      </c>
      <c r="P182" s="13">
        <v>47201</v>
      </c>
      <c r="Q182" s="13" t="s">
        <v>51</v>
      </c>
      <c r="R182" s="13" t="s">
        <v>259</v>
      </c>
      <c r="S182" s="13" t="s">
        <v>61</v>
      </c>
      <c r="T182" s="13" t="s">
        <v>110</v>
      </c>
      <c r="U182" s="13" t="s">
        <v>704</v>
      </c>
      <c r="V182" s="15">
        <v>99.39</v>
      </c>
      <c r="W182" s="13">
        <v>3</v>
      </c>
      <c r="X182" s="13">
        <v>0</v>
      </c>
      <c r="Y182" s="15">
        <v>40.749899999999997</v>
      </c>
    </row>
    <row r="183" spans="1:25" x14ac:dyDescent="0.3">
      <c r="A183" s="16">
        <v>677</v>
      </c>
      <c r="B183" s="16" t="s">
        <v>747</v>
      </c>
      <c r="C183" s="21">
        <f>1/COUNTIF(B:B,'Store Data - 2017'!$B183)</f>
        <v>0.25</v>
      </c>
      <c r="D183" s="17">
        <v>42812</v>
      </c>
      <c r="E183" s="17">
        <v>42817</v>
      </c>
      <c r="F183" s="22" t="str">
        <f>TEXT('Store Data - 2017'!$D183,"mmmm")</f>
        <v>March</v>
      </c>
      <c r="G183" s="22" t="str">
        <f>TEXT('Store Data - 2017'!$D183,"dddd")</f>
        <v>Saturday</v>
      </c>
      <c r="H183" s="16" t="s">
        <v>22</v>
      </c>
      <c r="I183" s="16" t="s">
        <v>748</v>
      </c>
      <c r="J183" s="16" t="s">
        <v>749</v>
      </c>
      <c r="K183" s="21">
        <f>1/COUNTIF(J:J,'Store Data - 2017'!$J183)</f>
        <v>0.2</v>
      </c>
      <c r="L183" s="16" t="s">
        <v>25</v>
      </c>
      <c r="M183" s="16" t="s">
        <v>26</v>
      </c>
      <c r="N183" s="16" t="s">
        <v>750</v>
      </c>
      <c r="O183" s="16" t="s">
        <v>50</v>
      </c>
      <c r="P183" s="16">
        <v>75701</v>
      </c>
      <c r="Q183" s="16" t="s">
        <v>51</v>
      </c>
      <c r="R183" s="16" t="s">
        <v>751</v>
      </c>
      <c r="S183" s="16" t="s">
        <v>31</v>
      </c>
      <c r="T183" s="16" t="s">
        <v>190</v>
      </c>
      <c r="U183" s="16" t="s">
        <v>752</v>
      </c>
      <c r="V183" s="18">
        <v>2.6880000000000002</v>
      </c>
      <c r="W183" s="16">
        <v>3</v>
      </c>
      <c r="X183" s="16">
        <v>0.8</v>
      </c>
      <c r="Y183" s="18">
        <v>-7.3920000000000003</v>
      </c>
    </row>
    <row r="184" spans="1:25" x14ac:dyDescent="0.3">
      <c r="A184" s="13">
        <v>678</v>
      </c>
      <c r="B184" s="13" t="s">
        <v>747</v>
      </c>
      <c r="C184" s="21">
        <f>1/COUNTIF(B:B,'Store Data - 2017'!$B184)</f>
        <v>0.25</v>
      </c>
      <c r="D184" s="14">
        <v>42812</v>
      </c>
      <c r="E184" s="14">
        <v>42817</v>
      </c>
      <c r="F184" s="22" t="str">
        <f>TEXT('Store Data - 2017'!$D184,"mmmm")</f>
        <v>March</v>
      </c>
      <c r="G184" s="22" t="str">
        <f>TEXT('Store Data - 2017'!$D184,"dddd")</f>
        <v>Saturday</v>
      </c>
      <c r="H184" s="13" t="s">
        <v>22</v>
      </c>
      <c r="I184" s="13" t="s">
        <v>748</v>
      </c>
      <c r="J184" s="13" t="s">
        <v>749</v>
      </c>
      <c r="K184" s="21">
        <f>1/COUNTIF(J:J,'Store Data - 2017'!$J184)</f>
        <v>0.2</v>
      </c>
      <c r="L184" s="13" t="s">
        <v>25</v>
      </c>
      <c r="M184" s="13" t="s">
        <v>26</v>
      </c>
      <c r="N184" s="13" t="s">
        <v>750</v>
      </c>
      <c r="O184" s="13" t="s">
        <v>50</v>
      </c>
      <c r="P184" s="13">
        <v>75701</v>
      </c>
      <c r="Q184" s="13" t="s">
        <v>51</v>
      </c>
      <c r="R184" s="13" t="s">
        <v>753</v>
      </c>
      <c r="S184" s="13" t="s">
        <v>61</v>
      </c>
      <c r="T184" s="13" t="s">
        <v>110</v>
      </c>
      <c r="U184" s="13" t="s">
        <v>754</v>
      </c>
      <c r="V184" s="15">
        <v>27.815999999999999</v>
      </c>
      <c r="W184" s="13">
        <v>3</v>
      </c>
      <c r="X184" s="13">
        <v>0.2</v>
      </c>
      <c r="Y184" s="15">
        <v>4.5201000000000002</v>
      </c>
    </row>
    <row r="185" spans="1:25" x14ac:dyDescent="0.3">
      <c r="A185" s="16">
        <v>679</v>
      </c>
      <c r="B185" s="16" t="s">
        <v>747</v>
      </c>
      <c r="C185" s="21">
        <f>1/COUNTIF(B:B,'Store Data - 2017'!$B185)</f>
        <v>0.25</v>
      </c>
      <c r="D185" s="17">
        <v>42812</v>
      </c>
      <c r="E185" s="17">
        <v>42817</v>
      </c>
      <c r="F185" s="22" t="str">
        <f>TEXT('Store Data - 2017'!$D185,"mmmm")</f>
        <v>March</v>
      </c>
      <c r="G185" s="22" t="str">
        <f>TEXT('Store Data - 2017'!$D185,"dddd")</f>
        <v>Saturday</v>
      </c>
      <c r="H185" s="16" t="s">
        <v>22</v>
      </c>
      <c r="I185" s="16" t="s">
        <v>748</v>
      </c>
      <c r="J185" s="16" t="s">
        <v>749</v>
      </c>
      <c r="K185" s="21">
        <f>1/COUNTIF(J:J,'Store Data - 2017'!$J185)</f>
        <v>0.2</v>
      </c>
      <c r="L185" s="16" t="s">
        <v>25</v>
      </c>
      <c r="M185" s="16" t="s">
        <v>26</v>
      </c>
      <c r="N185" s="16" t="s">
        <v>750</v>
      </c>
      <c r="O185" s="16" t="s">
        <v>50</v>
      </c>
      <c r="P185" s="16">
        <v>75701</v>
      </c>
      <c r="Q185" s="16" t="s">
        <v>51</v>
      </c>
      <c r="R185" s="16" t="s">
        <v>755</v>
      </c>
      <c r="S185" s="16" t="s">
        <v>42</v>
      </c>
      <c r="T185" s="16" t="s">
        <v>87</v>
      </c>
      <c r="U185" s="16" t="s">
        <v>756</v>
      </c>
      <c r="V185" s="18">
        <v>82.524000000000001</v>
      </c>
      <c r="W185" s="16">
        <v>3</v>
      </c>
      <c r="X185" s="16">
        <v>0.6</v>
      </c>
      <c r="Y185" s="18">
        <v>-41.262</v>
      </c>
    </row>
    <row r="186" spans="1:25" x14ac:dyDescent="0.3">
      <c r="A186" s="13">
        <v>680</v>
      </c>
      <c r="B186" s="13" t="s">
        <v>747</v>
      </c>
      <c r="C186" s="21">
        <f>1/COUNTIF(B:B,'Store Data - 2017'!$B186)</f>
        <v>0.25</v>
      </c>
      <c r="D186" s="14">
        <v>42812</v>
      </c>
      <c r="E186" s="14">
        <v>42817</v>
      </c>
      <c r="F186" s="22" t="str">
        <f>TEXT('Store Data - 2017'!$D186,"mmmm")</f>
        <v>March</v>
      </c>
      <c r="G186" s="22" t="str">
        <f>TEXT('Store Data - 2017'!$D186,"dddd")</f>
        <v>Saturday</v>
      </c>
      <c r="H186" s="13" t="s">
        <v>22</v>
      </c>
      <c r="I186" s="13" t="s">
        <v>748</v>
      </c>
      <c r="J186" s="13" t="s">
        <v>749</v>
      </c>
      <c r="K186" s="21">
        <f>1/COUNTIF(J:J,'Store Data - 2017'!$J186)</f>
        <v>0.2</v>
      </c>
      <c r="L186" s="13" t="s">
        <v>25</v>
      </c>
      <c r="M186" s="13" t="s">
        <v>26</v>
      </c>
      <c r="N186" s="13" t="s">
        <v>750</v>
      </c>
      <c r="O186" s="13" t="s">
        <v>50</v>
      </c>
      <c r="P186" s="13">
        <v>75701</v>
      </c>
      <c r="Q186" s="13" t="s">
        <v>51</v>
      </c>
      <c r="R186" s="13" t="s">
        <v>757</v>
      </c>
      <c r="S186" s="13" t="s">
        <v>31</v>
      </c>
      <c r="T186" s="13" t="s">
        <v>84</v>
      </c>
      <c r="U186" s="13" t="s">
        <v>758</v>
      </c>
      <c r="V186" s="15">
        <v>182.994</v>
      </c>
      <c r="W186" s="13">
        <v>3</v>
      </c>
      <c r="X186" s="13">
        <v>0.8</v>
      </c>
      <c r="Y186" s="15">
        <v>-320.23950000000002</v>
      </c>
    </row>
    <row r="187" spans="1:25" x14ac:dyDescent="0.3">
      <c r="A187" s="16">
        <v>684</v>
      </c>
      <c r="B187" s="16" t="s">
        <v>759</v>
      </c>
      <c r="C187" s="21">
        <f>1/COUNTIF(B:B,'Store Data - 2017'!$B187)</f>
        <v>0.5</v>
      </c>
      <c r="D187" s="17">
        <v>43043</v>
      </c>
      <c r="E187" s="17">
        <v>43043</v>
      </c>
      <c r="F187" s="22" t="str">
        <f>TEXT('Store Data - 2017'!$D187,"mmmm")</f>
        <v>November</v>
      </c>
      <c r="G187" s="22" t="str">
        <f>TEXT('Store Data - 2017'!$D187,"dddd")</f>
        <v>Saturday</v>
      </c>
      <c r="H187" s="16" t="s">
        <v>760</v>
      </c>
      <c r="I187" s="16" t="s">
        <v>761</v>
      </c>
      <c r="J187" s="16" t="s">
        <v>762</v>
      </c>
      <c r="K187" s="21">
        <f>1/COUNTIF(J:J,'Store Data - 2017'!$J187)</f>
        <v>0.5</v>
      </c>
      <c r="L187" s="16" t="s">
        <v>57</v>
      </c>
      <c r="M187" s="16" t="s">
        <v>26</v>
      </c>
      <c r="N187" s="16" t="s">
        <v>763</v>
      </c>
      <c r="O187" s="16" t="s">
        <v>28</v>
      </c>
      <c r="P187" s="16">
        <v>27217</v>
      </c>
      <c r="Q187" s="16" t="s">
        <v>29</v>
      </c>
      <c r="R187" s="16" t="s">
        <v>764</v>
      </c>
      <c r="S187" s="16" t="s">
        <v>61</v>
      </c>
      <c r="T187" s="16" t="s">
        <v>765</v>
      </c>
      <c r="U187" s="16" t="s">
        <v>766</v>
      </c>
      <c r="V187" s="18">
        <v>7999.98</v>
      </c>
      <c r="W187" s="16">
        <v>4</v>
      </c>
      <c r="X187" s="16">
        <v>0.5</v>
      </c>
      <c r="Y187" s="18">
        <v>-3839.9904000000001</v>
      </c>
    </row>
    <row r="188" spans="1:25" x14ac:dyDescent="0.3">
      <c r="A188" s="13">
        <v>685</v>
      </c>
      <c r="B188" s="13" t="s">
        <v>759</v>
      </c>
      <c r="C188" s="21">
        <f>1/COUNTIF(B:B,'Store Data - 2017'!$B188)</f>
        <v>0.5</v>
      </c>
      <c r="D188" s="14">
        <v>43043</v>
      </c>
      <c r="E188" s="14">
        <v>43043</v>
      </c>
      <c r="F188" s="22" t="str">
        <f>TEXT('Store Data - 2017'!$D188,"mmmm")</f>
        <v>November</v>
      </c>
      <c r="G188" s="22" t="str">
        <f>TEXT('Store Data - 2017'!$D188,"dddd")</f>
        <v>Saturday</v>
      </c>
      <c r="H188" s="13" t="s">
        <v>760</v>
      </c>
      <c r="I188" s="13" t="s">
        <v>761</v>
      </c>
      <c r="J188" s="13" t="s">
        <v>762</v>
      </c>
      <c r="K188" s="21">
        <f>1/COUNTIF(J:J,'Store Data - 2017'!$J188)</f>
        <v>0.5</v>
      </c>
      <c r="L188" s="13" t="s">
        <v>57</v>
      </c>
      <c r="M188" s="13" t="s">
        <v>26</v>
      </c>
      <c r="N188" s="13" t="s">
        <v>763</v>
      </c>
      <c r="O188" s="13" t="s">
        <v>28</v>
      </c>
      <c r="P188" s="13">
        <v>27217</v>
      </c>
      <c r="Q188" s="13" t="s">
        <v>29</v>
      </c>
      <c r="R188" s="13" t="s">
        <v>714</v>
      </c>
      <c r="S188" s="13" t="s">
        <v>31</v>
      </c>
      <c r="T188" s="13" t="s">
        <v>190</v>
      </c>
      <c r="U188" s="13" t="s">
        <v>715</v>
      </c>
      <c r="V188" s="15">
        <v>167.44</v>
      </c>
      <c r="W188" s="13">
        <v>2</v>
      </c>
      <c r="X188" s="13">
        <v>0.2</v>
      </c>
      <c r="Y188" s="15">
        <v>14.651</v>
      </c>
    </row>
    <row r="189" spans="1:25" x14ac:dyDescent="0.3">
      <c r="A189" s="16">
        <v>689</v>
      </c>
      <c r="B189" s="16" t="s">
        <v>767</v>
      </c>
      <c r="C189" s="21">
        <f>1/COUNTIF(B:B,'Store Data - 2017'!$B189)</f>
        <v>1</v>
      </c>
      <c r="D189" s="17">
        <v>43094</v>
      </c>
      <c r="E189" s="17">
        <v>43098</v>
      </c>
      <c r="F189" s="22" t="str">
        <f>TEXT('Store Data - 2017'!$D189,"mmmm")</f>
        <v>December</v>
      </c>
      <c r="G189" s="22" t="str">
        <f>TEXT('Store Data - 2017'!$D189,"dddd")</f>
        <v>Monday</v>
      </c>
      <c r="H189" s="16" t="s">
        <v>22</v>
      </c>
      <c r="I189" s="16" t="s">
        <v>768</v>
      </c>
      <c r="J189" s="16" t="s">
        <v>769</v>
      </c>
      <c r="K189" s="21">
        <f>1/COUNTIF(J:J,'Store Data - 2017'!$J189)</f>
        <v>0.125</v>
      </c>
      <c r="L189" s="16" t="s">
        <v>25</v>
      </c>
      <c r="M189" s="16" t="s">
        <v>26</v>
      </c>
      <c r="N189" s="16" t="s">
        <v>126</v>
      </c>
      <c r="O189" s="16" t="s">
        <v>127</v>
      </c>
      <c r="P189" s="16">
        <v>10035</v>
      </c>
      <c r="Q189" s="16" t="s">
        <v>40</v>
      </c>
      <c r="R189" s="16" t="s">
        <v>770</v>
      </c>
      <c r="S189" s="16" t="s">
        <v>42</v>
      </c>
      <c r="T189" s="16" t="s">
        <v>425</v>
      </c>
      <c r="U189" s="16" t="s">
        <v>771</v>
      </c>
      <c r="V189" s="18">
        <v>191.98400000000001</v>
      </c>
      <c r="W189" s="16">
        <v>2</v>
      </c>
      <c r="X189" s="16">
        <v>0.2</v>
      </c>
      <c r="Y189" s="18">
        <v>4.7995999999999999</v>
      </c>
    </row>
    <row r="190" spans="1:25" x14ac:dyDescent="0.3">
      <c r="A190" s="13">
        <v>702</v>
      </c>
      <c r="B190" s="13" t="s">
        <v>772</v>
      </c>
      <c r="C190" s="21">
        <f>1/COUNTIF(B:B,'Store Data - 2017'!$B190)</f>
        <v>1</v>
      </c>
      <c r="D190" s="14">
        <v>42980</v>
      </c>
      <c r="E190" s="14">
        <v>42986</v>
      </c>
      <c r="F190" s="22" t="str">
        <f>TEXT('Store Data - 2017'!$D190,"mmmm")</f>
        <v>September</v>
      </c>
      <c r="G190" s="22" t="str">
        <f>TEXT('Store Data - 2017'!$D190,"dddd")</f>
        <v>Saturday</v>
      </c>
      <c r="H190" s="13" t="s">
        <v>22</v>
      </c>
      <c r="I190" s="13" t="s">
        <v>277</v>
      </c>
      <c r="J190" s="13" t="s">
        <v>278</v>
      </c>
      <c r="K190" s="21">
        <f>1/COUNTIF(J:J,'Store Data - 2017'!$J190)</f>
        <v>0.5</v>
      </c>
      <c r="L190" s="13" t="s">
        <v>57</v>
      </c>
      <c r="M190" s="13" t="s">
        <v>26</v>
      </c>
      <c r="N190" s="13" t="s">
        <v>773</v>
      </c>
      <c r="O190" s="13" t="s">
        <v>166</v>
      </c>
      <c r="P190" s="13">
        <v>44105</v>
      </c>
      <c r="Q190" s="13" t="s">
        <v>40</v>
      </c>
      <c r="R190" s="13" t="s">
        <v>228</v>
      </c>
      <c r="S190" s="13" t="s">
        <v>42</v>
      </c>
      <c r="T190" s="13" t="s">
        <v>87</v>
      </c>
      <c r="U190" s="13" t="s">
        <v>229</v>
      </c>
      <c r="V190" s="15">
        <v>15.071999999999999</v>
      </c>
      <c r="W190" s="13">
        <v>3</v>
      </c>
      <c r="X190" s="13">
        <v>0.2</v>
      </c>
      <c r="Y190" s="15">
        <v>4.1448</v>
      </c>
    </row>
    <row r="191" spans="1:25" x14ac:dyDescent="0.3">
      <c r="A191" s="16">
        <v>712</v>
      </c>
      <c r="B191" s="16" t="s">
        <v>774</v>
      </c>
      <c r="C191" s="21">
        <f>1/COUNTIF(B:B,'Store Data - 2017'!$B191)</f>
        <v>1</v>
      </c>
      <c r="D191" s="17">
        <v>42981</v>
      </c>
      <c r="E191" s="17">
        <v>42985</v>
      </c>
      <c r="F191" s="22" t="str">
        <f>TEXT('Store Data - 2017'!$D191,"mmmm")</f>
        <v>September</v>
      </c>
      <c r="G191" s="22" t="str">
        <f>TEXT('Store Data - 2017'!$D191,"dddd")</f>
        <v>Sunday</v>
      </c>
      <c r="H191" s="16" t="s">
        <v>22</v>
      </c>
      <c r="I191" s="16" t="s">
        <v>775</v>
      </c>
      <c r="J191" s="16" t="s">
        <v>776</v>
      </c>
      <c r="K191" s="21">
        <f>1/COUNTIF(J:J,'Store Data - 2017'!$J191)</f>
        <v>0.16666666666666666</v>
      </c>
      <c r="L191" s="16" t="s">
        <v>25</v>
      </c>
      <c r="M191" s="16" t="s">
        <v>26</v>
      </c>
      <c r="N191" s="16" t="s">
        <v>777</v>
      </c>
      <c r="O191" s="16" t="s">
        <v>68</v>
      </c>
      <c r="P191" s="16">
        <v>32137</v>
      </c>
      <c r="Q191" s="16" t="s">
        <v>29</v>
      </c>
      <c r="R191" s="16" t="s">
        <v>778</v>
      </c>
      <c r="S191" s="16" t="s">
        <v>31</v>
      </c>
      <c r="T191" s="16" t="s">
        <v>180</v>
      </c>
      <c r="U191" s="16" t="s">
        <v>779</v>
      </c>
      <c r="V191" s="18">
        <v>24.448</v>
      </c>
      <c r="W191" s="16">
        <v>4</v>
      </c>
      <c r="X191" s="16">
        <v>0.2</v>
      </c>
      <c r="Y191" s="18">
        <v>8.8623999999999992</v>
      </c>
    </row>
    <row r="192" spans="1:25" x14ac:dyDescent="0.3">
      <c r="A192" s="13">
        <v>713</v>
      </c>
      <c r="B192" s="13" t="s">
        <v>780</v>
      </c>
      <c r="C192" s="21">
        <f>1/COUNTIF(B:B,'Store Data - 2017'!$B192)</f>
        <v>0.33333333333333331</v>
      </c>
      <c r="D192" s="14">
        <v>42874</v>
      </c>
      <c r="E192" s="14">
        <v>42879</v>
      </c>
      <c r="F192" s="22" t="str">
        <f>TEXT('Store Data - 2017'!$D192,"mmmm")</f>
        <v>May</v>
      </c>
      <c r="G192" s="22" t="str">
        <f>TEXT('Store Data - 2017'!$D192,"dddd")</f>
        <v>Friday</v>
      </c>
      <c r="H192" s="13" t="s">
        <v>22</v>
      </c>
      <c r="I192" s="13" t="s">
        <v>781</v>
      </c>
      <c r="J192" s="13" t="s">
        <v>782</v>
      </c>
      <c r="K192" s="21">
        <f>1/COUNTIF(J:J,'Store Data - 2017'!$J192)</f>
        <v>0.1111111111111111</v>
      </c>
      <c r="L192" s="13" t="s">
        <v>57</v>
      </c>
      <c r="M192" s="13" t="s">
        <v>26</v>
      </c>
      <c r="N192" s="13" t="s">
        <v>783</v>
      </c>
      <c r="O192" s="13" t="s">
        <v>127</v>
      </c>
      <c r="P192" s="13">
        <v>10550</v>
      </c>
      <c r="Q192" s="13" t="s">
        <v>40</v>
      </c>
      <c r="R192" s="13" t="s">
        <v>784</v>
      </c>
      <c r="S192" s="13" t="s">
        <v>31</v>
      </c>
      <c r="T192" s="13" t="s">
        <v>190</v>
      </c>
      <c r="U192" s="13" t="s">
        <v>785</v>
      </c>
      <c r="V192" s="15">
        <v>281.33999999999997</v>
      </c>
      <c r="W192" s="13">
        <v>6</v>
      </c>
      <c r="X192" s="13">
        <v>0</v>
      </c>
      <c r="Y192" s="15">
        <v>109.7226</v>
      </c>
    </row>
    <row r="193" spans="1:25" x14ac:dyDescent="0.3">
      <c r="A193" s="16">
        <v>714</v>
      </c>
      <c r="B193" s="16" t="s">
        <v>780</v>
      </c>
      <c r="C193" s="21">
        <f>1/COUNTIF(B:B,'Store Data - 2017'!$B193)</f>
        <v>0.33333333333333331</v>
      </c>
      <c r="D193" s="17">
        <v>42874</v>
      </c>
      <c r="E193" s="17">
        <v>42879</v>
      </c>
      <c r="F193" s="22" t="str">
        <f>TEXT('Store Data - 2017'!$D193,"mmmm")</f>
        <v>May</v>
      </c>
      <c r="G193" s="22" t="str">
        <f>TEXT('Store Data - 2017'!$D193,"dddd")</f>
        <v>Friday</v>
      </c>
      <c r="H193" s="16" t="s">
        <v>22</v>
      </c>
      <c r="I193" s="16" t="s">
        <v>781</v>
      </c>
      <c r="J193" s="16" t="s">
        <v>782</v>
      </c>
      <c r="K193" s="21">
        <f>1/COUNTIF(J:J,'Store Data - 2017'!$J193)</f>
        <v>0.1111111111111111</v>
      </c>
      <c r="L193" s="16" t="s">
        <v>57</v>
      </c>
      <c r="M193" s="16" t="s">
        <v>26</v>
      </c>
      <c r="N193" s="16" t="s">
        <v>783</v>
      </c>
      <c r="O193" s="16" t="s">
        <v>127</v>
      </c>
      <c r="P193" s="16">
        <v>10550</v>
      </c>
      <c r="Q193" s="16" t="s">
        <v>40</v>
      </c>
      <c r="R193" s="16" t="s">
        <v>786</v>
      </c>
      <c r="S193" s="16" t="s">
        <v>61</v>
      </c>
      <c r="T193" s="16" t="s">
        <v>62</v>
      </c>
      <c r="U193" s="16" t="s">
        <v>787</v>
      </c>
      <c r="V193" s="18">
        <v>307.98</v>
      </c>
      <c r="W193" s="16">
        <v>2</v>
      </c>
      <c r="X193" s="16">
        <v>0</v>
      </c>
      <c r="Y193" s="18">
        <v>89.3142</v>
      </c>
    </row>
    <row r="194" spans="1:25" x14ac:dyDescent="0.3">
      <c r="A194" s="13">
        <v>715</v>
      </c>
      <c r="B194" s="13" t="s">
        <v>780</v>
      </c>
      <c r="C194" s="21">
        <f>1/COUNTIF(B:B,'Store Data - 2017'!$B194)</f>
        <v>0.33333333333333331</v>
      </c>
      <c r="D194" s="14">
        <v>42874</v>
      </c>
      <c r="E194" s="14">
        <v>42879</v>
      </c>
      <c r="F194" s="22" t="str">
        <f>TEXT('Store Data - 2017'!$D194,"mmmm")</f>
        <v>May</v>
      </c>
      <c r="G194" s="22" t="str">
        <f>TEXT('Store Data - 2017'!$D194,"dddd")</f>
        <v>Friday</v>
      </c>
      <c r="H194" s="13" t="s">
        <v>22</v>
      </c>
      <c r="I194" s="13" t="s">
        <v>781</v>
      </c>
      <c r="J194" s="13" t="s">
        <v>782</v>
      </c>
      <c r="K194" s="21">
        <f>1/COUNTIF(J:J,'Store Data - 2017'!$J194)</f>
        <v>0.1111111111111111</v>
      </c>
      <c r="L194" s="13" t="s">
        <v>57</v>
      </c>
      <c r="M194" s="13" t="s">
        <v>26</v>
      </c>
      <c r="N194" s="13" t="s">
        <v>783</v>
      </c>
      <c r="O194" s="13" t="s">
        <v>127</v>
      </c>
      <c r="P194" s="13">
        <v>10550</v>
      </c>
      <c r="Q194" s="13" t="s">
        <v>40</v>
      </c>
      <c r="R194" s="13" t="s">
        <v>788</v>
      </c>
      <c r="S194" s="13" t="s">
        <v>61</v>
      </c>
      <c r="T194" s="13" t="s">
        <v>110</v>
      </c>
      <c r="U194" s="13" t="s">
        <v>789</v>
      </c>
      <c r="V194" s="15">
        <v>299.97000000000003</v>
      </c>
      <c r="W194" s="13">
        <v>3</v>
      </c>
      <c r="X194" s="13">
        <v>0</v>
      </c>
      <c r="Y194" s="15">
        <v>113.98860000000001</v>
      </c>
    </row>
    <row r="195" spans="1:25" x14ac:dyDescent="0.3">
      <c r="A195" s="16">
        <v>718</v>
      </c>
      <c r="B195" s="16" t="s">
        <v>790</v>
      </c>
      <c r="C195" s="21">
        <f>1/COUNTIF(B:B,'Store Data - 2017'!$B195)</f>
        <v>1</v>
      </c>
      <c r="D195" s="17">
        <v>43002</v>
      </c>
      <c r="E195" s="17">
        <v>43007</v>
      </c>
      <c r="F195" s="22" t="str">
        <f>TEXT('Store Data - 2017'!$D195,"mmmm")</f>
        <v>September</v>
      </c>
      <c r="G195" s="22" t="str">
        <f>TEXT('Store Data - 2017'!$D195,"dddd")</f>
        <v>Sunday</v>
      </c>
      <c r="H195" s="16" t="s">
        <v>22</v>
      </c>
      <c r="I195" s="16" t="s">
        <v>791</v>
      </c>
      <c r="J195" s="16" t="s">
        <v>792</v>
      </c>
      <c r="K195" s="21">
        <f>1/COUNTIF(J:J,'Store Data - 2017'!$J195)</f>
        <v>1</v>
      </c>
      <c r="L195" s="16" t="s">
        <v>25</v>
      </c>
      <c r="M195" s="16" t="s">
        <v>26</v>
      </c>
      <c r="N195" s="16" t="s">
        <v>793</v>
      </c>
      <c r="O195" s="16" t="s">
        <v>166</v>
      </c>
      <c r="P195" s="16">
        <v>43055</v>
      </c>
      <c r="Q195" s="16" t="s">
        <v>40</v>
      </c>
      <c r="R195" s="16" t="s">
        <v>794</v>
      </c>
      <c r="S195" s="16" t="s">
        <v>42</v>
      </c>
      <c r="T195" s="16" t="s">
        <v>87</v>
      </c>
      <c r="U195" s="16" t="s">
        <v>795</v>
      </c>
      <c r="V195" s="18">
        <v>103.056</v>
      </c>
      <c r="W195" s="16">
        <v>3</v>
      </c>
      <c r="X195" s="16">
        <v>0.2</v>
      </c>
      <c r="Y195" s="18">
        <v>24.4758</v>
      </c>
    </row>
    <row r="196" spans="1:25" x14ac:dyDescent="0.3">
      <c r="A196" s="13">
        <v>726</v>
      </c>
      <c r="B196" s="13" t="s">
        <v>796</v>
      </c>
      <c r="C196" s="21">
        <f>1/COUNTIF(B:B,'Store Data - 2017'!$B196)</f>
        <v>0.5</v>
      </c>
      <c r="D196" s="14">
        <v>42994</v>
      </c>
      <c r="E196" s="14">
        <v>42998</v>
      </c>
      <c r="F196" s="22" t="str">
        <f>TEXT('Store Data - 2017'!$D196,"mmmm")</f>
        <v>September</v>
      </c>
      <c r="G196" s="22" t="str">
        <f>TEXT('Store Data - 2017'!$D196,"dddd")</f>
        <v>Saturday</v>
      </c>
      <c r="H196" s="13" t="s">
        <v>22</v>
      </c>
      <c r="I196" s="13" t="s">
        <v>797</v>
      </c>
      <c r="J196" s="13" t="s">
        <v>798</v>
      </c>
      <c r="K196" s="21">
        <f>1/COUNTIF(J:J,'Store Data - 2017'!$J196)</f>
        <v>0.14285714285714285</v>
      </c>
      <c r="L196" s="13" t="s">
        <v>25</v>
      </c>
      <c r="M196" s="13" t="s">
        <v>26</v>
      </c>
      <c r="N196" s="13" t="s">
        <v>799</v>
      </c>
      <c r="O196" s="13" t="s">
        <v>50</v>
      </c>
      <c r="P196" s="13">
        <v>78745</v>
      </c>
      <c r="Q196" s="13" t="s">
        <v>51</v>
      </c>
      <c r="R196" s="13" t="s">
        <v>800</v>
      </c>
      <c r="S196" s="13" t="s">
        <v>31</v>
      </c>
      <c r="T196" s="13" t="s">
        <v>180</v>
      </c>
      <c r="U196" s="13" t="s">
        <v>801</v>
      </c>
      <c r="V196" s="15">
        <v>17.568000000000001</v>
      </c>
      <c r="W196" s="13">
        <v>2</v>
      </c>
      <c r="X196" s="13">
        <v>0.2</v>
      </c>
      <c r="Y196" s="15">
        <v>6.3684000000000003</v>
      </c>
    </row>
    <row r="197" spans="1:25" x14ac:dyDescent="0.3">
      <c r="A197" s="16">
        <v>727</v>
      </c>
      <c r="B197" s="16" t="s">
        <v>796</v>
      </c>
      <c r="C197" s="21">
        <f>1/COUNTIF(B:B,'Store Data - 2017'!$B197)</f>
        <v>0.5</v>
      </c>
      <c r="D197" s="17">
        <v>42994</v>
      </c>
      <c r="E197" s="17">
        <v>42998</v>
      </c>
      <c r="F197" s="22" t="str">
        <f>TEXT('Store Data - 2017'!$D197,"mmmm")</f>
        <v>September</v>
      </c>
      <c r="G197" s="22" t="str">
        <f>TEXT('Store Data - 2017'!$D197,"dddd")</f>
        <v>Saturday</v>
      </c>
      <c r="H197" s="16" t="s">
        <v>22</v>
      </c>
      <c r="I197" s="16" t="s">
        <v>797</v>
      </c>
      <c r="J197" s="16" t="s">
        <v>798</v>
      </c>
      <c r="K197" s="21">
        <f>1/COUNTIF(J:J,'Store Data - 2017'!$J197)</f>
        <v>0.14285714285714285</v>
      </c>
      <c r="L197" s="16" t="s">
        <v>25</v>
      </c>
      <c r="M197" s="16" t="s">
        <v>26</v>
      </c>
      <c r="N197" s="16" t="s">
        <v>799</v>
      </c>
      <c r="O197" s="16" t="s">
        <v>50</v>
      </c>
      <c r="P197" s="16">
        <v>78745</v>
      </c>
      <c r="Q197" s="16" t="s">
        <v>51</v>
      </c>
      <c r="R197" s="16" t="s">
        <v>802</v>
      </c>
      <c r="S197" s="16" t="s">
        <v>61</v>
      </c>
      <c r="T197" s="16" t="s">
        <v>62</v>
      </c>
      <c r="U197" s="16" t="s">
        <v>803</v>
      </c>
      <c r="V197" s="18">
        <v>55.991999999999997</v>
      </c>
      <c r="W197" s="16">
        <v>1</v>
      </c>
      <c r="X197" s="16">
        <v>0.2</v>
      </c>
      <c r="Y197" s="18">
        <v>5.5991999999999997</v>
      </c>
    </row>
    <row r="198" spans="1:25" x14ac:dyDescent="0.3">
      <c r="A198" s="13">
        <v>733</v>
      </c>
      <c r="B198" s="13" t="s">
        <v>804</v>
      </c>
      <c r="C198" s="21">
        <f>1/COUNTIF(B:B,'Store Data - 2017'!$B198)</f>
        <v>0.16666666666666666</v>
      </c>
      <c r="D198" s="14">
        <v>42756</v>
      </c>
      <c r="E198" s="14">
        <v>42760</v>
      </c>
      <c r="F198" s="22" t="str">
        <f>TEXT('Store Data - 2017'!$D198,"mmmm")</f>
        <v>January</v>
      </c>
      <c r="G198" s="22" t="str">
        <f>TEXT('Store Data - 2017'!$D198,"dddd")</f>
        <v>Saturday</v>
      </c>
      <c r="H198" s="13" t="s">
        <v>22</v>
      </c>
      <c r="I198" s="13" t="s">
        <v>805</v>
      </c>
      <c r="J198" s="13" t="s">
        <v>806</v>
      </c>
      <c r="K198" s="21">
        <f>1/COUNTIF(J:J,'Store Data - 2017'!$J198)</f>
        <v>6.6666666666666666E-2</v>
      </c>
      <c r="L198" s="13" t="s">
        <v>48</v>
      </c>
      <c r="M198" s="13" t="s">
        <v>26</v>
      </c>
      <c r="N198" s="13" t="s">
        <v>432</v>
      </c>
      <c r="O198" s="13" t="s">
        <v>433</v>
      </c>
      <c r="P198" s="13">
        <v>98115</v>
      </c>
      <c r="Q198" s="13" t="s">
        <v>120</v>
      </c>
      <c r="R198" s="13" t="s">
        <v>807</v>
      </c>
      <c r="S198" s="13" t="s">
        <v>31</v>
      </c>
      <c r="T198" s="13" t="s">
        <v>70</v>
      </c>
      <c r="U198" s="13" t="s">
        <v>808</v>
      </c>
      <c r="V198" s="15">
        <v>242.94</v>
      </c>
      <c r="W198" s="13">
        <v>3</v>
      </c>
      <c r="X198" s="13">
        <v>0</v>
      </c>
      <c r="Y198" s="15">
        <v>9.7175999999999991</v>
      </c>
    </row>
    <row r="199" spans="1:25" x14ac:dyDescent="0.3">
      <c r="A199" s="16">
        <v>734</v>
      </c>
      <c r="B199" s="16" t="s">
        <v>804</v>
      </c>
      <c r="C199" s="21">
        <f>1/COUNTIF(B:B,'Store Data - 2017'!$B199)</f>
        <v>0.16666666666666666</v>
      </c>
      <c r="D199" s="17">
        <v>42756</v>
      </c>
      <c r="E199" s="17">
        <v>42760</v>
      </c>
      <c r="F199" s="22" t="str">
        <f>TEXT('Store Data - 2017'!$D199,"mmmm")</f>
        <v>January</v>
      </c>
      <c r="G199" s="22" t="str">
        <f>TEXT('Store Data - 2017'!$D199,"dddd")</f>
        <v>Saturday</v>
      </c>
      <c r="H199" s="16" t="s">
        <v>22</v>
      </c>
      <c r="I199" s="16" t="s">
        <v>805</v>
      </c>
      <c r="J199" s="16" t="s">
        <v>806</v>
      </c>
      <c r="K199" s="21">
        <f>1/COUNTIF(J:J,'Store Data - 2017'!$J199)</f>
        <v>6.6666666666666666E-2</v>
      </c>
      <c r="L199" s="16" t="s">
        <v>48</v>
      </c>
      <c r="M199" s="16" t="s">
        <v>26</v>
      </c>
      <c r="N199" s="16" t="s">
        <v>432</v>
      </c>
      <c r="O199" s="16" t="s">
        <v>433</v>
      </c>
      <c r="P199" s="16">
        <v>98115</v>
      </c>
      <c r="Q199" s="16" t="s">
        <v>120</v>
      </c>
      <c r="R199" s="16" t="s">
        <v>809</v>
      </c>
      <c r="S199" s="16" t="s">
        <v>61</v>
      </c>
      <c r="T199" s="16" t="s">
        <v>110</v>
      </c>
      <c r="U199" s="16" t="s">
        <v>810</v>
      </c>
      <c r="V199" s="18">
        <v>179.97</v>
      </c>
      <c r="W199" s="16">
        <v>3</v>
      </c>
      <c r="X199" s="16">
        <v>0</v>
      </c>
      <c r="Y199" s="18">
        <v>86.385599999999997</v>
      </c>
    </row>
    <row r="200" spans="1:25" x14ac:dyDescent="0.3">
      <c r="A200" s="13">
        <v>735</v>
      </c>
      <c r="B200" s="13" t="s">
        <v>804</v>
      </c>
      <c r="C200" s="21">
        <f>1/COUNTIF(B:B,'Store Data - 2017'!$B200)</f>
        <v>0.16666666666666666</v>
      </c>
      <c r="D200" s="14">
        <v>42756</v>
      </c>
      <c r="E200" s="14">
        <v>42760</v>
      </c>
      <c r="F200" s="22" t="str">
        <f>TEXT('Store Data - 2017'!$D200,"mmmm")</f>
        <v>January</v>
      </c>
      <c r="G200" s="22" t="str">
        <f>TEXT('Store Data - 2017'!$D200,"dddd")</f>
        <v>Saturday</v>
      </c>
      <c r="H200" s="13" t="s">
        <v>22</v>
      </c>
      <c r="I200" s="13" t="s">
        <v>805</v>
      </c>
      <c r="J200" s="13" t="s">
        <v>806</v>
      </c>
      <c r="K200" s="21">
        <f>1/COUNTIF(J:J,'Store Data - 2017'!$J200)</f>
        <v>6.6666666666666666E-2</v>
      </c>
      <c r="L200" s="13" t="s">
        <v>48</v>
      </c>
      <c r="M200" s="13" t="s">
        <v>26</v>
      </c>
      <c r="N200" s="13" t="s">
        <v>432</v>
      </c>
      <c r="O200" s="13" t="s">
        <v>433</v>
      </c>
      <c r="P200" s="13">
        <v>98115</v>
      </c>
      <c r="Q200" s="13" t="s">
        <v>120</v>
      </c>
      <c r="R200" s="13" t="s">
        <v>811</v>
      </c>
      <c r="S200" s="13" t="s">
        <v>31</v>
      </c>
      <c r="T200" s="13" t="s">
        <v>84</v>
      </c>
      <c r="U200" s="13" t="s">
        <v>812</v>
      </c>
      <c r="V200" s="15">
        <v>99.695999999999998</v>
      </c>
      <c r="W200" s="13">
        <v>6</v>
      </c>
      <c r="X200" s="13">
        <v>0.2</v>
      </c>
      <c r="Y200" s="15">
        <v>33.647399999999998</v>
      </c>
    </row>
    <row r="201" spans="1:25" x14ac:dyDescent="0.3">
      <c r="A201" s="16">
        <v>736</v>
      </c>
      <c r="B201" s="16" t="s">
        <v>804</v>
      </c>
      <c r="C201" s="21">
        <f>1/COUNTIF(B:B,'Store Data - 2017'!$B201)</f>
        <v>0.16666666666666666</v>
      </c>
      <c r="D201" s="17">
        <v>42756</v>
      </c>
      <c r="E201" s="17">
        <v>42760</v>
      </c>
      <c r="F201" s="22" t="str">
        <f>TEXT('Store Data - 2017'!$D201,"mmmm")</f>
        <v>January</v>
      </c>
      <c r="G201" s="22" t="str">
        <f>TEXT('Store Data - 2017'!$D201,"dddd")</f>
        <v>Saturday</v>
      </c>
      <c r="H201" s="16" t="s">
        <v>22</v>
      </c>
      <c r="I201" s="16" t="s">
        <v>805</v>
      </c>
      <c r="J201" s="16" t="s">
        <v>806</v>
      </c>
      <c r="K201" s="21">
        <f>1/COUNTIF(J:J,'Store Data - 2017'!$J201)</f>
        <v>6.6666666666666666E-2</v>
      </c>
      <c r="L201" s="16" t="s">
        <v>48</v>
      </c>
      <c r="M201" s="16" t="s">
        <v>26</v>
      </c>
      <c r="N201" s="16" t="s">
        <v>432</v>
      </c>
      <c r="O201" s="16" t="s">
        <v>433</v>
      </c>
      <c r="P201" s="16">
        <v>98115</v>
      </c>
      <c r="Q201" s="16" t="s">
        <v>120</v>
      </c>
      <c r="R201" s="16" t="s">
        <v>813</v>
      </c>
      <c r="S201" s="16" t="s">
        <v>31</v>
      </c>
      <c r="T201" s="16" t="s">
        <v>84</v>
      </c>
      <c r="U201" s="16" t="s">
        <v>814</v>
      </c>
      <c r="V201" s="18">
        <v>27.936</v>
      </c>
      <c r="W201" s="16">
        <v>4</v>
      </c>
      <c r="X201" s="16">
        <v>0.2</v>
      </c>
      <c r="Y201" s="18">
        <v>9.4283999999999999</v>
      </c>
    </row>
    <row r="202" spans="1:25" x14ac:dyDescent="0.3">
      <c r="A202" s="13">
        <v>737</v>
      </c>
      <c r="B202" s="13" t="s">
        <v>804</v>
      </c>
      <c r="C202" s="21">
        <f>1/COUNTIF(B:B,'Store Data - 2017'!$B202)</f>
        <v>0.16666666666666666</v>
      </c>
      <c r="D202" s="14">
        <v>42756</v>
      </c>
      <c r="E202" s="14">
        <v>42760</v>
      </c>
      <c r="F202" s="22" t="str">
        <f>TEXT('Store Data - 2017'!$D202,"mmmm")</f>
        <v>January</v>
      </c>
      <c r="G202" s="22" t="str">
        <f>TEXT('Store Data - 2017'!$D202,"dddd")</f>
        <v>Saturday</v>
      </c>
      <c r="H202" s="13" t="s">
        <v>22</v>
      </c>
      <c r="I202" s="13" t="s">
        <v>805</v>
      </c>
      <c r="J202" s="13" t="s">
        <v>806</v>
      </c>
      <c r="K202" s="21">
        <f>1/COUNTIF(J:J,'Store Data - 2017'!$J202)</f>
        <v>6.6666666666666666E-2</v>
      </c>
      <c r="L202" s="13" t="s">
        <v>48</v>
      </c>
      <c r="M202" s="13" t="s">
        <v>26</v>
      </c>
      <c r="N202" s="13" t="s">
        <v>432</v>
      </c>
      <c r="O202" s="13" t="s">
        <v>433</v>
      </c>
      <c r="P202" s="13">
        <v>98115</v>
      </c>
      <c r="Q202" s="13" t="s">
        <v>120</v>
      </c>
      <c r="R202" s="13" t="s">
        <v>815</v>
      </c>
      <c r="S202" s="13" t="s">
        <v>42</v>
      </c>
      <c r="T202" s="13" t="s">
        <v>425</v>
      </c>
      <c r="U202" s="13" t="s">
        <v>816</v>
      </c>
      <c r="V202" s="15">
        <v>84.98</v>
      </c>
      <c r="W202" s="13">
        <v>1</v>
      </c>
      <c r="X202" s="13">
        <v>0</v>
      </c>
      <c r="Y202" s="15">
        <v>18.695599999999999</v>
      </c>
    </row>
    <row r="203" spans="1:25" x14ac:dyDescent="0.3">
      <c r="A203" s="16">
        <v>738</v>
      </c>
      <c r="B203" s="16" t="s">
        <v>804</v>
      </c>
      <c r="C203" s="21">
        <f>1/COUNTIF(B:B,'Store Data - 2017'!$B203)</f>
        <v>0.16666666666666666</v>
      </c>
      <c r="D203" s="17">
        <v>42756</v>
      </c>
      <c r="E203" s="17">
        <v>42760</v>
      </c>
      <c r="F203" s="22" t="str">
        <f>TEXT('Store Data - 2017'!$D203,"mmmm")</f>
        <v>January</v>
      </c>
      <c r="G203" s="22" t="str">
        <f>TEXT('Store Data - 2017'!$D203,"dddd")</f>
        <v>Saturday</v>
      </c>
      <c r="H203" s="16" t="s">
        <v>22</v>
      </c>
      <c r="I203" s="16" t="s">
        <v>805</v>
      </c>
      <c r="J203" s="16" t="s">
        <v>806</v>
      </c>
      <c r="K203" s="21">
        <f>1/COUNTIF(J:J,'Store Data - 2017'!$J203)</f>
        <v>6.6666666666666666E-2</v>
      </c>
      <c r="L203" s="16" t="s">
        <v>48</v>
      </c>
      <c r="M203" s="16" t="s">
        <v>26</v>
      </c>
      <c r="N203" s="16" t="s">
        <v>432</v>
      </c>
      <c r="O203" s="16" t="s">
        <v>433</v>
      </c>
      <c r="P203" s="16">
        <v>98115</v>
      </c>
      <c r="Q203" s="16" t="s">
        <v>120</v>
      </c>
      <c r="R203" s="16" t="s">
        <v>817</v>
      </c>
      <c r="S203" s="16" t="s">
        <v>31</v>
      </c>
      <c r="T203" s="16" t="s">
        <v>84</v>
      </c>
      <c r="U203" s="16" t="s">
        <v>818</v>
      </c>
      <c r="V203" s="18">
        <v>18.72</v>
      </c>
      <c r="W203" s="16">
        <v>5</v>
      </c>
      <c r="X203" s="16">
        <v>0.2</v>
      </c>
      <c r="Y203" s="18">
        <v>6.5519999999999996</v>
      </c>
    </row>
    <row r="204" spans="1:25" x14ac:dyDescent="0.3">
      <c r="A204" s="13">
        <v>750</v>
      </c>
      <c r="B204" s="13" t="s">
        <v>819</v>
      </c>
      <c r="C204" s="21">
        <f>1/COUNTIF(B:B,'Store Data - 2017'!$B204)</f>
        <v>0.25</v>
      </c>
      <c r="D204" s="14">
        <v>43010</v>
      </c>
      <c r="E204" s="14">
        <v>43014</v>
      </c>
      <c r="F204" s="22" t="str">
        <f>TEXT('Store Data - 2017'!$D204,"mmmm")</f>
        <v>October</v>
      </c>
      <c r="G204" s="22" t="str">
        <f>TEXT('Store Data - 2017'!$D204,"dddd")</f>
        <v>Monday</v>
      </c>
      <c r="H204" s="13" t="s">
        <v>22</v>
      </c>
      <c r="I204" s="13" t="s">
        <v>820</v>
      </c>
      <c r="J204" s="13" t="s">
        <v>821</v>
      </c>
      <c r="K204" s="21">
        <f>1/COUNTIF(J:J,'Store Data - 2017'!$J204)</f>
        <v>0.125</v>
      </c>
      <c r="L204" s="13" t="s">
        <v>25</v>
      </c>
      <c r="M204" s="13" t="s">
        <v>26</v>
      </c>
      <c r="N204" s="13" t="s">
        <v>822</v>
      </c>
      <c r="O204" s="13" t="s">
        <v>76</v>
      </c>
      <c r="P204" s="13">
        <v>48183</v>
      </c>
      <c r="Q204" s="13" t="s">
        <v>51</v>
      </c>
      <c r="R204" s="13" t="s">
        <v>823</v>
      </c>
      <c r="S204" s="13" t="s">
        <v>31</v>
      </c>
      <c r="T204" s="13" t="s">
        <v>84</v>
      </c>
      <c r="U204" s="13" t="s">
        <v>824</v>
      </c>
      <c r="V204" s="15">
        <v>58.05</v>
      </c>
      <c r="W204" s="13">
        <v>3</v>
      </c>
      <c r="X204" s="13">
        <v>0</v>
      </c>
      <c r="Y204" s="15">
        <v>26.702999999999999</v>
      </c>
    </row>
    <row r="205" spans="1:25" x14ac:dyDescent="0.3">
      <c r="A205" s="16">
        <v>751</v>
      </c>
      <c r="B205" s="16" t="s">
        <v>819</v>
      </c>
      <c r="C205" s="21">
        <f>1/COUNTIF(B:B,'Store Data - 2017'!$B205)</f>
        <v>0.25</v>
      </c>
      <c r="D205" s="17">
        <v>43010</v>
      </c>
      <c r="E205" s="17">
        <v>43014</v>
      </c>
      <c r="F205" s="22" t="str">
        <f>TEXT('Store Data - 2017'!$D205,"mmmm")</f>
        <v>October</v>
      </c>
      <c r="G205" s="22" t="str">
        <f>TEXT('Store Data - 2017'!$D205,"dddd")</f>
        <v>Monday</v>
      </c>
      <c r="H205" s="16" t="s">
        <v>22</v>
      </c>
      <c r="I205" s="16" t="s">
        <v>820</v>
      </c>
      <c r="J205" s="16" t="s">
        <v>821</v>
      </c>
      <c r="K205" s="21">
        <f>1/COUNTIF(J:J,'Store Data - 2017'!$J205)</f>
        <v>0.125</v>
      </c>
      <c r="L205" s="16" t="s">
        <v>25</v>
      </c>
      <c r="M205" s="16" t="s">
        <v>26</v>
      </c>
      <c r="N205" s="16" t="s">
        <v>822</v>
      </c>
      <c r="O205" s="16" t="s">
        <v>76</v>
      </c>
      <c r="P205" s="16">
        <v>48183</v>
      </c>
      <c r="Q205" s="16" t="s">
        <v>51</v>
      </c>
      <c r="R205" s="16" t="s">
        <v>825</v>
      </c>
      <c r="S205" s="16" t="s">
        <v>42</v>
      </c>
      <c r="T205" s="16" t="s">
        <v>87</v>
      </c>
      <c r="U205" s="16" t="s">
        <v>826</v>
      </c>
      <c r="V205" s="18">
        <v>157.74</v>
      </c>
      <c r="W205" s="16">
        <v>11</v>
      </c>
      <c r="X205" s="16">
        <v>0</v>
      </c>
      <c r="Y205" s="18">
        <v>56.7864</v>
      </c>
    </row>
    <row r="206" spans="1:25" x14ac:dyDescent="0.3">
      <c r="A206" s="13">
        <v>752</v>
      </c>
      <c r="B206" s="13" t="s">
        <v>819</v>
      </c>
      <c r="C206" s="21">
        <f>1/COUNTIF(B:B,'Store Data - 2017'!$B206)</f>
        <v>0.25</v>
      </c>
      <c r="D206" s="14">
        <v>43010</v>
      </c>
      <c r="E206" s="14">
        <v>43014</v>
      </c>
      <c r="F206" s="22" t="str">
        <f>TEXT('Store Data - 2017'!$D206,"mmmm")</f>
        <v>October</v>
      </c>
      <c r="G206" s="22" t="str">
        <f>TEXT('Store Data - 2017'!$D206,"dddd")</f>
        <v>Monday</v>
      </c>
      <c r="H206" s="13" t="s">
        <v>22</v>
      </c>
      <c r="I206" s="13" t="s">
        <v>820</v>
      </c>
      <c r="J206" s="13" t="s">
        <v>821</v>
      </c>
      <c r="K206" s="21">
        <f>1/COUNTIF(J:J,'Store Data - 2017'!$J206)</f>
        <v>0.125</v>
      </c>
      <c r="L206" s="13" t="s">
        <v>25</v>
      </c>
      <c r="M206" s="13" t="s">
        <v>26</v>
      </c>
      <c r="N206" s="13" t="s">
        <v>822</v>
      </c>
      <c r="O206" s="13" t="s">
        <v>76</v>
      </c>
      <c r="P206" s="13">
        <v>48183</v>
      </c>
      <c r="Q206" s="13" t="s">
        <v>51</v>
      </c>
      <c r="R206" s="13" t="s">
        <v>827</v>
      </c>
      <c r="S206" s="13" t="s">
        <v>31</v>
      </c>
      <c r="T206" s="13" t="s">
        <v>146</v>
      </c>
      <c r="U206" s="13" t="s">
        <v>828</v>
      </c>
      <c r="V206" s="15">
        <v>56.98</v>
      </c>
      <c r="W206" s="13">
        <v>7</v>
      </c>
      <c r="X206" s="13">
        <v>0</v>
      </c>
      <c r="Y206" s="15">
        <v>22.792000000000002</v>
      </c>
    </row>
    <row r="207" spans="1:25" x14ac:dyDescent="0.3">
      <c r="A207" s="16">
        <v>753</v>
      </c>
      <c r="B207" s="16" t="s">
        <v>819</v>
      </c>
      <c r="C207" s="21">
        <f>1/COUNTIF(B:B,'Store Data - 2017'!$B207)</f>
        <v>0.25</v>
      </c>
      <c r="D207" s="17">
        <v>43010</v>
      </c>
      <c r="E207" s="17">
        <v>43014</v>
      </c>
      <c r="F207" s="22" t="str">
        <f>TEXT('Store Data - 2017'!$D207,"mmmm")</f>
        <v>October</v>
      </c>
      <c r="G207" s="22" t="str">
        <f>TEXT('Store Data - 2017'!$D207,"dddd")</f>
        <v>Monday</v>
      </c>
      <c r="H207" s="16" t="s">
        <v>22</v>
      </c>
      <c r="I207" s="16" t="s">
        <v>820</v>
      </c>
      <c r="J207" s="16" t="s">
        <v>821</v>
      </c>
      <c r="K207" s="21">
        <f>1/COUNTIF(J:J,'Store Data - 2017'!$J207)</f>
        <v>0.125</v>
      </c>
      <c r="L207" s="16" t="s">
        <v>25</v>
      </c>
      <c r="M207" s="16" t="s">
        <v>26</v>
      </c>
      <c r="N207" s="16" t="s">
        <v>822</v>
      </c>
      <c r="O207" s="16" t="s">
        <v>76</v>
      </c>
      <c r="P207" s="16">
        <v>48183</v>
      </c>
      <c r="Q207" s="16" t="s">
        <v>51</v>
      </c>
      <c r="R207" s="16" t="s">
        <v>829</v>
      </c>
      <c r="S207" s="16" t="s">
        <v>31</v>
      </c>
      <c r="T207" s="16" t="s">
        <v>84</v>
      </c>
      <c r="U207" s="16" t="s">
        <v>830</v>
      </c>
      <c r="V207" s="18">
        <v>2.88</v>
      </c>
      <c r="W207" s="16">
        <v>1</v>
      </c>
      <c r="X207" s="16">
        <v>0</v>
      </c>
      <c r="Y207" s="18">
        <v>1.4112</v>
      </c>
    </row>
    <row r="208" spans="1:25" x14ac:dyDescent="0.3">
      <c r="A208" s="13">
        <v>759</v>
      </c>
      <c r="B208" s="13" t="s">
        <v>831</v>
      </c>
      <c r="C208" s="21">
        <f>1/COUNTIF(B:B,'Store Data - 2017'!$B208)</f>
        <v>1</v>
      </c>
      <c r="D208" s="14">
        <v>42939</v>
      </c>
      <c r="E208" s="14">
        <v>42944</v>
      </c>
      <c r="F208" s="22" t="str">
        <f>TEXT('Store Data - 2017'!$D208,"mmmm")</f>
        <v>July</v>
      </c>
      <c r="G208" s="22" t="str">
        <f>TEXT('Store Data - 2017'!$D208,"dddd")</f>
        <v>Sunday</v>
      </c>
      <c r="H208" s="13" t="s">
        <v>22</v>
      </c>
      <c r="I208" s="13" t="s">
        <v>832</v>
      </c>
      <c r="J208" s="13" t="s">
        <v>833</v>
      </c>
      <c r="K208" s="21">
        <f>1/COUNTIF(J:J,'Store Data - 2017'!$J208)</f>
        <v>0.5</v>
      </c>
      <c r="L208" s="13" t="s">
        <v>57</v>
      </c>
      <c r="M208" s="13" t="s">
        <v>26</v>
      </c>
      <c r="N208" s="13" t="s">
        <v>126</v>
      </c>
      <c r="O208" s="13" t="s">
        <v>127</v>
      </c>
      <c r="P208" s="13">
        <v>10009</v>
      </c>
      <c r="Q208" s="13" t="s">
        <v>40</v>
      </c>
      <c r="R208" s="13" t="s">
        <v>834</v>
      </c>
      <c r="S208" s="13" t="s">
        <v>31</v>
      </c>
      <c r="T208" s="13" t="s">
        <v>84</v>
      </c>
      <c r="U208" s="13" t="s">
        <v>835</v>
      </c>
      <c r="V208" s="15">
        <v>13.128</v>
      </c>
      <c r="W208" s="13">
        <v>3</v>
      </c>
      <c r="X208" s="13">
        <v>0.2</v>
      </c>
      <c r="Y208" s="15">
        <v>4.2666000000000004</v>
      </c>
    </row>
    <row r="209" spans="1:25" x14ac:dyDescent="0.3">
      <c r="A209" s="16">
        <v>760</v>
      </c>
      <c r="B209" s="16" t="s">
        <v>836</v>
      </c>
      <c r="C209" s="21">
        <f>1/COUNTIF(B:B,'Store Data - 2017'!$B209)</f>
        <v>1</v>
      </c>
      <c r="D209" s="17">
        <v>42996</v>
      </c>
      <c r="E209" s="17">
        <v>43000</v>
      </c>
      <c r="F209" s="22" t="str">
        <f>TEXT('Store Data - 2017'!$D209,"mmmm")</f>
        <v>September</v>
      </c>
      <c r="G209" s="22" t="str">
        <f>TEXT('Store Data - 2017'!$D209,"dddd")</f>
        <v>Monday</v>
      </c>
      <c r="H209" s="16" t="s">
        <v>22</v>
      </c>
      <c r="I209" s="16" t="s">
        <v>837</v>
      </c>
      <c r="J209" s="16" t="s">
        <v>838</v>
      </c>
      <c r="K209" s="21">
        <f>1/COUNTIF(J:J,'Store Data - 2017'!$J209)</f>
        <v>8.3333333333333329E-2</v>
      </c>
      <c r="L209" s="16" t="s">
        <v>57</v>
      </c>
      <c r="M209" s="16" t="s">
        <v>26</v>
      </c>
      <c r="N209" s="16" t="s">
        <v>839</v>
      </c>
      <c r="O209" s="16" t="s">
        <v>840</v>
      </c>
      <c r="P209" s="16">
        <v>54302</v>
      </c>
      <c r="Q209" s="16" t="s">
        <v>51</v>
      </c>
      <c r="R209" s="16" t="s">
        <v>169</v>
      </c>
      <c r="S209" s="16" t="s">
        <v>31</v>
      </c>
      <c r="T209" s="16" t="s">
        <v>32</v>
      </c>
      <c r="U209" s="16" t="s">
        <v>735</v>
      </c>
      <c r="V209" s="18">
        <v>22.72</v>
      </c>
      <c r="W209" s="16">
        <v>4</v>
      </c>
      <c r="X209" s="16">
        <v>0</v>
      </c>
      <c r="Y209" s="18">
        <v>10.224</v>
      </c>
    </row>
    <row r="210" spans="1:25" x14ac:dyDescent="0.3">
      <c r="A210" s="13">
        <v>762</v>
      </c>
      <c r="B210" s="13" t="s">
        <v>841</v>
      </c>
      <c r="C210" s="21">
        <f>1/COUNTIF(B:B,'Store Data - 2017'!$B210)</f>
        <v>1</v>
      </c>
      <c r="D210" s="14">
        <v>43042</v>
      </c>
      <c r="E210" s="14">
        <v>43046</v>
      </c>
      <c r="F210" s="22" t="str">
        <f>TEXT('Store Data - 2017'!$D210,"mmmm")</f>
        <v>November</v>
      </c>
      <c r="G210" s="22" t="str">
        <f>TEXT('Store Data - 2017'!$D210,"dddd")</f>
        <v>Friday</v>
      </c>
      <c r="H210" s="13" t="s">
        <v>22</v>
      </c>
      <c r="I210" s="13" t="s">
        <v>842</v>
      </c>
      <c r="J210" s="13" t="s">
        <v>843</v>
      </c>
      <c r="K210" s="21">
        <f>1/COUNTIF(J:J,'Store Data - 2017'!$J210)</f>
        <v>0.2</v>
      </c>
      <c r="L210" s="13" t="s">
        <v>57</v>
      </c>
      <c r="M210" s="13" t="s">
        <v>26</v>
      </c>
      <c r="N210" s="13" t="s">
        <v>844</v>
      </c>
      <c r="O210" s="13" t="s">
        <v>353</v>
      </c>
      <c r="P210" s="13">
        <v>30318</v>
      </c>
      <c r="Q210" s="13" t="s">
        <v>29</v>
      </c>
      <c r="R210" s="13" t="s">
        <v>845</v>
      </c>
      <c r="S210" s="13" t="s">
        <v>31</v>
      </c>
      <c r="T210" s="13" t="s">
        <v>113</v>
      </c>
      <c r="U210" s="13" t="s">
        <v>846</v>
      </c>
      <c r="V210" s="15">
        <v>12.39</v>
      </c>
      <c r="W210" s="13">
        <v>3</v>
      </c>
      <c r="X210" s="13">
        <v>0</v>
      </c>
      <c r="Y210" s="15">
        <v>5.6993999999999998</v>
      </c>
    </row>
    <row r="211" spans="1:25" x14ac:dyDescent="0.3">
      <c r="A211" s="16">
        <v>771</v>
      </c>
      <c r="B211" s="16" t="s">
        <v>847</v>
      </c>
      <c r="C211" s="21">
        <f>1/COUNTIF(B:B,'Store Data - 2017'!$B211)</f>
        <v>0.16666666666666666</v>
      </c>
      <c r="D211" s="17">
        <v>42765</v>
      </c>
      <c r="E211" s="17">
        <v>42771</v>
      </c>
      <c r="F211" s="22" t="str">
        <f>TEXT('Store Data - 2017'!$D211,"mmmm")</f>
        <v>January</v>
      </c>
      <c r="G211" s="22" t="str">
        <f>TEXT('Store Data - 2017'!$D211,"dddd")</f>
        <v>Monday</v>
      </c>
      <c r="H211" s="16" t="s">
        <v>22</v>
      </c>
      <c r="I211" s="16" t="s">
        <v>848</v>
      </c>
      <c r="J211" s="16" t="s">
        <v>849</v>
      </c>
      <c r="K211" s="21">
        <f>1/COUNTIF(J:J,'Store Data - 2017'!$J211)</f>
        <v>0.16666666666666666</v>
      </c>
      <c r="L211" s="16" t="s">
        <v>57</v>
      </c>
      <c r="M211" s="16" t="s">
        <v>26</v>
      </c>
      <c r="N211" s="16" t="s">
        <v>850</v>
      </c>
      <c r="O211" s="16" t="s">
        <v>851</v>
      </c>
      <c r="P211" s="16">
        <v>50315</v>
      </c>
      <c r="Q211" s="16" t="s">
        <v>51</v>
      </c>
      <c r="R211" s="16" t="s">
        <v>852</v>
      </c>
      <c r="S211" s="16" t="s">
        <v>31</v>
      </c>
      <c r="T211" s="16" t="s">
        <v>84</v>
      </c>
      <c r="U211" s="16" t="s">
        <v>853</v>
      </c>
      <c r="V211" s="18">
        <v>18.28</v>
      </c>
      <c r="W211" s="16">
        <v>2</v>
      </c>
      <c r="X211" s="16">
        <v>0</v>
      </c>
      <c r="Y211" s="18">
        <v>9.14</v>
      </c>
    </row>
    <row r="212" spans="1:25" x14ac:dyDescent="0.3">
      <c r="A212" s="13">
        <v>772</v>
      </c>
      <c r="B212" s="13" t="s">
        <v>847</v>
      </c>
      <c r="C212" s="21">
        <f>1/COUNTIF(B:B,'Store Data - 2017'!$B212)</f>
        <v>0.16666666666666666</v>
      </c>
      <c r="D212" s="14">
        <v>42765</v>
      </c>
      <c r="E212" s="14">
        <v>42771</v>
      </c>
      <c r="F212" s="22" t="str">
        <f>TEXT('Store Data - 2017'!$D212,"mmmm")</f>
        <v>January</v>
      </c>
      <c r="G212" s="22" t="str">
        <f>TEXT('Store Data - 2017'!$D212,"dddd")</f>
        <v>Monday</v>
      </c>
      <c r="H212" s="13" t="s">
        <v>22</v>
      </c>
      <c r="I212" s="13" t="s">
        <v>848</v>
      </c>
      <c r="J212" s="13" t="s">
        <v>849</v>
      </c>
      <c r="K212" s="21">
        <f>1/COUNTIF(J:J,'Store Data - 2017'!$J212)</f>
        <v>0.16666666666666666</v>
      </c>
      <c r="L212" s="13" t="s">
        <v>57</v>
      </c>
      <c r="M212" s="13" t="s">
        <v>26</v>
      </c>
      <c r="N212" s="13" t="s">
        <v>850</v>
      </c>
      <c r="O212" s="13" t="s">
        <v>851</v>
      </c>
      <c r="P212" s="13">
        <v>50315</v>
      </c>
      <c r="Q212" s="13" t="s">
        <v>51</v>
      </c>
      <c r="R212" s="13" t="s">
        <v>854</v>
      </c>
      <c r="S212" s="13" t="s">
        <v>61</v>
      </c>
      <c r="T212" s="13" t="s">
        <v>62</v>
      </c>
      <c r="U212" s="13" t="s">
        <v>855</v>
      </c>
      <c r="V212" s="15">
        <v>207</v>
      </c>
      <c r="W212" s="13">
        <v>3</v>
      </c>
      <c r="X212" s="13">
        <v>0</v>
      </c>
      <c r="Y212" s="15">
        <v>51.75</v>
      </c>
    </row>
    <row r="213" spans="1:25" x14ac:dyDescent="0.3">
      <c r="A213" s="16">
        <v>773</v>
      </c>
      <c r="B213" s="16" t="s">
        <v>847</v>
      </c>
      <c r="C213" s="21">
        <f>1/COUNTIF(B:B,'Store Data - 2017'!$B213)</f>
        <v>0.16666666666666666</v>
      </c>
      <c r="D213" s="17">
        <v>42765</v>
      </c>
      <c r="E213" s="17">
        <v>42771</v>
      </c>
      <c r="F213" s="22" t="str">
        <f>TEXT('Store Data - 2017'!$D213,"mmmm")</f>
        <v>January</v>
      </c>
      <c r="G213" s="22" t="str">
        <f>TEXT('Store Data - 2017'!$D213,"dddd")</f>
        <v>Monday</v>
      </c>
      <c r="H213" s="16" t="s">
        <v>22</v>
      </c>
      <c r="I213" s="16" t="s">
        <v>848</v>
      </c>
      <c r="J213" s="16" t="s">
        <v>849</v>
      </c>
      <c r="K213" s="21">
        <f>1/COUNTIF(J:J,'Store Data - 2017'!$J213)</f>
        <v>0.16666666666666666</v>
      </c>
      <c r="L213" s="16" t="s">
        <v>57</v>
      </c>
      <c r="M213" s="16" t="s">
        <v>26</v>
      </c>
      <c r="N213" s="16" t="s">
        <v>850</v>
      </c>
      <c r="O213" s="16" t="s">
        <v>851</v>
      </c>
      <c r="P213" s="16">
        <v>50315</v>
      </c>
      <c r="Q213" s="16" t="s">
        <v>51</v>
      </c>
      <c r="R213" s="16" t="s">
        <v>856</v>
      </c>
      <c r="S213" s="16" t="s">
        <v>31</v>
      </c>
      <c r="T213" s="16" t="s">
        <v>84</v>
      </c>
      <c r="U213" s="16" t="s">
        <v>857</v>
      </c>
      <c r="V213" s="18">
        <v>32.35</v>
      </c>
      <c r="W213" s="16">
        <v>5</v>
      </c>
      <c r="X213" s="16">
        <v>0</v>
      </c>
      <c r="Y213" s="18">
        <v>16.175000000000001</v>
      </c>
    </row>
    <row r="214" spans="1:25" x14ac:dyDescent="0.3">
      <c r="A214" s="13">
        <v>774</v>
      </c>
      <c r="B214" s="13" t="s">
        <v>847</v>
      </c>
      <c r="C214" s="21">
        <f>1/COUNTIF(B:B,'Store Data - 2017'!$B214)</f>
        <v>0.16666666666666666</v>
      </c>
      <c r="D214" s="14">
        <v>42765</v>
      </c>
      <c r="E214" s="14">
        <v>42771</v>
      </c>
      <c r="F214" s="22" t="str">
        <f>TEXT('Store Data - 2017'!$D214,"mmmm")</f>
        <v>January</v>
      </c>
      <c r="G214" s="22" t="str">
        <f>TEXT('Store Data - 2017'!$D214,"dddd")</f>
        <v>Monday</v>
      </c>
      <c r="H214" s="13" t="s">
        <v>22</v>
      </c>
      <c r="I214" s="13" t="s">
        <v>848</v>
      </c>
      <c r="J214" s="13" t="s">
        <v>849</v>
      </c>
      <c r="K214" s="21">
        <f>1/COUNTIF(J:J,'Store Data - 2017'!$J214)</f>
        <v>0.16666666666666666</v>
      </c>
      <c r="L214" s="13" t="s">
        <v>57</v>
      </c>
      <c r="M214" s="13" t="s">
        <v>26</v>
      </c>
      <c r="N214" s="13" t="s">
        <v>850</v>
      </c>
      <c r="O214" s="13" t="s">
        <v>851</v>
      </c>
      <c r="P214" s="13">
        <v>50315</v>
      </c>
      <c r="Q214" s="13" t="s">
        <v>51</v>
      </c>
      <c r="R214" s="13" t="s">
        <v>858</v>
      </c>
      <c r="S214" s="13" t="s">
        <v>31</v>
      </c>
      <c r="T214" s="13" t="s">
        <v>84</v>
      </c>
      <c r="U214" s="13" t="s">
        <v>859</v>
      </c>
      <c r="V214" s="15">
        <v>7.71</v>
      </c>
      <c r="W214" s="13">
        <v>1</v>
      </c>
      <c r="X214" s="13">
        <v>0</v>
      </c>
      <c r="Y214" s="15">
        <v>3.4695</v>
      </c>
    </row>
    <row r="215" spans="1:25" x14ac:dyDescent="0.3">
      <c r="A215" s="16">
        <v>775</v>
      </c>
      <c r="B215" s="16" t="s">
        <v>847</v>
      </c>
      <c r="C215" s="21">
        <f>1/COUNTIF(B:B,'Store Data - 2017'!$B215)</f>
        <v>0.16666666666666666</v>
      </c>
      <c r="D215" s="17">
        <v>42765</v>
      </c>
      <c r="E215" s="17">
        <v>42771</v>
      </c>
      <c r="F215" s="22" t="str">
        <f>TEXT('Store Data - 2017'!$D215,"mmmm")</f>
        <v>January</v>
      </c>
      <c r="G215" s="22" t="str">
        <f>TEXT('Store Data - 2017'!$D215,"dddd")</f>
        <v>Monday</v>
      </c>
      <c r="H215" s="16" t="s">
        <v>22</v>
      </c>
      <c r="I215" s="16" t="s">
        <v>848</v>
      </c>
      <c r="J215" s="16" t="s">
        <v>849</v>
      </c>
      <c r="K215" s="21">
        <f>1/COUNTIF(J:J,'Store Data - 2017'!$J215)</f>
        <v>0.16666666666666666</v>
      </c>
      <c r="L215" s="16" t="s">
        <v>57</v>
      </c>
      <c r="M215" s="16" t="s">
        <v>26</v>
      </c>
      <c r="N215" s="16" t="s">
        <v>850</v>
      </c>
      <c r="O215" s="16" t="s">
        <v>851</v>
      </c>
      <c r="P215" s="16">
        <v>50315</v>
      </c>
      <c r="Q215" s="16" t="s">
        <v>51</v>
      </c>
      <c r="R215" s="16" t="s">
        <v>860</v>
      </c>
      <c r="S215" s="16" t="s">
        <v>31</v>
      </c>
      <c r="T215" s="16" t="s">
        <v>146</v>
      </c>
      <c r="U215" s="16" t="s">
        <v>861</v>
      </c>
      <c r="V215" s="18">
        <v>40.299999999999997</v>
      </c>
      <c r="W215" s="16">
        <v>2</v>
      </c>
      <c r="X215" s="16">
        <v>0</v>
      </c>
      <c r="Y215" s="18">
        <v>10.881</v>
      </c>
    </row>
    <row r="216" spans="1:25" x14ac:dyDescent="0.3">
      <c r="A216" s="13">
        <v>776</v>
      </c>
      <c r="B216" s="13" t="s">
        <v>847</v>
      </c>
      <c r="C216" s="21">
        <f>1/COUNTIF(B:B,'Store Data - 2017'!$B216)</f>
        <v>0.16666666666666666</v>
      </c>
      <c r="D216" s="14">
        <v>42765</v>
      </c>
      <c r="E216" s="14">
        <v>42771</v>
      </c>
      <c r="F216" s="22" t="str">
        <f>TEXT('Store Data - 2017'!$D216,"mmmm")</f>
        <v>January</v>
      </c>
      <c r="G216" s="22" t="str">
        <f>TEXT('Store Data - 2017'!$D216,"dddd")</f>
        <v>Monday</v>
      </c>
      <c r="H216" s="13" t="s">
        <v>22</v>
      </c>
      <c r="I216" s="13" t="s">
        <v>848</v>
      </c>
      <c r="J216" s="13" t="s">
        <v>849</v>
      </c>
      <c r="K216" s="21">
        <f>1/COUNTIF(J:J,'Store Data - 2017'!$J216)</f>
        <v>0.16666666666666666</v>
      </c>
      <c r="L216" s="13" t="s">
        <v>57</v>
      </c>
      <c r="M216" s="13" t="s">
        <v>26</v>
      </c>
      <c r="N216" s="13" t="s">
        <v>850</v>
      </c>
      <c r="O216" s="13" t="s">
        <v>851</v>
      </c>
      <c r="P216" s="13">
        <v>50315</v>
      </c>
      <c r="Q216" s="13" t="s">
        <v>51</v>
      </c>
      <c r="R216" s="13" t="s">
        <v>862</v>
      </c>
      <c r="S216" s="13" t="s">
        <v>42</v>
      </c>
      <c r="T216" s="13" t="s">
        <v>87</v>
      </c>
      <c r="U216" s="13" t="s">
        <v>863</v>
      </c>
      <c r="V216" s="15">
        <v>34.58</v>
      </c>
      <c r="W216" s="13">
        <v>7</v>
      </c>
      <c r="X216" s="13">
        <v>0</v>
      </c>
      <c r="Y216" s="15">
        <v>14.5236</v>
      </c>
    </row>
    <row r="217" spans="1:25" x14ac:dyDescent="0.3">
      <c r="A217" s="16">
        <v>787</v>
      </c>
      <c r="B217" s="16" t="s">
        <v>864</v>
      </c>
      <c r="C217" s="21">
        <f>1/COUNTIF(B:B,'Store Data - 2017'!$B217)</f>
        <v>1</v>
      </c>
      <c r="D217" s="17">
        <v>42811</v>
      </c>
      <c r="E217" s="17">
        <v>42815</v>
      </c>
      <c r="F217" s="22" t="str">
        <f>TEXT('Store Data - 2017'!$D217,"mmmm")</f>
        <v>March</v>
      </c>
      <c r="G217" s="22" t="str">
        <f>TEXT('Store Data - 2017'!$D217,"dddd")</f>
        <v>Friday</v>
      </c>
      <c r="H217" s="16" t="s">
        <v>35</v>
      </c>
      <c r="I217" s="16" t="s">
        <v>865</v>
      </c>
      <c r="J217" s="16" t="s">
        <v>866</v>
      </c>
      <c r="K217" s="21">
        <f>1/COUNTIF(J:J,'Store Data - 2017'!$J217)</f>
        <v>0.5</v>
      </c>
      <c r="L217" s="16" t="s">
        <v>25</v>
      </c>
      <c r="M217" s="16" t="s">
        <v>26</v>
      </c>
      <c r="N217" s="16" t="s">
        <v>867</v>
      </c>
      <c r="O217" s="16" t="s">
        <v>134</v>
      </c>
      <c r="P217" s="16">
        <v>93534</v>
      </c>
      <c r="Q217" s="16" t="s">
        <v>120</v>
      </c>
      <c r="R217" s="16" t="s">
        <v>868</v>
      </c>
      <c r="S217" s="16" t="s">
        <v>31</v>
      </c>
      <c r="T217" s="16" t="s">
        <v>84</v>
      </c>
      <c r="U217" s="16" t="s">
        <v>869</v>
      </c>
      <c r="V217" s="18">
        <v>17.456</v>
      </c>
      <c r="W217" s="16">
        <v>2</v>
      </c>
      <c r="X217" s="16">
        <v>0.2</v>
      </c>
      <c r="Y217" s="18">
        <v>5.8914</v>
      </c>
    </row>
    <row r="218" spans="1:25" x14ac:dyDescent="0.3">
      <c r="A218" s="13">
        <v>796</v>
      </c>
      <c r="B218" s="13" t="s">
        <v>870</v>
      </c>
      <c r="C218" s="21">
        <f>1/COUNTIF(B:B,'Store Data - 2017'!$B218)</f>
        <v>1</v>
      </c>
      <c r="D218" s="14">
        <v>42999</v>
      </c>
      <c r="E218" s="14">
        <v>43004</v>
      </c>
      <c r="F218" s="22" t="str">
        <f>TEXT('Store Data - 2017'!$D218,"mmmm")</f>
        <v>September</v>
      </c>
      <c r="G218" s="22" t="str">
        <f>TEXT('Store Data - 2017'!$D218,"dddd")</f>
        <v>Thursday</v>
      </c>
      <c r="H218" s="13" t="s">
        <v>22</v>
      </c>
      <c r="I218" s="13" t="s">
        <v>871</v>
      </c>
      <c r="J218" s="13" t="s">
        <v>872</v>
      </c>
      <c r="K218" s="21">
        <f>1/COUNTIF(J:J,'Store Data - 2017'!$J218)</f>
        <v>0.33333333333333331</v>
      </c>
      <c r="L218" s="13" t="s">
        <v>25</v>
      </c>
      <c r="M218" s="13" t="s">
        <v>26</v>
      </c>
      <c r="N218" s="13" t="s">
        <v>107</v>
      </c>
      <c r="O218" s="13" t="s">
        <v>108</v>
      </c>
      <c r="P218" s="13">
        <v>55901</v>
      </c>
      <c r="Q218" s="13" t="s">
        <v>51</v>
      </c>
      <c r="R218" s="13" t="s">
        <v>829</v>
      </c>
      <c r="S218" s="13" t="s">
        <v>31</v>
      </c>
      <c r="T218" s="13" t="s">
        <v>84</v>
      </c>
      <c r="U218" s="13" t="s">
        <v>830</v>
      </c>
      <c r="V218" s="15">
        <v>20.16</v>
      </c>
      <c r="W218" s="13">
        <v>7</v>
      </c>
      <c r="X218" s="13">
        <v>0</v>
      </c>
      <c r="Y218" s="15">
        <v>9.8783999999999992</v>
      </c>
    </row>
    <row r="219" spans="1:25" x14ac:dyDescent="0.3">
      <c r="A219" s="16">
        <v>801</v>
      </c>
      <c r="B219" s="16" t="s">
        <v>873</v>
      </c>
      <c r="C219" s="21">
        <f>1/COUNTIF(B:B,'Store Data - 2017'!$B219)</f>
        <v>0.5</v>
      </c>
      <c r="D219" s="17">
        <v>42786</v>
      </c>
      <c r="E219" s="17">
        <v>42789</v>
      </c>
      <c r="F219" s="22" t="str">
        <f>TEXT('Store Data - 2017'!$D219,"mmmm")</f>
        <v>February</v>
      </c>
      <c r="G219" s="22" t="str">
        <f>TEXT('Store Data - 2017'!$D219,"dddd")</f>
        <v>Monday</v>
      </c>
      <c r="H219" s="16" t="s">
        <v>80</v>
      </c>
      <c r="I219" s="16" t="s">
        <v>874</v>
      </c>
      <c r="J219" s="16" t="s">
        <v>875</v>
      </c>
      <c r="K219" s="21">
        <f>1/COUNTIF(J:J,'Store Data - 2017'!$J219)</f>
        <v>7.6923076923076927E-2</v>
      </c>
      <c r="L219" s="16" t="s">
        <v>57</v>
      </c>
      <c r="M219" s="16" t="s">
        <v>26</v>
      </c>
      <c r="N219" s="16" t="s">
        <v>876</v>
      </c>
      <c r="O219" s="16" t="s">
        <v>134</v>
      </c>
      <c r="P219" s="16">
        <v>92105</v>
      </c>
      <c r="Q219" s="16" t="s">
        <v>120</v>
      </c>
      <c r="R219" s="16" t="s">
        <v>877</v>
      </c>
      <c r="S219" s="16" t="s">
        <v>42</v>
      </c>
      <c r="T219" s="16" t="s">
        <v>87</v>
      </c>
      <c r="U219" s="16" t="s">
        <v>878</v>
      </c>
      <c r="V219" s="18">
        <v>22.23</v>
      </c>
      <c r="W219" s="16">
        <v>1</v>
      </c>
      <c r="X219" s="16">
        <v>0</v>
      </c>
      <c r="Y219" s="18">
        <v>7.3358999999999996</v>
      </c>
    </row>
    <row r="220" spans="1:25" x14ac:dyDescent="0.3">
      <c r="A220" s="13">
        <v>802</v>
      </c>
      <c r="B220" s="13" t="s">
        <v>873</v>
      </c>
      <c r="C220" s="21">
        <f>1/COUNTIF(B:B,'Store Data - 2017'!$B220)</f>
        <v>0.5</v>
      </c>
      <c r="D220" s="14">
        <v>42786</v>
      </c>
      <c r="E220" s="14">
        <v>42789</v>
      </c>
      <c r="F220" s="22" t="str">
        <f>TEXT('Store Data - 2017'!$D220,"mmmm")</f>
        <v>February</v>
      </c>
      <c r="G220" s="22" t="str">
        <f>TEXT('Store Data - 2017'!$D220,"dddd")</f>
        <v>Monday</v>
      </c>
      <c r="H220" s="13" t="s">
        <v>80</v>
      </c>
      <c r="I220" s="13" t="s">
        <v>874</v>
      </c>
      <c r="J220" s="13" t="s">
        <v>875</v>
      </c>
      <c r="K220" s="21">
        <f>1/COUNTIF(J:J,'Store Data - 2017'!$J220)</f>
        <v>7.6923076923076927E-2</v>
      </c>
      <c r="L220" s="13" t="s">
        <v>57</v>
      </c>
      <c r="M220" s="13" t="s">
        <v>26</v>
      </c>
      <c r="N220" s="13" t="s">
        <v>876</v>
      </c>
      <c r="O220" s="13" t="s">
        <v>134</v>
      </c>
      <c r="P220" s="13">
        <v>92105</v>
      </c>
      <c r="Q220" s="13" t="s">
        <v>120</v>
      </c>
      <c r="R220" s="13" t="s">
        <v>879</v>
      </c>
      <c r="S220" s="13" t="s">
        <v>61</v>
      </c>
      <c r="T220" s="13" t="s">
        <v>62</v>
      </c>
      <c r="U220" s="13" t="s">
        <v>880</v>
      </c>
      <c r="V220" s="15">
        <v>215.96799999999999</v>
      </c>
      <c r="W220" s="13">
        <v>2</v>
      </c>
      <c r="X220" s="13">
        <v>0.2</v>
      </c>
      <c r="Y220" s="15">
        <v>18.897200000000002</v>
      </c>
    </row>
    <row r="221" spans="1:25" x14ac:dyDescent="0.3">
      <c r="A221" s="16">
        <v>805</v>
      </c>
      <c r="B221" s="16" t="s">
        <v>881</v>
      </c>
      <c r="C221" s="21">
        <f>1/COUNTIF(B:B,'Store Data - 2017'!$B221)</f>
        <v>1</v>
      </c>
      <c r="D221" s="17">
        <v>42847</v>
      </c>
      <c r="E221" s="17">
        <v>42849</v>
      </c>
      <c r="F221" s="22" t="str">
        <f>TEXT('Store Data - 2017'!$D221,"mmmm")</f>
        <v>April</v>
      </c>
      <c r="G221" s="22" t="str">
        <f>TEXT('Store Data - 2017'!$D221,"dddd")</f>
        <v>Saturday</v>
      </c>
      <c r="H221" s="16" t="s">
        <v>80</v>
      </c>
      <c r="I221" s="16" t="s">
        <v>882</v>
      </c>
      <c r="J221" s="16" t="s">
        <v>883</v>
      </c>
      <c r="K221" s="21">
        <f>1/COUNTIF(J:J,'Store Data - 2017'!$J221)</f>
        <v>0.2</v>
      </c>
      <c r="L221" s="16" t="s">
        <v>25</v>
      </c>
      <c r="M221" s="16" t="s">
        <v>26</v>
      </c>
      <c r="N221" s="16" t="s">
        <v>133</v>
      </c>
      <c r="O221" s="16" t="s">
        <v>134</v>
      </c>
      <c r="P221" s="16">
        <v>94122</v>
      </c>
      <c r="Q221" s="16" t="s">
        <v>120</v>
      </c>
      <c r="R221" s="16" t="s">
        <v>884</v>
      </c>
      <c r="S221" s="16" t="s">
        <v>42</v>
      </c>
      <c r="T221" s="16" t="s">
        <v>87</v>
      </c>
      <c r="U221" s="16" t="s">
        <v>885</v>
      </c>
      <c r="V221" s="18">
        <v>18.28</v>
      </c>
      <c r="W221" s="16">
        <v>2</v>
      </c>
      <c r="X221" s="16">
        <v>0</v>
      </c>
      <c r="Y221" s="18">
        <v>6.2152000000000003</v>
      </c>
    </row>
    <row r="222" spans="1:25" x14ac:dyDescent="0.3">
      <c r="A222" s="13">
        <v>814</v>
      </c>
      <c r="B222" s="13" t="s">
        <v>886</v>
      </c>
      <c r="C222" s="21">
        <f>1/COUNTIF(B:B,'Store Data - 2017'!$B222)</f>
        <v>0.5</v>
      </c>
      <c r="D222" s="14">
        <v>42869</v>
      </c>
      <c r="E222" s="14">
        <v>42869</v>
      </c>
      <c r="F222" s="22" t="str">
        <f>TEXT('Store Data - 2017'!$D222,"mmmm")</f>
        <v>May</v>
      </c>
      <c r="G222" s="22" t="str">
        <f>TEXT('Store Data - 2017'!$D222,"dddd")</f>
        <v>Sunday</v>
      </c>
      <c r="H222" s="13" t="s">
        <v>760</v>
      </c>
      <c r="I222" s="13" t="s">
        <v>887</v>
      </c>
      <c r="J222" s="13" t="s">
        <v>888</v>
      </c>
      <c r="K222" s="21">
        <f>1/COUNTIF(J:J,'Store Data - 2017'!$J222)</f>
        <v>0.25</v>
      </c>
      <c r="L222" s="13" t="s">
        <v>25</v>
      </c>
      <c r="M222" s="13" t="s">
        <v>26</v>
      </c>
      <c r="N222" s="13" t="s">
        <v>889</v>
      </c>
      <c r="O222" s="13" t="s">
        <v>134</v>
      </c>
      <c r="P222" s="13">
        <v>92704</v>
      </c>
      <c r="Q222" s="13" t="s">
        <v>120</v>
      </c>
      <c r="R222" s="13" t="s">
        <v>884</v>
      </c>
      <c r="S222" s="13" t="s">
        <v>42</v>
      </c>
      <c r="T222" s="13" t="s">
        <v>87</v>
      </c>
      <c r="U222" s="13" t="s">
        <v>885</v>
      </c>
      <c r="V222" s="15">
        <v>18.28</v>
      </c>
      <c r="W222" s="13">
        <v>2</v>
      </c>
      <c r="X222" s="13">
        <v>0</v>
      </c>
      <c r="Y222" s="15">
        <v>6.2152000000000003</v>
      </c>
    </row>
    <row r="223" spans="1:25" x14ac:dyDescent="0.3">
      <c r="A223" s="16">
        <v>815</v>
      </c>
      <c r="B223" s="16" t="s">
        <v>886</v>
      </c>
      <c r="C223" s="21">
        <f>1/COUNTIF(B:B,'Store Data - 2017'!$B223)</f>
        <v>0.5</v>
      </c>
      <c r="D223" s="17">
        <v>42869</v>
      </c>
      <c r="E223" s="17">
        <v>42869</v>
      </c>
      <c r="F223" s="22" t="str">
        <f>TEXT('Store Data - 2017'!$D223,"mmmm")</f>
        <v>May</v>
      </c>
      <c r="G223" s="22" t="str">
        <f>TEXT('Store Data - 2017'!$D223,"dddd")</f>
        <v>Sunday</v>
      </c>
      <c r="H223" s="16" t="s">
        <v>760</v>
      </c>
      <c r="I223" s="16" t="s">
        <v>887</v>
      </c>
      <c r="J223" s="16" t="s">
        <v>888</v>
      </c>
      <c r="K223" s="21">
        <f>1/COUNTIF(J:J,'Store Data - 2017'!$J223)</f>
        <v>0.25</v>
      </c>
      <c r="L223" s="16" t="s">
        <v>25</v>
      </c>
      <c r="M223" s="16" t="s">
        <v>26</v>
      </c>
      <c r="N223" s="16" t="s">
        <v>889</v>
      </c>
      <c r="O223" s="16" t="s">
        <v>134</v>
      </c>
      <c r="P223" s="16">
        <v>92704</v>
      </c>
      <c r="Q223" s="16" t="s">
        <v>120</v>
      </c>
      <c r="R223" s="16" t="s">
        <v>890</v>
      </c>
      <c r="S223" s="16" t="s">
        <v>61</v>
      </c>
      <c r="T223" s="16" t="s">
        <v>110</v>
      </c>
      <c r="U223" s="16" t="s">
        <v>891</v>
      </c>
      <c r="V223" s="18">
        <v>1399.93</v>
      </c>
      <c r="W223" s="16">
        <v>7</v>
      </c>
      <c r="X223" s="16">
        <v>0</v>
      </c>
      <c r="Y223" s="18">
        <v>601.96990000000005</v>
      </c>
    </row>
    <row r="224" spans="1:25" x14ac:dyDescent="0.3">
      <c r="A224" s="13">
        <v>823</v>
      </c>
      <c r="B224" s="13" t="s">
        <v>892</v>
      </c>
      <c r="C224" s="21">
        <f>1/COUNTIF(B:B,'Store Data - 2017'!$B224)</f>
        <v>0.5</v>
      </c>
      <c r="D224" s="14">
        <v>42906</v>
      </c>
      <c r="E224" s="14">
        <v>42913</v>
      </c>
      <c r="F224" s="22" t="str">
        <f>TEXT('Store Data - 2017'!$D224,"mmmm")</f>
        <v>June</v>
      </c>
      <c r="G224" s="22" t="str">
        <f>TEXT('Store Data - 2017'!$D224,"dddd")</f>
        <v>Tuesday</v>
      </c>
      <c r="H224" s="13" t="s">
        <v>22</v>
      </c>
      <c r="I224" s="13" t="s">
        <v>893</v>
      </c>
      <c r="J224" s="13" t="s">
        <v>894</v>
      </c>
      <c r="K224" s="21">
        <f>1/COUNTIF(J:J,'Store Data - 2017'!$J224)</f>
        <v>0.5</v>
      </c>
      <c r="L224" s="13" t="s">
        <v>25</v>
      </c>
      <c r="M224" s="13" t="s">
        <v>26</v>
      </c>
      <c r="N224" s="13" t="s">
        <v>895</v>
      </c>
      <c r="O224" s="13" t="s">
        <v>201</v>
      </c>
      <c r="P224" s="13">
        <v>7109</v>
      </c>
      <c r="Q224" s="13" t="s">
        <v>40</v>
      </c>
      <c r="R224" s="13" t="s">
        <v>896</v>
      </c>
      <c r="S224" s="13" t="s">
        <v>61</v>
      </c>
      <c r="T224" s="13" t="s">
        <v>110</v>
      </c>
      <c r="U224" s="13" t="s">
        <v>897</v>
      </c>
      <c r="V224" s="15">
        <v>239.97</v>
      </c>
      <c r="W224" s="13">
        <v>3</v>
      </c>
      <c r="X224" s="13">
        <v>0</v>
      </c>
      <c r="Y224" s="15">
        <v>71.991</v>
      </c>
    </row>
    <row r="225" spans="1:25" x14ac:dyDescent="0.3">
      <c r="A225" s="16">
        <v>824</v>
      </c>
      <c r="B225" s="16" t="s">
        <v>892</v>
      </c>
      <c r="C225" s="21">
        <f>1/COUNTIF(B:B,'Store Data - 2017'!$B225)</f>
        <v>0.5</v>
      </c>
      <c r="D225" s="17">
        <v>42906</v>
      </c>
      <c r="E225" s="17">
        <v>42913</v>
      </c>
      <c r="F225" s="22" t="str">
        <f>TEXT('Store Data - 2017'!$D225,"mmmm")</f>
        <v>June</v>
      </c>
      <c r="G225" s="22" t="str">
        <f>TEXT('Store Data - 2017'!$D225,"dddd")</f>
        <v>Tuesday</v>
      </c>
      <c r="H225" s="16" t="s">
        <v>22</v>
      </c>
      <c r="I225" s="16" t="s">
        <v>893</v>
      </c>
      <c r="J225" s="16" t="s">
        <v>894</v>
      </c>
      <c r="K225" s="21">
        <f>1/COUNTIF(J:J,'Store Data - 2017'!$J225)</f>
        <v>0.5</v>
      </c>
      <c r="L225" s="16" t="s">
        <v>25</v>
      </c>
      <c r="M225" s="16" t="s">
        <v>26</v>
      </c>
      <c r="N225" s="16" t="s">
        <v>895</v>
      </c>
      <c r="O225" s="16" t="s">
        <v>201</v>
      </c>
      <c r="P225" s="16">
        <v>7109</v>
      </c>
      <c r="Q225" s="16" t="s">
        <v>40</v>
      </c>
      <c r="R225" s="16" t="s">
        <v>898</v>
      </c>
      <c r="S225" s="16" t="s">
        <v>31</v>
      </c>
      <c r="T225" s="16" t="s">
        <v>113</v>
      </c>
      <c r="U225" s="16" t="s">
        <v>899</v>
      </c>
      <c r="V225" s="18">
        <v>9.82</v>
      </c>
      <c r="W225" s="16">
        <v>2</v>
      </c>
      <c r="X225" s="16">
        <v>0</v>
      </c>
      <c r="Y225" s="18">
        <v>4.8117999999999999</v>
      </c>
    </row>
    <row r="226" spans="1:25" x14ac:dyDescent="0.3">
      <c r="A226" s="13">
        <v>827</v>
      </c>
      <c r="B226" s="13" t="s">
        <v>900</v>
      </c>
      <c r="C226" s="21">
        <f>1/COUNTIF(B:B,'Store Data - 2017'!$B226)</f>
        <v>0.33333333333333331</v>
      </c>
      <c r="D226" s="14">
        <v>42968</v>
      </c>
      <c r="E226" s="14">
        <v>42975</v>
      </c>
      <c r="F226" s="22" t="str">
        <f>TEXT('Store Data - 2017'!$D226,"mmmm")</f>
        <v>August</v>
      </c>
      <c r="G226" s="22" t="str">
        <f>TEXT('Store Data - 2017'!$D226,"dddd")</f>
        <v>Monday</v>
      </c>
      <c r="H226" s="13" t="s">
        <v>22</v>
      </c>
      <c r="I226" s="13" t="s">
        <v>588</v>
      </c>
      <c r="J226" s="13" t="s">
        <v>589</v>
      </c>
      <c r="K226" s="21">
        <f>1/COUNTIF(J:J,'Store Data - 2017'!$J226)</f>
        <v>0.1</v>
      </c>
      <c r="L226" s="13" t="s">
        <v>25</v>
      </c>
      <c r="M226" s="13" t="s">
        <v>26</v>
      </c>
      <c r="N226" s="13" t="s">
        <v>901</v>
      </c>
      <c r="O226" s="13" t="s">
        <v>108</v>
      </c>
      <c r="P226" s="13">
        <v>55044</v>
      </c>
      <c r="Q226" s="13" t="s">
        <v>51</v>
      </c>
      <c r="R226" s="13" t="s">
        <v>902</v>
      </c>
      <c r="S226" s="13" t="s">
        <v>31</v>
      </c>
      <c r="T226" s="13" t="s">
        <v>172</v>
      </c>
      <c r="U226" s="13" t="s">
        <v>903</v>
      </c>
      <c r="V226" s="15">
        <v>35</v>
      </c>
      <c r="W226" s="13">
        <v>7</v>
      </c>
      <c r="X226" s="13">
        <v>0</v>
      </c>
      <c r="Y226" s="15">
        <v>16.8</v>
      </c>
    </row>
    <row r="227" spans="1:25" x14ac:dyDescent="0.3">
      <c r="A227" s="16">
        <v>828</v>
      </c>
      <c r="B227" s="16" t="s">
        <v>900</v>
      </c>
      <c r="C227" s="21">
        <f>1/COUNTIF(B:B,'Store Data - 2017'!$B227)</f>
        <v>0.33333333333333331</v>
      </c>
      <c r="D227" s="17">
        <v>42968</v>
      </c>
      <c r="E227" s="17">
        <v>42975</v>
      </c>
      <c r="F227" s="22" t="str">
        <f>TEXT('Store Data - 2017'!$D227,"mmmm")</f>
        <v>August</v>
      </c>
      <c r="G227" s="22" t="str">
        <f>TEXT('Store Data - 2017'!$D227,"dddd")</f>
        <v>Monday</v>
      </c>
      <c r="H227" s="16" t="s">
        <v>22</v>
      </c>
      <c r="I227" s="16" t="s">
        <v>588</v>
      </c>
      <c r="J227" s="16" t="s">
        <v>589</v>
      </c>
      <c r="K227" s="21">
        <f>1/COUNTIF(J:J,'Store Data - 2017'!$J227)</f>
        <v>0.1</v>
      </c>
      <c r="L227" s="16" t="s">
        <v>25</v>
      </c>
      <c r="M227" s="16" t="s">
        <v>26</v>
      </c>
      <c r="N227" s="16" t="s">
        <v>901</v>
      </c>
      <c r="O227" s="16" t="s">
        <v>108</v>
      </c>
      <c r="P227" s="16">
        <v>55044</v>
      </c>
      <c r="Q227" s="16" t="s">
        <v>51</v>
      </c>
      <c r="R227" s="16" t="s">
        <v>904</v>
      </c>
      <c r="S227" s="16" t="s">
        <v>31</v>
      </c>
      <c r="T227" s="16" t="s">
        <v>725</v>
      </c>
      <c r="U227" s="16" t="s">
        <v>905</v>
      </c>
      <c r="V227" s="18">
        <v>37.24</v>
      </c>
      <c r="W227" s="16">
        <v>4</v>
      </c>
      <c r="X227" s="16">
        <v>0</v>
      </c>
      <c r="Y227" s="18">
        <v>10.7996</v>
      </c>
    </row>
    <row r="228" spans="1:25" x14ac:dyDescent="0.3">
      <c r="A228" s="13">
        <v>829</v>
      </c>
      <c r="B228" s="13" t="s">
        <v>900</v>
      </c>
      <c r="C228" s="21">
        <f>1/COUNTIF(B:B,'Store Data - 2017'!$B228)</f>
        <v>0.33333333333333331</v>
      </c>
      <c r="D228" s="14">
        <v>42968</v>
      </c>
      <c r="E228" s="14">
        <v>42975</v>
      </c>
      <c r="F228" s="22" t="str">
        <f>TEXT('Store Data - 2017'!$D228,"mmmm")</f>
        <v>August</v>
      </c>
      <c r="G228" s="22" t="str">
        <f>TEXT('Store Data - 2017'!$D228,"dddd")</f>
        <v>Monday</v>
      </c>
      <c r="H228" s="13" t="s">
        <v>22</v>
      </c>
      <c r="I228" s="13" t="s">
        <v>588</v>
      </c>
      <c r="J228" s="13" t="s">
        <v>589</v>
      </c>
      <c r="K228" s="21">
        <f>1/COUNTIF(J:J,'Store Data - 2017'!$J228)</f>
        <v>0.1</v>
      </c>
      <c r="L228" s="13" t="s">
        <v>25</v>
      </c>
      <c r="M228" s="13" t="s">
        <v>26</v>
      </c>
      <c r="N228" s="13" t="s">
        <v>901</v>
      </c>
      <c r="O228" s="13" t="s">
        <v>108</v>
      </c>
      <c r="P228" s="13">
        <v>55044</v>
      </c>
      <c r="Q228" s="13" t="s">
        <v>51</v>
      </c>
      <c r="R228" s="13" t="s">
        <v>906</v>
      </c>
      <c r="S228" s="13" t="s">
        <v>31</v>
      </c>
      <c r="T228" s="13" t="s">
        <v>180</v>
      </c>
      <c r="U228" s="13" t="s">
        <v>907</v>
      </c>
      <c r="V228" s="15">
        <v>15.28</v>
      </c>
      <c r="W228" s="13">
        <v>2</v>
      </c>
      <c r="X228" s="13">
        <v>0</v>
      </c>
      <c r="Y228" s="15">
        <v>7.4871999999999996</v>
      </c>
    </row>
    <row r="229" spans="1:25" x14ac:dyDescent="0.3">
      <c r="A229" s="16">
        <v>830</v>
      </c>
      <c r="B229" s="16" t="s">
        <v>908</v>
      </c>
      <c r="C229" s="21">
        <f>1/COUNTIF(B:B,'Store Data - 2017'!$B229)</f>
        <v>0.25</v>
      </c>
      <c r="D229" s="17">
        <v>42902</v>
      </c>
      <c r="E229" s="17">
        <v>42907</v>
      </c>
      <c r="F229" s="22" t="str">
        <f>TEXT('Store Data - 2017'!$D229,"mmmm")</f>
        <v>June</v>
      </c>
      <c r="G229" s="22" t="str">
        <f>TEXT('Store Data - 2017'!$D229,"dddd")</f>
        <v>Friday</v>
      </c>
      <c r="H229" s="16" t="s">
        <v>35</v>
      </c>
      <c r="I229" s="16" t="s">
        <v>909</v>
      </c>
      <c r="J229" s="16" t="s">
        <v>910</v>
      </c>
      <c r="K229" s="21">
        <f>1/COUNTIF(J:J,'Store Data - 2017'!$J229)</f>
        <v>0.1111111111111111</v>
      </c>
      <c r="L229" s="16" t="s">
        <v>25</v>
      </c>
      <c r="M229" s="16" t="s">
        <v>26</v>
      </c>
      <c r="N229" s="16" t="s">
        <v>911</v>
      </c>
      <c r="O229" s="16" t="s">
        <v>446</v>
      </c>
      <c r="P229" s="16">
        <v>41042</v>
      </c>
      <c r="Q229" s="16" t="s">
        <v>29</v>
      </c>
      <c r="R229" s="16" t="s">
        <v>912</v>
      </c>
      <c r="S229" s="16" t="s">
        <v>42</v>
      </c>
      <c r="T229" s="16" t="s">
        <v>43</v>
      </c>
      <c r="U229" s="16" t="s">
        <v>913</v>
      </c>
      <c r="V229" s="18">
        <v>301.95999999999998</v>
      </c>
      <c r="W229" s="16">
        <v>2</v>
      </c>
      <c r="X229" s="16">
        <v>0</v>
      </c>
      <c r="Y229" s="18">
        <v>90.587999999999994</v>
      </c>
    </row>
    <row r="230" spans="1:25" x14ac:dyDescent="0.3">
      <c r="A230" s="13">
        <v>831</v>
      </c>
      <c r="B230" s="13" t="s">
        <v>908</v>
      </c>
      <c r="C230" s="21">
        <f>1/COUNTIF(B:B,'Store Data - 2017'!$B230)</f>
        <v>0.25</v>
      </c>
      <c r="D230" s="14">
        <v>42902</v>
      </c>
      <c r="E230" s="14">
        <v>42907</v>
      </c>
      <c r="F230" s="22" t="str">
        <f>TEXT('Store Data - 2017'!$D230,"mmmm")</f>
        <v>June</v>
      </c>
      <c r="G230" s="22" t="str">
        <f>TEXT('Store Data - 2017'!$D230,"dddd")</f>
        <v>Friday</v>
      </c>
      <c r="H230" s="13" t="s">
        <v>35</v>
      </c>
      <c r="I230" s="13" t="s">
        <v>909</v>
      </c>
      <c r="J230" s="13" t="s">
        <v>910</v>
      </c>
      <c r="K230" s="21">
        <f>1/COUNTIF(J:J,'Store Data - 2017'!$J230)</f>
        <v>0.1111111111111111</v>
      </c>
      <c r="L230" s="13" t="s">
        <v>25</v>
      </c>
      <c r="M230" s="13" t="s">
        <v>26</v>
      </c>
      <c r="N230" s="13" t="s">
        <v>911</v>
      </c>
      <c r="O230" s="13" t="s">
        <v>446</v>
      </c>
      <c r="P230" s="13">
        <v>41042</v>
      </c>
      <c r="Q230" s="13" t="s">
        <v>29</v>
      </c>
      <c r="R230" s="13" t="s">
        <v>914</v>
      </c>
      <c r="S230" s="13" t="s">
        <v>31</v>
      </c>
      <c r="T230" s="13" t="s">
        <v>190</v>
      </c>
      <c r="U230" s="13" t="s">
        <v>915</v>
      </c>
      <c r="V230" s="15">
        <v>180.66</v>
      </c>
      <c r="W230" s="13">
        <v>3</v>
      </c>
      <c r="X230" s="13">
        <v>0</v>
      </c>
      <c r="Y230" s="15">
        <v>50.584800000000001</v>
      </c>
    </row>
    <row r="231" spans="1:25" x14ac:dyDescent="0.3">
      <c r="A231" s="16">
        <v>832</v>
      </c>
      <c r="B231" s="16" t="s">
        <v>908</v>
      </c>
      <c r="C231" s="21">
        <f>1/COUNTIF(B:B,'Store Data - 2017'!$B231)</f>
        <v>0.25</v>
      </c>
      <c r="D231" s="17">
        <v>42902</v>
      </c>
      <c r="E231" s="17">
        <v>42907</v>
      </c>
      <c r="F231" s="22" t="str">
        <f>TEXT('Store Data - 2017'!$D231,"mmmm")</f>
        <v>June</v>
      </c>
      <c r="G231" s="22" t="str">
        <f>TEXT('Store Data - 2017'!$D231,"dddd")</f>
        <v>Friday</v>
      </c>
      <c r="H231" s="16" t="s">
        <v>35</v>
      </c>
      <c r="I231" s="16" t="s">
        <v>909</v>
      </c>
      <c r="J231" s="16" t="s">
        <v>910</v>
      </c>
      <c r="K231" s="21">
        <f>1/COUNTIF(J:J,'Store Data - 2017'!$J231)</f>
        <v>0.1111111111111111</v>
      </c>
      <c r="L231" s="16" t="s">
        <v>25</v>
      </c>
      <c r="M231" s="16" t="s">
        <v>26</v>
      </c>
      <c r="N231" s="16" t="s">
        <v>911</v>
      </c>
      <c r="O231" s="16" t="s">
        <v>446</v>
      </c>
      <c r="P231" s="16">
        <v>41042</v>
      </c>
      <c r="Q231" s="16" t="s">
        <v>29</v>
      </c>
      <c r="R231" s="16" t="s">
        <v>916</v>
      </c>
      <c r="S231" s="16" t="s">
        <v>61</v>
      </c>
      <c r="T231" s="16" t="s">
        <v>62</v>
      </c>
      <c r="U231" s="16" t="s">
        <v>917</v>
      </c>
      <c r="V231" s="18">
        <v>191.98</v>
      </c>
      <c r="W231" s="16">
        <v>2</v>
      </c>
      <c r="X231" s="16">
        <v>0</v>
      </c>
      <c r="Y231" s="18">
        <v>51.834600000000002</v>
      </c>
    </row>
    <row r="232" spans="1:25" x14ac:dyDescent="0.3">
      <c r="A232" s="13">
        <v>833</v>
      </c>
      <c r="B232" s="13" t="s">
        <v>908</v>
      </c>
      <c r="C232" s="21">
        <f>1/COUNTIF(B:B,'Store Data - 2017'!$B232)</f>
        <v>0.25</v>
      </c>
      <c r="D232" s="14">
        <v>42902</v>
      </c>
      <c r="E232" s="14">
        <v>42907</v>
      </c>
      <c r="F232" s="22" t="str">
        <f>TEXT('Store Data - 2017'!$D232,"mmmm")</f>
        <v>June</v>
      </c>
      <c r="G232" s="22" t="str">
        <f>TEXT('Store Data - 2017'!$D232,"dddd")</f>
        <v>Friday</v>
      </c>
      <c r="H232" s="13" t="s">
        <v>35</v>
      </c>
      <c r="I232" s="13" t="s">
        <v>909</v>
      </c>
      <c r="J232" s="13" t="s">
        <v>910</v>
      </c>
      <c r="K232" s="21">
        <f>1/COUNTIF(J:J,'Store Data - 2017'!$J232)</f>
        <v>0.1111111111111111</v>
      </c>
      <c r="L232" s="13" t="s">
        <v>25</v>
      </c>
      <c r="M232" s="13" t="s">
        <v>26</v>
      </c>
      <c r="N232" s="13" t="s">
        <v>911</v>
      </c>
      <c r="O232" s="13" t="s">
        <v>446</v>
      </c>
      <c r="P232" s="13">
        <v>41042</v>
      </c>
      <c r="Q232" s="13" t="s">
        <v>29</v>
      </c>
      <c r="R232" s="13" t="s">
        <v>918</v>
      </c>
      <c r="S232" s="13" t="s">
        <v>61</v>
      </c>
      <c r="T232" s="13" t="s">
        <v>62</v>
      </c>
      <c r="U232" s="13" t="s">
        <v>919</v>
      </c>
      <c r="V232" s="15">
        <v>65.989999999999995</v>
      </c>
      <c r="W232" s="13">
        <v>1</v>
      </c>
      <c r="X232" s="13">
        <v>0</v>
      </c>
      <c r="Y232" s="15">
        <v>17.157399999999999</v>
      </c>
    </row>
    <row r="233" spans="1:25" x14ac:dyDescent="0.3">
      <c r="A233" s="16">
        <v>838</v>
      </c>
      <c r="B233" s="16" t="s">
        <v>920</v>
      </c>
      <c r="C233" s="21">
        <f>1/COUNTIF(B:B,'Store Data - 2017'!$B233)</f>
        <v>1</v>
      </c>
      <c r="D233" s="17">
        <v>43043</v>
      </c>
      <c r="E233" s="17">
        <v>43050</v>
      </c>
      <c r="F233" s="22" t="str">
        <f>TEXT('Store Data - 2017'!$D233,"mmmm")</f>
        <v>November</v>
      </c>
      <c r="G233" s="22" t="str">
        <f>TEXT('Store Data - 2017'!$D233,"dddd")</f>
        <v>Saturday</v>
      </c>
      <c r="H233" s="16" t="s">
        <v>22</v>
      </c>
      <c r="I233" s="16" t="s">
        <v>921</v>
      </c>
      <c r="J233" s="16" t="s">
        <v>922</v>
      </c>
      <c r="K233" s="21">
        <f>1/COUNTIF(J:J,'Store Data - 2017'!$J233)</f>
        <v>0.33333333333333331</v>
      </c>
      <c r="L233" s="16" t="s">
        <v>48</v>
      </c>
      <c r="M233" s="16" t="s">
        <v>26</v>
      </c>
      <c r="N233" s="16" t="s">
        <v>100</v>
      </c>
      <c r="O233" s="16" t="s">
        <v>227</v>
      </c>
      <c r="P233" s="16">
        <v>38401</v>
      </c>
      <c r="Q233" s="16" t="s">
        <v>29</v>
      </c>
      <c r="R233" s="16" t="s">
        <v>923</v>
      </c>
      <c r="S233" s="16" t="s">
        <v>31</v>
      </c>
      <c r="T233" s="16" t="s">
        <v>32</v>
      </c>
      <c r="U233" s="16" t="s">
        <v>924</v>
      </c>
      <c r="V233" s="18">
        <v>9.6639999999999997</v>
      </c>
      <c r="W233" s="16">
        <v>2</v>
      </c>
      <c r="X233" s="16">
        <v>0.2</v>
      </c>
      <c r="Y233" s="18">
        <v>3.2616000000000001</v>
      </c>
    </row>
    <row r="234" spans="1:25" x14ac:dyDescent="0.3">
      <c r="A234" s="13">
        <v>849</v>
      </c>
      <c r="B234" s="13" t="s">
        <v>925</v>
      </c>
      <c r="C234" s="21">
        <f>1/COUNTIF(B:B,'Store Data - 2017'!$B234)</f>
        <v>1</v>
      </c>
      <c r="D234" s="14">
        <v>42736</v>
      </c>
      <c r="E234" s="14">
        <v>42741</v>
      </c>
      <c r="F234" s="22" t="str">
        <f>TEXT('Store Data - 2017'!$D234,"mmmm")</f>
        <v>January</v>
      </c>
      <c r="G234" s="22" t="str">
        <f>TEXT('Store Data - 2017'!$D234,"dddd")</f>
        <v>Sunday</v>
      </c>
      <c r="H234" s="13" t="s">
        <v>22</v>
      </c>
      <c r="I234" s="13" t="s">
        <v>926</v>
      </c>
      <c r="J234" s="13" t="s">
        <v>927</v>
      </c>
      <c r="K234" s="21">
        <f>1/COUNTIF(J:J,'Store Data - 2017'!$J234)</f>
        <v>9.0909090909090912E-2</v>
      </c>
      <c r="L234" s="13" t="s">
        <v>25</v>
      </c>
      <c r="M234" s="13" t="s">
        <v>26</v>
      </c>
      <c r="N234" s="13" t="s">
        <v>928</v>
      </c>
      <c r="O234" s="13" t="s">
        <v>166</v>
      </c>
      <c r="P234" s="13">
        <v>44052</v>
      </c>
      <c r="Q234" s="13" t="s">
        <v>40</v>
      </c>
      <c r="R234" s="13" t="s">
        <v>929</v>
      </c>
      <c r="S234" s="13" t="s">
        <v>42</v>
      </c>
      <c r="T234" s="13" t="s">
        <v>87</v>
      </c>
      <c r="U234" s="13" t="s">
        <v>930</v>
      </c>
      <c r="V234" s="15">
        <v>48.896000000000001</v>
      </c>
      <c r="W234" s="13">
        <v>4</v>
      </c>
      <c r="X234" s="13">
        <v>0.2</v>
      </c>
      <c r="Y234" s="15">
        <v>8.5568000000000008</v>
      </c>
    </row>
    <row r="235" spans="1:25" x14ac:dyDescent="0.3">
      <c r="A235" s="16">
        <v>859</v>
      </c>
      <c r="B235" s="16" t="s">
        <v>931</v>
      </c>
      <c r="C235" s="21">
        <f>1/COUNTIF(B:B,'Store Data - 2017'!$B235)</f>
        <v>0.5</v>
      </c>
      <c r="D235" s="17">
        <v>42835</v>
      </c>
      <c r="E235" s="17">
        <v>42840</v>
      </c>
      <c r="F235" s="22" t="str">
        <f>TEXT('Store Data - 2017'!$D235,"mmmm")</f>
        <v>April</v>
      </c>
      <c r="G235" s="22" t="str">
        <f>TEXT('Store Data - 2017'!$D235,"dddd")</f>
        <v>Monday</v>
      </c>
      <c r="H235" s="16" t="s">
        <v>22</v>
      </c>
      <c r="I235" s="16" t="s">
        <v>932</v>
      </c>
      <c r="J235" s="16" t="s">
        <v>933</v>
      </c>
      <c r="K235" s="21">
        <f>1/COUNTIF(J:J,'Store Data - 2017'!$J235)</f>
        <v>9.0909090909090912E-2</v>
      </c>
      <c r="L235" s="16" t="s">
        <v>48</v>
      </c>
      <c r="M235" s="16" t="s">
        <v>26</v>
      </c>
      <c r="N235" s="16" t="s">
        <v>934</v>
      </c>
      <c r="O235" s="16" t="s">
        <v>201</v>
      </c>
      <c r="P235" s="16">
        <v>8901</v>
      </c>
      <c r="Q235" s="16" t="s">
        <v>40</v>
      </c>
      <c r="R235" s="16" t="s">
        <v>935</v>
      </c>
      <c r="S235" s="16" t="s">
        <v>31</v>
      </c>
      <c r="T235" s="16" t="s">
        <v>32</v>
      </c>
      <c r="U235" s="16" t="s">
        <v>936</v>
      </c>
      <c r="V235" s="18">
        <v>7.61</v>
      </c>
      <c r="W235" s="16">
        <v>1</v>
      </c>
      <c r="X235" s="16">
        <v>0</v>
      </c>
      <c r="Y235" s="18">
        <v>3.5767000000000002</v>
      </c>
    </row>
    <row r="236" spans="1:25" x14ac:dyDescent="0.3">
      <c r="A236" s="13">
        <v>860</v>
      </c>
      <c r="B236" s="13" t="s">
        <v>931</v>
      </c>
      <c r="C236" s="21">
        <f>1/COUNTIF(B:B,'Store Data - 2017'!$B236)</f>
        <v>0.5</v>
      </c>
      <c r="D236" s="14">
        <v>42835</v>
      </c>
      <c r="E236" s="14">
        <v>42840</v>
      </c>
      <c r="F236" s="22" t="str">
        <f>TEXT('Store Data - 2017'!$D236,"mmmm")</f>
        <v>April</v>
      </c>
      <c r="G236" s="22" t="str">
        <f>TEXT('Store Data - 2017'!$D236,"dddd")</f>
        <v>Monday</v>
      </c>
      <c r="H236" s="13" t="s">
        <v>22</v>
      </c>
      <c r="I236" s="13" t="s">
        <v>932</v>
      </c>
      <c r="J236" s="13" t="s">
        <v>933</v>
      </c>
      <c r="K236" s="21">
        <f>1/COUNTIF(J:J,'Store Data - 2017'!$J236)</f>
        <v>9.0909090909090912E-2</v>
      </c>
      <c r="L236" s="13" t="s">
        <v>48</v>
      </c>
      <c r="M236" s="13" t="s">
        <v>26</v>
      </c>
      <c r="N236" s="13" t="s">
        <v>934</v>
      </c>
      <c r="O236" s="13" t="s">
        <v>201</v>
      </c>
      <c r="P236" s="13">
        <v>8901</v>
      </c>
      <c r="Q236" s="13" t="s">
        <v>40</v>
      </c>
      <c r="R236" s="13" t="s">
        <v>937</v>
      </c>
      <c r="S236" s="13" t="s">
        <v>31</v>
      </c>
      <c r="T236" s="13" t="s">
        <v>172</v>
      </c>
      <c r="U236" s="13" t="s">
        <v>938</v>
      </c>
      <c r="V236" s="15">
        <v>7.16</v>
      </c>
      <c r="W236" s="13">
        <v>2</v>
      </c>
      <c r="X236" s="13">
        <v>0</v>
      </c>
      <c r="Y236" s="15">
        <v>3.58</v>
      </c>
    </row>
    <row r="237" spans="1:25" x14ac:dyDescent="0.3">
      <c r="A237" s="16">
        <v>875</v>
      </c>
      <c r="B237" s="16" t="s">
        <v>939</v>
      </c>
      <c r="C237" s="21">
        <f>1/COUNTIF(B:B,'Store Data - 2017'!$B237)</f>
        <v>1</v>
      </c>
      <c r="D237" s="17">
        <v>42972</v>
      </c>
      <c r="E237" s="17">
        <v>42976</v>
      </c>
      <c r="F237" s="22" t="str">
        <f>TEXT('Store Data - 2017'!$D237,"mmmm")</f>
        <v>August</v>
      </c>
      <c r="G237" s="22" t="str">
        <f>TEXT('Store Data - 2017'!$D237,"dddd")</f>
        <v>Friday</v>
      </c>
      <c r="H237" s="16" t="s">
        <v>22</v>
      </c>
      <c r="I237" s="16" t="s">
        <v>926</v>
      </c>
      <c r="J237" s="16" t="s">
        <v>927</v>
      </c>
      <c r="K237" s="21">
        <f>1/COUNTIF(J:J,'Store Data - 2017'!$J237)</f>
        <v>9.0909090909090912E-2</v>
      </c>
      <c r="L237" s="16" t="s">
        <v>25</v>
      </c>
      <c r="M237" s="16" t="s">
        <v>26</v>
      </c>
      <c r="N237" s="16" t="s">
        <v>140</v>
      </c>
      <c r="O237" s="16" t="s">
        <v>28</v>
      </c>
      <c r="P237" s="16">
        <v>28205</v>
      </c>
      <c r="Q237" s="16" t="s">
        <v>29</v>
      </c>
      <c r="R237" s="16" t="s">
        <v>940</v>
      </c>
      <c r="S237" s="16" t="s">
        <v>31</v>
      </c>
      <c r="T237" s="16" t="s">
        <v>32</v>
      </c>
      <c r="U237" s="16" t="s">
        <v>941</v>
      </c>
      <c r="V237" s="18">
        <v>192.16</v>
      </c>
      <c r="W237" s="16">
        <v>5</v>
      </c>
      <c r="X237" s="16">
        <v>0.2</v>
      </c>
      <c r="Y237" s="18">
        <v>67.256</v>
      </c>
    </row>
    <row r="238" spans="1:25" x14ac:dyDescent="0.3">
      <c r="A238" s="13">
        <v>880</v>
      </c>
      <c r="B238" s="13" t="s">
        <v>942</v>
      </c>
      <c r="C238" s="21">
        <f>1/COUNTIF(B:B,'Store Data - 2017'!$B238)</f>
        <v>0.5</v>
      </c>
      <c r="D238" s="14">
        <v>43069</v>
      </c>
      <c r="E238" s="14">
        <v>43071</v>
      </c>
      <c r="F238" s="22" t="str">
        <f>TEXT('Store Data - 2017'!$D238,"mmmm")</f>
        <v>November</v>
      </c>
      <c r="G238" s="22" t="str">
        <f>TEXT('Store Data - 2017'!$D238,"dddd")</f>
        <v>Thursday</v>
      </c>
      <c r="H238" s="13" t="s">
        <v>35</v>
      </c>
      <c r="I238" s="13" t="s">
        <v>943</v>
      </c>
      <c r="J238" s="13" t="s">
        <v>944</v>
      </c>
      <c r="K238" s="21">
        <f>1/COUNTIF(J:J,'Store Data - 2017'!$J238)</f>
        <v>0.25</v>
      </c>
      <c r="L238" s="13" t="s">
        <v>48</v>
      </c>
      <c r="M238" s="13" t="s">
        <v>26</v>
      </c>
      <c r="N238" s="13" t="s">
        <v>126</v>
      </c>
      <c r="O238" s="13" t="s">
        <v>127</v>
      </c>
      <c r="P238" s="13">
        <v>10024</v>
      </c>
      <c r="Q238" s="13" t="s">
        <v>40</v>
      </c>
      <c r="R238" s="13" t="s">
        <v>945</v>
      </c>
      <c r="S238" s="13" t="s">
        <v>31</v>
      </c>
      <c r="T238" s="13" t="s">
        <v>84</v>
      </c>
      <c r="U238" s="13" t="s">
        <v>946</v>
      </c>
      <c r="V238" s="15">
        <v>68.471999999999994</v>
      </c>
      <c r="W238" s="13">
        <v>3</v>
      </c>
      <c r="X238" s="13">
        <v>0.2</v>
      </c>
      <c r="Y238" s="15">
        <v>23.109300000000001</v>
      </c>
    </row>
    <row r="239" spans="1:25" x14ac:dyDescent="0.3">
      <c r="A239" s="16">
        <v>881</v>
      </c>
      <c r="B239" s="16" t="s">
        <v>942</v>
      </c>
      <c r="C239" s="21">
        <f>1/COUNTIF(B:B,'Store Data - 2017'!$B239)</f>
        <v>0.5</v>
      </c>
      <c r="D239" s="17">
        <v>43069</v>
      </c>
      <c r="E239" s="17">
        <v>43071</v>
      </c>
      <c r="F239" s="22" t="str">
        <f>TEXT('Store Data - 2017'!$D239,"mmmm")</f>
        <v>November</v>
      </c>
      <c r="G239" s="22" t="str">
        <f>TEXT('Store Data - 2017'!$D239,"dddd")</f>
        <v>Thursday</v>
      </c>
      <c r="H239" s="16" t="s">
        <v>35</v>
      </c>
      <c r="I239" s="16" t="s">
        <v>943</v>
      </c>
      <c r="J239" s="16" t="s">
        <v>944</v>
      </c>
      <c r="K239" s="21">
        <f>1/COUNTIF(J:J,'Store Data - 2017'!$J239)</f>
        <v>0.25</v>
      </c>
      <c r="L239" s="16" t="s">
        <v>48</v>
      </c>
      <c r="M239" s="16" t="s">
        <v>26</v>
      </c>
      <c r="N239" s="16" t="s">
        <v>126</v>
      </c>
      <c r="O239" s="16" t="s">
        <v>127</v>
      </c>
      <c r="P239" s="16">
        <v>10024</v>
      </c>
      <c r="Q239" s="16" t="s">
        <v>40</v>
      </c>
      <c r="R239" s="16" t="s">
        <v>947</v>
      </c>
      <c r="S239" s="16" t="s">
        <v>42</v>
      </c>
      <c r="T239" s="16" t="s">
        <v>43</v>
      </c>
      <c r="U239" s="16" t="s">
        <v>948</v>
      </c>
      <c r="V239" s="18">
        <v>1242.9000000000001</v>
      </c>
      <c r="W239" s="16">
        <v>5</v>
      </c>
      <c r="X239" s="16">
        <v>0.1</v>
      </c>
      <c r="Y239" s="18">
        <v>262.39</v>
      </c>
    </row>
    <row r="240" spans="1:25" x14ac:dyDescent="0.3">
      <c r="A240" s="13">
        <v>883</v>
      </c>
      <c r="B240" s="13" t="s">
        <v>949</v>
      </c>
      <c r="C240" s="21">
        <f>1/COUNTIF(B:B,'Store Data - 2017'!$B240)</f>
        <v>1</v>
      </c>
      <c r="D240" s="14">
        <v>43092</v>
      </c>
      <c r="E240" s="14">
        <v>43092</v>
      </c>
      <c r="F240" s="22" t="str">
        <f>TEXT('Store Data - 2017'!$D240,"mmmm")</f>
        <v>December</v>
      </c>
      <c r="G240" s="22" t="str">
        <f>TEXT('Store Data - 2017'!$D240,"dddd")</f>
        <v>Saturday</v>
      </c>
      <c r="H240" s="13" t="s">
        <v>760</v>
      </c>
      <c r="I240" s="13" t="s">
        <v>950</v>
      </c>
      <c r="J240" s="13" t="s">
        <v>951</v>
      </c>
      <c r="K240" s="21">
        <f>1/COUNTIF(J:J,'Store Data - 2017'!$J240)</f>
        <v>0.25</v>
      </c>
      <c r="L240" s="13" t="s">
        <v>25</v>
      </c>
      <c r="M240" s="13" t="s">
        <v>26</v>
      </c>
      <c r="N240" s="13" t="s">
        <v>133</v>
      </c>
      <c r="O240" s="13" t="s">
        <v>134</v>
      </c>
      <c r="P240" s="13">
        <v>94109</v>
      </c>
      <c r="Q240" s="13" t="s">
        <v>120</v>
      </c>
      <c r="R240" s="13" t="s">
        <v>952</v>
      </c>
      <c r="S240" s="13" t="s">
        <v>31</v>
      </c>
      <c r="T240" s="13" t="s">
        <v>146</v>
      </c>
      <c r="U240" s="13" t="s">
        <v>953</v>
      </c>
      <c r="V240" s="15">
        <v>13.48</v>
      </c>
      <c r="W240" s="13">
        <v>4</v>
      </c>
      <c r="X240" s="13">
        <v>0</v>
      </c>
      <c r="Y240" s="15">
        <v>5.9311999999999996</v>
      </c>
    </row>
    <row r="241" spans="1:25" x14ac:dyDescent="0.3">
      <c r="A241" s="16">
        <v>887</v>
      </c>
      <c r="B241" s="16" t="s">
        <v>954</v>
      </c>
      <c r="C241" s="21">
        <f>1/COUNTIF(B:B,'Store Data - 2017'!$B241)</f>
        <v>1</v>
      </c>
      <c r="D241" s="17">
        <v>42912</v>
      </c>
      <c r="E241" s="17">
        <v>42918</v>
      </c>
      <c r="F241" s="22" t="str">
        <f>TEXT('Store Data - 2017'!$D241,"mmmm")</f>
        <v>June</v>
      </c>
      <c r="G241" s="22" t="str">
        <f>TEXT('Store Data - 2017'!$D241,"dddd")</f>
        <v>Monday</v>
      </c>
      <c r="H241" s="16" t="s">
        <v>22</v>
      </c>
      <c r="I241" s="16" t="s">
        <v>955</v>
      </c>
      <c r="J241" s="16" t="s">
        <v>956</v>
      </c>
      <c r="K241" s="21">
        <f>1/COUNTIF(J:J,'Store Data - 2017'!$J241)</f>
        <v>0.33333333333333331</v>
      </c>
      <c r="L241" s="16" t="s">
        <v>25</v>
      </c>
      <c r="M241" s="16" t="s">
        <v>26</v>
      </c>
      <c r="N241" s="16" t="s">
        <v>876</v>
      </c>
      <c r="O241" s="16" t="s">
        <v>134</v>
      </c>
      <c r="P241" s="16">
        <v>92105</v>
      </c>
      <c r="Q241" s="16" t="s">
        <v>120</v>
      </c>
      <c r="R241" s="16" t="s">
        <v>957</v>
      </c>
      <c r="S241" s="16" t="s">
        <v>31</v>
      </c>
      <c r="T241" s="16" t="s">
        <v>70</v>
      </c>
      <c r="U241" s="16" t="s">
        <v>958</v>
      </c>
      <c r="V241" s="18">
        <v>83.76</v>
      </c>
      <c r="W241" s="16">
        <v>12</v>
      </c>
      <c r="X241" s="16">
        <v>0</v>
      </c>
      <c r="Y241" s="18">
        <v>1.6752</v>
      </c>
    </row>
    <row r="242" spans="1:25" x14ac:dyDescent="0.3">
      <c r="A242" s="13">
        <v>888</v>
      </c>
      <c r="B242" s="13" t="s">
        <v>959</v>
      </c>
      <c r="C242" s="21">
        <f>1/COUNTIF(B:B,'Store Data - 2017'!$B242)</f>
        <v>1</v>
      </c>
      <c r="D242" s="14">
        <v>43022</v>
      </c>
      <c r="E242" s="14">
        <v>43027</v>
      </c>
      <c r="F242" s="22" t="str">
        <f>TEXT('Store Data - 2017'!$D242,"mmmm")</f>
        <v>October</v>
      </c>
      <c r="G242" s="22" t="str">
        <f>TEXT('Store Data - 2017'!$D242,"dddd")</f>
        <v>Saturday</v>
      </c>
      <c r="H242" s="13" t="s">
        <v>22</v>
      </c>
      <c r="I242" s="13" t="s">
        <v>960</v>
      </c>
      <c r="J242" s="13" t="s">
        <v>961</v>
      </c>
      <c r="K242" s="21">
        <f>1/COUNTIF(J:J,'Store Data - 2017'!$J242)</f>
        <v>1</v>
      </c>
      <c r="L242" s="13" t="s">
        <v>48</v>
      </c>
      <c r="M242" s="13" t="s">
        <v>26</v>
      </c>
      <c r="N242" s="13" t="s">
        <v>100</v>
      </c>
      <c r="O242" s="13" t="s">
        <v>962</v>
      </c>
      <c r="P242" s="13">
        <v>21044</v>
      </c>
      <c r="Q242" s="13" t="s">
        <v>40</v>
      </c>
      <c r="R242" s="13" t="s">
        <v>963</v>
      </c>
      <c r="S242" s="13" t="s">
        <v>31</v>
      </c>
      <c r="T242" s="13" t="s">
        <v>84</v>
      </c>
      <c r="U242" s="13" t="s">
        <v>964</v>
      </c>
      <c r="V242" s="15">
        <v>37.659999999999997</v>
      </c>
      <c r="W242" s="13">
        <v>7</v>
      </c>
      <c r="X242" s="13">
        <v>0</v>
      </c>
      <c r="Y242" s="15">
        <v>18.453399999999998</v>
      </c>
    </row>
    <row r="243" spans="1:25" x14ac:dyDescent="0.3">
      <c r="A243" s="16">
        <v>890</v>
      </c>
      <c r="B243" s="16" t="s">
        <v>965</v>
      </c>
      <c r="C243" s="21">
        <f>1/COUNTIF(B:B,'Store Data - 2017'!$B243)</f>
        <v>0.5</v>
      </c>
      <c r="D243" s="17">
        <v>42906</v>
      </c>
      <c r="E243" s="17">
        <v>42912</v>
      </c>
      <c r="F243" s="22" t="str">
        <f>TEXT('Store Data - 2017'!$D243,"mmmm")</f>
        <v>June</v>
      </c>
      <c r="G243" s="22" t="str">
        <f>TEXT('Store Data - 2017'!$D243,"dddd")</f>
        <v>Tuesday</v>
      </c>
      <c r="H243" s="16" t="s">
        <v>22</v>
      </c>
      <c r="I243" s="16" t="s">
        <v>966</v>
      </c>
      <c r="J243" s="16" t="s">
        <v>967</v>
      </c>
      <c r="K243" s="21">
        <f>1/COUNTIF(J:J,'Store Data - 2017'!$J243)</f>
        <v>0.5</v>
      </c>
      <c r="L243" s="16" t="s">
        <v>25</v>
      </c>
      <c r="M243" s="16" t="s">
        <v>26</v>
      </c>
      <c r="N243" s="16" t="s">
        <v>968</v>
      </c>
      <c r="O243" s="16" t="s">
        <v>127</v>
      </c>
      <c r="P243" s="16">
        <v>10801</v>
      </c>
      <c r="Q243" s="16" t="s">
        <v>40</v>
      </c>
      <c r="R243" s="16" t="s">
        <v>969</v>
      </c>
      <c r="S243" s="16" t="s">
        <v>61</v>
      </c>
      <c r="T243" s="16" t="s">
        <v>110</v>
      </c>
      <c r="U243" s="16" t="s">
        <v>970</v>
      </c>
      <c r="V243" s="18">
        <v>149.94999999999999</v>
      </c>
      <c r="W243" s="16">
        <v>5</v>
      </c>
      <c r="X243" s="16">
        <v>0</v>
      </c>
      <c r="Y243" s="18">
        <v>14.994999999999999</v>
      </c>
    </row>
    <row r="244" spans="1:25" x14ac:dyDescent="0.3">
      <c r="A244" s="13">
        <v>891</v>
      </c>
      <c r="B244" s="13" t="s">
        <v>965</v>
      </c>
      <c r="C244" s="21">
        <f>1/COUNTIF(B:B,'Store Data - 2017'!$B244)</f>
        <v>0.5</v>
      </c>
      <c r="D244" s="14">
        <v>42906</v>
      </c>
      <c r="E244" s="14">
        <v>42912</v>
      </c>
      <c r="F244" s="22" t="str">
        <f>TEXT('Store Data - 2017'!$D244,"mmmm")</f>
        <v>June</v>
      </c>
      <c r="G244" s="22" t="str">
        <f>TEXT('Store Data - 2017'!$D244,"dddd")</f>
        <v>Tuesday</v>
      </c>
      <c r="H244" s="13" t="s">
        <v>22</v>
      </c>
      <c r="I244" s="13" t="s">
        <v>966</v>
      </c>
      <c r="J244" s="13" t="s">
        <v>967</v>
      </c>
      <c r="K244" s="21">
        <f>1/COUNTIF(J:J,'Store Data - 2017'!$J244)</f>
        <v>0.5</v>
      </c>
      <c r="L244" s="13" t="s">
        <v>25</v>
      </c>
      <c r="M244" s="13" t="s">
        <v>26</v>
      </c>
      <c r="N244" s="13" t="s">
        <v>968</v>
      </c>
      <c r="O244" s="13" t="s">
        <v>127</v>
      </c>
      <c r="P244" s="13">
        <v>10801</v>
      </c>
      <c r="Q244" s="13" t="s">
        <v>40</v>
      </c>
      <c r="R244" s="13" t="s">
        <v>971</v>
      </c>
      <c r="S244" s="13" t="s">
        <v>31</v>
      </c>
      <c r="T244" s="13" t="s">
        <v>84</v>
      </c>
      <c r="U244" s="13" t="s">
        <v>972</v>
      </c>
      <c r="V244" s="15">
        <v>51.311999999999998</v>
      </c>
      <c r="W244" s="13">
        <v>3</v>
      </c>
      <c r="X244" s="13">
        <v>0.2</v>
      </c>
      <c r="Y244" s="15">
        <v>18.6006</v>
      </c>
    </row>
    <row r="245" spans="1:25" x14ac:dyDescent="0.3">
      <c r="A245" s="16">
        <v>892</v>
      </c>
      <c r="B245" s="16" t="s">
        <v>973</v>
      </c>
      <c r="C245" s="21">
        <f>1/COUNTIF(B:B,'Store Data - 2017'!$B245)</f>
        <v>0.33333333333333331</v>
      </c>
      <c r="D245" s="17">
        <v>42912</v>
      </c>
      <c r="E245" s="17">
        <v>42913</v>
      </c>
      <c r="F245" s="22" t="str">
        <f>TEXT('Store Data - 2017'!$D245,"mmmm")</f>
        <v>June</v>
      </c>
      <c r="G245" s="22" t="str">
        <f>TEXT('Store Data - 2017'!$D245,"dddd")</f>
        <v>Monday</v>
      </c>
      <c r="H245" s="16" t="s">
        <v>80</v>
      </c>
      <c r="I245" s="16" t="s">
        <v>974</v>
      </c>
      <c r="J245" s="16" t="s">
        <v>975</v>
      </c>
      <c r="K245" s="21">
        <f>1/COUNTIF(J:J,'Store Data - 2017'!$J245)</f>
        <v>0.14285714285714285</v>
      </c>
      <c r="L245" s="16" t="s">
        <v>48</v>
      </c>
      <c r="M245" s="16" t="s">
        <v>26</v>
      </c>
      <c r="N245" s="16" t="s">
        <v>553</v>
      </c>
      <c r="O245" s="16" t="s">
        <v>76</v>
      </c>
      <c r="P245" s="16">
        <v>48227</v>
      </c>
      <c r="Q245" s="16" t="s">
        <v>51</v>
      </c>
      <c r="R245" s="16" t="s">
        <v>976</v>
      </c>
      <c r="S245" s="16" t="s">
        <v>31</v>
      </c>
      <c r="T245" s="16" t="s">
        <v>32</v>
      </c>
      <c r="U245" s="16" t="s">
        <v>977</v>
      </c>
      <c r="V245" s="18">
        <v>4.54</v>
      </c>
      <c r="W245" s="16">
        <v>1</v>
      </c>
      <c r="X245" s="16">
        <v>0</v>
      </c>
      <c r="Y245" s="18">
        <v>2.0430000000000001</v>
      </c>
    </row>
    <row r="246" spans="1:25" x14ac:dyDescent="0.3">
      <c r="A246" s="13">
        <v>893</v>
      </c>
      <c r="B246" s="13" t="s">
        <v>973</v>
      </c>
      <c r="C246" s="21">
        <f>1/COUNTIF(B:B,'Store Data - 2017'!$B246)</f>
        <v>0.33333333333333331</v>
      </c>
      <c r="D246" s="14">
        <v>42912</v>
      </c>
      <c r="E246" s="14">
        <v>42913</v>
      </c>
      <c r="F246" s="22" t="str">
        <f>TEXT('Store Data - 2017'!$D246,"mmmm")</f>
        <v>June</v>
      </c>
      <c r="G246" s="22" t="str">
        <f>TEXT('Store Data - 2017'!$D246,"dddd")</f>
        <v>Monday</v>
      </c>
      <c r="H246" s="13" t="s">
        <v>80</v>
      </c>
      <c r="I246" s="13" t="s">
        <v>974</v>
      </c>
      <c r="J246" s="13" t="s">
        <v>975</v>
      </c>
      <c r="K246" s="21">
        <f>1/COUNTIF(J:J,'Store Data - 2017'!$J246)</f>
        <v>0.14285714285714285</v>
      </c>
      <c r="L246" s="13" t="s">
        <v>48</v>
      </c>
      <c r="M246" s="13" t="s">
        <v>26</v>
      </c>
      <c r="N246" s="13" t="s">
        <v>553</v>
      </c>
      <c r="O246" s="13" t="s">
        <v>76</v>
      </c>
      <c r="P246" s="13">
        <v>48227</v>
      </c>
      <c r="Q246" s="13" t="s">
        <v>51</v>
      </c>
      <c r="R246" s="13" t="s">
        <v>978</v>
      </c>
      <c r="S246" s="13" t="s">
        <v>31</v>
      </c>
      <c r="T246" s="13" t="s">
        <v>146</v>
      </c>
      <c r="U246" s="13" t="s">
        <v>979</v>
      </c>
      <c r="V246" s="15">
        <v>15.92</v>
      </c>
      <c r="W246" s="13">
        <v>4</v>
      </c>
      <c r="X246" s="13">
        <v>0</v>
      </c>
      <c r="Y246" s="15">
        <v>5.4127999999999998</v>
      </c>
    </row>
    <row r="247" spans="1:25" x14ac:dyDescent="0.3">
      <c r="A247" s="16">
        <v>894</v>
      </c>
      <c r="B247" s="16" t="s">
        <v>973</v>
      </c>
      <c r="C247" s="21">
        <f>1/COUNTIF(B:B,'Store Data - 2017'!$B247)</f>
        <v>0.33333333333333331</v>
      </c>
      <c r="D247" s="17">
        <v>42912</v>
      </c>
      <c r="E247" s="17">
        <v>42913</v>
      </c>
      <c r="F247" s="22" t="str">
        <f>TEXT('Store Data - 2017'!$D247,"mmmm")</f>
        <v>June</v>
      </c>
      <c r="G247" s="22" t="str">
        <f>TEXT('Store Data - 2017'!$D247,"dddd")</f>
        <v>Monday</v>
      </c>
      <c r="H247" s="16" t="s">
        <v>80</v>
      </c>
      <c r="I247" s="16" t="s">
        <v>974</v>
      </c>
      <c r="J247" s="16" t="s">
        <v>975</v>
      </c>
      <c r="K247" s="21">
        <f>1/COUNTIF(J:J,'Store Data - 2017'!$J247)</f>
        <v>0.14285714285714285</v>
      </c>
      <c r="L247" s="16" t="s">
        <v>48</v>
      </c>
      <c r="M247" s="16" t="s">
        <v>26</v>
      </c>
      <c r="N247" s="16" t="s">
        <v>553</v>
      </c>
      <c r="O247" s="16" t="s">
        <v>76</v>
      </c>
      <c r="P247" s="16">
        <v>48227</v>
      </c>
      <c r="Q247" s="16" t="s">
        <v>51</v>
      </c>
      <c r="R247" s="16" t="s">
        <v>980</v>
      </c>
      <c r="S247" s="16" t="s">
        <v>61</v>
      </c>
      <c r="T247" s="16" t="s">
        <v>62</v>
      </c>
      <c r="U247" s="16" t="s">
        <v>981</v>
      </c>
      <c r="V247" s="18">
        <v>543.91999999999996</v>
      </c>
      <c r="W247" s="16">
        <v>8</v>
      </c>
      <c r="X247" s="16">
        <v>0</v>
      </c>
      <c r="Y247" s="18">
        <v>135.97999999999999</v>
      </c>
    </row>
    <row r="248" spans="1:25" x14ac:dyDescent="0.3">
      <c r="A248" s="13">
        <v>899</v>
      </c>
      <c r="B248" s="13" t="s">
        <v>982</v>
      </c>
      <c r="C248" s="21">
        <f>1/COUNTIF(B:B,'Store Data - 2017'!$B248)</f>
        <v>1</v>
      </c>
      <c r="D248" s="14">
        <v>43037</v>
      </c>
      <c r="E248" s="14">
        <v>43039</v>
      </c>
      <c r="F248" s="22" t="str">
        <f>TEXT('Store Data - 2017'!$D248,"mmmm")</f>
        <v>October</v>
      </c>
      <c r="G248" s="22" t="str">
        <f>TEXT('Store Data - 2017'!$D248,"dddd")</f>
        <v>Sunday</v>
      </c>
      <c r="H248" s="13" t="s">
        <v>35</v>
      </c>
      <c r="I248" s="13" t="s">
        <v>983</v>
      </c>
      <c r="J248" s="13" t="s">
        <v>984</v>
      </c>
      <c r="K248" s="21">
        <f>1/COUNTIF(J:J,'Store Data - 2017'!$J248)</f>
        <v>0.5</v>
      </c>
      <c r="L248" s="13" t="s">
        <v>57</v>
      </c>
      <c r="M248" s="13" t="s">
        <v>26</v>
      </c>
      <c r="N248" s="13" t="s">
        <v>985</v>
      </c>
      <c r="O248" s="13" t="s">
        <v>127</v>
      </c>
      <c r="P248" s="13">
        <v>13021</v>
      </c>
      <c r="Q248" s="13" t="s">
        <v>40</v>
      </c>
      <c r="R248" s="13" t="s">
        <v>986</v>
      </c>
      <c r="S248" s="13" t="s">
        <v>31</v>
      </c>
      <c r="T248" s="13" t="s">
        <v>32</v>
      </c>
      <c r="U248" s="13" t="s">
        <v>987</v>
      </c>
      <c r="V248" s="15">
        <v>46.96</v>
      </c>
      <c r="W248" s="13">
        <v>8</v>
      </c>
      <c r="X248" s="13">
        <v>0</v>
      </c>
      <c r="Y248" s="15">
        <v>22.540800000000001</v>
      </c>
    </row>
    <row r="249" spans="1:25" x14ac:dyDescent="0.3">
      <c r="A249" s="16">
        <v>901</v>
      </c>
      <c r="B249" s="16" t="s">
        <v>988</v>
      </c>
      <c r="C249" s="21">
        <f>1/COUNTIF(B:B,'Store Data - 2017'!$B249)</f>
        <v>0.5</v>
      </c>
      <c r="D249" s="17">
        <v>43050</v>
      </c>
      <c r="E249" s="17">
        <v>43052</v>
      </c>
      <c r="F249" s="22" t="str">
        <f>TEXT('Store Data - 2017'!$D249,"mmmm")</f>
        <v>November</v>
      </c>
      <c r="G249" s="22" t="str">
        <f>TEXT('Store Data - 2017'!$D249,"dddd")</f>
        <v>Saturday</v>
      </c>
      <c r="H249" s="16" t="s">
        <v>80</v>
      </c>
      <c r="I249" s="16" t="s">
        <v>342</v>
      </c>
      <c r="J249" s="16" t="s">
        <v>343</v>
      </c>
      <c r="K249" s="21">
        <f>1/COUNTIF(J:J,'Store Data - 2017'!$J249)</f>
        <v>0.1111111111111111</v>
      </c>
      <c r="L249" s="16" t="s">
        <v>25</v>
      </c>
      <c r="M249" s="16" t="s">
        <v>26</v>
      </c>
      <c r="N249" s="16" t="s">
        <v>989</v>
      </c>
      <c r="O249" s="16" t="s">
        <v>50</v>
      </c>
      <c r="P249" s="16">
        <v>75043</v>
      </c>
      <c r="Q249" s="16" t="s">
        <v>51</v>
      </c>
      <c r="R249" s="16" t="s">
        <v>990</v>
      </c>
      <c r="S249" s="16" t="s">
        <v>31</v>
      </c>
      <c r="T249" s="16" t="s">
        <v>113</v>
      </c>
      <c r="U249" s="16" t="s">
        <v>991</v>
      </c>
      <c r="V249" s="18">
        <v>10.44</v>
      </c>
      <c r="W249" s="16">
        <v>5</v>
      </c>
      <c r="X249" s="16">
        <v>0.2</v>
      </c>
      <c r="Y249" s="18">
        <v>3.3929999999999998</v>
      </c>
    </row>
    <row r="250" spans="1:25" x14ac:dyDescent="0.3">
      <c r="A250" s="13">
        <v>902</v>
      </c>
      <c r="B250" s="13" t="s">
        <v>988</v>
      </c>
      <c r="C250" s="21">
        <f>1/COUNTIF(B:B,'Store Data - 2017'!$B250)</f>
        <v>0.5</v>
      </c>
      <c r="D250" s="14">
        <v>43050</v>
      </c>
      <c r="E250" s="14">
        <v>43052</v>
      </c>
      <c r="F250" s="22" t="str">
        <f>TEXT('Store Data - 2017'!$D250,"mmmm")</f>
        <v>November</v>
      </c>
      <c r="G250" s="22" t="str">
        <f>TEXT('Store Data - 2017'!$D250,"dddd")</f>
        <v>Saturday</v>
      </c>
      <c r="H250" s="13" t="s">
        <v>80</v>
      </c>
      <c r="I250" s="13" t="s">
        <v>342</v>
      </c>
      <c r="J250" s="13" t="s">
        <v>343</v>
      </c>
      <c r="K250" s="21">
        <f>1/COUNTIF(J:J,'Store Data - 2017'!$J250)</f>
        <v>0.1111111111111111</v>
      </c>
      <c r="L250" s="13" t="s">
        <v>25</v>
      </c>
      <c r="M250" s="13" t="s">
        <v>26</v>
      </c>
      <c r="N250" s="13" t="s">
        <v>989</v>
      </c>
      <c r="O250" s="13" t="s">
        <v>50</v>
      </c>
      <c r="P250" s="13">
        <v>75043</v>
      </c>
      <c r="Q250" s="13" t="s">
        <v>51</v>
      </c>
      <c r="R250" s="13" t="s">
        <v>992</v>
      </c>
      <c r="S250" s="13" t="s">
        <v>31</v>
      </c>
      <c r="T250" s="13" t="s">
        <v>84</v>
      </c>
      <c r="U250" s="13" t="s">
        <v>993</v>
      </c>
      <c r="V250" s="15">
        <v>18.335999999999999</v>
      </c>
      <c r="W250" s="13">
        <v>4</v>
      </c>
      <c r="X250" s="13">
        <v>0.8</v>
      </c>
      <c r="Y250" s="15">
        <v>-32.088000000000001</v>
      </c>
    </row>
    <row r="251" spans="1:25" x14ac:dyDescent="0.3">
      <c r="A251" s="16">
        <v>903</v>
      </c>
      <c r="B251" s="16" t="s">
        <v>994</v>
      </c>
      <c r="C251" s="21">
        <f>1/COUNTIF(B:B,'Store Data - 2017'!$B251)</f>
        <v>1</v>
      </c>
      <c r="D251" s="17">
        <v>42993</v>
      </c>
      <c r="E251" s="17">
        <v>42995</v>
      </c>
      <c r="F251" s="22" t="str">
        <f>TEXT('Store Data - 2017'!$D251,"mmmm")</f>
        <v>September</v>
      </c>
      <c r="G251" s="22" t="str">
        <f>TEXT('Store Data - 2017'!$D251,"dddd")</f>
        <v>Friday</v>
      </c>
      <c r="H251" s="16" t="s">
        <v>80</v>
      </c>
      <c r="I251" s="16" t="s">
        <v>995</v>
      </c>
      <c r="J251" s="16" t="s">
        <v>996</v>
      </c>
      <c r="K251" s="21">
        <f>1/COUNTIF(J:J,'Store Data - 2017'!$J251)</f>
        <v>0.125</v>
      </c>
      <c r="L251" s="16" t="s">
        <v>25</v>
      </c>
      <c r="M251" s="16" t="s">
        <v>26</v>
      </c>
      <c r="N251" s="16" t="s">
        <v>94</v>
      </c>
      <c r="O251" s="16" t="s">
        <v>59</v>
      </c>
      <c r="P251" s="16">
        <v>60653</v>
      </c>
      <c r="Q251" s="16" t="s">
        <v>51</v>
      </c>
      <c r="R251" s="16" t="s">
        <v>997</v>
      </c>
      <c r="S251" s="16" t="s">
        <v>61</v>
      </c>
      <c r="T251" s="16" t="s">
        <v>62</v>
      </c>
      <c r="U251" s="16" t="s">
        <v>998</v>
      </c>
      <c r="V251" s="18">
        <v>323.976</v>
      </c>
      <c r="W251" s="16">
        <v>3</v>
      </c>
      <c r="X251" s="16">
        <v>0.2</v>
      </c>
      <c r="Y251" s="18">
        <v>20.2485</v>
      </c>
    </row>
    <row r="252" spans="1:25" x14ac:dyDescent="0.3">
      <c r="A252" s="13">
        <v>907</v>
      </c>
      <c r="B252" s="13" t="s">
        <v>999</v>
      </c>
      <c r="C252" s="21">
        <f>1/COUNTIF(B:B,'Store Data - 2017'!$B252)</f>
        <v>0.33333333333333331</v>
      </c>
      <c r="D252" s="14">
        <v>43099</v>
      </c>
      <c r="E252" s="14">
        <v>43103</v>
      </c>
      <c r="F252" s="22" t="str">
        <f>TEXT('Store Data - 2017'!$D252,"mmmm")</f>
        <v>December</v>
      </c>
      <c r="G252" s="22" t="str">
        <f>TEXT('Store Data - 2017'!$D252,"dddd")</f>
        <v>Saturday</v>
      </c>
      <c r="H252" s="13" t="s">
        <v>22</v>
      </c>
      <c r="I252" s="13" t="s">
        <v>98</v>
      </c>
      <c r="J252" s="13" t="s">
        <v>99</v>
      </c>
      <c r="K252" s="21">
        <f>1/COUNTIF(J:J,'Store Data - 2017'!$J252)</f>
        <v>0.125</v>
      </c>
      <c r="L252" s="13" t="s">
        <v>25</v>
      </c>
      <c r="M252" s="13" t="s">
        <v>26</v>
      </c>
      <c r="N252" s="13" t="s">
        <v>126</v>
      </c>
      <c r="O252" s="13" t="s">
        <v>127</v>
      </c>
      <c r="P252" s="13">
        <v>10009</v>
      </c>
      <c r="Q252" s="13" t="s">
        <v>40</v>
      </c>
      <c r="R252" s="13" t="s">
        <v>1000</v>
      </c>
      <c r="S252" s="13" t="s">
        <v>42</v>
      </c>
      <c r="T252" s="13" t="s">
        <v>425</v>
      </c>
      <c r="U252" s="13" t="s">
        <v>1001</v>
      </c>
      <c r="V252" s="15">
        <v>323.13600000000002</v>
      </c>
      <c r="W252" s="13">
        <v>4</v>
      </c>
      <c r="X252" s="13">
        <v>0.2</v>
      </c>
      <c r="Y252" s="15">
        <v>12.117599999999999</v>
      </c>
    </row>
    <row r="253" spans="1:25" x14ac:dyDescent="0.3">
      <c r="A253" s="16">
        <v>908</v>
      </c>
      <c r="B253" s="16" t="s">
        <v>999</v>
      </c>
      <c r="C253" s="21">
        <f>1/COUNTIF(B:B,'Store Data - 2017'!$B253)</f>
        <v>0.33333333333333331</v>
      </c>
      <c r="D253" s="17">
        <v>43099</v>
      </c>
      <c r="E253" s="17">
        <v>43103</v>
      </c>
      <c r="F253" s="22" t="str">
        <f>TEXT('Store Data - 2017'!$D253,"mmmm")</f>
        <v>December</v>
      </c>
      <c r="G253" s="22" t="str">
        <f>TEXT('Store Data - 2017'!$D253,"dddd")</f>
        <v>Saturday</v>
      </c>
      <c r="H253" s="16" t="s">
        <v>22</v>
      </c>
      <c r="I253" s="16" t="s">
        <v>98</v>
      </c>
      <c r="J253" s="16" t="s">
        <v>99</v>
      </c>
      <c r="K253" s="21">
        <f>1/COUNTIF(J:J,'Store Data - 2017'!$J253)</f>
        <v>0.125</v>
      </c>
      <c r="L253" s="16" t="s">
        <v>25</v>
      </c>
      <c r="M253" s="16" t="s">
        <v>26</v>
      </c>
      <c r="N253" s="16" t="s">
        <v>126</v>
      </c>
      <c r="O253" s="16" t="s">
        <v>127</v>
      </c>
      <c r="P253" s="16">
        <v>10009</v>
      </c>
      <c r="Q253" s="16" t="s">
        <v>40</v>
      </c>
      <c r="R253" s="16" t="s">
        <v>1002</v>
      </c>
      <c r="S253" s="16" t="s">
        <v>61</v>
      </c>
      <c r="T253" s="16" t="s">
        <v>62</v>
      </c>
      <c r="U253" s="16" t="s">
        <v>1003</v>
      </c>
      <c r="V253" s="18">
        <v>90.93</v>
      </c>
      <c r="W253" s="16">
        <v>7</v>
      </c>
      <c r="X253" s="16">
        <v>0</v>
      </c>
      <c r="Y253" s="18">
        <v>2.7279</v>
      </c>
    </row>
    <row r="254" spans="1:25" x14ac:dyDescent="0.3">
      <c r="A254" s="13">
        <v>909</v>
      </c>
      <c r="B254" s="13" t="s">
        <v>999</v>
      </c>
      <c r="C254" s="21">
        <f>1/COUNTIF(B:B,'Store Data - 2017'!$B254)</f>
        <v>0.33333333333333331</v>
      </c>
      <c r="D254" s="14">
        <v>43099</v>
      </c>
      <c r="E254" s="14">
        <v>43103</v>
      </c>
      <c r="F254" s="22" t="str">
        <f>TEXT('Store Data - 2017'!$D254,"mmmm")</f>
        <v>December</v>
      </c>
      <c r="G254" s="22" t="str">
        <f>TEXT('Store Data - 2017'!$D254,"dddd")</f>
        <v>Saturday</v>
      </c>
      <c r="H254" s="13" t="s">
        <v>22</v>
      </c>
      <c r="I254" s="13" t="s">
        <v>98</v>
      </c>
      <c r="J254" s="13" t="s">
        <v>99</v>
      </c>
      <c r="K254" s="21">
        <f>1/COUNTIF(J:J,'Store Data - 2017'!$J254)</f>
        <v>0.125</v>
      </c>
      <c r="L254" s="13" t="s">
        <v>25</v>
      </c>
      <c r="M254" s="13" t="s">
        <v>26</v>
      </c>
      <c r="N254" s="13" t="s">
        <v>126</v>
      </c>
      <c r="O254" s="13" t="s">
        <v>127</v>
      </c>
      <c r="P254" s="13">
        <v>10009</v>
      </c>
      <c r="Q254" s="13" t="s">
        <v>40</v>
      </c>
      <c r="R254" s="13" t="s">
        <v>1004</v>
      </c>
      <c r="S254" s="13" t="s">
        <v>31</v>
      </c>
      <c r="T254" s="13" t="s">
        <v>84</v>
      </c>
      <c r="U254" s="13" t="s">
        <v>1005</v>
      </c>
      <c r="V254" s="15">
        <v>52.776000000000003</v>
      </c>
      <c r="W254" s="13">
        <v>3</v>
      </c>
      <c r="X254" s="13">
        <v>0.2</v>
      </c>
      <c r="Y254" s="15">
        <v>19.791</v>
      </c>
    </row>
    <row r="255" spans="1:25" x14ac:dyDescent="0.3">
      <c r="A255" s="16">
        <v>910</v>
      </c>
      <c r="B255" s="16" t="s">
        <v>1006</v>
      </c>
      <c r="C255" s="21">
        <f>1/COUNTIF(B:B,'Store Data - 2017'!$B255)</f>
        <v>0.33333333333333331</v>
      </c>
      <c r="D255" s="17">
        <v>42980</v>
      </c>
      <c r="E255" s="17">
        <v>42985</v>
      </c>
      <c r="F255" s="22" t="str">
        <f>TEXT('Store Data - 2017'!$D255,"mmmm")</f>
        <v>September</v>
      </c>
      <c r="G255" s="22" t="str">
        <f>TEXT('Store Data - 2017'!$D255,"dddd")</f>
        <v>Saturday</v>
      </c>
      <c r="H255" s="16" t="s">
        <v>22</v>
      </c>
      <c r="I255" s="16" t="s">
        <v>1007</v>
      </c>
      <c r="J255" s="16" t="s">
        <v>1008</v>
      </c>
      <c r="K255" s="21">
        <f>1/COUNTIF(J:J,'Store Data - 2017'!$J255)</f>
        <v>0.14285714285714285</v>
      </c>
      <c r="L255" s="16" t="s">
        <v>48</v>
      </c>
      <c r="M255" s="16" t="s">
        <v>26</v>
      </c>
      <c r="N255" s="16" t="s">
        <v>75</v>
      </c>
      <c r="O255" s="16" t="s">
        <v>76</v>
      </c>
      <c r="P255" s="16">
        <v>49201</v>
      </c>
      <c r="Q255" s="16" t="s">
        <v>51</v>
      </c>
      <c r="R255" s="16" t="s">
        <v>1009</v>
      </c>
      <c r="S255" s="16" t="s">
        <v>61</v>
      </c>
      <c r="T255" s="16" t="s">
        <v>62</v>
      </c>
      <c r="U255" s="16" t="s">
        <v>1010</v>
      </c>
      <c r="V255" s="18">
        <v>1199.8</v>
      </c>
      <c r="W255" s="16">
        <v>4</v>
      </c>
      <c r="X255" s="16">
        <v>0</v>
      </c>
      <c r="Y255" s="18">
        <v>323.94600000000003</v>
      </c>
    </row>
    <row r="256" spans="1:25" x14ac:dyDescent="0.3">
      <c r="A256" s="13">
        <v>911</v>
      </c>
      <c r="B256" s="13" t="s">
        <v>1006</v>
      </c>
      <c r="C256" s="21">
        <f>1/COUNTIF(B:B,'Store Data - 2017'!$B256)</f>
        <v>0.33333333333333331</v>
      </c>
      <c r="D256" s="14">
        <v>42980</v>
      </c>
      <c r="E256" s="14">
        <v>42985</v>
      </c>
      <c r="F256" s="22" t="str">
        <f>TEXT('Store Data - 2017'!$D256,"mmmm")</f>
        <v>September</v>
      </c>
      <c r="G256" s="22" t="str">
        <f>TEXT('Store Data - 2017'!$D256,"dddd")</f>
        <v>Saturday</v>
      </c>
      <c r="H256" s="13" t="s">
        <v>22</v>
      </c>
      <c r="I256" s="13" t="s">
        <v>1007</v>
      </c>
      <c r="J256" s="13" t="s">
        <v>1008</v>
      </c>
      <c r="K256" s="21">
        <f>1/COUNTIF(J:J,'Store Data - 2017'!$J256)</f>
        <v>0.14285714285714285</v>
      </c>
      <c r="L256" s="13" t="s">
        <v>48</v>
      </c>
      <c r="M256" s="13" t="s">
        <v>26</v>
      </c>
      <c r="N256" s="13" t="s">
        <v>75</v>
      </c>
      <c r="O256" s="13" t="s">
        <v>76</v>
      </c>
      <c r="P256" s="13">
        <v>49201</v>
      </c>
      <c r="Q256" s="13" t="s">
        <v>51</v>
      </c>
      <c r="R256" s="13" t="s">
        <v>1011</v>
      </c>
      <c r="S256" s="13" t="s">
        <v>61</v>
      </c>
      <c r="T256" s="13" t="s">
        <v>110</v>
      </c>
      <c r="U256" s="13" t="s">
        <v>1012</v>
      </c>
      <c r="V256" s="15">
        <v>1928.78</v>
      </c>
      <c r="W256" s="13">
        <v>7</v>
      </c>
      <c r="X256" s="13">
        <v>0</v>
      </c>
      <c r="Y256" s="15">
        <v>829.37540000000001</v>
      </c>
    </row>
    <row r="257" spans="1:25" x14ac:dyDescent="0.3">
      <c r="A257" s="16">
        <v>912</v>
      </c>
      <c r="B257" s="16" t="s">
        <v>1006</v>
      </c>
      <c r="C257" s="21">
        <f>1/COUNTIF(B:B,'Store Data - 2017'!$B257)</f>
        <v>0.33333333333333331</v>
      </c>
      <c r="D257" s="17">
        <v>42980</v>
      </c>
      <c r="E257" s="17">
        <v>42985</v>
      </c>
      <c r="F257" s="22" t="str">
        <f>TEXT('Store Data - 2017'!$D257,"mmmm")</f>
        <v>September</v>
      </c>
      <c r="G257" s="22" t="str">
        <f>TEXT('Store Data - 2017'!$D257,"dddd")</f>
        <v>Saturday</v>
      </c>
      <c r="H257" s="16" t="s">
        <v>22</v>
      </c>
      <c r="I257" s="16" t="s">
        <v>1007</v>
      </c>
      <c r="J257" s="16" t="s">
        <v>1008</v>
      </c>
      <c r="K257" s="21">
        <f>1/COUNTIF(J:J,'Store Data - 2017'!$J257)</f>
        <v>0.14285714285714285</v>
      </c>
      <c r="L257" s="16" t="s">
        <v>48</v>
      </c>
      <c r="M257" s="16" t="s">
        <v>26</v>
      </c>
      <c r="N257" s="16" t="s">
        <v>75</v>
      </c>
      <c r="O257" s="16" t="s">
        <v>76</v>
      </c>
      <c r="P257" s="16">
        <v>49201</v>
      </c>
      <c r="Q257" s="16" t="s">
        <v>51</v>
      </c>
      <c r="R257" s="16" t="s">
        <v>1013</v>
      </c>
      <c r="S257" s="16" t="s">
        <v>31</v>
      </c>
      <c r="T257" s="16" t="s">
        <v>70</v>
      </c>
      <c r="U257" s="16" t="s">
        <v>1014</v>
      </c>
      <c r="V257" s="18">
        <v>352.38</v>
      </c>
      <c r="W257" s="16">
        <v>2</v>
      </c>
      <c r="X257" s="16">
        <v>0</v>
      </c>
      <c r="Y257" s="18">
        <v>81.047399999999996</v>
      </c>
    </row>
    <row r="258" spans="1:25" x14ac:dyDescent="0.3">
      <c r="A258" s="13">
        <v>914</v>
      </c>
      <c r="B258" s="13" t="s">
        <v>1015</v>
      </c>
      <c r="C258" s="21">
        <f>1/COUNTIF(B:B,'Store Data - 2017'!$B258)</f>
        <v>0.5</v>
      </c>
      <c r="D258" s="14">
        <v>43066</v>
      </c>
      <c r="E258" s="14">
        <v>43068</v>
      </c>
      <c r="F258" s="22" t="str">
        <f>TEXT('Store Data - 2017'!$D258,"mmmm")</f>
        <v>November</v>
      </c>
      <c r="G258" s="22" t="str">
        <f>TEXT('Store Data - 2017'!$D258,"dddd")</f>
        <v>Monday</v>
      </c>
      <c r="H258" s="13" t="s">
        <v>80</v>
      </c>
      <c r="I258" s="13" t="s">
        <v>1016</v>
      </c>
      <c r="J258" s="13" t="s">
        <v>1017</v>
      </c>
      <c r="K258" s="21">
        <f>1/COUNTIF(J:J,'Store Data - 2017'!$J258)</f>
        <v>7.1428571428571425E-2</v>
      </c>
      <c r="L258" s="13" t="s">
        <v>57</v>
      </c>
      <c r="M258" s="13" t="s">
        <v>26</v>
      </c>
      <c r="N258" s="13" t="s">
        <v>1018</v>
      </c>
      <c r="O258" s="13" t="s">
        <v>840</v>
      </c>
      <c r="P258" s="13">
        <v>53209</v>
      </c>
      <c r="Q258" s="13" t="s">
        <v>51</v>
      </c>
      <c r="R258" s="13" t="s">
        <v>1019</v>
      </c>
      <c r="S258" s="13" t="s">
        <v>42</v>
      </c>
      <c r="T258" s="13" t="s">
        <v>87</v>
      </c>
      <c r="U258" s="13" t="s">
        <v>1020</v>
      </c>
      <c r="V258" s="15">
        <v>46.94</v>
      </c>
      <c r="W258" s="13">
        <v>1</v>
      </c>
      <c r="X258" s="13">
        <v>0</v>
      </c>
      <c r="Y258" s="15">
        <v>19.2454</v>
      </c>
    </row>
    <row r="259" spans="1:25" x14ac:dyDescent="0.3">
      <c r="A259" s="16">
        <v>915</v>
      </c>
      <c r="B259" s="16" t="s">
        <v>1015</v>
      </c>
      <c r="C259" s="21">
        <f>1/COUNTIF(B:B,'Store Data - 2017'!$B259)</f>
        <v>0.5</v>
      </c>
      <c r="D259" s="17">
        <v>43066</v>
      </c>
      <c r="E259" s="17">
        <v>43068</v>
      </c>
      <c r="F259" s="22" t="str">
        <f>TEXT('Store Data - 2017'!$D259,"mmmm")</f>
        <v>November</v>
      </c>
      <c r="G259" s="22" t="str">
        <f>TEXT('Store Data - 2017'!$D259,"dddd")</f>
        <v>Monday</v>
      </c>
      <c r="H259" s="16" t="s">
        <v>80</v>
      </c>
      <c r="I259" s="16" t="s">
        <v>1016</v>
      </c>
      <c r="J259" s="16" t="s">
        <v>1017</v>
      </c>
      <c r="K259" s="21">
        <f>1/COUNTIF(J:J,'Store Data - 2017'!$J259)</f>
        <v>7.1428571428571425E-2</v>
      </c>
      <c r="L259" s="16" t="s">
        <v>57</v>
      </c>
      <c r="M259" s="16" t="s">
        <v>26</v>
      </c>
      <c r="N259" s="16" t="s">
        <v>1018</v>
      </c>
      <c r="O259" s="16" t="s">
        <v>840</v>
      </c>
      <c r="P259" s="16">
        <v>53209</v>
      </c>
      <c r="Q259" s="16" t="s">
        <v>51</v>
      </c>
      <c r="R259" s="16" t="s">
        <v>1021</v>
      </c>
      <c r="S259" s="16" t="s">
        <v>61</v>
      </c>
      <c r="T259" s="16" t="s">
        <v>110</v>
      </c>
      <c r="U259" s="16" t="s">
        <v>1022</v>
      </c>
      <c r="V259" s="18">
        <v>143.72999999999999</v>
      </c>
      <c r="W259" s="16">
        <v>9</v>
      </c>
      <c r="X259" s="16">
        <v>0</v>
      </c>
      <c r="Y259" s="18">
        <v>56.054699999999997</v>
      </c>
    </row>
    <row r="260" spans="1:25" x14ac:dyDescent="0.3">
      <c r="A260" s="13">
        <v>930</v>
      </c>
      <c r="B260" s="13" t="s">
        <v>1023</v>
      </c>
      <c r="C260" s="21">
        <f>1/COUNTIF(B:B,'Store Data - 2017'!$B260)</f>
        <v>0.33333333333333331</v>
      </c>
      <c r="D260" s="14">
        <v>42839</v>
      </c>
      <c r="E260" s="14">
        <v>42842</v>
      </c>
      <c r="F260" s="22" t="str">
        <f>TEXT('Store Data - 2017'!$D260,"mmmm")</f>
        <v>April</v>
      </c>
      <c r="G260" s="22" t="str">
        <f>TEXT('Store Data - 2017'!$D260,"dddd")</f>
        <v>Friday</v>
      </c>
      <c r="H260" s="13" t="s">
        <v>80</v>
      </c>
      <c r="I260" s="13" t="s">
        <v>1024</v>
      </c>
      <c r="J260" s="13" t="s">
        <v>1025</v>
      </c>
      <c r="K260" s="21">
        <f>1/COUNTIF(J:J,'Store Data - 2017'!$J260)</f>
        <v>0.14285714285714285</v>
      </c>
      <c r="L260" s="13" t="s">
        <v>25</v>
      </c>
      <c r="M260" s="13" t="s">
        <v>26</v>
      </c>
      <c r="N260" s="13" t="s">
        <v>1026</v>
      </c>
      <c r="O260" s="13" t="s">
        <v>166</v>
      </c>
      <c r="P260" s="13">
        <v>43615</v>
      </c>
      <c r="Q260" s="13" t="s">
        <v>40</v>
      </c>
      <c r="R260" s="13" t="s">
        <v>1027</v>
      </c>
      <c r="S260" s="13" t="s">
        <v>31</v>
      </c>
      <c r="T260" s="13" t="s">
        <v>146</v>
      </c>
      <c r="U260" s="13" t="s">
        <v>1028</v>
      </c>
      <c r="V260" s="15">
        <v>14.592000000000001</v>
      </c>
      <c r="W260" s="13">
        <v>3</v>
      </c>
      <c r="X260" s="13">
        <v>0.2</v>
      </c>
      <c r="Y260" s="15">
        <v>2.5535999999999999</v>
      </c>
    </row>
    <row r="261" spans="1:25" x14ac:dyDescent="0.3">
      <c r="A261" s="16">
        <v>931</v>
      </c>
      <c r="B261" s="16" t="s">
        <v>1023</v>
      </c>
      <c r="C261" s="21">
        <f>1/COUNTIF(B:B,'Store Data - 2017'!$B261)</f>
        <v>0.33333333333333331</v>
      </c>
      <c r="D261" s="17">
        <v>42839</v>
      </c>
      <c r="E261" s="17">
        <v>42842</v>
      </c>
      <c r="F261" s="22" t="str">
        <f>TEXT('Store Data - 2017'!$D261,"mmmm")</f>
        <v>April</v>
      </c>
      <c r="G261" s="22" t="str">
        <f>TEXT('Store Data - 2017'!$D261,"dddd")</f>
        <v>Friday</v>
      </c>
      <c r="H261" s="16" t="s">
        <v>80</v>
      </c>
      <c r="I261" s="16" t="s">
        <v>1024</v>
      </c>
      <c r="J261" s="16" t="s">
        <v>1025</v>
      </c>
      <c r="K261" s="21">
        <f>1/COUNTIF(J:J,'Store Data - 2017'!$J261)</f>
        <v>0.14285714285714285</v>
      </c>
      <c r="L261" s="16" t="s">
        <v>25</v>
      </c>
      <c r="M261" s="16" t="s">
        <v>26</v>
      </c>
      <c r="N261" s="16" t="s">
        <v>1026</v>
      </c>
      <c r="O261" s="16" t="s">
        <v>166</v>
      </c>
      <c r="P261" s="16">
        <v>43615</v>
      </c>
      <c r="Q261" s="16" t="s">
        <v>40</v>
      </c>
      <c r="R261" s="16" t="s">
        <v>1029</v>
      </c>
      <c r="S261" s="16" t="s">
        <v>31</v>
      </c>
      <c r="T261" s="16" t="s">
        <v>146</v>
      </c>
      <c r="U261" s="16" t="s">
        <v>1030</v>
      </c>
      <c r="V261" s="18">
        <v>89.855999999999995</v>
      </c>
      <c r="W261" s="16">
        <v>3</v>
      </c>
      <c r="X261" s="16">
        <v>0.2</v>
      </c>
      <c r="Y261" s="18">
        <v>21.340800000000002</v>
      </c>
    </row>
    <row r="262" spans="1:25" x14ac:dyDescent="0.3">
      <c r="A262" s="13">
        <v>932</v>
      </c>
      <c r="B262" s="13" t="s">
        <v>1023</v>
      </c>
      <c r="C262" s="21">
        <f>1/COUNTIF(B:B,'Store Data - 2017'!$B262)</f>
        <v>0.33333333333333331</v>
      </c>
      <c r="D262" s="14">
        <v>42839</v>
      </c>
      <c r="E262" s="14">
        <v>42842</v>
      </c>
      <c r="F262" s="22" t="str">
        <f>TEXT('Store Data - 2017'!$D262,"mmmm")</f>
        <v>April</v>
      </c>
      <c r="G262" s="22" t="str">
        <f>TEXT('Store Data - 2017'!$D262,"dddd")</f>
        <v>Friday</v>
      </c>
      <c r="H262" s="13" t="s">
        <v>80</v>
      </c>
      <c r="I262" s="13" t="s">
        <v>1024</v>
      </c>
      <c r="J262" s="13" t="s">
        <v>1025</v>
      </c>
      <c r="K262" s="21">
        <f>1/COUNTIF(J:J,'Store Data - 2017'!$J262)</f>
        <v>0.14285714285714285</v>
      </c>
      <c r="L262" s="13" t="s">
        <v>25</v>
      </c>
      <c r="M262" s="13" t="s">
        <v>26</v>
      </c>
      <c r="N262" s="13" t="s">
        <v>1026</v>
      </c>
      <c r="O262" s="13" t="s">
        <v>166</v>
      </c>
      <c r="P262" s="13">
        <v>43615</v>
      </c>
      <c r="Q262" s="13" t="s">
        <v>40</v>
      </c>
      <c r="R262" s="13" t="s">
        <v>1031</v>
      </c>
      <c r="S262" s="13" t="s">
        <v>31</v>
      </c>
      <c r="T262" s="13" t="s">
        <v>32</v>
      </c>
      <c r="U262" s="13" t="s">
        <v>1032</v>
      </c>
      <c r="V262" s="15">
        <v>13.872</v>
      </c>
      <c r="W262" s="13">
        <v>3</v>
      </c>
      <c r="X262" s="13">
        <v>0.2</v>
      </c>
      <c r="Y262" s="15">
        <v>5.0286</v>
      </c>
    </row>
    <row r="263" spans="1:25" x14ac:dyDescent="0.3">
      <c r="A263" s="16">
        <v>933</v>
      </c>
      <c r="B263" s="16" t="s">
        <v>1033</v>
      </c>
      <c r="C263" s="21">
        <f>1/COUNTIF(B:B,'Store Data - 2017'!$B263)</f>
        <v>1</v>
      </c>
      <c r="D263" s="17">
        <v>42980</v>
      </c>
      <c r="E263" s="17">
        <v>42984</v>
      </c>
      <c r="F263" s="22" t="str">
        <f>TEXT('Store Data - 2017'!$D263,"mmmm")</f>
        <v>September</v>
      </c>
      <c r="G263" s="22" t="str">
        <f>TEXT('Store Data - 2017'!$D263,"dddd")</f>
        <v>Saturday</v>
      </c>
      <c r="H263" s="16" t="s">
        <v>22</v>
      </c>
      <c r="I263" s="16" t="s">
        <v>1034</v>
      </c>
      <c r="J263" s="16" t="s">
        <v>1035</v>
      </c>
      <c r="K263" s="21">
        <f>1/COUNTIF(J:J,'Store Data - 2017'!$J263)</f>
        <v>1</v>
      </c>
      <c r="L263" s="16" t="s">
        <v>25</v>
      </c>
      <c r="M263" s="16" t="s">
        <v>26</v>
      </c>
      <c r="N263" s="16" t="s">
        <v>38</v>
      </c>
      <c r="O263" s="16" t="s">
        <v>39</v>
      </c>
      <c r="P263" s="16">
        <v>19140</v>
      </c>
      <c r="Q263" s="16" t="s">
        <v>40</v>
      </c>
      <c r="R263" s="16" t="s">
        <v>1036</v>
      </c>
      <c r="S263" s="16" t="s">
        <v>31</v>
      </c>
      <c r="T263" s="16" t="s">
        <v>32</v>
      </c>
      <c r="U263" s="16" t="s">
        <v>1037</v>
      </c>
      <c r="V263" s="18">
        <v>12.192</v>
      </c>
      <c r="W263" s="16">
        <v>3</v>
      </c>
      <c r="X263" s="16">
        <v>0.2</v>
      </c>
      <c r="Y263" s="18">
        <v>4.1147999999999998</v>
      </c>
    </row>
    <row r="264" spans="1:25" x14ac:dyDescent="0.3">
      <c r="A264" s="13">
        <v>938</v>
      </c>
      <c r="B264" s="13" t="s">
        <v>1038</v>
      </c>
      <c r="C264" s="21">
        <f>1/COUNTIF(B:B,'Store Data - 2017'!$B264)</f>
        <v>1</v>
      </c>
      <c r="D264" s="14">
        <v>43044</v>
      </c>
      <c r="E264" s="14">
        <v>43045</v>
      </c>
      <c r="F264" s="22" t="str">
        <f>TEXT('Store Data - 2017'!$D264,"mmmm")</f>
        <v>November</v>
      </c>
      <c r="G264" s="22" t="str">
        <f>TEXT('Store Data - 2017'!$D264,"dddd")</f>
        <v>Sunday</v>
      </c>
      <c r="H264" s="13" t="s">
        <v>80</v>
      </c>
      <c r="I264" s="13" t="s">
        <v>1039</v>
      </c>
      <c r="J264" s="13" t="s">
        <v>1040</v>
      </c>
      <c r="K264" s="21">
        <f>1/COUNTIF(J:J,'Store Data - 2017'!$J264)</f>
        <v>0.125</v>
      </c>
      <c r="L264" s="13" t="s">
        <v>57</v>
      </c>
      <c r="M264" s="13" t="s">
        <v>26</v>
      </c>
      <c r="N264" s="13" t="s">
        <v>1041</v>
      </c>
      <c r="O264" s="13" t="s">
        <v>1042</v>
      </c>
      <c r="P264" s="13">
        <v>87401</v>
      </c>
      <c r="Q264" s="13" t="s">
        <v>120</v>
      </c>
      <c r="R264" s="13" t="s">
        <v>1043</v>
      </c>
      <c r="S264" s="13" t="s">
        <v>61</v>
      </c>
      <c r="T264" s="13" t="s">
        <v>110</v>
      </c>
      <c r="U264" s="13" t="s">
        <v>1044</v>
      </c>
      <c r="V264" s="15">
        <v>159.99</v>
      </c>
      <c r="W264" s="13">
        <v>1</v>
      </c>
      <c r="X264" s="13">
        <v>0</v>
      </c>
      <c r="Y264" s="15">
        <v>54.396599999999999</v>
      </c>
    </row>
    <row r="265" spans="1:25" x14ac:dyDescent="0.3">
      <c r="A265" s="16">
        <v>948</v>
      </c>
      <c r="B265" s="16" t="s">
        <v>1045</v>
      </c>
      <c r="C265" s="21">
        <f>1/COUNTIF(B:B,'Store Data - 2017'!$B265)</f>
        <v>0.2</v>
      </c>
      <c r="D265" s="17">
        <v>43067</v>
      </c>
      <c r="E265" s="17">
        <v>43071</v>
      </c>
      <c r="F265" s="22" t="str">
        <f>TEXT('Store Data - 2017'!$D265,"mmmm")</f>
        <v>November</v>
      </c>
      <c r="G265" s="22" t="str">
        <f>TEXT('Store Data - 2017'!$D265,"dddd")</f>
        <v>Tuesday</v>
      </c>
      <c r="H265" s="16" t="s">
        <v>22</v>
      </c>
      <c r="I265" s="16" t="s">
        <v>1046</v>
      </c>
      <c r="J265" s="16" t="s">
        <v>1047</v>
      </c>
      <c r="K265" s="21">
        <f>1/COUNTIF(J:J,'Store Data - 2017'!$J265)</f>
        <v>0.14285714285714285</v>
      </c>
      <c r="L265" s="16" t="s">
        <v>48</v>
      </c>
      <c r="M265" s="16" t="s">
        <v>26</v>
      </c>
      <c r="N265" s="16" t="s">
        <v>38</v>
      </c>
      <c r="O265" s="16" t="s">
        <v>39</v>
      </c>
      <c r="P265" s="16">
        <v>19120</v>
      </c>
      <c r="Q265" s="16" t="s">
        <v>40</v>
      </c>
      <c r="R265" s="16" t="s">
        <v>1048</v>
      </c>
      <c r="S265" s="16" t="s">
        <v>42</v>
      </c>
      <c r="T265" s="16" t="s">
        <v>87</v>
      </c>
      <c r="U265" s="16" t="s">
        <v>1049</v>
      </c>
      <c r="V265" s="18">
        <v>516.48800000000006</v>
      </c>
      <c r="W265" s="16">
        <v>7</v>
      </c>
      <c r="X265" s="16">
        <v>0.2</v>
      </c>
      <c r="Y265" s="18">
        <v>-12.9122</v>
      </c>
    </row>
    <row r="266" spans="1:25" x14ac:dyDescent="0.3">
      <c r="A266" s="13">
        <v>949</v>
      </c>
      <c r="B266" s="13" t="s">
        <v>1045</v>
      </c>
      <c r="C266" s="21">
        <f>1/COUNTIF(B:B,'Store Data - 2017'!$B266)</f>
        <v>0.2</v>
      </c>
      <c r="D266" s="14">
        <v>43067</v>
      </c>
      <c r="E266" s="14">
        <v>43071</v>
      </c>
      <c r="F266" s="22" t="str">
        <f>TEXT('Store Data - 2017'!$D266,"mmmm")</f>
        <v>November</v>
      </c>
      <c r="G266" s="22" t="str">
        <f>TEXT('Store Data - 2017'!$D266,"dddd")</f>
        <v>Tuesday</v>
      </c>
      <c r="H266" s="13" t="s">
        <v>22</v>
      </c>
      <c r="I266" s="13" t="s">
        <v>1046</v>
      </c>
      <c r="J266" s="13" t="s">
        <v>1047</v>
      </c>
      <c r="K266" s="21">
        <f>1/COUNTIF(J:J,'Store Data - 2017'!$J266)</f>
        <v>0.14285714285714285</v>
      </c>
      <c r="L266" s="13" t="s">
        <v>48</v>
      </c>
      <c r="M266" s="13" t="s">
        <v>26</v>
      </c>
      <c r="N266" s="13" t="s">
        <v>38</v>
      </c>
      <c r="O266" s="13" t="s">
        <v>39</v>
      </c>
      <c r="P266" s="13">
        <v>19120</v>
      </c>
      <c r="Q266" s="13" t="s">
        <v>40</v>
      </c>
      <c r="R266" s="13" t="s">
        <v>1050</v>
      </c>
      <c r="S266" s="13" t="s">
        <v>42</v>
      </c>
      <c r="T266" s="13" t="s">
        <v>87</v>
      </c>
      <c r="U266" s="13" t="s">
        <v>1051</v>
      </c>
      <c r="V266" s="15">
        <v>1007.232</v>
      </c>
      <c r="W266" s="13">
        <v>6</v>
      </c>
      <c r="X266" s="13">
        <v>0.2</v>
      </c>
      <c r="Y266" s="15">
        <v>75.542400000000001</v>
      </c>
    </row>
    <row r="267" spans="1:25" x14ac:dyDescent="0.3">
      <c r="A267" s="16">
        <v>950</v>
      </c>
      <c r="B267" s="16" t="s">
        <v>1045</v>
      </c>
      <c r="C267" s="21">
        <f>1/COUNTIF(B:B,'Store Data - 2017'!$B267)</f>
        <v>0.2</v>
      </c>
      <c r="D267" s="17">
        <v>43067</v>
      </c>
      <c r="E267" s="17">
        <v>43071</v>
      </c>
      <c r="F267" s="22" t="str">
        <f>TEXT('Store Data - 2017'!$D267,"mmmm")</f>
        <v>November</v>
      </c>
      <c r="G267" s="22" t="str">
        <f>TEXT('Store Data - 2017'!$D267,"dddd")</f>
        <v>Tuesday</v>
      </c>
      <c r="H267" s="16" t="s">
        <v>22</v>
      </c>
      <c r="I267" s="16" t="s">
        <v>1046</v>
      </c>
      <c r="J267" s="16" t="s">
        <v>1047</v>
      </c>
      <c r="K267" s="21">
        <f>1/COUNTIF(J:J,'Store Data - 2017'!$J267)</f>
        <v>0.14285714285714285</v>
      </c>
      <c r="L267" s="16" t="s">
        <v>48</v>
      </c>
      <c r="M267" s="16" t="s">
        <v>26</v>
      </c>
      <c r="N267" s="16" t="s">
        <v>38</v>
      </c>
      <c r="O267" s="16" t="s">
        <v>39</v>
      </c>
      <c r="P267" s="16">
        <v>19120</v>
      </c>
      <c r="Q267" s="16" t="s">
        <v>40</v>
      </c>
      <c r="R267" s="16" t="s">
        <v>1052</v>
      </c>
      <c r="S267" s="16" t="s">
        <v>42</v>
      </c>
      <c r="T267" s="16" t="s">
        <v>251</v>
      </c>
      <c r="U267" s="16" t="s">
        <v>1053</v>
      </c>
      <c r="V267" s="18">
        <v>2065.3200000000002</v>
      </c>
      <c r="W267" s="16">
        <v>12</v>
      </c>
      <c r="X267" s="16">
        <v>0.4</v>
      </c>
      <c r="Y267" s="18">
        <v>-619.596</v>
      </c>
    </row>
    <row r="268" spans="1:25" x14ac:dyDescent="0.3">
      <c r="A268" s="13">
        <v>951</v>
      </c>
      <c r="B268" s="13" t="s">
        <v>1045</v>
      </c>
      <c r="C268" s="21">
        <f>1/COUNTIF(B:B,'Store Data - 2017'!$B268)</f>
        <v>0.2</v>
      </c>
      <c r="D268" s="14">
        <v>43067</v>
      </c>
      <c r="E268" s="14">
        <v>43071</v>
      </c>
      <c r="F268" s="22" t="str">
        <f>TEXT('Store Data - 2017'!$D268,"mmmm")</f>
        <v>November</v>
      </c>
      <c r="G268" s="22" t="str">
        <f>TEXT('Store Data - 2017'!$D268,"dddd")</f>
        <v>Tuesday</v>
      </c>
      <c r="H268" s="13" t="s">
        <v>22</v>
      </c>
      <c r="I268" s="13" t="s">
        <v>1046</v>
      </c>
      <c r="J268" s="13" t="s">
        <v>1047</v>
      </c>
      <c r="K268" s="21">
        <f>1/COUNTIF(J:J,'Store Data - 2017'!$J268)</f>
        <v>0.14285714285714285</v>
      </c>
      <c r="L268" s="13" t="s">
        <v>48</v>
      </c>
      <c r="M268" s="13" t="s">
        <v>26</v>
      </c>
      <c r="N268" s="13" t="s">
        <v>38</v>
      </c>
      <c r="O268" s="13" t="s">
        <v>39</v>
      </c>
      <c r="P268" s="13">
        <v>19120</v>
      </c>
      <c r="Q268" s="13" t="s">
        <v>40</v>
      </c>
      <c r="R268" s="13" t="s">
        <v>1054</v>
      </c>
      <c r="S268" s="13" t="s">
        <v>31</v>
      </c>
      <c r="T268" s="13" t="s">
        <v>32</v>
      </c>
      <c r="U268" s="13" t="s">
        <v>1055</v>
      </c>
      <c r="V268" s="15">
        <v>15.552</v>
      </c>
      <c r="W268" s="13">
        <v>3</v>
      </c>
      <c r="X268" s="13">
        <v>0.2</v>
      </c>
      <c r="Y268" s="15">
        <v>5.4432</v>
      </c>
    </row>
    <row r="269" spans="1:25" x14ac:dyDescent="0.3">
      <c r="A269" s="16">
        <v>952</v>
      </c>
      <c r="B269" s="16" t="s">
        <v>1045</v>
      </c>
      <c r="C269" s="21">
        <f>1/COUNTIF(B:B,'Store Data - 2017'!$B269)</f>
        <v>0.2</v>
      </c>
      <c r="D269" s="17">
        <v>43067</v>
      </c>
      <c r="E269" s="17">
        <v>43071</v>
      </c>
      <c r="F269" s="22" t="str">
        <f>TEXT('Store Data - 2017'!$D269,"mmmm")</f>
        <v>November</v>
      </c>
      <c r="G269" s="22" t="str">
        <f>TEXT('Store Data - 2017'!$D269,"dddd")</f>
        <v>Tuesday</v>
      </c>
      <c r="H269" s="16" t="s">
        <v>22</v>
      </c>
      <c r="I269" s="16" t="s">
        <v>1046</v>
      </c>
      <c r="J269" s="16" t="s">
        <v>1047</v>
      </c>
      <c r="K269" s="21">
        <f>1/COUNTIF(J:J,'Store Data - 2017'!$J269)</f>
        <v>0.14285714285714285</v>
      </c>
      <c r="L269" s="16" t="s">
        <v>48</v>
      </c>
      <c r="M269" s="16" t="s">
        <v>26</v>
      </c>
      <c r="N269" s="16" t="s">
        <v>38</v>
      </c>
      <c r="O269" s="16" t="s">
        <v>39</v>
      </c>
      <c r="P269" s="16">
        <v>19120</v>
      </c>
      <c r="Q269" s="16" t="s">
        <v>40</v>
      </c>
      <c r="R269" s="16" t="s">
        <v>265</v>
      </c>
      <c r="S269" s="16" t="s">
        <v>31</v>
      </c>
      <c r="T269" s="16" t="s">
        <v>32</v>
      </c>
      <c r="U269" s="16" t="s">
        <v>266</v>
      </c>
      <c r="V269" s="18">
        <v>25.344000000000001</v>
      </c>
      <c r="W269" s="16">
        <v>6</v>
      </c>
      <c r="X269" s="16">
        <v>0.2</v>
      </c>
      <c r="Y269" s="18">
        <v>7.92</v>
      </c>
    </row>
    <row r="270" spans="1:25" x14ac:dyDescent="0.3">
      <c r="A270" s="13">
        <v>953</v>
      </c>
      <c r="B270" s="13" t="s">
        <v>1056</v>
      </c>
      <c r="C270" s="21">
        <f>1/COUNTIF(B:B,'Store Data - 2017'!$B270)</f>
        <v>1</v>
      </c>
      <c r="D270" s="14">
        <v>42828</v>
      </c>
      <c r="E270" s="14">
        <v>42832</v>
      </c>
      <c r="F270" s="22" t="str">
        <f>TEXT('Store Data - 2017'!$D270,"mmmm")</f>
        <v>April</v>
      </c>
      <c r="G270" s="22" t="str">
        <f>TEXT('Store Data - 2017'!$D270,"dddd")</f>
        <v>Monday</v>
      </c>
      <c r="H270" s="13" t="s">
        <v>22</v>
      </c>
      <c r="I270" s="13" t="s">
        <v>1057</v>
      </c>
      <c r="J270" s="13" t="s">
        <v>1058</v>
      </c>
      <c r="K270" s="21">
        <f>1/COUNTIF(J:J,'Store Data - 2017'!$J270)</f>
        <v>0.16666666666666666</v>
      </c>
      <c r="L270" s="13" t="s">
        <v>25</v>
      </c>
      <c r="M270" s="13" t="s">
        <v>26</v>
      </c>
      <c r="N270" s="13" t="s">
        <v>38</v>
      </c>
      <c r="O270" s="13" t="s">
        <v>39</v>
      </c>
      <c r="P270" s="13">
        <v>19143</v>
      </c>
      <c r="Q270" s="13" t="s">
        <v>40</v>
      </c>
      <c r="R270" s="13" t="s">
        <v>1059</v>
      </c>
      <c r="S270" s="13" t="s">
        <v>42</v>
      </c>
      <c r="T270" s="13" t="s">
        <v>87</v>
      </c>
      <c r="U270" s="13" t="s">
        <v>1060</v>
      </c>
      <c r="V270" s="15">
        <v>25.472000000000001</v>
      </c>
      <c r="W270" s="13">
        <v>4</v>
      </c>
      <c r="X270" s="13">
        <v>0.2</v>
      </c>
      <c r="Y270" s="15">
        <v>7.6416000000000004</v>
      </c>
    </row>
    <row r="271" spans="1:25" x14ac:dyDescent="0.3">
      <c r="A271" s="16">
        <v>954</v>
      </c>
      <c r="B271" s="16" t="s">
        <v>1061</v>
      </c>
      <c r="C271" s="21">
        <f>1/COUNTIF(B:B,'Store Data - 2017'!$B271)</f>
        <v>0.5</v>
      </c>
      <c r="D271" s="17">
        <v>43097</v>
      </c>
      <c r="E271" s="17">
        <v>43101</v>
      </c>
      <c r="F271" s="22" t="str">
        <f>TEXT('Store Data - 2017'!$D271,"mmmm")</f>
        <v>December</v>
      </c>
      <c r="G271" s="22" t="str">
        <f>TEXT('Store Data - 2017'!$D271,"dddd")</f>
        <v>Thursday</v>
      </c>
      <c r="H271" s="16" t="s">
        <v>22</v>
      </c>
      <c r="I271" s="16" t="s">
        <v>1062</v>
      </c>
      <c r="J271" s="16" t="s">
        <v>1063</v>
      </c>
      <c r="K271" s="21">
        <f>1/COUNTIF(J:J,'Store Data - 2017'!$J271)</f>
        <v>0.5</v>
      </c>
      <c r="L271" s="16" t="s">
        <v>25</v>
      </c>
      <c r="M271" s="16" t="s">
        <v>26</v>
      </c>
      <c r="N271" s="16" t="s">
        <v>1064</v>
      </c>
      <c r="O271" s="16" t="s">
        <v>50</v>
      </c>
      <c r="P271" s="16">
        <v>78664</v>
      </c>
      <c r="Q271" s="16" t="s">
        <v>51</v>
      </c>
      <c r="R271" s="16" t="s">
        <v>1065</v>
      </c>
      <c r="S271" s="16" t="s">
        <v>31</v>
      </c>
      <c r="T271" s="16" t="s">
        <v>146</v>
      </c>
      <c r="U271" s="16" t="s">
        <v>1066</v>
      </c>
      <c r="V271" s="18">
        <v>27.167999999999999</v>
      </c>
      <c r="W271" s="16">
        <v>2</v>
      </c>
      <c r="X271" s="16">
        <v>0.2</v>
      </c>
      <c r="Y271" s="18">
        <v>2.7168000000000001</v>
      </c>
    </row>
    <row r="272" spans="1:25" x14ac:dyDescent="0.3">
      <c r="A272" s="13">
        <v>955</v>
      </c>
      <c r="B272" s="13" t="s">
        <v>1061</v>
      </c>
      <c r="C272" s="21">
        <f>1/COUNTIF(B:B,'Store Data - 2017'!$B272)</f>
        <v>0.5</v>
      </c>
      <c r="D272" s="14">
        <v>43097</v>
      </c>
      <c r="E272" s="14">
        <v>43101</v>
      </c>
      <c r="F272" s="22" t="str">
        <f>TEXT('Store Data - 2017'!$D272,"mmmm")</f>
        <v>December</v>
      </c>
      <c r="G272" s="22" t="str">
        <f>TEXT('Store Data - 2017'!$D272,"dddd")</f>
        <v>Thursday</v>
      </c>
      <c r="H272" s="13" t="s">
        <v>22</v>
      </c>
      <c r="I272" s="13" t="s">
        <v>1062</v>
      </c>
      <c r="J272" s="13" t="s">
        <v>1063</v>
      </c>
      <c r="K272" s="21">
        <f>1/COUNTIF(J:J,'Store Data - 2017'!$J272)</f>
        <v>0.5</v>
      </c>
      <c r="L272" s="13" t="s">
        <v>25</v>
      </c>
      <c r="M272" s="13" t="s">
        <v>26</v>
      </c>
      <c r="N272" s="13" t="s">
        <v>1064</v>
      </c>
      <c r="O272" s="13" t="s">
        <v>50</v>
      </c>
      <c r="P272" s="13">
        <v>78664</v>
      </c>
      <c r="Q272" s="13" t="s">
        <v>51</v>
      </c>
      <c r="R272" s="13" t="s">
        <v>1067</v>
      </c>
      <c r="S272" s="13" t="s">
        <v>42</v>
      </c>
      <c r="T272" s="13" t="s">
        <v>425</v>
      </c>
      <c r="U272" s="13" t="s">
        <v>1068</v>
      </c>
      <c r="V272" s="15">
        <v>78.852800000000002</v>
      </c>
      <c r="W272" s="13">
        <v>2</v>
      </c>
      <c r="X272" s="13">
        <v>0.32</v>
      </c>
      <c r="Y272" s="15">
        <v>-11.596</v>
      </c>
    </row>
    <row r="273" spans="1:25" x14ac:dyDescent="0.3">
      <c r="A273" s="16">
        <v>956</v>
      </c>
      <c r="B273" s="16" t="s">
        <v>1069</v>
      </c>
      <c r="C273" s="21">
        <f>1/COUNTIF(B:B,'Store Data - 2017'!$B273)</f>
        <v>1</v>
      </c>
      <c r="D273" s="17">
        <v>43069</v>
      </c>
      <c r="E273" s="17">
        <v>43073</v>
      </c>
      <c r="F273" s="22" t="str">
        <f>TEXT('Store Data - 2017'!$D273,"mmmm")</f>
        <v>November</v>
      </c>
      <c r="G273" s="22" t="str">
        <f>TEXT('Store Data - 2017'!$D273,"dddd")</f>
        <v>Thursday</v>
      </c>
      <c r="H273" s="16" t="s">
        <v>22</v>
      </c>
      <c r="I273" s="16" t="s">
        <v>1070</v>
      </c>
      <c r="J273" s="16" t="s">
        <v>1071</v>
      </c>
      <c r="K273" s="21">
        <f>1/COUNTIF(J:J,'Store Data - 2017'!$J273)</f>
        <v>0.25</v>
      </c>
      <c r="L273" s="16" t="s">
        <v>25</v>
      </c>
      <c r="M273" s="16" t="s">
        <v>26</v>
      </c>
      <c r="N273" s="16" t="s">
        <v>75</v>
      </c>
      <c r="O273" s="16" t="s">
        <v>468</v>
      </c>
      <c r="P273" s="16">
        <v>39212</v>
      </c>
      <c r="Q273" s="16" t="s">
        <v>29</v>
      </c>
      <c r="R273" s="16" t="s">
        <v>1072</v>
      </c>
      <c r="S273" s="16" t="s">
        <v>31</v>
      </c>
      <c r="T273" s="16" t="s">
        <v>70</v>
      </c>
      <c r="U273" s="16" t="s">
        <v>1073</v>
      </c>
      <c r="V273" s="18">
        <v>173.8</v>
      </c>
      <c r="W273" s="16">
        <v>5</v>
      </c>
      <c r="X273" s="16">
        <v>0</v>
      </c>
      <c r="Y273" s="18">
        <v>43.45</v>
      </c>
    </row>
    <row r="274" spans="1:25" x14ac:dyDescent="0.3">
      <c r="A274" s="13">
        <v>957</v>
      </c>
      <c r="B274" s="13" t="s">
        <v>1074</v>
      </c>
      <c r="C274" s="21">
        <f>1/COUNTIF(B:B,'Store Data - 2017'!$B274)</f>
        <v>0.33333333333333331</v>
      </c>
      <c r="D274" s="14">
        <v>42870</v>
      </c>
      <c r="E274" s="14">
        <v>42873</v>
      </c>
      <c r="F274" s="22" t="str">
        <f>TEXT('Store Data - 2017'!$D274,"mmmm")</f>
        <v>May</v>
      </c>
      <c r="G274" s="22" t="str">
        <f>TEXT('Store Data - 2017'!$D274,"dddd")</f>
        <v>Monday</v>
      </c>
      <c r="H274" s="13" t="s">
        <v>35</v>
      </c>
      <c r="I274" s="13" t="s">
        <v>1075</v>
      </c>
      <c r="J274" s="13" t="s">
        <v>1076</v>
      </c>
      <c r="K274" s="21">
        <f>1/COUNTIF(J:J,'Store Data - 2017'!$J274)</f>
        <v>0.1</v>
      </c>
      <c r="L274" s="13" t="s">
        <v>25</v>
      </c>
      <c r="M274" s="13" t="s">
        <v>26</v>
      </c>
      <c r="N274" s="13" t="s">
        <v>156</v>
      </c>
      <c r="O274" s="13" t="s">
        <v>157</v>
      </c>
      <c r="P274" s="13">
        <v>85023</v>
      </c>
      <c r="Q274" s="13" t="s">
        <v>120</v>
      </c>
      <c r="R274" s="13" t="s">
        <v>1077</v>
      </c>
      <c r="S274" s="13" t="s">
        <v>61</v>
      </c>
      <c r="T274" s="13" t="s">
        <v>62</v>
      </c>
      <c r="U274" s="13" t="s">
        <v>1078</v>
      </c>
      <c r="V274" s="15">
        <v>29.591999999999999</v>
      </c>
      <c r="W274" s="13">
        <v>1</v>
      </c>
      <c r="X274" s="13">
        <v>0.2</v>
      </c>
      <c r="Y274" s="15">
        <v>2.5893000000000002</v>
      </c>
    </row>
    <row r="275" spans="1:25" x14ac:dyDescent="0.3">
      <c r="A275" s="16">
        <v>958</v>
      </c>
      <c r="B275" s="16" t="s">
        <v>1074</v>
      </c>
      <c r="C275" s="21">
        <f>1/COUNTIF(B:B,'Store Data - 2017'!$B275)</f>
        <v>0.33333333333333331</v>
      </c>
      <c r="D275" s="17">
        <v>42870</v>
      </c>
      <c r="E275" s="17">
        <v>42873</v>
      </c>
      <c r="F275" s="22" t="str">
        <f>TEXT('Store Data - 2017'!$D275,"mmmm")</f>
        <v>May</v>
      </c>
      <c r="G275" s="22" t="str">
        <f>TEXT('Store Data - 2017'!$D275,"dddd")</f>
        <v>Monday</v>
      </c>
      <c r="H275" s="16" t="s">
        <v>35</v>
      </c>
      <c r="I275" s="16" t="s">
        <v>1075</v>
      </c>
      <c r="J275" s="16" t="s">
        <v>1076</v>
      </c>
      <c r="K275" s="21">
        <f>1/COUNTIF(J:J,'Store Data - 2017'!$J275)</f>
        <v>0.1</v>
      </c>
      <c r="L275" s="16" t="s">
        <v>25</v>
      </c>
      <c r="M275" s="16" t="s">
        <v>26</v>
      </c>
      <c r="N275" s="16" t="s">
        <v>156</v>
      </c>
      <c r="O275" s="16" t="s">
        <v>157</v>
      </c>
      <c r="P275" s="16">
        <v>85023</v>
      </c>
      <c r="Q275" s="16" t="s">
        <v>120</v>
      </c>
      <c r="R275" s="16" t="s">
        <v>1079</v>
      </c>
      <c r="S275" s="16" t="s">
        <v>31</v>
      </c>
      <c r="T275" s="16" t="s">
        <v>84</v>
      </c>
      <c r="U275" s="16" t="s">
        <v>1080</v>
      </c>
      <c r="V275" s="18">
        <v>4.7519999999999998</v>
      </c>
      <c r="W275" s="16">
        <v>2</v>
      </c>
      <c r="X275" s="16">
        <v>0.7</v>
      </c>
      <c r="Y275" s="18">
        <v>-3.1680000000000001</v>
      </c>
    </row>
    <row r="276" spans="1:25" x14ac:dyDescent="0.3">
      <c r="A276" s="13">
        <v>959</v>
      </c>
      <c r="B276" s="13" t="s">
        <v>1074</v>
      </c>
      <c r="C276" s="21">
        <f>1/COUNTIF(B:B,'Store Data - 2017'!$B276)</f>
        <v>0.33333333333333331</v>
      </c>
      <c r="D276" s="14">
        <v>42870</v>
      </c>
      <c r="E276" s="14">
        <v>42873</v>
      </c>
      <c r="F276" s="22" t="str">
        <f>TEXT('Store Data - 2017'!$D276,"mmmm")</f>
        <v>May</v>
      </c>
      <c r="G276" s="22" t="str">
        <f>TEXT('Store Data - 2017'!$D276,"dddd")</f>
        <v>Monday</v>
      </c>
      <c r="H276" s="13" t="s">
        <v>35</v>
      </c>
      <c r="I276" s="13" t="s">
        <v>1075</v>
      </c>
      <c r="J276" s="13" t="s">
        <v>1076</v>
      </c>
      <c r="K276" s="21">
        <f>1/COUNTIF(J:J,'Store Data - 2017'!$J276)</f>
        <v>0.1</v>
      </c>
      <c r="L276" s="13" t="s">
        <v>25</v>
      </c>
      <c r="M276" s="13" t="s">
        <v>26</v>
      </c>
      <c r="N276" s="13" t="s">
        <v>156</v>
      </c>
      <c r="O276" s="13" t="s">
        <v>157</v>
      </c>
      <c r="P276" s="13">
        <v>85023</v>
      </c>
      <c r="Q276" s="13" t="s">
        <v>120</v>
      </c>
      <c r="R276" s="13" t="s">
        <v>1081</v>
      </c>
      <c r="S276" s="13" t="s">
        <v>31</v>
      </c>
      <c r="T276" s="13" t="s">
        <v>32</v>
      </c>
      <c r="U276" s="13" t="s">
        <v>1082</v>
      </c>
      <c r="V276" s="15">
        <v>15.552</v>
      </c>
      <c r="W276" s="13">
        <v>3</v>
      </c>
      <c r="X276" s="13">
        <v>0.2</v>
      </c>
      <c r="Y276" s="15">
        <v>5.6375999999999999</v>
      </c>
    </row>
    <row r="277" spans="1:25" x14ac:dyDescent="0.3">
      <c r="A277" s="16">
        <v>961</v>
      </c>
      <c r="B277" s="16" t="s">
        <v>1083</v>
      </c>
      <c r="C277" s="21">
        <f>1/COUNTIF(B:B,'Store Data - 2017'!$B277)</f>
        <v>1</v>
      </c>
      <c r="D277" s="17">
        <v>43053</v>
      </c>
      <c r="E277" s="17">
        <v>43058</v>
      </c>
      <c r="F277" s="22" t="str">
        <f>TEXT('Store Data - 2017'!$D277,"mmmm")</f>
        <v>November</v>
      </c>
      <c r="G277" s="22" t="str">
        <f>TEXT('Store Data - 2017'!$D277,"dddd")</f>
        <v>Tuesday</v>
      </c>
      <c r="H277" s="16" t="s">
        <v>22</v>
      </c>
      <c r="I277" s="16" t="s">
        <v>1084</v>
      </c>
      <c r="J277" s="16" t="s">
        <v>1085</v>
      </c>
      <c r="K277" s="21">
        <f>1/COUNTIF(J:J,'Store Data - 2017'!$J277)</f>
        <v>0.1111111111111111</v>
      </c>
      <c r="L277" s="16" t="s">
        <v>57</v>
      </c>
      <c r="M277" s="16" t="s">
        <v>26</v>
      </c>
      <c r="N277" s="16" t="s">
        <v>133</v>
      </c>
      <c r="O277" s="16" t="s">
        <v>134</v>
      </c>
      <c r="P277" s="16">
        <v>94110</v>
      </c>
      <c r="Q277" s="16" t="s">
        <v>120</v>
      </c>
      <c r="R277" s="16" t="s">
        <v>1086</v>
      </c>
      <c r="S277" s="16" t="s">
        <v>42</v>
      </c>
      <c r="T277" s="16" t="s">
        <v>43</v>
      </c>
      <c r="U277" s="16" t="s">
        <v>1087</v>
      </c>
      <c r="V277" s="18">
        <v>321.56799999999998</v>
      </c>
      <c r="W277" s="16">
        <v>2</v>
      </c>
      <c r="X277" s="16">
        <v>0.2</v>
      </c>
      <c r="Y277" s="18">
        <v>28.1372</v>
      </c>
    </row>
    <row r="278" spans="1:25" x14ac:dyDescent="0.3">
      <c r="A278" s="13">
        <v>965</v>
      </c>
      <c r="B278" s="13" t="s">
        <v>1088</v>
      </c>
      <c r="C278" s="21">
        <f>1/COUNTIF(B:B,'Store Data - 2017'!$B278)</f>
        <v>0.16666666666666666</v>
      </c>
      <c r="D278" s="14">
        <v>42834</v>
      </c>
      <c r="E278" s="14">
        <v>42836</v>
      </c>
      <c r="F278" s="22" t="str">
        <f>TEXT('Store Data - 2017'!$D278,"mmmm")</f>
        <v>April</v>
      </c>
      <c r="G278" s="22" t="str">
        <f>TEXT('Store Data - 2017'!$D278,"dddd")</f>
        <v>Sunday</v>
      </c>
      <c r="H278" s="13" t="s">
        <v>80</v>
      </c>
      <c r="I278" s="13" t="s">
        <v>1089</v>
      </c>
      <c r="J278" s="13" t="s">
        <v>1090</v>
      </c>
      <c r="K278" s="21">
        <f>1/COUNTIF(J:J,'Store Data - 2017'!$J278)</f>
        <v>0.16666666666666666</v>
      </c>
      <c r="L278" s="13" t="s">
        <v>48</v>
      </c>
      <c r="M278" s="13" t="s">
        <v>26</v>
      </c>
      <c r="N278" s="13" t="s">
        <v>126</v>
      </c>
      <c r="O278" s="13" t="s">
        <v>127</v>
      </c>
      <c r="P278" s="13">
        <v>10011</v>
      </c>
      <c r="Q278" s="13" t="s">
        <v>40</v>
      </c>
      <c r="R278" s="13" t="s">
        <v>1091</v>
      </c>
      <c r="S278" s="13" t="s">
        <v>31</v>
      </c>
      <c r="T278" s="13" t="s">
        <v>113</v>
      </c>
      <c r="U278" s="13" t="s">
        <v>1092</v>
      </c>
      <c r="V278" s="15">
        <v>9.82</v>
      </c>
      <c r="W278" s="13">
        <v>2</v>
      </c>
      <c r="X278" s="13">
        <v>0</v>
      </c>
      <c r="Y278" s="15">
        <v>4.8117999999999999</v>
      </c>
    </row>
    <row r="279" spans="1:25" x14ac:dyDescent="0.3">
      <c r="A279" s="16">
        <v>966</v>
      </c>
      <c r="B279" s="16" t="s">
        <v>1088</v>
      </c>
      <c r="C279" s="21">
        <f>1/COUNTIF(B:B,'Store Data - 2017'!$B279)</f>
        <v>0.16666666666666666</v>
      </c>
      <c r="D279" s="17">
        <v>42834</v>
      </c>
      <c r="E279" s="17">
        <v>42836</v>
      </c>
      <c r="F279" s="22" t="str">
        <f>TEXT('Store Data - 2017'!$D279,"mmmm")</f>
        <v>April</v>
      </c>
      <c r="G279" s="22" t="str">
        <f>TEXT('Store Data - 2017'!$D279,"dddd")</f>
        <v>Sunday</v>
      </c>
      <c r="H279" s="16" t="s">
        <v>80</v>
      </c>
      <c r="I279" s="16" t="s">
        <v>1089</v>
      </c>
      <c r="J279" s="16" t="s">
        <v>1090</v>
      </c>
      <c r="K279" s="21">
        <f>1/COUNTIF(J:J,'Store Data - 2017'!$J279)</f>
        <v>0.16666666666666666</v>
      </c>
      <c r="L279" s="16" t="s">
        <v>48</v>
      </c>
      <c r="M279" s="16" t="s">
        <v>26</v>
      </c>
      <c r="N279" s="16" t="s">
        <v>126</v>
      </c>
      <c r="O279" s="16" t="s">
        <v>127</v>
      </c>
      <c r="P279" s="16">
        <v>10011</v>
      </c>
      <c r="Q279" s="16" t="s">
        <v>40</v>
      </c>
      <c r="R279" s="16" t="s">
        <v>442</v>
      </c>
      <c r="S279" s="16" t="s">
        <v>31</v>
      </c>
      <c r="T279" s="16" t="s">
        <v>146</v>
      </c>
      <c r="U279" s="16" t="s">
        <v>443</v>
      </c>
      <c r="V279" s="18">
        <v>35.97</v>
      </c>
      <c r="W279" s="16">
        <v>3</v>
      </c>
      <c r="X279" s="16">
        <v>0</v>
      </c>
      <c r="Y279" s="18">
        <v>9.7119</v>
      </c>
    </row>
    <row r="280" spans="1:25" x14ac:dyDescent="0.3">
      <c r="A280" s="13">
        <v>967</v>
      </c>
      <c r="B280" s="13" t="s">
        <v>1088</v>
      </c>
      <c r="C280" s="21">
        <f>1/COUNTIF(B:B,'Store Data - 2017'!$B280)</f>
        <v>0.16666666666666666</v>
      </c>
      <c r="D280" s="14">
        <v>42834</v>
      </c>
      <c r="E280" s="14">
        <v>42836</v>
      </c>
      <c r="F280" s="22" t="str">
        <f>TEXT('Store Data - 2017'!$D280,"mmmm")</f>
        <v>April</v>
      </c>
      <c r="G280" s="22" t="str">
        <f>TEXT('Store Data - 2017'!$D280,"dddd")</f>
        <v>Sunday</v>
      </c>
      <c r="H280" s="13" t="s">
        <v>80</v>
      </c>
      <c r="I280" s="13" t="s">
        <v>1089</v>
      </c>
      <c r="J280" s="13" t="s">
        <v>1090</v>
      </c>
      <c r="K280" s="21">
        <f>1/COUNTIF(J:J,'Store Data - 2017'!$J280)</f>
        <v>0.16666666666666666</v>
      </c>
      <c r="L280" s="13" t="s">
        <v>48</v>
      </c>
      <c r="M280" s="13" t="s">
        <v>26</v>
      </c>
      <c r="N280" s="13" t="s">
        <v>126</v>
      </c>
      <c r="O280" s="13" t="s">
        <v>127</v>
      </c>
      <c r="P280" s="13">
        <v>10011</v>
      </c>
      <c r="Q280" s="13" t="s">
        <v>40</v>
      </c>
      <c r="R280" s="13" t="s">
        <v>1093</v>
      </c>
      <c r="S280" s="13" t="s">
        <v>31</v>
      </c>
      <c r="T280" s="13" t="s">
        <v>32</v>
      </c>
      <c r="U280" s="13" t="s">
        <v>1094</v>
      </c>
      <c r="V280" s="15">
        <v>12.96</v>
      </c>
      <c r="W280" s="13">
        <v>2</v>
      </c>
      <c r="X280" s="13">
        <v>0</v>
      </c>
      <c r="Y280" s="15">
        <v>6.2207999999999997</v>
      </c>
    </row>
    <row r="281" spans="1:25" x14ac:dyDescent="0.3">
      <c r="A281" s="16">
        <v>968</v>
      </c>
      <c r="B281" s="16" t="s">
        <v>1088</v>
      </c>
      <c r="C281" s="21">
        <f>1/COUNTIF(B:B,'Store Data - 2017'!$B281)</f>
        <v>0.16666666666666666</v>
      </c>
      <c r="D281" s="17">
        <v>42834</v>
      </c>
      <c r="E281" s="17">
        <v>42836</v>
      </c>
      <c r="F281" s="22" t="str">
        <f>TEXT('Store Data - 2017'!$D281,"mmmm")</f>
        <v>April</v>
      </c>
      <c r="G281" s="22" t="str">
        <f>TEXT('Store Data - 2017'!$D281,"dddd")</f>
        <v>Sunday</v>
      </c>
      <c r="H281" s="16" t="s">
        <v>80</v>
      </c>
      <c r="I281" s="16" t="s">
        <v>1089</v>
      </c>
      <c r="J281" s="16" t="s">
        <v>1090</v>
      </c>
      <c r="K281" s="21">
        <f>1/COUNTIF(J:J,'Store Data - 2017'!$J281)</f>
        <v>0.16666666666666666</v>
      </c>
      <c r="L281" s="16" t="s">
        <v>48</v>
      </c>
      <c r="M281" s="16" t="s">
        <v>26</v>
      </c>
      <c r="N281" s="16" t="s">
        <v>126</v>
      </c>
      <c r="O281" s="16" t="s">
        <v>127</v>
      </c>
      <c r="P281" s="16">
        <v>10011</v>
      </c>
      <c r="Q281" s="16" t="s">
        <v>40</v>
      </c>
      <c r="R281" s="16" t="s">
        <v>1095</v>
      </c>
      <c r="S281" s="16" t="s">
        <v>31</v>
      </c>
      <c r="T281" s="16" t="s">
        <v>32</v>
      </c>
      <c r="U281" s="16" t="s">
        <v>1096</v>
      </c>
      <c r="V281" s="18">
        <v>191.6</v>
      </c>
      <c r="W281" s="16">
        <v>4</v>
      </c>
      <c r="X281" s="16">
        <v>0</v>
      </c>
      <c r="Y281" s="18">
        <v>91.968000000000004</v>
      </c>
    </row>
    <row r="282" spans="1:25" x14ac:dyDescent="0.3">
      <c r="A282" s="13">
        <v>969</v>
      </c>
      <c r="B282" s="13" t="s">
        <v>1088</v>
      </c>
      <c r="C282" s="21">
        <f>1/COUNTIF(B:B,'Store Data - 2017'!$B282)</f>
        <v>0.16666666666666666</v>
      </c>
      <c r="D282" s="14">
        <v>42834</v>
      </c>
      <c r="E282" s="14">
        <v>42836</v>
      </c>
      <c r="F282" s="22" t="str">
        <f>TEXT('Store Data - 2017'!$D282,"mmmm")</f>
        <v>April</v>
      </c>
      <c r="G282" s="22" t="str">
        <f>TEXT('Store Data - 2017'!$D282,"dddd")</f>
        <v>Sunday</v>
      </c>
      <c r="H282" s="13" t="s">
        <v>80</v>
      </c>
      <c r="I282" s="13" t="s">
        <v>1089</v>
      </c>
      <c r="J282" s="13" t="s">
        <v>1090</v>
      </c>
      <c r="K282" s="21">
        <f>1/COUNTIF(J:J,'Store Data - 2017'!$J282)</f>
        <v>0.16666666666666666</v>
      </c>
      <c r="L282" s="13" t="s">
        <v>48</v>
      </c>
      <c r="M282" s="13" t="s">
        <v>26</v>
      </c>
      <c r="N282" s="13" t="s">
        <v>126</v>
      </c>
      <c r="O282" s="13" t="s">
        <v>127</v>
      </c>
      <c r="P282" s="13">
        <v>10011</v>
      </c>
      <c r="Q282" s="13" t="s">
        <v>40</v>
      </c>
      <c r="R282" s="13" t="s">
        <v>1097</v>
      </c>
      <c r="S282" s="13" t="s">
        <v>31</v>
      </c>
      <c r="T282" s="13" t="s">
        <v>113</v>
      </c>
      <c r="U282" s="13" t="s">
        <v>1098</v>
      </c>
      <c r="V282" s="15">
        <v>8.64</v>
      </c>
      <c r="W282" s="13">
        <v>3</v>
      </c>
      <c r="X282" s="13">
        <v>0</v>
      </c>
      <c r="Y282" s="15">
        <v>4.2336</v>
      </c>
    </row>
    <row r="283" spans="1:25" x14ac:dyDescent="0.3">
      <c r="A283" s="16">
        <v>970</v>
      </c>
      <c r="B283" s="16" t="s">
        <v>1088</v>
      </c>
      <c r="C283" s="21">
        <f>1/COUNTIF(B:B,'Store Data - 2017'!$B283)</f>
        <v>0.16666666666666666</v>
      </c>
      <c r="D283" s="17">
        <v>42834</v>
      </c>
      <c r="E283" s="17">
        <v>42836</v>
      </c>
      <c r="F283" s="22" t="str">
        <f>TEXT('Store Data - 2017'!$D283,"mmmm")</f>
        <v>April</v>
      </c>
      <c r="G283" s="22" t="str">
        <f>TEXT('Store Data - 2017'!$D283,"dddd")</f>
        <v>Sunday</v>
      </c>
      <c r="H283" s="16" t="s">
        <v>80</v>
      </c>
      <c r="I283" s="16" t="s">
        <v>1089</v>
      </c>
      <c r="J283" s="16" t="s">
        <v>1090</v>
      </c>
      <c r="K283" s="21">
        <f>1/COUNTIF(J:J,'Store Data - 2017'!$J283)</f>
        <v>0.16666666666666666</v>
      </c>
      <c r="L283" s="16" t="s">
        <v>48</v>
      </c>
      <c r="M283" s="16" t="s">
        <v>26</v>
      </c>
      <c r="N283" s="16" t="s">
        <v>126</v>
      </c>
      <c r="O283" s="16" t="s">
        <v>127</v>
      </c>
      <c r="P283" s="16">
        <v>10011</v>
      </c>
      <c r="Q283" s="16" t="s">
        <v>40</v>
      </c>
      <c r="R283" s="16" t="s">
        <v>1099</v>
      </c>
      <c r="S283" s="16" t="s">
        <v>31</v>
      </c>
      <c r="T283" s="16" t="s">
        <v>70</v>
      </c>
      <c r="U283" s="16" t="s">
        <v>1100</v>
      </c>
      <c r="V283" s="18">
        <v>501.81</v>
      </c>
      <c r="W283" s="16">
        <v>3</v>
      </c>
      <c r="X283" s="16">
        <v>0</v>
      </c>
      <c r="Y283" s="18">
        <v>0</v>
      </c>
    </row>
    <row r="284" spans="1:25" x14ac:dyDescent="0.3">
      <c r="A284" s="13">
        <v>975</v>
      </c>
      <c r="B284" s="13" t="s">
        <v>1101</v>
      </c>
      <c r="C284" s="21">
        <f>1/COUNTIF(B:B,'Store Data - 2017'!$B284)</f>
        <v>0.5</v>
      </c>
      <c r="D284" s="14">
        <v>43013</v>
      </c>
      <c r="E284" s="14">
        <v>43016</v>
      </c>
      <c r="F284" s="22" t="str">
        <f>TEXT('Store Data - 2017'!$D284,"mmmm")</f>
        <v>October</v>
      </c>
      <c r="G284" s="22" t="str">
        <f>TEXT('Store Data - 2017'!$D284,"dddd")</f>
        <v>Thursday</v>
      </c>
      <c r="H284" s="13" t="s">
        <v>35</v>
      </c>
      <c r="I284" s="13" t="s">
        <v>1102</v>
      </c>
      <c r="J284" s="13" t="s">
        <v>1103</v>
      </c>
      <c r="K284" s="21">
        <f>1/COUNTIF(J:J,'Store Data - 2017'!$J284)</f>
        <v>0.5</v>
      </c>
      <c r="L284" s="13" t="s">
        <v>48</v>
      </c>
      <c r="M284" s="13" t="s">
        <v>26</v>
      </c>
      <c r="N284" s="13" t="s">
        <v>126</v>
      </c>
      <c r="O284" s="13" t="s">
        <v>127</v>
      </c>
      <c r="P284" s="13">
        <v>10011</v>
      </c>
      <c r="Q284" s="13" t="s">
        <v>40</v>
      </c>
      <c r="R284" s="13" t="s">
        <v>1104</v>
      </c>
      <c r="S284" s="13" t="s">
        <v>61</v>
      </c>
      <c r="T284" s="13" t="s">
        <v>62</v>
      </c>
      <c r="U284" s="13" t="s">
        <v>1105</v>
      </c>
      <c r="V284" s="15">
        <v>160.93</v>
      </c>
      <c r="W284" s="13">
        <v>7</v>
      </c>
      <c r="X284" s="13">
        <v>0</v>
      </c>
      <c r="Y284" s="15">
        <v>3.2185999999999999</v>
      </c>
    </row>
    <row r="285" spans="1:25" x14ac:dyDescent="0.3">
      <c r="A285" s="16">
        <v>976</v>
      </c>
      <c r="B285" s="16" t="s">
        <v>1101</v>
      </c>
      <c r="C285" s="21">
        <f>1/COUNTIF(B:B,'Store Data - 2017'!$B285)</f>
        <v>0.5</v>
      </c>
      <c r="D285" s="17">
        <v>43013</v>
      </c>
      <c r="E285" s="17">
        <v>43016</v>
      </c>
      <c r="F285" s="22" t="str">
        <f>TEXT('Store Data - 2017'!$D285,"mmmm")</f>
        <v>October</v>
      </c>
      <c r="G285" s="22" t="str">
        <f>TEXT('Store Data - 2017'!$D285,"dddd")</f>
        <v>Thursday</v>
      </c>
      <c r="H285" s="16" t="s">
        <v>35</v>
      </c>
      <c r="I285" s="16" t="s">
        <v>1102</v>
      </c>
      <c r="J285" s="16" t="s">
        <v>1103</v>
      </c>
      <c r="K285" s="21">
        <f>1/COUNTIF(J:J,'Store Data - 2017'!$J285)</f>
        <v>0.5</v>
      </c>
      <c r="L285" s="16" t="s">
        <v>48</v>
      </c>
      <c r="M285" s="16" t="s">
        <v>26</v>
      </c>
      <c r="N285" s="16" t="s">
        <v>126</v>
      </c>
      <c r="O285" s="16" t="s">
        <v>127</v>
      </c>
      <c r="P285" s="16">
        <v>10011</v>
      </c>
      <c r="Q285" s="16" t="s">
        <v>40</v>
      </c>
      <c r="R285" s="16" t="s">
        <v>390</v>
      </c>
      <c r="S285" s="16" t="s">
        <v>31</v>
      </c>
      <c r="T285" s="16" t="s">
        <v>84</v>
      </c>
      <c r="U285" s="16" t="s">
        <v>391</v>
      </c>
      <c r="V285" s="18">
        <v>75.792000000000002</v>
      </c>
      <c r="W285" s="16">
        <v>3</v>
      </c>
      <c r="X285" s="16">
        <v>0.2</v>
      </c>
      <c r="Y285" s="18">
        <v>25.579799999999999</v>
      </c>
    </row>
    <row r="286" spans="1:25" x14ac:dyDescent="0.3">
      <c r="A286" s="13">
        <v>977</v>
      </c>
      <c r="B286" s="13" t="s">
        <v>1106</v>
      </c>
      <c r="C286" s="21">
        <f>1/COUNTIF(B:B,'Store Data - 2017'!$B286)</f>
        <v>1</v>
      </c>
      <c r="D286" s="14">
        <v>42925</v>
      </c>
      <c r="E286" s="14">
        <v>42931</v>
      </c>
      <c r="F286" s="22" t="str">
        <f>TEXT('Store Data - 2017'!$D286,"mmmm")</f>
        <v>July</v>
      </c>
      <c r="G286" s="22" t="str">
        <f>TEXT('Store Data - 2017'!$D286,"dddd")</f>
        <v>Sunday</v>
      </c>
      <c r="H286" s="13" t="s">
        <v>22</v>
      </c>
      <c r="I286" s="13" t="s">
        <v>342</v>
      </c>
      <c r="J286" s="13" t="s">
        <v>343</v>
      </c>
      <c r="K286" s="21">
        <f>1/COUNTIF(J:J,'Store Data - 2017'!$J286)</f>
        <v>0.1111111111111111</v>
      </c>
      <c r="L286" s="13" t="s">
        <v>25</v>
      </c>
      <c r="M286" s="13" t="s">
        <v>26</v>
      </c>
      <c r="N286" s="13" t="s">
        <v>118</v>
      </c>
      <c r="O286" s="13" t="s">
        <v>119</v>
      </c>
      <c r="P286" s="13">
        <v>97206</v>
      </c>
      <c r="Q286" s="13" t="s">
        <v>120</v>
      </c>
      <c r="R286" s="13" t="s">
        <v>1107</v>
      </c>
      <c r="S286" s="13" t="s">
        <v>31</v>
      </c>
      <c r="T286" s="13" t="s">
        <v>84</v>
      </c>
      <c r="U286" s="13" t="s">
        <v>1108</v>
      </c>
      <c r="V286" s="15">
        <v>1.08</v>
      </c>
      <c r="W286" s="13">
        <v>2</v>
      </c>
      <c r="X286" s="13">
        <v>0.7</v>
      </c>
      <c r="Y286" s="15">
        <v>-0.79200000000000004</v>
      </c>
    </row>
    <row r="287" spans="1:25" x14ac:dyDescent="0.3">
      <c r="A287" s="16">
        <v>978</v>
      </c>
      <c r="B287" s="16" t="s">
        <v>1109</v>
      </c>
      <c r="C287" s="21">
        <f>1/COUNTIF(B:B,'Store Data - 2017'!$B287)</f>
        <v>1</v>
      </c>
      <c r="D287" s="17">
        <v>42742</v>
      </c>
      <c r="E287" s="17">
        <v>42745</v>
      </c>
      <c r="F287" s="22" t="str">
        <f>TEXT('Store Data - 2017'!$D287,"mmmm")</f>
        <v>January</v>
      </c>
      <c r="G287" s="22" t="str">
        <f>TEXT('Store Data - 2017'!$D287,"dddd")</f>
        <v>Saturday</v>
      </c>
      <c r="H287" s="16" t="s">
        <v>80</v>
      </c>
      <c r="I287" s="16" t="s">
        <v>1110</v>
      </c>
      <c r="J287" s="16" t="s">
        <v>1111</v>
      </c>
      <c r="K287" s="21">
        <f>1/COUNTIF(J:J,'Store Data - 2017'!$J287)</f>
        <v>0.2</v>
      </c>
      <c r="L287" s="16" t="s">
        <v>57</v>
      </c>
      <c r="M287" s="16" t="s">
        <v>26</v>
      </c>
      <c r="N287" s="16" t="s">
        <v>553</v>
      </c>
      <c r="O287" s="16" t="s">
        <v>76</v>
      </c>
      <c r="P287" s="16">
        <v>48205</v>
      </c>
      <c r="Q287" s="16" t="s">
        <v>51</v>
      </c>
      <c r="R287" s="16" t="s">
        <v>1112</v>
      </c>
      <c r="S287" s="16" t="s">
        <v>61</v>
      </c>
      <c r="T287" s="16" t="s">
        <v>765</v>
      </c>
      <c r="U287" s="16" t="s">
        <v>1113</v>
      </c>
      <c r="V287" s="18">
        <v>3059.982</v>
      </c>
      <c r="W287" s="16">
        <v>2</v>
      </c>
      <c r="X287" s="16">
        <v>0.1</v>
      </c>
      <c r="Y287" s="18">
        <v>679.99599999999998</v>
      </c>
    </row>
    <row r="288" spans="1:25" x14ac:dyDescent="0.3">
      <c r="A288" s="13">
        <v>985</v>
      </c>
      <c r="B288" s="13" t="s">
        <v>1114</v>
      </c>
      <c r="C288" s="21">
        <f>1/COUNTIF(B:B,'Store Data - 2017'!$B288)</f>
        <v>0.33333333333333331</v>
      </c>
      <c r="D288" s="14">
        <v>43007</v>
      </c>
      <c r="E288" s="14">
        <v>43013</v>
      </c>
      <c r="F288" s="22" t="str">
        <f>TEXT('Store Data - 2017'!$D288,"mmmm")</f>
        <v>September</v>
      </c>
      <c r="G288" s="22" t="str">
        <f>TEXT('Store Data - 2017'!$D288,"dddd")</f>
        <v>Friday</v>
      </c>
      <c r="H288" s="13" t="s">
        <v>22</v>
      </c>
      <c r="I288" s="13" t="s">
        <v>1115</v>
      </c>
      <c r="J288" s="13" t="s">
        <v>1116</v>
      </c>
      <c r="K288" s="21">
        <f>1/COUNTIF(J:J,'Store Data - 2017'!$J288)</f>
        <v>0.14285714285714285</v>
      </c>
      <c r="L288" s="13" t="s">
        <v>48</v>
      </c>
      <c r="M288" s="13" t="s">
        <v>26</v>
      </c>
      <c r="N288" s="13" t="s">
        <v>279</v>
      </c>
      <c r="O288" s="13" t="s">
        <v>50</v>
      </c>
      <c r="P288" s="13">
        <v>77506</v>
      </c>
      <c r="Q288" s="13" t="s">
        <v>51</v>
      </c>
      <c r="R288" s="13" t="s">
        <v>1117</v>
      </c>
      <c r="S288" s="13" t="s">
        <v>31</v>
      </c>
      <c r="T288" s="13" t="s">
        <v>113</v>
      </c>
      <c r="U288" s="13" t="s">
        <v>1118</v>
      </c>
      <c r="V288" s="15">
        <v>7.968</v>
      </c>
      <c r="W288" s="13">
        <v>2</v>
      </c>
      <c r="X288" s="13">
        <v>0.2</v>
      </c>
      <c r="Y288" s="15">
        <v>2.5895999999999999</v>
      </c>
    </row>
    <row r="289" spans="1:25" x14ac:dyDescent="0.3">
      <c r="A289" s="16">
        <v>986</v>
      </c>
      <c r="B289" s="16" t="s">
        <v>1114</v>
      </c>
      <c r="C289" s="21">
        <f>1/COUNTIF(B:B,'Store Data - 2017'!$B289)</f>
        <v>0.33333333333333331</v>
      </c>
      <c r="D289" s="17">
        <v>43007</v>
      </c>
      <c r="E289" s="17">
        <v>43013</v>
      </c>
      <c r="F289" s="22" t="str">
        <f>TEXT('Store Data - 2017'!$D289,"mmmm")</f>
        <v>September</v>
      </c>
      <c r="G289" s="22" t="str">
        <f>TEXT('Store Data - 2017'!$D289,"dddd")</f>
        <v>Friday</v>
      </c>
      <c r="H289" s="16" t="s">
        <v>22</v>
      </c>
      <c r="I289" s="16" t="s">
        <v>1115</v>
      </c>
      <c r="J289" s="16" t="s">
        <v>1116</v>
      </c>
      <c r="K289" s="21">
        <f>1/COUNTIF(J:J,'Store Data - 2017'!$J289)</f>
        <v>0.14285714285714285</v>
      </c>
      <c r="L289" s="16" t="s">
        <v>48</v>
      </c>
      <c r="M289" s="16" t="s">
        <v>26</v>
      </c>
      <c r="N289" s="16" t="s">
        <v>279</v>
      </c>
      <c r="O289" s="16" t="s">
        <v>50</v>
      </c>
      <c r="P289" s="16">
        <v>77506</v>
      </c>
      <c r="Q289" s="16" t="s">
        <v>51</v>
      </c>
      <c r="R289" s="16" t="s">
        <v>1119</v>
      </c>
      <c r="S289" s="16" t="s">
        <v>31</v>
      </c>
      <c r="T289" s="16" t="s">
        <v>180</v>
      </c>
      <c r="U289" s="16" t="s">
        <v>1120</v>
      </c>
      <c r="V289" s="18">
        <v>27.968</v>
      </c>
      <c r="W289" s="16">
        <v>4</v>
      </c>
      <c r="X289" s="16">
        <v>0.2</v>
      </c>
      <c r="Y289" s="18">
        <v>9.4391999999999996</v>
      </c>
    </row>
    <row r="290" spans="1:25" x14ac:dyDescent="0.3">
      <c r="A290" s="13">
        <v>987</v>
      </c>
      <c r="B290" s="13" t="s">
        <v>1114</v>
      </c>
      <c r="C290" s="21">
        <f>1/COUNTIF(B:B,'Store Data - 2017'!$B290)</f>
        <v>0.33333333333333331</v>
      </c>
      <c r="D290" s="14">
        <v>43007</v>
      </c>
      <c r="E290" s="14">
        <v>43013</v>
      </c>
      <c r="F290" s="22" t="str">
        <f>TEXT('Store Data - 2017'!$D290,"mmmm")</f>
        <v>September</v>
      </c>
      <c r="G290" s="22" t="str">
        <f>TEXT('Store Data - 2017'!$D290,"dddd")</f>
        <v>Friday</v>
      </c>
      <c r="H290" s="13" t="s">
        <v>22</v>
      </c>
      <c r="I290" s="13" t="s">
        <v>1115</v>
      </c>
      <c r="J290" s="13" t="s">
        <v>1116</v>
      </c>
      <c r="K290" s="21">
        <f>1/COUNTIF(J:J,'Store Data - 2017'!$J290)</f>
        <v>0.14285714285714285</v>
      </c>
      <c r="L290" s="13" t="s">
        <v>48</v>
      </c>
      <c r="M290" s="13" t="s">
        <v>26</v>
      </c>
      <c r="N290" s="13" t="s">
        <v>279</v>
      </c>
      <c r="O290" s="13" t="s">
        <v>50</v>
      </c>
      <c r="P290" s="13">
        <v>77506</v>
      </c>
      <c r="Q290" s="13" t="s">
        <v>51</v>
      </c>
      <c r="R290" s="13" t="s">
        <v>1121</v>
      </c>
      <c r="S290" s="13" t="s">
        <v>61</v>
      </c>
      <c r="T290" s="13" t="s">
        <v>765</v>
      </c>
      <c r="U290" s="13" t="s">
        <v>1122</v>
      </c>
      <c r="V290" s="15">
        <v>336.51</v>
      </c>
      <c r="W290" s="13">
        <v>3</v>
      </c>
      <c r="X290" s="13">
        <v>0.4</v>
      </c>
      <c r="Y290" s="15">
        <v>44.868000000000002</v>
      </c>
    </row>
    <row r="291" spans="1:25" x14ac:dyDescent="0.3">
      <c r="A291" s="16">
        <v>989</v>
      </c>
      <c r="B291" s="16" t="s">
        <v>1123</v>
      </c>
      <c r="C291" s="21">
        <f>1/COUNTIF(B:B,'Store Data - 2017'!$B291)</f>
        <v>0.5</v>
      </c>
      <c r="D291" s="17">
        <v>42876</v>
      </c>
      <c r="E291" s="17">
        <v>42881</v>
      </c>
      <c r="F291" s="22" t="str">
        <f>TEXT('Store Data - 2017'!$D291,"mmmm")</f>
        <v>May</v>
      </c>
      <c r="G291" s="22" t="str">
        <f>TEXT('Store Data - 2017'!$D291,"dddd")</f>
        <v>Sunday</v>
      </c>
      <c r="H291" s="16" t="s">
        <v>22</v>
      </c>
      <c r="I291" s="16" t="s">
        <v>1124</v>
      </c>
      <c r="J291" s="16" t="s">
        <v>1125</v>
      </c>
      <c r="K291" s="21">
        <f>1/COUNTIF(J:J,'Store Data - 2017'!$J291)</f>
        <v>0.5</v>
      </c>
      <c r="L291" s="16" t="s">
        <v>57</v>
      </c>
      <c r="M291" s="16" t="s">
        <v>26</v>
      </c>
      <c r="N291" s="16" t="s">
        <v>985</v>
      </c>
      <c r="O291" s="16" t="s">
        <v>127</v>
      </c>
      <c r="P291" s="16">
        <v>13021</v>
      </c>
      <c r="Q291" s="16" t="s">
        <v>40</v>
      </c>
      <c r="R291" s="16" t="s">
        <v>1126</v>
      </c>
      <c r="S291" s="16" t="s">
        <v>42</v>
      </c>
      <c r="T291" s="16" t="s">
        <v>87</v>
      </c>
      <c r="U291" s="16" t="s">
        <v>1127</v>
      </c>
      <c r="V291" s="18">
        <v>520.04999999999995</v>
      </c>
      <c r="W291" s="16">
        <v>5</v>
      </c>
      <c r="X291" s="16">
        <v>0</v>
      </c>
      <c r="Y291" s="18">
        <v>72.807000000000002</v>
      </c>
    </row>
    <row r="292" spans="1:25" x14ac:dyDescent="0.3">
      <c r="A292" s="13">
        <v>990</v>
      </c>
      <c r="B292" s="13" t="s">
        <v>1123</v>
      </c>
      <c r="C292" s="21">
        <f>1/COUNTIF(B:B,'Store Data - 2017'!$B292)</f>
        <v>0.5</v>
      </c>
      <c r="D292" s="14">
        <v>42876</v>
      </c>
      <c r="E292" s="14">
        <v>42881</v>
      </c>
      <c r="F292" s="22" t="str">
        <f>TEXT('Store Data - 2017'!$D292,"mmmm")</f>
        <v>May</v>
      </c>
      <c r="G292" s="22" t="str">
        <f>TEXT('Store Data - 2017'!$D292,"dddd")</f>
        <v>Sunday</v>
      </c>
      <c r="H292" s="13" t="s">
        <v>22</v>
      </c>
      <c r="I292" s="13" t="s">
        <v>1124</v>
      </c>
      <c r="J292" s="13" t="s">
        <v>1125</v>
      </c>
      <c r="K292" s="21">
        <f>1/COUNTIF(J:J,'Store Data - 2017'!$J292)</f>
        <v>0.5</v>
      </c>
      <c r="L292" s="13" t="s">
        <v>57</v>
      </c>
      <c r="M292" s="13" t="s">
        <v>26</v>
      </c>
      <c r="N292" s="13" t="s">
        <v>985</v>
      </c>
      <c r="O292" s="13" t="s">
        <v>127</v>
      </c>
      <c r="P292" s="13">
        <v>13021</v>
      </c>
      <c r="Q292" s="13" t="s">
        <v>40</v>
      </c>
      <c r="R292" s="13" t="s">
        <v>1128</v>
      </c>
      <c r="S292" s="13" t="s">
        <v>31</v>
      </c>
      <c r="T292" s="13" t="s">
        <v>146</v>
      </c>
      <c r="U292" s="13" t="s">
        <v>1129</v>
      </c>
      <c r="V292" s="15">
        <v>17.97</v>
      </c>
      <c r="W292" s="13">
        <v>3</v>
      </c>
      <c r="X292" s="13">
        <v>0</v>
      </c>
      <c r="Y292" s="15">
        <v>5.2112999999999996</v>
      </c>
    </row>
    <row r="293" spans="1:25" x14ac:dyDescent="0.3">
      <c r="A293" s="16">
        <v>1009</v>
      </c>
      <c r="B293" s="16" t="s">
        <v>1130</v>
      </c>
      <c r="C293" s="21">
        <f>1/COUNTIF(B:B,'Store Data - 2017'!$B293)</f>
        <v>1</v>
      </c>
      <c r="D293" s="17">
        <v>43095</v>
      </c>
      <c r="E293" s="17">
        <v>43101</v>
      </c>
      <c r="F293" s="22" t="str">
        <f>TEXT('Store Data - 2017'!$D293,"mmmm")</f>
        <v>December</v>
      </c>
      <c r="G293" s="22" t="str">
        <f>TEXT('Store Data - 2017'!$D293,"dddd")</f>
        <v>Tuesday</v>
      </c>
      <c r="H293" s="16" t="s">
        <v>22</v>
      </c>
      <c r="I293" s="16" t="s">
        <v>1131</v>
      </c>
      <c r="J293" s="16" t="s">
        <v>1132</v>
      </c>
      <c r="K293" s="21">
        <f>1/COUNTIF(J:J,'Store Data - 2017'!$J293)</f>
        <v>0.1</v>
      </c>
      <c r="L293" s="16" t="s">
        <v>25</v>
      </c>
      <c r="M293" s="16" t="s">
        <v>26</v>
      </c>
      <c r="N293" s="16" t="s">
        <v>763</v>
      </c>
      <c r="O293" s="16" t="s">
        <v>851</v>
      </c>
      <c r="P293" s="16">
        <v>52601</v>
      </c>
      <c r="Q293" s="16" t="s">
        <v>51</v>
      </c>
      <c r="R293" s="16" t="s">
        <v>1133</v>
      </c>
      <c r="S293" s="16" t="s">
        <v>31</v>
      </c>
      <c r="T293" s="16" t="s">
        <v>32</v>
      </c>
      <c r="U293" s="16" t="s">
        <v>1134</v>
      </c>
      <c r="V293" s="18">
        <v>44.75</v>
      </c>
      <c r="W293" s="16">
        <v>5</v>
      </c>
      <c r="X293" s="16">
        <v>0</v>
      </c>
      <c r="Y293" s="18">
        <v>20.585000000000001</v>
      </c>
    </row>
    <row r="294" spans="1:25" x14ac:dyDescent="0.3">
      <c r="A294" s="13">
        <v>1010</v>
      </c>
      <c r="B294" s="13" t="s">
        <v>1135</v>
      </c>
      <c r="C294" s="21">
        <f>1/COUNTIF(B:B,'Store Data - 2017'!$B294)</f>
        <v>1</v>
      </c>
      <c r="D294" s="14">
        <v>42948</v>
      </c>
      <c r="E294" s="14">
        <v>42950</v>
      </c>
      <c r="F294" s="22" t="str">
        <f>TEXT('Store Data - 2017'!$D294,"mmmm")</f>
        <v>August</v>
      </c>
      <c r="G294" s="22" t="str">
        <f>TEXT('Store Data - 2017'!$D294,"dddd")</f>
        <v>Tuesday</v>
      </c>
      <c r="H294" s="13" t="s">
        <v>80</v>
      </c>
      <c r="I294" s="13" t="s">
        <v>677</v>
      </c>
      <c r="J294" s="13" t="s">
        <v>678</v>
      </c>
      <c r="K294" s="21">
        <f>1/COUNTIF(J:J,'Store Data - 2017'!$J294)</f>
        <v>0.16666666666666666</v>
      </c>
      <c r="L294" s="13" t="s">
        <v>25</v>
      </c>
      <c r="M294" s="13" t="s">
        <v>26</v>
      </c>
      <c r="N294" s="13" t="s">
        <v>94</v>
      </c>
      <c r="O294" s="13" t="s">
        <v>59</v>
      </c>
      <c r="P294" s="13">
        <v>60653</v>
      </c>
      <c r="Q294" s="13" t="s">
        <v>51</v>
      </c>
      <c r="R294" s="13" t="s">
        <v>1136</v>
      </c>
      <c r="S294" s="13" t="s">
        <v>61</v>
      </c>
      <c r="T294" s="13" t="s">
        <v>62</v>
      </c>
      <c r="U294" s="13" t="s">
        <v>1137</v>
      </c>
      <c r="V294" s="15">
        <v>95.983999999999995</v>
      </c>
      <c r="W294" s="13">
        <v>2</v>
      </c>
      <c r="X294" s="13">
        <v>0.2</v>
      </c>
      <c r="Y294" s="15">
        <v>5.9989999999999997</v>
      </c>
    </row>
    <row r="295" spans="1:25" x14ac:dyDescent="0.3">
      <c r="A295" s="16">
        <v>1012</v>
      </c>
      <c r="B295" s="16" t="s">
        <v>1138</v>
      </c>
      <c r="C295" s="21">
        <f>1/COUNTIF(B:B,'Store Data - 2017'!$B295)</f>
        <v>0.5</v>
      </c>
      <c r="D295" s="17">
        <v>42903</v>
      </c>
      <c r="E295" s="17">
        <v>42907</v>
      </c>
      <c r="F295" s="22" t="str">
        <f>TEXT('Store Data - 2017'!$D295,"mmmm")</f>
        <v>June</v>
      </c>
      <c r="G295" s="22" t="str">
        <f>TEXT('Store Data - 2017'!$D295,"dddd")</f>
        <v>Saturday</v>
      </c>
      <c r="H295" s="16" t="s">
        <v>35</v>
      </c>
      <c r="I295" s="16" t="s">
        <v>1139</v>
      </c>
      <c r="J295" s="16" t="s">
        <v>1140</v>
      </c>
      <c r="K295" s="21">
        <f>1/COUNTIF(J:J,'Store Data - 2017'!$J295)</f>
        <v>0.5</v>
      </c>
      <c r="L295" s="16" t="s">
        <v>25</v>
      </c>
      <c r="M295" s="16" t="s">
        <v>26</v>
      </c>
      <c r="N295" s="16" t="s">
        <v>1141</v>
      </c>
      <c r="O295" s="16" t="s">
        <v>433</v>
      </c>
      <c r="P295" s="16">
        <v>98502</v>
      </c>
      <c r="Q295" s="16" t="s">
        <v>120</v>
      </c>
      <c r="R295" s="16" t="s">
        <v>1142</v>
      </c>
      <c r="S295" s="16" t="s">
        <v>42</v>
      </c>
      <c r="T295" s="16" t="s">
        <v>87</v>
      </c>
      <c r="U295" s="16" t="s">
        <v>1143</v>
      </c>
      <c r="V295" s="18">
        <v>155.25</v>
      </c>
      <c r="W295" s="16">
        <v>3</v>
      </c>
      <c r="X295" s="16">
        <v>0</v>
      </c>
      <c r="Y295" s="18">
        <v>46.575000000000003</v>
      </c>
    </row>
    <row r="296" spans="1:25" x14ac:dyDescent="0.3">
      <c r="A296" s="13">
        <v>1013</v>
      </c>
      <c r="B296" s="13" t="s">
        <v>1138</v>
      </c>
      <c r="C296" s="21">
        <f>1/COUNTIF(B:B,'Store Data - 2017'!$B296)</f>
        <v>0.5</v>
      </c>
      <c r="D296" s="14">
        <v>42903</v>
      </c>
      <c r="E296" s="14">
        <v>42907</v>
      </c>
      <c r="F296" s="22" t="str">
        <f>TEXT('Store Data - 2017'!$D296,"mmmm")</f>
        <v>June</v>
      </c>
      <c r="G296" s="22" t="str">
        <f>TEXT('Store Data - 2017'!$D296,"dddd")</f>
        <v>Saturday</v>
      </c>
      <c r="H296" s="13" t="s">
        <v>35</v>
      </c>
      <c r="I296" s="13" t="s">
        <v>1139</v>
      </c>
      <c r="J296" s="13" t="s">
        <v>1140</v>
      </c>
      <c r="K296" s="21">
        <f>1/COUNTIF(J:J,'Store Data - 2017'!$J296)</f>
        <v>0.5</v>
      </c>
      <c r="L296" s="13" t="s">
        <v>25</v>
      </c>
      <c r="M296" s="13" t="s">
        <v>26</v>
      </c>
      <c r="N296" s="13" t="s">
        <v>1141</v>
      </c>
      <c r="O296" s="13" t="s">
        <v>433</v>
      </c>
      <c r="P296" s="13">
        <v>98502</v>
      </c>
      <c r="Q296" s="13" t="s">
        <v>120</v>
      </c>
      <c r="R296" s="13" t="s">
        <v>1144</v>
      </c>
      <c r="S296" s="13" t="s">
        <v>31</v>
      </c>
      <c r="T296" s="13" t="s">
        <v>70</v>
      </c>
      <c r="U296" s="13" t="s">
        <v>1145</v>
      </c>
      <c r="V296" s="15">
        <v>14.03</v>
      </c>
      <c r="W296" s="13">
        <v>1</v>
      </c>
      <c r="X296" s="13">
        <v>0</v>
      </c>
      <c r="Y296" s="15">
        <v>4.0686999999999998</v>
      </c>
    </row>
    <row r="297" spans="1:25" x14ac:dyDescent="0.3">
      <c r="A297" s="16">
        <v>1025</v>
      </c>
      <c r="B297" s="16" t="s">
        <v>1146</v>
      </c>
      <c r="C297" s="21">
        <f>1/COUNTIF(B:B,'Store Data - 2017'!$B297)</f>
        <v>1</v>
      </c>
      <c r="D297" s="17">
        <v>43086</v>
      </c>
      <c r="E297" s="17">
        <v>43089</v>
      </c>
      <c r="F297" s="22" t="str">
        <f>TEXT('Store Data - 2017'!$D297,"mmmm")</f>
        <v>December</v>
      </c>
      <c r="G297" s="22" t="str">
        <f>TEXT('Store Data - 2017'!$D297,"dddd")</f>
        <v>Sunday</v>
      </c>
      <c r="H297" s="16" t="s">
        <v>80</v>
      </c>
      <c r="I297" s="16" t="s">
        <v>1147</v>
      </c>
      <c r="J297" s="16" t="s">
        <v>1148</v>
      </c>
      <c r="K297" s="21">
        <f>1/COUNTIF(J:J,'Store Data - 2017'!$J297)</f>
        <v>9.0909090909090912E-2</v>
      </c>
      <c r="L297" s="16" t="s">
        <v>48</v>
      </c>
      <c r="M297" s="16" t="s">
        <v>26</v>
      </c>
      <c r="N297" s="16" t="s">
        <v>452</v>
      </c>
      <c r="O297" s="16" t="s">
        <v>134</v>
      </c>
      <c r="P297" s="16">
        <v>90045</v>
      </c>
      <c r="Q297" s="16" t="s">
        <v>120</v>
      </c>
      <c r="R297" s="16" t="s">
        <v>1149</v>
      </c>
      <c r="S297" s="16" t="s">
        <v>31</v>
      </c>
      <c r="T297" s="16" t="s">
        <v>84</v>
      </c>
      <c r="U297" s="16" t="s">
        <v>1150</v>
      </c>
      <c r="V297" s="18">
        <v>11.808</v>
      </c>
      <c r="W297" s="16">
        <v>2</v>
      </c>
      <c r="X297" s="16">
        <v>0.2</v>
      </c>
      <c r="Y297" s="18">
        <v>4.2804000000000002</v>
      </c>
    </row>
    <row r="298" spans="1:25" x14ac:dyDescent="0.3">
      <c r="A298" s="13">
        <v>1039</v>
      </c>
      <c r="B298" s="13" t="s">
        <v>1151</v>
      </c>
      <c r="C298" s="21">
        <f>1/COUNTIF(B:B,'Store Data - 2017'!$B298)</f>
        <v>0.5</v>
      </c>
      <c r="D298" s="14">
        <v>43059</v>
      </c>
      <c r="E298" s="14">
        <v>43060</v>
      </c>
      <c r="F298" s="22" t="str">
        <f>TEXT('Store Data - 2017'!$D298,"mmmm")</f>
        <v>November</v>
      </c>
      <c r="G298" s="22" t="str">
        <f>TEXT('Store Data - 2017'!$D298,"dddd")</f>
        <v>Monday</v>
      </c>
      <c r="H298" s="13" t="s">
        <v>80</v>
      </c>
      <c r="I298" s="13" t="s">
        <v>1152</v>
      </c>
      <c r="J298" s="13" t="s">
        <v>1153</v>
      </c>
      <c r="K298" s="21">
        <f>1/COUNTIF(J:J,'Store Data - 2017'!$J298)</f>
        <v>0.2</v>
      </c>
      <c r="L298" s="13" t="s">
        <v>25</v>
      </c>
      <c r="M298" s="13" t="s">
        <v>26</v>
      </c>
      <c r="N298" s="13" t="s">
        <v>763</v>
      </c>
      <c r="O298" s="13" t="s">
        <v>28</v>
      </c>
      <c r="P298" s="13">
        <v>27217</v>
      </c>
      <c r="Q298" s="13" t="s">
        <v>29</v>
      </c>
      <c r="R298" s="13" t="s">
        <v>1154</v>
      </c>
      <c r="S298" s="13" t="s">
        <v>31</v>
      </c>
      <c r="T298" s="13" t="s">
        <v>146</v>
      </c>
      <c r="U298" s="13" t="s">
        <v>1155</v>
      </c>
      <c r="V298" s="15">
        <v>23.968</v>
      </c>
      <c r="W298" s="13">
        <v>7</v>
      </c>
      <c r="X298" s="13">
        <v>0.2</v>
      </c>
      <c r="Y298" s="15">
        <v>2.6964000000000001</v>
      </c>
    </row>
    <row r="299" spans="1:25" x14ac:dyDescent="0.3">
      <c r="A299" s="16">
        <v>1040</v>
      </c>
      <c r="B299" s="16" t="s">
        <v>1151</v>
      </c>
      <c r="C299" s="21">
        <f>1/COUNTIF(B:B,'Store Data - 2017'!$B299)</f>
        <v>0.5</v>
      </c>
      <c r="D299" s="17">
        <v>43059</v>
      </c>
      <c r="E299" s="17">
        <v>43060</v>
      </c>
      <c r="F299" s="22" t="str">
        <f>TEXT('Store Data - 2017'!$D299,"mmmm")</f>
        <v>November</v>
      </c>
      <c r="G299" s="22" t="str">
        <f>TEXT('Store Data - 2017'!$D299,"dddd")</f>
        <v>Monday</v>
      </c>
      <c r="H299" s="16" t="s">
        <v>80</v>
      </c>
      <c r="I299" s="16" t="s">
        <v>1152</v>
      </c>
      <c r="J299" s="16" t="s">
        <v>1153</v>
      </c>
      <c r="K299" s="21">
        <f>1/COUNTIF(J:J,'Store Data - 2017'!$J299)</f>
        <v>0.2</v>
      </c>
      <c r="L299" s="16" t="s">
        <v>25</v>
      </c>
      <c r="M299" s="16" t="s">
        <v>26</v>
      </c>
      <c r="N299" s="16" t="s">
        <v>763</v>
      </c>
      <c r="O299" s="16" t="s">
        <v>28</v>
      </c>
      <c r="P299" s="16">
        <v>27217</v>
      </c>
      <c r="Q299" s="16" t="s">
        <v>29</v>
      </c>
      <c r="R299" s="16" t="s">
        <v>1156</v>
      </c>
      <c r="S299" s="16" t="s">
        <v>31</v>
      </c>
      <c r="T299" s="16" t="s">
        <v>146</v>
      </c>
      <c r="U299" s="16" t="s">
        <v>1157</v>
      </c>
      <c r="V299" s="18">
        <v>28.728000000000002</v>
      </c>
      <c r="W299" s="16">
        <v>3</v>
      </c>
      <c r="X299" s="16">
        <v>0.2</v>
      </c>
      <c r="Y299" s="18">
        <v>1.7955000000000001</v>
      </c>
    </row>
    <row r="300" spans="1:25" x14ac:dyDescent="0.3">
      <c r="A300" s="13">
        <v>1044</v>
      </c>
      <c r="B300" s="13" t="s">
        <v>1158</v>
      </c>
      <c r="C300" s="21">
        <f>1/COUNTIF(B:B,'Store Data - 2017'!$B300)</f>
        <v>0.5</v>
      </c>
      <c r="D300" s="14">
        <v>42925</v>
      </c>
      <c r="E300" s="14">
        <v>42928</v>
      </c>
      <c r="F300" s="22" t="str">
        <f>TEXT('Store Data - 2017'!$D300,"mmmm")</f>
        <v>July</v>
      </c>
      <c r="G300" s="22" t="str">
        <f>TEXT('Store Data - 2017'!$D300,"dddd")</f>
        <v>Sunday</v>
      </c>
      <c r="H300" s="13" t="s">
        <v>80</v>
      </c>
      <c r="I300" s="13" t="s">
        <v>1159</v>
      </c>
      <c r="J300" s="13" t="s">
        <v>1160</v>
      </c>
      <c r="K300" s="21">
        <f>1/COUNTIF(J:J,'Store Data - 2017'!$J300)</f>
        <v>0.25</v>
      </c>
      <c r="L300" s="13" t="s">
        <v>57</v>
      </c>
      <c r="M300" s="13" t="s">
        <v>26</v>
      </c>
      <c r="N300" s="13" t="s">
        <v>94</v>
      </c>
      <c r="O300" s="13" t="s">
        <v>59</v>
      </c>
      <c r="P300" s="13">
        <v>60610</v>
      </c>
      <c r="Q300" s="13" t="s">
        <v>51</v>
      </c>
      <c r="R300" s="13" t="s">
        <v>1161</v>
      </c>
      <c r="S300" s="13" t="s">
        <v>31</v>
      </c>
      <c r="T300" s="13" t="s">
        <v>146</v>
      </c>
      <c r="U300" s="13" t="s">
        <v>1162</v>
      </c>
      <c r="V300" s="15">
        <v>8.84</v>
      </c>
      <c r="W300" s="13">
        <v>5</v>
      </c>
      <c r="X300" s="13">
        <v>0.2</v>
      </c>
      <c r="Y300" s="15">
        <v>2.9834999999999998</v>
      </c>
    </row>
    <row r="301" spans="1:25" x14ac:dyDescent="0.3">
      <c r="A301" s="16">
        <v>1045</v>
      </c>
      <c r="B301" s="16" t="s">
        <v>1158</v>
      </c>
      <c r="C301" s="21">
        <f>1/COUNTIF(B:B,'Store Data - 2017'!$B301)</f>
        <v>0.5</v>
      </c>
      <c r="D301" s="17">
        <v>42925</v>
      </c>
      <c r="E301" s="17">
        <v>42928</v>
      </c>
      <c r="F301" s="22" t="str">
        <f>TEXT('Store Data - 2017'!$D301,"mmmm")</f>
        <v>July</v>
      </c>
      <c r="G301" s="22" t="str">
        <f>TEXT('Store Data - 2017'!$D301,"dddd")</f>
        <v>Sunday</v>
      </c>
      <c r="H301" s="16" t="s">
        <v>80</v>
      </c>
      <c r="I301" s="16" t="s">
        <v>1159</v>
      </c>
      <c r="J301" s="16" t="s">
        <v>1160</v>
      </c>
      <c r="K301" s="21">
        <f>1/COUNTIF(J:J,'Store Data - 2017'!$J301)</f>
        <v>0.25</v>
      </c>
      <c r="L301" s="16" t="s">
        <v>57</v>
      </c>
      <c r="M301" s="16" t="s">
        <v>26</v>
      </c>
      <c r="N301" s="16" t="s">
        <v>94</v>
      </c>
      <c r="O301" s="16" t="s">
        <v>59</v>
      </c>
      <c r="P301" s="16">
        <v>60610</v>
      </c>
      <c r="Q301" s="16" t="s">
        <v>51</v>
      </c>
      <c r="R301" s="16" t="s">
        <v>1163</v>
      </c>
      <c r="S301" s="16" t="s">
        <v>31</v>
      </c>
      <c r="T301" s="16" t="s">
        <v>190</v>
      </c>
      <c r="U301" s="16" t="s">
        <v>1164</v>
      </c>
      <c r="V301" s="18">
        <v>58.463999999999999</v>
      </c>
      <c r="W301" s="16">
        <v>9</v>
      </c>
      <c r="X301" s="16">
        <v>0.8</v>
      </c>
      <c r="Y301" s="18">
        <v>-146.16</v>
      </c>
    </row>
    <row r="302" spans="1:25" x14ac:dyDescent="0.3">
      <c r="A302" s="13">
        <v>1046</v>
      </c>
      <c r="B302" s="13" t="s">
        <v>1165</v>
      </c>
      <c r="C302" s="21">
        <f>1/COUNTIF(B:B,'Store Data - 2017'!$B302)</f>
        <v>1</v>
      </c>
      <c r="D302" s="14">
        <v>43020</v>
      </c>
      <c r="E302" s="14">
        <v>43024</v>
      </c>
      <c r="F302" s="22" t="str">
        <f>TEXT('Store Data - 2017'!$D302,"mmmm")</f>
        <v>October</v>
      </c>
      <c r="G302" s="22" t="str">
        <f>TEXT('Store Data - 2017'!$D302,"dddd")</f>
        <v>Thursday</v>
      </c>
      <c r="H302" s="13" t="s">
        <v>22</v>
      </c>
      <c r="I302" s="13" t="s">
        <v>1166</v>
      </c>
      <c r="J302" s="13" t="s">
        <v>1167</v>
      </c>
      <c r="K302" s="21">
        <f>1/COUNTIF(J:J,'Store Data - 2017'!$J302)</f>
        <v>1</v>
      </c>
      <c r="L302" s="13" t="s">
        <v>48</v>
      </c>
      <c r="M302" s="13" t="s">
        <v>26</v>
      </c>
      <c r="N302" s="13" t="s">
        <v>1168</v>
      </c>
      <c r="O302" s="13" t="s">
        <v>59</v>
      </c>
      <c r="P302" s="13">
        <v>61107</v>
      </c>
      <c r="Q302" s="13" t="s">
        <v>51</v>
      </c>
      <c r="R302" s="13" t="s">
        <v>1169</v>
      </c>
      <c r="S302" s="13" t="s">
        <v>42</v>
      </c>
      <c r="T302" s="13" t="s">
        <v>43</v>
      </c>
      <c r="U302" s="13" t="s">
        <v>1170</v>
      </c>
      <c r="V302" s="15">
        <v>254.60400000000001</v>
      </c>
      <c r="W302" s="13">
        <v>14</v>
      </c>
      <c r="X302" s="13">
        <v>0.3</v>
      </c>
      <c r="Y302" s="15">
        <v>-18.186</v>
      </c>
    </row>
    <row r="303" spans="1:25" x14ac:dyDescent="0.3">
      <c r="A303" s="16">
        <v>1058</v>
      </c>
      <c r="B303" s="16" t="s">
        <v>1171</v>
      </c>
      <c r="C303" s="21">
        <f>1/COUNTIF(B:B,'Store Data - 2017'!$B303)</f>
        <v>0.5</v>
      </c>
      <c r="D303" s="17">
        <v>43079</v>
      </c>
      <c r="E303" s="17">
        <v>43086</v>
      </c>
      <c r="F303" s="22" t="str">
        <f>TEXT('Store Data - 2017'!$D303,"mmmm")</f>
        <v>December</v>
      </c>
      <c r="G303" s="22" t="str">
        <f>TEXT('Store Data - 2017'!$D303,"dddd")</f>
        <v>Sunday</v>
      </c>
      <c r="H303" s="16" t="s">
        <v>22</v>
      </c>
      <c r="I303" s="16" t="s">
        <v>1172</v>
      </c>
      <c r="J303" s="16" t="s">
        <v>1173</v>
      </c>
      <c r="K303" s="21">
        <f>1/COUNTIF(J:J,'Store Data - 2017'!$J303)</f>
        <v>0.125</v>
      </c>
      <c r="L303" s="16" t="s">
        <v>57</v>
      </c>
      <c r="M303" s="16" t="s">
        <v>26</v>
      </c>
      <c r="N303" s="16" t="s">
        <v>876</v>
      </c>
      <c r="O303" s="16" t="s">
        <v>134</v>
      </c>
      <c r="P303" s="16">
        <v>92037</v>
      </c>
      <c r="Q303" s="16" t="s">
        <v>120</v>
      </c>
      <c r="R303" s="16" t="s">
        <v>1174</v>
      </c>
      <c r="S303" s="16" t="s">
        <v>31</v>
      </c>
      <c r="T303" s="16" t="s">
        <v>84</v>
      </c>
      <c r="U303" s="16" t="s">
        <v>1175</v>
      </c>
      <c r="V303" s="18">
        <v>19.936</v>
      </c>
      <c r="W303" s="16">
        <v>4</v>
      </c>
      <c r="X303" s="16">
        <v>0.2</v>
      </c>
      <c r="Y303" s="18">
        <v>7.2267999999999999</v>
      </c>
    </row>
    <row r="304" spans="1:25" x14ac:dyDescent="0.3">
      <c r="A304" s="13">
        <v>1059</v>
      </c>
      <c r="B304" s="13" t="s">
        <v>1171</v>
      </c>
      <c r="C304" s="21">
        <f>1/COUNTIF(B:B,'Store Data - 2017'!$B304)</f>
        <v>0.5</v>
      </c>
      <c r="D304" s="14">
        <v>43079</v>
      </c>
      <c r="E304" s="14">
        <v>43086</v>
      </c>
      <c r="F304" s="22" t="str">
        <f>TEXT('Store Data - 2017'!$D304,"mmmm")</f>
        <v>December</v>
      </c>
      <c r="G304" s="22" t="str">
        <f>TEXT('Store Data - 2017'!$D304,"dddd")</f>
        <v>Sunday</v>
      </c>
      <c r="H304" s="13" t="s">
        <v>22</v>
      </c>
      <c r="I304" s="13" t="s">
        <v>1172</v>
      </c>
      <c r="J304" s="13" t="s">
        <v>1173</v>
      </c>
      <c r="K304" s="21">
        <f>1/COUNTIF(J:J,'Store Data - 2017'!$J304)</f>
        <v>0.125</v>
      </c>
      <c r="L304" s="13" t="s">
        <v>57</v>
      </c>
      <c r="M304" s="13" t="s">
        <v>26</v>
      </c>
      <c r="N304" s="13" t="s">
        <v>876</v>
      </c>
      <c r="O304" s="13" t="s">
        <v>134</v>
      </c>
      <c r="P304" s="13">
        <v>92037</v>
      </c>
      <c r="Q304" s="13" t="s">
        <v>120</v>
      </c>
      <c r="R304" s="13" t="s">
        <v>1176</v>
      </c>
      <c r="S304" s="13" t="s">
        <v>31</v>
      </c>
      <c r="T304" s="13" t="s">
        <v>84</v>
      </c>
      <c r="U304" s="13" t="s">
        <v>1177</v>
      </c>
      <c r="V304" s="15">
        <v>65.567999999999998</v>
      </c>
      <c r="W304" s="13">
        <v>2</v>
      </c>
      <c r="X304" s="13">
        <v>0.2</v>
      </c>
      <c r="Y304" s="15">
        <v>22.948799999999999</v>
      </c>
    </row>
    <row r="305" spans="1:25" x14ac:dyDescent="0.3">
      <c r="A305" s="16">
        <v>1069</v>
      </c>
      <c r="B305" s="16" t="s">
        <v>1178</v>
      </c>
      <c r="C305" s="21">
        <f>1/COUNTIF(B:B,'Store Data - 2017'!$B305)</f>
        <v>1</v>
      </c>
      <c r="D305" s="17">
        <v>43006</v>
      </c>
      <c r="E305" s="17">
        <v>43008</v>
      </c>
      <c r="F305" s="22" t="str">
        <f>TEXT('Store Data - 2017'!$D305,"mmmm")</f>
        <v>September</v>
      </c>
      <c r="G305" s="22" t="str">
        <f>TEXT('Store Data - 2017'!$D305,"dddd")</f>
        <v>Thursday</v>
      </c>
      <c r="H305" s="16" t="s">
        <v>35</v>
      </c>
      <c r="I305" s="16" t="s">
        <v>1179</v>
      </c>
      <c r="J305" s="16" t="s">
        <v>1180</v>
      </c>
      <c r="K305" s="21">
        <f>1/COUNTIF(J:J,'Store Data - 2017'!$J305)</f>
        <v>0.2</v>
      </c>
      <c r="L305" s="16" t="s">
        <v>25</v>
      </c>
      <c r="M305" s="16" t="s">
        <v>26</v>
      </c>
      <c r="N305" s="16" t="s">
        <v>1181</v>
      </c>
      <c r="O305" s="16" t="s">
        <v>50</v>
      </c>
      <c r="P305" s="16">
        <v>78521</v>
      </c>
      <c r="Q305" s="16" t="s">
        <v>51</v>
      </c>
      <c r="R305" s="16" t="s">
        <v>1182</v>
      </c>
      <c r="S305" s="16" t="s">
        <v>31</v>
      </c>
      <c r="T305" s="16" t="s">
        <v>725</v>
      </c>
      <c r="U305" s="16" t="s">
        <v>1183</v>
      </c>
      <c r="V305" s="18">
        <v>1.744</v>
      </c>
      <c r="W305" s="16">
        <v>1</v>
      </c>
      <c r="X305" s="16">
        <v>0.2</v>
      </c>
      <c r="Y305" s="18">
        <v>-0.3488</v>
      </c>
    </row>
    <row r="306" spans="1:25" x14ac:dyDescent="0.3">
      <c r="A306" s="13">
        <v>1073</v>
      </c>
      <c r="B306" s="13" t="s">
        <v>1184</v>
      </c>
      <c r="C306" s="21">
        <f>1/COUNTIF(B:B,'Store Data - 2017'!$B306)</f>
        <v>1</v>
      </c>
      <c r="D306" s="14">
        <v>43053</v>
      </c>
      <c r="E306" s="14">
        <v>43058</v>
      </c>
      <c r="F306" s="22" t="str">
        <f>TEXT('Store Data - 2017'!$D306,"mmmm")</f>
        <v>November</v>
      </c>
      <c r="G306" s="22" t="str">
        <f>TEXT('Store Data - 2017'!$D306,"dddd")</f>
        <v>Tuesday</v>
      </c>
      <c r="H306" s="13" t="s">
        <v>22</v>
      </c>
      <c r="I306" s="13" t="s">
        <v>1185</v>
      </c>
      <c r="J306" s="13" t="s">
        <v>1186</v>
      </c>
      <c r="K306" s="21">
        <f>1/COUNTIF(J:J,'Store Data - 2017'!$J306)</f>
        <v>0.14285714285714285</v>
      </c>
      <c r="L306" s="13" t="s">
        <v>25</v>
      </c>
      <c r="M306" s="13" t="s">
        <v>26</v>
      </c>
      <c r="N306" s="13" t="s">
        <v>126</v>
      </c>
      <c r="O306" s="13" t="s">
        <v>127</v>
      </c>
      <c r="P306" s="13">
        <v>10035</v>
      </c>
      <c r="Q306" s="13" t="s">
        <v>40</v>
      </c>
      <c r="R306" s="13" t="s">
        <v>1187</v>
      </c>
      <c r="S306" s="13" t="s">
        <v>31</v>
      </c>
      <c r="T306" s="13" t="s">
        <v>84</v>
      </c>
      <c r="U306" s="13" t="s">
        <v>1188</v>
      </c>
      <c r="V306" s="15">
        <v>8.64</v>
      </c>
      <c r="W306" s="13">
        <v>2</v>
      </c>
      <c r="X306" s="13">
        <v>0.2</v>
      </c>
      <c r="Y306" s="15">
        <v>3.024</v>
      </c>
    </row>
    <row r="307" spans="1:25" x14ac:dyDescent="0.3">
      <c r="A307" s="16">
        <v>1078</v>
      </c>
      <c r="B307" s="16" t="s">
        <v>1189</v>
      </c>
      <c r="C307" s="21">
        <f>1/COUNTIF(B:B,'Store Data - 2017'!$B307)</f>
        <v>0.33333333333333331</v>
      </c>
      <c r="D307" s="17">
        <v>43001</v>
      </c>
      <c r="E307" s="17">
        <v>43003</v>
      </c>
      <c r="F307" s="22" t="str">
        <f>TEXT('Store Data - 2017'!$D307,"mmmm")</f>
        <v>September</v>
      </c>
      <c r="G307" s="22" t="str">
        <f>TEXT('Store Data - 2017'!$D307,"dddd")</f>
        <v>Saturday</v>
      </c>
      <c r="H307" s="16" t="s">
        <v>35</v>
      </c>
      <c r="I307" s="16" t="s">
        <v>1190</v>
      </c>
      <c r="J307" s="16" t="s">
        <v>1191</v>
      </c>
      <c r="K307" s="21">
        <f>1/COUNTIF(J:J,'Store Data - 2017'!$J307)</f>
        <v>0.14285714285714285</v>
      </c>
      <c r="L307" s="16" t="s">
        <v>25</v>
      </c>
      <c r="M307" s="16" t="s">
        <v>26</v>
      </c>
      <c r="N307" s="16" t="s">
        <v>432</v>
      </c>
      <c r="O307" s="16" t="s">
        <v>433</v>
      </c>
      <c r="P307" s="16">
        <v>98105</v>
      </c>
      <c r="Q307" s="16" t="s">
        <v>120</v>
      </c>
      <c r="R307" s="16" t="s">
        <v>1192</v>
      </c>
      <c r="S307" s="16" t="s">
        <v>31</v>
      </c>
      <c r="T307" s="16" t="s">
        <v>190</v>
      </c>
      <c r="U307" s="16" t="s">
        <v>1193</v>
      </c>
      <c r="V307" s="18">
        <v>119.96</v>
      </c>
      <c r="W307" s="16">
        <v>2</v>
      </c>
      <c r="X307" s="16">
        <v>0</v>
      </c>
      <c r="Y307" s="18">
        <v>33.588799999999999</v>
      </c>
    </row>
    <row r="308" spans="1:25" x14ac:dyDescent="0.3">
      <c r="A308" s="13">
        <v>1079</v>
      </c>
      <c r="B308" s="13" t="s">
        <v>1189</v>
      </c>
      <c r="C308" s="21">
        <f>1/COUNTIF(B:B,'Store Data - 2017'!$B308)</f>
        <v>0.33333333333333331</v>
      </c>
      <c r="D308" s="14">
        <v>43001</v>
      </c>
      <c r="E308" s="14">
        <v>43003</v>
      </c>
      <c r="F308" s="22" t="str">
        <f>TEXT('Store Data - 2017'!$D308,"mmmm")</f>
        <v>September</v>
      </c>
      <c r="G308" s="22" t="str">
        <f>TEXT('Store Data - 2017'!$D308,"dddd")</f>
        <v>Saturday</v>
      </c>
      <c r="H308" s="13" t="s">
        <v>35</v>
      </c>
      <c r="I308" s="13" t="s">
        <v>1190</v>
      </c>
      <c r="J308" s="13" t="s">
        <v>1191</v>
      </c>
      <c r="K308" s="21">
        <f>1/COUNTIF(J:J,'Store Data - 2017'!$J308)</f>
        <v>0.14285714285714285</v>
      </c>
      <c r="L308" s="13" t="s">
        <v>25</v>
      </c>
      <c r="M308" s="13" t="s">
        <v>26</v>
      </c>
      <c r="N308" s="13" t="s">
        <v>432</v>
      </c>
      <c r="O308" s="13" t="s">
        <v>433</v>
      </c>
      <c r="P308" s="13">
        <v>98105</v>
      </c>
      <c r="Q308" s="13" t="s">
        <v>120</v>
      </c>
      <c r="R308" s="13" t="s">
        <v>1194</v>
      </c>
      <c r="S308" s="13" t="s">
        <v>31</v>
      </c>
      <c r="T308" s="13" t="s">
        <v>70</v>
      </c>
      <c r="U308" s="13" t="s">
        <v>1195</v>
      </c>
      <c r="V308" s="15">
        <v>31.44</v>
      </c>
      <c r="W308" s="13">
        <v>3</v>
      </c>
      <c r="X308" s="13">
        <v>0</v>
      </c>
      <c r="Y308" s="15">
        <v>8.4887999999999995</v>
      </c>
    </row>
    <row r="309" spans="1:25" x14ac:dyDescent="0.3">
      <c r="A309" s="16">
        <v>1080</v>
      </c>
      <c r="B309" s="16" t="s">
        <v>1189</v>
      </c>
      <c r="C309" s="21">
        <f>1/COUNTIF(B:B,'Store Data - 2017'!$B309)</f>
        <v>0.33333333333333331</v>
      </c>
      <c r="D309" s="17">
        <v>43001</v>
      </c>
      <c r="E309" s="17">
        <v>43003</v>
      </c>
      <c r="F309" s="22" t="str">
        <f>TEXT('Store Data - 2017'!$D309,"mmmm")</f>
        <v>September</v>
      </c>
      <c r="G309" s="22" t="str">
        <f>TEXT('Store Data - 2017'!$D309,"dddd")</f>
        <v>Saturday</v>
      </c>
      <c r="H309" s="16" t="s">
        <v>35</v>
      </c>
      <c r="I309" s="16" t="s">
        <v>1190</v>
      </c>
      <c r="J309" s="16" t="s">
        <v>1191</v>
      </c>
      <c r="K309" s="21">
        <f>1/COUNTIF(J:J,'Store Data - 2017'!$J309)</f>
        <v>0.14285714285714285</v>
      </c>
      <c r="L309" s="16" t="s">
        <v>25</v>
      </c>
      <c r="M309" s="16" t="s">
        <v>26</v>
      </c>
      <c r="N309" s="16" t="s">
        <v>432</v>
      </c>
      <c r="O309" s="16" t="s">
        <v>433</v>
      </c>
      <c r="P309" s="16">
        <v>98105</v>
      </c>
      <c r="Q309" s="16" t="s">
        <v>120</v>
      </c>
      <c r="R309" s="16" t="s">
        <v>577</v>
      </c>
      <c r="S309" s="16" t="s">
        <v>31</v>
      </c>
      <c r="T309" s="16" t="s">
        <v>84</v>
      </c>
      <c r="U309" s="16" t="s">
        <v>578</v>
      </c>
      <c r="V309" s="18">
        <v>6.88</v>
      </c>
      <c r="W309" s="16">
        <v>1</v>
      </c>
      <c r="X309" s="16">
        <v>0.2</v>
      </c>
      <c r="Y309" s="18">
        <v>2.3220000000000001</v>
      </c>
    </row>
    <row r="310" spans="1:25" x14ac:dyDescent="0.3">
      <c r="A310" s="13">
        <v>1090</v>
      </c>
      <c r="B310" s="13" t="s">
        <v>1196</v>
      </c>
      <c r="C310" s="21">
        <f>1/COUNTIF(B:B,'Store Data - 2017'!$B310)</f>
        <v>0.5</v>
      </c>
      <c r="D310" s="14">
        <v>42890</v>
      </c>
      <c r="E310" s="14">
        <v>42896</v>
      </c>
      <c r="F310" s="22" t="str">
        <f>TEXT('Store Data - 2017'!$D310,"mmmm")</f>
        <v>June</v>
      </c>
      <c r="G310" s="22" t="str">
        <f>TEXT('Store Data - 2017'!$D310,"dddd")</f>
        <v>Sunday</v>
      </c>
      <c r="H310" s="13" t="s">
        <v>22</v>
      </c>
      <c r="I310" s="13" t="s">
        <v>1084</v>
      </c>
      <c r="J310" s="13" t="s">
        <v>1085</v>
      </c>
      <c r="K310" s="21">
        <f>1/COUNTIF(J:J,'Store Data - 2017'!$J310)</f>
        <v>0.1111111111111111</v>
      </c>
      <c r="L310" s="13" t="s">
        <v>57</v>
      </c>
      <c r="M310" s="13" t="s">
        <v>26</v>
      </c>
      <c r="N310" s="13" t="s">
        <v>1197</v>
      </c>
      <c r="O310" s="13" t="s">
        <v>28</v>
      </c>
      <c r="P310" s="13">
        <v>28110</v>
      </c>
      <c r="Q310" s="13" t="s">
        <v>29</v>
      </c>
      <c r="R310" s="13" t="s">
        <v>336</v>
      </c>
      <c r="S310" s="13" t="s">
        <v>42</v>
      </c>
      <c r="T310" s="13" t="s">
        <v>87</v>
      </c>
      <c r="U310" s="13" t="s">
        <v>337</v>
      </c>
      <c r="V310" s="15">
        <v>31.984000000000002</v>
      </c>
      <c r="W310" s="13">
        <v>2</v>
      </c>
      <c r="X310" s="13">
        <v>0.2</v>
      </c>
      <c r="Y310" s="15">
        <v>1.9990000000000001</v>
      </c>
    </row>
    <row r="311" spans="1:25" x14ac:dyDescent="0.3">
      <c r="A311" s="16">
        <v>1091</v>
      </c>
      <c r="B311" s="16" t="s">
        <v>1196</v>
      </c>
      <c r="C311" s="21">
        <f>1/COUNTIF(B:B,'Store Data - 2017'!$B311)</f>
        <v>0.5</v>
      </c>
      <c r="D311" s="17">
        <v>42890</v>
      </c>
      <c r="E311" s="17">
        <v>42896</v>
      </c>
      <c r="F311" s="22" t="str">
        <f>TEXT('Store Data - 2017'!$D311,"mmmm")</f>
        <v>June</v>
      </c>
      <c r="G311" s="22" t="str">
        <f>TEXT('Store Data - 2017'!$D311,"dddd")</f>
        <v>Sunday</v>
      </c>
      <c r="H311" s="16" t="s">
        <v>22</v>
      </c>
      <c r="I311" s="16" t="s">
        <v>1084</v>
      </c>
      <c r="J311" s="16" t="s">
        <v>1085</v>
      </c>
      <c r="K311" s="21">
        <f>1/COUNTIF(J:J,'Store Data - 2017'!$J311)</f>
        <v>0.1111111111111111</v>
      </c>
      <c r="L311" s="16" t="s">
        <v>57</v>
      </c>
      <c r="M311" s="16" t="s">
        <v>26</v>
      </c>
      <c r="N311" s="16" t="s">
        <v>1197</v>
      </c>
      <c r="O311" s="16" t="s">
        <v>28</v>
      </c>
      <c r="P311" s="16">
        <v>28110</v>
      </c>
      <c r="Q311" s="16" t="s">
        <v>29</v>
      </c>
      <c r="R311" s="16" t="s">
        <v>1198</v>
      </c>
      <c r="S311" s="16" t="s">
        <v>61</v>
      </c>
      <c r="T311" s="16" t="s">
        <v>62</v>
      </c>
      <c r="U311" s="16" t="s">
        <v>1199</v>
      </c>
      <c r="V311" s="18">
        <v>71.983999999999995</v>
      </c>
      <c r="W311" s="16">
        <v>2</v>
      </c>
      <c r="X311" s="16">
        <v>0.2</v>
      </c>
      <c r="Y311" s="18">
        <v>25.194400000000002</v>
      </c>
    </row>
    <row r="312" spans="1:25" x14ac:dyDescent="0.3">
      <c r="A312" s="13">
        <v>1096</v>
      </c>
      <c r="B312" s="13" t="s">
        <v>1200</v>
      </c>
      <c r="C312" s="21">
        <f>1/COUNTIF(B:B,'Store Data - 2017'!$B312)</f>
        <v>0.5</v>
      </c>
      <c r="D312" s="14">
        <v>42756</v>
      </c>
      <c r="E312" s="14">
        <v>42761</v>
      </c>
      <c r="F312" s="22" t="str">
        <f>TEXT('Store Data - 2017'!$D312,"mmmm")</f>
        <v>January</v>
      </c>
      <c r="G312" s="22" t="str">
        <f>TEXT('Store Data - 2017'!$D312,"dddd")</f>
        <v>Saturday</v>
      </c>
      <c r="H312" s="13" t="s">
        <v>22</v>
      </c>
      <c r="I312" s="13" t="s">
        <v>1201</v>
      </c>
      <c r="J312" s="13" t="s">
        <v>1202</v>
      </c>
      <c r="K312" s="21">
        <f>1/COUNTIF(J:J,'Store Data - 2017'!$J312)</f>
        <v>0.25</v>
      </c>
      <c r="L312" s="13" t="s">
        <v>48</v>
      </c>
      <c r="M312" s="13" t="s">
        <v>26</v>
      </c>
      <c r="N312" s="13" t="s">
        <v>140</v>
      </c>
      <c r="O312" s="13" t="s">
        <v>28</v>
      </c>
      <c r="P312" s="13">
        <v>28205</v>
      </c>
      <c r="Q312" s="13" t="s">
        <v>29</v>
      </c>
      <c r="R312" s="13" t="s">
        <v>1203</v>
      </c>
      <c r="S312" s="13" t="s">
        <v>31</v>
      </c>
      <c r="T312" s="13" t="s">
        <v>70</v>
      </c>
      <c r="U312" s="13" t="s">
        <v>1204</v>
      </c>
      <c r="V312" s="15">
        <v>348.20800000000003</v>
      </c>
      <c r="W312" s="13">
        <v>7</v>
      </c>
      <c r="X312" s="13">
        <v>0.2</v>
      </c>
      <c r="Y312" s="15">
        <v>30.4682</v>
      </c>
    </row>
    <row r="313" spans="1:25" x14ac:dyDescent="0.3">
      <c r="A313" s="16">
        <v>1097</v>
      </c>
      <c r="B313" s="16" t="s">
        <v>1200</v>
      </c>
      <c r="C313" s="21">
        <f>1/COUNTIF(B:B,'Store Data - 2017'!$B313)</f>
        <v>0.5</v>
      </c>
      <c r="D313" s="17">
        <v>42756</v>
      </c>
      <c r="E313" s="17">
        <v>42761</v>
      </c>
      <c r="F313" s="22" t="str">
        <f>TEXT('Store Data - 2017'!$D313,"mmmm")</f>
        <v>January</v>
      </c>
      <c r="G313" s="22" t="str">
        <f>TEXT('Store Data - 2017'!$D313,"dddd")</f>
        <v>Saturday</v>
      </c>
      <c r="H313" s="16" t="s">
        <v>22</v>
      </c>
      <c r="I313" s="16" t="s">
        <v>1201</v>
      </c>
      <c r="J313" s="16" t="s">
        <v>1202</v>
      </c>
      <c r="K313" s="21">
        <f>1/COUNTIF(J:J,'Store Data - 2017'!$J313)</f>
        <v>0.25</v>
      </c>
      <c r="L313" s="16" t="s">
        <v>48</v>
      </c>
      <c r="M313" s="16" t="s">
        <v>26</v>
      </c>
      <c r="N313" s="16" t="s">
        <v>140</v>
      </c>
      <c r="O313" s="16" t="s">
        <v>28</v>
      </c>
      <c r="P313" s="16">
        <v>28205</v>
      </c>
      <c r="Q313" s="16" t="s">
        <v>29</v>
      </c>
      <c r="R313" s="16" t="s">
        <v>1205</v>
      </c>
      <c r="S313" s="16" t="s">
        <v>31</v>
      </c>
      <c r="T313" s="16" t="s">
        <v>84</v>
      </c>
      <c r="U313" s="16" t="s">
        <v>1206</v>
      </c>
      <c r="V313" s="18">
        <v>35.783999999999999</v>
      </c>
      <c r="W313" s="16">
        <v>7</v>
      </c>
      <c r="X313" s="16">
        <v>0.7</v>
      </c>
      <c r="Y313" s="18">
        <v>-28.627199999999998</v>
      </c>
    </row>
    <row r="314" spans="1:25" x14ac:dyDescent="0.3">
      <c r="A314" s="13">
        <v>1103</v>
      </c>
      <c r="B314" s="13" t="s">
        <v>1207</v>
      </c>
      <c r="C314" s="21">
        <f>1/COUNTIF(B:B,'Store Data - 2017'!$B314)</f>
        <v>0.5</v>
      </c>
      <c r="D314" s="14">
        <v>42846</v>
      </c>
      <c r="E314" s="14">
        <v>42852</v>
      </c>
      <c r="F314" s="22" t="str">
        <f>TEXT('Store Data - 2017'!$D314,"mmmm")</f>
        <v>April</v>
      </c>
      <c r="G314" s="22" t="str">
        <f>TEXT('Store Data - 2017'!$D314,"dddd")</f>
        <v>Friday</v>
      </c>
      <c r="H314" s="13" t="s">
        <v>22</v>
      </c>
      <c r="I314" s="13" t="s">
        <v>1208</v>
      </c>
      <c r="J314" s="13" t="s">
        <v>1209</v>
      </c>
      <c r="K314" s="21">
        <f>1/COUNTIF(J:J,'Store Data - 2017'!$J314)</f>
        <v>0.25</v>
      </c>
      <c r="L314" s="13" t="s">
        <v>25</v>
      </c>
      <c r="M314" s="13" t="s">
        <v>26</v>
      </c>
      <c r="N314" s="13" t="s">
        <v>49</v>
      </c>
      <c r="O314" s="13" t="s">
        <v>50</v>
      </c>
      <c r="P314" s="13">
        <v>77041</v>
      </c>
      <c r="Q314" s="13" t="s">
        <v>51</v>
      </c>
      <c r="R314" s="13" t="s">
        <v>1210</v>
      </c>
      <c r="S314" s="13" t="s">
        <v>31</v>
      </c>
      <c r="T314" s="13" t="s">
        <v>84</v>
      </c>
      <c r="U314" s="13" t="s">
        <v>1211</v>
      </c>
      <c r="V314" s="15">
        <v>2.694</v>
      </c>
      <c r="W314" s="13">
        <v>3</v>
      </c>
      <c r="X314" s="13">
        <v>0.8</v>
      </c>
      <c r="Y314" s="15">
        <v>-4.7145000000000001</v>
      </c>
    </row>
    <row r="315" spans="1:25" x14ac:dyDescent="0.3">
      <c r="A315" s="16">
        <v>1104</v>
      </c>
      <c r="B315" s="16" t="s">
        <v>1207</v>
      </c>
      <c r="C315" s="21">
        <f>1/COUNTIF(B:B,'Store Data - 2017'!$B315)</f>
        <v>0.5</v>
      </c>
      <c r="D315" s="17">
        <v>42846</v>
      </c>
      <c r="E315" s="17">
        <v>42852</v>
      </c>
      <c r="F315" s="22" t="str">
        <f>TEXT('Store Data - 2017'!$D315,"mmmm")</f>
        <v>April</v>
      </c>
      <c r="G315" s="22" t="str">
        <f>TEXT('Store Data - 2017'!$D315,"dddd")</f>
        <v>Friday</v>
      </c>
      <c r="H315" s="16" t="s">
        <v>22</v>
      </c>
      <c r="I315" s="16" t="s">
        <v>1208</v>
      </c>
      <c r="J315" s="16" t="s">
        <v>1209</v>
      </c>
      <c r="K315" s="21">
        <f>1/COUNTIF(J:J,'Store Data - 2017'!$J315)</f>
        <v>0.25</v>
      </c>
      <c r="L315" s="16" t="s">
        <v>25</v>
      </c>
      <c r="M315" s="16" t="s">
        <v>26</v>
      </c>
      <c r="N315" s="16" t="s">
        <v>49</v>
      </c>
      <c r="O315" s="16" t="s">
        <v>50</v>
      </c>
      <c r="P315" s="16">
        <v>77041</v>
      </c>
      <c r="Q315" s="16" t="s">
        <v>51</v>
      </c>
      <c r="R315" s="16" t="s">
        <v>1212</v>
      </c>
      <c r="S315" s="16" t="s">
        <v>31</v>
      </c>
      <c r="T315" s="16" t="s">
        <v>84</v>
      </c>
      <c r="U315" s="16" t="s">
        <v>1213</v>
      </c>
      <c r="V315" s="18">
        <v>2.9340000000000002</v>
      </c>
      <c r="W315" s="16">
        <v>3</v>
      </c>
      <c r="X315" s="16">
        <v>0.8</v>
      </c>
      <c r="Y315" s="18">
        <v>-4.9878</v>
      </c>
    </row>
    <row r="316" spans="1:25" x14ac:dyDescent="0.3">
      <c r="A316" s="13">
        <v>1114</v>
      </c>
      <c r="B316" s="13" t="s">
        <v>1214</v>
      </c>
      <c r="C316" s="21">
        <f>1/COUNTIF(B:B,'Store Data - 2017'!$B316)</f>
        <v>0.33333333333333331</v>
      </c>
      <c r="D316" s="14">
        <v>43087</v>
      </c>
      <c r="E316" s="14">
        <v>43092</v>
      </c>
      <c r="F316" s="22" t="str">
        <f>TEXT('Store Data - 2017'!$D316,"mmmm")</f>
        <v>December</v>
      </c>
      <c r="G316" s="22" t="str">
        <f>TEXT('Store Data - 2017'!$D316,"dddd")</f>
        <v>Monday</v>
      </c>
      <c r="H316" s="13" t="s">
        <v>35</v>
      </c>
      <c r="I316" s="13" t="s">
        <v>1215</v>
      </c>
      <c r="J316" s="13" t="s">
        <v>1216</v>
      </c>
      <c r="K316" s="21">
        <f>1/COUNTIF(J:J,'Store Data - 2017'!$J316)</f>
        <v>0.16666666666666666</v>
      </c>
      <c r="L316" s="13" t="s">
        <v>25</v>
      </c>
      <c r="M316" s="13" t="s">
        <v>26</v>
      </c>
      <c r="N316" s="13" t="s">
        <v>1217</v>
      </c>
      <c r="O316" s="13" t="s">
        <v>134</v>
      </c>
      <c r="P316" s="13">
        <v>92024</v>
      </c>
      <c r="Q316" s="13" t="s">
        <v>120</v>
      </c>
      <c r="R316" s="13" t="s">
        <v>1218</v>
      </c>
      <c r="S316" s="13" t="s">
        <v>31</v>
      </c>
      <c r="T316" s="13" t="s">
        <v>84</v>
      </c>
      <c r="U316" s="13" t="s">
        <v>1219</v>
      </c>
      <c r="V316" s="15">
        <v>46.671999999999997</v>
      </c>
      <c r="W316" s="13">
        <v>2</v>
      </c>
      <c r="X316" s="13">
        <v>0.2</v>
      </c>
      <c r="Y316" s="15">
        <v>16.3352</v>
      </c>
    </row>
    <row r="317" spans="1:25" x14ac:dyDescent="0.3">
      <c r="A317" s="16">
        <v>1115</v>
      </c>
      <c r="B317" s="16" t="s">
        <v>1214</v>
      </c>
      <c r="C317" s="21">
        <f>1/COUNTIF(B:B,'Store Data - 2017'!$B317)</f>
        <v>0.33333333333333331</v>
      </c>
      <c r="D317" s="17">
        <v>43087</v>
      </c>
      <c r="E317" s="17">
        <v>43092</v>
      </c>
      <c r="F317" s="22" t="str">
        <f>TEXT('Store Data - 2017'!$D317,"mmmm")</f>
        <v>December</v>
      </c>
      <c r="G317" s="22" t="str">
        <f>TEXT('Store Data - 2017'!$D317,"dddd")</f>
        <v>Monday</v>
      </c>
      <c r="H317" s="16" t="s">
        <v>35</v>
      </c>
      <c r="I317" s="16" t="s">
        <v>1215</v>
      </c>
      <c r="J317" s="16" t="s">
        <v>1216</v>
      </c>
      <c r="K317" s="21">
        <f>1/COUNTIF(J:J,'Store Data - 2017'!$J317)</f>
        <v>0.16666666666666666</v>
      </c>
      <c r="L317" s="16" t="s">
        <v>25</v>
      </c>
      <c r="M317" s="16" t="s">
        <v>26</v>
      </c>
      <c r="N317" s="16" t="s">
        <v>1217</v>
      </c>
      <c r="O317" s="16" t="s">
        <v>134</v>
      </c>
      <c r="P317" s="16">
        <v>92024</v>
      </c>
      <c r="Q317" s="16" t="s">
        <v>120</v>
      </c>
      <c r="R317" s="16" t="s">
        <v>1220</v>
      </c>
      <c r="S317" s="16" t="s">
        <v>42</v>
      </c>
      <c r="T317" s="16" t="s">
        <v>425</v>
      </c>
      <c r="U317" s="16" t="s">
        <v>1221</v>
      </c>
      <c r="V317" s="18">
        <v>119.833</v>
      </c>
      <c r="W317" s="16">
        <v>1</v>
      </c>
      <c r="X317" s="16">
        <v>0.15</v>
      </c>
      <c r="Y317" s="18">
        <v>-12.6882</v>
      </c>
    </row>
    <row r="318" spans="1:25" x14ac:dyDescent="0.3">
      <c r="A318" s="13">
        <v>1116</v>
      </c>
      <c r="B318" s="13" t="s">
        <v>1214</v>
      </c>
      <c r="C318" s="21">
        <f>1/COUNTIF(B:B,'Store Data - 2017'!$B318)</f>
        <v>0.33333333333333331</v>
      </c>
      <c r="D318" s="14">
        <v>43087</v>
      </c>
      <c r="E318" s="14">
        <v>43092</v>
      </c>
      <c r="F318" s="22" t="str">
        <f>TEXT('Store Data - 2017'!$D318,"mmmm")</f>
        <v>December</v>
      </c>
      <c r="G318" s="22" t="str">
        <f>TEXT('Store Data - 2017'!$D318,"dddd")</f>
        <v>Monday</v>
      </c>
      <c r="H318" s="13" t="s">
        <v>35</v>
      </c>
      <c r="I318" s="13" t="s">
        <v>1215</v>
      </c>
      <c r="J318" s="13" t="s">
        <v>1216</v>
      </c>
      <c r="K318" s="21">
        <f>1/COUNTIF(J:J,'Store Data - 2017'!$J318)</f>
        <v>0.16666666666666666</v>
      </c>
      <c r="L318" s="13" t="s">
        <v>25</v>
      </c>
      <c r="M318" s="13" t="s">
        <v>26</v>
      </c>
      <c r="N318" s="13" t="s">
        <v>1217</v>
      </c>
      <c r="O318" s="13" t="s">
        <v>134</v>
      </c>
      <c r="P318" s="13">
        <v>92024</v>
      </c>
      <c r="Q318" s="13" t="s">
        <v>120</v>
      </c>
      <c r="R318" s="13" t="s">
        <v>809</v>
      </c>
      <c r="S318" s="13" t="s">
        <v>61</v>
      </c>
      <c r="T318" s="13" t="s">
        <v>110</v>
      </c>
      <c r="U318" s="13" t="s">
        <v>810</v>
      </c>
      <c r="V318" s="15">
        <v>119.98</v>
      </c>
      <c r="W318" s="13">
        <v>2</v>
      </c>
      <c r="X318" s="13">
        <v>0</v>
      </c>
      <c r="Y318" s="15">
        <v>57.590400000000002</v>
      </c>
    </row>
    <row r="319" spans="1:25" x14ac:dyDescent="0.3">
      <c r="A319" s="16">
        <v>1160</v>
      </c>
      <c r="B319" s="16" t="s">
        <v>1222</v>
      </c>
      <c r="C319" s="21">
        <f>1/COUNTIF(B:B,'Store Data - 2017'!$B319)</f>
        <v>0.5</v>
      </c>
      <c r="D319" s="17">
        <v>42915</v>
      </c>
      <c r="E319" s="17">
        <v>42920</v>
      </c>
      <c r="F319" s="22" t="str">
        <f>TEXT('Store Data - 2017'!$D319,"mmmm")</f>
        <v>June</v>
      </c>
      <c r="G319" s="22" t="str">
        <f>TEXT('Store Data - 2017'!$D319,"dddd")</f>
        <v>Thursday</v>
      </c>
      <c r="H319" s="16" t="s">
        <v>22</v>
      </c>
      <c r="I319" s="16" t="s">
        <v>1223</v>
      </c>
      <c r="J319" s="16" t="s">
        <v>1224</v>
      </c>
      <c r="K319" s="21">
        <f>1/COUNTIF(J:J,'Store Data - 2017'!$J319)</f>
        <v>0.5</v>
      </c>
      <c r="L319" s="16" t="s">
        <v>25</v>
      </c>
      <c r="M319" s="16" t="s">
        <v>26</v>
      </c>
      <c r="N319" s="16" t="s">
        <v>1225</v>
      </c>
      <c r="O319" s="16" t="s">
        <v>108</v>
      </c>
      <c r="P319" s="16">
        <v>55407</v>
      </c>
      <c r="Q319" s="16" t="s">
        <v>51</v>
      </c>
      <c r="R319" s="16" t="s">
        <v>1226</v>
      </c>
      <c r="S319" s="16" t="s">
        <v>31</v>
      </c>
      <c r="T319" s="16" t="s">
        <v>190</v>
      </c>
      <c r="U319" s="16" t="s">
        <v>1227</v>
      </c>
      <c r="V319" s="18">
        <v>362.94</v>
      </c>
      <c r="W319" s="16">
        <v>3</v>
      </c>
      <c r="X319" s="16">
        <v>0</v>
      </c>
      <c r="Y319" s="18">
        <v>90.734999999999999</v>
      </c>
    </row>
    <row r="320" spans="1:25" x14ac:dyDescent="0.3">
      <c r="A320" s="13">
        <v>1161</v>
      </c>
      <c r="B320" s="13" t="s">
        <v>1222</v>
      </c>
      <c r="C320" s="21">
        <f>1/COUNTIF(B:B,'Store Data - 2017'!$B320)</f>
        <v>0.5</v>
      </c>
      <c r="D320" s="14">
        <v>42915</v>
      </c>
      <c r="E320" s="14">
        <v>42920</v>
      </c>
      <c r="F320" s="22" t="str">
        <f>TEXT('Store Data - 2017'!$D320,"mmmm")</f>
        <v>June</v>
      </c>
      <c r="G320" s="22" t="str">
        <f>TEXT('Store Data - 2017'!$D320,"dddd")</f>
        <v>Thursday</v>
      </c>
      <c r="H320" s="13" t="s">
        <v>22</v>
      </c>
      <c r="I320" s="13" t="s">
        <v>1223</v>
      </c>
      <c r="J320" s="13" t="s">
        <v>1224</v>
      </c>
      <c r="K320" s="21">
        <f>1/COUNTIF(J:J,'Store Data - 2017'!$J320)</f>
        <v>0.5</v>
      </c>
      <c r="L320" s="13" t="s">
        <v>25</v>
      </c>
      <c r="M320" s="13" t="s">
        <v>26</v>
      </c>
      <c r="N320" s="13" t="s">
        <v>1225</v>
      </c>
      <c r="O320" s="13" t="s">
        <v>108</v>
      </c>
      <c r="P320" s="13">
        <v>55407</v>
      </c>
      <c r="Q320" s="13" t="s">
        <v>51</v>
      </c>
      <c r="R320" s="13" t="s">
        <v>1228</v>
      </c>
      <c r="S320" s="13" t="s">
        <v>31</v>
      </c>
      <c r="T320" s="13" t="s">
        <v>84</v>
      </c>
      <c r="U320" s="13" t="s">
        <v>1229</v>
      </c>
      <c r="V320" s="15">
        <v>11.54</v>
      </c>
      <c r="W320" s="13">
        <v>2</v>
      </c>
      <c r="X320" s="13">
        <v>0</v>
      </c>
      <c r="Y320" s="15">
        <v>5.77</v>
      </c>
    </row>
    <row r="321" spans="1:25" x14ac:dyDescent="0.3">
      <c r="A321" s="16">
        <v>1168</v>
      </c>
      <c r="B321" s="16" t="s">
        <v>1230</v>
      </c>
      <c r="C321" s="21">
        <f>1/COUNTIF(B:B,'Store Data - 2017'!$B321)</f>
        <v>0.25</v>
      </c>
      <c r="D321" s="17">
        <v>43077</v>
      </c>
      <c r="E321" s="17">
        <v>43079</v>
      </c>
      <c r="F321" s="22" t="str">
        <f>TEXT('Store Data - 2017'!$D321,"mmmm")</f>
        <v>December</v>
      </c>
      <c r="G321" s="22" t="str">
        <f>TEXT('Store Data - 2017'!$D321,"dddd")</f>
        <v>Friday</v>
      </c>
      <c r="H321" s="16" t="s">
        <v>35</v>
      </c>
      <c r="I321" s="16" t="s">
        <v>1231</v>
      </c>
      <c r="J321" s="16" t="s">
        <v>1232</v>
      </c>
      <c r="K321" s="21">
        <f>1/COUNTIF(J:J,'Store Data - 2017'!$J321)</f>
        <v>0.16666666666666666</v>
      </c>
      <c r="L321" s="16" t="s">
        <v>25</v>
      </c>
      <c r="M321" s="16" t="s">
        <v>26</v>
      </c>
      <c r="N321" s="16" t="s">
        <v>126</v>
      </c>
      <c r="O321" s="16" t="s">
        <v>127</v>
      </c>
      <c r="P321" s="16">
        <v>10035</v>
      </c>
      <c r="Q321" s="16" t="s">
        <v>40</v>
      </c>
      <c r="R321" s="16" t="s">
        <v>1233</v>
      </c>
      <c r="S321" s="16" t="s">
        <v>42</v>
      </c>
      <c r="T321" s="16" t="s">
        <v>87</v>
      </c>
      <c r="U321" s="16" t="s">
        <v>1234</v>
      </c>
      <c r="V321" s="18">
        <v>109.48</v>
      </c>
      <c r="W321" s="16">
        <v>2</v>
      </c>
      <c r="X321" s="16">
        <v>0</v>
      </c>
      <c r="Y321" s="18">
        <v>33.938800000000001</v>
      </c>
    </row>
    <row r="322" spans="1:25" x14ac:dyDescent="0.3">
      <c r="A322" s="13">
        <v>1169</v>
      </c>
      <c r="B322" s="13" t="s">
        <v>1230</v>
      </c>
      <c r="C322" s="21">
        <f>1/COUNTIF(B:B,'Store Data - 2017'!$B322)</f>
        <v>0.25</v>
      </c>
      <c r="D322" s="14">
        <v>43077</v>
      </c>
      <c r="E322" s="14">
        <v>43079</v>
      </c>
      <c r="F322" s="22" t="str">
        <f>TEXT('Store Data - 2017'!$D322,"mmmm")</f>
        <v>December</v>
      </c>
      <c r="G322" s="22" t="str">
        <f>TEXT('Store Data - 2017'!$D322,"dddd")</f>
        <v>Friday</v>
      </c>
      <c r="H322" s="13" t="s">
        <v>35</v>
      </c>
      <c r="I322" s="13" t="s">
        <v>1231</v>
      </c>
      <c r="J322" s="13" t="s">
        <v>1232</v>
      </c>
      <c r="K322" s="21">
        <f>1/COUNTIF(J:J,'Store Data - 2017'!$J322)</f>
        <v>0.16666666666666666</v>
      </c>
      <c r="L322" s="13" t="s">
        <v>25</v>
      </c>
      <c r="M322" s="13" t="s">
        <v>26</v>
      </c>
      <c r="N322" s="13" t="s">
        <v>126</v>
      </c>
      <c r="O322" s="13" t="s">
        <v>127</v>
      </c>
      <c r="P322" s="13">
        <v>10035</v>
      </c>
      <c r="Q322" s="13" t="s">
        <v>40</v>
      </c>
      <c r="R322" s="13" t="s">
        <v>1235</v>
      </c>
      <c r="S322" s="13" t="s">
        <v>31</v>
      </c>
      <c r="T322" s="13" t="s">
        <v>70</v>
      </c>
      <c r="U322" s="13" t="s">
        <v>1236</v>
      </c>
      <c r="V322" s="15">
        <v>272.94</v>
      </c>
      <c r="W322" s="13">
        <v>3</v>
      </c>
      <c r="X322" s="13">
        <v>0</v>
      </c>
      <c r="Y322" s="15">
        <v>0</v>
      </c>
    </row>
    <row r="323" spans="1:25" x14ac:dyDescent="0.3">
      <c r="A323" s="16">
        <v>1170</v>
      </c>
      <c r="B323" s="16" t="s">
        <v>1230</v>
      </c>
      <c r="C323" s="21">
        <f>1/COUNTIF(B:B,'Store Data - 2017'!$B323)</f>
        <v>0.25</v>
      </c>
      <c r="D323" s="17">
        <v>43077</v>
      </c>
      <c r="E323" s="17">
        <v>43079</v>
      </c>
      <c r="F323" s="22" t="str">
        <f>TEXT('Store Data - 2017'!$D323,"mmmm")</f>
        <v>December</v>
      </c>
      <c r="G323" s="22" t="str">
        <f>TEXT('Store Data - 2017'!$D323,"dddd")</f>
        <v>Friday</v>
      </c>
      <c r="H323" s="16" t="s">
        <v>35</v>
      </c>
      <c r="I323" s="16" t="s">
        <v>1231</v>
      </c>
      <c r="J323" s="16" t="s">
        <v>1232</v>
      </c>
      <c r="K323" s="21">
        <f>1/COUNTIF(J:J,'Store Data - 2017'!$J323)</f>
        <v>0.16666666666666666</v>
      </c>
      <c r="L323" s="16" t="s">
        <v>25</v>
      </c>
      <c r="M323" s="16" t="s">
        <v>26</v>
      </c>
      <c r="N323" s="16" t="s">
        <v>126</v>
      </c>
      <c r="O323" s="16" t="s">
        <v>127</v>
      </c>
      <c r="P323" s="16">
        <v>10035</v>
      </c>
      <c r="Q323" s="16" t="s">
        <v>40</v>
      </c>
      <c r="R323" s="16" t="s">
        <v>1237</v>
      </c>
      <c r="S323" s="16" t="s">
        <v>31</v>
      </c>
      <c r="T323" s="16" t="s">
        <v>32</v>
      </c>
      <c r="U323" s="16" t="s">
        <v>1238</v>
      </c>
      <c r="V323" s="18">
        <v>19.440000000000001</v>
      </c>
      <c r="W323" s="16">
        <v>3</v>
      </c>
      <c r="X323" s="16">
        <v>0</v>
      </c>
      <c r="Y323" s="18">
        <v>9.3312000000000008</v>
      </c>
    </row>
    <row r="324" spans="1:25" x14ac:dyDescent="0.3">
      <c r="A324" s="13">
        <v>1171</v>
      </c>
      <c r="B324" s="13" t="s">
        <v>1230</v>
      </c>
      <c r="C324" s="21">
        <f>1/COUNTIF(B:B,'Store Data - 2017'!$B324)</f>
        <v>0.25</v>
      </c>
      <c r="D324" s="14">
        <v>43077</v>
      </c>
      <c r="E324" s="14">
        <v>43079</v>
      </c>
      <c r="F324" s="22" t="str">
        <f>TEXT('Store Data - 2017'!$D324,"mmmm")</f>
        <v>December</v>
      </c>
      <c r="G324" s="22" t="str">
        <f>TEXT('Store Data - 2017'!$D324,"dddd")</f>
        <v>Friday</v>
      </c>
      <c r="H324" s="13" t="s">
        <v>35</v>
      </c>
      <c r="I324" s="13" t="s">
        <v>1231</v>
      </c>
      <c r="J324" s="13" t="s">
        <v>1232</v>
      </c>
      <c r="K324" s="21">
        <f>1/COUNTIF(J:J,'Store Data - 2017'!$J324)</f>
        <v>0.16666666666666666</v>
      </c>
      <c r="L324" s="13" t="s">
        <v>25</v>
      </c>
      <c r="M324" s="13" t="s">
        <v>26</v>
      </c>
      <c r="N324" s="13" t="s">
        <v>126</v>
      </c>
      <c r="O324" s="13" t="s">
        <v>127</v>
      </c>
      <c r="P324" s="13">
        <v>10035</v>
      </c>
      <c r="Q324" s="13" t="s">
        <v>40</v>
      </c>
      <c r="R324" s="13" t="s">
        <v>1239</v>
      </c>
      <c r="S324" s="13" t="s">
        <v>31</v>
      </c>
      <c r="T324" s="13" t="s">
        <v>70</v>
      </c>
      <c r="U324" s="13" t="s">
        <v>1240</v>
      </c>
      <c r="V324" s="15">
        <v>31.92</v>
      </c>
      <c r="W324" s="13">
        <v>4</v>
      </c>
      <c r="X324" s="13">
        <v>0</v>
      </c>
      <c r="Y324" s="15">
        <v>8.2992000000000008</v>
      </c>
    </row>
    <row r="325" spans="1:25" x14ac:dyDescent="0.3">
      <c r="A325" s="16">
        <v>1183</v>
      </c>
      <c r="B325" s="16" t="s">
        <v>1241</v>
      </c>
      <c r="C325" s="21">
        <f>1/COUNTIF(B:B,'Store Data - 2017'!$B325)</f>
        <v>0.5</v>
      </c>
      <c r="D325" s="17">
        <v>42749</v>
      </c>
      <c r="E325" s="17">
        <v>42750</v>
      </c>
      <c r="F325" s="22" t="str">
        <f>TEXT('Store Data - 2017'!$D325,"mmmm")</f>
        <v>January</v>
      </c>
      <c r="G325" s="22" t="str">
        <f>TEXT('Store Data - 2017'!$D325,"dddd")</f>
        <v>Saturday</v>
      </c>
      <c r="H325" s="16" t="s">
        <v>80</v>
      </c>
      <c r="I325" s="16" t="s">
        <v>741</v>
      </c>
      <c r="J325" s="16" t="s">
        <v>742</v>
      </c>
      <c r="K325" s="21">
        <f>1/COUNTIF(J:J,'Store Data - 2017'!$J325)</f>
        <v>0.2</v>
      </c>
      <c r="L325" s="16" t="s">
        <v>25</v>
      </c>
      <c r="M325" s="16" t="s">
        <v>26</v>
      </c>
      <c r="N325" s="16" t="s">
        <v>584</v>
      </c>
      <c r="O325" s="16" t="s">
        <v>28</v>
      </c>
      <c r="P325" s="16">
        <v>28540</v>
      </c>
      <c r="Q325" s="16" t="s">
        <v>29</v>
      </c>
      <c r="R325" s="16" t="s">
        <v>1242</v>
      </c>
      <c r="S325" s="16" t="s">
        <v>31</v>
      </c>
      <c r="T325" s="16" t="s">
        <v>180</v>
      </c>
      <c r="U325" s="16" t="s">
        <v>1243</v>
      </c>
      <c r="V325" s="18">
        <v>21.744</v>
      </c>
      <c r="W325" s="16">
        <v>1</v>
      </c>
      <c r="X325" s="16">
        <v>0.2</v>
      </c>
      <c r="Y325" s="18">
        <v>7.3385999999999996</v>
      </c>
    </row>
    <row r="326" spans="1:25" x14ac:dyDescent="0.3">
      <c r="A326" s="13">
        <v>1184</v>
      </c>
      <c r="B326" s="13" t="s">
        <v>1241</v>
      </c>
      <c r="C326" s="21">
        <f>1/COUNTIF(B:B,'Store Data - 2017'!$B326)</f>
        <v>0.5</v>
      </c>
      <c r="D326" s="14">
        <v>42749</v>
      </c>
      <c r="E326" s="14">
        <v>42750</v>
      </c>
      <c r="F326" s="22" t="str">
        <f>TEXT('Store Data - 2017'!$D326,"mmmm")</f>
        <v>January</v>
      </c>
      <c r="G326" s="22" t="str">
        <f>TEXT('Store Data - 2017'!$D326,"dddd")</f>
        <v>Saturday</v>
      </c>
      <c r="H326" s="13" t="s">
        <v>80</v>
      </c>
      <c r="I326" s="13" t="s">
        <v>741</v>
      </c>
      <c r="J326" s="13" t="s">
        <v>742</v>
      </c>
      <c r="K326" s="21">
        <f>1/COUNTIF(J:J,'Store Data - 2017'!$J326)</f>
        <v>0.2</v>
      </c>
      <c r="L326" s="13" t="s">
        <v>25</v>
      </c>
      <c r="M326" s="13" t="s">
        <v>26</v>
      </c>
      <c r="N326" s="13" t="s">
        <v>584</v>
      </c>
      <c r="O326" s="13" t="s">
        <v>28</v>
      </c>
      <c r="P326" s="13">
        <v>28540</v>
      </c>
      <c r="Q326" s="13" t="s">
        <v>29</v>
      </c>
      <c r="R326" s="13" t="s">
        <v>1244</v>
      </c>
      <c r="S326" s="13" t="s">
        <v>61</v>
      </c>
      <c r="T326" s="13" t="s">
        <v>62</v>
      </c>
      <c r="U326" s="13" t="s">
        <v>1245</v>
      </c>
      <c r="V326" s="15">
        <v>7.92</v>
      </c>
      <c r="W326" s="13">
        <v>5</v>
      </c>
      <c r="X326" s="13">
        <v>0.2</v>
      </c>
      <c r="Y326" s="15">
        <v>0.69299999999999995</v>
      </c>
    </row>
    <row r="327" spans="1:25" x14ac:dyDescent="0.3">
      <c r="A327" s="16">
        <v>1189</v>
      </c>
      <c r="B327" s="16" t="s">
        <v>1246</v>
      </c>
      <c r="C327" s="21">
        <f>1/COUNTIF(B:B,'Store Data - 2017'!$B327)</f>
        <v>0.2</v>
      </c>
      <c r="D327" s="17">
        <v>42792</v>
      </c>
      <c r="E327" s="17">
        <v>42794</v>
      </c>
      <c r="F327" s="22" t="str">
        <f>TEXT('Store Data - 2017'!$D327,"mmmm")</f>
        <v>February</v>
      </c>
      <c r="G327" s="22" t="str">
        <f>TEXT('Store Data - 2017'!$D327,"dddd")</f>
        <v>Sunday</v>
      </c>
      <c r="H327" s="16" t="s">
        <v>35</v>
      </c>
      <c r="I327" s="16" t="s">
        <v>1247</v>
      </c>
      <c r="J327" s="16" t="s">
        <v>1248</v>
      </c>
      <c r="K327" s="21">
        <f>1/COUNTIF(J:J,'Store Data - 2017'!$J327)</f>
        <v>0.16666666666666666</v>
      </c>
      <c r="L327" s="16" t="s">
        <v>48</v>
      </c>
      <c r="M327" s="16" t="s">
        <v>26</v>
      </c>
      <c r="N327" s="16" t="s">
        <v>452</v>
      </c>
      <c r="O327" s="16" t="s">
        <v>134</v>
      </c>
      <c r="P327" s="16">
        <v>90036</v>
      </c>
      <c r="Q327" s="16" t="s">
        <v>120</v>
      </c>
      <c r="R327" s="16" t="s">
        <v>743</v>
      </c>
      <c r="S327" s="16" t="s">
        <v>31</v>
      </c>
      <c r="T327" s="16" t="s">
        <v>190</v>
      </c>
      <c r="U327" s="16" t="s">
        <v>744</v>
      </c>
      <c r="V327" s="18">
        <v>81.92</v>
      </c>
      <c r="W327" s="16">
        <v>4</v>
      </c>
      <c r="X327" s="16">
        <v>0</v>
      </c>
      <c r="Y327" s="18">
        <v>22.118400000000001</v>
      </c>
    </row>
    <row r="328" spans="1:25" x14ac:dyDescent="0.3">
      <c r="A328" s="13">
        <v>1190</v>
      </c>
      <c r="B328" s="13" t="s">
        <v>1246</v>
      </c>
      <c r="C328" s="21">
        <f>1/COUNTIF(B:B,'Store Data - 2017'!$B328)</f>
        <v>0.2</v>
      </c>
      <c r="D328" s="14">
        <v>42792</v>
      </c>
      <c r="E328" s="14">
        <v>42794</v>
      </c>
      <c r="F328" s="22" t="str">
        <f>TEXT('Store Data - 2017'!$D328,"mmmm")</f>
        <v>February</v>
      </c>
      <c r="G328" s="22" t="str">
        <f>TEXT('Store Data - 2017'!$D328,"dddd")</f>
        <v>Sunday</v>
      </c>
      <c r="H328" s="13" t="s">
        <v>35</v>
      </c>
      <c r="I328" s="13" t="s">
        <v>1247</v>
      </c>
      <c r="J328" s="13" t="s">
        <v>1248</v>
      </c>
      <c r="K328" s="21">
        <f>1/COUNTIF(J:J,'Store Data - 2017'!$J328)</f>
        <v>0.16666666666666666</v>
      </c>
      <c r="L328" s="13" t="s">
        <v>48</v>
      </c>
      <c r="M328" s="13" t="s">
        <v>26</v>
      </c>
      <c r="N328" s="13" t="s">
        <v>452</v>
      </c>
      <c r="O328" s="13" t="s">
        <v>134</v>
      </c>
      <c r="P328" s="13">
        <v>90036</v>
      </c>
      <c r="Q328" s="13" t="s">
        <v>120</v>
      </c>
      <c r="R328" s="13" t="s">
        <v>1249</v>
      </c>
      <c r="S328" s="13" t="s">
        <v>61</v>
      </c>
      <c r="T328" s="13" t="s">
        <v>62</v>
      </c>
      <c r="U328" s="13" t="s">
        <v>1250</v>
      </c>
      <c r="V328" s="15">
        <v>889.53599999999994</v>
      </c>
      <c r="W328" s="13">
        <v>8</v>
      </c>
      <c r="X328" s="13">
        <v>0.2</v>
      </c>
      <c r="Y328" s="15">
        <v>66.715199999999996</v>
      </c>
    </row>
    <row r="329" spans="1:25" x14ac:dyDescent="0.3">
      <c r="A329" s="16">
        <v>1191</v>
      </c>
      <c r="B329" s="16" t="s">
        <v>1246</v>
      </c>
      <c r="C329" s="21">
        <f>1/COUNTIF(B:B,'Store Data - 2017'!$B329)</f>
        <v>0.2</v>
      </c>
      <c r="D329" s="17">
        <v>42792</v>
      </c>
      <c r="E329" s="17">
        <v>42794</v>
      </c>
      <c r="F329" s="22" t="str">
        <f>TEXT('Store Data - 2017'!$D329,"mmmm")</f>
        <v>February</v>
      </c>
      <c r="G329" s="22" t="str">
        <f>TEXT('Store Data - 2017'!$D329,"dddd")</f>
        <v>Sunday</v>
      </c>
      <c r="H329" s="16" t="s">
        <v>35</v>
      </c>
      <c r="I329" s="16" t="s">
        <v>1247</v>
      </c>
      <c r="J329" s="16" t="s">
        <v>1248</v>
      </c>
      <c r="K329" s="21">
        <f>1/COUNTIF(J:J,'Store Data - 2017'!$J329)</f>
        <v>0.16666666666666666</v>
      </c>
      <c r="L329" s="16" t="s">
        <v>48</v>
      </c>
      <c r="M329" s="16" t="s">
        <v>26</v>
      </c>
      <c r="N329" s="16" t="s">
        <v>452</v>
      </c>
      <c r="O329" s="16" t="s">
        <v>134</v>
      </c>
      <c r="P329" s="16">
        <v>90036</v>
      </c>
      <c r="Q329" s="16" t="s">
        <v>120</v>
      </c>
      <c r="R329" s="16" t="s">
        <v>1251</v>
      </c>
      <c r="S329" s="16" t="s">
        <v>42</v>
      </c>
      <c r="T329" s="16" t="s">
        <v>43</v>
      </c>
      <c r="U329" s="16" t="s">
        <v>1252</v>
      </c>
      <c r="V329" s="18">
        <v>892.22400000000005</v>
      </c>
      <c r="W329" s="16">
        <v>3</v>
      </c>
      <c r="X329" s="16">
        <v>0.2</v>
      </c>
      <c r="Y329" s="18">
        <v>89.222399999999993</v>
      </c>
    </row>
    <row r="330" spans="1:25" x14ac:dyDescent="0.3">
      <c r="A330" s="13">
        <v>1192</v>
      </c>
      <c r="B330" s="13" t="s">
        <v>1246</v>
      </c>
      <c r="C330" s="21">
        <f>1/COUNTIF(B:B,'Store Data - 2017'!$B330)</f>
        <v>0.2</v>
      </c>
      <c r="D330" s="14">
        <v>42792</v>
      </c>
      <c r="E330" s="14">
        <v>42794</v>
      </c>
      <c r="F330" s="22" t="str">
        <f>TEXT('Store Data - 2017'!$D330,"mmmm")</f>
        <v>February</v>
      </c>
      <c r="G330" s="22" t="str">
        <f>TEXT('Store Data - 2017'!$D330,"dddd")</f>
        <v>Sunday</v>
      </c>
      <c r="H330" s="13" t="s">
        <v>35</v>
      </c>
      <c r="I330" s="13" t="s">
        <v>1247</v>
      </c>
      <c r="J330" s="13" t="s">
        <v>1248</v>
      </c>
      <c r="K330" s="21">
        <f>1/COUNTIF(J:J,'Store Data - 2017'!$J330)</f>
        <v>0.16666666666666666</v>
      </c>
      <c r="L330" s="13" t="s">
        <v>48</v>
      </c>
      <c r="M330" s="13" t="s">
        <v>26</v>
      </c>
      <c r="N330" s="13" t="s">
        <v>452</v>
      </c>
      <c r="O330" s="13" t="s">
        <v>134</v>
      </c>
      <c r="P330" s="13">
        <v>90036</v>
      </c>
      <c r="Q330" s="13" t="s">
        <v>120</v>
      </c>
      <c r="R330" s="13" t="s">
        <v>422</v>
      </c>
      <c r="S330" s="13" t="s">
        <v>31</v>
      </c>
      <c r="T330" s="13" t="s">
        <v>32</v>
      </c>
      <c r="U330" s="13" t="s">
        <v>423</v>
      </c>
      <c r="V330" s="15">
        <v>223.92</v>
      </c>
      <c r="W330" s="13">
        <v>4</v>
      </c>
      <c r="X330" s="13">
        <v>0</v>
      </c>
      <c r="Y330" s="15">
        <v>109.7208</v>
      </c>
    </row>
    <row r="331" spans="1:25" x14ac:dyDescent="0.3">
      <c r="A331" s="16">
        <v>1193</v>
      </c>
      <c r="B331" s="16" t="s">
        <v>1246</v>
      </c>
      <c r="C331" s="21">
        <f>1/COUNTIF(B:B,'Store Data - 2017'!$B331)</f>
        <v>0.2</v>
      </c>
      <c r="D331" s="17">
        <v>42792</v>
      </c>
      <c r="E331" s="17">
        <v>42794</v>
      </c>
      <c r="F331" s="22" t="str">
        <f>TEXT('Store Data - 2017'!$D331,"mmmm")</f>
        <v>February</v>
      </c>
      <c r="G331" s="22" t="str">
        <f>TEXT('Store Data - 2017'!$D331,"dddd")</f>
        <v>Sunday</v>
      </c>
      <c r="H331" s="16" t="s">
        <v>35</v>
      </c>
      <c r="I331" s="16" t="s">
        <v>1247</v>
      </c>
      <c r="J331" s="16" t="s">
        <v>1248</v>
      </c>
      <c r="K331" s="21">
        <f>1/COUNTIF(J:J,'Store Data - 2017'!$J331)</f>
        <v>0.16666666666666666</v>
      </c>
      <c r="L331" s="16" t="s">
        <v>48</v>
      </c>
      <c r="M331" s="16" t="s">
        <v>26</v>
      </c>
      <c r="N331" s="16" t="s">
        <v>452</v>
      </c>
      <c r="O331" s="16" t="s">
        <v>134</v>
      </c>
      <c r="P331" s="16">
        <v>90036</v>
      </c>
      <c r="Q331" s="16" t="s">
        <v>120</v>
      </c>
      <c r="R331" s="16" t="s">
        <v>1253</v>
      </c>
      <c r="S331" s="16" t="s">
        <v>31</v>
      </c>
      <c r="T331" s="16" t="s">
        <v>32</v>
      </c>
      <c r="U331" s="16" t="s">
        <v>1254</v>
      </c>
      <c r="V331" s="18">
        <v>23.12</v>
      </c>
      <c r="W331" s="16">
        <v>4</v>
      </c>
      <c r="X331" s="16">
        <v>0</v>
      </c>
      <c r="Y331" s="18">
        <v>11.328799999999999</v>
      </c>
    </row>
    <row r="332" spans="1:25" x14ac:dyDescent="0.3">
      <c r="A332" s="13">
        <v>1206</v>
      </c>
      <c r="B332" s="13" t="s">
        <v>1255</v>
      </c>
      <c r="C332" s="21">
        <f>1/COUNTIF(B:B,'Store Data - 2017'!$B332)</f>
        <v>1</v>
      </c>
      <c r="D332" s="14">
        <v>42948</v>
      </c>
      <c r="E332" s="14">
        <v>42951</v>
      </c>
      <c r="F332" s="22" t="str">
        <f>TEXT('Store Data - 2017'!$D332,"mmmm")</f>
        <v>August</v>
      </c>
      <c r="G332" s="22" t="str">
        <f>TEXT('Store Data - 2017'!$D332,"dddd")</f>
        <v>Tuesday</v>
      </c>
      <c r="H332" s="13" t="s">
        <v>80</v>
      </c>
      <c r="I332" s="13" t="s">
        <v>1256</v>
      </c>
      <c r="J332" s="13" t="s">
        <v>1257</v>
      </c>
      <c r="K332" s="21">
        <f>1/COUNTIF(J:J,'Store Data - 2017'!$J332)</f>
        <v>0.5</v>
      </c>
      <c r="L332" s="13" t="s">
        <v>25</v>
      </c>
      <c r="M332" s="13" t="s">
        <v>26</v>
      </c>
      <c r="N332" s="13" t="s">
        <v>140</v>
      </c>
      <c r="O332" s="13" t="s">
        <v>28</v>
      </c>
      <c r="P332" s="13">
        <v>28205</v>
      </c>
      <c r="Q332" s="13" t="s">
        <v>29</v>
      </c>
      <c r="R332" s="13" t="s">
        <v>980</v>
      </c>
      <c r="S332" s="13" t="s">
        <v>61</v>
      </c>
      <c r="T332" s="13" t="s">
        <v>62</v>
      </c>
      <c r="U332" s="13" t="s">
        <v>981</v>
      </c>
      <c r="V332" s="15">
        <v>271.95999999999998</v>
      </c>
      <c r="W332" s="13">
        <v>5</v>
      </c>
      <c r="X332" s="13">
        <v>0.2</v>
      </c>
      <c r="Y332" s="15">
        <v>16.997499999999999</v>
      </c>
    </row>
    <row r="333" spans="1:25" x14ac:dyDescent="0.3">
      <c r="A333" s="16">
        <v>1213</v>
      </c>
      <c r="B333" s="16" t="s">
        <v>1258</v>
      </c>
      <c r="C333" s="21">
        <f>1/COUNTIF(B:B,'Store Data - 2017'!$B333)</f>
        <v>0.125</v>
      </c>
      <c r="D333" s="17">
        <v>42987</v>
      </c>
      <c r="E333" s="17">
        <v>42991</v>
      </c>
      <c r="F333" s="22" t="str">
        <f>TEXT('Store Data - 2017'!$D333,"mmmm")</f>
        <v>September</v>
      </c>
      <c r="G333" s="22" t="str">
        <f>TEXT('Store Data - 2017'!$D333,"dddd")</f>
        <v>Saturday</v>
      </c>
      <c r="H333" s="16" t="s">
        <v>22</v>
      </c>
      <c r="I333" s="16" t="s">
        <v>1259</v>
      </c>
      <c r="J333" s="16" t="s">
        <v>1260</v>
      </c>
      <c r="K333" s="21">
        <f>1/COUNTIF(J:J,'Store Data - 2017'!$J333)</f>
        <v>8.3333333333333329E-2</v>
      </c>
      <c r="L333" s="16" t="s">
        <v>57</v>
      </c>
      <c r="M333" s="16" t="s">
        <v>26</v>
      </c>
      <c r="N333" s="16" t="s">
        <v>38</v>
      </c>
      <c r="O333" s="16" t="s">
        <v>39</v>
      </c>
      <c r="P333" s="16">
        <v>19134</v>
      </c>
      <c r="Q333" s="16" t="s">
        <v>40</v>
      </c>
      <c r="R333" s="16" t="s">
        <v>1261</v>
      </c>
      <c r="S333" s="16" t="s">
        <v>42</v>
      </c>
      <c r="T333" s="16" t="s">
        <v>43</v>
      </c>
      <c r="U333" s="16" t="s">
        <v>1262</v>
      </c>
      <c r="V333" s="18">
        <v>141.37200000000001</v>
      </c>
      <c r="W333" s="16">
        <v>2</v>
      </c>
      <c r="X333" s="16">
        <v>0.3</v>
      </c>
      <c r="Y333" s="18">
        <v>-48.470399999999998</v>
      </c>
    </row>
    <row r="334" spans="1:25" x14ac:dyDescent="0.3">
      <c r="A334" s="13">
        <v>1214</v>
      </c>
      <c r="B334" s="13" t="s">
        <v>1258</v>
      </c>
      <c r="C334" s="21">
        <f>1/COUNTIF(B:B,'Store Data - 2017'!$B334)</f>
        <v>0.125</v>
      </c>
      <c r="D334" s="14">
        <v>42987</v>
      </c>
      <c r="E334" s="14">
        <v>42991</v>
      </c>
      <c r="F334" s="22" t="str">
        <f>TEXT('Store Data - 2017'!$D334,"mmmm")</f>
        <v>September</v>
      </c>
      <c r="G334" s="22" t="str">
        <f>TEXT('Store Data - 2017'!$D334,"dddd")</f>
        <v>Saturday</v>
      </c>
      <c r="H334" s="13" t="s">
        <v>22</v>
      </c>
      <c r="I334" s="13" t="s">
        <v>1259</v>
      </c>
      <c r="J334" s="13" t="s">
        <v>1260</v>
      </c>
      <c r="K334" s="21">
        <f>1/COUNTIF(J:J,'Store Data - 2017'!$J334)</f>
        <v>8.3333333333333329E-2</v>
      </c>
      <c r="L334" s="13" t="s">
        <v>57</v>
      </c>
      <c r="M334" s="13" t="s">
        <v>26</v>
      </c>
      <c r="N334" s="13" t="s">
        <v>38</v>
      </c>
      <c r="O334" s="13" t="s">
        <v>39</v>
      </c>
      <c r="P334" s="13">
        <v>19134</v>
      </c>
      <c r="Q334" s="13" t="s">
        <v>40</v>
      </c>
      <c r="R334" s="13" t="s">
        <v>1263</v>
      </c>
      <c r="S334" s="13" t="s">
        <v>31</v>
      </c>
      <c r="T334" s="13" t="s">
        <v>84</v>
      </c>
      <c r="U334" s="13" t="s">
        <v>1264</v>
      </c>
      <c r="V334" s="15">
        <v>3.036</v>
      </c>
      <c r="W334" s="13">
        <v>2</v>
      </c>
      <c r="X334" s="13">
        <v>0.7</v>
      </c>
      <c r="Y334" s="15">
        <v>-2.3275999999999999</v>
      </c>
    </row>
    <row r="335" spans="1:25" x14ac:dyDescent="0.3">
      <c r="A335" s="16">
        <v>1215</v>
      </c>
      <c r="B335" s="16" t="s">
        <v>1258</v>
      </c>
      <c r="C335" s="21">
        <f>1/COUNTIF(B:B,'Store Data - 2017'!$B335)</f>
        <v>0.125</v>
      </c>
      <c r="D335" s="17">
        <v>42987</v>
      </c>
      <c r="E335" s="17">
        <v>42991</v>
      </c>
      <c r="F335" s="22" t="str">
        <f>TEXT('Store Data - 2017'!$D335,"mmmm")</f>
        <v>September</v>
      </c>
      <c r="G335" s="22" t="str">
        <f>TEXT('Store Data - 2017'!$D335,"dddd")</f>
        <v>Saturday</v>
      </c>
      <c r="H335" s="16" t="s">
        <v>22</v>
      </c>
      <c r="I335" s="16" t="s">
        <v>1259</v>
      </c>
      <c r="J335" s="16" t="s">
        <v>1260</v>
      </c>
      <c r="K335" s="21">
        <f>1/COUNTIF(J:J,'Store Data - 2017'!$J335)</f>
        <v>8.3333333333333329E-2</v>
      </c>
      <c r="L335" s="16" t="s">
        <v>57</v>
      </c>
      <c r="M335" s="16" t="s">
        <v>26</v>
      </c>
      <c r="N335" s="16" t="s">
        <v>38</v>
      </c>
      <c r="O335" s="16" t="s">
        <v>39</v>
      </c>
      <c r="P335" s="16">
        <v>19134</v>
      </c>
      <c r="Q335" s="16" t="s">
        <v>40</v>
      </c>
      <c r="R335" s="16" t="s">
        <v>601</v>
      </c>
      <c r="S335" s="16" t="s">
        <v>31</v>
      </c>
      <c r="T335" s="16" t="s">
        <v>84</v>
      </c>
      <c r="U335" s="16" t="s">
        <v>602</v>
      </c>
      <c r="V335" s="18">
        <v>4.5030000000000001</v>
      </c>
      <c r="W335" s="16">
        <v>1</v>
      </c>
      <c r="X335" s="16">
        <v>0.7</v>
      </c>
      <c r="Y335" s="18">
        <v>-3.6023999999999998</v>
      </c>
    </row>
    <row r="336" spans="1:25" x14ac:dyDescent="0.3">
      <c r="A336" s="13">
        <v>1216</v>
      </c>
      <c r="B336" s="13" t="s">
        <v>1258</v>
      </c>
      <c r="C336" s="21">
        <f>1/COUNTIF(B:B,'Store Data - 2017'!$B336)</f>
        <v>0.125</v>
      </c>
      <c r="D336" s="14">
        <v>42987</v>
      </c>
      <c r="E336" s="14">
        <v>42991</v>
      </c>
      <c r="F336" s="22" t="str">
        <f>TEXT('Store Data - 2017'!$D336,"mmmm")</f>
        <v>September</v>
      </c>
      <c r="G336" s="22" t="str">
        <f>TEXT('Store Data - 2017'!$D336,"dddd")</f>
        <v>Saturday</v>
      </c>
      <c r="H336" s="13" t="s">
        <v>22</v>
      </c>
      <c r="I336" s="13" t="s">
        <v>1259</v>
      </c>
      <c r="J336" s="13" t="s">
        <v>1260</v>
      </c>
      <c r="K336" s="21">
        <f>1/COUNTIF(J:J,'Store Data - 2017'!$J336)</f>
        <v>8.3333333333333329E-2</v>
      </c>
      <c r="L336" s="13" t="s">
        <v>57</v>
      </c>
      <c r="M336" s="13" t="s">
        <v>26</v>
      </c>
      <c r="N336" s="13" t="s">
        <v>38</v>
      </c>
      <c r="O336" s="13" t="s">
        <v>39</v>
      </c>
      <c r="P336" s="13">
        <v>19134</v>
      </c>
      <c r="Q336" s="13" t="s">
        <v>40</v>
      </c>
      <c r="R336" s="13" t="s">
        <v>286</v>
      </c>
      <c r="S336" s="13" t="s">
        <v>31</v>
      </c>
      <c r="T336" s="13" t="s">
        <v>146</v>
      </c>
      <c r="U336" s="13" t="s">
        <v>287</v>
      </c>
      <c r="V336" s="15">
        <v>4.6719999999999997</v>
      </c>
      <c r="W336" s="13">
        <v>1</v>
      </c>
      <c r="X336" s="13">
        <v>0.2</v>
      </c>
      <c r="Y336" s="15">
        <v>1.5768</v>
      </c>
    </row>
    <row r="337" spans="1:25" x14ac:dyDescent="0.3">
      <c r="A337" s="16">
        <v>1217</v>
      </c>
      <c r="B337" s="16" t="s">
        <v>1258</v>
      </c>
      <c r="C337" s="21">
        <f>1/COUNTIF(B:B,'Store Data - 2017'!$B337)</f>
        <v>0.125</v>
      </c>
      <c r="D337" s="17">
        <v>42987</v>
      </c>
      <c r="E337" s="17">
        <v>42991</v>
      </c>
      <c r="F337" s="22" t="str">
        <f>TEXT('Store Data - 2017'!$D337,"mmmm")</f>
        <v>September</v>
      </c>
      <c r="G337" s="22" t="str">
        <f>TEXT('Store Data - 2017'!$D337,"dddd")</f>
        <v>Saturday</v>
      </c>
      <c r="H337" s="16" t="s">
        <v>22</v>
      </c>
      <c r="I337" s="16" t="s">
        <v>1259</v>
      </c>
      <c r="J337" s="16" t="s">
        <v>1260</v>
      </c>
      <c r="K337" s="21">
        <f>1/COUNTIF(J:J,'Store Data - 2017'!$J337)</f>
        <v>8.3333333333333329E-2</v>
      </c>
      <c r="L337" s="16" t="s">
        <v>57</v>
      </c>
      <c r="M337" s="16" t="s">
        <v>26</v>
      </c>
      <c r="N337" s="16" t="s">
        <v>38</v>
      </c>
      <c r="O337" s="16" t="s">
        <v>39</v>
      </c>
      <c r="P337" s="16">
        <v>19134</v>
      </c>
      <c r="Q337" s="16" t="s">
        <v>40</v>
      </c>
      <c r="R337" s="16" t="s">
        <v>1265</v>
      </c>
      <c r="S337" s="16" t="s">
        <v>61</v>
      </c>
      <c r="T337" s="16" t="s">
        <v>110</v>
      </c>
      <c r="U337" s="16" t="s">
        <v>1266</v>
      </c>
      <c r="V337" s="18">
        <v>95.88</v>
      </c>
      <c r="W337" s="16">
        <v>3</v>
      </c>
      <c r="X337" s="16">
        <v>0.2</v>
      </c>
      <c r="Y337" s="18">
        <v>28.763999999999999</v>
      </c>
    </row>
    <row r="338" spans="1:25" x14ac:dyDescent="0.3">
      <c r="A338" s="13">
        <v>1218</v>
      </c>
      <c r="B338" s="13" t="s">
        <v>1258</v>
      </c>
      <c r="C338" s="21">
        <f>1/COUNTIF(B:B,'Store Data - 2017'!$B338)</f>
        <v>0.125</v>
      </c>
      <c r="D338" s="14">
        <v>42987</v>
      </c>
      <c r="E338" s="14">
        <v>42991</v>
      </c>
      <c r="F338" s="22" t="str">
        <f>TEXT('Store Data - 2017'!$D338,"mmmm")</f>
        <v>September</v>
      </c>
      <c r="G338" s="22" t="str">
        <f>TEXT('Store Data - 2017'!$D338,"dddd")</f>
        <v>Saturday</v>
      </c>
      <c r="H338" s="13" t="s">
        <v>22</v>
      </c>
      <c r="I338" s="13" t="s">
        <v>1259</v>
      </c>
      <c r="J338" s="13" t="s">
        <v>1260</v>
      </c>
      <c r="K338" s="21">
        <f>1/COUNTIF(J:J,'Store Data - 2017'!$J338)</f>
        <v>8.3333333333333329E-2</v>
      </c>
      <c r="L338" s="13" t="s">
        <v>57</v>
      </c>
      <c r="M338" s="13" t="s">
        <v>26</v>
      </c>
      <c r="N338" s="13" t="s">
        <v>38</v>
      </c>
      <c r="O338" s="13" t="s">
        <v>39</v>
      </c>
      <c r="P338" s="13">
        <v>19134</v>
      </c>
      <c r="Q338" s="13" t="s">
        <v>40</v>
      </c>
      <c r="R338" s="13" t="s">
        <v>1267</v>
      </c>
      <c r="S338" s="13" t="s">
        <v>42</v>
      </c>
      <c r="T338" s="13" t="s">
        <v>87</v>
      </c>
      <c r="U338" s="13" t="s">
        <v>1268</v>
      </c>
      <c r="V338" s="15">
        <v>17.024000000000001</v>
      </c>
      <c r="W338" s="13">
        <v>2</v>
      </c>
      <c r="X338" s="13">
        <v>0.2</v>
      </c>
      <c r="Y338" s="15">
        <v>1.7023999999999999</v>
      </c>
    </row>
    <row r="339" spans="1:25" x14ac:dyDescent="0.3">
      <c r="A339" s="16">
        <v>1219</v>
      </c>
      <c r="B339" s="16" t="s">
        <v>1258</v>
      </c>
      <c r="C339" s="21">
        <f>1/COUNTIF(B:B,'Store Data - 2017'!$B339)</f>
        <v>0.125</v>
      </c>
      <c r="D339" s="17">
        <v>42987</v>
      </c>
      <c r="E339" s="17">
        <v>42991</v>
      </c>
      <c r="F339" s="22" t="str">
        <f>TEXT('Store Data - 2017'!$D339,"mmmm")</f>
        <v>September</v>
      </c>
      <c r="G339" s="22" t="str">
        <f>TEXT('Store Data - 2017'!$D339,"dddd")</f>
        <v>Saturday</v>
      </c>
      <c r="H339" s="16" t="s">
        <v>22</v>
      </c>
      <c r="I339" s="16" t="s">
        <v>1259</v>
      </c>
      <c r="J339" s="16" t="s">
        <v>1260</v>
      </c>
      <c r="K339" s="21">
        <f>1/COUNTIF(J:J,'Store Data - 2017'!$J339)</f>
        <v>8.3333333333333329E-2</v>
      </c>
      <c r="L339" s="16" t="s">
        <v>57</v>
      </c>
      <c r="M339" s="16" t="s">
        <v>26</v>
      </c>
      <c r="N339" s="16" t="s">
        <v>38</v>
      </c>
      <c r="O339" s="16" t="s">
        <v>39</v>
      </c>
      <c r="P339" s="16">
        <v>19134</v>
      </c>
      <c r="Q339" s="16" t="s">
        <v>40</v>
      </c>
      <c r="R339" s="16" t="s">
        <v>1269</v>
      </c>
      <c r="S339" s="16" t="s">
        <v>61</v>
      </c>
      <c r="T339" s="16" t="s">
        <v>110</v>
      </c>
      <c r="U339" s="16" t="s">
        <v>1270</v>
      </c>
      <c r="V339" s="18">
        <v>258.69600000000003</v>
      </c>
      <c r="W339" s="16">
        <v>3</v>
      </c>
      <c r="X339" s="16">
        <v>0.2</v>
      </c>
      <c r="Y339" s="18">
        <v>64.674000000000007</v>
      </c>
    </row>
    <row r="340" spans="1:25" x14ac:dyDescent="0.3">
      <c r="A340" s="13">
        <v>1220</v>
      </c>
      <c r="B340" s="13" t="s">
        <v>1258</v>
      </c>
      <c r="C340" s="21">
        <f>1/COUNTIF(B:B,'Store Data - 2017'!$B340)</f>
        <v>0.125</v>
      </c>
      <c r="D340" s="14">
        <v>42987</v>
      </c>
      <c r="E340" s="14">
        <v>42991</v>
      </c>
      <c r="F340" s="22" t="str">
        <f>TEXT('Store Data - 2017'!$D340,"mmmm")</f>
        <v>September</v>
      </c>
      <c r="G340" s="22" t="str">
        <f>TEXT('Store Data - 2017'!$D340,"dddd")</f>
        <v>Saturday</v>
      </c>
      <c r="H340" s="13" t="s">
        <v>22</v>
      </c>
      <c r="I340" s="13" t="s">
        <v>1259</v>
      </c>
      <c r="J340" s="13" t="s">
        <v>1260</v>
      </c>
      <c r="K340" s="21">
        <f>1/COUNTIF(J:J,'Store Data - 2017'!$J340)</f>
        <v>8.3333333333333329E-2</v>
      </c>
      <c r="L340" s="13" t="s">
        <v>57</v>
      </c>
      <c r="M340" s="13" t="s">
        <v>26</v>
      </c>
      <c r="N340" s="13" t="s">
        <v>38</v>
      </c>
      <c r="O340" s="13" t="s">
        <v>39</v>
      </c>
      <c r="P340" s="13">
        <v>19134</v>
      </c>
      <c r="Q340" s="13" t="s">
        <v>40</v>
      </c>
      <c r="R340" s="13" t="s">
        <v>1271</v>
      </c>
      <c r="S340" s="13" t="s">
        <v>61</v>
      </c>
      <c r="T340" s="13" t="s">
        <v>62</v>
      </c>
      <c r="U340" s="13" t="s">
        <v>1272</v>
      </c>
      <c r="V340" s="15">
        <v>1931.9580000000001</v>
      </c>
      <c r="W340" s="13">
        <v>7</v>
      </c>
      <c r="X340" s="13">
        <v>0.4</v>
      </c>
      <c r="Y340" s="15">
        <v>-386.39159999999998</v>
      </c>
    </row>
    <row r="341" spans="1:25" x14ac:dyDescent="0.3">
      <c r="A341" s="16">
        <v>1229</v>
      </c>
      <c r="B341" s="16" t="s">
        <v>1273</v>
      </c>
      <c r="C341" s="21">
        <f>1/COUNTIF(B:B,'Store Data - 2017'!$B341)</f>
        <v>0.33333333333333331</v>
      </c>
      <c r="D341" s="17">
        <v>43045</v>
      </c>
      <c r="E341" s="17">
        <v>43050</v>
      </c>
      <c r="F341" s="22" t="str">
        <f>TEXT('Store Data - 2017'!$D341,"mmmm")</f>
        <v>November</v>
      </c>
      <c r="G341" s="22" t="str">
        <f>TEXT('Store Data - 2017'!$D341,"dddd")</f>
        <v>Monday</v>
      </c>
      <c r="H341" s="16" t="s">
        <v>22</v>
      </c>
      <c r="I341" s="16" t="s">
        <v>1274</v>
      </c>
      <c r="J341" s="16" t="s">
        <v>1275</v>
      </c>
      <c r="K341" s="21">
        <f>1/COUNTIF(J:J,'Store Data - 2017'!$J341)</f>
        <v>0.125</v>
      </c>
      <c r="L341" s="16" t="s">
        <v>25</v>
      </c>
      <c r="M341" s="16" t="s">
        <v>26</v>
      </c>
      <c r="N341" s="16" t="s">
        <v>452</v>
      </c>
      <c r="O341" s="16" t="s">
        <v>134</v>
      </c>
      <c r="P341" s="16">
        <v>90045</v>
      </c>
      <c r="Q341" s="16" t="s">
        <v>120</v>
      </c>
      <c r="R341" s="16" t="s">
        <v>778</v>
      </c>
      <c r="S341" s="16" t="s">
        <v>31</v>
      </c>
      <c r="T341" s="16" t="s">
        <v>180</v>
      </c>
      <c r="U341" s="16" t="s">
        <v>779</v>
      </c>
      <c r="V341" s="18">
        <v>15.28</v>
      </c>
      <c r="W341" s="16">
        <v>2</v>
      </c>
      <c r="X341" s="16">
        <v>0</v>
      </c>
      <c r="Y341" s="18">
        <v>7.4871999999999996</v>
      </c>
    </row>
    <row r="342" spans="1:25" x14ac:dyDescent="0.3">
      <c r="A342" s="13">
        <v>1230</v>
      </c>
      <c r="B342" s="13" t="s">
        <v>1273</v>
      </c>
      <c r="C342" s="21">
        <f>1/COUNTIF(B:B,'Store Data - 2017'!$B342)</f>
        <v>0.33333333333333331</v>
      </c>
      <c r="D342" s="14">
        <v>43045</v>
      </c>
      <c r="E342" s="14">
        <v>43050</v>
      </c>
      <c r="F342" s="22" t="str">
        <f>TEXT('Store Data - 2017'!$D342,"mmmm")</f>
        <v>November</v>
      </c>
      <c r="G342" s="22" t="str">
        <f>TEXT('Store Data - 2017'!$D342,"dddd")</f>
        <v>Monday</v>
      </c>
      <c r="H342" s="13" t="s">
        <v>22</v>
      </c>
      <c r="I342" s="13" t="s">
        <v>1274</v>
      </c>
      <c r="J342" s="13" t="s">
        <v>1275</v>
      </c>
      <c r="K342" s="21">
        <f>1/COUNTIF(J:J,'Store Data - 2017'!$J342)</f>
        <v>0.125</v>
      </c>
      <c r="L342" s="13" t="s">
        <v>25</v>
      </c>
      <c r="M342" s="13" t="s">
        <v>26</v>
      </c>
      <c r="N342" s="13" t="s">
        <v>452</v>
      </c>
      <c r="O342" s="13" t="s">
        <v>134</v>
      </c>
      <c r="P342" s="13">
        <v>90045</v>
      </c>
      <c r="Q342" s="13" t="s">
        <v>120</v>
      </c>
      <c r="R342" s="13" t="s">
        <v>1276</v>
      </c>
      <c r="S342" s="13" t="s">
        <v>42</v>
      </c>
      <c r="T342" s="13" t="s">
        <v>87</v>
      </c>
      <c r="U342" s="13" t="s">
        <v>1277</v>
      </c>
      <c r="V342" s="15">
        <v>8.73</v>
      </c>
      <c r="W342" s="13">
        <v>1</v>
      </c>
      <c r="X342" s="13">
        <v>0</v>
      </c>
      <c r="Y342" s="15">
        <v>2.9681999999999999</v>
      </c>
    </row>
    <row r="343" spans="1:25" x14ac:dyDescent="0.3">
      <c r="A343" s="16">
        <v>1231</v>
      </c>
      <c r="B343" s="16" t="s">
        <v>1273</v>
      </c>
      <c r="C343" s="21">
        <f>1/COUNTIF(B:B,'Store Data - 2017'!$B343)</f>
        <v>0.33333333333333331</v>
      </c>
      <c r="D343" s="17">
        <v>43045</v>
      </c>
      <c r="E343" s="17">
        <v>43050</v>
      </c>
      <c r="F343" s="22" t="str">
        <f>TEXT('Store Data - 2017'!$D343,"mmmm")</f>
        <v>November</v>
      </c>
      <c r="G343" s="22" t="str">
        <f>TEXT('Store Data - 2017'!$D343,"dddd")</f>
        <v>Monday</v>
      </c>
      <c r="H343" s="16" t="s">
        <v>22</v>
      </c>
      <c r="I343" s="16" t="s">
        <v>1274</v>
      </c>
      <c r="J343" s="16" t="s">
        <v>1275</v>
      </c>
      <c r="K343" s="21">
        <f>1/COUNTIF(J:J,'Store Data - 2017'!$J343)</f>
        <v>0.125</v>
      </c>
      <c r="L343" s="16" t="s">
        <v>25</v>
      </c>
      <c r="M343" s="16" t="s">
        <v>26</v>
      </c>
      <c r="N343" s="16" t="s">
        <v>452</v>
      </c>
      <c r="O343" s="16" t="s">
        <v>134</v>
      </c>
      <c r="P343" s="16">
        <v>90045</v>
      </c>
      <c r="Q343" s="16" t="s">
        <v>120</v>
      </c>
      <c r="R343" s="16" t="s">
        <v>1278</v>
      </c>
      <c r="S343" s="16" t="s">
        <v>31</v>
      </c>
      <c r="T343" s="16" t="s">
        <v>146</v>
      </c>
      <c r="U343" s="16" t="s">
        <v>1279</v>
      </c>
      <c r="V343" s="18">
        <v>5.68</v>
      </c>
      <c r="W343" s="16">
        <v>2</v>
      </c>
      <c r="X343" s="16">
        <v>0</v>
      </c>
      <c r="Y343" s="18">
        <v>1.7607999999999999</v>
      </c>
    </row>
    <row r="344" spans="1:25" x14ac:dyDescent="0.3">
      <c r="A344" s="13">
        <v>1245</v>
      </c>
      <c r="B344" s="13" t="s">
        <v>1280</v>
      </c>
      <c r="C344" s="21">
        <f>1/COUNTIF(B:B,'Store Data - 2017'!$B344)</f>
        <v>1</v>
      </c>
      <c r="D344" s="14">
        <v>42869</v>
      </c>
      <c r="E344" s="14">
        <v>42876</v>
      </c>
      <c r="F344" s="22" t="str">
        <f>TEXT('Store Data - 2017'!$D344,"mmmm")</f>
        <v>May</v>
      </c>
      <c r="G344" s="22" t="str">
        <f>TEXT('Store Data - 2017'!$D344,"dddd")</f>
        <v>Sunday</v>
      </c>
      <c r="H344" s="13" t="s">
        <v>22</v>
      </c>
      <c r="I344" s="13" t="s">
        <v>1281</v>
      </c>
      <c r="J344" s="13" t="s">
        <v>1282</v>
      </c>
      <c r="K344" s="21">
        <f>1/COUNTIF(J:J,'Store Data - 2017'!$J344)</f>
        <v>0.33333333333333331</v>
      </c>
      <c r="L344" s="13" t="s">
        <v>25</v>
      </c>
      <c r="M344" s="13" t="s">
        <v>26</v>
      </c>
      <c r="N344" s="13" t="s">
        <v>1283</v>
      </c>
      <c r="O344" s="13" t="s">
        <v>468</v>
      </c>
      <c r="P344" s="13">
        <v>39503</v>
      </c>
      <c r="Q344" s="13" t="s">
        <v>29</v>
      </c>
      <c r="R344" s="13" t="s">
        <v>1284</v>
      </c>
      <c r="S344" s="13" t="s">
        <v>31</v>
      </c>
      <c r="T344" s="13" t="s">
        <v>180</v>
      </c>
      <c r="U344" s="13" t="s">
        <v>1285</v>
      </c>
      <c r="V344" s="15">
        <v>48.69</v>
      </c>
      <c r="W344" s="13">
        <v>9</v>
      </c>
      <c r="X344" s="13">
        <v>0</v>
      </c>
      <c r="Y344" s="15">
        <v>23.8581</v>
      </c>
    </row>
    <row r="345" spans="1:25" x14ac:dyDescent="0.3">
      <c r="A345" s="16">
        <v>1249</v>
      </c>
      <c r="B345" s="16" t="s">
        <v>1286</v>
      </c>
      <c r="C345" s="21">
        <f>1/COUNTIF(B:B,'Store Data - 2017'!$B345)</f>
        <v>0.25</v>
      </c>
      <c r="D345" s="17">
        <v>43087</v>
      </c>
      <c r="E345" s="17">
        <v>43093</v>
      </c>
      <c r="F345" s="22" t="str">
        <f>TEXT('Store Data - 2017'!$D345,"mmmm")</f>
        <v>December</v>
      </c>
      <c r="G345" s="22" t="str">
        <f>TEXT('Store Data - 2017'!$D345,"dddd")</f>
        <v>Monday</v>
      </c>
      <c r="H345" s="16" t="s">
        <v>22</v>
      </c>
      <c r="I345" s="16" t="s">
        <v>1287</v>
      </c>
      <c r="J345" s="16" t="s">
        <v>1288</v>
      </c>
      <c r="K345" s="21">
        <f>1/COUNTIF(J:J,'Store Data - 2017'!$J345)</f>
        <v>0.25</v>
      </c>
      <c r="L345" s="16" t="s">
        <v>25</v>
      </c>
      <c r="M345" s="16" t="s">
        <v>26</v>
      </c>
      <c r="N345" s="16" t="s">
        <v>126</v>
      </c>
      <c r="O345" s="16" t="s">
        <v>127</v>
      </c>
      <c r="P345" s="16">
        <v>10009</v>
      </c>
      <c r="Q345" s="16" t="s">
        <v>40</v>
      </c>
      <c r="R345" s="16" t="s">
        <v>1289</v>
      </c>
      <c r="S345" s="16" t="s">
        <v>31</v>
      </c>
      <c r="T345" s="16" t="s">
        <v>146</v>
      </c>
      <c r="U345" s="16" t="s">
        <v>1157</v>
      </c>
      <c r="V345" s="18">
        <v>38.82</v>
      </c>
      <c r="W345" s="16">
        <v>6</v>
      </c>
      <c r="X345" s="16">
        <v>0</v>
      </c>
      <c r="Y345" s="18">
        <v>17.469000000000001</v>
      </c>
    </row>
    <row r="346" spans="1:25" x14ac:dyDescent="0.3">
      <c r="A346" s="13">
        <v>1250</v>
      </c>
      <c r="B346" s="13" t="s">
        <v>1286</v>
      </c>
      <c r="C346" s="21">
        <f>1/COUNTIF(B:B,'Store Data - 2017'!$B346)</f>
        <v>0.25</v>
      </c>
      <c r="D346" s="14">
        <v>43087</v>
      </c>
      <c r="E346" s="14">
        <v>43093</v>
      </c>
      <c r="F346" s="22" t="str">
        <f>TEXT('Store Data - 2017'!$D346,"mmmm")</f>
        <v>December</v>
      </c>
      <c r="G346" s="22" t="str">
        <f>TEXT('Store Data - 2017'!$D346,"dddd")</f>
        <v>Monday</v>
      </c>
      <c r="H346" s="13" t="s">
        <v>22</v>
      </c>
      <c r="I346" s="13" t="s">
        <v>1287</v>
      </c>
      <c r="J346" s="13" t="s">
        <v>1288</v>
      </c>
      <c r="K346" s="21">
        <f>1/COUNTIF(J:J,'Store Data - 2017'!$J346)</f>
        <v>0.25</v>
      </c>
      <c r="L346" s="13" t="s">
        <v>25</v>
      </c>
      <c r="M346" s="13" t="s">
        <v>26</v>
      </c>
      <c r="N346" s="13" t="s">
        <v>126</v>
      </c>
      <c r="O346" s="13" t="s">
        <v>127</v>
      </c>
      <c r="P346" s="13">
        <v>10009</v>
      </c>
      <c r="Q346" s="13" t="s">
        <v>40</v>
      </c>
      <c r="R346" s="13" t="s">
        <v>1290</v>
      </c>
      <c r="S346" s="13" t="s">
        <v>42</v>
      </c>
      <c r="T346" s="13" t="s">
        <v>43</v>
      </c>
      <c r="U346" s="13" t="s">
        <v>1291</v>
      </c>
      <c r="V346" s="15">
        <v>1141.9380000000001</v>
      </c>
      <c r="W346" s="13">
        <v>9</v>
      </c>
      <c r="X346" s="13">
        <v>0.1</v>
      </c>
      <c r="Y346" s="15">
        <v>139.5702</v>
      </c>
    </row>
    <row r="347" spans="1:25" x14ac:dyDescent="0.3">
      <c r="A347" s="16">
        <v>1251</v>
      </c>
      <c r="B347" s="16" t="s">
        <v>1286</v>
      </c>
      <c r="C347" s="21">
        <f>1/COUNTIF(B:B,'Store Data - 2017'!$B347)</f>
        <v>0.25</v>
      </c>
      <c r="D347" s="17">
        <v>43087</v>
      </c>
      <c r="E347" s="17">
        <v>43093</v>
      </c>
      <c r="F347" s="22" t="str">
        <f>TEXT('Store Data - 2017'!$D347,"mmmm")</f>
        <v>December</v>
      </c>
      <c r="G347" s="22" t="str">
        <f>TEXT('Store Data - 2017'!$D347,"dddd")</f>
        <v>Monday</v>
      </c>
      <c r="H347" s="16" t="s">
        <v>22</v>
      </c>
      <c r="I347" s="16" t="s">
        <v>1287</v>
      </c>
      <c r="J347" s="16" t="s">
        <v>1288</v>
      </c>
      <c r="K347" s="21">
        <f>1/COUNTIF(J:J,'Store Data - 2017'!$J347)</f>
        <v>0.25</v>
      </c>
      <c r="L347" s="16" t="s">
        <v>25</v>
      </c>
      <c r="M347" s="16" t="s">
        <v>26</v>
      </c>
      <c r="N347" s="16" t="s">
        <v>126</v>
      </c>
      <c r="O347" s="16" t="s">
        <v>127</v>
      </c>
      <c r="P347" s="16">
        <v>10009</v>
      </c>
      <c r="Q347" s="16" t="s">
        <v>40</v>
      </c>
      <c r="R347" s="16" t="s">
        <v>1292</v>
      </c>
      <c r="S347" s="16" t="s">
        <v>31</v>
      </c>
      <c r="T347" s="16" t="s">
        <v>190</v>
      </c>
      <c r="U347" s="16" t="s">
        <v>1293</v>
      </c>
      <c r="V347" s="18">
        <v>1704.56</v>
      </c>
      <c r="W347" s="16">
        <v>13</v>
      </c>
      <c r="X347" s="16">
        <v>0</v>
      </c>
      <c r="Y347" s="18">
        <v>511.36799999999999</v>
      </c>
    </row>
    <row r="348" spans="1:25" x14ac:dyDescent="0.3">
      <c r="A348" s="13">
        <v>1252</v>
      </c>
      <c r="B348" s="13" t="s">
        <v>1286</v>
      </c>
      <c r="C348" s="21">
        <f>1/COUNTIF(B:B,'Store Data - 2017'!$B348)</f>
        <v>0.25</v>
      </c>
      <c r="D348" s="14">
        <v>43087</v>
      </c>
      <c r="E348" s="14">
        <v>43093</v>
      </c>
      <c r="F348" s="22" t="str">
        <f>TEXT('Store Data - 2017'!$D348,"mmmm")</f>
        <v>December</v>
      </c>
      <c r="G348" s="22" t="str">
        <f>TEXT('Store Data - 2017'!$D348,"dddd")</f>
        <v>Monday</v>
      </c>
      <c r="H348" s="13" t="s">
        <v>22</v>
      </c>
      <c r="I348" s="13" t="s">
        <v>1287</v>
      </c>
      <c r="J348" s="13" t="s">
        <v>1288</v>
      </c>
      <c r="K348" s="21">
        <f>1/COUNTIF(J:J,'Store Data - 2017'!$J348)</f>
        <v>0.25</v>
      </c>
      <c r="L348" s="13" t="s">
        <v>25</v>
      </c>
      <c r="M348" s="13" t="s">
        <v>26</v>
      </c>
      <c r="N348" s="13" t="s">
        <v>126</v>
      </c>
      <c r="O348" s="13" t="s">
        <v>127</v>
      </c>
      <c r="P348" s="13">
        <v>10009</v>
      </c>
      <c r="Q348" s="13" t="s">
        <v>40</v>
      </c>
      <c r="R348" s="13" t="s">
        <v>1294</v>
      </c>
      <c r="S348" s="13" t="s">
        <v>31</v>
      </c>
      <c r="T348" s="13" t="s">
        <v>146</v>
      </c>
      <c r="U348" s="13" t="s">
        <v>1295</v>
      </c>
      <c r="V348" s="15">
        <v>3.2</v>
      </c>
      <c r="W348" s="13">
        <v>2</v>
      </c>
      <c r="X348" s="13">
        <v>0</v>
      </c>
      <c r="Y348" s="15">
        <v>1.3759999999999999</v>
      </c>
    </row>
    <row r="349" spans="1:25" x14ac:dyDescent="0.3">
      <c r="A349" s="16">
        <v>1254</v>
      </c>
      <c r="B349" s="16" t="s">
        <v>1296</v>
      </c>
      <c r="C349" s="21">
        <f>1/COUNTIF(B:B,'Store Data - 2017'!$B349)</f>
        <v>0.25</v>
      </c>
      <c r="D349" s="17">
        <v>42804</v>
      </c>
      <c r="E349" s="17">
        <v>42808</v>
      </c>
      <c r="F349" s="22" t="str">
        <f>TEXT('Store Data - 2017'!$D349,"mmmm")</f>
        <v>March</v>
      </c>
      <c r="G349" s="22" t="str">
        <f>TEXT('Store Data - 2017'!$D349,"dddd")</f>
        <v>Friday</v>
      </c>
      <c r="H349" s="16" t="s">
        <v>22</v>
      </c>
      <c r="I349" s="16" t="s">
        <v>1297</v>
      </c>
      <c r="J349" s="16" t="s">
        <v>1298</v>
      </c>
      <c r="K349" s="21">
        <f>1/COUNTIF(J:J,'Store Data - 2017'!$J349)</f>
        <v>5.2631578947368418E-2</v>
      </c>
      <c r="L349" s="16" t="s">
        <v>48</v>
      </c>
      <c r="M349" s="16" t="s">
        <v>26</v>
      </c>
      <c r="N349" s="16" t="s">
        <v>1299</v>
      </c>
      <c r="O349" s="16" t="s">
        <v>39</v>
      </c>
      <c r="P349" s="16">
        <v>19013</v>
      </c>
      <c r="Q349" s="16" t="s">
        <v>40</v>
      </c>
      <c r="R349" s="16" t="s">
        <v>1300</v>
      </c>
      <c r="S349" s="16" t="s">
        <v>31</v>
      </c>
      <c r="T349" s="16" t="s">
        <v>146</v>
      </c>
      <c r="U349" s="16" t="s">
        <v>1301</v>
      </c>
      <c r="V349" s="18">
        <v>5.2480000000000002</v>
      </c>
      <c r="W349" s="16">
        <v>2</v>
      </c>
      <c r="X349" s="16">
        <v>0.2</v>
      </c>
      <c r="Y349" s="18">
        <v>0.59040000000000004</v>
      </c>
    </row>
    <row r="350" spans="1:25" x14ac:dyDescent="0.3">
      <c r="A350" s="13">
        <v>1255</v>
      </c>
      <c r="B350" s="13" t="s">
        <v>1296</v>
      </c>
      <c r="C350" s="21">
        <f>1/COUNTIF(B:B,'Store Data - 2017'!$B350)</f>
        <v>0.25</v>
      </c>
      <c r="D350" s="14">
        <v>42804</v>
      </c>
      <c r="E350" s="14">
        <v>42808</v>
      </c>
      <c r="F350" s="22" t="str">
        <f>TEXT('Store Data - 2017'!$D350,"mmmm")</f>
        <v>March</v>
      </c>
      <c r="G350" s="22" t="str">
        <f>TEXT('Store Data - 2017'!$D350,"dddd")</f>
        <v>Friday</v>
      </c>
      <c r="H350" s="13" t="s">
        <v>22</v>
      </c>
      <c r="I350" s="13" t="s">
        <v>1297</v>
      </c>
      <c r="J350" s="13" t="s">
        <v>1298</v>
      </c>
      <c r="K350" s="21">
        <f>1/COUNTIF(J:J,'Store Data - 2017'!$J350)</f>
        <v>5.2631578947368418E-2</v>
      </c>
      <c r="L350" s="13" t="s">
        <v>48</v>
      </c>
      <c r="M350" s="13" t="s">
        <v>26</v>
      </c>
      <c r="N350" s="13" t="s">
        <v>1299</v>
      </c>
      <c r="O350" s="13" t="s">
        <v>39</v>
      </c>
      <c r="P350" s="13">
        <v>19013</v>
      </c>
      <c r="Q350" s="13" t="s">
        <v>40</v>
      </c>
      <c r="R350" s="13" t="s">
        <v>1302</v>
      </c>
      <c r="S350" s="13" t="s">
        <v>61</v>
      </c>
      <c r="T350" s="13" t="s">
        <v>62</v>
      </c>
      <c r="U350" s="13" t="s">
        <v>1303</v>
      </c>
      <c r="V350" s="15">
        <v>35.909999999999997</v>
      </c>
      <c r="W350" s="13">
        <v>3</v>
      </c>
      <c r="X350" s="13">
        <v>0.4</v>
      </c>
      <c r="Y350" s="15">
        <v>-8.3789999999999996</v>
      </c>
    </row>
    <row r="351" spans="1:25" x14ac:dyDescent="0.3">
      <c r="A351" s="16">
        <v>1256</v>
      </c>
      <c r="B351" s="16" t="s">
        <v>1296</v>
      </c>
      <c r="C351" s="21">
        <f>1/COUNTIF(B:B,'Store Data - 2017'!$B351)</f>
        <v>0.25</v>
      </c>
      <c r="D351" s="17">
        <v>42804</v>
      </c>
      <c r="E351" s="17">
        <v>42808</v>
      </c>
      <c r="F351" s="22" t="str">
        <f>TEXT('Store Data - 2017'!$D351,"mmmm")</f>
        <v>March</v>
      </c>
      <c r="G351" s="22" t="str">
        <f>TEXT('Store Data - 2017'!$D351,"dddd")</f>
        <v>Friday</v>
      </c>
      <c r="H351" s="16" t="s">
        <v>22</v>
      </c>
      <c r="I351" s="16" t="s">
        <v>1297</v>
      </c>
      <c r="J351" s="16" t="s">
        <v>1298</v>
      </c>
      <c r="K351" s="21">
        <f>1/COUNTIF(J:J,'Store Data - 2017'!$J351)</f>
        <v>5.2631578947368418E-2</v>
      </c>
      <c r="L351" s="16" t="s">
        <v>48</v>
      </c>
      <c r="M351" s="16" t="s">
        <v>26</v>
      </c>
      <c r="N351" s="16" t="s">
        <v>1299</v>
      </c>
      <c r="O351" s="16" t="s">
        <v>39</v>
      </c>
      <c r="P351" s="16">
        <v>19013</v>
      </c>
      <c r="Q351" s="16" t="s">
        <v>40</v>
      </c>
      <c r="R351" s="16" t="s">
        <v>1304</v>
      </c>
      <c r="S351" s="16" t="s">
        <v>42</v>
      </c>
      <c r="T351" s="16" t="s">
        <v>87</v>
      </c>
      <c r="U351" s="16" t="s">
        <v>1305</v>
      </c>
      <c r="V351" s="18">
        <v>6.6959999999999997</v>
      </c>
      <c r="W351" s="16">
        <v>1</v>
      </c>
      <c r="X351" s="16">
        <v>0.2</v>
      </c>
      <c r="Y351" s="18">
        <v>0.50219999999999998</v>
      </c>
    </row>
    <row r="352" spans="1:25" x14ac:dyDescent="0.3">
      <c r="A352" s="13">
        <v>1257</v>
      </c>
      <c r="B352" s="13" t="s">
        <v>1296</v>
      </c>
      <c r="C352" s="21">
        <f>1/COUNTIF(B:B,'Store Data - 2017'!$B352)</f>
        <v>0.25</v>
      </c>
      <c r="D352" s="14">
        <v>42804</v>
      </c>
      <c r="E352" s="14">
        <v>42808</v>
      </c>
      <c r="F352" s="22" t="str">
        <f>TEXT('Store Data - 2017'!$D352,"mmmm")</f>
        <v>March</v>
      </c>
      <c r="G352" s="22" t="str">
        <f>TEXT('Store Data - 2017'!$D352,"dddd")</f>
        <v>Friday</v>
      </c>
      <c r="H352" s="13" t="s">
        <v>22</v>
      </c>
      <c r="I352" s="13" t="s">
        <v>1297</v>
      </c>
      <c r="J352" s="13" t="s">
        <v>1298</v>
      </c>
      <c r="K352" s="21">
        <f>1/COUNTIF(J:J,'Store Data - 2017'!$J352)</f>
        <v>5.2631578947368418E-2</v>
      </c>
      <c r="L352" s="13" t="s">
        <v>48</v>
      </c>
      <c r="M352" s="13" t="s">
        <v>26</v>
      </c>
      <c r="N352" s="13" t="s">
        <v>1299</v>
      </c>
      <c r="O352" s="13" t="s">
        <v>39</v>
      </c>
      <c r="P352" s="13">
        <v>19013</v>
      </c>
      <c r="Q352" s="13" t="s">
        <v>40</v>
      </c>
      <c r="R352" s="13" t="s">
        <v>1306</v>
      </c>
      <c r="S352" s="13" t="s">
        <v>42</v>
      </c>
      <c r="T352" s="13" t="s">
        <v>87</v>
      </c>
      <c r="U352" s="13" t="s">
        <v>1307</v>
      </c>
      <c r="V352" s="15">
        <v>43.872</v>
      </c>
      <c r="W352" s="13">
        <v>2</v>
      </c>
      <c r="X352" s="13">
        <v>0.2</v>
      </c>
      <c r="Y352" s="15">
        <v>11.516400000000001</v>
      </c>
    </row>
    <row r="353" spans="1:25" x14ac:dyDescent="0.3">
      <c r="A353" s="16">
        <v>1261</v>
      </c>
      <c r="B353" s="16" t="s">
        <v>1308</v>
      </c>
      <c r="C353" s="21">
        <f>1/COUNTIF(B:B,'Store Data - 2017'!$B353)</f>
        <v>1</v>
      </c>
      <c r="D353" s="17">
        <v>43031</v>
      </c>
      <c r="E353" s="17">
        <v>43035</v>
      </c>
      <c r="F353" s="22" t="str">
        <f>TEXT('Store Data - 2017'!$D353,"mmmm")</f>
        <v>October</v>
      </c>
      <c r="G353" s="22" t="str">
        <f>TEXT('Store Data - 2017'!$D353,"dddd")</f>
        <v>Monday</v>
      </c>
      <c r="H353" s="16" t="s">
        <v>22</v>
      </c>
      <c r="I353" s="16" t="s">
        <v>1309</v>
      </c>
      <c r="J353" s="16" t="s">
        <v>1310</v>
      </c>
      <c r="K353" s="21">
        <f>1/COUNTIF(J:J,'Store Data - 2017'!$J353)</f>
        <v>1</v>
      </c>
      <c r="L353" s="16" t="s">
        <v>25</v>
      </c>
      <c r="M353" s="16" t="s">
        <v>26</v>
      </c>
      <c r="N353" s="16" t="s">
        <v>584</v>
      </c>
      <c r="O353" s="16" t="s">
        <v>68</v>
      </c>
      <c r="P353" s="16">
        <v>32216</v>
      </c>
      <c r="Q353" s="16" t="s">
        <v>29</v>
      </c>
      <c r="R353" s="16" t="s">
        <v>1311</v>
      </c>
      <c r="S353" s="16" t="s">
        <v>61</v>
      </c>
      <c r="T353" s="16" t="s">
        <v>62</v>
      </c>
      <c r="U353" s="16" t="s">
        <v>1312</v>
      </c>
      <c r="V353" s="18">
        <v>863.88</v>
      </c>
      <c r="W353" s="16">
        <v>3</v>
      </c>
      <c r="X353" s="16">
        <v>0.2</v>
      </c>
      <c r="Y353" s="18">
        <v>107.985</v>
      </c>
    </row>
    <row r="354" spans="1:25" x14ac:dyDescent="0.3">
      <c r="A354" s="13">
        <v>1263</v>
      </c>
      <c r="B354" s="13" t="s">
        <v>1313</v>
      </c>
      <c r="C354" s="21">
        <f>1/COUNTIF(B:B,'Store Data - 2017'!$B354)</f>
        <v>1</v>
      </c>
      <c r="D354" s="14">
        <v>42923</v>
      </c>
      <c r="E354" s="14">
        <v>42925</v>
      </c>
      <c r="F354" s="22" t="str">
        <f>TEXT('Store Data - 2017'!$D354,"mmmm")</f>
        <v>July</v>
      </c>
      <c r="G354" s="22" t="str">
        <f>TEXT('Store Data - 2017'!$D354,"dddd")</f>
        <v>Friday</v>
      </c>
      <c r="H354" s="13" t="s">
        <v>35</v>
      </c>
      <c r="I354" s="13" t="s">
        <v>1314</v>
      </c>
      <c r="J354" s="13" t="s">
        <v>1315</v>
      </c>
      <c r="K354" s="21">
        <f>1/COUNTIF(J:J,'Store Data - 2017'!$J354)</f>
        <v>9.0909090909090912E-2</v>
      </c>
      <c r="L354" s="13" t="s">
        <v>25</v>
      </c>
      <c r="M354" s="13" t="s">
        <v>26</v>
      </c>
      <c r="N354" s="13" t="s">
        <v>1316</v>
      </c>
      <c r="O354" s="13" t="s">
        <v>127</v>
      </c>
      <c r="P354" s="13">
        <v>11561</v>
      </c>
      <c r="Q354" s="13" t="s">
        <v>40</v>
      </c>
      <c r="R354" s="13" t="s">
        <v>1317</v>
      </c>
      <c r="S354" s="13" t="s">
        <v>31</v>
      </c>
      <c r="T354" s="13" t="s">
        <v>84</v>
      </c>
      <c r="U354" s="13" t="s">
        <v>1318</v>
      </c>
      <c r="V354" s="15">
        <v>17.472000000000001</v>
      </c>
      <c r="W354" s="13">
        <v>3</v>
      </c>
      <c r="X354" s="13">
        <v>0.2</v>
      </c>
      <c r="Y354" s="15">
        <v>6.3335999999999997</v>
      </c>
    </row>
    <row r="355" spans="1:25" x14ac:dyDescent="0.3">
      <c r="A355" s="16">
        <v>1266</v>
      </c>
      <c r="B355" s="16" t="s">
        <v>1319</v>
      </c>
      <c r="C355" s="21">
        <f>1/COUNTIF(B:B,'Store Data - 2017'!$B355)</f>
        <v>1</v>
      </c>
      <c r="D355" s="17">
        <v>42980</v>
      </c>
      <c r="E355" s="17">
        <v>42985</v>
      </c>
      <c r="F355" s="22" t="str">
        <f>TEXT('Store Data - 2017'!$D355,"mmmm")</f>
        <v>September</v>
      </c>
      <c r="G355" s="22" t="str">
        <f>TEXT('Store Data - 2017'!$D355,"dddd")</f>
        <v>Saturday</v>
      </c>
      <c r="H355" s="16" t="s">
        <v>22</v>
      </c>
      <c r="I355" s="16" t="s">
        <v>1320</v>
      </c>
      <c r="J355" s="16" t="s">
        <v>1321</v>
      </c>
      <c r="K355" s="21">
        <f>1/COUNTIF(J:J,'Store Data - 2017'!$J355)</f>
        <v>0.25</v>
      </c>
      <c r="L355" s="16" t="s">
        <v>25</v>
      </c>
      <c r="M355" s="16" t="s">
        <v>26</v>
      </c>
      <c r="N355" s="16" t="s">
        <v>133</v>
      </c>
      <c r="O355" s="16" t="s">
        <v>134</v>
      </c>
      <c r="P355" s="16">
        <v>94122</v>
      </c>
      <c r="Q355" s="16" t="s">
        <v>120</v>
      </c>
      <c r="R355" s="16" t="s">
        <v>1322</v>
      </c>
      <c r="S355" s="16" t="s">
        <v>31</v>
      </c>
      <c r="T355" s="16" t="s">
        <v>146</v>
      </c>
      <c r="U355" s="16" t="s">
        <v>1323</v>
      </c>
      <c r="V355" s="18">
        <v>6.57</v>
      </c>
      <c r="W355" s="16">
        <v>3</v>
      </c>
      <c r="X355" s="16">
        <v>0</v>
      </c>
      <c r="Y355" s="18">
        <v>1.7739</v>
      </c>
    </row>
    <row r="356" spans="1:25" x14ac:dyDescent="0.3">
      <c r="A356" s="13">
        <v>1269</v>
      </c>
      <c r="B356" s="13" t="s">
        <v>1324</v>
      </c>
      <c r="C356" s="21">
        <f>1/COUNTIF(B:B,'Store Data - 2017'!$B356)</f>
        <v>1</v>
      </c>
      <c r="D356" s="14">
        <v>43001</v>
      </c>
      <c r="E356" s="14">
        <v>43005</v>
      </c>
      <c r="F356" s="22" t="str">
        <f>TEXT('Store Data - 2017'!$D356,"mmmm")</f>
        <v>September</v>
      </c>
      <c r="G356" s="22" t="str">
        <f>TEXT('Store Data - 2017'!$D356,"dddd")</f>
        <v>Saturday</v>
      </c>
      <c r="H356" s="13" t="s">
        <v>22</v>
      </c>
      <c r="I356" s="13" t="s">
        <v>1325</v>
      </c>
      <c r="J356" s="13" t="s">
        <v>1326</v>
      </c>
      <c r="K356" s="21">
        <f>1/COUNTIF(J:J,'Store Data - 2017'!$J356)</f>
        <v>0.5</v>
      </c>
      <c r="L356" s="13" t="s">
        <v>57</v>
      </c>
      <c r="M356" s="13" t="s">
        <v>26</v>
      </c>
      <c r="N356" s="13" t="s">
        <v>1327</v>
      </c>
      <c r="O356" s="13" t="s">
        <v>639</v>
      </c>
      <c r="P356" s="13">
        <v>80027</v>
      </c>
      <c r="Q356" s="13" t="s">
        <v>120</v>
      </c>
      <c r="R356" s="13" t="s">
        <v>1328</v>
      </c>
      <c r="S356" s="13" t="s">
        <v>42</v>
      </c>
      <c r="T356" s="13" t="s">
        <v>87</v>
      </c>
      <c r="U356" s="13" t="s">
        <v>1329</v>
      </c>
      <c r="V356" s="15">
        <v>29.327999999999999</v>
      </c>
      <c r="W356" s="13">
        <v>3</v>
      </c>
      <c r="X356" s="13">
        <v>0.2</v>
      </c>
      <c r="Y356" s="15">
        <v>3.6659999999999999</v>
      </c>
    </row>
    <row r="357" spans="1:25" x14ac:dyDescent="0.3">
      <c r="A357" s="16">
        <v>1270</v>
      </c>
      <c r="B357" s="16" t="s">
        <v>1330</v>
      </c>
      <c r="C357" s="21">
        <f>1/COUNTIF(B:B,'Store Data - 2017'!$B357)</f>
        <v>1</v>
      </c>
      <c r="D357" s="17">
        <v>42890</v>
      </c>
      <c r="E357" s="17">
        <v>42894</v>
      </c>
      <c r="F357" s="22" t="str">
        <f>TEXT('Store Data - 2017'!$D357,"mmmm")</f>
        <v>June</v>
      </c>
      <c r="G357" s="22" t="str">
        <f>TEXT('Store Data - 2017'!$D357,"dddd")</f>
        <v>Sunday</v>
      </c>
      <c r="H357" s="16" t="s">
        <v>22</v>
      </c>
      <c r="I357" s="16" t="s">
        <v>1331</v>
      </c>
      <c r="J357" s="16" t="s">
        <v>1332</v>
      </c>
      <c r="K357" s="21">
        <f>1/COUNTIF(J:J,'Store Data - 2017'!$J357)</f>
        <v>8.3333333333333329E-2</v>
      </c>
      <c r="L357" s="16" t="s">
        <v>25</v>
      </c>
      <c r="M357" s="16" t="s">
        <v>26</v>
      </c>
      <c r="N357" s="16" t="s">
        <v>911</v>
      </c>
      <c r="O357" s="16" t="s">
        <v>1333</v>
      </c>
      <c r="P357" s="16">
        <v>35630</v>
      </c>
      <c r="Q357" s="16" t="s">
        <v>29</v>
      </c>
      <c r="R357" s="16" t="s">
        <v>1334</v>
      </c>
      <c r="S357" s="16" t="s">
        <v>31</v>
      </c>
      <c r="T357" s="16" t="s">
        <v>32</v>
      </c>
      <c r="U357" s="16" t="s">
        <v>1335</v>
      </c>
      <c r="V357" s="18">
        <v>12.48</v>
      </c>
      <c r="W357" s="16">
        <v>2</v>
      </c>
      <c r="X357" s="16">
        <v>0</v>
      </c>
      <c r="Y357" s="18">
        <v>5.6159999999999997</v>
      </c>
    </row>
    <row r="358" spans="1:25" x14ac:dyDescent="0.3">
      <c r="A358" s="13">
        <v>1282</v>
      </c>
      <c r="B358" s="13" t="s">
        <v>1336</v>
      </c>
      <c r="C358" s="21">
        <f>1/COUNTIF(B:B,'Store Data - 2017'!$B358)</f>
        <v>0.33333333333333331</v>
      </c>
      <c r="D358" s="14">
        <v>42834</v>
      </c>
      <c r="E358" s="14">
        <v>42836</v>
      </c>
      <c r="F358" s="22" t="str">
        <f>TEXT('Store Data - 2017'!$D358,"mmmm")</f>
        <v>April</v>
      </c>
      <c r="G358" s="22" t="str">
        <f>TEXT('Store Data - 2017'!$D358,"dddd")</f>
        <v>Sunday</v>
      </c>
      <c r="H358" s="13" t="s">
        <v>80</v>
      </c>
      <c r="I358" s="13" t="s">
        <v>1337</v>
      </c>
      <c r="J358" s="13" t="s">
        <v>1338</v>
      </c>
      <c r="K358" s="21">
        <f>1/COUNTIF(J:J,'Store Data - 2017'!$J358)</f>
        <v>0.1</v>
      </c>
      <c r="L358" s="13" t="s">
        <v>25</v>
      </c>
      <c r="M358" s="13" t="s">
        <v>26</v>
      </c>
      <c r="N358" s="13" t="s">
        <v>584</v>
      </c>
      <c r="O358" s="13" t="s">
        <v>68</v>
      </c>
      <c r="P358" s="13">
        <v>32216</v>
      </c>
      <c r="Q358" s="13" t="s">
        <v>29</v>
      </c>
      <c r="R358" s="13" t="s">
        <v>1339</v>
      </c>
      <c r="S358" s="13" t="s">
        <v>31</v>
      </c>
      <c r="T358" s="13" t="s">
        <v>113</v>
      </c>
      <c r="U358" s="13" t="s">
        <v>1340</v>
      </c>
      <c r="V358" s="15">
        <v>15.12</v>
      </c>
      <c r="W358" s="13">
        <v>3</v>
      </c>
      <c r="X358" s="13">
        <v>0.2</v>
      </c>
      <c r="Y358" s="15">
        <v>4.9139999999999997</v>
      </c>
    </row>
    <row r="359" spans="1:25" x14ac:dyDescent="0.3">
      <c r="A359" s="16">
        <v>1283</v>
      </c>
      <c r="B359" s="16" t="s">
        <v>1336</v>
      </c>
      <c r="C359" s="21">
        <f>1/COUNTIF(B:B,'Store Data - 2017'!$B359)</f>
        <v>0.33333333333333331</v>
      </c>
      <c r="D359" s="17">
        <v>42834</v>
      </c>
      <c r="E359" s="17">
        <v>42836</v>
      </c>
      <c r="F359" s="22" t="str">
        <f>TEXT('Store Data - 2017'!$D359,"mmmm")</f>
        <v>April</v>
      </c>
      <c r="G359" s="22" t="str">
        <f>TEXT('Store Data - 2017'!$D359,"dddd")</f>
        <v>Sunday</v>
      </c>
      <c r="H359" s="16" t="s">
        <v>80</v>
      </c>
      <c r="I359" s="16" t="s">
        <v>1337</v>
      </c>
      <c r="J359" s="16" t="s">
        <v>1338</v>
      </c>
      <c r="K359" s="21">
        <f>1/COUNTIF(J:J,'Store Data - 2017'!$J359)</f>
        <v>0.1</v>
      </c>
      <c r="L359" s="16" t="s">
        <v>25</v>
      </c>
      <c r="M359" s="16" t="s">
        <v>26</v>
      </c>
      <c r="N359" s="16" t="s">
        <v>584</v>
      </c>
      <c r="O359" s="16" t="s">
        <v>68</v>
      </c>
      <c r="P359" s="16">
        <v>32216</v>
      </c>
      <c r="Q359" s="16" t="s">
        <v>29</v>
      </c>
      <c r="R359" s="16" t="s">
        <v>1341</v>
      </c>
      <c r="S359" s="16" t="s">
        <v>31</v>
      </c>
      <c r="T359" s="16" t="s">
        <v>84</v>
      </c>
      <c r="U359" s="16" t="s">
        <v>1342</v>
      </c>
      <c r="V359" s="18">
        <v>17.43</v>
      </c>
      <c r="W359" s="16">
        <v>1</v>
      </c>
      <c r="X359" s="16">
        <v>0.7</v>
      </c>
      <c r="Y359" s="18">
        <v>-13.363</v>
      </c>
    </row>
    <row r="360" spans="1:25" x14ac:dyDescent="0.3">
      <c r="A360" s="13">
        <v>1284</v>
      </c>
      <c r="B360" s="13" t="s">
        <v>1336</v>
      </c>
      <c r="C360" s="21">
        <f>1/COUNTIF(B:B,'Store Data - 2017'!$B360)</f>
        <v>0.33333333333333331</v>
      </c>
      <c r="D360" s="14">
        <v>42834</v>
      </c>
      <c r="E360" s="14">
        <v>42836</v>
      </c>
      <c r="F360" s="22" t="str">
        <f>TEXT('Store Data - 2017'!$D360,"mmmm")</f>
        <v>April</v>
      </c>
      <c r="G360" s="22" t="str">
        <f>TEXT('Store Data - 2017'!$D360,"dddd")</f>
        <v>Sunday</v>
      </c>
      <c r="H360" s="13" t="s">
        <v>80</v>
      </c>
      <c r="I360" s="13" t="s">
        <v>1337</v>
      </c>
      <c r="J360" s="13" t="s">
        <v>1338</v>
      </c>
      <c r="K360" s="21">
        <f>1/COUNTIF(J:J,'Store Data - 2017'!$J360)</f>
        <v>0.1</v>
      </c>
      <c r="L360" s="13" t="s">
        <v>25</v>
      </c>
      <c r="M360" s="13" t="s">
        <v>26</v>
      </c>
      <c r="N360" s="13" t="s">
        <v>584</v>
      </c>
      <c r="O360" s="13" t="s">
        <v>68</v>
      </c>
      <c r="P360" s="13">
        <v>32216</v>
      </c>
      <c r="Q360" s="13" t="s">
        <v>29</v>
      </c>
      <c r="R360" s="13" t="s">
        <v>1343</v>
      </c>
      <c r="S360" s="13" t="s">
        <v>31</v>
      </c>
      <c r="T360" s="13" t="s">
        <v>32</v>
      </c>
      <c r="U360" s="13" t="s">
        <v>1344</v>
      </c>
      <c r="V360" s="15">
        <v>251.64</v>
      </c>
      <c r="W360" s="13">
        <v>3</v>
      </c>
      <c r="X360" s="13">
        <v>0.2</v>
      </c>
      <c r="Y360" s="15">
        <v>88.073999999999998</v>
      </c>
    </row>
    <row r="361" spans="1:25" x14ac:dyDescent="0.3">
      <c r="A361" s="16">
        <v>1297</v>
      </c>
      <c r="B361" s="16" t="s">
        <v>1345</v>
      </c>
      <c r="C361" s="21">
        <f>1/COUNTIF(B:B,'Store Data - 2017'!$B361)</f>
        <v>0.5</v>
      </c>
      <c r="D361" s="17">
        <v>43099</v>
      </c>
      <c r="E361" s="17">
        <v>43103</v>
      </c>
      <c r="F361" s="22" t="str">
        <f>TEXT('Store Data - 2017'!$D361,"mmmm")</f>
        <v>December</v>
      </c>
      <c r="G361" s="22" t="str">
        <f>TEXT('Store Data - 2017'!$D361,"dddd")</f>
        <v>Saturday</v>
      </c>
      <c r="H361" s="16" t="s">
        <v>22</v>
      </c>
      <c r="I361" s="16" t="s">
        <v>1346</v>
      </c>
      <c r="J361" s="16" t="s">
        <v>1347</v>
      </c>
      <c r="K361" s="21">
        <f>1/COUNTIF(J:J,'Store Data - 2017'!$J361)</f>
        <v>0.5</v>
      </c>
      <c r="L361" s="16" t="s">
        <v>57</v>
      </c>
      <c r="M361" s="16" t="s">
        <v>26</v>
      </c>
      <c r="N361" s="16" t="s">
        <v>1348</v>
      </c>
      <c r="O361" s="16" t="s">
        <v>134</v>
      </c>
      <c r="P361" s="16">
        <v>94533</v>
      </c>
      <c r="Q361" s="16" t="s">
        <v>120</v>
      </c>
      <c r="R361" s="16" t="s">
        <v>1349</v>
      </c>
      <c r="S361" s="16" t="s">
        <v>31</v>
      </c>
      <c r="T361" s="16" t="s">
        <v>84</v>
      </c>
      <c r="U361" s="16" t="s">
        <v>1350</v>
      </c>
      <c r="V361" s="18">
        <v>13.904</v>
      </c>
      <c r="W361" s="16">
        <v>2</v>
      </c>
      <c r="X361" s="16">
        <v>0.2</v>
      </c>
      <c r="Y361" s="18">
        <v>4.5187999999999997</v>
      </c>
    </row>
    <row r="362" spans="1:25" x14ac:dyDescent="0.3">
      <c r="A362" s="13">
        <v>1298</v>
      </c>
      <c r="B362" s="13" t="s">
        <v>1345</v>
      </c>
      <c r="C362" s="21">
        <f>1/COUNTIF(B:B,'Store Data - 2017'!$B362)</f>
        <v>0.5</v>
      </c>
      <c r="D362" s="14">
        <v>43099</v>
      </c>
      <c r="E362" s="14">
        <v>43103</v>
      </c>
      <c r="F362" s="22" t="str">
        <f>TEXT('Store Data - 2017'!$D362,"mmmm")</f>
        <v>December</v>
      </c>
      <c r="G362" s="22" t="str">
        <f>TEXT('Store Data - 2017'!$D362,"dddd")</f>
        <v>Saturday</v>
      </c>
      <c r="H362" s="13" t="s">
        <v>22</v>
      </c>
      <c r="I362" s="13" t="s">
        <v>1346</v>
      </c>
      <c r="J362" s="13" t="s">
        <v>1347</v>
      </c>
      <c r="K362" s="21">
        <f>1/COUNTIF(J:J,'Store Data - 2017'!$J362)</f>
        <v>0.5</v>
      </c>
      <c r="L362" s="13" t="s">
        <v>57</v>
      </c>
      <c r="M362" s="13" t="s">
        <v>26</v>
      </c>
      <c r="N362" s="13" t="s">
        <v>1348</v>
      </c>
      <c r="O362" s="13" t="s">
        <v>134</v>
      </c>
      <c r="P362" s="13">
        <v>94533</v>
      </c>
      <c r="Q362" s="13" t="s">
        <v>120</v>
      </c>
      <c r="R362" s="13" t="s">
        <v>757</v>
      </c>
      <c r="S362" s="13" t="s">
        <v>31</v>
      </c>
      <c r="T362" s="13" t="s">
        <v>84</v>
      </c>
      <c r="U362" s="13" t="s">
        <v>1351</v>
      </c>
      <c r="V362" s="15">
        <v>20.72</v>
      </c>
      <c r="W362" s="13">
        <v>2</v>
      </c>
      <c r="X362" s="13">
        <v>0.2</v>
      </c>
      <c r="Y362" s="15">
        <v>6.4749999999999996</v>
      </c>
    </row>
    <row r="363" spans="1:25" x14ac:dyDescent="0.3">
      <c r="A363" s="16">
        <v>1304</v>
      </c>
      <c r="B363" s="16" t="s">
        <v>1352</v>
      </c>
      <c r="C363" s="21">
        <f>1/COUNTIF(B:B,'Store Data - 2017'!$B363)</f>
        <v>0.5</v>
      </c>
      <c r="D363" s="17">
        <v>42919</v>
      </c>
      <c r="E363" s="17">
        <v>42923</v>
      </c>
      <c r="F363" s="22" t="str">
        <f>TEXT('Store Data - 2017'!$D363,"mmmm")</f>
        <v>July</v>
      </c>
      <c r="G363" s="22" t="str">
        <f>TEXT('Store Data - 2017'!$D363,"dddd")</f>
        <v>Monday</v>
      </c>
      <c r="H363" s="16" t="s">
        <v>22</v>
      </c>
      <c r="I363" s="16" t="s">
        <v>1353</v>
      </c>
      <c r="J363" s="16" t="s">
        <v>1354</v>
      </c>
      <c r="K363" s="21">
        <f>1/COUNTIF(J:J,'Store Data - 2017'!$J363)</f>
        <v>0.16666666666666666</v>
      </c>
      <c r="L363" s="16" t="s">
        <v>25</v>
      </c>
      <c r="M363" s="16" t="s">
        <v>26</v>
      </c>
      <c r="N363" s="16" t="s">
        <v>165</v>
      </c>
      <c r="O363" s="16" t="s">
        <v>353</v>
      </c>
      <c r="P363" s="16">
        <v>31907</v>
      </c>
      <c r="Q363" s="16" t="s">
        <v>29</v>
      </c>
      <c r="R363" s="16" t="s">
        <v>1355</v>
      </c>
      <c r="S363" s="16" t="s">
        <v>42</v>
      </c>
      <c r="T363" s="16" t="s">
        <v>87</v>
      </c>
      <c r="U363" s="16" t="s">
        <v>1356</v>
      </c>
      <c r="V363" s="18">
        <v>23.99</v>
      </c>
      <c r="W363" s="16">
        <v>1</v>
      </c>
      <c r="X363" s="16">
        <v>0</v>
      </c>
      <c r="Y363" s="18">
        <v>5.5176999999999996</v>
      </c>
    </row>
    <row r="364" spans="1:25" x14ac:dyDescent="0.3">
      <c r="A364" s="13">
        <v>1305</v>
      </c>
      <c r="B364" s="13" t="s">
        <v>1352</v>
      </c>
      <c r="C364" s="21">
        <f>1/COUNTIF(B:B,'Store Data - 2017'!$B364)</f>
        <v>0.5</v>
      </c>
      <c r="D364" s="14">
        <v>42919</v>
      </c>
      <c r="E364" s="14">
        <v>42923</v>
      </c>
      <c r="F364" s="22" t="str">
        <f>TEXT('Store Data - 2017'!$D364,"mmmm")</f>
        <v>July</v>
      </c>
      <c r="G364" s="22" t="str">
        <f>TEXT('Store Data - 2017'!$D364,"dddd")</f>
        <v>Monday</v>
      </c>
      <c r="H364" s="13" t="s">
        <v>22</v>
      </c>
      <c r="I364" s="13" t="s">
        <v>1353</v>
      </c>
      <c r="J364" s="13" t="s">
        <v>1354</v>
      </c>
      <c r="K364" s="21">
        <f>1/COUNTIF(J:J,'Store Data - 2017'!$J364)</f>
        <v>0.16666666666666666</v>
      </c>
      <c r="L364" s="13" t="s">
        <v>25</v>
      </c>
      <c r="M364" s="13" t="s">
        <v>26</v>
      </c>
      <c r="N364" s="13" t="s">
        <v>165</v>
      </c>
      <c r="O364" s="13" t="s">
        <v>353</v>
      </c>
      <c r="P364" s="13">
        <v>31907</v>
      </c>
      <c r="Q364" s="13" t="s">
        <v>29</v>
      </c>
      <c r="R364" s="13" t="s">
        <v>916</v>
      </c>
      <c r="S364" s="13" t="s">
        <v>61</v>
      </c>
      <c r="T364" s="13" t="s">
        <v>62</v>
      </c>
      <c r="U364" s="13" t="s">
        <v>917</v>
      </c>
      <c r="V364" s="15">
        <v>287.97000000000003</v>
      </c>
      <c r="W364" s="13">
        <v>3</v>
      </c>
      <c r="X364" s="13">
        <v>0</v>
      </c>
      <c r="Y364" s="15">
        <v>77.751900000000006</v>
      </c>
    </row>
    <row r="365" spans="1:25" x14ac:dyDescent="0.3">
      <c r="A365" s="16">
        <v>1318</v>
      </c>
      <c r="B365" s="16" t="s">
        <v>1357</v>
      </c>
      <c r="C365" s="21">
        <f>1/COUNTIF(B:B,'Store Data - 2017'!$B365)</f>
        <v>1</v>
      </c>
      <c r="D365" s="17">
        <v>43079</v>
      </c>
      <c r="E365" s="17">
        <v>43083</v>
      </c>
      <c r="F365" s="22" t="str">
        <f>TEXT('Store Data - 2017'!$D365,"mmmm")</f>
        <v>December</v>
      </c>
      <c r="G365" s="22" t="str">
        <f>TEXT('Store Data - 2017'!$D365,"dddd")</f>
        <v>Sunday</v>
      </c>
      <c r="H365" s="16" t="s">
        <v>22</v>
      </c>
      <c r="I365" s="16" t="s">
        <v>1358</v>
      </c>
      <c r="J365" s="16" t="s">
        <v>1359</v>
      </c>
      <c r="K365" s="21">
        <f>1/COUNTIF(J:J,'Store Data - 2017'!$J365)</f>
        <v>0.33333333333333331</v>
      </c>
      <c r="L365" s="16" t="s">
        <v>25</v>
      </c>
      <c r="M365" s="16" t="s">
        <v>26</v>
      </c>
      <c r="N365" s="16" t="s">
        <v>38</v>
      </c>
      <c r="O365" s="16" t="s">
        <v>39</v>
      </c>
      <c r="P365" s="16">
        <v>19120</v>
      </c>
      <c r="Q365" s="16" t="s">
        <v>40</v>
      </c>
      <c r="R365" s="16" t="s">
        <v>1360</v>
      </c>
      <c r="S365" s="16" t="s">
        <v>61</v>
      </c>
      <c r="T365" s="16" t="s">
        <v>110</v>
      </c>
      <c r="U365" s="16" t="s">
        <v>1361</v>
      </c>
      <c r="V365" s="18">
        <v>14.2</v>
      </c>
      <c r="W365" s="16">
        <v>1</v>
      </c>
      <c r="X365" s="16">
        <v>0.2</v>
      </c>
      <c r="Y365" s="18">
        <v>3.3725000000000001</v>
      </c>
    </row>
    <row r="366" spans="1:25" x14ac:dyDescent="0.3">
      <c r="A366" s="13">
        <v>1321</v>
      </c>
      <c r="B366" s="13" t="s">
        <v>1362</v>
      </c>
      <c r="C366" s="21">
        <f>1/COUNTIF(B:B,'Store Data - 2017'!$B366)</f>
        <v>0.5</v>
      </c>
      <c r="D366" s="14">
        <v>42769</v>
      </c>
      <c r="E366" s="14">
        <v>42774</v>
      </c>
      <c r="F366" s="22" t="str">
        <f>TEXT('Store Data - 2017'!$D366,"mmmm")</f>
        <v>February</v>
      </c>
      <c r="G366" s="22" t="str">
        <f>TEXT('Store Data - 2017'!$D366,"dddd")</f>
        <v>Friday</v>
      </c>
      <c r="H366" s="13" t="s">
        <v>22</v>
      </c>
      <c r="I366" s="13" t="s">
        <v>1363</v>
      </c>
      <c r="J366" s="13" t="s">
        <v>1364</v>
      </c>
      <c r="K366" s="21">
        <f>1/COUNTIF(J:J,'Store Data - 2017'!$J366)</f>
        <v>0.16666666666666666</v>
      </c>
      <c r="L366" s="13" t="s">
        <v>25</v>
      </c>
      <c r="M366" s="13" t="s">
        <v>26</v>
      </c>
      <c r="N366" s="13" t="s">
        <v>291</v>
      </c>
      <c r="O366" s="13" t="s">
        <v>166</v>
      </c>
      <c r="P366" s="13">
        <v>45231</v>
      </c>
      <c r="Q366" s="13" t="s">
        <v>40</v>
      </c>
      <c r="R366" s="13" t="s">
        <v>1365</v>
      </c>
      <c r="S366" s="13" t="s">
        <v>31</v>
      </c>
      <c r="T366" s="13" t="s">
        <v>84</v>
      </c>
      <c r="U366" s="13" t="s">
        <v>1366</v>
      </c>
      <c r="V366" s="15">
        <v>5.2290000000000001</v>
      </c>
      <c r="W366" s="13">
        <v>3</v>
      </c>
      <c r="X366" s="13">
        <v>0.7</v>
      </c>
      <c r="Y366" s="15">
        <v>-4.1832000000000003</v>
      </c>
    </row>
    <row r="367" spans="1:25" x14ac:dyDescent="0.3">
      <c r="A367" s="16">
        <v>1322</v>
      </c>
      <c r="B367" s="16" t="s">
        <v>1362</v>
      </c>
      <c r="C367" s="21">
        <f>1/COUNTIF(B:B,'Store Data - 2017'!$B367)</f>
        <v>0.5</v>
      </c>
      <c r="D367" s="17">
        <v>42769</v>
      </c>
      <c r="E367" s="17">
        <v>42774</v>
      </c>
      <c r="F367" s="22" t="str">
        <f>TEXT('Store Data - 2017'!$D367,"mmmm")</f>
        <v>February</v>
      </c>
      <c r="G367" s="22" t="str">
        <f>TEXT('Store Data - 2017'!$D367,"dddd")</f>
        <v>Friday</v>
      </c>
      <c r="H367" s="16" t="s">
        <v>22</v>
      </c>
      <c r="I367" s="16" t="s">
        <v>1363</v>
      </c>
      <c r="J367" s="16" t="s">
        <v>1364</v>
      </c>
      <c r="K367" s="21">
        <f>1/COUNTIF(J:J,'Store Data - 2017'!$J367)</f>
        <v>0.16666666666666666</v>
      </c>
      <c r="L367" s="16" t="s">
        <v>25</v>
      </c>
      <c r="M367" s="16" t="s">
        <v>26</v>
      </c>
      <c r="N367" s="16" t="s">
        <v>291</v>
      </c>
      <c r="O367" s="16" t="s">
        <v>166</v>
      </c>
      <c r="P367" s="16">
        <v>45231</v>
      </c>
      <c r="Q367" s="16" t="s">
        <v>40</v>
      </c>
      <c r="R367" s="16" t="s">
        <v>1367</v>
      </c>
      <c r="S367" s="16" t="s">
        <v>31</v>
      </c>
      <c r="T367" s="16" t="s">
        <v>70</v>
      </c>
      <c r="U367" s="16" t="s">
        <v>1368</v>
      </c>
      <c r="V367" s="18">
        <v>285.55200000000002</v>
      </c>
      <c r="W367" s="16">
        <v>2</v>
      </c>
      <c r="X367" s="16">
        <v>0.2</v>
      </c>
      <c r="Y367" s="18">
        <v>35.694000000000003</v>
      </c>
    </row>
    <row r="368" spans="1:25" x14ac:dyDescent="0.3">
      <c r="A368" s="13">
        <v>1323</v>
      </c>
      <c r="B368" s="13" t="s">
        <v>1369</v>
      </c>
      <c r="C368" s="21">
        <f>1/COUNTIF(B:B,'Store Data - 2017'!$B368)</f>
        <v>1</v>
      </c>
      <c r="D368" s="14">
        <v>42797</v>
      </c>
      <c r="E368" s="14">
        <v>42802</v>
      </c>
      <c r="F368" s="22" t="str">
        <f>TEXT('Store Data - 2017'!$D368,"mmmm")</f>
        <v>March</v>
      </c>
      <c r="G368" s="22" t="str">
        <f>TEXT('Store Data - 2017'!$D368,"dddd")</f>
        <v>Friday</v>
      </c>
      <c r="H368" s="13" t="s">
        <v>22</v>
      </c>
      <c r="I368" s="13" t="s">
        <v>1370</v>
      </c>
      <c r="J368" s="13" t="s">
        <v>1371</v>
      </c>
      <c r="K368" s="21">
        <f>1/COUNTIF(J:J,'Store Data - 2017'!$J368)</f>
        <v>0.1111111111111111</v>
      </c>
      <c r="L368" s="13" t="s">
        <v>25</v>
      </c>
      <c r="M368" s="13" t="s">
        <v>26</v>
      </c>
      <c r="N368" s="13" t="s">
        <v>1372</v>
      </c>
      <c r="O368" s="13" t="s">
        <v>446</v>
      </c>
      <c r="P368" s="13">
        <v>42071</v>
      </c>
      <c r="Q368" s="13" t="s">
        <v>29</v>
      </c>
      <c r="R368" s="13" t="s">
        <v>1373</v>
      </c>
      <c r="S368" s="13" t="s">
        <v>31</v>
      </c>
      <c r="T368" s="13" t="s">
        <v>190</v>
      </c>
      <c r="U368" s="13" t="s">
        <v>1374</v>
      </c>
      <c r="V368" s="15">
        <v>72.8</v>
      </c>
      <c r="W368" s="13">
        <v>5</v>
      </c>
      <c r="X368" s="13">
        <v>0</v>
      </c>
      <c r="Y368" s="15">
        <v>19.655999999999999</v>
      </c>
    </row>
    <row r="369" spans="1:25" x14ac:dyDescent="0.3">
      <c r="A369" s="16">
        <v>1324</v>
      </c>
      <c r="B369" s="16" t="s">
        <v>1375</v>
      </c>
      <c r="C369" s="21">
        <f>1/COUNTIF(B:B,'Store Data - 2017'!$B369)</f>
        <v>1</v>
      </c>
      <c r="D369" s="17">
        <v>43017</v>
      </c>
      <c r="E369" s="17">
        <v>43018</v>
      </c>
      <c r="F369" s="22" t="str">
        <f>TEXT('Store Data - 2017'!$D369,"mmmm")</f>
        <v>October</v>
      </c>
      <c r="G369" s="22" t="str">
        <f>TEXT('Store Data - 2017'!$D369,"dddd")</f>
        <v>Monday</v>
      </c>
      <c r="H369" s="16" t="s">
        <v>80</v>
      </c>
      <c r="I369" s="16" t="s">
        <v>1376</v>
      </c>
      <c r="J369" s="16" t="s">
        <v>1377</v>
      </c>
      <c r="K369" s="21">
        <f>1/COUNTIF(J:J,'Store Data - 2017'!$J369)</f>
        <v>1</v>
      </c>
      <c r="L369" s="16" t="s">
        <v>25</v>
      </c>
      <c r="M369" s="16" t="s">
        <v>26</v>
      </c>
      <c r="N369" s="16" t="s">
        <v>1378</v>
      </c>
      <c r="O369" s="16" t="s">
        <v>28</v>
      </c>
      <c r="P369" s="16">
        <v>28403</v>
      </c>
      <c r="Q369" s="16" t="s">
        <v>29</v>
      </c>
      <c r="R369" s="16" t="s">
        <v>1379</v>
      </c>
      <c r="S369" s="16" t="s">
        <v>31</v>
      </c>
      <c r="T369" s="16" t="s">
        <v>32</v>
      </c>
      <c r="U369" s="16" t="s">
        <v>1380</v>
      </c>
      <c r="V369" s="18">
        <v>10.816000000000001</v>
      </c>
      <c r="W369" s="16">
        <v>4</v>
      </c>
      <c r="X369" s="16">
        <v>0.2</v>
      </c>
      <c r="Y369" s="18">
        <v>3.5152000000000001</v>
      </c>
    </row>
    <row r="370" spans="1:25" x14ac:dyDescent="0.3">
      <c r="A370" s="13">
        <v>1329</v>
      </c>
      <c r="B370" s="13" t="s">
        <v>1381</v>
      </c>
      <c r="C370" s="21">
        <f>1/COUNTIF(B:B,'Store Data - 2017'!$B370)</f>
        <v>1</v>
      </c>
      <c r="D370" s="14">
        <v>43023</v>
      </c>
      <c r="E370" s="14">
        <v>43026</v>
      </c>
      <c r="F370" s="22" t="str">
        <f>TEXT('Store Data - 2017'!$D370,"mmmm")</f>
        <v>October</v>
      </c>
      <c r="G370" s="22" t="str">
        <f>TEXT('Store Data - 2017'!$D370,"dddd")</f>
        <v>Sunday</v>
      </c>
      <c r="H370" s="13" t="s">
        <v>35</v>
      </c>
      <c r="I370" s="13" t="s">
        <v>1382</v>
      </c>
      <c r="J370" s="13" t="s">
        <v>1383</v>
      </c>
      <c r="K370" s="21">
        <f>1/COUNTIF(J:J,'Store Data - 2017'!$J370)</f>
        <v>0.14285714285714285</v>
      </c>
      <c r="L370" s="13" t="s">
        <v>48</v>
      </c>
      <c r="M370" s="13" t="s">
        <v>26</v>
      </c>
      <c r="N370" s="13" t="s">
        <v>133</v>
      </c>
      <c r="O370" s="13" t="s">
        <v>134</v>
      </c>
      <c r="P370" s="13">
        <v>94110</v>
      </c>
      <c r="Q370" s="13" t="s">
        <v>120</v>
      </c>
      <c r="R370" s="13" t="s">
        <v>1384</v>
      </c>
      <c r="S370" s="13" t="s">
        <v>31</v>
      </c>
      <c r="T370" s="13" t="s">
        <v>146</v>
      </c>
      <c r="U370" s="13" t="s">
        <v>1385</v>
      </c>
      <c r="V370" s="15">
        <v>87.92</v>
      </c>
      <c r="W370" s="13">
        <v>4</v>
      </c>
      <c r="X370" s="13">
        <v>0</v>
      </c>
      <c r="Y370" s="15">
        <v>26.376000000000001</v>
      </c>
    </row>
    <row r="371" spans="1:25" x14ac:dyDescent="0.3">
      <c r="A371" s="16">
        <v>1331</v>
      </c>
      <c r="B371" s="16" t="s">
        <v>1386</v>
      </c>
      <c r="C371" s="21">
        <f>1/COUNTIF(B:B,'Store Data - 2017'!$B371)</f>
        <v>0.5</v>
      </c>
      <c r="D371" s="17">
        <v>42888</v>
      </c>
      <c r="E371" s="17">
        <v>42892</v>
      </c>
      <c r="F371" s="22" t="str">
        <f>TEXT('Store Data - 2017'!$D371,"mmmm")</f>
        <v>June</v>
      </c>
      <c r="G371" s="22" t="str">
        <f>TEXT('Store Data - 2017'!$D371,"dddd")</f>
        <v>Friday</v>
      </c>
      <c r="H371" s="16" t="s">
        <v>22</v>
      </c>
      <c r="I371" s="16" t="s">
        <v>1387</v>
      </c>
      <c r="J371" s="16" t="s">
        <v>1388</v>
      </c>
      <c r="K371" s="21">
        <f>1/COUNTIF(J:J,'Store Data - 2017'!$J371)</f>
        <v>0.16666666666666666</v>
      </c>
      <c r="L371" s="16" t="s">
        <v>48</v>
      </c>
      <c r="M371" s="16" t="s">
        <v>26</v>
      </c>
      <c r="N371" s="16" t="s">
        <v>928</v>
      </c>
      <c r="O371" s="16" t="s">
        <v>166</v>
      </c>
      <c r="P371" s="16">
        <v>44052</v>
      </c>
      <c r="Q371" s="16" t="s">
        <v>40</v>
      </c>
      <c r="R371" s="16" t="s">
        <v>628</v>
      </c>
      <c r="S371" s="16" t="s">
        <v>61</v>
      </c>
      <c r="T371" s="16" t="s">
        <v>62</v>
      </c>
      <c r="U371" s="16" t="s">
        <v>629</v>
      </c>
      <c r="V371" s="18">
        <v>2.97</v>
      </c>
      <c r="W371" s="16">
        <v>1</v>
      </c>
      <c r="X371" s="16">
        <v>0.4</v>
      </c>
      <c r="Y371" s="18">
        <v>-0.64349999999999996</v>
      </c>
    </row>
    <row r="372" spans="1:25" x14ac:dyDescent="0.3">
      <c r="A372" s="13">
        <v>1332</v>
      </c>
      <c r="B372" s="13" t="s">
        <v>1386</v>
      </c>
      <c r="C372" s="21">
        <f>1/COUNTIF(B:B,'Store Data - 2017'!$B372)</f>
        <v>0.5</v>
      </c>
      <c r="D372" s="14">
        <v>42888</v>
      </c>
      <c r="E372" s="14">
        <v>42892</v>
      </c>
      <c r="F372" s="22" t="str">
        <f>TEXT('Store Data - 2017'!$D372,"mmmm")</f>
        <v>June</v>
      </c>
      <c r="G372" s="22" t="str">
        <f>TEXT('Store Data - 2017'!$D372,"dddd")</f>
        <v>Friday</v>
      </c>
      <c r="H372" s="13" t="s">
        <v>22</v>
      </c>
      <c r="I372" s="13" t="s">
        <v>1387</v>
      </c>
      <c r="J372" s="13" t="s">
        <v>1388</v>
      </c>
      <c r="K372" s="21">
        <f>1/COUNTIF(J:J,'Store Data - 2017'!$J372)</f>
        <v>0.16666666666666666</v>
      </c>
      <c r="L372" s="13" t="s">
        <v>48</v>
      </c>
      <c r="M372" s="13" t="s">
        <v>26</v>
      </c>
      <c r="N372" s="13" t="s">
        <v>928</v>
      </c>
      <c r="O372" s="13" t="s">
        <v>166</v>
      </c>
      <c r="P372" s="13">
        <v>44052</v>
      </c>
      <c r="Q372" s="13" t="s">
        <v>40</v>
      </c>
      <c r="R372" s="13" t="s">
        <v>544</v>
      </c>
      <c r="S372" s="13" t="s">
        <v>31</v>
      </c>
      <c r="T372" s="13" t="s">
        <v>70</v>
      </c>
      <c r="U372" s="13" t="s">
        <v>545</v>
      </c>
      <c r="V372" s="15">
        <v>27.44</v>
      </c>
      <c r="W372" s="13">
        <v>2</v>
      </c>
      <c r="X372" s="13">
        <v>0.2</v>
      </c>
      <c r="Y372" s="15">
        <v>2.4009999999999998</v>
      </c>
    </row>
    <row r="373" spans="1:25" x14ac:dyDescent="0.3">
      <c r="A373" s="16">
        <v>1337</v>
      </c>
      <c r="B373" s="16" t="s">
        <v>1389</v>
      </c>
      <c r="C373" s="21">
        <f>1/COUNTIF(B:B,'Store Data - 2017'!$B373)</f>
        <v>1</v>
      </c>
      <c r="D373" s="17">
        <v>42827</v>
      </c>
      <c r="E373" s="17">
        <v>42832</v>
      </c>
      <c r="F373" s="22" t="str">
        <f>TEXT('Store Data - 2017'!$D373,"mmmm")</f>
        <v>April</v>
      </c>
      <c r="G373" s="22" t="str">
        <f>TEXT('Store Data - 2017'!$D373,"dddd")</f>
        <v>Sunday</v>
      </c>
      <c r="H373" s="16" t="s">
        <v>22</v>
      </c>
      <c r="I373" s="16" t="s">
        <v>1390</v>
      </c>
      <c r="J373" s="16" t="s">
        <v>1391</v>
      </c>
      <c r="K373" s="21">
        <f>1/COUNTIF(J:J,'Store Data - 2017'!$J373)</f>
        <v>8.3333333333333329E-2</v>
      </c>
      <c r="L373" s="16" t="s">
        <v>25</v>
      </c>
      <c r="M373" s="16" t="s">
        <v>26</v>
      </c>
      <c r="N373" s="16" t="s">
        <v>452</v>
      </c>
      <c r="O373" s="16" t="s">
        <v>134</v>
      </c>
      <c r="P373" s="16">
        <v>90008</v>
      </c>
      <c r="Q373" s="16" t="s">
        <v>120</v>
      </c>
      <c r="R373" s="16" t="s">
        <v>1304</v>
      </c>
      <c r="S373" s="16" t="s">
        <v>42</v>
      </c>
      <c r="T373" s="16" t="s">
        <v>87</v>
      </c>
      <c r="U373" s="16" t="s">
        <v>1305</v>
      </c>
      <c r="V373" s="18">
        <v>25.11</v>
      </c>
      <c r="W373" s="16">
        <v>3</v>
      </c>
      <c r="X373" s="16">
        <v>0</v>
      </c>
      <c r="Y373" s="18">
        <v>6.5286</v>
      </c>
    </row>
    <row r="374" spans="1:25" x14ac:dyDescent="0.3">
      <c r="A374" s="13">
        <v>1338</v>
      </c>
      <c r="B374" s="13" t="s">
        <v>1392</v>
      </c>
      <c r="C374" s="21">
        <f>1/COUNTIF(B:B,'Store Data - 2017'!$B374)</f>
        <v>0.33333333333333331</v>
      </c>
      <c r="D374" s="14">
        <v>42825</v>
      </c>
      <c r="E374" s="14">
        <v>42827</v>
      </c>
      <c r="F374" s="22" t="str">
        <f>TEXT('Store Data - 2017'!$D374,"mmmm")</f>
        <v>March</v>
      </c>
      <c r="G374" s="22" t="str">
        <f>TEXT('Store Data - 2017'!$D374,"dddd")</f>
        <v>Friday</v>
      </c>
      <c r="H374" s="13" t="s">
        <v>35</v>
      </c>
      <c r="I374" s="13" t="s">
        <v>1393</v>
      </c>
      <c r="J374" s="13" t="s">
        <v>1394</v>
      </c>
      <c r="K374" s="21">
        <f>1/COUNTIF(J:J,'Store Data - 2017'!$J374)</f>
        <v>0.16666666666666666</v>
      </c>
      <c r="L374" s="13" t="s">
        <v>25</v>
      </c>
      <c r="M374" s="13" t="s">
        <v>26</v>
      </c>
      <c r="N374" s="13" t="s">
        <v>126</v>
      </c>
      <c r="O374" s="13" t="s">
        <v>127</v>
      </c>
      <c r="P374" s="13">
        <v>10011</v>
      </c>
      <c r="Q374" s="13" t="s">
        <v>40</v>
      </c>
      <c r="R374" s="13" t="s">
        <v>1395</v>
      </c>
      <c r="S374" s="13" t="s">
        <v>42</v>
      </c>
      <c r="T374" s="13" t="s">
        <v>87</v>
      </c>
      <c r="U374" s="13" t="s">
        <v>1396</v>
      </c>
      <c r="V374" s="15">
        <v>29.78</v>
      </c>
      <c r="W374" s="13">
        <v>2</v>
      </c>
      <c r="X374" s="13">
        <v>0</v>
      </c>
      <c r="Y374" s="15">
        <v>8.0405999999999995</v>
      </c>
    </row>
    <row r="375" spans="1:25" x14ac:dyDescent="0.3">
      <c r="A375" s="16">
        <v>1339</v>
      </c>
      <c r="B375" s="16" t="s">
        <v>1392</v>
      </c>
      <c r="C375" s="21">
        <f>1/COUNTIF(B:B,'Store Data - 2017'!$B375)</f>
        <v>0.33333333333333331</v>
      </c>
      <c r="D375" s="17">
        <v>42825</v>
      </c>
      <c r="E375" s="17">
        <v>42827</v>
      </c>
      <c r="F375" s="22" t="str">
        <f>TEXT('Store Data - 2017'!$D375,"mmmm")</f>
        <v>March</v>
      </c>
      <c r="G375" s="22" t="str">
        <f>TEXT('Store Data - 2017'!$D375,"dddd")</f>
        <v>Friday</v>
      </c>
      <c r="H375" s="16" t="s">
        <v>35</v>
      </c>
      <c r="I375" s="16" t="s">
        <v>1393</v>
      </c>
      <c r="J375" s="16" t="s">
        <v>1394</v>
      </c>
      <c r="K375" s="21">
        <f>1/COUNTIF(J:J,'Store Data - 2017'!$J375)</f>
        <v>0.16666666666666666</v>
      </c>
      <c r="L375" s="16" t="s">
        <v>25</v>
      </c>
      <c r="M375" s="16" t="s">
        <v>26</v>
      </c>
      <c r="N375" s="16" t="s">
        <v>126</v>
      </c>
      <c r="O375" s="16" t="s">
        <v>127</v>
      </c>
      <c r="P375" s="16">
        <v>10011</v>
      </c>
      <c r="Q375" s="16" t="s">
        <v>40</v>
      </c>
      <c r="R375" s="16" t="s">
        <v>1397</v>
      </c>
      <c r="S375" s="16" t="s">
        <v>61</v>
      </c>
      <c r="T375" s="16" t="s">
        <v>62</v>
      </c>
      <c r="U375" s="16" t="s">
        <v>1398</v>
      </c>
      <c r="V375" s="18">
        <v>677.58</v>
      </c>
      <c r="W375" s="16">
        <v>3</v>
      </c>
      <c r="X375" s="16">
        <v>0</v>
      </c>
      <c r="Y375" s="18">
        <v>176.17080000000001</v>
      </c>
    </row>
    <row r="376" spans="1:25" x14ac:dyDescent="0.3">
      <c r="A376" s="13">
        <v>1340</v>
      </c>
      <c r="B376" s="13" t="s">
        <v>1392</v>
      </c>
      <c r="C376" s="21">
        <f>1/COUNTIF(B:B,'Store Data - 2017'!$B376)</f>
        <v>0.33333333333333331</v>
      </c>
      <c r="D376" s="14">
        <v>42825</v>
      </c>
      <c r="E376" s="14">
        <v>42827</v>
      </c>
      <c r="F376" s="22" t="str">
        <f>TEXT('Store Data - 2017'!$D376,"mmmm")</f>
        <v>March</v>
      </c>
      <c r="G376" s="22" t="str">
        <f>TEXT('Store Data - 2017'!$D376,"dddd")</f>
        <v>Friday</v>
      </c>
      <c r="H376" s="13" t="s">
        <v>35</v>
      </c>
      <c r="I376" s="13" t="s">
        <v>1393</v>
      </c>
      <c r="J376" s="13" t="s">
        <v>1394</v>
      </c>
      <c r="K376" s="21">
        <f>1/COUNTIF(J:J,'Store Data - 2017'!$J376)</f>
        <v>0.16666666666666666</v>
      </c>
      <c r="L376" s="13" t="s">
        <v>25</v>
      </c>
      <c r="M376" s="13" t="s">
        <v>26</v>
      </c>
      <c r="N376" s="13" t="s">
        <v>126</v>
      </c>
      <c r="O376" s="13" t="s">
        <v>127</v>
      </c>
      <c r="P376" s="13">
        <v>10011</v>
      </c>
      <c r="Q376" s="13" t="s">
        <v>40</v>
      </c>
      <c r="R376" s="13" t="s">
        <v>1399</v>
      </c>
      <c r="S376" s="13" t="s">
        <v>31</v>
      </c>
      <c r="T376" s="13" t="s">
        <v>32</v>
      </c>
      <c r="U376" s="13" t="s">
        <v>1400</v>
      </c>
      <c r="V376" s="15">
        <v>75.040000000000006</v>
      </c>
      <c r="W376" s="13">
        <v>8</v>
      </c>
      <c r="X376" s="13">
        <v>0</v>
      </c>
      <c r="Y376" s="15">
        <v>36.019199999999998</v>
      </c>
    </row>
    <row r="377" spans="1:25" x14ac:dyDescent="0.3">
      <c r="A377" s="16">
        <v>1341</v>
      </c>
      <c r="B377" s="16" t="s">
        <v>1401</v>
      </c>
      <c r="C377" s="21">
        <f>1/COUNTIF(B:B,'Store Data - 2017'!$B377)</f>
        <v>0.33333333333333331</v>
      </c>
      <c r="D377" s="17">
        <v>42737</v>
      </c>
      <c r="E377" s="17">
        <v>42739</v>
      </c>
      <c r="F377" s="22" t="str">
        <f>TEXT('Store Data - 2017'!$D377,"mmmm")</f>
        <v>January</v>
      </c>
      <c r="G377" s="22" t="str">
        <f>TEXT('Store Data - 2017'!$D377,"dddd")</f>
        <v>Monday</v>
      </c>
      <c r="H377" s="16" t="s">
        <v>80</v>
      </c>
      <c r="I377" s="16" t="s">
        <v>1402</v>
      </c>
      <c r="J377" s="16" t="s">
        <v>1403</v>
      </c>
      <c r="K377" s="21">
        <f>1/COUNTIF(J:J,'Store Data - 2017'!$J377)</f>
        <v>0.14285714285714285</v>
      </c>
      <c r="L377" s="16" t="s">
        <v>57</v>
      </c>
      <c r="M377" s="16" t="s">
        <v>26</v>
      </c>
      <c r="N377" s="16" t="s">
        <v>584</v>
      </c>
      <c r="O377" s="16" t="s">
        <v>28</v>
      </c>
      <c r="P377" s="16">
        <v>28540</v>
      </c>
      <c r="Q377" s="16" t="s">
        <v>29</v>
      </c>
      <c r="R377" s="16" t="s">
        <v>1404</v>
      </c>
      <c r="S377" s="16" t="s">
        <v>61</v>
      </c>
      <c r="T377" s="16" t="s">
        <v>765</v>
      </c>
      <c r="U377" s="16" t="s">
        <v>1405</v>
      </c>
      <c r="V377" s="18">
        <v>695.7</v>
      </c>
      <c r="W377" s="16">
        <v>2</v>
      </c>
      <c r="X377" s="16">
        <v>0.5</v>
      </c>
      <c r="Y377" s="18">
        <v>-27.827999999999999</v>
      </c>
    </row>
    <row r="378" spans="1:25" x14ac:dyDescent="0.3">
      <c r="A378" s="13">
        <v>1342</v>
      </c>
      <c r="B378" s="13" t="s">
        <v>1401</v>
      </c>
      <c r="C378" s="21">
        <f>1/COUNTIF(B:B,'Store Data - 2017'!$B378)</f>
        <v>0.33333333333333331</v>
      </c>
      <c r="D378" s="14">
        <v>42737</v>
      </c>
      <c r="E378" s="14">
        <v>42739</v>
      </c>
      <c r="F378" s="22" t="str">
        <f>TEXT('Store Data - 2017'!$D378,"mmmm")</f>
        <v>January</v>
      </c>
      <c r="G378" s="22" t="str">
        <f>TEXT('Store Data - 2017'!$D378,"dddd")</f>
        <v>Monday</v>
      </c>
      <c r="H378" s="13" t="s">
        <v>80</v>
      </c>
      <c r="I378" s="13" t="s">
        <v>1402</v>
      </c>
      <c r="J378" s="13" t="s">
        <v>1403</v>
      </c>
      <c r="K378" s="21">
        <f>1/COUNTIF(J:J,'Store Data - 2017'!$J378)</f>
        <v>0.14285714285714285</v>
      </c>
      <c r="L378" s="13" t="s">
        <v>57</v>
      </c>
      <c r="M378" s="13" t="s">
        <v>26</v>
      </c>
      <c r="N378" s="13" t="s">
        <v>584</v>
      </c>
      <c r="O378" s="13" t="s">
        <v>28</v>
      </c>
      <c r="P378" s="13">
        <v>28540</v>
      </c>
      <c r="Q378" s="13" t="s">
        <v>29</v>
      </c>
      <c r="R378" s="13" t="s">
        <v>1406</v>
      </c>
      <c r="S378" s="13" t="s">
        <v>31</v>
      </c>
      <c r="T378" s="13" t="s">
        <v>84</v>
      </c>
      <c r="U378" s="13" t="s">
        <v>1407</v>
      </c>
      <c r="V378" s="15">
        <v>15.66</v>
      </c>
      <c r="W378" s="13">
        <v>5</v>
      </c>
      <c r="X378" s="13">
        <v>0.7</v>
      </c>
      <c r="Y378" s="15">
        <v>-12.528</v>
      </c>
    </row>
    <row r="379" spans="1:25" x14ac:dyDescent="0.3">
      <c r="A379" s="16">
        <v>1343</v>
      </c>
      <c r="B379" s="16" t="s">
        <v>1401</v>
      </c>
      <c r="C379" s="21">
        <f>1/COUNTIF(B:B,'Store Data - 2017'!$B379)</f>
        <v>0.33333333333333331</v>
      </c>
      <c r="D379" s="17">
        <v>42737</v>
      </c>
      <c r="E379" s="17">
        <v>42739</v>
      </c>
      <c r="F379" s="22" t="str">
        <f>TEXT('Store Data - 2017'!$D379,"mmmm")</f>
        <v>January</v>
      </c>
      <c r="G379" s="22" t="str">
        <f>TEXT('Store Data - 2017'!$D379,"dddd")</f>
        <v>Monday</v>
      </c>
      <c r="H379" s="16" t="s">
        <v>80</v>
      </c>
      <c r="I379" s="16" t="s">
        <v>1402</v>
      </c>
      <c r="J379" s="16" t="s">
        <v>1403</v>
      </c>
      <c r="K379" s="21">
        <f>1/COUNTIF(J:J,'Store Data - 2017'!$J379)</f>
        <v>0.14285714285714285</v>
      </c>
      <c r="L379" s="16" t="s">
        <v>57</v>
      </c>
      <c r="M379" s="16" t="s">
        <v>26</v>
      </c>
      <c r="N379" s="16" t="s">
        <v>584</v>
      </c>
      <c r="O379" s="16" t="s">
        <v>28</v>
      </c>
      <c r="P379" s="16">
        <v>28540</v>
      </c>
      <c r="Q379" s="16" t="s">
        <v>29</v>
      </c>
      <c r="R379" s="16" t="s">
        <v>1408</v>
      </c>
      <c r="S379" s="16" t="s">
        <v>31</v>
      </c>
      <c r="T379" s="16" t="s">
        <v>84</v>
      </c>
      <c r="U379" s="16" t="s">
        <v>1409</v>
      </c>
      <c r="V379" s="18">
        <v>28.853999999999999</v>
      </c>
      <c r="W379" s="16">
        <v>6</v>
      </c>
      <c r="X379" s="16">
        <v>0.7</v>
      </c>
      <c r="Y379" s="18">
        <v>-21.159600000000001</v>
      </c>
    </row>
    <row r="380" spans="1:25" x14ac:dyDescent="0.3">
      <c r="A380" s="13">
        <v>1353</v>
      </c>
      <c r="B380" s="13" t="s">
        <v>1410</v>
      </c>
      <c r="C380" s="21">
        <f>1/COUNTIF(B:B,'Store Data - 2017'!$B380)</f>
        <v>0.33333333333333331</v>
      </c>
      <c r="D380" s="14">
        <v>42859</v>
      </c>
      <c r="E380" s="14">
        <v>42864</v>
      </c>
      <c r="F380" s="22" t="str">
        <f>TEXT('Store Data - 2017'!$D380,"mmmm")</f>
        <v>May</v>
      </c>
      <c r="G380" s="22" t="str">
        <f>TEXT('Store Data - 2017'!$D380,"dddd")</f>
        <v>Thursday</v>
      </c>
      <c r="H380" s="13" t="s">
        <v>22</v>
      </c>
      <c r="I380" s="13" t="s">
        <v>1084</v>
      </c>
      <c r="J380" s="13" t="s">
        <v>1085</v>
      </c>
      <c r="K380" s="21">
        <f>1/COUNTIF(J:J,'Store Data - 2017'!$J380)</f>
        <v>0.1111111111111111</v>
      </c>
      <c r="L380" s="13" t="s">
        <v>57</v>
      </c>
      <c r="M380" s="13" t="s">
        <v>26</v>
      </c>
      <c r="N380" s="13" t="s">
        <v>133</v>
      </c>
      <c r="O380" s="13" t="s">
        <v>134</v>
      </c>
      <c r="P380" s="13">
        <v>94109</v>
      </c>
      <c r="Q380" s="13" t="s">
        <v>120</v>
      </c>
      <c r="R380" s="13" t="s">
        <v>1411</v>
      </c>
      <c r="S380" s="13" t="s">
        <v>61</v>
      </c>
      <c r="T380" s="13" t="s">
        <v>62</v>
      </c>
      <c r="U380" s="13" t="s">
        <v>1412</v>
      </c>
      <c r="V380" s="15">
        <v>183.96</v>
      </c>
      <c r="W380" s="13">
        <v>5</v>
      </c>
      <c r="X380" s="13">
        <v>0.2</v>
      </c>
      <c r="Y380" s="15">
        <v>20.695499999999999</v>
      </c>
    </row>
    <row r="381" spans="1:25" x14ac:dyDescent="0.3">
      <c r="A381" s="16">
        <v>1354</v>
      </c>
      <c r="B381" s="16" t="s">
        <v>1410</v>
      </c>
      <c r="C381" s="21">
        <f>1/COUNTIF(B:B,'Store Data - 2017'!$B381)</f>
        <v>0.33333333333333331</v>
      </c>
      <c r="D381" s="17">
        <v>42859</v>
      </c>
      <c r="E381" s="17">
        <v>42864</v>
      </c>
      <c r="F381" s="22" t="str">
        <f>TEXT('Store Data - 2017'!$D381,"mmmm")</f>
        <v>May</v>
      </c>
      <c r="G381" s="22" t="str">
        <f>TEXT('Store Data - 2017'!$D381,"dddd")</f>
        <v>Thursday</v>
      </c>
      <c r="H381" s="16" t="s">
        <v>22</v>
      </c>
      <c r="I381" s="16" t="s">
        <v>1084</v>
      </c>
      <c r="J381" s="16" t="s">
        <v>1085</v>
      </c>
      <c r="K381" s="21">
        <f>1/COUNTIF(J:J,'Store Data - 2017'!$J381)</f>
        <v>0.1111111111111111</v>
      </c>
      <c r="L381" s="16" t="s">
        <v>57</v>
      </c>
      <c r="M381" s="16" t="s">
        <v>26</v>
      </c>
      <c r="N381" s="16" t="s">
        <v>133</v>
      </c>
      <c r="O381" s="16" t="s">
        <v>134</v>
      </c>
      <c r="P381" s="16">
        <v>94109</v>
      </c>
      <c r="Q381" s="16" t="s">
        <v>120</v>
      </c>
      <c r="R381" s="16" t="s">
        <v>986</v>
      </c>
      <c r="S381" s="16" t="s">
        <v>31</v>
      </c>
      <c r="T381" s="16" t="s">
        <v>32</v>
      </c>
      <c r="U381" s="16" t="s">
        <v>987</v>
      </c>
      <c r="V381" s="18">
        <v>17.61</v>
      </c>
      <c r="W381" s="16">
        <v>3</v>
      </c>
      <c r="X381" s="16">
        <v>0</v>
      </c>
      <c r="Y381" s="18">
        <v>8.4527999999999999</v>
      </c>
    </row>
    <row r="382" spans="1:25" x14ac:dyDescent="0.3">
      <c r="A382" s="13">
        <v>1355</v>
      </c>
      <c r="B382" s="13" t="s">
        <v>1410</v>
      </c>
      <c r="C382" s="21">
        <f>1/COUNTIF(B:B,'Store Data - 2017'!$B382)</f>
        <v>0.33333333333333331</v>
      </c>
      <c r="D382" s="14">
        <v>42859</v>
      </c>
      <c r="E382" s="14">
        <v>42864</v>
      </c>
      <c r="F382" s="22" t="str">
        <f>TEXT('Store Data - 2017'!$D382,"mmmm")</f>
        <v>May</v>
      </c>
      <c r="G382" s="22" t="str">
        <f>TEXT('Store Data - 2017'!$D382,"dddd")</f>
        <v>Thursday</v>
      </c>
      <c r="H382" s="13" t="s">
        <v>22</v>
      </c>
      <c r="I382" s="13" t="s">
        <v>1084</v>
      </c>
      <c r="J382" s="13" t="s">
        <v>1085</v>
      </c>
      <c r="K382" s="21">
        <f>1/COUNTIF(J:J,'Store Data - 2017'!$J382)</f>
        <v>0.1111111111111111</v>
      </c>
      <c r="L382" s="13" t="s">
        <v>57</v>
      </c>
      <c r="M382" s="13" t="s">
        <v>26</v>
      </c>
      <c r="N382" s="13" t="s">
        <v>133</v>
      </c>
      <c r="O382" s="13" t="s">
        <v>134</v>
      </c>
      <c r="P382" s="13">
        <v>94109</v>
      </c>
      <c r="Q382" s="13" t="s">
        <v>120</v>
      </c>
      <c r="R382" s="13" t="s">
        <v>253</v>
      </c>
      <c r="S382" s="13" t="s">
        <v>42</v>
      </c>
      <c r="T382" s="13" t="s">
        <v>251</v>
      </c>
      <c r="U382" s="13" t="s">
        <v>254</v>
      </c>
      <c r="V382" s="15">
        <v>300.904</v>
      </c>
      <c r="W382" s="13">
        <v>1</v>
      </c>
      <c r="X382" s="13">
        <v>0.2</v>
      </c>
      <c r="Y382" s="15">
        <v>11.283899999999999</v>
      </c>
    </row>
    <row r="383" spans="1:25" x14ac:dyDescent="0.3">
      <c r="A383" s="16">
        <v>1359</v>
      </c>
      <c r="B383" s="16" t="s">
        <v>1413</v>
      </c>
      <c r="C383" s="21">
        <f>1/COUNTIF(B:B,'Store Data - 2017'!$B383)</f>
        <v>1</v>
      </c>
      <c r="D383" s="17">
        <v>42851</v>
      </c>
      <c r="E383" s="17">
        <v>42852</v>
      </c>
      <c r="F383" s="22" t="str">
        <f>TEXT('Store Data - 2017'!$D383,"mmmm")</f>
        <v>April</v>
      </c>
      <c r="G383" s="22" t="str">
        <f>TEXT('Store Data - 2017'!$D383,"dddd")</f>
        <v>Wednesday</v>
      </c>
      <c r="H383" s="16" t="s">
        <v>80</v>
      </c>
      <c r="I383" s="16" t="s">
        <v>1414</v>
      </c>
      <c r="J383" s="16" t="s">
        <v>1415</v>
      </c>
      <c r="K383" s="21">
        <f>1/COUNTIF(J:J,'Store Data - 2017'!$J383)</f>
        <v>0.5</v>
      </c>
      <c r="L383" s="16" t="s">
        <v>25</v>
      </c>
      <c r="M383" s="16" t="s">
        <v>26</v>
      </c>
      <c r="N383" s="16" t="s">
        <v>1416</v>
      </c>
      <c r="O383" s="16" t="s">
        <v>50</v>
      </c>
      <c r="P383" s="16">
        <v>76106</v>
      </c>
      <c r="Q383" s="16" t="s">
        <v>51</v>
      </c>
      <c r="R383" s="16" t="s">
        <v>663</v>
      </c>
      <c r="S383" s="16" t="s">
        <v>42</v>
      </c>
      <c r="T383" s="16" t="s">
        <v>87</v>
      </c>
      <c r="U383" s="16" t="s">
        <v>664</v>
      </c>
      <c r="V383" s="18">
        <v>1.988</v>
      </c>
      <c r="W383" s="16">
        <v>1</v>
      </c>
      <c r="X383" s="16">
        <v>0.6</v>
      </c>
      <c r="Y383" s="18">
        <v>-1.4413</v>
      </c>
    </row>
    <row r="384" spans="1:25" x14ac:dyDescent="0.3">
      <c r="A384" s="13">
        <v>1361</v>
      </c>
      <c r="B384" s="13" t="s">
        <v>1417</v>
      </c>
      <c r="C384" s="21">
        <f>1/COUNTIF(B:B,'Store Data - 2017'!$B384)</f>
        <v>0.33333333333333331</v>
      </c>
      <c r="D384" s="14">
        <v>43027</v>
      </c>
      <c r="E384" s="14">
        <v>43033</v>
      </c>
      <c r="F384" s="22" t="str">
        <f>TEXT('Store Data - 2017'!$D384,"mmmm")</f>
        <v>October</v>
      </c>
      <c r="G384" s="22" t="str">
        <f>TEXT('Store Data - 2017'!$D384,"dddd")</f>
        <v>Thursday</v>
      </c>
      <c r="H384" s="13" t="s">
        <v>22</v>
      </c>
      <c r="I384" s="13" t="s">
        <v>1418</v>
      </c>
      <c r="J384" s="13" t="s">
        <v>1419</v>
      </c>
      <c r="K384" s="21">
        <f>1/COUNTIF(J:J,'Store Data - 2017'!$J384)</f>
        <v>0.125</v>
      </c>
      <c r="L384" s="13" t="s">
        <v>57</v>
      </c>
      <c r="M384" s="13" t="s">
        <v>26</v>
      </c>
      <c r="N384" s="13" t="s">
        <v>38</v>
      </c>
      <c r="O384" s="13" t="s">
        <v>39</v>
      </c>
      <c r="P384" s="13">
        <v>19120</v>
      </c>
      <c r="Q384" s="13" t="s">
        <v>40</v>
      </c>
      <c r="R384" s="13" t="s">
        <v>1420</v>
      </c>
      <c r="S384" s="13" t="s">
        <v>31</v>
      </c>
      <c r="T384" s="13" t="s">
        <v>146</v>
      </c>
      <c r="U384" s="13" t="s">
        <v>1421</v>
      </c>
      <c r="V384" s="15">
        <v>123.256</v>
      </c>
      <c r="W384" s="13">
        <v>7</v>
      </c>
      <c r="X384" s="13">
        <v>0.2</v>
      </c>
      <c r="Y384" s="15">
        <v>9.2441999999999993</v>
      </c>
    </row>
    <row r="385" spans="1:25" x14ac:dyDescent="0.3">
      <c r="A385" s="16">
        <v>1362</v>
      </c>
      <c r="B385" s="16" t="s">
        <v>1417</v>
      </c>
      <c r="C385" s="21">
        <f>1/COUNTIF(B:B,'Store Data - 2017'!$B385)</f>
        <v>0.33333333333333331</v>
      </c>
      <c r="D385" s="17">
        <v>43027</v>
      </c>
      <c r="E385" s="17">
        <v>43033</v>
      </c>
      <c r="F385" s="22" t="str">
        <f>TEXT('Store Data - 2017'!$D385,"mmmm")</f>
        <v>October</v>
      </c>
      <c r="G385" s="22" t="str">
        <f>TEXT('Store Data - 2017'!$D385,"dddd")</f>
        <v>Thursday</v>
      </c>
      <c r="H385" s="16" t="s">
        <v>22</v>
      </c>
      <c r="I385" s="16" t="s">
        <v>1418</v>
      </c>
      <c r="J385" s="16" t="s">
        <v>1419</v>
      </c>
      <c r="K385" s="21">
        <f>1/COUNTIF(J:J,'Store Data - 2017'!$J385)</f>
        <v>0.125</v>
      </c>
      <c r="L385" s="16" t="s">
        <v>57</v>
      </c>
      <c r="M385" s="16" t="s">
        <v>26</v>
      </c>
      <c r="N385" s="16" t="s">
        <v>38</v>
      </c>
      <c r="O385" s="16" t="s">
        <v>39</v>
      </c>
      <c r="P385" s="16">
        <v>19120</v>
      </c>
      <c r="Q385" s="16" t="s">
        <v>40</v>
      </c>
      <c r="R385" s="16" t="s">
        <v>1422</v>
      </c>
      <c r="S385" s="16" t="s">
        <v>31</v>
      </c>
      <c r="T385" s="16" t="s">
        <v>32</v>
      </c>
      <c r="U385" s="16" t="s">
        <v>1423</v>
      </c>
      <c r="V385" s="18">
        <v>23.68</v>
      </c>
      <c r="W385" s="16">
        <v>4</v>
      </c>
      <c r="X385" s="16">
        <v>0.2</v>
      </c>
      <c r="Y385" s="18">
        <v>7.4</v>
      </c>
    </row>
    <row r="386" spans="1:25" x14ac:dyDescent="0.3">
      <c r="A386" s="13">
        <v>1363</v>
      </c>
      <c r="B386" s="13" t="s">
        <v>1417</v>
      </c>
      <c r="C386" s="21">
        <f>1/COUNTIF(B:B,'Store Data - 2017'!$B386)</f>
        <v>0.33333333333333331</v>
      </c>
      <c r="D386" s="14">
        <v>43027</v>
      </c>
      <c r="E386" s="14">
        <v>43033</v>
      </c>
      <c r="F386" s="22" t="str">
        <f>TEXT('Store Data - 2017'!$D386,"mmmm")</f>
        <v>October</v>
      </c>
      <c r="G386" s="22" t="str">
        <f>TEXT('Store Data - 2017'!$D386,"dddd")</f>
        <v>Thursday</v>
      </c>
      <c r="H386" s="13" t="s">
        <v>22</v>
      </c>
      <c r="I386" s="13" t="s">
        <v>1418</v>
      </c>
      <c r="J386" s="13" t="s">
        <v>1419</v>
      </c>
      <c r="K386" s="21">
        <f>1/COUNTIF(J:J,'Store Data - 2017'!$J386)</f>
        <v>0.125</v>
      </c>
      <c r="L386" s="13" t="s">
        <v>57</v>
      </c>
      <c r="M386" s="13" t="s">
        <v>26</v>
      </c>
      <c r="N386" s="13" t="s">
        <v>38</v>
      </c>
      <c r="O386" s="13" t="s">
        <v>39</v>
      </c>
      <c r="P386" s="13">
        <v>19120</v>
      </c>
      <c r="Q386" s="13" t="s">
        <v>40</v>
      </c>
      <c r="R386" s="13" t="s">
        <v>1424</v>
      </c>
      <c r="S386" s="13" t="s">
        <v>61</v>
      </c>
      <c r="T386" s="13" t="s">
        <v>62</v>
      </c>
      <c r="U386" s="13" t="s">
        <v>1425</v>
      </c>
      <c r="V386" s="15">
        <v>309.57600000000002</v>
      </c>
      <c r="W386" s="13">
        <v>4</v>
      </c>
      <c r="X386" s="13">
        <v>0.4</v>
      </c>
      <c r="Y386" s="15">
        <v>-56.755600000000001</v>
      </c>
    </row>
    <row r="387" spans="1:25" x14ac:dyDescent="0.3">
      <c r="A387" s="16">
        <v>1364</v>
      </c>
      <c r="B387" s="16" t="s">
        <v>1426</v>
      </c>
      <c r="C387" s="21">
        <f>1/COUNTIF(B:B,'Store Data - 2017'!$B387)</f>
        <v>0.2</v>
      </c>
      <c r="D387" s="17">
        <v>43049</v>
      </c>
      <c r="E387" s="17">
        <v>43050</v>
      </c>
      <c r="F387" s="22" t="str">
        <f>TEXT('Store Data - 2017'!$D387,"mmmm")</f>
        <v>November</v>
      </c>
      <c r="G387" s="22" t="str">
        <f>TEXT('Store Data - 2017'!$D387,"dddd")</f>
        <v>Friday</v>
      </c>
      <c r="H387" s="16" t="s">
        <v>80</v>
      </c>
      <c r="I387" s="16" t="s">
        <v>1427</v>
      </c>
      <c r="J387" s="16" t="s">
        <v>1428</v>
      </c>
      <c r="K387" s="21">
        <f>1/COUNTIF(J:J,'Store Data - 2017'!$J387)</f>
        <v>0.2</v>
      </c>
      <c r="L387" s="16" t="s">
        <v>57</v>
      </c>
      <c r="M387" s="16" t="s">
        <v>26</v>
      </c>
      <c r="N387" s="16" t="s">
        <v>1429</v>
      </c>
      <c r="O387" s="16" t="s">
        <v>157</v>
      </c>
      <c r="P387" s="16">
        <v>85705</v>
      </c>
      <c r="Q387" s="16" t="s">
        <v>120</v>
      </c>
      <c r="R387" s="16" t="s">
        <v>852</v>
      </c>
      <c r="S387" s="16" t="s">
        <v>31</v>
      </c>
      <c r="T387" s="16" t="s">
        <v>84</v>
      </c>
      <c r="U387" s="16" t="s">
        <v>853</v>
      </c>
      <c r="V387" s="18">
        <v>38.387999999999998</v>
      </c>
      <c r="W387" s="16">
        <v>14</v>
      </c>
      <c r="X387" s="16">
        <v>0.7</v>
      </c>
      <c r="Y387" s="18">
        <v>-25.591999999999999</v>
      </c>
    </row>
    <row r="388" spans="1:25" x14ac:dyDescent="0.3">
      <c r="A388" s="13">
        <v>1365</v>
      </c>
      <c r="B388" s="13" t="s">
        <v>1426</v>
      </c>
      <c r="C388" s="21">
        <f>1/COUNTIF(B:B,'Store Data - 2017'!$B388)</f>
        <v>0.2</v>
      </c>
      <c r="D388" s="14">
        <v>43049</v>
      </c>
      <c r="E388" s="14">
        <v>43050</v>
      </c>
      <c r="F388" s="22" t="str">
        <f>TEXT('Store Data - 2017'!$D388,"mmmm")</f>
        <v>November</v>
      </c>
      <c r="G388" s="22" t="str">
        <f>TEXT('Store Data - 2017'!$D388,"dddd")</f>
        <v>Friday</v>
      </c>
      <c r="H388" s="13" t="s">
        <v>80</v>
      </c>
      <c r="I388" s="13" t="s">
        <v>1427</v>
      </c>
      <c r="J388" s="13" t="s">
        <v>1428</v>
      </c>
      <c r="K388" s="21">
        <f>1/COUNTIF(J:J,'Store Data - 2017'!$J388)</f>
        <v>0.2</v>
      </c>
      <c r="L388" s="13" t="s">
        <v>57</v>
      </c>
      <c r="M388" s="13" t="s">
        <v>26</v>
      </c>
      <c r="N388" s="13" t="s">
        <v>1429</v>
      </c>
      <c r="O388" s="13" t="s">
        <v>157</v>
      </c>
      <c r="P388" s="13">
        <v>85705</v>
      </c>
      <c r="Q388" s="13" t="s">
        <v>120</v>
      </c>
      <c r="R388" s="13" t="s">
        <v>1430</v>
      </c>
      <c r="S388" s="13" t="s">
        <v>61</v>
      </c>
      <c r="T388" s="13" t="s">
        <v>765</v>
      </c>
      <c r="U388" s="13" t="s">
        <v>1431</v>
      </c>
      <c r="V388" s="15">
        <v>95.994</v>
      </c>
      <c r="W388" s="13">
        <v>2</v>
      </c>
      <c r="X388" s="13">
        <v>0.7</v>
      </c>
      <c r="Y388" s="15">
        <v>-63.996000000000002</v>
      </c>
    </row>
    <row r="389" spans="1:25" x14ac:dyDescent="0.3">
      <c r="A389" s="16">
        <v>1366</v>
      </c>
      <c r="B389" s="16" t="s">
        <v>1426</v>
      </c>
      <c r="C389" s="21">
        <f>1/COUNTIF(B:B,'Store Data - 2017'!$B389)</f>
        <v>0.2</v>
      </c>
      <c r="D389" s="17">
        <v>43049</v>
      </c>
      <c r="E389" s="17">
        <v>43050</v>
      </c>
      <c r="F389" s="22" t="str">
        <f>TEXT('Store Data - 2017'!$D389,"mmmm")</f>
        <v>November</v>
      </c>
      <c r="G389" s="22" t="str">
        <f>TEXT('Store Data - 2017'!$D389,"dddd")</f>
        <v>Friday</v>
      </c>
      <c r="H389" s="16" t="s">
        <v>80</v>
      </c>
      <c r="I389" s="16" t="s">
        <v>1427</v>
      </c>
      <c r="J389" s="16" t="s">
        <v>1428</v>
      </c>
      <c r="K389" s="21">
        <f>1/COUNTIF(J:J,'Store Data - 2017'!$J389)</f>
        <v>0.2</v>
      </c>
      <c r="L389" s="16" t="s">
        <v>57</v>
      </c>
      <c r="M389" s="16" t="s">
        <v>26</v>
      </c>
      <c r="N389" s="16" t="s">
        <v>1429</v>
      </c>
      <c r="O389" s="16" t="s">
        <v>157</v>
      </c>
      <c r="P389" s="16">
        <v>85705</v>
      </c>
      <c r="Q389" s="16" t="s">
        <v>120</v>
      </c>
      <c r="R389" s="16" t="s">
        <v>1432</v>
      </c>
      <c r="S389" s="16" t="s">
        <v>61</v>
      </c>
      <c r="T389" s="16" t="s">
        <v>110</v>
      </c>
      <c r="U389" s="16" t="s">
        <v>1433</v>
      </c>
      <c r="V389" s="18">
        <v>239.952</v>
      </c>
      <c r="W389" s="16">
        <v>6</v>
      </c>
      <c r="X389" s="16">
        <v>0.2</v>
      </c>
      <c r="Y389" s="18">
        <v>-35.992800000000003</v>
      </c>
    </row>
    <row r="390" spans="1:25" x14ac:dyDescent="0.3">
      <c r="A390" s="13">
        <v>1367</v>
      </c>
      <c r="B390" s="13" t="s">
        <v>1426</v>
      </c>
      <c r="C390" s="21">
        <f>1/COUNTIF(B:B,'Store Data - 2017'!$B390)</f>
        <v>0.2</v>
      </c>
      <c r="D390" s="14">
        <v>43049</v>
      </c>
      <c r="E390" s="14">
        <v>43050</v>
      </c>
      <c r="F390" s="22" t="str">
        <f>TEXT('Store Data - 2017'!$D390,"mmmm")</f>
        <v>November</v>
      </c>
      <c r="G390" s="22" t="str">
        <f>TEXT('Store Data - 2017'!$D390,"dddd")</f>
        <v>Friday</v>
      </c>
      <c r="H390" s="13" t="s">
        <v>80</v>
      </c>
      <c r="I390" s="13" t="s">
        <v>1427</v>
      </c>
      <c r="J390" s="13" t="s">
        <v>1428</v>
      </c>
      <c r="K390" s="21">
        <f>1/COUNTIF(J:J,'Store Data - 2017'!$J390)</f>
        <v>0.2</v>
      </c>
      <c r="L390" s="13" t="s">
        <v>57</v>
      </c>
      <c r="M390" s="13" t="s">
        <v>26</v>
      </c>
      <c r="N390" s="13" t="s">
        <v>1429</v>
      </c>
      <c r="O390" s="13" t="s">
        <v>157</v>
      </c>
      <c r="P390" s="13">
        <v>85705</v>
      </c>
      <c r="Q390" s="13" t="s">
        <v>120</v>
      </c>
      <c r="R390" s="13" t="s">
        <v>1434</v>
      </c>
      <c r="S390" s="13" t="s">
        <v>61</v>
      </c>
      <c r="T390" s="13" t="s">
        <v>62</v>
      </c>
      <c r="U390" s="13" t="s">
        <v>1435</v>
      </c>
      <c r="V390" s="15">
        <v>201.584</v>
      </c>
      <c r="W390" s="13">
        <v>2</v>
      </c>
      <c r="X390" s="13">
        <v>0.2</v>
      </c>
      <c r="Y390" s="15">
        <v>15.1188</v>
      </c>
    </row>
    <row r="391" spans="1:25" x14ac:dyDescent="0.3">
      <c r="A391" s="16">
        <v>1368</v>
      </c>
      <c r="B391" s="16" t="s">
        <v>1426</v>
      </c>
      <c r="C391" s="21">
        <f>1/COUNTIF(B:B,'Store Data - 2017'!$B391)</f>
        <v>0.2</v>
      </c>
      <c r="D391" s="17">
        <v>43049</v>
      </c>
      <c r="E391" s="17">
        <v>43050</v>
      </c>
      <c r="F391" s="22" t="str">
        <f>TEXT('Store Data - 2017'!$D391,"mmmm")</f>
        <v>November</v>
      </c>
      <c r="G391" s="22" t="str">
        <f>TEXT('Store Data - 2017'!$D391,"dddd")</f>
        <v>Friday</v>
      </c>
      <c r="H391" s="16" t="s">
        <v>80</v>
      </c>
      <c r="I391" s="16" t="s">
        <v>1427</v>
      </c>
      <c r="J391" s="16" t="s">
        <v>1428</v>
      </c>
      <c r="K391" s="21">
        <f>1/COUNTIF(J:J,'Store Data - 2017'!$J391)</f>
        <v>0.2</v>
      </c>
      <c r="L391" s="16" t="s">
        <v>57</v>
      </c>
      <c r="M391" s="16" t="s">
        <v>26</v>
      </c>
      <c r="N391" s="16" t="s">
        <v>1429</v>
      </c>
      <c r="O391" s="16" t="s">
        <v>157</v>
      </c>
      <c r="P391" s="16">
        <v>85705</v>
      </c>
      <c r="Q391" s="16" t="s">
        <v>120</v>
      </c>
      <c r="R391" s="16" t="s">
        <v>1436</v>
      </c>
      <c r="S391" s="16" t="s">
        <v>42</v>
      </c>
      <c r="T391" s="16" t="s">
        <v>43</v>
      </c>
      <c r="U391" s="16" t="s">
        <v>1437</v>
      </c>
      <c r="V391" s="18">
        <v>899.13599999999997</v>
      </c>
      <c r="W391" s="16">
        <v>4</v>
      </c>
      <c r="X391" s="16">
        <v>0.2</v>
      </c>
      <c r="Y391" s="18">
        <v>-146.1096</v>
      </c>
    </row>
    <row r="392" spans="1:25" x14ac:dyDescent="0.3">
      <c r="A392" s="13">
        <v>1369</v>
      </c>
      <c r="B392" s="13" t="s">
        <v>1438</v>
      </c>
      <c r="C392" s="21">
        <f>1/COUNTIF(B:B,'Store Data - 2017'!$B392)</f>
        <v>1</v>
      </c>
      <c r="D392" s="14">
        <v>42924</v>
      </c>
      <c r="E392" s="14">
        <v>42927</v>
      </c>
      <c r="F392" s="22" t="str">
        <f>TEXT('Store Data - 2017'!$D392,"mmmm")</f>
        <v>July</v>
      </c>
      <c r="G392" s="22" t="str">
        <f>TEXT('Store Data - 2017'!$D392,"dddd")</f>
        <v>Saturday</v>
      </c>
      <c r="H392" s="13" t="s">
        <v>80</v>
      </c>
      <c r="I392" s="13" t="s">
        <v>1439</v>
      </c>
      <c r="J392" s="13" t="s">
        <v>1440</v>
      </c>
      <c r="K392" s="21">
        <f>1/COUNTIF(J:J,'Store Data - 2017'!$J392)</f>
        <v>0.14285714285714285</v>
      </c>
      <c r="L392" s="13" t="s">
        <v>48</v>
      </c>
      <c r="M392" s="13" t="s">
        <v>26</v>
      </c>
      <c r="N392" s="13" t="s">
        <v>1441</v>
      </c>
      <c r="O392" s="13" t="s">
        <v>134</v>
      </c>
      <c r="P392" s="13">
        <v>90660</v>
      </c>
      <c r="Q392" s="13" t="s">
        <v>120</v>
      </c>
      <c r="R392" s="13" t="s">
        <v>1442</v>
      </c>
      <c r="S392" s="13" t="s">
        <v>42</v>
      </c>
      <c r="T392" s="13" t="s">
        <v>87</v>
      </c>
      <c r="U392" s="13" t="s">
        <v>1443</v>
      </c>
      <c r="V392" s="15">
        <v>145.9</v>
      </c>
      <c r="W392" s="13">
        <v>5</v>
      </c>
      <c r="X392" s="13">
        <v>0</v>
      </c>
      <c r="Y392" s="15">
        <v>62.737000000000002</v>
      </c>
    </row>
    <row r="393" spans="1:25" x14ac:dyDescent="0.3">
      <c r="A393" s="16">
        <v>1372</v>
      </c>
      <c r="B393" s="16" t="s">
        <v>1444</v>
      </c>
      <c r="C393" s="21">
        <f>1/COUNTIF(B:B,'Store Data - 2017'!$B393)</f>
        <v>1</v>
      </c>
      <c r="D393" s="17">
        <v>42801</v>
      </c>
      <c r="E393" s="17">
        <v>42806</v>
      </c>
      <c r="F393" s="22" t="str">
        <f>TEXT('Store Data - 2017'!$D393,"mmmm")</f>
        <v>March</v>
      </c>
      <c r="G393" s="22" t="str">
        <f>TEXT('Store Data - 2017'!$D393,"dddd")</f>
        <v>Tuesday</v>
      </c>
      <c r="H393" s="16" t="s">
        <v>22</v>
      </c>
      <c r="I393" s="16" t="s">
        <v>1445</v>
      </c>
      <c r="J393" s="16" t="s">
        <v>1446</v>
      </c>
      <c r="K393" s="21">
        <f>1/COUNTIF(J:J,'Store Data - 2017'!$J393)</f>
        <v>0.14285714285714285</v>
      </c>
      <c r="L393" s="16" t="s">
        <v>48</v>
      </c>
      <c r="M393" s="16" t="s">
        <v>26</v>
      </c>
      <c r="N393" s="16" t="s">
        <v>1447</v>
      </c>
      <c r="O393" s="16" t="s">
        <v>962</v>
      </c>
      <c r="P393" s="16">
        <v>20735</v>
      </c>
      <c r="Q393" s="16" t="s">
        <v>40</v>
      </c>
      <c r="R393" s="16" t="s">
        <v>1448</v>
      </c>
      <c r="S393" s="16" t="s">
        <v>61</v>
      </c>
      <c r="T393" s="16" t="s">
        <v>110</v>
      </c>
      <c r="U393" s="16" t="s">
        <v>1449</v>
      </c>
      <c r="V393" s="18">
        <v>49.08</v>
      </c>
      <c r="W393" s="16">
        <v>3</v>
      </c>
      <c r="X393" s="16">
        <v>0</v>
      </c>
      <c r="Y393" s="18">
        <v>4.9080000000000004</v>
      </c>
    </row>
    <row r="394" spans="1:25" x14ac:dyDescent="0.3">
      <c r="A394" s="13">
        <v>1394</v>
      </c>
      <c r="B394" s="13" t="s">
        <v>1450</v>
      </c>
      <c r="C394" s="21">
        <f>1/COUNTIF(B:B,'Store Data - 2017'!$B394)</f>
        <v>1</v>
      </c>
      <c r="D394" s="14">
        <v>42919</v>
      </c>
      <c r="E394" s="14">
        <v>42920</v>
      </c>
      <c r="F394" s="22" t="str">
        <f>TEXT('Store Data - 2017'!$D394,"mmmm")</f>
        <v>July</v>
      </c>
      <c r="G394" s="22" t="str">
        <f>TEXT('Store Data - 2017'!$D394,"dddd")</f>
        <v>Monday</v>
      </c>
      <c r="H394" s="13" t="s">
        <v>80</v>
      </c>
      <c r="I394" s="13" t="s">
        <v>1451</v>
      </c>
      <c r="J394" s="13" t="s">
        <v>1452</v>
      </c>
      <c r="K394" s="21">
        <f>1/COUNTIF(J:J,'Store Data - 2017'!$J394)</f>
        <v>0.14285714285714285</v>
      </c>
      <c r="L394" s="13" t="s">
        <v>57</v>
      </c>
      <c r="M394" s="13" t="s">
        <v>26</v>
      </c>
      <c r="N394" s="13" t="s">
        <v>763</v>
      </c>
      <c r="O394" s="13" t="s">
        <v>28</v>
      </c>
      <c r="P394" s="13">
        <v>27217</v>
      </c>
      <c r="Q394" s="13" t="s">
        <v>29</v>
      </c>
      <c r="R394" s="13" t="s">
        <v>1453</v>
      </c>
      <c r="S394" s="13" t="s">
        <v>31</v>
      </c>
      <c r="T394" s="13" t="s">
        <v>146</v>
      </c>
      <c r="U394" s="13" t="s">
        <v>1454</v>
      </c>
      <c r="V394" s="15">
        <v>9.5519999999999996</v>
      </c>
      <c r="W394" s="13">
        <v>3</v>
      </c>
      <c r="X394" s="13">
        <v>0.2</v>
      </c>
      <c r="Y394" s="15">
        <v>1.5522</v>
      </c>
    </row>
    <row r="395" spans="1:25" x14ac:dyDescent="0.3">
      <c r="A395" s="16">
        <v>1395</v>
      </c>
      <c r="B395" s="16" t="s">
        <v>1455</v>
      </c>
      <c r="C395" s="21">
        <f>1/COUNTIF(B:B,'Store Data - 2017'!$B395)</f>
        <v>0.5</v>
      </c>
      <c r="D395" s="17">
        <v>43017</v>
      </c>
      <c r="E395" s="17">
        <v>43022</v>
      </c>
      <c r="F395" s="22" t="str">
        <f>TEXT('Store Data - 2017'!$D395,"mmmm")</f>
        <v>October</v>
      </c>
      <c r="G395" s="22" t="str">
        <f>TEXT('Store Data - 2017'!$D395,"dddd")</f>
        <v>Monday</v>
      </c>
      <c r="H395" s="16" t="s">
        <v>22</v>
      </c>
      <c r="I395" s="16" t="s">
        <v>1456</v>
      </c>
      <c r="J395" s="16" t="s">
        <v>1457</v>
      </c>
      <c r="K395" s="21">
        <f>1/COUNTIF(J:J,'Store Data - 2017'!$J395)</f>
        <v>0.33333333333333331</v>
      </c>
      <c r="L395" s="16" t="s">
        <v>57</v>
      </c>
      <c r="M395" s="16" t="s">
        <v>26</v>
      </c>
      <c r="N395" s="16" t="s">
        <v>1458</v>
      </c>
      <c r="O395" s="16" t="s">
        <v>59</v>
      </c>
      <c r="P395" s="16">
        <v>60505</v>
      </c>
      <c r="Q395" s="16" t="s">
        <v>51</v>
      </c>
      <c r="R395" s="16" t="s">
        <v>1459</v>
      </c>
      <c r="S395" s="16" t="s">
        <v>42</v>
      </c>
      <c r="T395" s="16" t="s">
        <v>251</v>
      </c>
      <c r="U395" s="16" t="s">
        <v>1460</v>
      </c>
      <c r="V395" s="18">
        <v>652.45000000000005</v>
      </c>
      <c r="W395" s="16">
        <v>5</v>
      </c>
      <c r="X395" s="16">
        <v>0.5</v>
      </c>
      <c r="Y395" s="18">
        <v>-430.61700000000002</v>
      </c>
    </row>
    <row r="396" spans="1:25" x14ac:dyDescent="0.3">
      <c r="A396" s="13">
        <v>1396</v>
      </c>
      <c r="B396" s="13" t="s">
        <v>1455</v>
      </c>
      <c r="C396" s="21">
        <f>1/COUNTIF(B:B,'Store Data - 2017'!$B396)</f>
        <v>0.5</v>
      </c>
      <c r="D396" s="14">
        <v>43017</v>
      </c>
      <c r="E396" s="14">
        <v>43022</v>
      </c>
      <c r="F396" s="22" t="str">
        <f>TEXT('Store Data - 2017'!$D396,"mmmm")</f>
        <v>October</v>
      </c>
      <c r="G396" s="22" t="str">
        <f>TEXT('Store Data - 2017'!$D396,"dddd")</f>
        <v>Monday</v>
      </c>
      <c r="H396" s="13" t="s">
        <v>22</v>
      </c>
      <c r="I396" s="13" t="s">
        <v>1456</v>
      </c>
      <c r="J396" s="13" t="s">
        <v>1457</v>
      </c>
      <c r="K396" s="21">
        <f>1/COUNTIF(J:J,'Store Data - 2017'!$J396)</f>
        <v>0.33333333333333331</v>
      </c>
      <c r="L396" s="13" t="s">
        <v>57</v>
      </c>
      <c r="M396" s="13" t="s">
        <v>26</v>
      </c>
      <c r="N396" s="13" t="s">
        <v>1458</v>
      </c>
      <c r="O396" s="13" t="s">
        <v>59</v>
      </c>
      <c r="P396" s="13">
        <v>60505</v>
      </c>
      <c r="Q396" s="13" t="s">
        <v>51</v>
      </c>
      <c r="R396" s="13" t="s">
        <v>1461</v>
      </c>
      <c r="S396" s="13" t="s">
        <v>42</v>
      </c>
      <c r="T396" s="13" t="s">
        <v>251</v>
      </c>
      <c r="U396" s="13" t="s">
        <v>1462</v>
      </c>
      <c r="V396" s="15">
        <v>66.644999999999996</v>
      </c>
      <c r="W396" s="13">
        <v>3</v>
      </c>
      <c r="X396" s="13">
        <v>0.5</v>
      </c>
      <c r="Y396" s="15">
        <v>-42.652799999999999</v>
      </c>
    </row>
    <row r="397" spans="1:25" x14ac:dyDescent="0.3">
      <c r="A397" s="16">
        <v>1411</v>
      </c>
      <c r="B397" s="16" t="s">
        <v>1463</v>
      </c>
      <c r="C397" s="21">
        <f>1/COUNTIF(B:B,'Store Data - 2017'!$B397)</f>
        <v>1</v>
      </c>
      <c r="D397" s="17">
        <v>43043</v>
      </c>
      <c r="E397" s="17">
        <v>43050</v>
      </c>
      <c r="F397" s="22" t="str">
        <f>TEXT('Store Data - 2017'!$D397,"mmmm")</f>
        <v>November</v>
      </c>
      <c r="G397" s="22" t="str">
        <f>TEXT('Store Data - 2017'!$D397,"dddd")</f>
        <v>Saturday</v>
      </c>
      <c r="H397" s="16" t="s">
        <v>22</v>
      </c>
      <c r="I397" s="16" t="s">
        <v>1439</v>
      </c>
      <c r="J397" s="16" t="s">
        <v>1440</v>
      </c>
      <c r="K397" s="21">
        <f>1/COUNTIF(J:J,'Store Data - 2017'!$J397)</f>
        <v>0.14285714285714285</v>
      </c>
      <c r="L397" s="16" t="s">
        <v>48</v>
      </c>
      <c r="M397" s="16" t="s">
        <v>26</v>
      </c>
      <c r="N397" s="16" t="s">
        <v>1464</v>
      </c>
      <c r="O397" s="16" t="s">
        <v>50</v>
      </c>
      <c r="P397" s="16">
        <v>75051</v>
      </c>
      <c r="Q397" s="16" t="s">
        <v>51</v>
      </c>
      <c r="R397" s="16" t="s">
        <v>515</v>
      </c>
      <c r="S397" s="16" t="s">
        <v>31</v>
      </c>
      <c r="T397" s="16" t="s">
        <v>113</v>
      </c>
      <c r="U397" s="16" t="s">
        <v>516</v>
      </c>
      <c r="V397" s="18">
        <v>23.68</v>
      </c>
      <c r="W397" s="16">
        <v>2</v>
      </c>
      <c r="X397" s="16">
        <v>0.2</v>
      </c>
      <c r="Y397" s="18">
        <v>8.8800000000000008</v>
      </c>
    </row>
    <row r="398" spans="1:25" x14ac:dyDescent="0.3">
      <c r="A398" s="13">
        <v>1415</v>
      </c>
      <c r="B398" s="13" t="s">
        <v>1465</v>
      </c>
      <c r="C398" s="21">
        <f>1/COUNTIF(B:B,'Store Data - 2017'!$B398)</f>
        <v>0.5</v>
      </c>
      <c r="D398" s="14">
        <v>42763</v>
      </c>
      <c r="E398" s="14">
        <v>42766</v>
      </c>
      <c r="F398" s="22" t="str">
        <f>TEXT('Store Data - 2017'!$D398,"mmmm")</f>
        <v>January</v>
      </c>
      <c r="G398" s="22" t="str">
        <f>TEXT('Store Data - 2017'!$D398,"dddd")</f>
        <v>Saturday</v>
      </c>
      <c r="H398" s="13" t="s">
        <v>35</v>
      </c>
      <c r="I398" s="13" t="s">
        <v>1466</v>
      </c>
      <c r="J398" s="13" t="s">
        <v>1467</v>
      </c>
      <c r="K398" s="21">
        <f>1/COUNTIF(J:J,'Store Data - 2017'!$J398)</f>
        <v>0.5</v>
      </c>
      <c r="L398" s="13" t="s">
        <v>48</v>
      </c>
      <c r="M398" s="13" t="s">
        <v>26</v>
      </c>
      <c r="N398" s="13" t="s">
        <v>1468</v>
      </c>
      <c r="O398" s="13" t="s">
        <v>134</v>
      </c>
      <c r="P398" s="13">
        <v>92627</v>
      </c>
      <c r="Q398" s="13" t="s">
        <v>120</v>
      </c>
      <c r="R398" s="13" t="s">
        <v>1469</v>
      </c>
      <c r="S398" s="13" t="s">
        <v>61</v>
      </c>
      <c r="T398" s="13" t="s">
        <v>110</v>
      </c>
      <c r="U398" s="13" t="s">
        <v>1470</v>
      </c>
      <c r="V398" s="15">
        <v>239.97</v>
      </c>
      <c r="W398" s="13">
        <v>3</v>
      </c>
      <c r="X398" s="13">
        <v>0</v>
      </c>
      <c r="Y398" s="15">
        <v>26.396699999999999</v>
      </c>
    </row>
    <row r="399" spans="1:25" x14ac:dyDescent="0.3">
      <c r="A399" s="16">
        <v>1416</v>
      </c>
      <c r="B399" s="16" t="s">
        <v>1465</v>
      </c>
      <c r="C399" s="21">
        <f>1/COUNTIF(B:B,'Store Data - 2017'!$B399)</f>
        <v>0.5</v>
      </c>
      <c r="D399" s="17">
        <v>42763</v>
      </c>
      <c r="E399" s="17">
        <v>42766</v>
      </c>
      <c r="F399" s="22" t="str">
        <f>TEXT('Store Data - 2017'!$D399,"mmmm")</f>
        <v>January</v>
      </c>
      <c r="G399" s="22" t="str">
        <f>TEXT('Store Data - 2017'!$D399,"dddd")</f>
        <v>Saturday</v>
      </c>
      <c r="H399" s="16" t="s">
        <v>35</v>
      </c>
      <c r="I399" s="16" t="s">
        <v>1466</v>
      </c>
      <c r="J399" s="16" t="s">
        <v>1467</v>
      </c>
      <c r="K399" s="21">
        <f>1/COUNTIF(J:J,'Store Data - 2017'!$J399)</f>
        <v>0.5</v>
      </c>
      <c r="L399" s="16" t="s">
        <v>48</v>
      </c>
      <c r="M399" s="16" t="s">
        <v>26</v>
      </c>
      <c r="N399" s="16" t="s">
        <v>1468</v>
      </c>
      <c r="O399" s="16" t="s">
        <v>134</v>
      </c>
      <c r="P399" s="16">
        <v>92627</v>
      </c>
      <c r="Q399" s="16" t="s">
        <v>120</v>
      </c>
      <c r="R399" s="16" t="s">
        <v>1471</v>
      </c>
      <c r="S399" s="16" t="s">
        <v>42</v>
      </c>
      <c r="T399" s="16" t="s">
        <v>87</v>
      </c>
      <c r="U399" s="16" t="s">
        <v>1472</v>
      </c>
      <c r="V399" s="18">
        <v>37.74</v>
      </c>
      <c r="W399" s="16">
        <v>3</v>
      </c>
      <c r="X399" s="16">
        <v>0</v>
      </c>
      <c r="Y399" s="18">
        <v>12.8316</v>
      </c>
    </row>
    <row r="400" spans="1:25" x14ac:dyDescent="0.3">
      <c r="A400" s="13">
        <v>1431</v>
      </c>
      <c r="B400" s="13" t="s">
        <v>1473</v>
      </c>
      <c r="C400" s="21">
        <f>1/COUNTIF(B:B,'Store Data - 2017'!$B400)</f>
        <v>1</v>
      </c>
      <c r="D400" s="14">
        <v>43065</v>
      </c>
      <c r="E400" s="14">
        <v>43069</v>
      </c>
      <c r="F400" s="22" t="str">
        <f>TEXT('Store Data - 2017'!$D400,"mmmm")</f>
        <v>November</v>
      </c>
      <c r="G400" s="22" t="str">
        <f>TEXT('Store Data - 2017'!$D400,"dddd")</f>
        <v>Sunday</v>
      </c>
      <c r="H400" s="13" t="s">
        <v>22</v>
      </c>
      <c r="I400" s="13" t="s">
        <v>1474</v>
      </c>
      <c r="J400" s="13" t="s">
        <v>1475</v>
      </c>
      <c r="K400" s="21">
        <f>1/COUNTIF(J:J,'Store Data - 2017'!$J400)</f>
        <v>0.5</v>
      </c>
      <c r="L400" s="13" t="s">
        <v>25</v>
      </c>
      <c r="M400" s="13" t="s">
        <v>26</v>
      </c>
      <c r="N400" s="13" t="s">
        <v>165</v>
      </c>
      <c r="O400" s="13" t="s">
        <v>166</v>
      </c>
      <c r="P400" s="13">
        <v>43229</v>
      </c>
      <c r="Q400" s="13" t="s">
        <v>40</v>
      </c>
      <c r="R400" s="13" t="s">
        <v>1411</v>
      </c>
      <c r="S400" s="13" t="s">
        <v>61</v>
      </c>
      <c r="T400" s="13" t="s">
        <v>62</v>
      </c>
      <c r="U400" s="13" t="s">
        <v>1412</v>
      </c>
      <c r="V400" s="15">
        <v>220.75200000000001</v>
      </c>
      <c r="W400" s="13">
        <v>8</v>
      </c>
      <c r="X400" s="13">
        <v>0.4</v>
      </c>
      <c r="Y400" s="15">
        <v>-40.471200000000003</v>
      </c>
    </row>
    <row r="401" spans="1:25" x14ac:dyDescent="0.3">
      <c r="A401" s="16">
        <v>1436</v>
      </c>
      <c r="B401" s="16" t="s">
        <v>1476</v>
      </c>
      <c r="C401" s="21">
        <f>1/COUNTIF(B:B,'Store Data - 2017'!$B401)</f>
        <v>0.5</v>
      </c>
      <c r="D401" s="17">
        <v>42906</v>
      </c>
      <c r="E401" s="17">
        <v>42913</v>
      </c>
      <c r="F401" s="22" t="str">
        <f>TEXT('Store Data - 2017'!$D401,"mmmm")</f>
        <v>June</v>
      </c>
      <c r="G401" s="22" t="str">
        <f>TEXT('Store Data - 2017'!$D401,"dddd")</f>
        <v>Tuesday</v>
      </c>
      <c r="H401" s="16" t="s">
        <v>22</v>
      </c>
      <c r="I401" s="16" t="s">
        <v>1477</v>
      </c>
      <c r="J401" s="16" t="s">
        <v>1478</v>
      </c>
      <c r="K401" s="21">
        <f>1/COUNTIF(J:J,'Store Data - 2017'!$J401)</f>
        <v>0.33333333333333331</v>
      </c>
      <c r="L401" s="16" t="s">
        <v>25</v>
      </c>
      <c r="M401" s="16" t="s">
        <v>26</v>
      </c>
      <c r="N401" s="16" t="s">
        <v>1479</v>
      </c>
      <c r="O401" s="16" t="s">
        <v>166</v>
      </c>
      <c r="P401" s="16">
        <v>44134</v>
      </c>
      <c r="Q401" s="16" t="s">
        <v>40</v>
      </c>
      <c r="R401" s="16" t="s">
        <v>1480</v>
      </c>
      <c r="S401" s="16" t="s">
        <v>31</v>
      </c>
      <c r="T401" s="16" t="s">
        <v>32</v>
      </c>
      <c r="U401" s="16" t="s">
        <v>1481</v>
      </c>
      <c r="V401" s="18">
        <v>31.103999999999999</v>
      </c>
      <c r="W401" s="16">
        <v>6</v>
      </c>
      <c r="X401" s="16">
        <v>0.2</v>
      </c>
      <c r="Y401" s="18">
        <v>10.8864</v>
      </c>
    </row>
    <row r="402" spans="1:25" x14ac:dyDescent="0.3">
      <c r="A402" s="13">
        <v>1437</v>
      </c>
      <c r="B402" s="13" t="s">
        <v>1476</v>
      </c>
      <c r="C402" s="21">
        <f>1/COUNTIF(B:B,'Store Data - 2017'!$B402)</f>
        <v>0.5</v>
      </c>
      <c r="D402" s="14">
        <v>42906</v>
      </c>
      <c r="E402" s="14">
        <v>42913</v>
      </c>
      <c r="F402" s="22" t="str">
        <f>TEXT('Store Data - 2017'!$D402,"mmmm")</f>
        <v>June</v>
      </c>
      <c r="G402" s="22" t="str">
        <f>TEXT('Store Data - 2017'!$D402,"dddd")</f>
        <v>Tuesday</v>
      </c>
      <c r="H402" s="13" t="s">
        <v>22</v>
      </c>
      <c r="I402" s="13" t="s">
        <v>1477</v>
      </c>
      <c r="J402" s="13" t="s">
        <v>1478</v>
      </c>
      <c r="K402" s="21">
        <f>1/COUNTIF(J:J,'Store Data - 2017'!$J402)</f>
        <v>0.33333333333333331</v>
      </c>
      <c r="L402" s="13" t="s">
        <v>25</v>
      </c>
      <c r="M402" s="13" t="s">
        <v>26</v>
      </c>
      <c r="N402" s="13" t="s">
        <v>1479</v>
      </c>
      <c r="O402" s="13" t="s">
        <v>166</v>
      </c>
      <c r="P402" s="13">
        <v>44134</v>
      </c>
      <c r="Q402" s="13" t="s">
        <v>40</v>
      </c>
      <c r="R402" s="13" t="s">
        <v>1482</v>
      </c>
      <c r="S402" s="13" t="s">
        <v>31</v>
      </c>
      <c r="T402" s="13" t="s">
        <v>146</v>
      </c>
      <c r="U402" s="13" t="s">
        <v>1483</v>
      </c>
      <c r="V402" s="15">
        <v>5.2480000000000002</v>
      </c>
      <c r="W402" s="13">
        <v>2</v>
      </c>
      <c r="X402" s="13">
        <v>0.2</v>
      </c>
      <c r="Y402" s="15">
        <v>0.59040000000000004</v>
      </c>
    </row>
    <row r="403" spans="1:25" x14ac:dyDescent="0.3">
      <c r="A403" s="16">
        <v>1440</v>
      </c>
      <c r="B403" s="16" t="s">
        <v>1484</v>
      </c>
      <c r="C403" s="21">
        <f>1/COUNTIF(B:B,'Store Data - 2017'!$B403)</f>
        <v>0.5</v>
      </c>
      <c r="D403" s="17">
        <v>42837</v>
      </c>
      <c r="E403" s="17">
        <v>42840</v>
      </c>
      <c r="F403" s="22" t="str">
        <f>TEXT('Store Data - 2017'!$D403,"mmmm")</f>
        <v>April</v>
      </c>
      <c r="G403" s="22" t="str">
        <f>TEXT('Store Data - 2017'!$D403,"dddd")</f>
        <v>Wednesday</v>
      </c>
      <c r="H403" s="16" t="s">
        <v>35</v>
      </c>
      <c r="I403" s="16" t="s">
        <v>1485</v>
      </c>
      <c r="J403" s="16" t="s">
        <v>1486</v>
      </c>
      <c r="K403" s="21">
        <f>1/COUNTIF(J:J,'Store Data - 2017'!$J403)</f>
        <v>0.125</v>
      </c>
      <c r="L403" s="16" t="s">
        <v>25</v>
      </c>
      <c r="M403" s="16" t="s">
        <v>26</v>
      </c>
      <c r="N403" s="16" t="s">
        <v>1487</v>
      </c>
      <c r="O403" s="16" t="s">
        <v>396</v>
      </c>
      <c r="P403" s="16">
        <v>2908</v>
      </c>
      <c r="Q403" s="16" t="s">
        <v>40</v>
      </c>
      <c r="R403" s="16" t="s">
        <v>1488</v>
      </c>
      <c r="S403" s="16" t="s">
        <v>31</v>
      </c>
      <c r="T403" s="16" t="s">
        <v>84</v>
      </c>
      <c r="U403" s="16" t="s">
        <v>627</v>
      </c>
      <c r="V403" s="18">
        <v>29.7</v>
      </c>
      <c r="W403" s="16">
        <v>5</v>
      </c>
      <c r="X403" s="16">
        <v>0</v>
      </c>
      <c r="Y403" s="18">
        <v>13.365</v>
      </c>
    </row>
    <row r="404" spans="1:25" x14ac:dyDescent="0.3">
      <c r="A404" s="13">
        <v>1441</v>
      </c>
      <c r="B404" s="13" t="s">
        <v>1484</v>
      </c>
      <c r="C404" s="21">
        <f>1/COUNTIF(B:B,'Store Data - 2017'!$B404)</f>
        <v>0.5</v>
      </c>
      <c r="D404" s="14">
        <v>42837</v>
      </c>
      <c r="E404" s="14">
        <v>42840</v>
      </c>
      <c r="F404" s="22" t="str">
        <f>TEXT('Store Data - 2017'!$D404,"mmmm")</f>
        <v>April</v>
      </c>
      <c r="G404" s="22" t="str">
        <f>TEXT('Store Data - 2017'!$D404,"dddd")</f>
        <v>Wednesday</v>
      </c>
      <c r="H404" s="13" t="s">
        <v>35</v>
      </c>
      <c r="I404" s="13" t="s">
        <v>1485</v>
      </c>
      <c r="J404" s="13" t="s">
        <v>1486</v>
      </c>
      <c r="K404" s="21">
        <f>1/COUNTIF(J:J,'Store Data - 2017'!$J404)</f>
        <v>0.125</v>
      </c>
      <c r="L404" s="13" t="s">
        <v>25</v>
      </c>
      <c r="M404" s="13" t="s">
        <v>26</v>
      </c>
      <c r="N404" s="13" t="s">
        <v>1487</v>
      </c>
      <c r="O404" s="13" t="s">
        <v>396</v>
      </c>
      <c r="P404" s="13">
        <v>2908</v>
      </c>
      <c r="Q404" s="13" t="s">
        <v>40</v>
      </c>
      <c r="R404" s="13" t="s">
        <v>1489</v>
      </c>
      <c r="S404" s="13" t="s">
        <v>31</v>
      </c>
      <c r="T404" s="13" t="s">
        <v>32</v>
      </c>
      <c r="U404" s="13" t="s">
        <v>1490</v>
      </c>
      <c r="V404" s="15">
        <v>39.96</v>
      </c>
      <c r="W404" s="13">
        <v>4</v>
      </c>
      <c r="X404" s="13">
        <v>0</v>
      </c>
      <c r="Y404" s="15">
        <v>17.981999999999999</v>
      </c>
    </row>
    <row r="405" spans="1:25" x14ac:dyDescent="0.3">
      <c r="A405" s="16">
        <v>1442</v>
      </c>
      <c r="B405" s="16" t="s">
        <v>1491</v>
      </c>
      <c r="C405" s="21">
        <f>1/COUNTIF(B:B,'Store Data - 2017'!$B405)</f>
        <v>1</v>
      </c>
      <c r="D405" s="17">
        <v>43088</v>
      </c>
      <c r="E405" s="17">
        <v>43093</v>
      </c>
      <c r="F405" s="22" t="str">
        <f>TEXT('Store Data - 2017'!$D405,"mmmm")</f>
        <v>December</v>
      </c>
      <c r="G405" s="22" t="str">
        <f>TEXT('Store Data - 2017'!$D405,"dddd")</f>
        <v>Tuesday</v>
      </c>
      <c r="H405" s="16" t="s">
        <v>35</v>
      </c>
      <c r="I405" s="16" t="s">
        <v>1492</v>
      </c>
      <c r="J405" s="16" t="s">
        <v>1493</v>
      </c>
      <c r="K405" s="21">
        <f>1/COUNTIF(J:J,'Store Data - 2017'!$J405)</f>
        <v>0.2</v>
      </c>
      <c r="L405" s="16" t="s">
        <v>25</v>
      </c>
      <c r="M405" s="16" t="s">
        <v>26</v>
      </c>
      <c r="N405" s="16" t="s">
        <v>133</v>
      </c>
      <c r="O405" s="16" t="s">
        <v>134</v>
      </c>
      <c r="P405" s="16">
        <v>94110</v>
      </c>
      <c r="Q405" s="16" t="s">
        <v>120</v>
      </c>
      <c r="R405" s="16" t="s">
        <v>992</v>
      </c>
      <c r="S405" s="16" t="s">
        <v>31</v>
      </c>
      <c r="T405" s="16" t="s">
        <v>84</v>
      </c>
      <c r="U405" s="16" t="s">
        <v>993</v>
      </c>
      <c r="V405" s="18">
        <v>36.671999999999997</v>
      </c>
      <c r="W405" s="16">
        <v>2</v>
      </c>
      <c r="X405" s="16">
        <v>0.2</v>
      </c>
      <c r="Y405" s="18">
        <v>11.46</v>
      </c>
    </row>
    <row r="406" spans="1:25" x14ac:dyDescent="0.3">
      <c r="A406" s="13">
        <v>1443</v>
      </c>
      <c r="B406" s="13" t="s">
        <v>1494</v>
      </c>
      <c r="C406" s="21">
        <f>1/COUNTIF(B:B,'Store Data - 2017'!$B406)</f>
        <v>1</v>
      </c>
      <c r="D406" s="14">
        <v>42952</v>
      </c>
      <c r="E406" s="14">
        <v>42955</v>
      </c>
      <c r="F406" s="22" t="str">
        <f>TEXT('Store Data - 2017'!$D406,"mmmm")</f>
        <v>August</v>
      </c>
      <c r="G406" s="22" t="str">
        <f>TEXT('Store Data - 2017'!$D406,"dddd")</f>
        <v>Saturday</v>
      </c>
      <c r="H406" s="13" t="s">
        <v>80</v>
      </c>
      <c r="I406" s="13" t="s">
        <v>1495</v>
      </c>
      <c r="J406" s="13" t="s">
        <v>1496</v>
      </c>
      <c r="K406" s="21">
        <f>1/COUNTIF(J:J,'Store Data - 2017'!$J406)</f>
        <v>0.16666666666666666</v>
      </c>
      <c r="L406" s="13" t="s">
        <v>57</v>
      </c>
      <c r="M406" s="13" t="s">
        <v>26</v>
      </c>
      <c r="N406" s="13" t="s">
        <v>445</v>
      </c>
      <c r="O406" s="13" t="s">
        <v>446</v>
      </c>
      <c r="P406" s="13">
        <v>40475</v>
      </c>
      <c r="Q406" s="13" t="s">
        <v>29</v>
      </c>
      <c r="R406" s="13" t="s">
        <v>1497</v>
      </c>
      <c r="S406" s="13" t="s">
        <v>31</v>
      </c>
      <c r="T406" s="13" t="s">
        <v>32</v>
      </c>
      <c r="U406" s="13" t="s">
        <v>1498</v>
      </c>
      <c r="V406" s="15">
        <v>13.76</v>
      </c>
      <c r="W406" s="13">
        <v>2</v>
      </c>
      <c r="X406" s="13">
        <v>0</v>
      </c>
      <c r="Y406" s="15">
        <v>6.3296000000000001</v>
      </c>
    </row>
    <row r="407" spans="1:25" x14ac:dyDescent="0.3">
      <c r="A407" s="16">
        <v>1446</v>
      </c>
      <c r="B407" s="16" t="s">
        <v>1499</v>
      </c>
      <c r="C407" s="21">
        <f>1/COUNTIF(B:B,'Store Data - 2017'!$B407)</f>
        <v>0.33333333333333331</v>
      </c>
      <c r="D407" s="17">
        <v>42899</v>
      </c>
      <c r="E407" s="17">
        <v>42902</v>
      </c>
      <c r="F407" s="22" t="str">
        <f>TEXT('Store Data - 2017'!$D407,"mmmm")</f>
        <v>June</v>
      </c>
      <c r="G407" s="22" t="str">
        <f>TEXT('Store Data - 2017'!$D407,"dddd")</f>
        <v>Tuesday</v>
      </c>
      <c r="H407" s="16" t="s">
        <v>80</v>
      </c>
      <c r="I407" s="16" t="s">
        <v>1500</v>
      </c>
      <c r="J407" s="16" t="s">
        <v>1501</v>
      </c>
      <c r="K407" s="21">
        <f>1/COUNTIF(J:J,'Store Data - 2017'!$J407)</f>
        <v>0.25</v>
      </c>
      <c r="L407" s="16" t="s">
        <v>48</v>
      </c>
      <c r="M407" s="16" t="s">
        <v>26</v>
      </c>
      <c r="N407" s="16" t="s">
        <v>94</v>
      </c>
      <c r="O407" s="16" t="s">
        <v>59</v>
      </c>
      <c r="P407" s="16">
        <v>60653</v>
      </c>
      <c r="Q407" s="16" t="s">
        <v>51</v>
      </c>
      <c r="R407" s="16" t="s">
        <v>1502</v>
      </c>
      <c r="S407" s="16" t="s">
        <v>31</v>
      </c>
      <c r="T407" s="16" t="s">
        <v>70</v>
      </c>
      <c r="U407" s="16" t="s">
        <v>1503</v>
      </c>
      <c r="V407" s="18">
        <v>164.73599999999999</v>
      </c>
      <c r="W407" s="16">
        <v>4</v>
      </c>
      <c r="X407" s="16">
        <v>0.2</v>
      </c>
      <c r="Y407" s="18">
        <v>-39.1248</v>
      </c>
    </row>
    <row r="408" spans="1:25" x14ac:dyDescent="0.3">
      <c r="A408" s="13">
        <v>1447</v>
      </c>
      <c r="B408" s="13" t="s">
        <v>1499</v>
      </c>
      <c r="C408" s="21">
        <f>1/COUNTIF(B:B,'Store Data - 2017'!$B408)</f>
        <v>0.33333333333333331</v>
      </c>
      <c r="D408" s="14">
        <v>42899</v>
      </c>
      <c r="E408" s="14">
        <v>42902</v>
      </c>
      <c r="F408" s="22" t="str">
        <f>TEXT('Store Data - 2017'!$D408,"mmmm")</f>
        <v>June</v>
      </c>
      <c r="G408" s="22" t="str">
        <f>TEXT('Store Data - 2017'!$D408,"dddd")</f>
        <v>Tuesday</v>
      </c>
      <c r="H408" s="13" t="s">
        <v>80</v>
      </c>
      <c r="I408" s="13" t="s">
        <v>1500</v>
      </c>
      <c r="J408" s="13" t="s">
        <v>1501</v>
      </c>
      <c r="K408" s="21">
        <f>1/COUNTIF(J:J,'Store Data - 2017'!$J408)</f>
        <v>0.25</v>
      </c>
      <c r="L408" s="13" t="s">
        <v>48</v>
      </c>
      <c r="M408" s="13" t="s">
        <v>26</v>
      </c>
      <c r="N408" s="13" t="s">
        <v>94</v>
      </c>
      <c r="O408" s="13" t="s">
        <v>59</v>
      </c>
      <c r="P408" s="13">
        <v>60653</v>
      </c>
      <c r="Q408" s="13" t="s">
        <v>51</v>
      </c>
      <c r="R408" s="13" t="s">
        <v>1504</v>
      </c>
      <c r="S408" s="13" t="s">
        <v>42</v>
      </c>
      <c r="T408" s="13" t="s">
        <v>43</v>
      </c>
      <c r="U408" s="13" t="s">
        <v>1505</v>
      </c>
      <c r="V408" s="15">
        <v>470.30200000000002</v>
      </c>
      <c r="W408" s="13">
        <v>7</v>
      </c>
      <c r="X408" s="13">
        <v>0.3</v>
      </c>
      <c r="Y408" s="15">
        <v>-87.341800000000006</v>
      </c>
    </row>
    <row r="409" spans="1:25" x14ac:dyDescent="0.3">
      <c r="A409" s="16">
        <v>1448</v>
      </c>
      <c r="B409" s="16" t="s">
        <v>1499</v>
      </c>
      <c r="C409" s="21">
        <f>1/COUNTIF(B:B,'Store Data - 2017'!$B409)</f>
        <v>0.33333333333333331</v>
      </c>
      <c r="D409" s="17">
        <v>42899</v>
      </c>
      <c r="E409" s="17">
        <v>42902</v>
      </c>
      <c r="F409" s="22" t="str">
        <f>TEXT('Store Data - 2017'!$D409,"mmmm")</f>
        <v>June</v>
      </c>
      <c r="G409" s="22" t="str">
        <f>TEXT('Store Data - 2017'!$D409,"dddd")</f>
        <v>Tuesday</v>
      </c>
      <c r="H409" s="16" t="s">
        <v>80</v>
      </c>
      <c r="I409" s="16" t="s">
        <v>1500</v>
      </c>
      <c r="J409" s="16" t="s">
        <v>1501</v>
      </c>
      <c r="K409" s="21">
        <f>1/COUNTIF(J:J,'Store Data - 2017'!$J409)</f>
        <v>0.25</v>
      </c>
      <c r="L409" s="16" t="s">
        <v>48</v>
      </c>
      <c r="M409" s="16" t="s">
        <v>26</v>
      </c>
      <c r="N409" s="16" t="s">
        <v>94</v>
      </c>
      <c r="O409" s="16" t="s">
        <v>59</v>
      </c>
      <c r="P409" s="16">
        <v>60653</v>
      </c>
      <c r="Q409" s="16" t="s">
        <v>51</v>
      </c>
      <c r="R409" s="16" t="s">
        <v>1506</v>
      </c>
      <c r="S409" s="16" t="s">
        <v>61</v>
      </c>
      <c r="T409" s="16" t="s">
        <v>62</v>
      </c>
      <c r="U409" s="16" t="s">
        <v>1507</v>
      </c>
      <c r="V409" s="18">
        <v>47.984000000000002</v>
      </c>
      <c r="W409" s="16">
        <v>2</v>
      </c>
      <c r="X409" s="16">
        <v>0.2</v>
      </c>
      <c r="Y409" s="18">
        <v>5.9980000000000002</v>
      </c>
    </row>
    <row r="410" spans="1:25" x14ac:dyDescent="0.3">
      <c r="A410" s="13">
        <v>1456</v>
      </c>
      <c r="B410" s="13" t="s">
        <v>1508</v>
      </c>
      <c r="C410" s="21">
        <f>1/COUNTIF(B:B,'Store Data - 2017'!$B410)</f>
        <v>0.5</v>
      </c>
      <c r="D410" s="14">
        <v>42898</v>
      </c>
      <c r="E410" s="14">
        <v>42905</v>
      </c>
      <c r="F410" s="22" t="str">
        <f>TEXT('Store Data - 2017'!$D410,"mmmm")</f>
        <v>June</v>
      </c>
      <c r="G410" s="22" t="str">
        <f>TEXT('Store Data - 2017'!$D410,"dddd")</f>
        <v>Monday</v>
      </c>
      <c r="H410" s="13" t="s">
        <v>22</v>
      </c>
      <c r="I410" s="13" t="s">
        <v>1509</v>
      </c>
      <c r="J410" s="13" t="s">
        <v>1510</v>
      </c>
      <c r="K410" s="21">
        <f>1/COUNTIF(J:J,'Store Data - 2017'!$J410)</f>
        <v>0.16666666666666666</v>
      </c>
      <c r="L410" s="13" t="s">
        <v>48</v>
      </c>
      <c r="M410" s="13" t="s">
        <v>26</v>
      </c>
      <c r="N410" s="13" t="s">
        <v>165</v>
      </c>
      <c r="O410" s="13" t="s">
        <v>353</v>
      </c>
      <c r="P410" s="13">
        <v>31907</v>
      </c>
      <c r="Q410" s="13" t="s">
        <v>29</v>
      </c>
      <c r="R410" s="13" t="s">
        <v>1511</v>
      </c>
      <c r="S410" s="13" t="s">
        <v>31</v>
      </c>
      <c r="T410" s="13" t="s">
        <v>84</v>
      </c>
      <c r="U410" s="13" t="s">
        <v>1512</v>
      </c>
      <c r="V410" s="15">
        <v>91.2</v>
      </c>
      <c r="W410" s="13">
        <v>3</v>
      </c>
      <c r="X410" s="13">
        <v>0</v>
      </c>
      <c r="Y410" s="15">
        <v>41.951999999999998</v>
      </c>
    </row>
    <row r="411" spans="1:25" x14ac:dyDescent="0.3">
      <c r="A411" s="16">
        <v>1457</v>
      </c>
      <c r="B411" s="16" t="s">
        <v>1508</v>
      </c>
      <c r="C411" s="21">
        <f>1/COUNTIF(B:B,'Store Data - 2017'!$B411)</f>
        <v>0.5</v>
      </c>
      <c r="D411" s="17">
        <v>42898</v>
      </c>
      <c r="E411" s="17">
        <v>42905</v>
      </c>
      <c r="F411" s="22" t="str">
        <f>TEXT('Store Data - 2017'!$D411,"mmmm")</f>
        <v>June</v>
      </c>
      <c r="G411" s="22" t="str">
        <f>TEXT('Store Data - 2017'!$D411,"dddd")</f>
        <v>Monday</v>
      </c>
      <c r="H411" s="16" t="s">
        <v>22</v>
      </c>
      <c r="I411" s="16" t="s">
        <v>1509</v>
      </c>
      <c r="J411" s="16" t="s">
        <v>1510</v>
      </c>
      <c r="K411" s="21">
        <f>1/COUNTIF(J:J,'Store Data - 2017'!$J411)</f>
        <v>0.16666666666666666</v>
      </c>
      <c r="L411" s="16" t="s">
        <v>48</v>
      </c>
      <c r="M411" s="16" t="s">
        <v>26</v>
      </c>
      <c r="N411" s="16" t="s">
        <v>165</v>
      </c>
      <c r="O411" s="16" t="s">
        <v>353</v>
      </c>
      <c r="P411" s="16">
        <v>31907</v>
      </c>
      <c r="Q411" s="16" t="s">
        <v>29</v>
      </c>
      <c r="R411" s="16" t="s">
        <v>1513</v>
      </c>
      <c r="S411" s="16" t="s">
        <v>42</v>
      </c>
      <c r="T411" s="16" t="s">
        <v>251</v>
      </c>
      <c r="U411" s="16" t="s">
        <v>1514</v>
      </c>
      <c r="V411" s="18">
        <v>452.94</v>
      </c>
      <c r="W411" s="16">
        <v>3</v>
      </c>
      <c r="X411" s="16">
        <v>0</v>
      </c>
      <c r="Y411" s="18">
        <v>67.941000000000003</v>
      </c>
    </row>
    <row r="412" spans="1:25" x14ac:dyDescent="0.3">
      <c r="A412" s="13">
        <v>1469</v>
      </c>
      <c r="B412" s="13" t="s">
        <v>1515</v>
      </c>
      <c r="C412" s="21">
        <f>1/COUNTIF(B:B,'Store Data - 2017'!$B412)</f>
        <v>0.33333333333333331</v>
      </c>
      <c r="D412" s="14">
        <v>43078</v>
      </c>
      <c r="E412" s="14">
        <v>43082</v>
      </c>
      <c r="F412" s="22" t="str">
        <f>TEXT('Store Data - 2017'!$D412,"mmmm")</f>
        <v>December</v>
      </c>
      <c r="G412" s="22" t="str">
        <f>TEXT('Store Data - 2017'!$D412,"dddd")</f>
        <v>Saturday</v>
      </c>
      <c r="H412" s="13" t="s">
        <v>22</v>
      </c>
      <c r="I412" s="13" t="s">
        <v>1516</v>
      </c>
      <c r="J412" s="13" t="s">
        <v>1517</v>
      </c>
      <c r="K412" s="21">
        <f>1/COUNTIF(J:J,'Store Data - 2017'!$J412)</f>
        <v>8.3333333333333329E-2</v>
      </c>
      <c r="L412" s="13" t="s">
        <v>57</v>
      </c>
      <c r="M412" s="13" t="s">
        <v>26</v>
      </c>
      <c r="N412" s="13" t="s">
        <v>553</v>
      </c>
      <c r="O412" s="13" t="s">
        <v>76</v>
      </c>
      <c r="P412" s="13">
        <v>48234</v>
      </c>
      <c r="Q412" s="13" t="s">
        <v>51</v>
      </c>
      <c r="R412" s="13" t="s">
        <v>1518</v>
      </c>
      <c r="S412" s="13" t="s">
        <v>42</v>
      </c>
      <c r="T412" s="13" t="s">
        <v>43</v>
      </c>
      <c r="U412" s="13" t="s">
        <v>1519</v>
      </c>
      <c r="V412" s="15">
        <v>872.94</v>
      </c>
      <c r="W412" s="13">
        <v>3</v>
      </c>
      <c r="X412" s="13">
        <v>0</v>
      </c>
      <c r="Y412" s="15">
        <v>226.96440000000001</v>
      </c>
    </row>
    <row r="413" spans="1:25" x14ac:dyDescent="0.3">
      <c r="A413" s="16">
        <v>1470</v>
      </c>
      <c r="B413" s="16" t="s">
        <v>1515</v>
      </c>
      <c r="C413" s="21">
        <f>1/COUNTIF(B:B,'Store Data - 2017'!$B413)</f>
        <v>0.33333333333333331</v>
      </c>
      <c r="D413" s="17">
        <v>43078</v>
      </c>
      <c r="E413" s="17">
        <v>43082</v>
      </c>
      <c r="F413" s="22" t="str">
        <f>TEXT('Store Data - 2017'!$D413,"mmmm")</f>
        <v>December</v>
      </c>
      <c r="G413" s="22" t="str">
        <f>TEXT('Store Data - 2017'!$D413,"dddd")</f>
        <v>Saturday</v>
      </c>
      <c r="H413" s="16" t="s">
        <v>22</v>
      </c>
      <c r="I413" s="16" t="s">
        <v>1516</v>
      </c>
      <c r="J413" s="16" t="s">
        <v>1517</v>
      </c>
      <c r="K413" s="21">
        <f>1/COUNTIF(J:J,'Store Data - 2017'!$J413)</f>
        <v>8.3333333333333329E-2</v>
      </c>
      <c r="L413" s="16" t="s">
        <v>57</v>
      </c>
      <c r="M413" s="16" t="s">
        <v>26</v>
      </c>
      <c r="N413" s="16" t="s">
        <v>553</v>
      </c>
      <c r="O413" s="16" t="s">
        <v>76</v>
      </c>
      <c r="P413" s="16">
        <v>48234</v>
      </c>
      <c r="Q413" s="16" t="s">
        <v>51</v>
      </c>
      <c r="R413" s="16" t="s">
        <v>811</v>
      </c>
      <c r="S413" s="16" t="s">
        <v>31</v>
      </c>
      <c r="T413" s="16" t="s">
        <v>84</v>
      </c>
      <c r="U413" s="16" t="s">
        <v>812</v>
      </c>
      <c r="V413" s="18">
        <v>41.54</v>
      </c>
      <c r="W413" s="16">
        <v>2</v>
      </c>
      <c r="X413" s="16">
        <v>0</v>
      </c>
      <c r="Y413" s="18">
        <v>19.523800000000001</v>
      </c>
    </row>
    <row r="414" spans="1:25" x14ac:dyDescent="0.3">
      <c r="A414" s="13">
        <v>1471</v>
      </c>
      <c r="B414" s="13" t="s">
        <v>1515</v>
      </c>
      <c r="C414" s="21">
        <f>1/COUNTIF(B:B,'Store Data - 2017'!$B414)</f>
        <v>0.33333333333333331</v>
      </c>
      <c r="D414" s="14">
        <v>43078</v>
      </c>
      <c r="E414" s="14">
        <v>43082</v>
      </c>
      <c r="F414" s="22" t="str">
        <f>TEXT('Store Data - 2017'!$D414,"mmmm")</f>
        <v>December</v>
      </c>
      <c r="G414" s="22" t="str">
        <f>TEXT('Store Data - 2017'!$D414,"dddd")</f>
        <v>Saturday</v>
      </c>
      <c r="H414" s="13" t="s">
        <v>22</v>
      </c>
      <c r="I414" s="13" t="s">
        <v>1516</v>
      </c>
      <c r="J414" s="13" t="s">
        <v>1517</v>
      </c>
      <c r="K414" s="21">
        <f>1/COUNTIF(J:J,'Store Data - 2017'!$J414)</f>
        <v>8.3333333333333329E-2</v>
      </c>
      <c r="L414" s="13" t="s">
        <v>57</v>
      </c>
      <c r="M414" s="13" t="s">
        <v>26</v>
      </c>
      <c r="N414" s="13" t="s">
        <v>553</v>
      </c>
      <c r="O414" s="13" t="s">
        <v>76</v>
      </c>
      <c r="P414" s="13">
        <v>48234</v>
      </c>
      <c r="Q414" s="13" t="s">
        <v>51</v>
      </c>
      <c r="R414" s="13" t="s">
        <v>1520</v>
      </c>
      <c r="S414" s="13" t="s">
        <v>31</v>
      </c>
      <c r="T414" s="13" t="s">
        <v>32</v>
      </c>
      <c r="U414" s="13" t="s">
        <v>1521</v>
      </c>
      <c r="V414" s="15">
        <v>12.96</v>
      </c>
      <c r="W414" s="13">
        <v>2</v>
      </c>
      <c r="X414" s="13">
        <v>0</v>
      </c>
      <c r="Y414" s="15">
        <v>6.2207999999999997</v>
      </c>
    </row>
    <row r="415" spans="1:25" x14ac:dyDescent="0.3">
      <c r="A415" s="16">
        <v>1473</v>
      </c>
      <c r="B415" s="16" t="s">
        <v>1522</v>
      </c>
      <c r="C415" s="21">
        <f>1/COUNTIF(B:B,'Store Data - 2017'!$B415)</f>
        <v>1</v>
      </c>
      <c r="D415" s="17">
        <v>42927</v>
      </c>
      <c r="E415" s="17">
        <v>42931</v>
      </c>
      <c r="F415" s="22" t="str">
        <f>TEXT('Store Data - 2017'!$D415,"mmmm")</f>
        <v>July</v>
      </c>
      <c r="G415" s="22" t="str">
        <f>TEXT('Store Data - 2017'!$D415,"dddd")</f>
        <v>Tuesday</v>
      </c>
      <c r="H415" s="16" t="s">
        <v>22</v>
      </c>
      <c r="I415" s="16" t="s">
        <v>1523</v>
      </c>
      <c r="J415" s="16" t="s">
        <v>1524</v>
      </c>
      <c r="K415" s="21">
        <f>1/COUNTIF(J:J,'Store Data - 2017'!$J415)</f>
        <v>0.125</v>
      </c>
      <c r="L415" s="16" t="s">
        <v>57</v>
      </c>
      <c r="M415" s="16" t="s">
        <v>26</v>
      </c>
      <c r="N415" s="16" t="s">
        <v>452</v>
      </c>
      <c r="O415" s="16" t="s">
        <v>134</v>
      </c>
      <c r="P415" s="16">
        <v>90004</v>
      </c>
      <c r="Q415" s="16" t="s">
        <v>120</v>
      </c>
      <c r="R415" s="16" t="s">
        <v>1525</v>
      </c>
      <c r="S415" s="16" t="s">
        <v>31</v>
      </c>
      <c r="T415" s="16" t="s">
        <v>113</v>
      </c>
      <c r="U415" s="16" t="s">
        <v>1526</v>
      </c>
      <c r="V415" s="18">
        <v>8.67</v>
      </c>
      <c r="W415" s="16">
        <v>3</v>
      </c>
      <c r="X415" s="16">
        <v>0</v>
      </c>
      <c r="Y415" s="18">
        <v>4.0749000000000004</v>
      </c>
    </row>
    <row r="416" spans="1:25" x14ac:dyDescent="0.3">
      <c r="A416" s="13">
        <v>1477</v>
      </c>
      <c r="B416" s="13" t="s">
        <v>1527</v>
      </c>
      <c r="C416" s="21">
        <f>1/COUNTIF(B:B,'Store Data - 2017'!$B416)</f>
        <v>1</v>
      </c>
      <c r="D416" s="14">
        <v>42813</v>
      </c>
      <c r="E416" s="14">
        <v>42818</v>
      </c>
      <c r="F416" s="22" t="str">
        <f>TEXT('Store Data - 2017'!$D416,"mmmm")</f>
        <v>March</v>
      </c>
      <c r="G416" s="22" t="str">
        <f>TEXT('Store Data - 2017'!$D416,"dddd")</f>
        <v>Sunday</v>
      </c>
      <c r="H416" s="13" t="s">
        <v>22</v>
      </c>
      <c r="I416" s="13" t="s">
        <v>1528</v>
      </c>
      <c r="J416" s="13" t="s">
        <v>1529</v>
      </c>
      <c r="K416" s="21">
        <f>1/COUNTIF(J:J,'Store Data - 2017'!$J416)</f>
        <v>0.5</v>
      </c>
      <c r="L416" s="13" t="s">
        <v>48</v>
      </c>
      <c r="M416" s="13" t="s">
        <v>26</v>
      </c>
      <c r="N416" s="13" t="s">
        <v>126</v>
      </c>
      <c r="O416" s="13" t="s">
        <v>127</v>
      </c>
      <c r="P416" s="13">
        <v>10024</v>
      </c>
      <c r="Q416" s="13" t="s">
        <v>40</v>
      </c>
      <c r="R416" s="13" t="s">
        <v>1530</v>
      </c>
      <c r="S416" s="13" t="s">
        <v>31</v>
      </c>
      <c r="T416" s="13" t="s">
        <v>113</v>
      </c>
      <c r="U416" s="13" t="s">
        <v>1531</v>
      </c>
      <c r="V416" s="15">
        <v>28.91</v>
      </c>
      <c r="W416" s="13">
        <v>7</v>
      </c>
      <c r="X416" s="13">
        <v>0</v>
      </c>
      <c r="Y416" s="15">
        <v>13.2986</v>
      </c>
    </row>
    <row r="417" spans="1:25" x14ac:dyDescent="0.3">
      <c r="A417" s="16">
        <v>1479</v>
      </c>
      <c r="B417" s="16" t="s">
        <v>1532</v>
      </c>
      <c r="C417" s="21">
        <f>1/COUNTIF(B:B,'Store Data - 2017'!$B417)</f>
        <v>1</v>
      </c>
      <c r="D417" s="17">
        <v>43058</v>
      </c>
      <c r="E417" s="17">
        <v>43059</v>
      </c>
      <c r="F417" s="22" t="str">
        <f>TEXT('Store Data - 2017'!$D417,"mmmm")</f>
        <v>November</v>
      </c>
      <c r="G417" s="22" t="str">
        <f>TEXT('Store Data - 2017'!$D417,"dddd")</f>
        <v>Sunday</v>
      </c>
      <c r="H417" s="16" t="s">
        <v>80</v>
      </c>
      <c r="I417" s="16" t="s">
        <v>131</v>
      </c>
      <c r="J417" s="16" t="s">
        <v>132</v>
      </c>
      <c r="K417" s="21">
        <f>1/COUNTIF(J:J,'Store Data - 2017'!$J417)</f>
        <v>0.5</v>
      </c>
      <c r="L417" s="16" t="s">
        <v>25</v>
      </c>
      <c r="M417" s="16" t="s">
        <v>26</v>
      </c>
      <c r="N417" s="16" t="s">
        <v>1533</v>
      </c>
      <c r="O417" s="16" t="s">
        <v>134</v>
      </c>
      <c r="P417" s="16">
        <v>92683</v>
      </c>
      <c r="Q417" s="16" t="s">
        <v>120</v>
      </c>
      <c r="R417" s="16" t="s">
        <v>1534</v>
      </c>
      <c r="S417" s="16" t="s">
        <v>61</v>
      </c>
      <c r="T417" s="16" t="s">
        <v>62</v>
      </c>
      <c r="U417" s="16" t="s">
        <v>1535</v>
      </c>
      <c r="V417" s="18">
        <v>31.968</v>
      </c>
      <c r="W417" s="16">
        <v>4</v>
      </c>
      <c r="X417" s="16">
        <v>0.2</v>
      </c>
      <c r="Y417" s="18">
        <v>2.3976000000000002</v>
      </c>
    </row>
    <row r="418" spans="1:25" x14ac:dyDescent="0.3">
      <c r="A418" s="13">
        <v>1483</v>
      </c>
      <c r="B418" s="13" t="s">
        <v>1536</v>
      </c>
      <c r="C418" s="21">
        <f>1/COUNTIF(B:B,'Store Data - 2017'!$B418)</f>
        <v>0.5</v>
      </c>
      <c r="D418" s="14">
        <v>42972</v>
      </c>
      <c r="E418" s="14">
        <v>42975</v>
      </c>
      <c r="F418" s="22" t="str">
        <f>TEXT('Store Data - 2017'!$D418,"mmmm")</f>
        <v>August</v>
      </c>
      <c r="G418" s="22" t="str">
        <f>TEXT('Store Data - 2017'!$D418,"dddd")</f>
        <v>Friday</v>
      </c>
      <c r="H418" s="13" t="s">
        <v>35</v>
      </c>
      <c r="I418" s="13" t="s">
        <v>1190</v>
      </c>
      <c r="J418" s="13" t="s">
        <v>1191</v>
      </c>
      <c r="K418" s="21">
        <f>1/COUNTIF(J:J,'Store Data - 2017'!$J418)</f>
        <v>0.14285714285714285</v>
      </c>
      <c r="L418" s="13" t="s">
        <v>25</v>
      </c>
      <c r="M418" s="13" t="s">
        <v>26</v>
      </c>
      <c r="N418" s="13" t="s">
        <v>75</v>
      </c>
      <c r="O418" s="13" t="s">
        <v>227</v>
      </c>
      <c r="P418" s="13">
        <v>38301</v>
      </c>
      <c r="Q418" s="13" t="s">
        <v>29</v>
      </c>
      <c r="R418" s="13" t="s">
        <v>1027</v>
      </c>
      <c r="S418" s="13" t="s">
        <v>31</v>
      </c>
      <c r="T418" s="13" t="s">
        <v>146</v>
      </c>
      <c r="U418" s="13" t="s">
        <v>1028</v>
      </c>
      <c r="V418" s="15">
        <v>9.7279999999999998</v>
      </c>
      <c r="W418" s="13">
        <v>2</v>
      </c>
      <c r="X418" s="13">
        <v>0.2</v>
      </c>
      <c r="Y418" s="15">
        <v>1.7023999999999999</v>
      </c>
    </row>
    <row r="419" spans="1:25" x14ac:dyDescent="0.3">
      <c r="A419" s="16">
        <v>1484</v>
      </c>
      <c r="B419" s="16" t="s">
        <v>1536</v>
      </c>
      <c r="C419" s="21">
        <f>1/COUNTIF(B:B,'Store Data - 2017'!$B419)</f>
        <v>0.5</v>
      </c>
      <c r="D419" s="17">
        <v>42972</v>
      </c>
      <c r="E419" s="17">
        <v>42975</v>
      </c>
      <c r="F419" s="22" t="str">
        <f>TEXT('Store Data - 2017'!$D419,"mmmm")</f>
        <v>August</v>
      </c>
      <c r="G419" s="22" t="str">
        <f>TEXT('Store Data - 2017'!$D419,"dddd")</f>
        <v>Friday</v>
      </c>
      <c r="H419" s="16" t="s">
        <v>35</v>
      </c>
      <c r="I419" s="16" t="s">
        <v>1190</v>
      </c>
      <c r="J419" s="16" t="s">
        <v>1191</v>
      </c>
      <c r="K419" s="21">
        <f>1/COUNTIF(J:J,'Store Data - 2017'!$J419)</f>
        <v>0.14285714285714285</v>
      </c>
      <c r="L419" s="16" t="s">
        <v>25</v>
      </c>
      <c r="M419" s="16" t="s">
        <v>26</v>
      </c>
      <c r="N419" s="16" t="s">
        <v>75</v>
      </c>
      <c r="O419" s="16" t="s">
        <v>227</v>
      </c>
      <c r="P419" s="16">
        <v>38301</v>
      </c>
      <c r="Q419" s="16" t="s">
        <v>29</v>
      </c>
      <c r="R419" s="16" t="s">
        <v>1537</v>
      </c>
      <c r="S419" s="16" t="s">
        <v>31</v>
      </c>
      <c r="T419" s="16" t="s">
        <v>32</v>
      </c>
      <c r="U419" s="16" t="s">
        <v>1538</v>
      </c>
      <c r="V419" s="18">
        <v>3.4239999999999999</v>
      </c>
      <c r="W419" s="16">
        <v>1</v>
      </c>
      <c r="X419" s="16">
        <v>0.2</v>
      </c>
      <c r="Y419" s="18">
        <v>1.07</v>
      </c>
    </row>
    <row r="420" spans="1:25" x14ac:dyDescent="0.3">
      <c r="A420" s="13">
        <v>1491</v>
      </c>
      <c r="B420" s="13" t="s">
        <v>1539</v>
      </c>
      <c r="C420" s="21">
        <f>1/COUNTIF(B:B,'Store Data - 2017'!$B420)</f>
        <v>1</v>
      </c>
      <c r="D420" s="14">
        <v>42855</v>
      </c>
      <c r="E420" s="14">
        <v>42860</v>
      </c>
      <c r="F420" s="22" t="str">
        <f>TEXT('Store Data - 2017'!$D420,"mmmm")</f>
        <v>April</v>
      </c>
      <c r="G420" s="22" t="str">
        <f>TEXT('Store Data - 2017'!$D420,"dddd")</f>
        <v>Sunday</v>
      </c>
      <c r="H420" s="13" t="s">
        <v>35</v>
      </c>
      <c r="I420" s="13" t="s">
        <v>1540</v>
      </c>
      <c r="J420" s="13" t="s">
        <v>1541</v>
      </c>
      <c r="K420" s="21">
        <f>1/COUNTIF(J:J,'Store Data - 2017'!$J420)</f>
        <v>0.2</v>
      </c>
      <c r="L420" s="13" t="s">
        <v>57</v>
      </c>
      <c r="M420" s="13" t="s">
        <v>26</v>
      </c>
      <c r="N420" s="13" t="s">
        <v>126</v>
      </c>
      <c r="O420" s="13" t="s">
        <v>127</v>
      </c>
      <c r="P420" s="13">
        <v>10024</v>
      </c>
      <c r="Q420" s="13" t="s">
        <v>40</v>
      </c>
      <c r="R420" s="13" t="s">
        <v>1542</v>
      </c>
      <c r="S420" s="13" t="s">
        <v>31</v>
      </c>
      <c r="T420" s="13" t="s">
        <v>180</v>
      </c>
      <c r="U420" s="13" t="s">
        <v>1543</v>
      </c>
      <c r="V420" s="15">
        <v>62.96</v>
      </c>
      <c r="W420" s="13">
        <v>4</v>
      </c>
      <c r="X420" s="13">
        <v>0</v>
      </c>
      <c r="Y420" s="15">
        <v>28.332000000000001</v>
      </c>
    </row>
    <row r="421" spans="1:25" x14ac:dyDescent="0.3">
      <c r="A421" s="16">
        <v>1492</v>
      </c>
      <c r="B421" s="16" t="s">
        <v>1544</v>
      </c>
      <c r="C421" s="21">
        <f>1/COUNTIF(B:B,'Store Data - 2017'!$B421)</f>
        <v>0.5</v>
      </c>
      <c r="D421" s="17">
        <v>43063</v>
      </c>
      <c r="E421" s="17">
        <v>43067</v>
      </c>
      <c r="F421" s="22" t="str">
        <f>TEXT('Store Data - 2017'!$D421,"mmmm")</f>
        <v>November</v>
      </c>
      <c r="G421" s="22" t="str">
        <f>TEXT('Store Data - 2017'!$D421,"dddd")</f>
        <v>Friday</v>
      </c>
      <c r="H421" s="16" t="s">
        <v>22</v>
      </c>
      <c r="I421" s="16" t="s">
        <v>1545</v>
      </c>
      <c r="J421" s="16" t="s">
        <v>1546</v>
      </c>
      <c r="K421" s="21">
        <f>1/COUNTIF(J:J,'Store Data - 2017'!$J421)</f>
        <v>0.16666666666666666</v>
      </c>
      <c r="L421" s="16" t="s">
        <v>57</v>
      </c>
      <c r="M421" s="16" t="s">
        <v>26</v>
      </c>
      <c r="N421" s="16" t="s">
        <v>126</v>
      </c>
      <c r="O421" s="16" t="s">
        <v>127</v>
      </c>
      <c r="P421" s="16">
        <v>10035</v>
      </c>
      <c r="Q421" s="16" t="s">
        <v>40</v>
      </c>
      <c r="R421" s="16" t="s">
        <v>1547</v>
      </c>
      <c r="S421" s="16" t="s">
        <v>31</v>
      </c>
      <c r="T421" s="16" t="s">
        <v>32</v>
      </c>
      <c r="U421" s="16" t="s">
        <v>1548</v>
      </c>
      <c r="V421" s="18">
        <v>5.88</v>
      </c>
      <c r="W421" s="16">
        <v>1</v>
      </c>
      <c r="X421" s="16">
        <v>0</v>
      </c>
      <c r="Y421" s="18">
        <v>2.8812000000000002</v>
      </c>
    </row>
    <row r="422" spans="1:25" x14ac:dyDescent="0.3">
      <c r="A422" s="13">
        <v>1493</v>
      </c>
      <c r="B422" s="13" t="s">
        <v>1544</v>
      </c>
      <c r="C422" s="21">
        <f>1/COUNTIF(B:B,'Store Data - 2017'!$B422)</f>
        <v>0.5</v>
      </c>
      <c r="D422" s="14">
        <v>43063</v>
      </c>
      <c r="E422" s="14">
        <v>43067</v>
      </c>
      <c r="F422" s="22" t="str">
        <f>TEXT('Store Data - 2017'!$D422,"mmmm")</f>
        <v>November</v>
      </c>
      <c r="G422" s="22" t="str">
        <f>TEXT('Store Data - 2017'!$D422,"dddd")</f>
        <v>Friday</v>
      </c>
      <c r="H422" s="13" t="s">
        <v>22</v>
      </c>
      <c r="I422" s="13" t="s">
        <v>1545</v>
      </c>
      <c r="J422" s="13" t="s">
        <v>1546</v>
      </c>
      <c r="K422" s="21">
        <f>1/COUNTIF(J:J,'Store Data - 2017'!$J422)</f>
        <v>0.16666666666666666</v>
      </c>
      <c r="L422" s="13" t="s">
        <v>57</v>
      </c>
      <c r="M422" s="13" t="s">
        <v>26</v>
      </c>
      <c r="N422" s="13" t="s">
        <v>126</v>
      </c>
      <c r="O422" s="13" t="s">
        <v>127</v>
      </c>
      <c r="P422" s="13">
        <v>10035</v>
      </c>
      <c r="Q422" s="13" t="s">
        <v>40</v>
      </c>
      <c r="R422" s="13" t="s">
        <v>361</v>
      </c>
      <c r="S422" s="13" t="s">
        <v>42</v>
      </c>
      <c r="T422" s="13" t="s">
        <v>43</v>
      </c>
      <c r="U422" s="13" t="s">
        <v>362</v>
      </c>
      <c r="V422" s="15">
        <v>977.29200000000003</v>
      </c>
      <c r="W422" s="13">
        <v>6</v>
      </c>
      <c r="X422" s="13">
        <v>0.1</v>
      </c>
      <c r="Y422" s="15">
        <v>173.74080000000001</v>
      </c>
    </row>
    <row r="423" spans="1:25" x14ac:dyDescent="0.3">
      <c r="A423" s="16">
        <v>1494</v>
      </c>
      <c r="B423" s="16" t="s">
        <v>1549</v>
      </c>
      <c r="C423" s="21">
        <f>1/COUNTIF(B:B,'Store Data - 2017'!$B423)</f>
        <v>1</v>
      </c>
      <c r="D423" s="17">
        <v>43038</v>
      </c>
      <c r="E423" s="17">
        <v>43042</v>
      </c>
      <c r="F423" s="22" t="str">
        <f>TEXT('Store Data - 2017'!$D423,"mmmm")</f>
        <v>October</v>
      </c>
      <c r="G423" s="22" t="str">
        <f>TEXT('Store Data - 2017'!$D423,"dddd")</f>
        <v>Monday</v>
      </c>
      <c r="H423" s="16" t="s">
        <v>22</v>
      </c>
      <c r="I423" s="16" t="s">
        <v>1550</v>
      </c>
      <c r="J423" s="16" t="s">
        <v>1551</v>
      </c>
      <c r="K423" s="21">
        <f>1/COUNTIF(J:J,'Store Data - 2017'!$J423)</f>
        <v>0.16666666666666666</v>
      </c>
      <c r="L423" s="16" t="s">
        <v>57</v>
      </c>
      <c r="M423" s="16" t="s">
        <v>26</v>
      </c>
      <c r="N423" s="16" t="s">
        <v>1552</v>
      </c>
      <c r="O423" s="16" t="s">
        <v>433</v>
      </c>
      <c r="P423" s="16">
        <v>98661</v>
      </c>
      <c r="Q423" s="16" t="s">
        <v>120</v>
      </c>
      <c r="R423" s="16" t="s">
        <v>1553</v>
      </c>
      <c r="S423" s="16" t="s">
        <v>42</v>
      </c>
      <c r="T423" s="16" t="s">
        <v>87</v>
      </c>
      <c r="U423" s="16" t="s">
        <v>1554</v>
      </c>
      <c r="V423" s="18">
        <v>9.64</v>
      </c>
      <c r="W423" s="16">
        <v>2</v>
      </c>
      <c r="X423" s="16">
        <v>0</v>
      </c>
      <c r="Y423" s="18">
        <v>3.6631999999999998</v>
      </c>
    </row>
    <row r="424" spans="1:25" x14ac:dyDescent="0.3">
      <c r="A424" s="13">
        <v>1496</v>
      </c>
      <c r="B424" s="13" t="s">
        <v>1555</v>
      </c>
      <c r="C424" s="21">
        <f>1/COUNTIF(B:B,'Store Data - 2017'!$B424)</f>
        <v>0.33333333333333331</v>
      </c>
      <c r="D424" s="14">
        <v>42982</v>
      </c>
      <c r="E424" s="14">
        <v>42986</v>
      </c>
      <c r="F424" s="22" t="str">
        <f>TEXT('Store Data - 2017'!$D424,"mmmm")</f>
        <v>September</v>
      </c>
      <c r="G424" s="22" t="str">
        <f>TEXT('Store Data - 2017'!$D424,"dddd")</f>
        <v>Monday</v>
      </c>
      <c r="H424" s="13" t="s">
        <v>22</v>
      </c>
      <c r="I424" s="13" t="s">
        <v>1556</v>
      </c>
      <c r="J424" s="13" t="s">
        <v>1557</v>
      </c>
      <c r="K424" s="21">
        <f>1/COUNTIF(J:J,'Store Data - 2017'!$J424)</f>
        <v>0.25</v>
      </c>
      <c r="L424" s="13" t="s">
        <v>25</v>
      </c>
      <c r="M424" s="13" t="s">
        <v>26</v>
      </c>
      <c r="N424" s="13" t="s">
        <v>1558</v>
      </c>
      <c r="O424" s="13" t="s">
        <v>50</v>
      </c>
      <c r="P424" s="13">
        <v>75019</v>
      </c>
      <c r="Q424" s="13" t="s">
        <v>51</v>
      </c>
      <c r="R424" s="13" t="s">
        <v>1559</v>
      </c>
      <c r="S424" s="13" t="s">
        <v>31</v>
      </c>
      <c r="T424" s="13" t="s">
        <v>146</v>
      </c>
      <c r="U424" s="13" t="s">
        <v>1560</v>
      </c>
      <c r="V424" s="15">
        <v>10.192</v>
      </c>
      <c r="W424" s="13">
        <v>7</v>
      </c>
      <c r="X424" s="13">
        <v>0.2</v>
      </c>
      <c r="Y424" s="15">
        <v>3.1850000000000001</v>
      </c>
    </row>
    <row r="425" spans="1:25" x14ac:dyDescent="0.3">
      <c r="A425" s="16">
        <v>1497</v>
      </c>
      <c r="B425" s="16" t="s">
        <v>1555</v>
      </c>
      <c r="C425" s="21">
        <f>1/COUNTIF(B:B,'Store Data - 2017'!$B425)</f>
        <v>0.33333333333333331</v>
      </c>
      <c r="D425" s="17">
        <v>42982</v>
      </c>
      <c r="E425" s="17">
        <v>42986</v>
      </c>
      <c r="F425" s="22" t="str">
        <f>TEXT('Store Data - 2017'!$D425,"mmmm")</f>
        <v>September</v>
      </c>
      <c r="G425" s="22" t="str">
        <f>TEXT('Store Data - 2017'!$D425,"dddd")</f>
        <v>Monday</v>
      </c>
      <c r="H425" s="16" t="s">
        <v>22</v>
      </c>
      <c r="I425" s="16" t="s">
        <v>1556</v>
      </c>
      <c r="J425" s="16" t="s">
        <v>1557</v>
      </c>
      <c r="K425" s="21">
        <f>1/COUNTIF(J:J,'Store Data - 2017'!$J425)</f>
        <v>0.25</v>
      </c>
      <c r="L425" s="16" t="s">
        <v>25</v>
      </c>
      <c r="M425" s="16" t="s">
        <v>26</v>
      </c>
      <c r="N425" s="16" t="s">
        <v>1558</v>
      </c>
      <c r="O425" s="16" t="s">
        <v>50</v>
      </c>
      <c r="P425" s="16">
        <v>75019</v>
      </c>
      <c r="Q425" s="16" t="s">
        <v>51</v>
      </c>
      <c r="R425" s="16" t="s">
        <v>1561</v>
      </c>
      <c r="S425" s="16" t="s">
        <v>31</v>
      </c>
      <c r="T425" s="16" t="s">
        <v>70</v>
      </c>
      <c r="U425" s="16" t="s">
        <v>1562</v>
      </c>
      <c r="V425" s="18">
        <v>16.783999999999999</v>
      </c>
      <c r="W425" s="16">
        <v>1</v>
      </c>
      <c r="X425" s="16">
        <v>0.2</v>
      </c>
      <c r="Y425" s="18">
        <v>-0.20979999999999999</v>
      </c>
    </row>
    <row r="426" spans="1:25" x14ac:dyDescent="0.3">
      <c r="A426" s="13">
        <v>1498</v>
      </c>
      <c r="B426" s="13" t="s">
        <v>1555</v>
      </c>
      <c r="C426" s="21">
        <f>1/COUNTIF(B:B,'Store Data - 2017'!$B426)</f>
        <v>0.33333333333333331</v>
      </c>
      <c r="D426" s="14">
        <v>42982</v>
      </c>
      <c r="E426" s="14">
        <v>42986</v>
      </c>
      <c r="F426" s="22" t="str">
        <f>TEXT('Store Data - 2017'!$D426,"mmmm")</f>
        <v>September</v>
      </c>
      <c r="G426" s="22" t="str">
        <f>TEXT('Store Data - 2017'!$D426,"dddd")</f>
        <v>Monday</v>
      </c>
      <c r="H426" s="13" t="s">
        <v>22</v>
      </c>
      <c r="I426" s="13" t="s">
        <v>1556</v>
      </c>
      <c r="J426" s="13" t="s">
        <v>1557</v>
      </c>
      <c r="K426" s="21">
        <f>1/COUNTIF(J:J,'Store Data - 2017'!$J426)</f>
        <v>0.25</v>
      </c>
      <c r="L426" s="13" t="s">
        <v>25</v>
      </c>
      <c r="M426" s="13" t="s">
        <v>26</v>
      </c>
      <c r="N426" s="13" t="s">
        <v>1558</v>
      </c>
      <c r="O426" s="13" t="s">
        <v>50</v>
      </c>
      <c r="P426" s="13">
        <v>75019</v>
      </c>
      <c r="Q426" s="13" t="s">
        <v>51</v>
      </c>
      <c r="R426" s="13" t="s">
        <v>1563</v>
      </c>
      <c r="S426" s="13" t="s">
        <v>31</v>
      </c>
      <c r="T426" s="13" t="s">
        <v>146</v>
      </c>
      <c r="U426" s="13" t="s">
        <v>1564</v>
      </c>
      <c r="V426" s="15">
        <v>13.12</v>
      </c>
      <c r="W426" s="13">
        <v>5</v>
      </c>
      <c r="X426" s="13">
        <v>0.2</v>
      </c>
      <c r="Y426" s="15">
        <v>3.7719999999999998</v>
      </c>
    </row>
    <row r="427" spans="1:25" x14ac:dyDescent="0.3">
      <c r="A427" s="16">
        <v>1500</v>
      </c>
      <c r="B427" s="16" t="s">
        <v>1565</v>
      </c>
      <c r="C427" s="21">
        <f>1/COUNTIF(B:B,'Store Data - 2017'!$B427)</f>
        <v>0.33333333333333331</v>
      </c>
      <c r="D427" s="17">
        <v>43051</v>
      </c>
      <c r="E427" s="17">
        <v>43057</v>
      </c>
      <c r="F427" s="22" t="str">
        <f>TEXT('Store Data - 2017'!$D427,"mmmm")</f>
        <v>November</v>
      </c>
      <c r="G427" s="22" t="str">
        <f>TEXT('Store Data - 2017'!$D427,"dddd")</f>
        <v>Sunday</v>
      </c>
      <c r="H427" s="16" t="s">
        <v>22</v>
      </c>
      <c r="I427" s="16" t="s">
        <v>1566</v>
      </c>
      <c r="J427" s="16" t="s">
        <v>1567</v>
      </c>
      <c r="K427" s="21">
        <f>1/COUNTIF(J:J,'Store Data - 2017'!$J427)</f>
        <v>0.33333333333333331</v>
      </c>
      <c r="L427" s="16" t="s">
        <v>25</v>
      </c>
      <c r="M427" s="16" t="s">
        <v>26</v>
      </c>
      <c r="N427" s="16" t="s">
        <v>799</v>
      </c>
      <c r="O427" s="16" t="s">
        <v>50</v>
      </c>
      <c r="P427" s="16">
        <v>78745</v>
      </c>
      <c r="Q427" s="16" t="s">
        <v>51</v>
      </c>
      <c r="R427" s="16" t="s">
        <v>209</v>
      </c>
      <c r="S427" s="16" t="s">
        <v>31</v>
      </c>
      <c r="T427" s="16" t="s">
        <v>32</v>
      </c>
      <c r="U427" s="16" t="s">
        <v>210</v>
      </c>
      <c r="V427" s="18">
        <v>16.056000000000001</v>
      </c>
      <c r="W427" s="16">
        <v>3</v>
      </c>
      <c r="X427" s="16">
        <v>0.2</v>
      </c>
      <c r="Y427" s="18">
        <v>5.8202999999999996</v>
      </c>
    </row>
    <row r="428" spans="1:25" x14ac:dyDescent="0.3">
      <c r="A428" s="13">
        <v>1501</v>
      </c>
      <c r="B428" s="13" t="s">
        <v>1565</v>
      </c>
      <c r="C428" s="21">
        <f>1/COUNTIF(B:B,'Store Data - 2017'!$B428)</f>
        <v>0.33333333333333331</v>
      </c>
      <c r="D428" s="14">
        <v>43051</v>
      </c>
      <c r="E428" s="14">
        <v>43057</v>
      </c>
      <c r="F428" s="22" t="str">
        <f>TEXT('Store Data - 2017'!$D428,"mmmm")</f>
        <v>November</v>
      </c>
      <c r="G428" s="22" t="str">
        <f>TEXT('Store Data - 2017'!$D428,"dddd")</f>
        <v>Sunday</v>
      </c>
      <c r="H428" s="13" t="s">
        <v>22</v>
      </c>
      <c r="I428" s="13" t="s">
        <v>1566</v>
      </c>
      <c r="J428" s="13" t="s">
        <v>1567</v>
      </c>
      <c r="K428" s="21">
        <f>1/COUNTIF(J:J,'Store Data - 2017'!$J428)</f>
        <v>0.33333333333333331</v>
      </c>
      <c r="L428" s="13" t="s">
        <v>25</v>
      </c>
      <c r="M428" s="13" t="s">
        <v>26</v>
      </c>
      <c r="N428" s="13" t="s">
        <v>799</v>
      </c>
      <c r="O428" s="13" t="s">
        <v>50</v>
      </c>
      <c r="P428" s="13">
        <v>78745</v>
      </c>
      <c r="Q428" s="13" t="s">
        <v>51</v>
      </c>
      <c r="R428" s="13" t="s">
        <v>1568</v>
      </c>
      <c r="S428" s="13" t="s">
        <v>31</v>
      </c>
      <c r="T428" s="13" t="s">
        <v>32</v>
      </c>
      <c r="U428" s="13" t="s">
        <v>1569</v>
      </c>
      <c r="V428" s="15">
        <v>223.05600000000001</v>
      </c>
      <c r="W428" s="13">
        <v>9</v>
      </c>
      <c r="X428" s="13">
        <v>0.2</v>
      </c>
      <c r="Y428" s="15">
        <v>69.704999999999998</v>
      </c>
    </row>
    <row r="429" spans="1:25" x14ac:dyDescent="0.3">
      <c r="A429" s="16">
        <v>1502</v>
      </c>
      <c r="B429" s="16" t="s">
        <v>1565</v>
      </c>
      <c r="C429" s="21">
        <f>1/COUNTIF(B:B,'Store Data - 2017'!$B429)</f>
        <v>0.33333333333333331</v>
      </c>
      <c r="D429" s="17">
        <v>43051</v>
      </c>
      <c r="E429" s="17">
        <v>43057</v>
      </c>
      <c r="F429" s="22" t="str">
        <f>TEXT('Store Data - 2017'!$D429,"mmmm")</f>
        <v>November</v>
      </c>
      <c r="G429" s="22" t="str">
        <f>TEXT('Store Data - 2017'!$D429,"dddd")</f>
        <v>Sunday</v>
      </c>
      <c r="H429" s="16" t="s">
        <v>22</v>
      </c>
      <c r="I429" s="16" t="s">
        <v>1566</v>
      </c>
      <c r="J429" s="16" t="s">
        <v>1567</v>
      </c>
      <c r="K429" s="21">
        <f>1/COUNTIF(J:J,'Store Data - 2017'!$J429)</f>
        <v>0.33333333333333331</v>
      </c>
      <c r="L429" s="16" t="s">
        <v>25</v>
      </c>
      <c r="M429" s="16" t="s">
        <v>26</v>
      </c>
      <c r="N429" s="16" t="s">
        <v>799</v>
      </c>
      <c r="O429" s="16" t="s">
        <v>50</v>
      </c>
      <c r="P429" s="16">
        <v>78745</v>
      </c>
      <c r="Q429" s="16" t="s">
        <v>51</v>
      </c>
      <c r="R429" s="16" t="s">
        <v>1570</v>
      </c>
      <c r="S429" s="16" t="s">
        <v>31</v>
      </c>
      <c r="T429" s="16" t="s">
        <v>70</v>
      </c>
      <c r="U429" s="16" t="s">
        <v>1571</v>
      </c>
      <c r="V429" s="18">
        <v>540.048</v>
      </c>
      <c r="W429" s="16">
        <v>3</v>
      </c>
      <c r="X429" s="16">
        <v>0.2</v>
      </c>
      <c r="Y429" s="18">
        <v>-47.254199999999997</v>
      </c>
    </row>
    <row r="430" spans="1:25" x14ac:dyDescent="0.3">
      <c r="A430" s="13">
        <v>1507</v>
      </c>
      <c r="B430" s="13" t="s">
        <v>1572</v>
      </c>
      <c r="C430" s="21">
        <f>1/COUNTIF(B:B,'Store Data - 2017'!$B430)</f>
        <v>1</v>
      </c>
      <c r="D430" s="14">
        <v>43093</v>
      </c>
      <c r="E430" s="14">
        <v>43098</v>
      </c>
      <c r="F430" s="22" t="str">
        <f>TEXT('Store Data - 2017'!$D430,"mmmm")</f>
        <v>December</v>
      </c>
      <c r="G430" s="22" t="str">
        <f>TEXT('Store Data - 2017'!$D430,"dddd")</f>
        <v>Sunday</v>
      </c>
      <c r="H430" s="13" t="s">
        <v>22</v>
      </c>
      <c r="I430" s="13" t="s">
        <v>1573</v>
      </c>
      <c r="J430" s="13" t="s">
        <v>1574</v>
      </c>
      <c r="K430" s="21">
        <f>1/COUNTIF(J:J,'Store Data - 2017'!$J430)</f>
        <v>0.25</v>
      </c>
      <c r="L430" s="13" t="s">
        <v>25</v>
      </c>
      <c r="M430" s="13" t="s">
        <v>26</v>
      </c>
      <c r="N430" s="13" t="s">
        <v>126</v>
      </c>
      <c r="O430" s="13" t="s">
        <v>127</v>
      </c>
      <c r="P430" s="13">
        <v>10024</v>
      </c>
      <c r="Q430" s="13" t="s">
        <v>40</v>
      </c>
      <c r="R430" s="13" t="s">
        <v>1575</v>
      </c>
      <c r="S430" s="13" t="s">
        <v>31</v>
      </c>
      <c r="T430" s="13" t="s">
        <v>84</v>
      </c>
      <c r="U430" s="13" t="s">
        <v>1576</v>
      </c>
      <c r="V430" s="15">
        <v>17.88</v>
      </c>
      <c r="W430" s="13">
        <v>3</v>
      </c>
      <c r="X430" s="13">
        <v>0.2</v>
      </c>
      <c r="Y430" s="15">
        <v>5.5875000000000004</v>
      </c>
    </row>
    <row r="431" spans="1:25" x14ac:dyDescent="0.3">
      <c r="A431" s="16">
        <v>1509</v>
      </c>
      <c r="B431" s="16" t="s">
        <v>1577</v>
      </c>
      <c r="C431" s="21">
        <f>1/COUNTIF(B:B,'Store Data - 2017'!$B431)</f>
        <v>1</v>
      </c>
      <c r="D431" s="17">
        <v>43079</v>
      </c>
      <c r="E431" s="17">
        <v>43079</v>
      </c>
      <c r="F431" s="22" t="str">
        <f>TEXT('Store Data - 2017'!$D431,"mmmm")</f>
        <v>December</v>
      </c>
      <c r="G431" s="22" t="str">
        <f>TEXT('Store Data - 2017'!$D431,"dddd")</f>
        <v>Sunday</v>
      </c>
      <c r="H431" s="16" t="s">
        <v>760</v>
      </c>
      <c r="I431" s="16" t="s">
        <v>1578</v>
      </c>
      <c r="J431" s="16" t="s">
        <v>1579</v>
      </c>
      <c r="K431" s="21">
        <f>1/COUNTIF(J:J,'Store Data - 2017'!$J431)</f>
        <v>0.1</v>
      </c>
      <c r="L431" s="16" t="s">
        <v>48</v>
      </c>
      <c r="M431" s="16" t="s">
        <v>26</v>
      </c>
      <c r="N431" s="16" t="s">
        <v>1580</v>
      </c>
      <c r="O431" s="16" t="s">
        <v>1581</v>
      </c>
      <c r="P431" s="16">
        <v>68104</v>
      </c>
      <c r="Q431" s="16" t="s">
        <v>51</v>
      </c>
      <c r="R431" s="16" t="s">
        <v>1582</v>
      </c>
      <c r="S431" s="16" t="s">
        <v>31</v>
      </c>
      <c r="T431" s="16" t="s">
        <v>84</v>
      </c>
      <c r="U431" s="16" t="s">
        <v>1583</v>
      </c>
      <c r="V431" s="18">
        <v>34.5</v>
      </c>
      <c r="W431" s="16">
        <v>3</v>
      </c>
      <c r="X431" s="16">
        <v>0</v>
      </c>
      <c r="Y431" s="18">
        <v>15.525</v>
      </c>
    </row>
    <row r="432" spans="1:25" x14ac:dyDescent="0.3">
      <c r="A432" s="13">
        <v>1510</v>
      </c>
      <c r="B432" s="13" t="s">
        <v>1584</v>
      </c>
      <c r="C432" s="21">
        <f>1/COUNTIF(B:B,'Store Data - 2017'!$B432)</f>
        <v>1</v>
      </c>
      <c r="D432" s="14">
        <v>42990</v>
      </c>
      <c r="E432" s="14">
        <v>42993</v>
      </c>
      <c r="F432" s="22" t="str">
        <f>TEXT('Store Data - 2017'!$D432,"mmmm")</f>
        <v>September</v>
      </c>
      <c r="G432" s="22" t="str">
        <f>TEXT('Store Data - 2017'!$D432,"dddd")</f>
        <v>Tuesday</v>
      </c>
      <c r="H432" s="13" t="s">
        <v>80</v>
      </c>
      <c r="I432" s="13" t="s">
        <v>1585</v>
      </c>
      <c r="J432" s="13" t="s">
        <v>1586</v>
      </c>
      <c r="K432" s="21">
        <f>1/COUNTIF(J:J,'Store Data - 2017'!$J432)</f>
        <v>0.5</v>
      </c>
      <c r="L432" s="13" t="s">
        <v>25</v>
      </c>
      <c r="M432" s="13" t="s">
        <v>26</v>
      </c>
      <c r="N432" s="13" t="s">
        <v>452</v>
      </c>
      <c r="O432" s="13" t="s">
        <v>134</v>
      </c>
      <c r="P432" s="13">
        <v>90036</v>
      </c>
      <c r="Q432" s="13" t="s">
        <v>120</v>
      </c>
      <c r="R432" s="13" t="s">
        <v>1587</v>
      </c>
      <c r="S432" s="13" t="s">
        <v>42</v>
      </c>
      <c r="T432" s="13" t="s">
        <v>87</v>
      </c>
      <c r="U432" s="13" t="s">
        <v>1588</v>
      </c>
      <c r="V432" s="15">
        <v>8.36</v>
      </c>
      <c r="W432" s="13">
        <v>2</v>
      </c>
      <c r="X432" s="13">
        <v>0</v>
      </c>
      <c r="Y432" s="15">
        <v>3.0095999999999998</v>
      </c>
    </row>
    <row r="433" spans="1:25" x14ac:dyDescent="0.3">
      <c r="A433" s="16">
        <v>1511</v>
      </c>
      <c r="B433" s="16" t="s">
        <v>1589</v>
      </c>
      <c r="C433" s="21">
        <f>1/COUNTIF(B:B,'Store Data - 2017'!$B433)</f>
        <v>0.5</v>
      </c>
      <c r="D433" s="17">
        <v>42910</v>
      </c>
      <c r="E433" s="17">
        <v>42917</v>
      </c>
      <c r="F433" s="22" t="str">
        <f>TEXT('Store Data - 2017'!$D433,"mmmm")</f>
        <v>June</v>
      </c>
      <c r="G433" s="22" t="str">
        <f>TEXT('Store Data - 2017'!$D433,"dddd")</f>
        <v>Saturday</v>
      </c>
      <c r="H433" s="16" t="s">
        <v>22</v>
      </c>
      <c r="I433" s="16" t="s">
        <v>1590</v>
      </c>
      <c r="J433" s="16" t="s">
        <v>1591</v>
      </c>
      <c r="K433" s="21">
        <f>1/COUNTIF(J:J,'Store Data - 2017'!$J433)</f>
        <v>0.2</v>
      </c>
      <c r="L433" s="16" t="s">
        <v>57</v>
      </c>
      <c r="M433" s="16" t="s">
        <v>26</v>
      </c>
      <c r="N433" s="16" t="s">
        <v>1592</v>
      </c>
      <c r="O433" s="16" t="s">
        <v>134</v>
      </c>
      <c r="P433" s="16">
        <v>91767</v>
      </c>
      <c r="Q433" s="16" t="s">
        <v>120</v>
      </c>
      <c r="R433" s="16" t="s">
        <v>1593</v>
      </c>
      <c r="S433" s="16" t="s">
        <v>31</v>
      </c>
      <c r="T433" s="16" t="s">
        <v>146</v>
      </c>
      <c r="U433" s="16" t="s">
        <v>1594</v>
      </c>
      <c r="V433" s="18">
        <v>385.6</v>
      </c>
      <c r="W433" s="16">
        <v>8</v>
      </c>
      <c r="X433" s="16">
        <v>0</v>
      </c>
      <c r="Y433" s="18">
        <v>111.824</v>
      </c>
    </row>
    <row r="434" spans="1:25" x14ac:dyDescent="0.3">
      <c r="A434" s="13">
        <v>1512</v>
      </c>
      <c r="B434" s="13" t="s">
        <v>1589</v>
      </c>
      <c r="C434" s="21">
        <f>1/COUNTIF(B:B,'Store Data - 2017'!$B434)</f>
        <v>0.5</v>
      </c>
      <c r="D434" s="14">
        <v>42910</v>
      </c>
      <c r="E434" s="14">
        <v>42917</v>
      </c>
      <c r="F434" s="22" t="str">
        <f>TEXT('Store Data - 2017'!$D434,"mmmm")</f>
        <v>June</v>
      </c>
      <c r="G434" s="22" t="str">
        <f>TEXT('Store Data - 2017'!$D434,"dddd")</f>
        <v>Saturday</v>
      </c>
      <c r="H434" s="13" t="s">
        <v>22</v>
      </c>
      <c r="I434" s="13" t="s">
        <v>1590</v>
      </c>
      <c r="J434" s="13" t="s">
        <v>1591</v>
      </c>
      <c r="K434" s="21">
        <f>1/COUNTIF(J:J,'Store Data - 2017'!$J434)</f>
        <v>0.2</v>
      </c>
      <c r="L434" s="13" t="s">
        <v>57</v>
      </c>
      <c r="M434" s="13" t="s">
        <v>26</v>
      </c>
      <c r="N434" s="13" t="s">
        <v>1592</v>
      </c>
      <c r="O434" s="13" t="s">
        <v>134</v>
      </c>
      <c r="P434" s="13">
        <v>91767</v>
      </c>
      <c r="Q434" s="13" t="s">
        <v>120</v>
      </c>
      <c r="R434" s="13" t="s">
        <v>1453</v>
      </c>
      <c r="S434" s="13" t="s">
        <v>31</v>
      </c>
      <c r="T434" s="13" t="s">
        <v>146</v>
      </c>
      <c r="U434" s="13" t="s">
        <v>1454</v>
      </c>
      <c r="V434" s="15">
        <v>35.82</v>
      </c>
      <c r="W434" s="13">
        <v>9</v>
      </c>
      <c r="X434" s="13">
        <v>0</v>
      </c>
      <c r="Y434" s="15">
        <v>11.820600000000001</v>
      </c>
    </row>
    <row r="435" spans="1:25" x14ac:dyDescent="0.3">
      <c r="A435" s="16">
        <v>1513</v>
      </c>
      <c r="B435" s="16" t="s">
        <v>1595</v>
      </c>
      <c r="C435" s="21">
        <f>1/COUNTIF(B:B,'Store Data - 2017'!$B435)</f>
        <v>0.33333333333333331</v>
      </c>
      <c r="D435" s="17">
        <v>42965</v>
      </c>
      <c r="E435" s="17">
        <v>42969</v>
      </c>
      <c r="F435" s="22" t="str">
        <f>TEXT('Store Data - 2017'!$D435,"mmmm")</f>
        <v>August</v>
      </c>
      <c r="G435" s="22" t="str">
        <f>TEXT('Store Data - 2017'!$D435,"dddd")</f>
        <v>Friday</v>
      </c>
      <c r="H435" s="16" t="s">
        <v>22</v>
      </c>
      <c r="I435" s="16" t="s">
        <v>1215</v>
      </c>
      <c r="J435" s="16" t="s">
        <v>1216</v>
      </c>
      <c r="K435" s="21">
        <f>1/COUNTIF(J:J,'Store Data - 2017'!$J435)</f>
        <v>0.16666666666666666</v>
      </c>
      <c r="L435" s="16" t="s">
        <v>25</v>
      </c>
      <c r="M435" s="16" t="s">
        <v>26</v>
      </c>
      <c r="N435" s="16" t="s">
        <v>220</v>
      </c>
      <c r="O435" s="16" t="s">
        <v>50</v>
      </c>
      <c r="P435" s="16">
        <v>75220</v>
      </c>
      <c r="Q435" s="16" t="s">
        <v>51</v>
      </c>
      <c r="R435" s="16" t="s">
        <v>1596</v>
      </c>
      <c r="S435" s="16" t="s">
        <v>31</v>
      </c>
      <c r="T435" s="16" t="s">
        <v>70</v>
      </c>
      <c r="U435" s="16" t="s">
        <v>1597</v>
      </c>
      <c r="V435" s="18">
        <v>200.06399999999999</v>
      </c>
      <c r="W435" s="16">
        <v>3</v>
      </c>
      <c r="X435" s="16">
        <v>0.2</v>
      </c>
      <c r="Y435" s="18">
        <v>12.504</v>
      </c>
    </row>
    <row r="436" spans="1:25" x14ac:dyDescent="0.3">
      <c r="A436" s="13">
        <v>1514</v>
      </c>
      <c r="B436" s="13" t="s">
        <v>1595</v>
      </c>
      <c r="C436" s="21">
        <f>1/COUNTIF(B:B,'Store Data - 2017'!$B436)</f>
        <v>0.33333333333333331</v>
      </c>
      <c r="D436" s="14">
        <v>42965</v>
      </c>
      <c r="E436" s="14">
        <v>42969</v>
      </c>
      <c r="F436" s="22" t="str">
        <f>TEXT('Store Data - 2017'!$D436,"mmmm")</f>
        <v>August</v>
      </c>
      <c r="G436" s="22" t="str">
        <f>TEXT('Store Data - 2017'!$D436,"dddd")</f>
        <v>Friday</v>
      </c>
      <c r="H436" s="13" t="s">
        <v>22</v>
      </c>
      <c r="I436" s="13" t="s">
        <v>1215</v>
      </c>
      <c r="J436" s="13" t="s">
        <v>1216</v>
      </c>
      <c r="K436" s="21">
        <f>1/COUNTIF(J:J,'Store Data - 2017'!$J436)</f>
        <v>0.16666666666666666</v>
      </c>
      <c r="L436" s="13" t="s">
        <v>25</v>
      </c>
      <c r="M436" s="13" t="s">
        <v>26</v>
      </c>
      <c r="N436" s="13" t="s">
        <v>220</v>
      </c>
      <c r="O436" s="13" t="s">
        <v>50</v>
      </c>
      <c r="P436" s="13">
        <v>75220</v>
      </c>
      <c r="Q436" s="13" t="s">
        <v>51</v>
      </c>
      <c r="R436" s="13" t="s">
        <v>971</v>
      </c>
      <c r="S436" s="13" t="s">
        <v>31</v>
      </c>
      <c r="T436" s="13" t="s">
        <v>84</v>
      </c>
      <c r="U436" s="13" t="s">
        <v>972</v>
      </c>
      <c r="V436" s="15">
        <v>21.38</v>
      </c>
      <c r="W436" s="13">
        <v>5</v>
      </c>
      <c r="X436" s="13">
        <v>0.8</v>
      </c>
      <c r="Y436" s="15">
        <v>-33.139000000000003</v>
      </c>
    </row>
    <row r="437" spans="1:25" x14ac:dyDescent="0.3">
      <c r="A437" s="16">
        <v>1515</v>
      </c>
      <c r="B437" s="16" t="s">
        <v>1595</v>
      </c>
      <c r="C437" s="21">
        <f>1/COUNTIF(B:B,'Store Data - 2017'!$B437)</f>
        <v>0.33333333333333331</v>
      </c>
      <c r="D437" s="17">
        <v>42965</v>
      </c>
      <c r="E437" s="17">
        <v>42969</v>
      </c>
      <c r="F437" s="22" t="str">
        <f>TEXT('Store Data - 2017'!$D437,"mmmm")</f>
        <v>August</v>
      </c>
      <c r="G437" s="22" t="str">
        <f>TEXT('Store Data - 2017'!$D437,"dddd")</f>
        <v>Friday</v>
      </c>
      <c r="H437" s="16" t="s">
        <v>22</v>
      </c>
      <c r="I437" s="16" t="s">
        <v>1215</v>
      </c>
      <c r="J437" s="16" t="s">
        <v>1216</v>
      </c>
      <c r="K437" s="21">
        <f>1/COUNTIF(J:J,'Store Data - 2017'!$J437)</f>
        <v>0.16666666666666666</v>
      </c>
      <c r="L437" s="16" t="s">
        <v>25</v>
      </c>
      <c r="M437" s="16" t="s">
        <v>26</v>
      </c>
      <c r="N437" s="16" t="s">
        <v>220</v>
      </c>
      <c r="O437" s="16" t="s">
        <v>50</v>
      </c>
      <c r="P437" s="16">
        <v>75220</v>
      </c>
      <c r="Q437" s="16" t="s">
        <v>51</v>
      </c>
      <c r="R437" s="16" t="s">
        <v>1598</v>
      </c>
      <c r="S437" s="16" t="s">
        <v>31</v>
      </c>
      <c r="T437" s="16" t="s">
        <v>84</v>
      </c>
      <c r="U437" s="16" t="s">
        <v>1599</v>
      </c>
      <c r="V437" s="18">
        <v>6.7439999999999998</v>
      </c>
      <c r="W437" s="16">
        <v>4</v>
      </c>
      <c r="X437" s="16">
        <v>0.8</v>
      </c>
      <c r="Y437" s="18">
        <v>-11.4648</v>
      </c>
    </row>
    <row r="438" spans="1:25" x14ac:dyDescent="0.3">
      <c r="A438" s="13">
        <v>1516</v>
      </c>
      <c r="B438" s="13" t="s">
        <v>1600</v>
      </c>
      <c r="C438" s="21">
        <f>1/COUNTIF(B:B,'Store Data - 2017'!$B438)</f>
        <v>1</v>
      </c>
      <c r="D438" s="14">
        <v>43080</v>
      </c>
      <c r="E438" s="14">
        <v>43086</v>
      </c>
      <c r="F438" s="22" t="str">
        <f>TEXT('Store Data - 2017'!$D438,"mmmm")</f>
        <v>December</v>
      </c>
      <c r="G438" s="22" t="str">
        <f>TEXT('Store Data - 2017'!$D438,"dddd")</f>
        <v>Monday</v>
      </c>
      <c r="H438" s="13" t="s">
        <v>22</v>
      </c>
      <c r="I438" s="13" t="s">
        <v>1601</v>
      </c>
      <c r="J438" s="13" t="s">
        <v>1602</v>
      </c>
      <c r="K438" s="21">
        <f>1/COUNTIF(J:J,'Store Data - 2017'!$J438)</f>
        <v>0.25</v>
      </c>
      <c r="L438" s="13" t="s">
        <v>25</v>
      </c>
      <c r="M438" s="13" t="s">
        <v>26</v>
      </c>
      <c r="N438" s="13" t="s">
        <v>38</v>
      </c>
      <c r="O438" s="13" t="s">
        <v>39</v>
      </c>
      <c r="P438" s="13">
        <v>19120</v>
      </c>
      <c r="Q438" s="13" t="s">
        <v>40</v>
      </c>
      <c r="R438" s="13" t="s">
        <v>1603</v>
      </c>
      <c r="S438" s="13" t="s">
        <v>42</v>
      </c>
      <c r="T438" s="13" t="s">
        <v>43</v>
      </c>
      <c r="U438" s="13" t="s">
        <v>1604</v>
      </c>
      <c r="V438" s="15">
        <v>63.686</v>
      </c>
      <c r="W438" s="13">
        <v>1</v>
      </c>
      <c r="X438" s="13">
        <v>0.3</v>
      </c>
      <c r="Y438" s="15">
        <v>-9.0980000000000008</v>
      </c>
    </row>
    <row r="439" spans="1:25" x14ac:dyDescent="0.3">
      <c r="A439" s="16">
        <v>1517</v>
      </c>
      <c r="B439" s="16" t="s">
        <v>1605</v>
      </c>
      <c r="C439" s="21">
        <f>1/COUNTIF(B:B,'Store Data - 2017'!$B439)</f>
        <v>1</v>
      </c>
      <c r="D439" s="17">
        <v>43079</v>
      </c>
      <c r="E439" s="17">
        <v>43083</v>
      </c>
      <c r="F439" s="22" t="str">
        <f>TEXT('Store Data - 2017'!$D439,"mmmm")</f>
        <v>December</v>
      </c>
      <c r="G439" s="22" t="str">
        <f>TEXT('Store Data - 2017'!$D439,"dddd")</f>
        <v>Sunday</v>
      </c>
      <c r="H439" s="16" t="s">
        <v>35</v>
      </c>
      <c r="I439" s="16" t="s">
        <v>1606</v>
      </c>
      <c r="J439" s="16" t="s">
        <v>1607</v>
      </c>
      <c r="K439" s="21">
        <f>1/COUNTIF(J:J,'Store Data - 2017'!$J439)</f>
        <v>0.25</v>
      </c>
      <c r="L439" s="16" t="s">
        <v>25</v>
      </c>
      <c r="M439" s="16" t="s">
        <v>26</v>
      </c>
      <c r="N439" s="16" t="s">
        <v>1608</v>
      </c>
      <c r="O439" s="16" t="s">
        <v>389</v>
      </c>
      <c r="P439" s="16">
        <v>89031</v>
      </c>
      <c r="Q439" s="16" t="s">
        <v>120</v>
      </c>
      <c r="R439" s="16" t="s">
        <v>1609</v>
      </c>
      <c r="S439" s="16" t="s">
        <v>42</v>
      </c>
      <c r="T439" s="16" t="s">
        <v>251</v>
      </c>
      <c r="U439" s="16" t="s">
        <v>1610</v>
      </c>
      <c r="V439" s="18">
        <v>1669.6</v>
      </c>
      <c r="W439" s="16">
        <v>4</v>
      </c>
      <c r="X439" s="16">
        <v>0</v>
      </c>
      <c r="Y439" s="18">
        <v>116.872</v>
      </c>
    </row>
    <row r="440" spans="1:25" x14ac:dyDescent="0.3">
      <c r="A440" s="13">
        <v>1520</v>
      </c>
      <c r="B440" s="13" t="s">
        <v>1611</v>
      </c>
      <c r="C440" s="21">
        <f>1/COUNTIF(B:B,'Store Data - 2017'!$B440)</f>
        <v>1</v>
      </c>
      <c r="D440" s="14">
        <v>42777</v>
      </c>
      <c r="E440" s="14">
        <v>42780</v>
      </c>
      <c r="F440" s="22" t="str">
        <f>TEXT('Store Data - 2017'!$D440,"mmmm")</f>
        <v>February</v>
      </c>
      <c r="G440" s="22" t="str">
        <f>TEXT('Store Data - 2017'!$D440,"dddd")</f>
        <v>Saturday</v>
      </c>
      <c r="H440" s="13" t="s">
        <v>35</v>
      </c>
      <c r="I440" s="13" t="s">
        <v>1612</v>
      </c>
      <c r="J440" s="13" t="s">
        <v>1613</v>
      </c>
      <c r="K440" s="21">
        <f>1/COUNTIF(J:J,'Store Data - 2017'!$J440)</f>
        <v>0.2</v>
      </c>
      <c r="L440" s="13" t="s">
        <v>57</v>
      </c>
      <c r="M440" s="13" t="s">
        <v>26</v>
      </c>
      <c r="N440" s="13" t="s">
        <v>133</v>
      </c>
      <c r="O440" s="13" t="s">
        <v>134</v>
      </c>
      <c r="P440" s="13">
        <v>94110</v>
      </c>
      <c r="Q440" s="13" t="s">
        <v>120</v>
      </c>
      <c r="R440" s="13" t="s">
        <v>1614</v>
      </c>
      <c r="S440" s="13" t="s">
        <v>31</v>
      </c>
      <c r="T440" s="13" t="s">
        <v>84</v>
      </c>
      <c r="U440" s="13" t="s">
        <v>1615</v>
      </c>
      <c r="V440" s="15">
        <v>21.335999999999999</v>
      </c>
      <c r="W440" s="13">
        <v>7</v>
      </c>
      <c r="X440" s="13">
        <v>0.2</v>
      </c>
      <c r="Y440" s="15">
        <v>7.7343000000000002</v>
      </c>
    </row>
    <row r="441" spans="1:25" x14ac:dyDescent="0.3">
      <c r="A441" s="16">
        <v>1521</v>
      </c>
      <c r="B441" s="16" t="s">
        <v>1616</v>
      </c>
      <c r="C441" s="21">
        <f>1/COUNTIF(B:B,'Store Data - 2017'!$B441)</f>
        <v>1</v>
      </c>
      <c r="D441" s="17">
        <v>42841</v>
      </c>
      <c r="E441" s="17">
        <v>42846</v>
      </c>
      <c r="F441" s="22" t="str">
        <f>TEXT('Store Data - 2017'!$D441,"mmmm")</f>
        <v>April</v>
      </c>
      <c r="G441" s="22" t="str">
        <f>TEXT('Store Data - 2017'!$D441,"dddd")</f>
        <v>Sunday</v>
      </c>
      <c r="H441" s="16" t="s">
        <v>22</v>
      </c>
      <c r="I441" s="16" t="s">
        <v>1617</v>
      </c>
      <c r="J441" s="16" t="s">
        <v>1618</v>
      </c>
      <c r="K441" s="21">
        <f>1/COUNTIF(J:J,'Store Data - 2017'!$J441)</f>
        <v>0.2</v>
      </c>
      <c r="L441" s="16" t="s">
        <v>48</v>
      </c>
      <c r="M441" s="16" t="s">
        <v>26</v>
      </c>
      <c r="N441" s="16" t="s">
        <v>94</v>
      </c>
      <c r="O441" s="16" t="s">
        <v>59</v>
      </c>
      <c r="P441" s="16">
        <v>60610</v>
      </c>
      <c r="Q441" s="16" t="s">
        <v>51</v>
      </c>
      <c r="R441" s="16" t="s">
        <v>1619</v>
      </c>
      <c r="S441" s="16" t="s">
        <v>31</v>
      </c>
      <c r="T441" s="16" t="s">
        <v>146</v>
      </c>
      <c r="U441" s="16" t="s">
        <v>1620</v>
      </c>
      <c r="V441" s="18">
        <v>16.52</v>
      </c>
      <c r="W441" s="16">
        <v>5</v>
      </c>
      <c r="X441" s="16">
        <v>0.2</v>
      </c>
      <c r="Y441" s="18">
        <v>2.0649999999999999</v>
      </c>
    </row>
    <row r="442" spans="1:25" x14ac:dyDescent="0.3">
      <c r="A442" s="13">
        <v>1532</v>
      </c>
      <c r="B442" s="13" t="s">
        <v>1621</v>
      </c>
      <c r="C442" s="21">
        <f>1/COUNTIF(B:B,'Store Data - 2017'!$B442)</f>
        <v>0.5</v>
      </c>
      <c r="D442" s="14">
        <v>42978</v>
      </c>
      <c r="E442" s="14">
        <v>42983</v>
      </c>
      <c r="F442" s="22" t="str">
        <f>TEXT('Store Data - 2017'!$D442,"mmmm")</f>
        <v>August</v>
      </c>
      <c r="G442" s="22" t="str">
        <f>TEXT('Store Data - 2017'!$D442,"dddd")</f>
        <v>Thursday</v>
      </c>
      <c r="H442" s="13" t="s">
        <v>22</v>
      </c>
      <c r="I442" s="13" t="s">
        <v>1622</v>
      </c>
      <c r="J442" s="13" t="s">
        <v>1623</v>
      </c>
      <c r="K442" s="21">
        <f>1/COUNTIF(J:J,'Store Data - 2017'!$J442)</f>
        <v>0.2</v>
      </c>
      <c r="L442" s="13" t="s">
        <v>25</v>
      </c>
      <c r="M442" s="13" t="s">
        <v>26</v>
      </c>
      <c r="N442" s="13" t="s">
        <v>1624</v>
      </c>
      <c r="O442" s="13" t="s">
        <v>157</v>
      </c>
      <c r="P442" s="13">
        <v>85281</v>
      </c>
      <c r="Q442" s="13" t="s">
        <v>120</v>
      </c>
      <c r="R442" s="13" t="s">
        <v>1625</v>
      </c>
      <c r="S442" s="13" t="s">
        <v>31</v>
      </c>
      <c r="T442" s="13" t="s">
        <v>70</v>
      </c>
      <c r="U442" s="13" t="s">
        <v>1626</v>
      </c>
      <c r="V442" s="15">
        <v>10.744</v>
      </c>
      <c r="W442" s="13">
        <v>1</v>
      </c>
      <c r="X442" s="13">
        <v>0.2</v>
      </c>
      <c r="Y442" s="15">
        <v>0.80579999999999996</v>
      </c>
    </row>
    <row r="443" spans="1:25" x14ac:dyDescent="0.3">
      <c r="A443" s="16">
        <v>1533</v>
      </c>
      <c r="B443" s="16" t="s">
        <v>1621</v>
      </c>
      <c r="C443" s="21">
        <f>1/COUNTIF(B:B,'Store Data - 2017'!$B443)</f>
        <v>0.5</v>
      </c>
      <c r="D443" s="17">
        <v>42978</v>
      </c>
      <c r="E443" s="17">
        <v>42983</v>
      </c>
      <c r="F443" s="22" t="str">
        <f>TEXT('Store Data - 2017'!$D443,"mmmm")</f>
        <v>August</v>
      </c>
      <c r="G443" s="22" t="str">
        <f>TEXT('Store Data - 2017'!$D443,"dddd")</f>
        <v>Thursday</v>
      </c>
      <c r="H443" s="16" t="s">
        <v>22</v>
      </c>
      <c r="I443" s="16" t="s">
        <v>1622</v>
      </c>
      <c r="J443" s="16" t="s">
        <v>1623</v>
      </c>
      <c r="K443" s="21">
        <f>1/COUNTIF(J:J,'Store Data - 2017'!$J443)</f>
        <v>0.2</v>
      </c>
      <c r="L443" s="16" t="s">
        <v>25</v>
      </c>
      <c r="M443" s="16" t="s">
        <v>26</v>
      </c>
      <c r="N443" s="16" t="s">
        <v>1624</v>
      </c>
      <c r="O443" s="16" t="s">
        <v>157</v>
      </c>
      <c r="P443" s="16">
        <v>85281</v>
      </c>
      <c r="Q443" s="16" t="s">
        <v>120</v>
      </c>
      <c r="R443" s="16" t="s">
        <v>624</v>
      </c>
      <c r="S443" s="16" t="s">
        <v>31</v>
      </c>
      <c r="T443" s="16" t="s">
        <v>172</v>
      </c>
      <c r="U443" s="16" t="s">
        <v>625</v>
      </c>
      <c r="V443" s="18">
        <v>8.3759999999999994</v>
      </c>
      <c r="W443" s="16">
        <v>3</v>
      </c>
      <c r="X443" s="16">
        <v>0.2</v>
      </c>
      <c r="Y443" s="18">
        <v>2.7222</v>
      </c>
    </row>
    <row r="444" spans="1:25" x14ac:dyDescent="0.3">
      <c r="A444" s="13">
        <v>1535</v>
      </c>
      <c r="B444" s="13" t="s">
        <v>1627</v>
      </c>
      <c r="C444" s="21">
        <f>1/COUNTIF(B:B,'Store Data - 2017'!$B444)</f>
        <v>1</v>
      </c>
      <c r="D444" s="14">
        <v>42776</v>
      </c>
      <c r="E444" s="14">
        <v>42780</v>
      </c>
      <c r="F444" s="22" t="str">
        <f>TEXT('Store Data - 2017'!$D444,"mmmm")</f>
        <v>February</v>
      </c>
      <c r="G444" s="22" t="str">
        <f>TEXT('Store Data - 2017'!$D444,"dddd")</f>
        <v>Friday</v>
      </c>
      <c r="H444" s="13" t="s">
        <v>22</v>
      </c>
      <c r="I444" s="13" t="s">
        <v>1628</v>
      </c>
      <c r="J444" s="13" t="s">
        <v>1629</v>
      </c>
      <c r="K444" s="21">
        <f>1/COUNTIF(J:J,'Store Data - 2017'!$J444)</f>
        <v>0.14285714285714285</v>
      </c>
      <c r="L444" s="13" t="s">
        <v>48</v>
      </c>
      <c r="M444" s="13" t="s">
        <v>26</v>
      </c>
      <c r="N444" s="13" t="s">
        <v>1630</v>
      </c>
      <c r="O444" s="13" t="s">
        <v>134</v>
      </c>
      <c r="P444" s="13">
        <v>92677</v>
      </c>
      <c r="Q444" s="13" t="s">
        <v>120</v>
      </c>
      <c r="R444" s="13" t="s">
        <v>770</v>
      </c>
      <c r="S444" s="13" t="s">
        <v>42</v>
      </c>
      <c r="T444" s="13" t="s">
        <v>425</v>
      </c>
      <c r="U444" s="13" t="s">
        <v>771</v>
      </c>
      <c r="V444" s="15">
        <v>203.983</v>
      </c>
      <c r="W444" s="13">
        <v>2</v>
      </c>
      <c r="X444" s="13">
        <v>0.15</v>
      </c>
      <c r="Y444" s="15">
        <v>16.7986</v>
      </c>
    </row>
    <row r="445" spans="1:25" x14ac:dyDescent="0.3">
      <c r="A445" s="16">
        <v>1538</v>
      </c>
      <c r="B445" s="16" t="s">
        <v>1631</v>
      </c>
      <c r="C445" s="21">
        <f>1/COUNTIF(B:B,'Store Data - 2017'!$B445)</f>
        <v>0.25</v>
      </c>
      <c r="D445" s="17">
        <v>42993</v>
      </c>
      <c r="E445" s="17">
        <v>42995</v>
      </c>
      <c r="F445" s="22" t="str">
        <f>TEXT('Store Data - 2017'!$D445,"mmmm")</f>
        <v>September</v>
      </c>
      <c r="G445" s="22" t="str">
        <f>TEXT('Store Data - 2017'!$D445,"dddd")</f>
        <v>Friday</v>
      </c>
      <c r="H445" s="16" t="s">
        <v>35</v>
      </c>
      <c r="I445" s="16" t="s">
        <v>1632</v>
      </c>
      <c r="J445" s="16" t="s">
        <v>1633</v>
      </c>
      <c r="K445" s="21">
        <f>1/COUNTIF(J:J,'Store Data - 2017'!$J445)</f>
        <v>0.2</v>
      </c>
      <c r="L445" s="16" t="s">
        <v>25</v>
      </c>
      <c r="M445" s="16" t="s">
        <v>26</v>
      </c>
      <c r="N445" s="16" t="s">
        <v>1634</v>
      </c>
      <c r="O445" s="16" t="s">
        <v>345</v>
      </c>
      <c r="P445" s="16">
        <v>2149</v>
      </c>
      <c r="Q445" s="16" t="s">
        <v>40</v>
      </c>
      <c r="R445" s="16" t="s">
        <v>1635</v>
      </c>
      <c r="S445" s="16" t="s">
        <v>61</v>
      </c>
      <c r="T445" s="16" t="s">
        <v>62</v>
      </c>
      <c r="U445" s="16" t="s">
        <v>1636</v>
      </c>
      <c r="V445" s="18">
        <v>39.99</v>
      </c>
      <c r="W445" s="16">
        <v>1</v>
      </c>
      <c r="X445" s="16">
        <v>0</v>
      </c>
      <c r="Y445" s="18">
        <v>11.597099999999999</v>
      </c>
    </row>
    <row r="446" spans="1:25" x14ac:dyDescent="0.3">
      <c r="A446" s="13">
        <v>1539</v>
      </c>
      <c r="B446" s="13" t="s">
        <v>1631</v>
      </c>
      <c r="C446" s="21">
        <f>1/COUNTIF(B:B,'Store Data - 2017'!$B446)</f>
        <v>0.25</v>
      </c>
      <c r="D446" s="14">
        <v>42993</v>
      </c>
      <c r="E446" s="14">
        <v>42995</v>
      </c>
      <c r="F446" s="22" t="str">
        <f>TEXT('Store Data - 2017'!$D446,"mmmm")</f>
        <v>September</v>
      </c>
      <c r="G446" s="22" t="str">
        <f>TEXT('Store Data - 2017'!$D446,"dddd")</f>
        <v>Friday</v>
      </c>
      <c r="H446" s="13" t="s">
        <v>35</v>
      </c>
      <c r="I446" s="13" t="s">
        <v>1632</v>
      </c>
      <c r="J446" s="13" t="s">
        <v>1633</v>
      </c>
      <c r="K446" s="21">
        <f>1/COUNTIF(J:J,'Store Data - 2017'!$J446)</f>
        <v>0.2</v>
      </c>
      <c r="L446" s="13" t="s">
        <v>25</v>
      </c>
      <c r="M446" s="13" t="s">
        <v>26</v>
      </c>
      <c r="N446" s="13" t="s">
        <v>1634</v>
      </c>
      <c r="O446" s="13" t="s">
        <v>345</v>
      </c>
      <c r="P446" s="13">
        <v>2149</v>
      </c>
      <c r="Q446" s="13" t="s">
        <v>40</v>
      </c>
      <c r="R446" s="13" t="s">
        <v>827</v>
      </c>
      <c r="S446" s="13" t="s">
        <v>31</v>
      </c>
      <c r="T446" s="13" t="s">
        <v>146</v>
      </c>
      <c r="U446" s="13" t="s">
        <v>828</v>
      </c>
      <c r="V446" s="15">
        <v>16.28</v>
      </c>
      <c r="W446" s="13">
        <v>2</v>
      </c>
      <c r="X446" s="13">
        <v>0</v>
      </c>
      <c r="Y446" s="15">
        <v>6.5119999999999996</v>
      </c>
    </row>
    <row r="447" spans="1:25" x14ac:dyDescent="0.3">
      <c r="A447" s="16">
        <v>1540</v>
      </c>
      <c r="B447" s="16" t="s">
        <v>1631</v>
      </c>
      <c r="C447" s="21">
        <f>1/COUNTIF(B:B,'Store Data - 2017'!$B447)</f>
        <v>0.25</v>
      </c>
      <c r="D447" s="17">
        <v>42993</v>
      </c>
      <c r="E447" s="17">
        <v>42995</v>
      </c>
      <c r="F447" s="22" t="str">
        <f>TEXT('Store Data - 2017'!$D447,"mmmm")</f>
        <v>September</v>
      </c>
      <c r="G447" s="22" t="str">
        <f>TEXT('Store Data - 2017'!$D447,"dddd")</f>
        <v>Friday</v>
      </c>
      <c r="H447" s="16" t="s">
        <v>35</v>
      </c>
      <c r="I447" s="16" t="s">
        <v>1632</v>
      </c>
      <c r="J447" s="16" t="s">
        <v>1633</v>
      </c>
      <c r="K447" s="21">
        <f>1/COUNTIF(J:J,'Store Data - 2017'!$J447)</f>
        <v>0.2</v>
      </c>
      <c r="L447" s="16" t="s">
        <v>25</v>
      </c>
      <c r="M447" s="16" t="s">
        <v>26</v>
      </c>
      <c r="N447" s="16" t="s">
        <v>1634</v>
      </c>
      <c r="O447" s="16" t="s">
        <v>345</v>
      </c>
      <c r="P447" s="16">
        <v>2149</v>
      </c>
      <c r="Q447" s="16" t="s">
        <v>40</v>
      </c>
      <c r="R447" s="16" t="s">
        <v>1637</v>
      </c>
      <c r="S447" s="16" t="s">
        <v>42</v>
      </c>
      <c r="T447" s="16" t="s">
        <v>425</v>
      </c>
      <c r="U447" s="16" t="s">
        <v>1638</v>
      </c>
      <c r="V447" s="18">
        <v>782.94</v>
      </c>
      <c r="W447" s="16">
        <v>3</v>
      </c>
      <c r="X447" s="16">
        <v>0</v>
      </c>
      <c r="Y447" s="18">
        <v>203.56440000000001</v>
      </c>
    </row>
    <row r="448" spans="1:25" x14ac:dyDescent="0.3">
      <c r="A448" s="13">
        <v>1541</v>
      </c>
      <c r="B448" s="13" t="s">
        <v>1631</v>
      </c>
      <c r="C448" s="21">
        <f>1/COUNTIF(B:B,'Store Data - 2017'!$B448)</f>
        <v>0.25</v>
      </c>
      <c r="D448" s="14">
        <v>42993</v>
      </c>
      <c r="E448" s="14">
        <v>42995</v>
      </c>
      <c r="F448" s="22" t="str">
        <f>TEXT('Store Data - 2017'!$D448,"mmmm")</f>
        <v>September</v>
      </c>
      <c r="G448" s="22" t="str">
        <f>TEXT('Store Data - 2017'!$D448,"dddd")</f>
        <v>Friday</v>
      </c>
      <c r="H448" s="13" t="s">
        <v>35</v>
      </c>
      <c r="I448" s="13" t="s">
        <v>1632</v>
      </c>
      <c r="J448" s="13" t="s">
        <v>1633</v>
      </c>
      <c r="K448" s="21">
        <f>1/COUNTIF(J:J,'Store Data - 2017'!$J448)</f>
        <v>0.2</v>
      </c>
      <c r="L448" s="13" t="s">
        <v>25</v>
      </c>
      <c r="M448" s="13" t="s">
        <v>26</v>
      </c>
      <c r="N448" s="13" t="s">
        <v>1634</v>
      </c>
      <c r="O448" s="13" t="s">
        <v>345</v>
      </c>
      <c r="P448" s="13">
        <v>2149</v>
      </c>
      <c r="Q448" s="13" t="s">
        <v>40</v>
      </c>
      <c r="R448" s="13" t="s">
        <v>1639</v>
      </c>
      <c r="S448" s="13" t="s">
        <v>31</v>
      </c>
      <c r="T448" s="13" t="s">
        <v>84</v>
      </c>
      <c r="U448" s="13" t="s">
        <v>1640</v>
      </c>
      <c r="V448" s="15">
        <v>242.48</v>
      </c>
      <c r="W448" s="13">
        <v>7</v>
      </c>
      <c r="X448" s="13">
        <v>0</v>
      </c>
      <c r="Y448" s="15">
        <v>116.3904</v>
      </c>
    </row>
    <row r="449" spans="1:25" x14ac:dyDescent="0.3">
      <c r="A449" s="16">
        <v>1551</v>
      </c>
      <c r="B449" s="16" t="s">
        <v>1641</v>
      </c>
      <c r="C449" s="21">
        <f>1/COUNTIF(B:B,'Store Data - 2017'!$B449)</f>
        <v>1</v>
      </c>
      <c r="D449" s="17">
        <v>43052</v>
      </c>
      <c r="E449" s="17">
        <v>43057</v>
      </c>
      <c r="F449" s="22" t="str">
        <f>TEXT('Store Data - 2017'!$D449,"mmmm")</f>
        <v>November</v>
      </c>
      <c r="G449" s="22" t="str">
        <f>TEXT('Store Data - 2017'!$D449,"dddd")</f>
        <v>Monday</v>
      </c>
      <c r="H449" s="16" t="s">
        <v>35</v>
      </c>
      <c r="I449" s="16" t="s">
        <v>1509</v>
      </c>
      <c r="J449" s="16" t="s">
        <v>1510</v>
      </c>
      <c r="K449" s="21">
        <f>1/COUNTIF(J:J,'Store Data - 2017'!$J449)</f>
        <v>0.16666666666666666</v>
      </c>
      <c r="L449" s="16" t="s">
        <v>48</v>
      </c>
      <c r="M449" s="16" t="s">
        <v>26</v>
      </c>
      <c r="N449" s="16" t="s">
        <v>49</v>
      </c>
      <c r="O449" s="16" t="s">
        <v>50</v>
      </c>
      <c r="P449" s="16">
        <v>77095</v>
      </c>
      <c r="Q449" s="16" t="s">
        <v>51</v>
      </c>
      <c r="R449" s="16" t="s">
        <v>1642</v>
      </c>
      <c r="S449" s="16" t="s">
        <v>31</v>
      </c>
      <c r="T449" s="16" t="s">
        <v>190</v>
      </c>
      <c r="U449" s="16" t="s">
        <v>1643</v>
      </c>
      <c r="V449" s="18">
        <v>9.3239999999999998</v>
      </c>
      <c r="W449" s="16">
        <v>6</v>
      </c>
      <c r="X449" s="16">
        <v>0.8</v>
      </c>
      <c r="Y449" s="18">
        <v>-24.708600000000001</v>
      </c>
    </row>
    <row r="450" spans="1:25" x14ac:dyDescent="0.3">
      <c r="A450" s="13">
        <v>1554</v>
      </c>
      <c r="B450" s="13" t="s">
        <v>1644</v>
      </c>
      <c r="C450" s="21">
        <f>1/COUNTIF(B:B,'Store Data - 2017'!$B450)</f>
        <v>1</v>
      </c>
      <c r="D450" s="14">
        <v>43024</v>
      </c>
      <c r="E450" s="14">
        <v>43029</v>
      </c>
      <c r="F450" s="22" t="str">
        <f>TEXT('Store Data - 2017'!$D450,"mmmm")</f>
        <v>October</v>
      </c>
      <c r="G450" s="22" t="str">
        <f>TEXT('Store Data - 2017'!$D450,"dddd")</f>
        <v>Monday</v>
      </c>
      <c r="H450" s="13" t="s">
        <v>22</v>
      </c>
      <c r="I450" s="13" t="s">
        <v>1645</v>
      </c>
      <c r="J450" s="13" t="s">
        <v>1646</v>
      </c>
      <c r="K450" s="21">
        <f>1/COUNTIF(J:J,'Store Data - 2017'!$J450)</f>
        <v>1</v>
      </c>
      <c r="L450" s="13" t="s">
        <v>25</v>
      </c>
      <c r="M450" s="13" t="s">
        <v>26</v>
      </c>
      <c r="N450" s="13" t="s">
        <v>445</v>
      </c>
      <c r="O450" s="13" t="s">
        <v>446</v>
      </c>
      <c r="P450" s="13">
        <v>40475</v>
      </c>
      <c r="Q450" s="13" t="s">
        <v>29</v>
      </c>
      <c r="R450" s="13" t="s">
        <v>1647</v>
      </c>
      <c r="S450" s="13" t="s">
        <v>31</v>
      </c>
      <c r="T450" s="13" t="s">
        <v>84</v>
      </c>
      <c r="U450" s="13" t="s">
        <v>1648</v>
      </c>
      <c r="V450" s="15">
        <v>124.75</v>
      </c>
      <c r="W450" s="13">
        <v>5</v>
      </c>
      <c r="X450" s="13">
        <v>0</v>
      </c>
      <c r="Y450" s="15">
        <v>57.384999999999998</v>
      </c>
    </row>
    <row r="451" spans="1:25" x14ac:dyDescent="0.3">
      <c r="A451" s="16">
        <v>1556</v>
      </c>
      <c r="B451" s="16" t="s">
        <v>1649</v>
      </c>
      <c r="C451" s="21">
        <f>1/COUNTIF(B:B,'Store Data - 2017'!$B451)</f>
        <v>1</v>
      </c>
      <c r="D451" s="17">
        <v>42982</v>
      </c>
      <c r="E451" s="17">
        <v>42986</v>
      </c>
      <c r="F451" s="22" t="str">
        <f>TEXT('Store Data - 2017'!$D451,"mmmm")</f>
        <v>September</v>
      </c>
      <c r="G451" s="22" t="str">
        <f>TEXT('Store Data - 2017'!$D451,"dddd")</f>
        <v>Monday</v>
      </c>
      <c r="H451" s="16" t="s">
        <v>22</v>
      </c>
      <c r="I451" s="16" t="s">
        <v>1650</v>
      </c>
      <c r="J451" s="16" t="s">
        <v>1651</v>
      </c>
      <c r="K451" s="21">
        <f>1/COUNTIF(J:J,'Store Data - 2017'!$J451)</f>
        <v>0.2</v>
      </c>
      <c r="L451" s="16" t="s">
        <v>25</v>
      </c>
      <c r="M451" s="16" t="s">
        <v>26</v>
      </c>
      <c r="N451" s="16" t="s">
        <v>1316</v>
      </c>
      <c r="O451" s="16" t="s">
        <v>127</v>
      </c>
      <c r="P451" s="16">
        <v>11561</v>
      </c>
      <c r="Q451" s="16" t="s">
        <v>40</v>
      </c>
      <c r="R451" s="16" t="s">
        <v>1652</v>
      </c>
      <c r="S451" s="16" t="s">
        <v>61</v>
      </c>
      <c r="T451" s="16" t="s">
        <v>110</v>
      </c>
      <c r="U451" s="16" t="s">
        <v>1653</v>
      </c>
      <c r="V451" s="18">
        <v>91.96</v>
      </c>
      <c r="W451" s="16">
        <v>4</v>
      </c>
      <c r="X451" s="16">
        <v>0</v>
      </c>
      <c r="Y451" s="18">
        <v>39.5428</v>
      </c>
    </row>
    <row r="452" spans="1:25" x14ac:dyDescent="0.3">
      <c r="A452" s="13">
        <v>1562</v>
      </c>
      <c r="B452" s="13" t="s">
        <v>1654</v>
      </c>
      <c r="C452" s="21">
        <f>1/COUNTIF(B:B,'Store Data - 2017'!$B452)</f>
        <v>1</v>
      </c>
      <c r="D452" s="14">
        <v>42983</v>
      </c>
      <c r="E452" s="14">
        <v>42984</v>
      </c>
      <c r="F452" s="22" t="str">
        <f>TEXT('Store Data - 2017'!$D452,"mmmm")</f>
        <v>September</v>
      </c>
      <c r="G452" s="22" t="str">
        <f>TEXT('Store Data - 2017'!$D452,"dddd")</f>
        <v>Tuesday</v>
      </c>
      <c r="H452" s="13" t="s">
        <v>80</v>
      </c>
      <c r="I452" s="13" t="s">
        <v>92</v>
      </c>
      <c r="J452" s="13" t="s">
        <v>93</v>
      </c>
      <c r="K452" s="21">
        <f>1/COUNTIF(J:J,'Store Data - 2017'!$J452)</f>
        <v>0.1</v>
      </c>
      <c r="L452" s="13" t="s">
        <v>48</v>
      </c>
      <c r="M452" s="13" t="s">
        <v>26</v>
      </c>
      <c r="N452" s="13" t="s">
        <v>432</v>
      </c>
      <c r="O452" s="13" t="s">
        <v>433</v>
      </c>
      <c r="P452" s="13">
        <v>98115</v>
      </c>
      <c r="Q452" s="13" t="s">
        <v>120</v>
      </c>
      <c r="R452" s="13" t="s">
        <v>363</v>
      </c>
      <c r="S452" s="13" t="s">
        <v>31</v>
      </c>
      <c r="T452" s="13" t="s">
        <v>146</v>
      </c>
      <c r="U452" s="13" t="s">
        <v>364</v>
      </c>
      <c r="V452" s="15">
        <v>2.78</v>
      </c>
      <c r="W452" s="13">
        <v>1</v>
      </c>
      <c r="X452" s="13">
        <v>0</v>
      </c>
      <c r="Y452" s="15">
        <v>0.7228</v>
      </c>
    </row>
    <row r="453" spans="1:25" x14ac:dyDescent="0.3">
      <c r="A453" s="16">
        <v>1563</v>
      </c>
      <c r="B453" s="16" t="s">
        <v>1655</v>
      </c>
      <c r="C453" s="21">
        <f>1/COUNTIF(B:B,'Store Data - 2017'!$B453)</f>
        <v>1</v>
      </c>
      <c r="D453" s="17">
        <v>42916</v>
      </c>
      <c r="E453" s="17">
        <v>42916</v>
      </c>
      <c r="F453" s="22" t="str">
        <f>TEXT('Store Data - 2017'!$D453,"mmmm")</f>
        <v>June</v>
      </c>
      <c r="G453" s="22" t="str">
        <f>TEXT('Store Data - 2017'!$D453,"dddd")</f>
        <v>Friday</v>
      </c>
      <c r="H453" s="16" t="s">
        <v>760</v>
      </c>
      <c r="I453" s="16" t="s">
        <v>1656</v>
      </c>
      <c r="J453" s="16" t="s">
        <v>1657</v>
      </c>
      <c r="K453" s="21">
        <f>1/COUNTIF(J:J,'Store Data - 2017'!$J453)</f>
        <v>1</v>
      </c>
      <c r="L453" s="16" t="s">
        <v>25</v>
      </c>
      <c r="M453" s="16" t="s">
        <v>26</v>
      </c>
      <c r="N453" s="16" t="s">
        <v>126</v>
      </c>
      <c r="O453" s="16" t="s">
        <v>127</v>
      </c>
      <c r="P453" s="16">
        <v>10011</v>
      </c>
      <c r="Q453" s="16" t="s">
        <v>40</v>
      </c>
      <c r="R453" s="16" t="s">
        <v>1658</v>
      </c>
      <c r="S453" s="16" t="s">
        <v>42</v>
      </c>
      <c r="T453" s="16" t="s">
        <v>251</v>
      </c>
      <c r="U453" s="16" t="s">
        <v>1659</v>
      </c>
      <c r="V453" s="18">
        <v>1044.6300000000001</v>
      </c>
      <c r="W453" s="16">
        <v>5</v>
      </c>
      <c r="X453" s="16">
        <v>0.4</v>
      </c>
      <c r="Y453" s="18">
        <v>-295.9785</v>
      </c>
    </row>
    <row r="454" spans="1:25" x14ac:dyDescent="0.3">
      <c r="A454" s="13">
        <v>1569</v>
      </c>
      <c r="B454" s="13" t="s">
        <v>1660</v>
      </c>
      <c r="C454" s="21">
        <f>1/COUNTIF(B:B,'Store Data - 2017'!$B454)</f>
        <v>1</v>
      </c>
      <c r="D454" s="14">
        <v>42897</v>
      </c>
      <c r="E454" s="14">
        <v>42897</v>
      </c>
      <c r="F454" s="22" t="str">
        <f>TEXT('Store Data - 2017'!$D454,"mmmm")</f>
        <v>June</v>
      </c>
      <c r="G454" s="22" t="str">
        <f>TEXT('Store Data - 2017'!$D454,"dddd")</f>
        <v>Sunday</v>
      </c>
      <c r="H454" s="13" t="s">
        <v>760</v>
      </c>
      <c r="I454" s="13" t="s">
        <v>636</v>
      </c>
      <c r="J454" s="13" t="s">
        <v>637</v>
      </c>
      <c r="K454" s="21">
        <f>1/COUNTIF(J:J,'Store Data - 2017'!$J454)</f>
        <v>0.16666666666666666</v>
      </c>
      <c r="L454" s="13" t="s">
        <v>25</v>
      </c>
      <c r="M454" s="13" t="s">
        <v>26</v>
      </c>
      <c r="N454" s="13" t="s">
        <v>452</v>
      </c>
      <c r="O454" s="13" t="s">
        <v>134</v>
      </c>
      <c r="P454" s="13">
        <v>90004</v>
      </c>
      <c r="Q454" s="13" t="s">
        <v>120</v>
      </c>
      <c r="R454" s="13" t="s">
        <v>1661</v>
      </c>
      <c r="S454" s="13" t="s">
        <v>31</v>
      </c>
      <c r="T454" s="13" t="s">
        <v>32</v>
      </c>
      <c r="U454" s="13" t="s">
        <v>1662</v>
      </c>
      <c r="V454" s="15">
        <v>122.97</v>
      </c>
      <c r="W454" s="13">
        <v>3</v>
      </c>
      <c r="X454" s="13">
        <v>0</v>
      </c>
      <c r="Y454" s="15">
        <v>60.255299999999998</v>
      </c>
    </row>
    <row r="455" spans="1:25" x14ac:dyDescent="0.3">
      <c r="A455" s="16">
        <v>1570</v>
      </c>
      <c r="B455" s="16" t="s">
        <v>1663</v>
      </c>
      <c r="C455" s="21">
        <f>1/COUNTIF(B:B,'Store Data - 2017'!$B455)</f>
        <v>1</v>
      </c>
      <c r="D455" s="17">
        <v>43065</v>
      </c>
      <c r="E455" s="17">
        <v>43069</v>
      </c>
      <c r="F455" s="22" t="str">
        <f>TEXT('Store Data - 2017'!$D455,"mmmm")</f>
        <v>November</v>
      </c>
      <c r="G455" s="22" t="str">
        <f>TEXT('Store Data - 2017'!$D455,"dddd")</f>
        <v>Sunday</v>
      </c>
      <c r="H455" s="16" t="s">
        <v>22</v>
      </c>
      <c r="I455" s="16" t="s">
        <v>1664</v>
      </c>
      <c r="J455" s="16" t="s">
        <v>1665</v>
      </c>
      <c r="K455" s="21">
        <f>1/COUNTIF(J:J,'Store Data - 2017'!$J455)</f>
        <v>8.3333333333333329E-2</v>
      </c>
      <c r="L455" s="16" t="s">
        <v>57</v>
      </c>
      <c r="M455" s="16" t="s">
        <v>26</v>
      </c>
      <c r="N455" s="16" t="s">
        <v>844</v>
      </c>
      <c r="O455" s="16" t="s">
        <v>353</v>
      </c>
      <c r="P455" s="16">
        <v>30318</v>
      </c>
      <c r="Q455" s="16" t="s">
        <v>29</v>
      </c>
      <c r="R455" s="16" t="s">
        <v>1666</v>
      </c>
      <c r="S455" s="16" t="s">
        <v>31</v>
      </c>
      <c r="T455" s="16" t="s">
        <v>146</v>
      </c>
      <c r="U455" s="16" t="s">
        <v>1667</v>
      </c>
      <c r="V455" s="18">
        <v>12.84</v>
      </c>
      <c r="W455" s="16">
        <v>3</v>
      </c>
      <c r="X455" s="16">
        <v>0</v>
      </c>
      <c r="Y455" s="18">
        <v>3.7235999999999998</v>
      </c>
    </row>
    <row r="456" spans="1:25" x14ac:dyDescent="0.3">
      <c r="A456" s="13">
        <v>1596</v>
      </c>
      <c r="B456" s="13" t="s">
        <v>1668</v>
      </c>
      <c r="C456" s="21">
        <f>1/COUNTIF(B:B,'Store Data - 2017'!$B456)</f>
        <v>1</v>
      </c>
      <c r="D456" s="14">
        <v>42863</v>
      </c>
      <c r="E456" s="14">
        <v>42867</v>
      </c>
      <c r="F456" s="22" t="str">
        <f>TEXT('Store Data - 2017'!$D456,"mmmm")</f>
        <v>May</v>
      </c>
      <c r="G456" s="22" t="str">
        <f>TEXT('Store Data - 2017'!$D456,"dddd")</f>
        <v>Monday</v>
      </c>
      <c r="H456" s="13" t="s">
        <v>22</v>
      </c>
      <c r="I456" s="13" t="s">
        <v>1669</v>
      </c>
      <c r="J456" s="13" t="s">
        <v>1670</v>
      </c>
      <c r="K456" s="21">
        <f>1/COUNTIF(J:J,'Store Data - 2017'!$J456)</f>
        <v>0.16666666666666666</v>
      </c>
      <c r="L456" s="13" t="s">
        <v>25</v>
      </c>
      <c r="M456" s="13" t="s">
        <v>26</v>
      </c>
      <c r="N456" s="13" t="s">
        <v>165</v>
      </c>
      <c r="O456" s="13" t="s">
        <v>166</v>
      </c>
      <c r="P456" s="13">
        <v>43229</v>
      </c>
      <c r="Q456" s="13" t="s">
        <v>40</v>
      </c>
      <c r="R456" s="13" t="s">
        <v>1671</v>
      </c>
      <c r="S456" s="13" t="s">
        <v>42</v>
      </c>
      <c r="T456" s="13" t="s">
        <v>43</v>
      </c>
      <c r="U456" s="13" t="s">
        <v>1672</v>
      </c>
      <c r="V456" s="15">
        <v>47.991999999999997</v>
      </c>
      <c r="W456" s="13">
        <v>2</v>
      </c>
      <c r="X456" s="13">
        <v>0.3</v>
      </c>
      <c r="Y456" s="15">
        <v>-2.0568</v>
      </c>
    </row>
    <row r="457" spans="1:25" x14ac:dyDescent="0.3">
      <c r="A457" s="16">
        <v>1597</v>
      </c>
      <c r="B457" s="16" t="s">
        <v>1673</v>
      </c>
      <c r="C457" s="21">
        <f>1/COUNTIF(B:B,'Store Data - 2017'!$B457)</f>
        <v>1</v>
      </c>
      <c r="D457" s="17">
        <v>43024</v>
      </c>
      <c r="E457" s="17">
        <v>43026</v>
      </c>
      <c r="F457" s="22" t="str">
        <f>TEXT('Store Data - 2017'!$D457,"mmmm")</f>
        <v>October</v>
      </c>
      <c r="G457" s="22" t="str">
        <f>TEXT('Store Data - 2017'!$D457,"dddd")</f>
        <v>Monday</v>
      </c>
      <c r="H457" s="16" t="s">
        <v>80</v>
      </c>
      <c r="I457" s="16" t="s">
        <v>1674</v>
      </c>
      <c r="J457" s="16" t="s">
        <v>1675</v>
      </c>
      <c r="K457" s="21">
        <f>1/COUNTIF(J:J,'Store Data - 2017'!$J457)</f>
        <v>0.14285714285714285</v>
      </c>
      <c r="L457" s="16" t="s">
        <v>57</v>
      </c>
      <c r="M457" s="16" t="s">
        <v>26</v>
      </c>
      <c r="N457" s="16" t="s">
        <v>126</v>
      </c>
      <c r="O457" s="16" t="s">
        <v>127</v>
      </c>
      <c r="P457" s="16">
        <v>10011</v>
      </c>
      <c r="Q457" s="16" t="s">
        <v>40</v>
      </c>
      <c r="R457" s="16" t="s">
        <v>526</v>
      </c>
      <c r="S457" s="16" t="s">
        <v>42</v>
      </c>
      <c r="T457" s="16" t="s">
        <v>87</v>
      </c>
      <c r="U457" s="16" t="s">
        <v>527</v>
      </c>
      <c r="V457" s="18">
        <v>547.29999999999995</v>
      </c>
      <c r="W457" s="16">
        <v>13</v>
      </c>
      <c r="X457" s="16">
        <v>0</v>
      </c>
      <c r="Y457" s="18">
        <v>175.136</v>
      </c>
    </row>
    <row r="458" spans="1:25" x14ac:dyDescent="0.3">
      <c r="A458" s="13">
        <v>1598</v>
      </c>
      <c r="B458" s="13" t="s">
        <v>1676</v>
      </c>
      <c r="C458" s="21">
        <f>1/COUNTIF(B:B,'Store Data - 2017'!$B458)</f>
        <v>0.25</v>
      </c>
      <c r="D458" s="14">
        <v>43058</v>
      </c>
      <c r="E458" s="14">
        <v>43060</v>
      </c>
      <c r="F458" s="22" t="str">
        <f>TEXT('Store Data - 2017'!$D458,"mmmm")</f>
        <v>November</v>
      </c>
      <c r="G458" s="22" t="str">
        <f>TEXT('Store Data - 2017'!$D458,"dddd")</f>
        <v>Sunday</v>
      </c>
      <c r="H458" s="13" t="s">
        <v>35</v>
      </c>
      <c r="I458" s="13" t="s">
        <v>1650</v>
      </c>
      <c r="J458" s="13" t="s">
        <v>1651</v>
      </c>
      <c r="K458" s="21">
        <f>1/COUNTIF(J:J,'Store Data - 2017'!$J458)</f>
        <v>0.2</v>
      </c>
      <c r="L458" s="13" t="s">
        <v>25</v>
      </c>
      <c r="M458" s="13" t="s">
        <v>26</v>
      </c>
      <c r="N458" s="13" t="s">
        <v>1677</v>
      </c>
      <c r="O458" s="13" t="s">
        <v>50</v>
      </c>
      <c r="P458" s="13">
        <v>75007</v>
      </c>
      <c r="Q458" s="13" t="s">
        <v>51</v>
      </c>
      <c r="R458" s="13" t="s">
        <v>1678</v>
      </c>
      <c r="S458" s="13" t="s">
        <v>31</v>
      </c>
      <c r="T458" s="13" t="s">
        <v>32</v>
      </c>
      <c r="U458" s="13" t="s">
        <v>1679</v>
      </c>
      <c r="V458" s="15">
        <v>16.896000000000001</v>
      </c>
      <c r="W458" s="13">
        <v>4</v>
      </c>
      <c r="X458" s="13">
        <v>0.2</v>
      </c>
      <c r="Y458" s="15">
        <v>5.28</v>
      </c>
    </row>
    <row r="459" spans="1:25" x14ac:dyDescent="0.3">
      <c r="A459" s="16">
        <v>1599</v>
      </c>
      <c r="B459" s="16" t="s">
        <v>1676</v>
      </c>
      <c r="C459" s="21">
        <f>1/COUNTIF(B:B,'Store Data - 2017'!$B459)</f>
        <v>0.25</v>
      </c>
      <c r="D459" s="17">
        <v>43058</v>
      </c>
      <c r="E459" s="17">
        <v>43060</v>
      </c>
      <c r="F459" s="22" t="str">
        <f>TEXT('Store Data - 2017'!$D459,"mmmm")</f>
        <v>November</v>
      </c>
      <c r="G459" s="22" t="str">
        <f>TEXT('Store Data - 2017'!$D459,"dddd")</f>
        <v>Sunday</v>
      </c>
      <c r="H459" s="16" t="s">
        <v>35</v>
      </c>
      <c r="I459" s="16" t="s">
        <v>1650</v>
      </c>
      <c r="J459" s="16" t="s">
        <v>1651</v>
      </c>
      <c r="K459" s="21">
        <f>1/COUNTIF(J:J,'Store Data - 2017'!$J459)</f>
        <v>0.2</v>
      </c>
      <c r="L459" s="16" t="s">
        <v>25</v>
      </c>
      <c r="M459" s="16" t="s">
        <v>26</v>
      </c>
      <c r="N459" s="16" t="s">
        <v>1677</v>
      </c>
      <c r="O459" s="16" t="s">
        <v>50</v>
      </c>
      <c r="P459" s="16">
        <v>75007</v>
      </c>
      <c r="Q459" s="16" t="s">
        <v>51</v>
      </c>
      <c r="R459" s="16" t="s">
        <v>1680</v>
      </c>
      <c r="S459" s="16" t="s">
        <v>31</v>
      </c>
      <c r="T459" s="16" t="s">
        <v>725</v>
      </c>
      <c r="U459" s="16" t="s">
        <v>1681</v>
      </c>
      <c r="V459" s="18">
        <v>6.6719999999999997</v>
      </c>
      <c r="W459" s="16">
        <v>1</v>
      </c>
      <c r="X459" s="16">
        <v>0.2</v>
      </c>
      <c r="Y459" s="18">
        <v>0.50039999999999996</v>
      </c>
    </row>
    <row r="460" spans="1:25" x14ac:dyDescent="0.3">
      <c r="A460" s="13">
        <v>1600</v>
      </c>
      <c r="B460" s="13" t="s">
        <v>1676</v>
      </c>
      <c r="C460" s="21">
        <f>1/COUNTIF(B:B,'Store Data - 2017'!$B460)</f>
        <v>0.25</v>
      </c>
      <c r="D460" s="14">
        <v>43058</v>
      </c>
      <c r="E460" s="14">
        <v>43060</v>
      </c>
      <c r="F460" s="22" t="str">
        <f>TEXT('Store Data - 2017'!$D460,"mmmm")</f>
        <v>November</v>
      </c>
      <c r="G460" s="22" t="str">
        <f>TEXT('Store Data - 2017'!$D460,"dddd")</f>
        <v>Sunday</v>
      </c>
      <c r="H460" s="13" t="s">
        <v>35</v>
      </c>
      <c r="I460" s="13" t="s">
        <v>1650</v>
      </c>
      <c r="J460" s="13" t="s">
        <v>1651</v>
      </c>
      <c r="K460" s="21">
        <f>1/COUNTIF(J:J,'Store Data - 2017'!$J460)</f>
        <v>0.2</v>
      </c>
      <c r="L460" s="13" t="s">
        <v>25</v>
      </c>
      <c r="M460" s="13" t="s">
        <v>26</v>
      </c>
      <c r="N460" s="13" t="s">
        <v>1677</v>
      </c>
      <c r="O460" s="13" t="s">
        <v>50</v>
      </c>
      <c r="P460" s="13">
        <v>75007</v>
      </c>
      <c r="Q460" s="13" t="s">
        <v>51</v>
      </c>
      <c r="R460" s="13" t="s">
        <v>1682</v>
      </c>
      <c r="S460" s="13" t="s">
        <v>31</v>
      </c>
      <c r="T460" s="13" t="s">
        <v>146</v>
      </c>
      <c r="U460" s="13" t="s">
        <v>1683</v>
      </c>
      <c r="V460" s="15">
        <v>99.135999999999996</v>
      </c>
      <c r="W460" s="13">
        <v>4</v>
      </c>
      <c r="X460" s="13">
        <v>0.2</v>
      </c>
      <c r="Y460" s="15">
        <v>8.6744000000000003</v>
      </c>
    </row>
    <row r="461" spans="1:25" x14ac:dyDescent="0.3">
      <c r="A461" s="16">
        <v>1601</v>
      </c>
      <c r="B461" s="16" t="s">
        <v>1676</v>
      </c>
      <c r="C461" s="21">
        <f>1/COUNTIF(B:B,'Store Data - 2017'!$B461)</f>
        <v>0.25</v>
      </c>
      <c r="D461" s="17">
        <v>43058</v>
      </c>
      <c r="E461" s="17">
        <v>43060</v>
      </c>
      <c r="F461" s="22" t="str">
        <f>TEXT('Store Data - 2017'!$D461,"mmmm")</f>
        <v>November</v>
      </c>
      <c r="G461" s="22" t="str">
        <f>TEXT('Store Data - 2017'!$D461,"dddd")</f>
        <v>Sunday</v>
      </c>
      <c r="H461" s="16" t="s">
        <v>35</v>
      </c>
      <c r="I461" s="16" t="s">
        <v>1650</v>
      </c>
      <c r="J461" s="16" t="s">
        <v>1651</v>
      </c>
      <c r="K461" s="21">
        <f>1/COUNTIF(J:J,'Store Data - 2017'!$J461)</f>
        <v>0.2</v>
      </c>
      <c r="L461" s="16" t="s">
        <v>25</v>
      </c>
      <c r="M461" s="16" t="s">
        <v>26</v>
      </c>
      <c r="N461" s="16" t="s">
        <v>1677</v>
      </c>
      <c r="O461" s="16" t="s">
        <v>50</v>
      </c>
      <c r="P461" s="16">
        <v>75007</v>
      </c>
      <c r="Q461" s="16" t="s">
        <v>51</v>
      </c>
      <c r="R461" s="16" t="s">
        <v>336</v>
      </c>
      <c r="S461" s="16" t="s">
        <v>42</v>
      </c>
      <c r="T461" s="16" t="s">
        <v>87</v>
      </c>
      <c r="U461" s="16" t="s">
        <v>337</v>
      </c>
      <c r="V461" s="18">
        <v>15.992000000000001</v>
      </c>
      <c r="W461" s="16">
        <v>2</v>
      </c>
      <c r="X461" s="16">
        <v>0.6</v>
      </c>
      <c r="Y461" s="18">
        <v>-13.993</v>
      </c>
    </row>
    <row r="462" spans="1:25" x14ac:dyDescent="0.3">
      <c r="A462" s="13">
        <v>1604</v>
      </c>
      <c r="B462" s="13" t="s">
        <v>1684</v>
      </c>
      <c r="C462" s="21">
        <f>1/COUNTIF(B:B,'Store Data - 2017'!$B462)</f>
        <v>1</v>
      </c>
      <c r="D462" s="14">
        <v>43069</v>
      </c>
      <c r="E462" s="14">
        <v>43073</v>
      </c>
      <c r="F462" s="22" t="str">
        <f>TEXT('Store Data - 2017'!$D462,"mmmm")</f>
        <v>November</v>
      </c>
      <c r="G462" s="22" t="str">
        <f>TEXT('Store Data - 2017'!$D462,"dddd")</f>
        <v>Thursday</v>
      </c>
      <c r="H462" s="13" t="s">
        <v>22</v>
      </c>
      <c r="I462" s="13" t="s">
        <v>1685</v>
      </c>
      <c r="J462" s="13" t="s">
        <v>1686</v>
      </c>
      <c r="K462" s="21">
        <f>1/COUNTIF(J:J,'Store Data - 2017'!$J462)</f>
        <v>0.16666666666666666</v>
      </c>
      <c r="L462" s="13" t="s">
        <v>25</v>
      </c>
      <c r="M462" s="13" t="s">
        <v>26</v>
      </c>
      <c r="N462" s="13" t="s">
        <v>793</v>
      </c>
      <c r="O462" s="13" t="s">
        <v>1687</v>
      </c>
      <c r="P462" s="13">
        <v>19711</v>
      </c>
      <c r="Q462" s="13" t="s">
        <v>40</v>
      </c>
      <c r="R462" s="13" t="s">
        <v>1688</v>
      </c>
      <c r="S462" s="13" t="s">
        <v>31</v>
      </c>
      <c r="T462" s="13" t="s">
        <v>146</v>
      </c>
      <c r="U462" s="13" t="s">
        <v>1689</v>
      </c>
      <c r="V462" s="15">
        <v>155.94</v>
      </c>
      <c r="W462" s="13">
        <v>6</v>
      </c>
      <c r="X462" s="13">
        <v>0</v>
      </c>
      <c r="Y462" s="15">
        <v>45.2226</v>
      </c>
    </row>
    <row r="463" spans="1:25" x14ac:dyDescent="0.3">
      <c r="A463" s="16">
        <v>1614</v>
      </c>
      <c r="B463" s="16" t="s">
        <v>1690</v>
      </c>
      <c r="C463" s="21">
        <f>1/COUNTIF(B:B,'Store Data - 2017'!$B463)</f>
        <v>1</v>
      </c>
      <c r="D463" s="17">
        <v>43090</v>
      </c>
      <c r="E463" s="17">
        <v>43094</v>
      </c>
      <c r="F463" s="22" t="str">
        <f>TEXT('Store Data - 2017'!$D463,"mmmm")</f>
        <v>December</v>
      </c>
      <c r="G463" s="22" t="str">
        <f>TEXT('Store Data - 2017'!$D463,"dddd")</f>
        <v>Thursday</v>
      </c>
      <c r="H463" s="16" t="s">
        <v>22</v>
      </c>
      <c r="I463" s="16" t="s">
        <v>1451</v>
      </c>
      <c r="J463" s="16" t="s">
        <v>1452</v>
      </c>
      <c r="K463" s="21">
        <f>1/COUNTIF(J:J,'Store Data - 2017'!$J463)</f>
        <v>0.14285714285714285</v>
      </c>
      <c r="L463" s="16" t="s">
        <v>57</v>
      </c>
      <c r="M463" s="16" t="s">
        <v>26</v>
      </c>
      <c r="N463" s="16" t="s">
        <v>1691</v>
      </c>
      <c r="O463" s="16" t="s">
        <v>134</v>
      </c>
      <c r="P463" s="16">
        <v>94601</v>
      </c>
      <c r="Q463" s="16" t="s">
        <v>120</v>
      </c>
      <c r="R463" s="16" t="s">
        <v>1692</v>
      </c>
      <c r="S463" s="16" t="s">
        <v>31</v>
      </c>
      <c r="T463" s="16" t="s">
        <v>70</v>
      </c>
      <c r="U463" s="16" t="s">
        <v>1693</v>
      </c>
      <c r="V463" s="18">
        <v>1000.02</v>
      </c>
      <c r="W463" s="16">
        <v>7</v>
      </c>
      <c r="X463" s="16">
        <v>0</v>
      </c>
      <c r="Y463" s="18">
        <v>290.00580000000002</v>
      </c>
    </row>
    <row r="464" spans="1:25" x14ac:dyDescent="0.3">
      <c r="A464" s="13">
        <v>1621</v>
      </c>
      <c r="B464" s="13" t="s">
        <v>1694</v>
      </c>
      <c r="C464" s="21">
        <f>1/COUNTIF(B:B,'Store Data - 2017'!$B464)</f>
        <v>0.25</v>
      </c>
      <c r="D464" s="14">
        <v>42924</v>
      </c>
      <c r="E464" s="14">
        <v>42931</v>
      </c>
      <c r="F464" s="22" t="str">
        <f>TEXT('Store Data - 2017'!$D464,"mmmm")</f>
        <v>July</v>
      </c>
      <c r="G464" s="22" t="str">
        <f>TEXT('Store Data - 2017'!$D464,"dddd")</f>
        <v>Saturday</v>
      </c>
      <c r="H464" s="13" t="s">
        <v>22</v>
      </c>
      <c r="I464" s="13" t="s">
        <v>1695</v>
      </c>
      <c r="J464" s="13" t="s">
        <v>1696</v>
      </c>
      <c r="K464" s="21">
        <f>1/COUNTIF(J:J,'Store Data - 2017'!$J464)</f>
        <v>0.25</v>
      </c>
      <c r="L464" s="13" t="s">
        <v>25</v>
      </c>
      <c r="M464" s="13" t="s">
        <v>26</v>
      </c>
      <c r="N464" s="13" t="s">
        <v>1697</v>
      </c>
      <c r="O464" s="13" t="s">
        <v>433</v>
      </c>
      <c r="P464" s="13">
        <v>98031</v>
      </c>
      <c r="Q464" s="13" t="s">
        <v>120</v>
      </c>
      <c r="R464" s="13" t="s">
        <v>1698</v>
      </c>
      <c r="S464" s="13" t="s">
        <v>42</v>
      </c>
      <c r="T464" s="13" t="s">
        <v>87</v>
      </c>
      <c r="U464" s="13" t="s">
        <v>1699</v>
      </c>
      <c r="V464" s="15">
        <v>198.46</v>
      </c>
      <c r="W464" s="13">
        <v>2</v>
      </c>
      <c r="X464" s="13">
        <v>0</v>
      </c>
      <c r="Y464" s="15">
        <v>99.23</v>
      </c>
    </row>
    <row r="465" spans="1:25" x14ac:dyDescent="0.3">
      <c r="A465" s="16">
        <v>1622</v>
      </c>
      <c r="B465" s="16" t="s">
        <v>1694</v>
      </c>
      <c r="C465" s="21">
        <f>1/COUNTIF(B:B,'Store Data - 2017'!$B465)</f>
        <v>0.25</v>
      </c>
      <c r="D465" s="17">
        <v>42924</v>
      </c>
      <c r="E465" s="17">
        <v>42931</v>
      </c>
      <c r="F465" s="22" t="str">
        <f>TEXT('Store Data - 2017'!$D465,"mmmm")</f>
        <v>July</v>
      </c>
      <c r="G465" s="22" t="str">
        <f>TEXT('Store Data - 2017'!$D465,"dddd")</f>
        <v>Saturday</v>
      </c>
      <c r="H465" s="16" t="s">
        <v>22</v>
      </c>
      <c r="I465" s="16" t="s">
        <v>1695</v>
      </c>
      <c r="J465" s="16" t="s">
        <v>1696</v>
      </c>
      <c r="K465" s="21">
        <f>1/COUNTIF(J:J,'Store Data - 2017'!$J465)</f>
        <v>0.25</v>
      </c>
      <c r="L465" s="16" t="s">
        <v>25</v>
      </c>
      <c r="M465" s="16" t="s">
        <v>26</v>
      </c>
      <c r="N465" s="16" t="s">
        <v>1697</v>
      </c>
      <c r="O465" s="16" t="s">
        <v>433</v>
      </c>
      <c r="P465" s="16">
        <v>98031</v>
      </c>
      <c r="Q465" s="16" t="s">
        <v>120</v>
      </c>
      <c r="R465" s="16" t="s">
        <v>690</v>
      </c>
      <c r="S465" s="16" t="s">
        <v>31</v>
      </c>
      <c r="T465" s="16" t="s">
        <v>113</v>
      </c>
      <c r="U465" s="16" t="s">
        <v>691</v>
      </c>
      <c r="V465" s="18">
        <v>786.48</v>
      </c>
      <c r="W465" s="16">
        <v>8</v>
      </c>
      <c r="X465" s="16">
        <v>0</v>
      </c>
      <c r="Y465" s="18">
        <v>385.37520000000001</v>
      </c>
    </row>
    <row r="466" spans="1:25" x14ac:dyDescent="0.3">
      <c r="A466" s="13">
        <v>1623</v>
      </c>
      <c r="B466" s="13" t="s">
        <v>1694</v>
      </c>
      <c r="C466" s="21">
        <f>1/COUNTIF(B:B,'Store Data - 2017'!$B466)</f>
        <v>0.25</v>
      </c>
      <c r="D466" s="14">
        <v>42924</v>
      </c>
      <c r="E466" s="14">
        <v>42931</v>
      </c>
      <c r="F466" s="22" t="str">
        <f>TEXT('Store Data - 2017'!$D466,"mmmm")</f>
        <v>July</v>
      </c>
      <c r="G466" s="22" t="str">
        <f>TEXT('Store Data - 2017'!$D466,"dddd")</f>
        <v>Saturday</v>
      </c>
      <c r="H466" s="13" t="s">
        <v>22</v>
      </c>
      <c r="I466" s="13" t="s">
        <v>1695</v>
      </c>
      <c r="J466" s="13" t="s">
        <v>1696</v>
      </c>
      <c r="K466" s="21">
        <f>1/COUNTIF(J:J,'Store Data - 2017'!$J466)</f>
        <v>0.25</v>
      </c>
      <c r="L466" s="13" t="s">
        <v>25</v>
      </c>
      <c r="M466" s="13" t="s">
        <v>26</v>
      </c>
      <c r="N466" s="13" t="s">
        <v>1697</v>
      </c>
      <c r="O466" s="13" t="s">
        <v>433</v>
      </c>
      <c r="P466" s="13">
        <v>98031</v>
      </c>
      <c r="Q466" s="13" t="s">
        <v>120</v>
      </c>
      <c r="R466" s="13" t="s">
        <v>613</v>
      </c>
      <c r="S466" s="13" t="s">
        <v>31</v>
      </c>
      <c r="T466" s="13" t="s">
        <v>84</v>
      </c>
      <c r="U466" s="13" t="s">
        <v>614</v>
      </c>
      <c r="V466" s="15">
        <v>23.167999999999999</v>
      </c>
      <c r="W466" s="13">
        <v>2</v>
      </c>
      <c r="X466" s="13">
        <v>0.2</v>
      </c>
      <c r="Y466" s="15">
        <v>7.8192000000000004</v>
      </c>
    </row>
    <row r="467" spans="1:25" x14ac:dyDescent="0.3">
      <c r="A467" s="16">
        <v>1624</v>
      </c>
      <c r="B467" s="16" t="s">
        <v>1694</v>
      </c>
      <c r="C467" s="21">
        <f>1/COUNTIF(B:B,'Store Data - 2017'!$B467)</f>
        <v>0.25</v>
      </c>
      <c r="D467" s="17">
        <v>42924</v>
      </c>
      <c r="E467" s="17">
        <v>42931</v>
      </c>
      <c r="F467" s="22" t="str">
        <f>TEXT('Store Data - 2017'!$D467,"mmmm")</f>
        <v>July</v>
      </c>
      <c r="G467" s="22" t="str">
        <f>TEXT('Store Data - 2017'!$D467,"dddd")</f>
        <v>Saturday</v>
      </c>
      <c r="H467" s="16" t="s">
        <v>22</v>
      </c>
      <c r="I467" s="16" t="s">
        <v>1695</v>
      </c>
      <c r="J467" s="16" t="s">
        <v>1696</v>
      </c>
      <c r="K467" s="21">
        <f>1/COUNTIF(J:J,'Store Data - 2017'!$J467)</f>
        <v>0.25</v>
      </c>
      <c r="L467" s="16" t="s">
        <v>25</v>
      </c>
      <c r="M467" s="16" t="s">
        <v>26</v>
      </c>
      <c r="N467" s="16" t="s">
        <v>1697</v>
      </c>
      <c r="O467" s="16" t="s">
        <v>433</v>
      </c>
      <c r="P467" s="16">
        <v>98031</v>
      </c>
      <c r="Q467" s="16" t="s">
        <v>120</v>
      </c>
      <c r="R467" s="16" t="s">
        <v>1700</v>
      </c>
      <c r="S467" s="16" t="s">
        <v>61</v>
      </c>
      <c r="T467" s="16" t="s">
        <v>110</v>
      </c>
      <c r="U467" s="16" t="s">
        <v>1701</v>
      </c>
      <c r="V467" s="18">
        <v>50</v>
      </c>
      <c r="W467" s="16">
        <v>2</v>
      </c>
      <c r="X467" s="16">
        <v>0</v>
      </c>
      <c r="Y467" s="18">
        <v>10.5</v>
      </c>
    </row>
    <row r="468" spans="1:25" x14ac:dyDescent="0.3">
      <c r="A468" s="13">
        <v>1629</v>
      </c>
      <c r="B468" s="13" t="s">
        <v>1702</v>
      </c>
      <c r="C468" s="21">
        <f>1/COUNTIF(B:B,'Store Data - 2017'!$B468)</f>
        <v>0.5</v>
      </c>
      <c r="D468" s="14">
        <v>42907</v>
      </c>
      <c r="E468" s="14">
        <v>42911</v>
      </c>
      <c r="F468" s="22" t="str">
        <f>TEXT('Store Data - 2017'!$D468,"mmmm")</f>
        <v>June</v>
      </c>
      <c r="G468" s="22" t="str">
        <f>TEXT('Store Data - 2017'!$D468,"dddd")</f>
        <v>Wednesday</v>
      </c>
      <c r="H468" s="13" t="s">
        <v>35</v>
      </c>
      <c r="I468" s="13" t="s">
        <v>1703</v>
      </c>
      <c r="J468" s="13" t="s">
        <v>1704</v>
      </c>
      <c r="K468" s="21">
        <f>1/COUNTIF(J:J,'Store Data - 2017'!$J468)</f>
        <v>0.5</v>
      </c>
      <c r="L468" s="13" t="s">
        <v>25</v>
      </c>
      <c r="M468" s="13" t="s">
        <v>26</v>
      </c>
      <c r="N468" s="13" t="s">
        <v>773</v>
      </c>
      <c r="O468" s="13" t="s">
        <v>166</v>
      </c>
      <c r="P468" s="13">
        <v>44105</v>
      </c>
      <c r="Q468" s="13" t="s">
        <v>40</v>
      </c>
      <c r="R468" s="13" t="s">
        <v>1705</v>
      </c>
      <c r="S468" s="13" t="s">
        <v>42</v>
      </c>
      <c r="T468" s="13" t="s">
        <v>87</v>
      </c>
      <c r="U468" s="13" t="s">
        <v>1706</v>
      </c>
      <c r="V468" s="15">
        <v>17.920000000000002</v>
      </c>
      <c r="W468" s="13">
        <v>5</v>
      </c>
      <c r="X468" s="13">
        <v>0.2</v>
      </c>
      <c r="Y468" s="15">
        <v>2.464</v>
      </c>
    </row>
    <row r="469" spans="1:25" x14ac:dyDescent="0.3">
      <c r="A469" s="16">
        <v>1630</v>
      </c>
      <c r="B469" s="16" t="s">
        <v>1702</v>
      </c>
      <c r="C469" s="21">
        <f>1/COUNTIF(B:B,'Store Data - 2017'!$B469)</f>
        <v>0.5</v>
      </c>
      <c r="D469" s="17">
        <v>42907</v>
      </c>
      <c r="E469" s="17">
        <v>42911</v>
      </c>
      <c r="F469" s="22" t="str">
        <f>TEXT('Store Data - 2017'!$D469,"mmmm")</f>
        <v>June</v>
      </c>
      <c r="G469" s="22" t="str">
        <f>TEXT('Store Data - 2017'!$D469,"dddd")</f>
        <v>Wednesday</v>
      </c>
      <c r="H469" s="16" t="s">
        <v>35</v>
      </c>
      <c r="I469" s="16" t="s">
        <v>1703</v>
      </c>
      <c r="J469" s="16" t="s">
        <v>1704</v>
      </c>
      <c r="K469" s="21">
        <f>1/COUNTIF(J:J,'Store Data - 2017'!$J469)</f>
        <v>0.5</v>
      </c>
      <c r="L469" s="16" t="s">
        <v>25</v>
      </c>
      <c r="M469" s="16" t="s">
        <v>26</v>
      </c>
      <c r="N469" s="16" t="s">
        <v>773</v>
      </c>
      <c r="O469" s="16" t="s">
        <v>166</v>
      </c>
      <c r="P469" s="16">
        <v>44105</v>
      </c>
      <c r="Q469" s="16" t="s">
        <v>40</v>
      </c>
      <c r="R469" s="16" t="s">
        <v>992</v>
      </c>
      <c r="S469" s="16" t="s">
        <v>31</v>
      </c>
      <c r="T469" s="16" t="s">
        <v>84</v>
      </c>
      <c r="U469" s="16" t="s">
        <v>993</v>
      </c>
      <c r="V469" s="18">
        <v>41.256</v>
      </c>
      <c r="W469" s="16">
        <v>6</v>
      </c>
      <c r="X469" s="16">
        <v>0.7</v>
      </c>
      <c r="Y469" s="18">
        <v>-34.380000000000003</v>
      </c>
    </row>
    <row r="470" spans="1:25" x14ac:dyDescent="0.3">
      <c r="A470" s="13">
        <v>1653</v>
      </c>
      <c r="B470" s="13" t="s">
        <v>1707</v>
      </c>
      <c r="C470" s="21">
        <f>1/COUNTIF(B:B,'Store Data - 2017'!$B470)</f>
        <v>0.2</v>
      </c>
      <c r="D470" s="14">
        <v>43057</v>
      </c>
      <c r="E470" s="14">
        <v>43060</v>
      </c>
      <c r="F470" s="22" t="str">
        <f>TEXT('Store Data - 2017'!$D470,"mmmm")</f>
        <v>November</v>
      </c>
      <c r="G470" s="22" t="str">
        <f>TEXT('Store Data - 2017'!$D470,"dddd")</f>
        <v>Saturday</v>
      </c>
      <c r="H470" s="13" t="s">
        <v>80</v>
      </c>
      <c r="I470" s="13" t="s">
        <v>1708</v>
      </c>
      <c r="J470" s="13" t="s">
        <v>1709</v>
      </c>
      <c r="K470" s="21">
        <f>1/COUNTIF(J:J,'Store Data - 2017'!$J470)</f>
        <v>7.6923076923076927E-2</v>
      </c>
      <c r="L470" s="13" t="s">
        <v>25</v>
      </c>
      <c r="M470" s="13" t="s">
        <v>26</v>
      </c>
      <c r="N470" s="13" t="s">
        <v>432</v>
      </c>
      <c r="O470" s="13" t="s">
        <v>433</v>
      </c>
      <c r="P470" s="13">
        <v>98105</v>
      </c>
      <c r="Q470" s="13" t="s">
        <v>120</v>
      </c>
      <c r="R470" s="13" t="s">
        <v>1710</v>
      </c>
      <c r="S470" s="13" t="s">
        <v>31</v>
      </c>
      <c r="T470" s="13" t="s">
        <v>70</v>
      </c>
      <c r="U470" s="13" t="s">
        <v>1711</v>
      </c>
      <c r="V470" s="15">
        <v>169.68</v>
      </c>
      <c r="W470" s="13">
        <v>6</v>
      </c>
      <c r="X470" s="13">
        <v>0</v>
      </c>
      <c r="Y470" s="15">
        <v>45.813600000000001</v>
      </c>
    </row>
    <row r="471" spans="1:25" x14ac:dyDescent="0.3">
      <c r="A471" s="16">
        <v>1654</v>
      </c>
      <c r="B471" s="16" t="s">
        <v>1707</v>
      </c>
      <c r="C471" s="21">
        <f>1/COUNTIF(B:B,'Store Data - 2017'!$B471)</f>
        <v>0.2</v>
      </c>
      <c r="D471" s="17">
        <v>43057</v>
      </c>
      <c r="E471" s="17">
        <v>43060</v>
      </c>
      <c r="F471" s="22" t="str">
        <f>TEXT('Store Data - 2017'!$D471,"mmmm")</f>
        <v>November</v>
      </c>
      <c r="G471" s="22" t="str">
        <f>TEXT('Store Data - 2017'!$D471,"dddd")</f>
        <v>Saturday</v>
      </c>
      <c r="H471" s="16" t="s">
        <v>80</v>
      </c>
      <c r="I471" s="16" t="s">
        <v>1708</v>
      </c>
      <c r="J471" s="16" t="s">
        <v>1709</v>
      </c>
      <c r="K471" s="21">
        <f>1/COUNTIF(J:J,'Store Data - 2017'!$J471)</f>
        <v>7.6923076923076927E-2</v>
      </c>
      <c r="L471" s="16" t="s">
        <v>25</v>
      </c>
      <c r="M471" s="16" t="s">
        <v>26</v>
      </c>
      <c r="N471" s="16" t="s">
        <v>432</v>
      </c>
      <c r="O471" s="16" t="s">
        <v>433</v>
      </c>
      <c r="P471" s="16">
        <v>98105</v>
      </c>
      <c r="Q471" s="16" t="s">
        <v>120</v>
      </c>
      <c r="R471" s="16" t="s">
        <v>259</v>
      </c>
      <c r="S471" s="16" t="s">
        <v>61</v>
      </c>
      <c r="T471" s="16" t="s">
        <v>110</v>
      </c>
      <c r="U471" s="16" t="s">
        <v>704</v>
      </c>
      <c r="V471" s="18">
        <v>132.52000000000001</v>
      </c>
      <c r="W471" s="16">
        <v>4</v>
      </c>
      <c r="X471" s="16">
        <v>0</v>
      </c>
      <c r="Y471" s="18">
        <v>54.333199999999998</v>
      </c>
    </row>
    <row r="472" spans="1:25" x14ac:dyDescent="0.3">
      <c r="A472" s="13">
        <v>1655</v>
      </c>
      <c r="B472" s="13" t="s">
        <v>1707</v>
      </c>
      <c r="C472" s="21">
        <f>1/COUNTIF(B:B,'Store Data - 2017'!$B472)</f>
        <v>0.2</v>
      </c>
      <c r="D472" s="14">
        <v>43057</v>
      </c>
      <c r="E472" s="14">
        <v>43060</v>
      </c>
      <c r="F472" s="22" t="str">
        <f>TEXT('Store Data - 2017'!$D472,"mmmm")</f>
        <v>November</v>
      </c>
      <c r="G472" s="22" t="str">
        <f>TEXT('Store Data - 2017'!$D472,"dddd")</f>
        <v>Saturday</v>
      </c>
      <c r="H472" s="13" t="s">
        <v>80</v>
      </c>
      <c r="I472" s="13" t="s">
        <v>1708</v>
      </c>
      <c r="J472" s="13" t="s">
        <v>1709</v>
      </c>
      <c r="K472" s="21">
        <f>1/COUNTIF(J:J,'Store Data - 2017'!$J472)</f>
        <v>7.6923076923076927E-2</v>
      </c>
      <c r="L472" s="13" t="s">
        <v>25</v>
      </c>
      <c r="M472" s="13" t="s">
        <v>26</v>
      </c>
      <c r="N472" s="13" t="s">
        <v>432</v>
      </c>
      <c r="O472" s="13" t="s">
        <v>433</v>
      </c>
      <c r="P472" s="13">
        <v>98105</v>
      </c>
      <c r="Q472" s="13" t="s">
        <v>120</v>
      </c>
      <c r="R472" s="13" t="s">
        <v>1712</v>
      </c>
      <c r="S472" s="13" t="s">
        <v>31</v>
      </c>
      <c r="T472" s="13" t="s">
        <v>172</v>
      </c>
      <c r="U472" s="13" t="s">
        <v>1713</v>
      </c>
      <c r="V472" s="15">
        <v>2.96</v>
      </c>
      <c r="W472" s="13">
        <v>2</v>
      </c>
      <c r="X472" s="13">
        <v>0</v>
      </c>
      <c r="Y472" s="15">
        <v>1.4208000000000001</v>
      </c>
    </row>
    <row r="473" spans="1:25" x14ac:dyDescent="0.3">
      <c r="A473" s="16">
        <v>1656</v>
      </c>
      <c r="B473" s="16" t="s">
        <v>1707</v>
      </c>
      <c r="C473" s="21">
        <f>1/COUNTIF(B:B,'Store Data - 2017'!$B473)</f>
        <v>0.2</v>
      </c>
      <c r="D473" s="17">
        <v>43057</v>
      </c>
      <c r="E473" s="17">
        <v>43060</v>
      </c>
      <c r="F473" s="22" t="str">
        <f>TEXT('Store Data - 2017'!$D473,"mmmm")</f>
        <v>November</v>
      </c>
      <c r="G473" s="22" t="str">
        <f>TEXT('Store Data - 2017'!$D473,"dddd")</f>
        <v>Saturday</v>
      </c>
      <c r="H473" s="16" t="s">
        <v>80</v>
      </c>
      <c r="I473" s="16" t="s">
        <v>1708</v>
      </c>
      <c r="J473" s="16" t="s">
        <v>1709</v>
      </c>
      <c r="K473" s="21">
        <f>1/COUNTIF(J:J,'Store Data - 2017'!$J473)</f>
        <v>7.6923076923076927E-2</v>
      </c>
      <c r="L473" s="16" t="s">
        <v>25</v>
      </c>
      <c r="M473" s="16" t="s">
        <v>26</v>
      </c>
      <c r="N473" s="16" t="s">
        <v>432</v>
      </c>
      <c r="O473" s="16" t="s">
        <v>433</v>
      </c>
      <c r="P473" s="16">
        <v>98105</v>
      </c>
      <c r="Q473" s="16" t="s">
        <v>120</v>
      </c>
      <c r="R473" s="16" t="s">
        <v>1714</v>
      </c>
      <c r="S473" s="16" t="s">
        <v>31</v>
      </c>
      <c r="T473" s="16" t="s">
        <v>84</v>
      </c>
      <c r="U473" s="16" t="s">
        <v>1715</v>
      </c>
      <c r="V473" s="18">
        <v>8.4480000000000004</v>
      </c>
      <c r="W473" s="16">
        <v>2</v>
      </c>
      <c r="X473" s="16">
        <v>0.2</v>
      </c>
      <c r="Y473" s="18">
        <v>2.9567999999999999</v>
      </c>
    </row>
    <row r="474" spans="1:25" x14ac:dyDescent="0.3">
      <c r="A474" s="13">
        <v>1657</v>
      </c>
      <c r="B474" s="13" t="s">
        <v>1707</v>
      </c>
      <c r="C474" s="21">
        <f>1/COUNTIF(B:B,'Store Data - 2017'!$B474)</f>
        <v>0.2</v>
      </c>
      <c r="D474" s="14">
        <v>43057</v>
      </c>
      <c r="E474" s="14">
        <v>43060</v>
      </c>
      <c r="F474" s="22" t="str">
        <f>TEXT('Store Data - 2017'!$D474,"mmmm")</f>
        <v>November</v>
      </c>
      <c r="G474" s="22" t="str">
        <f>TEXT('Store Data - 2017'!$D474,"dddd")</f>
        <v>Saturday</v>
      </c>
      <c r="H474" s="13" t="s">
        <v>80</v>
      </c>
      <c r="I474" s="13" t="s">
        <v>1708</v>
      </c>
      <c r="J474" s="13" t="s">
        <v>1709</v>
      </c>
      <c r="K474" s="21">
        <f>1/COUNTIF(J:J,'Store Data - 2017'!$J474)</f>
        <v>7.6923076923076927E-2</v>
      </c>
      <c r="L474" s="13" t="s">
        <v>25</v>
      </c>
      <c r="M474" s="13" t="s">
        <v>26</v>
      </c>
      <c r="N474" s="13" t="s">
        <v>432</v>
      </c>
      <c r="O474" s="13" t="s">
        <v>433</v>
      </c>
      <c r="P474" s="13">
        <v>98105</v>
      </c>
      <c r="Q474" s="13" t="s">
        <v>120</v>
      </c>
      <c r="R474" s="13" t="s">
        <v>1716</v>
      </c>
      <c r="S474" s="13" t="s">
        <v>31</v>
      </c>
      <c r="T474" s="13" t="s">
        <v>70</v>
      </c>
      <c r="U474" s="13" t="s">
        <v>1717</v>
      </c>
      <c r="V474" s="15">
        <v>95.94</v>
      </c>
      <c r="W474" s="13">
        <v>3</v>
      </c>
      <c r="X474" s="13">
        <v>0</v>
      </c>
      <c r="Y474" s="15">
        <v>9.5939999999999994</v>
      </c>
    </row>
    <row r="475" spans="1:25" x14ac:dyDescent="0.3">
      <c r="A475" s="16">
        <v>1659</v>
      </c>
      <c r="B475" s="16" t="s">
        <v>1718</v>
      </c>
      <c r="C475" s="21">
        <f>1/COUNTIF(B:B,'Store Data - 2017'!$B475)</f>
        <v>1</v>
      </c>
      <c r="D475" s="17">
        <v>42755</v>
      </c>
      <c r="E475" s="17">
        <v>42761</v>
      </c>
      <c r="F475" s="22" t="str">
        <f>TEXT('Store Data - 2017'!$D475,"mmmm")</f>
        <v>January</v>
      </c>
      <c r="G475" s="22" t="str">
        <f>TEXT('Store Data - 2017'!$D475,"dddd")</f>
        <v>Friday</v>
      </c>
      <c r="H475" s="16" t="s">
        <v>22</v>
      </c>
      <c r="I475" s="16" t="s">
        <v>1719</v>
      </c>
      <c r="J475" s="16" t="s">
        <v>1720</v>
      </c>
      <c r="K475" s="21">
        <f>1/COUNTIF(J:J,'Store Data - 2017'!$J475)</f>
        <v>1</v>
      </c>
      <c r="L475" s="16" t="s">
        <v>25</v>
      </c>
      <c r="M475" s="16" t="s">
        <v>26</v>
      </c>
      <c r="N475" s="16" t="s">
        <v>452</v>
      </c>
      <c r="O475" s="16" t="s">
        <v>134</v>
      </c>
      <c r="P475" s="16">
        <v>90045</v>
      </c>
      <c r="Q475" s="16" t="s">
        <v>120</v>
      </c>
      <c r="R475" s="16" t="s">
        <v>1721</v>
      </c>
      <c r="S475" s="16" t="s">
        <v>61</v>
      </c>
      <c r="T475" s="16" t="s">
        <v>62</v>
      </c>
      <c r="U475" s="16" t="s">
        <v>1722</v>
      </c>
      <c r="V475" s="18">
        <v>160.77600000000001</v>
      </c>
      <c r="W475" s="16">
        <v>3</v>
      </c>
      <c r="X475" s="16">
        <v>0.2</v>
      </c>
      <c r="Y475" s="18">
        <v>10.048500000000001</v>
      </c>
    </row>
    <row r="476" spans="1:25" x14ac:dyDescent="0.3">
      <c r="A476" s="13">
        <v>1660</v>
      </c>
      <c r="B476" s="13" t="s">
        <v>1723</v>
      </c>
      <c r="C476" s="21">
        <f>1/COUNTIF(B:B,'Store Data - 2017'!$B476)</f>
        <v>0.5</v>
      </c>
      <c r="D476" s="14">
        <v>43038</v>
      </c>
      <c r="E476" s="14">
        <v>43045</v>
      </c>
      <c r="F476" s="22" t="str">
        <f>TEXT('Store Data - 2017'!$D476,"mmmm")</f>
        <v>October</v>
      </c>
      <c r="G476" s="22" t="str">
        <f>TEXT('Store Data - 2017'!$D476,"dddd")</f>
        <v>Monday</v>
      </c>
      <c r="H476" s="13" t="s">
        <v>22</v>
      </c>
      <c r="I476" s="13" t="s">
        <v>1724</v>
      </c>
      <c r="J476" s="13" t="s">
        <v>1725</v>
      </c>
      <c r="K476" s="21">
        <f>1/COUNTIF(J:J,'Store Data - 2017'!$J476)</f>
        <v>0.1111111111111111</v>
      </c>
      <c r="L476" s="13" t="s">
        <v>25</v>
      </c>
      <c r="M476" s="13" t="s">
        <v>26</v>
      </c>
      <c r="N476" s="13" t="s">
        <v>432</v>
      </c>
      <c r="O476" s="13" t="s">
        <v>433</v>
      </c>
      <c r="P476" s="13">
        <v>98115</v>
      </c>
      <c r="Q476" s="13" t="s">
        <v>120</v>
      </c>
      <c r="R476" s="13" t="s">
        <v>1726</v>
      </c>
      <c r="S476" s="13" t="s">
        <v>31</v>
      </c>
      <c r="T476" s="13" t="s">
        <v>84</v>
      </c>
      <c r="U476" s="13" t="s">
        <v>1727</v>
      </c>
      <c r="V476" s="15">
        <v>88.751999999999995</v>
      </c>
      <c r="W476" s="13">
        <v>3</v>
      </c>
      <c r="X476" s="13">
        <v>0.2</v>
      </c>
      <c r="Y476" s="15">
        <v>27.734999999999999</v>
      </c>
    </row>
    <row r="477" spans="1:25" x14ac:dyDescent="0.3">
      <c r="A477" s="16">
        <v>1661</v>
      </c>
      <c r="B477" s="16" t="s">
        <v>1723</v>
      </c>
      <c r="C477" s="21">
        <f>1/COUNTIF(B:B,'Store Data - 2017'!$B477)</f>
        <v>0.5</v>
      </c>
      <c r="D477" s="17">
        <v>43038</v>
      </c>
      <c r="E477" s="17">
        <v>43045</v>
      </c>
      <c r="F477" s="22" t="str">
        <f>TEXT('Store Data - 2017'!$D477,"mmmm")</f>
        <v>October</v>
      </c>
      <c r="G477" s="22" t="str">
        <f>TEXT('Store Data - 2017'!$D477,"dddd")</f>
        <v>Monday</v>
      </c>
      <c r="H477" s="16" t="s">
        <v>22</v>
      </c>
      <c r="I477" s="16" t="s">
        <v>1724</v>
      </c>
      <c r="J477" s="16" t="s">
        <v>1725</v>
      </c>
      <c r="K477" s="21">
        <f>1/COUNTIF(J:J,'Store Data - 2017'!$J477)</f>
        <v>0.1111111111111111</v>
      </c>
      <c r="L477" s="16" t="s">
        <v>25</v>
      </c>
      <c r="M477" s="16" t="s">
        <v>26</v>
      </c>
      <c r="N477" s="16" t="s">
        <v>432</v>
      </c>
      <c r="O477" s="16" t="s">
        <v>433</v>
      </c>
      <c r="P477" s="16">
        <v>98115</v>
      </c>
      <c r="Q477" s="16" t="s">
        <v>120</v>
      </c>
      <c r="R477" s="16" t="s">
        <v>1728</v>
      </c>
      <c r="S477" s="16" t="s">
        <v>31</v>
      </c>
      <c r="T477" s="16" t="s">
        <v>84</v>
      </c>
      <c r="U477" s="16" t="s">
        <v>1729</v>
      </c>
      <c r="V477" s="18">
        <v>13.904</v>
      </c>
      <c r="W477" s="16">
        <v>2</v>
      </c>
      <c r="X477" s="16">
        <v>0.2</v>
      </c>
      <c r="Y477" s="18">
        <v>5.2140000000000004</v>
      </c>
    </row>
    <row r="478" spans="1:25" x14ac:dyDescent="0.3">
      <c r="A478" s="13">
        <v>1662</v>
      </c>
      <c r="B478" s="13" t="s">
        <v>1730</v>
      </c>
      <c r="C478" s="21">
        <f>1/COUNTIF(B:B,'Store Data - 2017'!$B478)</f>
        <v>0.5</v>
      </c>
      <c r="D478" s="14">
        <v>42855</v>
      </c>
      <c r="E478" s="14">
        <v>42861</v>
      </c>
      <c r="F478" s="22" t="str">
        <f>TEXT('Store Data - 2017'!$D478,"mmmm")</f>
        <v>April</v>
      </c>
      <c r="G478" s="22" t="str">
        <f>TEXT('Store Data - 2017'!$D478,"dddd")</f>
        <v>Sunday</v>
      </c>
      <c r="H478" s="13" t="s">
        <v>22</v>
      </c>
      <c r="I478" s="13" t="s">
        <v>1731</v>
      </c>
      <c r="J478" s="13" t="s">
        <v>1732</v>
      </c>
      <c r="K478" s="21">
        <f>1/COUNTIF(J:J,'Store Data - 2017'!$J478)</f>
        <v>0.33333333333333331</v>
      </c>
      <c r="L478" s="13" t="s">
        <v>57</v>
      </c>
      <c r="M478" s="13" t="s">
        <v>26</v>
      </c>
      <c r="N478" s="13" t="s">
        <v>38</v>
      </c>
      <c r="O478" s="13" t="s">
        <v>39</v>
      </c>
      <c r="P478" s="13">
        <v>19143</v>
      </c>
      <c r="Q478" s="13" t="s">
        <v>40</v>
      </c>
      <c r="R478" s="13" t="s">
        <v>1397</v>
      </c>
      <c r="S478" s="13" t="s">
        <v>61</v>
      </c>
      <c r="T478" s="13" t="s">
        <v>62</v>
      </c>
      <c r="U478" s="13" t="s">
        <v>1398</v>
      </c>
      <c r="V478" s="15">
        <v>677.58</v>
      </c>
      <c r="W478" s="13">
        <v>5</v>
      </c>
      <c r="X478" s="13">
        <v>0.4</v>
      </c>
      <c r="Y478" s="15">
        <v>-158.102</v>
      </c>
    </row>
    <row r="479" spans="1:25" x14ac:dyDescent="0.3">
      <c r="A479" s="16">
        <v>1663</v>
      </c>
      <c r="B479" s="16" t="s">
        <v>1730</v>
      </c>
      <c r="C479" s="21">
        <f>1/COUNTIF(B:B,'Store Data - 2017'!$B479)</f>
        <v>0.5</v>
      </c>
      <c r="D479" s="17">
        <v>42855</v>
      </c>
      <c r="E479" s="17">
        <v>42861</v>
      </c>
      <c r="F479" s="22" t="str">
        <f>TEXT('Store Data - 2017'!$D479,"mmmm")</f>
        <v>April</v>
      </c>
      <c r="G479" s="22" t="str">
        <f>TEXT('Store Data - 2017'!$D479,"dddd")</f>
        <v>Sunday</v>
      </c>
      <c r="H479" s="16" t="s">
        <v>22</v>
      </c>
      <c r="I479" s="16" t="s">
        <v>1731</v>
      </c>
      <c r="J479" s="16" t="s">
        <v>1732</v>
      </c>
      <c r="K479" s="21">
        <f>1/COUNTIF(J:J,'Store Data - 2017'!$J479)</f>
        <v>0.33333333333333331</v>
      </c>
      <c r="L479" s="16" t="s">
        <v>57</v>
      </c>
      <c r="M479" s="16" t="s">
        <v>26</v>
      </c>
      <c r="N479" s="16" t="s">
        <v>38</v>
      </c>
      <c r="O479" s="16" t="s">
        <v>39</v>
      </c>
      <c r="P479" s="16">
        <v>19143</v>
      </c>
      <c r="Q479" s="16" t="s">
        <v>40</v>
      </c>
      <c r="R479" s="16" t="s">
        <v>1733</v>
      </c>
      <c r="S479" s="16" t="s">
        <v>31</v>
      </c>
      <c r="T479" s="16" t="s">
        <v>84</v>
      </c>
      <c r="U479" s="16" t="s">
        <v>1734</v>
      </c>
      <c r="V479" s="18">
        <v>13.896000000000001</v>
      </c>
      <c r="W479" s="16">
        <v>3</v>
      </c>
      <c r="X479" s="16">
        <v>0.7</v>
      </c>
      <c r="Y479" s="18">
        <v>-9.2639999999999993</v>
      </c>
    </row>
    <row r="480" spans="1:25" x14ac:dyDescent="0.3">
      <c r="A480" s="13">
        <v>1671</v>
      </c>
      <c r="B480" s="13" t="s">
        <v>1735</v>
      </c>
      <c r="C480" s="21">
        <f>1/COUNTIF(B:B,'Store Data - 2017'!$B480)</f>
        <v>1</v>
      </c>
      <c r="D480" s="14">
        <v>43027</v>
      </c>
      <c r="E480" s="14">
        <v>43034</v>
      </c>
      <c r="F480" s="22" t="str">
        <f>TEXT('Store Data - 2017'!$D480,"mmmm")</f>
        <v>October</v>
      </c>
      <c r="G480" s="22" t="str">
        <f>TEXT('Store Data - 2017'!$D480,"dddd")</f>
        <v>Thursday</v>
      </c>
      <c r="H480" s="13" t="s">
        <v>22</v>
      </c>
      <c r="I480" s="13" t="s">
        <v>1736</v>
      </c>
      <c r="J480" s="13" t="s">
        <v>1737</v>
      </c>
      <c r="K480" s="21">
        <f>1/COUNTIF(J:J,'Store Data - 2017'!$J480)</f>
        <v>0.1111111111111111</v>
      </c>
      <c r="L480" s="13" t="s">
        <v>25</v>
      </c>
      <c r="M480" s="13" t="s">
        <v>26</v>
      </c>
      <c r="N480" s="13" t="s">
        <v>49</v>
      </c>
      <c r="O480" s="13" t="s">
        <v>50</v>
      </c>
      <c r="P480" s="13">
        <v>77095</v>
      </c>
      <c r="Q480" s="13" t="s">
        <v>51</v>
      </c>
      <c r="R480" s="13" t="s">
        <v>1738</v>
      </c>
      <c r="S480" s="13" t="s">
        <v>61</v>
      </c>
      <c r="T480" s="13" t="s">
        <v>62</v>
      </c>
      <c r="U480" s="13" t="s">
        <v>1739</v>
      </c>
      <c r="V480" s="15">
        <v>16.68</v>
      </c>
      <c r="W480" s="13">
        <v>3</v>
      </c>
      <c r="X480" s="13">
        <v>0.2</v>
      </c>
      <c r="Y480" s="15">
        <v>5.2125000000000004</v>
      </c>
    </row>
    <row r="481" spans="1:25" x14ac:dyDescent="0.3">
      <c r="A481" s="16">
        <v>1673</v>
      </c>
      <c r="B481" s="16" t="s">
        <v>1740</v>
      </c>
      <c r="C481" s="21">
        <f>1/COUNTIF(B:B,'Store Data - 2017'!$B481)</f>
        <v>1</v>
      </c>
      <c r="D481" s="17">
        <v>42919</v>
      </c>
      <c r="E481" s="17">
        <v>42923</v>
      </c>
      <c r="F481" s="22" t="str">
        <f>TEXT('Store Data - 2017'!$D481,"mmmm")</f>
        <v>July</v>
      </c>
      <c r="G481" s="22" t="str">
        <f>TEXT('Store Data - 2017'!$D481,"dddd")</f>
        <v>Monday</v>
      </c>
      <c r="H481" s="16" t="s">
        <v>22</v>
      </c>
      <c r="I481" s="16" t="s">
        <v>1741</v>
      </c>
      <c r="J481" s="16" t="s">
        <v>1742</v>
      </c>
      <c r="K481" s="21">
        <f>1/COUNTIF(J:J,'Store Data - 2017'!$J481)</f>
        <v>0.33333333333333331</v>
      </c>
      <c r="L481" s="16" t="s">
        <v>25</v>
      </c>
      <c r="M481" s="16" t="s">
        <v>26</v>
      </c>
      <c r="N481" s="16" t="s">
        <v>1743</v>
      </c>
      <c r="O481" s="16" t="s">
        <v>50</v>
      </c>
      <c r="P481" s="16">
        <v>75023</v>
      </c>
      <c r="Q481" s="16" t="s">
        <v>51</v>
      </c>
      <c r="R481" s="16" t="s">
        <v>1744</v>
      </c>
      <c r="S481" s="16" t="s">
        <v>61</v>
      </c>
      <c r="T481" s="16" t="s">
        <v>62</v>
      </c>
      <c r="U481" s="16" t="s">
        <v>1745</v>
      </c>
      <c r="V481" s="18">
        <v>167.96799999999999</v>
      </c>
      <c r="W481" s="16">
        <v>4</v>
      </c>
      <c r="X481" s="16">
        <v>0.2</v>
      </c>
      <c r="Y481" s="18">
        <v>62.988</v>
      </c>
    </row>
    <row r="482" spans="1:25" x14ac:dyDescent="0.3">
      <c r="A482" s="13">
        <v>1685</v>
      </c>
      <c r="B482" s="13" t="s">
        <v>1746</v>
      </c>
      <c r="C482" s="21">
        <f>1/COUNTIF(B:B,'Store Data - 2017'!$B482)</f>
        <v>0.33333333333333331</v>
      </c>
      <c r="D482" s="14">
        <v>42849</v>
      </c>
      <c r="E482" s="14">
        <v>42852</v>
      </c>
      <c r="F482" s="22" t="str">
        <f>TEXT('Store Data - 2017'!$D482,"mmmm")</f>
        <v>April</v>
      </c>
      <c r="G482" s="22" t="str">
        <f>TEXT('Store Data - 2017'!$D482,"dddd")</f>
        <v>Monday</v>
      </c>
      <c r="H482" s="13" t="s">
        <v>80</v>
      </c>
      <c r="I482" s="13" t="s">
        <v>1516</v>
      </c>
      <c r="J482" s="13" t="s">
        <v>1517</v>
      </c>
      <c r="K482" s="21">
        <f>1/COUNTIF(J:J,'Store Data - 2017'!$J482)</f>
        <v>8.3333333333333329E-2</v>
      </c>
      <c r="L482" s="13" t="s">
        <v>57</v>
      </c>
      <c r="M482" s="13" t="s">
        <v>26</v>
      </c>
      <c r="N482" s="13" t="s">
        <v>38</v>
      </c>
      <c r="O482" s="13" t="s">
        <v>39</v>
      </c>
      <c r="P482" s="13">
        <v>19143</v>
      </c>
      <c r="Q482" s="13" t="s">
        <v>40</v>
      </c>
      <c r="R482" s="13" t="s">
        <v>1747</v>
      </c>
      <c r="S482" s="13" t="s">
        <v>31</v>
      </c>
      <c r="T482" s="13" t="s">
        <v>190</v>
      </c>
      <c r="U482" s="13" t="s">
        <v>1748</v>
      </c>
      <c r="V482" s="15">
        <v>99.28</v>
      </c>
      <c r="W482" s="13">
        <v>2</v>
      </c>
      <c r="X482" s="13">
        <v>0.2</v>
      </c>
      <c r="Y482" s="15">
        <v>12.41</v>
      </c>
    </row>
    <row r="483" spans="1:25" x14ac:dyDescent="0.3">
      <c r="A483" s="16">
        <v>1686</v>
      </c>
      <c r="B483" s="16" t="s">
        <v>1746</v>
      </c>
      <c r="C483" s="21">
        <f>1/COUNTIF(B:B,'Store Data - 2017'!$B483)</f>
        <v>0.33333333333333331</v>
      </c>
      <c r="D483" s="17">
        <v>42849</v>
      </c>
      <c r="E483" s="17">
        <v>42852</v>
      </c>
      <c r="F483" s="22" t="str">
        <f>TEXT('Store Data - 2017'!$D483,"mmmm")</f>
        <v>April</v>
      </c>
      <c r="G483" s="22" t="str">
        <f>TEXT('Store Data - 2017'!$D483,"dddd")</f>
        <v>Monday</v>
      </c>
      <c r="H483" s="16" t="s">
        <v>80</v>
      </c>
      <c r="I483" s="16" t="s">
        <v>1516</v>
      </c>
      <c r="J483" s="16" t="s">
        <v>1517</v>
      </c>
      <c r="K483" s="21">
        <f>1/COUNTIF(J:J,'Store Data - 2017'!$J483)</f>
        <v>8.3333333333333329E-2</v>
      </c>
      <c r="L483" s="16" t="s">
        <v>57</v>
      </c>
      <c r="M483" s="16" t="s">
        <v>26</v>
      </c>
      <c r="N483" s="16" t="s">
        <v>38</v>
      </c>
      <c r="O483" s="16" t="s">
        <v>39</v>
      </c>
      <c r="P483" s="16">
        <v>19143</v>
      </c>
      <c r="Q483" s="16" t="s">
        <v>40</v>
      </c>
      <c r="R483" s="16" t="s">
        <v>1749</v>
      </c>
      <c r="S483" s="16" t="s">
        <v>31</v>
      </c>
      <c r="T483" s="16" t="s">
        <v>84</v>
      </c>
      <c r="U483" s="16" t="s">
        <v>1750</v>
      </c>
      <c r="V483" s="18">
        <v>1.1879999999999999</v>
      </c>
      <c r="W483" s="16">
        <v>2</v>
      </c>
      <c r="X483" s="16">
        <v>0.7</v>
      </c>
      <c r="Y483" s="18">
        <v>-0.99</v>
      </c>
    </row>
    <row r="484" spans="1:25" x14ac:dyDescent="0.3">
      <c r="A484" s="13">
        <v>1687</v>
      </c>
      <c r="B484" s="13" t="s">
        <v>1746</v>
      </c>
      <c r="C484" s="21">
        <f>1/COUNTIF(B:B,'Store Data - 2017'!$B484)</f>
        <v>0.33333333333333331</v>
      </c>
      <c r="D484" s="14">
        <v>42849</v>
      </c>
      <c r="E484" s="14">
        <v>42852</v>
      </c>
      <c r="F484" s="22" t="str">
        <f>TEXT('Store Data - 2017'!$D484,"mmmm")</f>
        <v>April</v>
      </c>
      <c r="G484" s="22" t="str">
        <f>TEXT('Store Data - 2017'!$D484,"dddd")</f>
        <v>Monday</v>
      </c>
      <c r="H484" s="13" t="s">
        <v>80</v>
      </c>
      <c r="I484" s="13" t="s">
        <v>1516</v>
      </c>
      <c r="J484" s="13" t="s">
        <v>1517</v>
      </c>
      <c r="K484" s="21">
        <f>1/COUNTIF(J:J,'Store Data - 2017'!$J484)</f>
        <v>8.3333333333333329E-2</v>
      </c>
      <c r="L484" s="13" t="s">
        <v>57</v>
      </c>
      <c r="M484" s="13" t="s">
        <v>26</v>
      </c>
      <c r="N484" s="13" t="s">
        <v>38</v>
      </c>
      <c r="O484" s="13" t="s">
        <v>39</v>
      </c>
      <c r="P484" s="13">
        <v>19143</v>
      </c>
      <c r="Q484" s="13" t="s">
        <v>40</v>
      </c>
      <c r="R484" s="13" t="s">
        <v>1751</v>
      </c>
      <c r="S484" s="13" t="s">
        <v>31</v>
      </c>
      <c r="T484" s="13" t="s">
        <v>84</v>
      </c>
      <c r="U484" s="13" t="s">
        <v>1752</v>
      </c>
      <c r="V484" s="15">
        <v>7.5179999999999998</v>
      </c>
      <c r="W484" s="13">
        <v>2</v>
      </c>
      <c r="X484" s="13">
        <v>0.7</v>
      </c>
      <c r="Y484" s="15">
        <v>-5.7637999999999998</v>
      </c>
    </row>
    <row r="485" spans="1:25" x14ac:dyDescent="0.3">
      <c r="A485" s="16">
        <v>1688</v>
      </c>
      <c r="B485" s="16" t="s">
        <v>1753</v>
      </c>
      <c r="C485" s="21">
        <f>1/COUNTIF(B:B,'Store Data - 2017'!$B485)</f>
        <v>0.5</v>
      </c>
      <c r="D485" s="17">
        <v>43079</v>
      </c>
      <c r="E485" s="17">
        <v>43081</v>
      </c>
      <c r="F485" s="22" t="str">
        <f>TEXT('Store Data - 2017'!$D485,"mmmm")</f>
        <v>December</v>
      </c>
      <c r="G485" s="22" t="str">
        <f>TEXT('Store Data - 2017'!$D485,"dddd")</f>
        <v>Sunday</v>
      </c>
      <c r="H485" s="16" t="s">
        <v>80</v>
      </c>
      <c r="I485" s="16" t="s">
        <v>1754</v>
      </c>
      <c r="J485" s="16" t="s">
        <v>1755</v>
      </c>
      <c r="K485" s="21">
        <f>1/COUNTIF(J:J,'Store Data - 2017'!$J485)</f>
        <v>0.2</v>
      </c>
      <c r="L485" s="16" t="s">
        <v>25</v>
      </c>
      <c r="M485" s="16" t="s">
        <v>26</v>
      </c>
      <c r="N485" s="16" t="s">
        <v>38</v>
      </c>
      <c r="O485" s="16" t="s">
        <v>39</v>
      </c>
      <c r="P485" s="16">
        <v>19140</v>
      </c>
      <c r="Q485" s="16" t="s">
        <v>40</v>
      </c>
      <c r="R485" s="16" t="s">
        <v>1054</v>
      </c>
      <c r="S485" s="16" t="s">
        <v>31</v>
      </c>
      <c r="T485" s="16" t="s">
        <v>32</v>
      </c>
      <c r="U485" s="16" t="s">
        <v>1055</v>
      </c>
      <c r="V485" s="18">
        <v>10.368</v>
      </c>
      <c r="W485" s="16">
        <v>2</v>
      </c>
      <c r="X485" s="16">
        <v>0.2</v>
      </c>
      <c r="Y485" s="18">
        <v>3.6288</v>
      </c>
    </row>
    <row r="486" spans="1:25" x14ac:dyDescent="0.3">
      <c r="A486" s="13">
        <v>1689</v>
      </c>
      <c r="B486" s="13" t="s">
        <v>1753</v>
      </c>
      <c r="C486" s="21">
        <f>1/COUNTIF(B:B,'Store Data - 2017'!$B486)</f>
        <v>0.5</v>
      </c>
      <c r="D486" s="14">
        <v>43079</v>
      </c>
      <c r="E486" s="14">
        <v>43081</v>
      </c>
      <c r="F486" s="22" t="str">
        <f>TEXT('Store Data - 2017'!$D486,"mmmm")</f>
        <v>December</v>
      </c>
      <c r="G486" s="22" t="str">
        <f>TEXT('Store Data - 2017'!$D486,"dddd")</f>
        <v>Sunday</v>
      </c>
      <c r="H486" s="13" t="s">
        <v>80</v>
      </c>
      <c r="I486" s="13" t="s">
        <v>1754</v>
      </c>
      <c r="J486" s="13" t="s">
        <v>1755</v>
      </c>
      <c r="K486" s="21">
        <f>1/COUNTIF(J:J,'Store Data - 2017'!$J486)</f>
        <v>0.2</v>
      </c>
      <c r="L486" s="13" t="s">
        <v>25</v>
      </c>
      <c r="M486" s="13" t="s">
        <v>26</v>
      </c>
      <c r="N486" s="13" t="s">
        <v>38</v>
      </c>
      <c r="O486" s="13" t="s">
        <v>39</v>
      </c>
      <c r="P486" s="13">
        <v>19140</v>
      </c>
      <c r="Q486" s="13" t="s">
        <v>40</v>
      </c>
      <c r="R486" s="13" t="s">
        <v>1756</v>
      </c>
      <c r="S486" s="13" t="s">
        <v>42</v>
      </c>
      <c r="T486" s="13" t="s">
        <v>87</v>
      </c>
      <c r="U486" s="13" t="s">
        <v>1757</v>
      </c>
      <c r="V486" s="15">
        <v>310.88</v>
      </c>
      <c r="W486" s="13">
        <v>2</v>
      </c>
      <c r="X486" s="13">
        <v>0.2</v>
      </c>
      <c r="Y486" s="15">
        <v>23.315999999999999</v>
      </c>
    </row>
    <row r="487" spans="1:25" x14ac:dyDescent="0.3">
      <c r="A487" s="16">
        <v>1691</v>
      </c>
      <c r="B487" s="16" t="s">
        <v>1758</v>
      </c>
      <c r="C487" s="21">
        <f>1/COUNTIF(B:B,'Store Data - 2017'!$B487)</f>
        <v>0.5</v>
      </c>
      <c r="D487" s="17">
        <v>43078</v>
      </c>
      <c r="E487" s="17">
        <v>43084</v>
      </c>
      <c r="F487" s="22" t="str">
        <f>TEXT('Store Data - 2017'!$D487,"mmmm")</f>
        <v>December</v>
      </c>
      <c r="G487" s="22" t="str">
        <f>TEXT('Store Data - 2017'!$D487,"dddd")</f>
        <v>Saturday</v>
      </c>
      <c r="H487" s="16" t="s">
        <v>22</v>
      </c>
      <c r="I487" s="16" t="s">
        <v>1759</v>
      </c>
      <c r="J487" s="16" t="s">
        <v>1760</v>
      </c>
      <c r="K487" s="21">
        <f>1/COUNTIF(J:J,'Store Data - 2017'!$J487)</f>
        <v>0.5</v>
      </c>
      <c r="L487" s="16" t="s">
        <v>25</v>
      </c>
      <c r="M487" s="16" t="s">
        <v>26</v>
      </c>
      <c r="N487" s="16" t="s">
        <v>1761</v>
      </c>
      <c r="O487" s="16" t="s">
        <v>496</v>
      </c>
      <c r="P487" s="16">
        <v>46203</v>
      </c>
      <c r="Q487" s="16" t="s">
        <v>51</v>
      </c>
      <c r="R487" s="16" t="s">
        <v>1762</v>
      </c>
      <c r="S487" s="16" t="s">
        <v>31</v>
      </c>
      <c r="T487" s="16" t="s">
        <v>32</v>
      </c>
      <c r="U487" s="16" t="s">
        <v>1763</v>
      </c>
      <c r="V487" s="18">
        <v>33.450000000000003</v>
      </c>
      <c r="W487" s="16">
        <v>5</v>
      </c>
      <c r="X487" s="16">
        <v>0</v>
      </c>
      <c r="Y487" s="18">
        <v>15.387</v>
      </c>
    </row>
    <row r="488" spans="1:25" x14ac:dyDescent="0.3">
      <c r="A488" s="13">
        <v>1692</v>
      </c>
      <c r="B488" s="13" t="s">
        <v>1758</v>
      </c>
      <c r="C488" s="21">
        <f>1/COUNTIF(B:B,'Store Data - 2017'!$B488)</f>
        <v>0.5</v>
      </c>
      <c r="D488" s="14">
        <v>43078</v>
      </c>
      <c r="E488" s="14">
        <v>43084</v>
      </c>
      <c r="F488" s="22" t="str">
        <f>TEXT('Store Data - 2017'!$D488,"mmmm")</f>
        <v>December</v>
      </c>
      <c r="G488" s="22" t="str">
        <f>TEXT('Store Data - 2017'!$D488,"dddd")</f>
        <v>Saturday</v>
      </c>
      <c r="H488" s="13" t="s">
        <v>22</v>
      </c>
      <c r="I488" s="13" t="s">
        <v>1759</v>
      </c>
      <c r="J488" s="13" t="s">
        <v>1760</v>
      </c>
      <c r="K488" s="21">
        <f>1/COUNTIF(J:J,'Store Data - 2017'!$J488)</f>
        <v>0.5</v>
      </c>
      <c r="L488" s="13" t="s">
        <v>25</v>
      </c>
      <c r="M488" s="13" t="s">
        <v>26</v>
      </c>
      <c r="N488" s="13" t="s">
        <v>1761</v>
      </c>
      <c r="O488" s="13" t="s">
        <v>496</v>
      </c>
      <c r="P488" s="13">
        <v>46203</v>
      </c>
      <c r="Q488" s="13" t="s">
        <v>51</v>
      </c>
      <c r="R488" s="13" t="s">
        <v>83</v>
      </c>
      <c r="S488" s="13" t="s">
        <v>31</v>
      </c>
      <c r="T488" s="13" t="s">
        <v>84</v>
      </c>
      <c r="U488" s="13" t="s">
        <v>85</v>
      </c>
      <c r="V488" s="15">
        <v>10.4</v>
      </c>
      <c r="W488" s="13">
        <v>5</v>
      </c>
      <c r="X488" s="13">
        <v>0</v>
      </c>
      <c r="Y488" s="15">
        <v>5.0960000000000001</v>
      </c>
    </row>
    <row r="489" spans="1:25" x14ac:dyDescent="0.3">
      <c r="A489" s="16">
        <v>1707</v>
      </c>
      <c r="B489" s="16" t="s">
        <v>1764</v>
      </c>
      <c r="C489" s="21">
        <f>1/COUNTIF(B:B,'Store Data - 2017'!$B489)</f>
        <v>0.16666666666666666</v>
      </c>
      <c r="D489" s="17">
        <v>43038</v>
      </c>
      <c r="E489" s="17">
        <v>43044</v>
      </c>
      <c r="F489" s="22" t="str">
        <f>TEXT('Store Data - 2017'!$D489,"mmmm")</f>
        <v>October</v>
      </c>
      <c r="G489" s="22" t="str">
        <f>TEXT('Store Data - 2017'!$D489,"dddd")</f>
        <v>Monday</v>
      </c>
      <c r="H489" s="16" t="s">
        <v>22</v>
      </c>
      <c r="I489" s="16" t="s">
        <v>1765</v>
      </c>
      <c r="J489" s="16" t="s">
        <v>1766</v>
      </c>
      <c r="K489" s="21">
        <f>1/COUNTIF(J:J,'Store Data - 2017'!$J489)</f>
        <v>0.16666666666666666</v>
      </c>
      <c r="L489" s="16" t="s">
        <v>25</v>
      </c>
      <c r="M489" s="16" t="s">
        <v>26</v>
      </c>
      <c r="N489" s="16" t="s">
        <v>133</v>
      </c>
      <c r="O489" s="16" t="s">
        <v>134</v>
      </c>
      <c r="P489" s="16">
        <v>94122</v>
      </c>
      <c r="Q489" s="16" t="s">
        <v>120</v>
      </c>
      <c r="R489" s="16" t="s">
        <v>1767</v>
      </c>
      <c r="S489" s="16" t="s">
        <v>31</v>
      </c>
      <c r="T489" s="16" t="s">
        <v>113</v>
      </c>
      <c r="U489" s="16" t="s">
        <v>1768</v>
      </c>
      <c r="V489" s="18">
        <v>43.86</v>
      </c>
      <c r="W489" s="16">
        <v>6</v>
      </c>
      <c r="X489" s="16">
        <v>0</v>
      </c>
      <c r="Y489" s="18">
        <v>20.6142</v>
      </c>
    </row>
    <row r="490" spans="1:25" x14ac:dyDescent="0.3">
      <c r="A490" s="13">
        <v>1708</v>
      </c>
      <c r="B490" s="13" t="s">
        <v>1764</v>
      </c>
      <c r="C490" s="21">
        <f>1/COUNTIF(B:B,'Store Data - 2017'!$B490)</f>
        <v>0.16666666666666666</v>
      </c>
      <c r="D490" s="14">
        <v>43038</v>
      </c>
      <c r="E490" s="14">
        <v>43044</v>
      </c>
      <c r="F490" s="22" t="str">
        <f>TEXT('Store Data - 2017'!$D490,"mmmm")</f>
        <v>October</v>
      </c>
      <c r="G490" s="22" t="str">
        <f>TEXT('Store Data - 2017'!$D490,"dddd")</f>
        <v>Monday</v>
      </c>
      <c r="H490" s="13" t="s">
        <v>22</v>
      </c>
      <c r="I490" s="13" t="s">
        <v>1765</v>
      </c>
      <c r="J490" s="13" t="s">
        <v>1766</v>
      </c>
      <c r="K490" s="21">
        <f>1/COUNTIF(J:J,'Store Data - 2017'!$J490)</f>
        <v>0.16666666666666666</v>
      </c>
      <c r="L490" s="13" t="s">
        <v>25</v>
      </c>
      <c r="M490" s="13" t="s">
        <v>26</v>
      </c>
      <c r="N490" s="13" t="s">
        <v>133</v>
      </c>
      <c r="O490" s="13" t="s">
        <v>134</v>
      </c>
      <c r="P490" s="13">
        <v>94122</v>
      </c>
      <c r="Q490" s="13" t="s">
        <v>120</v>
      </c>
      <c r="R490" s="13" t="s">
        <v>1769</v>
      </c>
      <c r="S490" s="13" t="s">
        <v>61</v>
      </c>
      <c r="T490" s="13" t="s">
        <v>62</v>
      </c>
      <c r="U490" s="13" t="s">
        <v>1770</v>
      </c>
      <c r="V490" s="15">
        <v>148.47999999999999</v>
      </c>
      <c r="W490" s="13">
        <v>2</v>
      </c>
      <c r="X490" s="13">
        <v>0.2</v>
      </c>
      <c r="Y490" s="15">
        <v>16.704000000000001</v>
      </c>
    </row>
    <row r="491" spans="1:25" x14ac:dyDescent="0.3">
      <c r="A491" s="16">
        <v>1709</v>
      </c>
      <c r="B491" s="16" t="s">
        <v>1764</v>
      </c>
      <c r="C491" s="21">
        <f>1/COUNTIF(B:B,'Store Data - 2017'!$B491)</f>
        <v>0.16666666666666666</v>
      </c>
      <c r="D491" s="17">
        <v>43038</v>
      </c>
      <c r="E491" s="17">
        <v>43044</v>
      </c>
      <c r="F491" s="22" t="str">
        <f>TEXT('Store Data - 2017'!$D491,"mmmm")</f>
        <v>October</v>
      </c>
      <c r="G491" s="22" t="str">
        <f>TEXT('Store Data - 2017'!$D491,"dddd")</f>
        <v>Monday</v>
      </c>
      <c r="H491" s="16" t="s">
        <v>22</v>
      </c>
      <c r="I491" s="16" t="s">
        <v>1765</v>
      </c>
      <c r="J491" s="16" t="s">
        <v>1766</v>
      </c>
      <c r="K491" s="21">
        <f>1/COUNTIF(J:J,'Store Data - 2017'!$J491)</f>
        <v>0.16666666666666666</v>
      </c>
      <c r="L491" s="16" t="s">
        <v>25</v>
      </c>
      <c r="M491" s="16" t="s">
        <v>26</v>
      </c>
      <c r="N491" s="16" t="s">
        <v>133</v>
      </c>
      <c r="O491" s="16" t="s">
        <v>134</v>
      </c>
      <c r="P491" s="16">
        <v>94122</v>
      </c>
      <c r="Q491" s="16" t="s">
        <v>120</v>
      </c>
      <c r="R491" s="16" t="s">
        <v>1771</v>
      </c>
      <c r="S491" s="16" t="s">
        <v>31</v>
      </c>
      <c r="T491" s="16" t="s">
        <v>32</v>
      </c>
      <c r="U491" s="16" t="s">
        <v>1772</v>
      </c>
      <c r="V491" s="18">
        <v>7.42</v>
      </c>
      <c r="W491" s="16">
        <v>2</v>
      </c>
      <c r="X491" s="16">
        <v>0</v>
      </c>
      <c r="Y491" s="18">
        <v>3.71</v>
      </c>
    </row>
    <row r="492" spans="1:25" x14ac:dyDescent="0.3">
      <c r="A492" s="13">
        <v>1710</v>
      </c>
      <c r="B492" s="13" t="s">
        <v>1764</v>
      </c>
      <c r="C492" s="21">
        <f>1/COUNTIF(B:B,'Store Data - 2017'!$B492)</f>
        <v>0.16666666666666666</v>
      </c>
      <c r="D492" s="14">
        <v>43038</v>
      </c>
      <c r="E492" s="14">
        <v>43044</v>
      </c>
      <c r="F492" s="22" t="str">
        <f>TEXT('Store Data - 2017'!$D492,"mmmm")</f>
        <v>October</v>
      </c>
      <c r="G492" s="22" t="str">
        <f>TEXT('Store Data - 2017'!$D492,"dddd")</f>
        <v>Monday</v>
      </c>
      <c r="H492" s="13" t="s">
        <v>22</v>
      </c>
      <c r="I492" s="13" t="s">
        <v>1765</v>
      </c>
      <c r="J492" s="13" t="s">
        <v>1766</v>
      </c>
      <c r="K492" s="21">
        <f>1/COUNTIF(J:J,'Store Data - 2017'!$J492)</f>
        <v>0.16666666666666666</v>
      </c>
      <c r="L492" s="13" t="s">
        <v>25</v>
      </c>
      <c r="M492" s="13" t="s">
        <v>26</v>
      </c>
      <c r="N492" s="13" t="s">
        <v>133</v>
      </c>
      <c r="O492" s="13" t="s">
        <v>134</v>
      </c>
      <c r="P492" s="13">
        <v>94122</v>
      </c>
      <c r="Q492" s="13" t="s">
        <v>120</v>
      </c>
      <c r="R492" s="13" t="s">
        <v>1773</v>
      </c>
      <c r="S492" s="13" t="s">
        <v>42</v>
      </c>
      <c r="T492" s="13" t="s">
        <v>43</v>
      </c>
      <c r="U492" s="13" t="s">
        <v>1774</v>
      </c>
      <c r="V492" s="15">
        <v>71.992000000000004</v>
      </c>
      <c r="W492" s="13">
        <v>1</v>
      </c>
      <c r="X492" s="13">
        <v>0.2</v>
      </c>
      <c r="Y492" s="15">
        <v>-0.89990000000000003</v>
      </c>
    </row>
    <row r="493" spans="1:25" x14ac:dyDescent="0.3">
      <c r="A493" s="16">
        <v>1711</v>
      </c>
      <c r="B493" s="16" t="s">
        <v>1764</v>
      </c>
      <c r="C493" s="21">
        <f>1/COUNTIF(B:B,'Store Data - 2017'!$B493)</f>
        <v>0.16666666666666666</v>
      </c>
      <c r="D493" s="17">
        <v>43038</v>
      </c>
      <c r="E493" s="17">
        <v>43044</v>
      </c>
      <c r="F493" s="22" t="str">
        <f>TEXT('Store Data - 2017'!$D493,"mmmm")</f>
        <v>October</v>
      </c>
      <c r="G493" s="22" t="str">
        <f>TEXT('Store Data - 2017'!$D493,"dddd")</f>
        <v>Monday</v>
      </c>
      <c r="H493" s="16" t="s">
        <v>22</v>
      </c>
      <c r="I493" s="16" t="s">
        <v>1765</v>
      </c>
      <c r="J493" s="16" t="s">
        <v>1766</v>
      </c>
      <c r="K493" s="21">
        <f>1/COUNTIF(J:J,'Store Data - 2017'!$J493)</f>
        <v>0.16666666666666666</v>
      </c>
      <c r="L493" s="16" t="s">
        <v>25</v>
      </c>
      <c r="M493" s="16" t="s">
        <v>26</v>
      </c>
      <c r="N493" s="16" t="s">
        <v>133</v>
      </c>
      <c r="O493" s="16" t="s">
        <v>134</v>
      </c>
      <c r="P493" s="16">
        <v>94122</v>
      </c>
      <c r="Q493" s="16" t="s">
        <v>120</v>
      </c>
      <c r="R493" s="16" t="s">
        <v>1453</v>
      </c>
      <c r="S493" s="16" t="s">
        <v>31</v>
      </c>
      <c r="T493" s="16" t="s">
        <v>146</v>
      </c>
      <c r="U493" s="16" t="s">
        <v>1454</v>
      </c>
      <c r="V493" s="18">
        <v>19.899999999999999</v>
      </c>
      <c r="W493" s="16">
        <v>5</v>
      </c>
      <c r="X493" s="16">
        <v>0</v>
      </c>
      <c r="Y493" s="18">
        <v>6.5670000000000002</v>
      </c>
    </row>
    <row r="494" spans="1:25" x14ac:dyDescent="0.3">
      <c r="A494" s="13">
        <v>1712</v>
      </c>
      <c r="B494" s="13" t="s">
        <v>1764</v>
      </c>
      <c r="C494" s="21">
        <f>1/COUNTIF(B:B,'Store Data - 2017'!$B494)</f>
        <v>0.16666666666666666</v>
      </c>
      <c r="D494" s="14">
        <v>43038</v>
      </c>
      <c r="E494" s="14">
        <v>43044</v>
      </c>
      <c r="F494" s="22" t="str">
        <f>TEXT('Store Data - 2017'!$D494,"mmmm")</f>
        <v>October</v>
      </c>
      <c r="G494" s="22" t="str">
        <f>TEXT('Store Data - 2017'!$D494,"dddd")</f>
        <v>Monday</v>
      </c>
      <c r="H494" s="13" t="s">
        <v>22</v>
      </c>
      <c r="I494" s="13" t="s">
        <v>1765</v>
      </c>
      <c r="J494" s="13" t="s">
        <v>1766</v>
      </c>
      <c r="K494" s="21">
        <f>1/COUNTIF(J:J,'Store Data - 2017'!$J494)</f>
        <v>0.16666666666666666</v>
      </c>
      <c r="L494" s="13" t="s">
        <v>25</v>
      </c>
      <c r="M494" s="13" t="s">
        <v>26</v>
      </c>
      <c r="N494" s="13" t="s">
        <v>133</v>
      </c>
      <c r="O494" s="13" t="s">
        <v>134</v>
      </c>
      <c r="P494" s="13">
        <v>94122</v>
      </c>
      <c r="Q494" s="13" t="s">
        <v>120</v>
      </c>
      <c r="R494" s="13" t="s">
        <v>195</v>
      </c>
      <c r="S494" s="13" t="s">
        <v>31</v>
      </c>
      <c r="T494" s="13" t="s">
        <v>190</v>
      </c>
      <c r="U494" s="13" t="s">
        <v>196</v>
      </c>
      <c r="V494" s="15">
        <v>1702.12</v>
      </c>
      <c r="W494" s="13">
        <v>14</v>
      </c>
      <c r="X494" s="13">
        <v>0</v>
      </c>
      <c r="Y494" s="15">
        <v>510.63600000000002</v>
      </c>
    </row>
    <row r="495" spans="1:25" x14ac:dyDescent="0.3">
      <c r="A495" s="16">
        <v>1714</v>
      </c>
      <c r="B495" s="16" t="s">
        <v>1775</v>
      </c>
      <c r="C495" s="21">
        <f>1/COUNTIF(B:B,'Store Data - 2017'!$B495)</f>
        <v>1</v>
      </c>
      <c r="D495" s="17">
        <v>42986</v>
      </c>
      <c r="E495" s="17">
        <v>42991</v>
      </c>
      <c r="F495" s="22" t="str">
        <f>TEXT('Store Data - 2017'!$D495,"mmmm")</f>
        <v>September</v>
      </c>
      <c r="G495" s="22" t="str">
        <f>TEXT('Store Data - 2017'!$D495,"dddd")</f>
        <v>Friday</v>
      </c>
      <c r="H495" s="16" t="s">
        <v>35</v>
      </c>
      <c r="I495" s="16" t="s">
        <v>1724</v>
      </c>
      <c r="J495" s="16" t="s">
        <v>1725</v>
      </c>
      <c r="K495" s="21">
        <f>1/COUNTIF(J:J,'Store Data - 2017'!$J495)</f>
        <v>0.1111111111111111</v>
      </c>
      <c r="L495" s="16" t="s">
        <v>25</v>
      </c>
      <c r="M495" s="16" t="s">
        <v>26</v>
      </c>
      <c r="N495" s="16" t="s">
        <v>94</v>
      </c>
      <c r="O495" s="16" t="s">
        <v>59</v>
      </c>
      <c r="P495" s="16">
        <v>60610</v>
      </c>
      <c r="Q495" s="16" t="s">
        <v>51</v>
      </c>
      <c r="R495" s="16" t="s">
        <v>1776</v>
      </c>
      <c r="S495" s="16" t="s">
        <v>42</v>
      </c>
      <c r="T495" s="16" t="s">
        <v>251</v>
      </c>
      <c r="U495" s="16" t="s">
        <v>1777</v>
      </c>
      <c r="V495" s="18">
        <v>765.625</v>
      </c>
      <c r="W495" s="16">
        <v>7</v>
      </c>
      <c r="X495" s="16">
        <v>0.5</v>
      </c>
      <c r="Y495" s="18">
        <v>-566.5625</v>
      </c>
    </row>
    <row r="496" spans="1:25" x14ac:dyDescent="0.3">
      <c r="A496" s="13">
        <v>1715</v>
      </c>
      <c r="B496" s="13" t="s">
        <v>1778</v>
      </c>
      <c r="C496" s="21">
        <f>1/COUNTIF(B:B,'Store Data - 2017'!$B496)</f>
        <v>1</v>
      </c>
      <c r="D496" s="14">
        <v>43015</v>
      </c>
      <c r="E496" s="14">
        <v>43021</v>
      </c>
      <c r="F496" s="22" t="str">
        <f>TEXT('Store Data - 2017'!$D496,"mmmm")</f>
        <v>October</v>
      </c>
      <c r="G496" s="22" t="str">
        <f>TEXT('Store Data - 2017'!$D496,"dddd")</f>
        <v>Saturday</v>
      </c>
      <c r="H496" s="13" t="s">
        <v>22</v>
      </c>
      <c r="I496" s="13" t="s">
        <v>1779</v>
      </c>
      <c r="J496" s="13" t="s">
        <v>1780</v>
      </c>
      <c r="K496" s="21">
        <f>1/COUNTIF(J:J,'Store Data - 2017'!$J496)</f>
        <v>0.5</v>
      </c>
      <c r="L496" s="13" t="s">
        <v>25</v>
      </c>
      <c r="M496" s="13" t="s">
        <v>26</v>
      </c>
      <c r="N496" s="13" t="s">
        <v>133</v>
      </c>
      <c r="O496" s="13" t="s">
        <v>134</v>
      </c>
      <c r="P496" s="13">
        <v>94110</v>
      </c>
      <c r="Q496" s="13" t="s">
        <v>120</v>
      </c>
      <c r="R496" s="13" t="s">
        <v>1781</v>
      </c>
      <c r="S496" s="13" t="s">
        <v>42</v>
      </c>
      <c r="T496" s="13" t="s">
        <v>425</v>
      </c>
      <c r="U496" s="13" t="s">
        <v>1782</v>
      </c>
      <c r="V496" s="15">
        <v>307.666</v>
      </c>
      <c r="W496" s="13">
        <v>2</v>
      </c>
      <c r="X496" s="13">
        <v>0.15</v>
      </c>
      <c r="Y496" s="15">
        <v>-14.478400000000001</v>
      </c>
    </row>
    <row r="497" spans="1:25" x14ac:dyDescent="0.3">
      <c r="A497" s="16">
        <v>1728</v>
      </c>
      <c r="B497" s="16" t="s">
        <v>1783</v>
      </c>
      <c r="C497" s="21">
        <f>1/COUNTIF(B:B,'Store Data - 2017'!$B497)</f>
        <v>1</v>
      </c>
      <c r="D497" s="17">
        <v>42854</v>
      </c>
      <c r="E497" s="17">
        <v>42859</v>
      </c>
      <c r="F497" s="22" t="str">
        <f>TEXT('Store Data - 2017'!$D497,"mmmm")</f>
        <v>April</v>
      </c>
      <c r="G497" s="22" t="str">
        <f>TEXT('Store Data - 2017'!$D497,"dddd")</f>
        <v>Saturday</v>
      </c>
      <c r="H497" s="16" t="s">
        <v>35</v>
      </c>
      <c r="I497" s="16" t="s">
        <v>1784</v>
      </c>
      <c r="J497" s="16" t="s">
        <v>1785</v>
      </c>
      <c r="K497" s="21">
        <f>1/COUNTIF(J:J,'Store Data - 2017'!$J497)</f>
        <v>0.33333333333333331</v>
      </c>
      <c r="L497" s="16" t="s">
        <v>57</v>
      </c>
      <c r="M497" s="16" t="s">
        <v>26</v>
      </c>
      <c r="N497" s="16" t="s">
        <v>1786</v>
      </c>
      <c r="O497" s="16" t="s">
        <v>166</v>
      </c>
      <c r="P497" s="16">
        <v>43017</v>
      </c>
      <c r="Q497" s="16" t="s">
        <v>40</v>
      </c>
      <c r="R497" s="16" t="s">
        <v>1787</v>
      </c>
      <c r="S497" s="16" t="s">
        <v>42</v>
      </c>
      <c r="T497" s="16" t="s">
        <v>251</v>
      </c>
      <c r="U497" s="16" t="s">
        <v>1788</v>
      </c>
      <c r="V497" s="18">
        <v>1048.3499999999999</v>
      </c>
      <c r="W497" s="16">
        <v>5</v>
      </c>
      <c r="X497" s="16">
        <v>0.4</v>
      </c>
      <c r="Y497" s="18">
        <v>-69.89</v>
      </c>
    </row>
    <row r="498" spans="1:25" x14ac:dyDescent="0.3">
      <c r="A498" s="13">
        <v>1735</v>
      </c>
      <c r="B498" s="13" t="s">
        <v>1789</v>
      </c>
      <c r="C498" s="21">
        <f>1/COUNTIF(B:B,'Store Data - 2017'!$B498)</f>
        <v>0.33333333333333331</v>
      </c>
      <c r="D498" s="14">
        <v>42945</v>
      </c>
      <c r="E498" s="14">
        <v>42948</v>
      </c>
      <c r="F498" s="22" t="str">
        <f>TEXT('Store Data - 2017'!$D498,"mmmm")</f>
        <v>July</v>
      </c>
      <c r="G498" s="22" t="str">
        <f>TEXT('Store Data - 2017'!$D498,"dddd")</f>
        <v>Saturday</v>
      </c>
      <c r="H498" s="13" t="s">
        <v>35</v>
      </c>
      <c r="I498" s="13" t="s">
        <v>1790</v>
      </c>
      <c r="J498" s="13" t="s">
        <v>1791</v>
      </c>
      <c r="K498" s="21">
        <f>1/COUNTIF(J:J,'Store Data - 2017'!$J498)</f>
        <v>0.14285714285714285</v>
      </c>
      <c r="L498" s="13" t="s">
        <v>25</v>
      </c>
      <c r="M498" s="13" t="s">
        <v>26</v>
      </c>
      <c r="N498" s="13" t="s">
        <v>584</v>
      </c>
      <c r="O498" s="13" t="s">
        <v>28</v>
      </c>
      <c r="P498" s="13">
        <v>28540</v>
      </c>
      <c r="Q498" s="13" t="s">
        <v>29</v>
      </c>
      <c r="R498" s="13" t="s">
        <v>1792</v>
      </c>
      <c r="S498" s="13" t="s">
        <v>31</v>
      </c>
      <c r="T498" s="13" t="s">
        <v>190</v>
      </c>
      <c r="U498" s="13" t="s">
        <v>1793</v>
      </c>
      <c r="V498" s="15">
        <v>34.847999999999999</v>
      </c>
      <c r="W498" s="13">
        <v>2</v>
      </c>
      <c r="X498" s="13">
        <v>0.2</v>
      </c>
      <c r="Y498" s="15">
        <v>6.5339999999999998</v>
      </c>
    </row>
    <row r="499" spans="1:25" x14ac:dyDescent="0.3">
      <c r="A499" s="16">
        <v>1736</v>
      </c>
      <c r="B499" s="16" t="s">
        <v>1789</v>
      </c>
      <c r="C499" s="21">
        <f>1/COUNTIF(B:B,'Store Data - 2017'!$B499)</f>
        <v>0.33333333333333331</v>
      </c>
      <c r="D499" s="17">
        <v>42945</v>
      </c>
      <c r="E499" s="17">
        <v>42948</v>
      </c>
      <c r="F499" s="22" t="str">
        <f>TEXT('Store Data - 2017'!$D499,"mmmm")</f>
        <v>July</v>
      </c>
      <c r="G499" s="22" t="str">
        <f>TEXT('Store Data - 2017'!$D499,"dddd")</f>
        <v>Saturday</v>
      </c>
      <c r="H499" s="16" t="s">
        <v>35</v>
      </c>
      <c r="I499" s="16" t="s">
        <v>1790</v>
      </c>
      <c r="J499" s="16" t="s">
        <v>1791</v>
      </c>
      <c r="K499" s="21">
        <f>1/COUNTIF(J:J,'Store Data - 2017'!$J499)</f>
        <v>0.14285714285714285</v>
      </c>
      <c r="L499" s="16" t="s">
        <v>25</v>
      </c>
      <c r="M499" s="16" t="s">
        <v>26</v>
      </c>
      <c r="N499" s="16" t="s">
        <v>584</v>
      </c>
      <c r="O499" s="16" t="s">
        <v>28</v>
      </c>
      <c r="P499" s="16">
        <v>28540</v>
      </c>
      <c r="Q499" s="16" t="s">
        <v>29</v>
      </c>
      <c r="R499" s="16" t="s">
        <v>1794</v>
      </c>
      <c r="S499" s="16" t="s">
        <v>61</v>
      </c>
      <c r="T499" s="16" t="s">
        <v>62</v>
      </c>
      <c r="U499" s="16" t="s">
        <v>1795</v>
      </c>
      <c r="V499" s="18">
        <v>22</v>
      </c>
      <c r="W499" s="16">
        <v>5</v>
      </c>
      <c r="X499" s="16">
        <v>0.2</v>
      </c>
      <c r="Y499" s="18">
        <v>1.375</v>
      </c>
    </row>
    <row r="500" spans="1:25" x14ac:dyDescent="0.3">
      <c r="A500" s="13">
        <v>1737</v>
      </c>
      <c r="B500" s="13" t="s">
        <v>1789</v>
      </c>
      <c r="C500" s="21">
        <f>1/COUNTIF(B:B,'Store Data - 2017'!$B500)</f>
        <v>0.33333333333333331</v>
      </c>
      <c r="D500" s="14">
        <v>42945</v>
      </c>
      <c r="E500" s="14">
        <v>42948</v>
      </c>
      <c r="F500" s="22" t="str">
        <f>TEXT('Store Data - 2017'!$D500,"mmmm")</f>
        <v>July</v>
      </c>
      <c r="G500" s="22" t="str">
        <f>TEXT('Store Data - 2017'!$D500,"dddd")</f>
        <v>Saturday</v>
      </c>
      <c r="H500" s="13" t="s">
        <v>35</v>
      </c>
      <c r="I500" s="13" t="s">
        <v>1790</v>
      </c>
      <c r="J500" s="13" t="s">
        <v>1791</v>
      </c>
      <c r="K500" s="21">
        <f>1/COUNTIF(J:J,'Store Data - 2017'!$J500)</f>
        <v>0.14285714285714285</v>
      </c>
      <c r="L500" s="13" t="s">
        <v>25</v>
      </c>
      <c r="M500" s="13" t="s">
        <v>26</v>
      </c>
      <c r="N500" s="13" t="s">
        <v>584</v>
      </c>
      <c r="O500" s="13" t="s">
        <v>28</v>
      </c>
      <c r="P500" s="13">
        <v>28540</v>
      </c>
      <c r="Q500" s="13" t="s">
        <v>29</v>
      </c>
      <c r="R500" s="13" t="s">
        <v>1796</v>
      </c>
      <c r="S500" s="13" t="s">
        <v>31</v>
      </c>
      <c r="T500" s="13" t="s">
        <v>146</v>
      </c>
      <c r="U500" s="13" t="s">
        <v>1797</v>
      </c>
      <c r="V500" s="15">
        <v>4.3680000000000003</v>
      </c>
      <c r="W500" s="13">
        <v>3</v>
      </c>
      <c r="X500" s="13">
        <v>0.2</v>
      </c>
      <c r="Y500" s="15">
        <v>0.38219999999999998</v>
      </c>
    </row>
    <row r="501" spans="1:25" x14ac:dyDescent="0.3">
      <c r="A501" s="16">
        <v>1742</v>
      </c>
      <c r="B501" s="16" t="s">
        <v>1798</v>
      </c>
      <c r="C501" s="21">
        <f>1/COUNTIF(B:B,'Store Data - 2017'!$B501)</f>
        <v>0.25</v>
      </c>
      <c r="D501" s="17">
        <v>43038</v>
      </c>
      <c r="E501" s="17">
        <v>43042</v>
      </c>
      <c r="F501" s="22" t="str">
        <f>TEXT('Store Data - 2017'!$D501,"mmmm")</f>
        <v>October</v>
      </c>
      <c r="G501" s="22" t="str">
        <f>TEXT('Store Data - 2017'!$D501,"dddd")</f>
        <v>Monday</v>
      </c>
      <c r="H501" s="16" t="s">
        <v>22</v>
      </c>
      <c r="I501" s="16" t="s">
        <v>1799</v>
      </c>
      <c r="J501" s="16" t="s">
        <v>1800</v>
      </c>
      <c r="K501" s="21">
        <f>1/COUNTIF(J:J,'Store Data - 2017'!$J501)</f>
        <v>0.14285714285714285</v>
      </c>
      <c r="L501" s="16" t="s">
        <v>25</v>
      </c>
      <c r="M501" s="16" t="s">
        <v>26</v>
      </c>
      <c r="N501" s="16" t="s">
        <v>38</v>
      </c>
      <c r="O501" s="16" t="s">
        <v>39</v>
      </c>
      <c r="P501" s="16">
        <v>19140</v>
      </c>
      <c r="Q501" s="16" t="s">
        <v>40</v>
      </c>
      <c r="R501" s="16" t="s">
        <v>1801</v>
      </c>
      <c r="S501" s="16" t="s">
        <v>31</v>
      </c>
      <c r="T501" s="16" t="s">
        <v>32</v>
      </c>
      <c r="U501" s="16" t="s">
        <v>1802</v>
      </c>
      <c r="V501" s="18">
        <v>20.736000000000001</v>
      </c>
      <c r="W501" s="16">
        <v>4</v>
      </c>
      <c r="X501" s="16">
        <v>0.2</v>
      </c>
      <c r="Y501" s="18">
        <v>7.2576000000000001</v>
      </c>
    </row>
    <row r="502" spans="1:25" x14ac:dyDescent="0.3">
      <c r="A502" s="13">
        <v>1743</v>
      </c>
      <c r="B502" s="13" t="s">
        <v>1798</v>
      </c>
      <c r="C502" s="21">
        <f>1/COUNTIF(B:B,'Store Data - 2017'!$B502)</f>
        <v>0.25</v>
      </c>
      <c r="D502" s="14">
        <v>43038</v>
      </c>
      <c r="E502" s="14">
        <v>43042</v>
      </c>
      <c r="F502" s="22" t="str">
        <f>TEXT('Store Data - 2017'!$D502,"mmmm")</f>
        <v>October</v>
      </c>
      <c r="G502" s="22" t="str">
        <f>TEXT('Store Data - 2017'!$D502,"dddd")</f>
        <v>Monday</v>
      </c>
      <c r="H502" s="13" t="s">
        <v>22</v>
      </c>
      <c r="I502" s="13" t="s">
        <v>1799</v>
      </c>
      <c r="J502" s="13" t="s">
        <v>1800</v>
      </c>
      <c r="K502" s="21">
        <f>1/COUNTIF(J:J,'Store Data - 2017'!$J502)</f>
        <v>0.14285714285714285</v>
      </c>
      <c r="L502" s="13" t="s">
        <v>25</v>
      </c>
      <c r="M502" s="13" t="s">
        <v>26</v>
      </c>
      <c r="N502" s="13" t="s">
        <v>38</v>
      </c>
      <c r="O502" s="13" t="s">
        <v>39</v>
      </c>
      <c r="P502" s="13">
        <v>19140</v>
      </c>
      <c r="Q502" s="13" t="s">
        <v>40</v>
      </c>
      <c r="R502" s="13" t="s">
        <v>1705</v>
      </c>
      <c r="S502" s="13" t="s">
        <v>42</v>
      </c>
      <c r="T502" s="13" t="s">
        <v>87</v>
      </c>
      <c r="U502" s="13" t="s">
        <v>1706</v>
      </c>
      <c r="V502" s="15">
        <v>7.1680000000000001</v>
      </c>
      <c r="W502" s="13">
        <v>2</v>
      </c>
      <c r="X502" s="13">
        <v>0.2</v>
      </c>
      <c r="Y502" s="15">
        <v>0.98560000000000003</v>
      </c>
    </row>
    <row r="503" spans="1:25" x14ac:dyDescent="0.3">
      <c r="A503" s="16">
        <v>1744</v>
      </c>
      <c r="B503" s="16" t="s">
        <v>1798</v>
      </c>
      <c r="C503" s="21">
        <f>1/COUNTIF(B:B,'Store Data - 2017'!$B503)</f>
        <v>0.25</v>
      </c>
      <c r="D503" s="17">
        <v>43038</v>
      </c>
      <c r="E503" s="17">
        <v>43042</v>
      </c>
      <c r="F503" s="22" t="str">
        <f>TEXT('Store Data - 2017'!$D503,"mmmm")</f>
        <v>October</v>
      </c>
      <c r="G503" s="22" t="str">
        <f>TEXT('Store Data - 2017'!$D503,"dddd")</f>
        <v>Monday</v>
      </c>
      <c r="H503" s="16" t="s">
        <v>22</v>
      </c>
      <c r="I503" s="16" t="s">
        <v>1799</v>
      </c>
      <c r="J503" s="16" t="s">
        <v>1800</v>
      </c>
      <c r="K503" s="21">
        <f>1/COUNTIF(J:J,'Store Data - 2017'!$J503)</f>
        <v>0.14285714285714285</v>
      </c>
      <c r="L503" s="16" t="s">
        <v>25</v>
      </c>
      <c r="M503" s="16" t="s">
        <v>26</v>
      </c>
      <c r="N503" s="16" t="s">
        <v>38</v>
      </c>
      <c r="O503" s="16" t="s">
        <v>39</v>
      </c>
      <c r="P503" s="16">
        <v>19140</v>
      </c>
      <c r="Q503" s="16" t="s">
        <v>40</v>
      </c>
      <c r="R503" s="16" t="s">
        <v>957</v>
      </c>
      <c r="S503" s="16" t="s">
        <v>31</v>
      </c>
      <c r="T503" s="16" t="s">
        <v>70</v>
      </c>
      <c r="U503" s="16" t="s">
        <v>958</v>
      </c>
      <c r="V503" s="18">
        <v>11.167999999999999</v>
      </c>
      <c r="W503" s="16">
        <v>2</v>
      </c>
      <c r="X503" s="16">
        <v>0.2</v>
      </c>
      <c r="Y503" s="18">
        <v>-2.5127999999999999</v>
      </c>
    </row>
    <row r="504" spans="1:25" x14ac:dyDescent="0.3">
      <c r="A504" s="13">
        <v>1745</v>
      </c>
      <c r="B504" s="13" t="s">
        <v>1798</v>
      </c>
      <c r="C504" s="21">
        <f>1/COUNTIF(B:B,'Store Data - 2017'!$B504)</f>
        <v>0.25</v>
      </c>
      <c r="D504" s="14">
        <v>43038</v>
      </c>
      <c r="E504" s="14">
        <v>43042</v>
      </c>
      <c r="F504" s="22" t="str">
        <f>TEXT('Store Data - 2017'!$D504,"mmmm")</f>
        <v>October</v>
      </c>
      <c r="G504" s="22" t="str">
        <f>TEXT('Store Data - 2017'!$D504,"dddd")</f>
        <v>Monday</v>
      </c>
      <c r="H504" s="13" t="s">
        <v>22</v>
      </c>
      <c r="I504" s="13" t="s">
        <v>1799</v>
      </c>
      <c r="J504" s="13" t="s">
        <v>1800</v>
      </c>
      <c r="K504" s="21">
        <f>1/COUNTIF(J:J,'Store Data - 2017'!$J504)</f>
        <v>0.14285714285714285</v>
      </c>
      <c r="L504" s="13" t="s">
        <v>25</v>
      </c>
      <c r="M504" s="13" t="s">
        <v>26</v>
      </c>
      <c r="N504" s="13" t="s">
        <v>38</v>
      </c>
      <c r="O504" s="13" t="s">
        <v>39</v>
      </c>
      <c r="P504" s="13">
        <v>19140</v>
      </c>
      <c r="Q504" s="13" t="s">
        <v>40</v>
      </c>
      <c r="R504" s="13" t="s">
        <v>1803</v>
      </c>
      <c r="S504" s="13" t="s">
        <v>61</v>
      </c>
      <c r="T504" s="13" t="s">
        <v>110</v>
      </c>
      <c r="U504" s="13" t="s">
        <v>1804</v>
      </c>
      <c r="V504" s="15">
        <v>442.4</v>
      </c>
      <c r="W504" s="13">
        <v>7</v>
      </c>
      <c r="X504" s="13">
        <v>0.2</v>
      </c>
      <c r="Y504" s="15">
        <v>-55.3</v>
      </c>
    </row>
    <row r="505" spans="1:25" x14ac:dyDescent="0.3">
      <c r="A505" s="16">
        <v>1752</v>
      </c>
      <c r="B505" s="16" t="s">
        <v>1805</v>
      </c>
      <c r="C505" s="21">
        <f>1/COUNTIF(B:B,'Store Data - 2017'!$B505)</f>
        <v>1</v>
      </c>
      <c r="D505" s="17">
        <v>43022</v>
      </c>
      <c r="E505" s="17">
        <v>43025</v>
      </c>
      <c r="F505" s="22" t="str">
        <f>TEXT('Store Data - 2017'!$D505,"mmmm")</f>
        <v>October</v>
      </c>
      <c r="G505" s="22" t="str">
        <f>TEXT('Store Data - 2017'!$D505,"dddd")</f>
        <v>Saturday</v>
      </c>
      <c r="H505" s="16" t="s">
        <v>80</v>
      </c>
      <c r="I505" s="16" t="s">
        <v>1806</v>
      </c>
      <c r="J505" s="16" t="s">
        <v>1807</v>
      </c>
      <c r="K505" s="21">
        <f>1/COUNTIF(J:J,'Store Data - 2017'!$J505)</f>
        <v>0.125</v>
      </c>
      <c r="L505" s="16" t="s">
        <v>25</v>
      </c>
      <c r="M505" s="16" t="s">
        <v>26</v>
      </c>
      <c r="N505" s="16" t="s">
        <v>1691</v>
      </c>
      <c r="O505" s="16" t="s">
        <v>134</v>
      </c>
      <c r="P505" s="16">
        <v>94601</v>
      </c>
      <c r="Q505" s="16" t="s">
        <v>120</v>
      </c>
      <c r="R505" s="16" t="s">
        <v>1808</v>
      </c>
      <c r="S505" s="16" t="s">
        <v>42</v>
      </c>
      <c r="T505" s="16" t="s">
        <v>87</v>
      </c>
      <c r="U505" s="16" t="s">
        <v>1809</v>
      </c>
      <c r="V505" s="18">
        <v>9.4600000000000009</v>
      </c>
      <c r="W505" s="16">
        <v>2</v>
      </c>
      <c r="X505" s="16">
        <v>0</v>
      </c>
      <c r="Y505" s="18">
        <v>3.6894</v>
      </c>
    </row>
    <row r="506" spans="1:25" x14ac:dyDescent="0.3">
      <c r="A506" s="13">
        <v>1753</v>
      </c>
      <c r="B506" s="13" t="s">
        <v>1810</v>
      </c>
      <c r="C506" s="21">
        <f>1/COUNTIF(B:B,'Store Data - 2017'!$B506)</f>
        <v>0.33333333333333331</v>
      </c>
      <c r="D506" s="14">
        <v>43071</v>
      </c>
      <c r="E506" s="14">
        <v>43074</v>
      </c>
      <c r="F506" s="22" t="str">
        <f>TEXT('Store Data - 2017'!$D506,"mmmm")</f>
        <v>December</v>
      </c>
      <c r="G506" s="22" t="str">
        <f>TEXT('Store Data - 2017'!$D506,"dddd")</f>
        <v>Saturday</v>
      </c>
      <c r="H506" s="13" t="s">
        <v>80</v>
      </c>
      <c r="I506" s="13" t="s">
        <v>1612</v>
      </c>
      <c r="J506" s="13" t="s">
        <v>1613</v>
      </c>
      <c r="K506" s="21">
        <f>1/COUNTIF(J:J,'Store Data - 2017'!$J506)</f>
        <v>0.2</v>
      </c>
      <c r="L506" s="13" t="s">
        <v>57</v>
      </c>
      <c r="M506" s="13" t="s">
        <v>26</v>
      </c>
      <c r="N506" s="13" t="s">
        <v>133</v>
      </c>
      <c r="O506" s="13" t="s">
        <v>134</v>
      </c>
      <c r="P506" s="13">
        <v>94122</v>
      </c>
      <c r="Q506" s="13" t="s">
        <v>120</v>
      </c>
      <c r="R506" s="13" t="s">
        <v>1203</v>
      </c>
      <c r="S506" s="13" t="s">
        <v>31</v>
      </c>
      <c r="T506" s="13" t="s">
        <v>70</v>
      </c>
      <c r="U506" s="13" t="s">
        <v>1204</v>
      </c>
      <c r="V506" s="15">
        <v>559.62</v>
      </c>
      <c r="W506" s="13">
        <v>9</v>
      </c>
      <c r="X506" s="13">
        <v>0</v>
      </c>
      <c r="Y506" s="15">
        <v>151.09739999999999</v>
      </c>
    </row>
    <row r="507" spans="1:25" x14ac:dyDescent="0.3">
      <c r="A507" s="16">
        <v>1754</v>
      </c>
      <c r="B507" s="16" t="s">
        <v>1810</v>
      </c>
      <c r="C507" s="21">
        <f>1/COUNTIF(B:B,'Store Data - 2017'!$B507)</f>
        <v>0.33333333333333331</v>
      </c>
      <c r="D507" s="17">
        <v>43071</v>
      </c>
      <c r="E507" s="17">
        <v>43074</v>
      </c>
      <c r="F507" s="22" t="str">
        <f>TEXT('Store Data - 2017'!$D507,"mmmm")</f>
        <v>December</v>
      </c>
      <c r="G507" s="22" t="str">
        <f>TEXT('Store Data - 2017'!$D507,"dddd")</f>
        <v>Saturday</v>
      </c>
      <c r="H507" s="16" t="s">
        <v>80</v>
      </c>
      <c r="I507" s="16" t="s">
        <v>1612</v>
      </c>
      <c r="J507" s="16" t="s">
        <v>1613</v>
      </c>
      <c r="K507" s="21">
        <f>1/COUNTIF(J:J,'Store Data - 2017'!$J507)</f>
        <v>0.2</v>
      </c>
      <c r="L507" s="16" t="s">
        <v>57</v>
      </c>
      <c r="M507" s="16" t="s">
        <v>26</v>
      </c>
      <c r="N507" s="16" t="s">
        <v>133</v>
      </c>
      <c r="O507" s="16" t="s">
        <v>134</v>
      </c>
      <c r="P507" s="16">
        <v>94122</v>
      </c>
      <c r="Q507" s="16" t="s">
        <v>120</v>
      </c>
      <c r="R507" s="16" t="s">
        <v>1811</v>
      </c>
      <c r="S507" s="16" t="s">
        <v>31</v>
      </c>
      <c r="T507" s="16" t="s">
        <v>32</v>
      </c>
      <c r="U507" s="16" t="s">
        <v>1812</v>
      </c>
      <c r="V507" s="18">
        <v>109.92</v>
      </c>
      <c r="W507" s="16">
        <v>2</v>
      </c>
      <c r="X507" s="16">
        <v>0</v>
      </c>
      <c r="Y507" s="18">
        <v>53.860799999999998</v>
      </c>
    </row>
    <row r="508" spans="1:25" x14ac:dyDescent="0.3">
      <c r="A508" s="13">
        <v>1755</v>
      </c>
      <c r="B508" s="13" t="s">
        <v>1810</v>
      </c>
      <c r="C508" s="21">
        <f>1/COUNTIF(B:B,'Store Data - 2017'!$B508)</f>
        <v>0.33333333333333331</v>
      </c>
      <c r="D508" s="14">
        <v>43071</v>
      </c>
      <c r="E508" s="14">
        <v>43074</v>
      </c>
      <c r="F508" s="22" t="str">
        <f>TEXT('Store Data - 2017'!$D508,"mmmm")</f>
        <v>December</v>
      </c>
      <c r="G508" s="22" t="str">
        <f>TEXT('Store Data - 2017'!$D508,"dddd")</f>
        <v>Saturday</v>
      </c>
      <c r="H508" s="13" t="s">
        <v>80</v>
      </c>
      <c r="I508" s="13" t="s">
        <v>1612</v>
      </c>
      <c r="J508" s="13" t="s">
        <v>1613</v>
      </c>
      <c r="K508" s="21">
        <f>1/COUNTIF(J:J,'Store Data - 2017'!$J508)</f>
        <v>0.2</v>
      </c>
      <c r="L508" s="13" t="s">
        <v>57</v>
      </c>
      <c r="M508" s="13" t="s">
        <v>26</v>
      </c>
      <c r="N508" s="13" t="s">
        <v>133</v>
      </c>
      <c r="O508" s="13" t="s">
        <v>134</v>
      </c>
      <c r="P508" s="13">
        <v>94122</v>
      </c>
      <c r="Q508" s="13" t="s">
        <v>120</v>
      </c>
      <c r="R508" s="13" t="s">
        <v>1813</v>
      </c>
      <c r="S508" s="13" t="s">
        <v>31</v>
      </c>
      <c r="T508" s="13" t="s">
        <v>32</v>
      </c>
      <c r="U508" s="13" t="s">
        <v>1814</v>
      </c>
      <c r="V508" s="15">
        <v>8.56</v>
      </c>
      <c r="W508" s="13">
        <v>2</v>
      </c>
      <c r="X508" s="13">
        <v>0</v>
      </c>
      <c r="Y508" s="15">
        <v>3.8519999999999999</v>
      </c>
    </row>
    <row r="509" spans="1:25" x14ac:dyDescent="0.3">
      <c r="A509" s="16">
        <v>1770</v>
      </c>
      <c r="B509" s="16" t="s">
        <v>1815</v>
      </c>
      <c r="C509" s="21">
        <f>1/COUNTIF(B:B,'Store Data - 2017'!$B509)</f>
        <v>0.5</v>
      </c>
      <c r="D509" s="17">
        <v>42796</v>
      </c>
      <c r="E509" s="17">
        <v>42802</v>
      </c>
      <c r="F509" s="22" t="str">
        <f>TEXT('Store Data - 2017'!$D509,"mmmm")</f>
        <v>March</v>
      </c>
      <c r="G509" s="22" t="str">
        <f>TEXT('Store Data - 2017'!$D509,"dddd")</f>
        <v>Thursday</v>
      </c>
      <c r="H509" s="16" t="s">
        <v>22</v>
      </c>
      <c r="I509" s="16" t="s">
        <v>1816</v>
      </c>
      <c r="J509" s="16" t="s">
        <v>1817</v>
      </c>
      <c r="K509" s="21">
        <f>1/COUNTIF(J:J,'Store Data - 2017'!$J509)</f>
        <v>0.25</v>
      </c>
      <c r="L509" s="16" t="s">
        <v>57</v>
      </c>
      <c r="M509" s="16" t="s">
        <v>26</v>
      </c>
      <c r="N509" s="16" t="s">
        <v>220</v>
      </c>
      <c r="O509" s="16" t="s">
        <v>50</v>
      </c>
      <c r="P509" s="16">
        <v>75081</v>
      </c>
      <c r="Q509" s="16" t="s">
        <v>51</v>
      </c>
      <c r="R509" s="16" t="s">
        <v>1182</v>
      </c>
      <c r="S509" s="16" t="s">
        <v>31</v>
      </c>
      <c r="T509" s="16" t="s">
        <v>725</v>
      </c>
      <c r="U509" s="16" t="s">
        <v>1183</v>
      </c>
      <c r="V509" s="18">
        <v>6.976</v>
      </c>
      <c r="W509" s="16">
        <v>4</v>
      </c>
      <c r="X509" s="16">
        <v>0.2</v>
      </c>
      <c r="Y509" s="18">
        <v>-1.3952</v>
      </c>
    </row>
    <row r="510" spans="1:25" x14ac:dyDescent="0.3">
      <c r="A510" s="13">
        <v>1771</v>
      </c>
      <c r="B510" s="13" t="s">
        <v>1815</v>
      </c>
      <c r="C510" s="21">
        <f>1/COUNTIF(B:B,'Store Data - 2017'!$B510)</f>
        <v>0.5</v>
      </c>
      <c r="D510" s="14">
        <v>42796</v>
      </c>
      <c r="E510" s="14">
        <v>42802</v>
      </c>
      <c r="F510" s="22" t="str">
        <f>TEXT('Store Data - 2017'!$D510,"mmmm")</f>
        <v>March</v>
      </c>
      <c r="G510" s="22" t="str">
        <f>TEXT('Store Data - 2017'!$D510,"dddd")</f>
        <v>Thursday</v>
      </c>
      <c r="H510" s="13" t="s">
        <v>22</v>
      </c>
      <c r="I510" s="13" t="s">
        <v>1816</v>
      </c>
      <c r="J510" s="13" t="s">
        <v>1817</v>
      </c>
      <c r="K510" s="21">
        <f>1/COUNTIF(J:J,'Store Data - 2017'!$J510)</f>
        <v>0.25</v>
      </c>
      <c r="L510" s="13" t="s">
        <v>57</v>
      </c>
      <c r="M510" s="13" t="s">
        <v>26</v>
      </c>
      <c r="N510" s="13" t="s">
        <v>220</v>
      </c>
      <c r="O510" s="13" t="s">
        <v>50</v>
      </c>
      <c r="P510" s="13">
        <v>75081</v>
      </c>
      <c r="Q510" s="13" t="s">
        <v>51</v>
      </c>
      <c r="R510" s="13" t="s">
        <v>813</v>
      </c>
      <c r="S510" s="13" t="s">
        <v>31</v>
      </c>
      <c r="T510" s="13" t="s">
        <v>84</v>
      </c>
      <c r="U510" s="13" t="s">
        <v>814</v>
      </c>
      <c r="V510" s="15">
        <v>12.222</v>
      </c>
      <c r="W510" s="13">
        <v>7</v>
      </c>
      <c r="X510" s="13">
        <v>0.8</v>
      </c>
      <c r="Y510" s="15">
        <v>-20.1663</v>
      </c>
    </row>
    <row r="511" spans="1:25" x14ac:dyDescent="0.3">
      <c r="A511" s="16">
        <v>1784</v>
      </c>
      <c r="B511" s="16" t="s">
        <v>1818</v>
      </c>
      <c r="C511" s="21">
        <f>1/COUNTIF(B:B,'Store Data - 2017'!$B511)</f>
        <v>0.25</v>
      </c>
      <c r="D511" s="17">
        <v>43000</v>
      </c>
      <c r="E511" s="17">
        <v>43004</v>
      </c>
      <c r="F511" s="22" t="str">
        <f>TEXT('Store Data - 2017'!$D511,"mmmm")</f>
        <v>September</v>
      </c>
      <c r="G511" s="22" t="str">
        <f>TEXT('Store Data - 2017'!$D511,"dddd")</f>
        <v>Friday</v>
      </c>
      <c r="H511" s="16" t="s">
        <v>22</v>
      </c>
      <c r="I511" s="16" t="s">
        <v>1819</v>
      </c>
      <c r="J511" s="16" t="s">
        <v>1820</v>
      </c>
      <c r="K511" s="21">
        <f>1/COUNTIF(J:J,'Store Data - 2017'!$J511)</f>
        <v>0.1111111111111111</v>
      </c>
      <c r="L511" s="16" t="s">
        <v>57</v>
      </c>
      <c r="M511" s="16" t="s">
        <v>26</v>
      </c>
      <c r="N511" s="16" t="s">
        <v>1018</v>
      </c>
      <c r="O511" s="16" t="s">
        <v>840</v>
      </c>
      <c r="P511" s="16">
        <v>53209</v>
      </c>
      <c r="Q511" s="16" t="s">
        <v>51</v>
      </c>
      <c r="R511" s="16" t="s">
        <v>1811</v>
      </c>
      <c r="S511" s="16" t="s">
        <v>31</v>
      </c>
      <c r="T511" s="16" t="s">
        <v>32</v>
      </c>
      <c r="U511" s="16" t="s">
        <v>1812</v>
      </c>
      <c r="V511" s="18">
        <v>219.84</v>
      </c>
      <c r="W511" s="16">
        <v>4</v>
      </c>
      <c r="X511" s="16">
        <v>0</v>
      </c>
      <c r="Y511" s="18">
        <v>107.7216</v>
      </c>
    </row>
    <row r="512" spans="1:25" x14ac:dyDescent="0.3">
      <c r="A512" s="13">
        <v>1785</v>
      </c>
      <c r="B512" s="13" t="s">
        <v>1818</v>
      </c>
      <c r="C512" s="21">
        <f>1/COUNTIF(B:B,'Store Data - 2017'!$B512)</f>
        <v>0.25</v>
      </c>
      <c r="D512" s="14">
        <v>43000</v>
      </c>
      <c r="E512" s="14">
        <v>43004</v>
      </c>
      <c r="F512" s="22" t="str">
        <f>TEXT('Store Data - 2017'!$D512,"mmmm")</f>
        <v>September</v>
      </c>
      <c r="G512" s="22" t="str">
        <f>TEXT('Store Data - 2017'!$D512,"dddd")</f>
        <v>Friday</v>
      </c>
      <c r="H512" s="13" t="s">
        <v>22</v>
      </c>
      <c r="I512" s="13" t="s">
        <v>1819</v>
      </c>
      <c r="J512" s="13" t="s">
        <v>1820</v>
      </c>
      <c r="K512" s="21">
        <f>1/COUNTIF(J:J,'Store Data - 2017'!$J512)</f>
        <v>0.1111111111111111</v>
      </c>
      <c r="L512" s="13" t="s">
        <v>57</v>
      </c>
      <c r="M512" s="13" t="s">
        <v>26</v>
      </c>
      <c r="N512" s="13" t="s">
        <v>1018</v>
      </c>
      <c r="O512" s="13" t="s">
        <v>840</v>
      </c>
      <c r="P512" s="13">
        <v>53209</v>
      </c>
      <c r="Q512" s="13" t="s">
        <v>51</v>
      </c>
      <c r="R512" s="13" t="s">
        <v>1448</v>
      </c>
      <c r="S512" s="13" t="s">
        <v>61</v>
      </c>
      <c r="T512" s="13" t="s">
        <v>110</v>
      </c>
      <c r="U512" s="13" t="s">
        <v>1449</v>
      </c>
      <c r="V512" s="15">
        <v>98.16</v>
      </c>
      <c r="W512" s="13">
        <v>6</v>
      </c>
      <c r="X512" s="13">
        <v>0</v>
      </c>
      <c r="Y512" s="15">
        <v>9.8160000000000007</v>
      </c>
    </row>
    <row r="513" spans="1:25" x14ac:dyDescent="0.3">
      <c r="A513" s="16">
        <v>1786</v>
      </c>
      <c r="B513" s="16" t="s">
        <v>1818</v>
      </c>
      <c r="C513" s="21">
        <f>1/COUNTIF(B:B,'Store Data - 2017'!$B513)</f>
        <v>0.25</v>
      </c>
      <c r="D513" s="17">
        <v>43000</v>
      </c>
      <c r="E513" s="17">
        <v>43004</v>
      </c>
      <c r="F513" s="22" t="str">
        <f>TEXT('Store Data - 2017'!$D513,"mmmm")</f>
        <v>September</v>
      </c>
      <c r="G513" s="22" t="str">
        <f>TEXT('Store Data - 2017'!$D513,"dddd")</f>
        <v>Friday</v>
      </c>
      <c r="H513" s="16" t="s">
        <v>22</v>
      </c>
      <c r="I513" s="16" t="s">
        <v>1819</v>
      </c>
      <c r="J513" s="16" t="s">
        <v>1820</v>
      </c>
      <c r="K513" s="21">
        <f>1/COUNTIF(J:J,'Store Data - 2017'!$J513)</f>
        <v>0.1111111111111111</v>
      </c>
      <c r="L513" s="16" t="s">
        <v>57</v>
      </c>
      <c r="M513" s="16" t="s">
        <v>26</v>
      </c>
      <c r="N513" s="16" t="s">
        <v>1018</v>
      </c>
      <c r="O513" s="16" t="s">
        <v>840</v>
      </c>
      <c r="P513" s="16">
        <v>53209</v>
      </c>
      <c r="Q513" s="16" t="s">
        <v>51</v>
      </c>
      <c r="R513" s="16" t="s">
        <v>1821</v>
      </c>
      <c r="S513" s="16" t="s">
        <v>31</v>
      </c>
      <c r="T513" s="16" t="s">
        <v>84</v>
      </c>
      <c r="U513" s="16" t="s">
        <v>1822</v>
      </c>
      <c r="V513" s="18">
        <v>33.04</v>
      </c>
      <c r="W513" s="16">
        <v>8</v>
      </c>
      <c r="X513" s="16">
        <v>0</v>
      </c>
      <c r="Y513" s="18">
        <v>15.5288</v>
      </c>
    </row>
    <row r="514" spans="1:25" x14ac:dyDescent="0.3">
      <c r="A514" s="13">
        <v>1787</v>
      </c>
      <c r="B514" s="13" t="s">
        <v>1818</v>
      </c>
      <c r="C514" s="21">
        <f>1/COUNTIF(B:B,'Store Data - 2017'!$B514)</f>
        <v>0.25</v>
      </c>
      <c r="D514" s="14">
        <v>43000</v>
      </c>
      <c r="E514" s="14">
        <v>43004</v>
      </c>
      <c r="F514" s="22" t="str">
        <f>TEXT('Store Data - 2017'!$D514,"mmmm")</f>
        <v>September</v>
      </c>
      <c r="G514" s="22" t="str">
        <f>TEXT('Store Data - 2017'!$D514,"dddd")</f>
        <v>Friday</v>
      </c>
      <c r="H514" s="13" t="s">
        <v>22</v>
      </c>
      <c r="I514" s="13" t="s">
        <v>1819</v>
      </c>
      <c r="J514" s="13" t="s">
        <v>1820</v>
      </c>
      <c r="K514" s="21">
        <f>1/COUNTIF(J:J,'Store Data - 2017'!$J514)</f>
        <v>0.1111111111111111</v>
      </c>
      <c r="L514" s="13" t="s">
        <v>57</v>
      </c>
      <c r="M514" s="13" t="s">
        <v>26</v>
      </c>
      <c r="N514" s="13" t="s">
        <v>1018</v>
      </c>
      <c r="O514" s="13" t="s">
        <v>840</v>
      </c>
      <c r="P514" s="13">
        <v>53209</v>
      </c>
      <c r="Q514" s="13" t="s">
        <v>51</v>
      </c>
      <c r="R514" s="13" t="s">
        <v>1823</v>
      </c>
      <c r="S514" s="13" t="s">
        <v>61</v>
      </c>
      <c r="T514" s="13" t="s">
        <v>62</v>
      </c>
      <c r="U514" s="13" t="s">
        <v>1824</v>
      </c>
      <c r="V514" s="15">
        <v>86.97</v>
      </c>
      <c r="W514" s="13">
        <v>3</v>
      </c>
      <c r="X514" s="13">
        <v>0</v>
      </c>
      <c r="Y514" s="15">
        <v>25.221299999999999</v>
      </c>
    </row>
    <row r="515" spans="1:25" x14ac:dyDescent="0.3">
      <c r="A515" s="16">
        <v>1796</v>
      </c>
      <c r="B515" s="16" t="s">
        <v>1825</v>
      </c>
      <c r="C515" s="21">
        <f>1/COUNTIF(B:B,'Store Data - 2017'!$B515)</f>
        <v>0.33333333333333331</v>
      </c>
      <c r="D515" s="17">
        <v>42974</v>
      </c>
      <c r="E515" s="17">
        <v>42977</v>
      </c>
      <c r="F515" s="22" t="str">
        <f>TEXT('Store Data - 2017'!$D515,"mmmm")</f>
        <v>August</v>
      </c>
      <c r="G515" s="22" t="str">
        <f>TEXT('Store Data - 2017'!$D515,"dddd")</f>
        <v>Sunday</v>
      </c>
      <c r="H515" s="16" t="s">
        <v>80</v>
      </c>
      <c r="I515" s="16" t="s">
        <v>1826</v>
      </c>
      <c r="J515" s="16" t="s">
        <v>1827</v>
      </c>
      <c r="K515" s="21">
        <f>1/COUNTIF(J:J,'Store Data - 2017'!$J515)</f>
        <v>0.25</v>
      </c>
      <c r="L515" s="16" t="s">
        <v>48</v>
      </c>
      <c r="M515" s="16" t="s">
        <v>26</v>
      </c>
      <c r="N515" s="16" t="s">
        <v>126</v>
      </c>
      <c r="O515" s="16" t="s">
        <v>127</v>
      </c>
      <c r="P515" s="16">
        <v>10024</v>
      </c>
      <c r="Q515" s="16" t="s">
        <v>40</v>
      </c>
      <c r="R515" s="16" t="s">
        <v>1239</v>
      </c>
      <c r="S515" s="16" t="s">
        <v>31</v>
      </c>
      <c r="T515" s="16" t="s">
        <v>70</v>
      </c>
      <c r="U515" s="16" t="s">
        <v>1240</v>
      </c>
      <c r="V515" s="18">
        <v>63.84</v>
      </c>
      <c r="W515" s="16">
        <v>8</v>
      </c>
      <c r="X515" s="16">
        <v>0</v>
      </c>
      <c r="Y515" s="18">
        <v>16.598400000000002</v>
      </c>
    </row>
    <row r="516" spans="1:25" x14ac:dyDescent="0.3">
      <c r="A516" s="13">
        <v>1797</v>
      </c>
      <c r="B516" s="13" t="s">
        <v>1825</v>
      </c>
      <c r="C516" s="21">
        <f>1/COUNTIF(B:B,'Store Data - 2017'!$B516)</f>
        <v>0.33333333333333331</v>
      </c>
      <c r="D516" s="14">
        <v>42974</v>
      </c>
      <c r="E516" s="14">
        <v>42977</v>
      </c>
      <c r="F516" s="22" t="str">
        <f>TEXT('Store Data - 2017'!$D516,"mmmm")</f>
        <v>August</v>
      </c>
      <c r="G516" s="22" t="str">
        <f>TEXT('Store Data - 2017'!$D516,"dddd")</f>
        <v>Sunday</v>
      </c>
      <c r="H516" s="13" t="s">
        <v>80</v>
      </c>
      <c r="I516" s="13" t="s">
        <v>1826</v>
      </c>
      <c r="J516" s="13" t="s">
        <v>1827</v>
      </c>
      <c r="K516" s="21">
        <f>1/COUNTIF(J:J,'Store Data - 2017'!$J516)</f>
        <v>0.25</v>
      </c>
      <c r="L516" s="13" t="s">
        <v>48</v>
      </c>
      <c r="M516" s="13" t="s">
        <v>26</v>
      </c>
      <c r="N516" s="13" t="s">
        <v>126</v>
      </c>
      <c r="O516" s="13" t="s">
        <v>127</v>
      </c>
      <c r="P516" s="13">
        <v>10024</v>
      </c>
      <c r="Q516" s="13" t="s">
        <v>40</v>
      </c>
      <c r="R516" s="13" t="s">
        <v>1828</v>
      </c>
      <c r="S516" s="13" t="s">
        <v>61</v>
      </c>
      <c r="T516" s="13" t="s">
        <v>62</v>
      </c>
      <c r="U516" s="13" t="s">
        <v>1829</v>
      </c>
      <c r="V516" s="15">
        <v>347.97</v>
      </c>
      <c r="W516" s="13">
        <v>3</v>
      </c>
      <c r="X516" s="13">
        <v>0</v>
      </c>
      <c r="Y516" s="15">
        <v>100.9113</v>
      </c>
    </row>
    <row r="517" spans="1:25" x14ac:dyDescent="0.3">
      <c r="A517" s="16">
        <v>1798</v>
      </c>
      <c r="B517" s="16" t="s">
        <v>1825</v>
      </c>
      <c r="C517" s="21">
        <f>1/COUNTIF(B:B,'Store Data - 2017'!$B517)</f>
        <v>0.33333333333333331</v>
      </c>
      <c r="D517" s="17">
        <v>42974</v>
      </c>
      <c r="E517" s="17">
        <v>42977</v>
      </c>
      <c r="F517" s="22" t="str">
        <f>TEXT('Store Data - 2017'!$D517,"mmmm")</f>
        <v>August</v>
      </c>
      <c r="G517" s="22" t="str">
        <f>TEXT('Store Data - 2017'!$D517,"dddd")</f>
        <v>Sunday</v>
      </c>
      <c r="H517" s="16" t="s">
        <v>80</v>
      </c>
      <c r="I517" s="16" t="s">
        <v>1826</v>
      </c>
      <c r="J517" s="16" t="s">
        <v>1827</v>
      </c>
      <c r="K517" s="21">
        <f>1/COUNTIF(J:J,'Store Data - 2017'!$J517)</f>
        <v>0.25</v>
      </c>
      <c r="L517" s="16" t="s">
        <v>48</v>
      </c>
      <c r="M517" s="16" t="s">
        <v>26</v>
      </c>
      <c r="N517" s="16" t="s">
        <v>126</v>
      </c>
      <c r="O517" s="16" t="s">
        <v>127</v>
      </c>
      <c r="P517" s="16">
        <v>10024</v>
      </c>
      <c r="Q517" s="16" t="s">
        <v>40</v>
      </c>
      <c r="R517" s="16" t="s">
        <v>858</v>
      </c>
      <c r="S517" s="16" t="s">
        <v>31</v>
      </c>
      <c r="T517" s="16" t="s">
        <v>84</v>
      </c>
      <c r="U517" s="16" t="s">
        <v>859</v>
      </c>
      <c r="V517" s="18">
        <v>37.008000000000003</v>
      </c>
      <c r="W517" s="16">
        <v>6</v>
      </c>
      <c r="X517" s="16">
        <v>0.2</v>
      </c>
      <c r="Y517" s="18">
        <v>11.565</v>
      </c>
    </row>
    <row r="518" spans="1:25" x14ac:dyDescent="0.3">
      <c r="A518" s="13">
        <v>1803</v>
      </c>
      <c r="B518" s="13" t="s">
        <v>1830</v>
      </c>
      <c r="C518" s="21">
        <f>1/COUNTIF(B:B,'Store Data - 2017'!$B518)</f>
        <v>0.33333333333333331</v>
      </c>
      <c r="D518" s="14">
        <v>43000</v>
      </c>
      <c r="E518" s="14">
        <v>43004</v>
      </c>
      <c r="F518" s="22" t="str">
        <f>TEXT('Store Data - 2017'!$D518,"mmmm")</f>
        <v>September</v>
      </c>
      <c r="G518" s="22" t="str">
        <f>TEXT('Store Data - 2017'!$D518,"dddd")</f>
        <v>Friday</v>
      </c>
      <c r="H518" s="13" t="s">
        <v>35</v>
      </c>
      <c r="I518" s="13" t="s">
        <v>1075</v>
      </c>
      <c r="J518" s="13" t="s">
        <v>1076</v>
      </c>
      <c r="K518" s="21">
        <f>1/COUNTIF(J:J,'Store Data - 2017'!$J518)</f>
        <v>0.1</v>
      </c>
      <c r="L518" s="13" t="s">
        <v>25</v>
      </c>
      <c r="M518" s="13" t="s">
        <v>26</v>
      </c>
      <c r="N518" s="13" t="s">
        <v>38</v>
      </c>
      <c r="O518" s="13" t="s">
        <v>39</v>
      </c>
      <c r="P518" s="13">
        <v>19134</v>
      </c>
      <c r="Q518" s="13" t="s">
        <v>40</v>
      </c>
      <c r="R518" s="13" t="s">
        <v>1831</v>
      </c>
      <c r="S518" s="13" t="s">
        <v>31</v>
      </c>
      <c r="T518" s="13" t="s">
        <v>84</v>
      </c>
      <c r="U518" s="13" t="s">
        <v>1832</v>
      </c>
      <c r="V518" s="15">
        <v>5.6070000000000002</v>
      </c>
      <c r="W518" s="13">
        <v>1</v>
      </c>
      <c r="X518" s="13">
        <v>0.7</v>
      </c>
      <c r="Y518" s="15">
        <v>-4.2987000000000002</v>
      </c>
    </row>
    <row r="519" spans="1:25" x14ac:dyDescent="0.3">
      <c r="A519" s="16">
        <v>1804</v>
      </c>
      <c r="B519" s="16" t="s">
        <v>1830</v>
      </c>
      <c r="C519" s="21">
        <f>1/COUNTIF(B:B,'Store Data - 2017'!$B519)</f>
        <v>0.33333333333333331</v>
      </c>
      <c r="D519" s="17">
        <v>43000</v>
      </c>
      <c r="E519" s="17">
        <v>43004</v>
      </c>
      <c r="F519" s="22" t="str">
        <f>TEXT('Store Data - 2017'!$D519,"mmmm")</f>
        <v>September</v>
      </c>
      <c r="G519" s="22" t="str">
        <f>TEXT('Store Data - 2017'!$D519,"dddd")</f>
        <v>Friday</v>
      </c>
      <c r="H519" s="16" t="s">
        <v>35</v>
      </c>
      <c r="I519" s="16" t="s">
        <v>1075</v>
      </c>
      <c r="J519" s="16" t="s">
        <v>1076</v>
      </c>
      <c r="K519" s="21">
        <f>1/COUNTIF(J:J,'Store Data - 2017'!$J519)</f>
        <v>0.1</v>
      </c>
      <c r="L519" s="16" t="s">
        <v>25</v>
      </c>
      <c r="M519" s="16" t="s">
        <v>26</v>
      </c>
      <c r="N519" s="16" t="s">
        <v>38</v>
      </c>
      <c r="O519" s="16" t="s">
        <v>39</v>
      </c>
      <c r="P519" s="16">
        <v>19134</v>
      </c>
      <c r="Q519" s="16" t="s">
        <v>40</v>
      </c>
      <c r="R519" s="16" t="s">
        <v>1833</v>
      </c>
      <c r="S519" s="16" t="s">
        <v>31</v>
      </c>
      <c r="T519" s="16" t="s">
        <v>725</v>
      </c>
      <c r="U519" s="16" t="s">
        <v>1834</v>
      </c>
      <c r="V519" s="18">
        <v>4663.7359999999999</v>
      </c>
      <c r="W519" s="16">
        <v>7</v>
      </c>
      <c r="X519" s="16">
        <v>0.2</v>
      </c>
      <c r="Y519" s="18">
        <v>-1049.3406</v>
      </c>
    </row>
    <row r="520" spans="1:25" x14ac:dyDescent="0.3">
      <c r="A520" s="13">
        <v>1805</v>
      </c>
      <c r="B520" s="13" t="s">
        <v>1830</v>
      </c>
      <c r="C520" s="21">
        <f>1/COUNTIF(B:B,'Store Data - 2017'!$B520)</f>
        <v>0.33333333333333331</v>
      </c>
      <c r="D520" s="14">
        <v>43000</v>
      </c>
      <c r="E520" s="14">
        <v>43004</v>
      </c>
      <c r="F520" s="22" t="str">
        <f>TEXT('Store Data - 2017'!$D520,"mmmm")</f>
        <v>September</v>
      </c>
      <c r="G520" s="22" t="str">
        <f>TEXT('Store Data - 2017'!$D520,"dddd")</f>
        <v>Friday</v>
      </c>
      <c r="H520" s="13" t="s">
        <v>35</v>
      </c>
      <c r="I520" s="13" t="s">
        <v>1075</v>
      </c>
      <c r="J520" s="13" t="s">
        <v>1076</v>
      </c>
      <c r="K520" s="21">
        <f>1/COUNTIF(J:J,'Store Data - 2017'!$J520)</f>
        <v>0.1</v>
      </c>
      <c r="L520" s="13" t="s">
        <v>25</v>
      </c>
      <c r="M520" s="13" t="s">
        <v>26</v>
      </c>
      <c r="N520" s="13" t="s">
        <v>38</v>
      </c>
      <c r="O520" s="13" t="s">
        <v>39</v>
      </c>
      <c r="P520" s="13">
        <v>19134</v>
      </c>
      <c r="Q520" s="13" t="s">
        <v>40</v>
      </c>
      <c r="R520" s="13" t="s">
        <v>1835</v>
      </c>
      <c r="S520" s="13" t="s">
        <v>61</v>
      </c>
      <c r="T520" s="13" t="s">
        <v>110</v>
      </c>
      <c r="U520" s="13" t="s">
        <v>1836</v>
      </c>
      <c r="V520" s="15">
        <v>79.983999999999995</v>
      </c>
      <c r="W520" s="13">
        <v>2</v>
      </c>
      <c r="X520" s="13">
        <v>0.2</v>
      </c>
      <c r="Y520" s="15">
        <v>22.9954</v>
      </c>
    </row>
    <row r="521" spans="1:25" x14ac:dyDescent="0.3">
      <c r="A521" s="16">
        <v>1813</v>
      </c>
      <c r="B521" s="16" t="s">
        <v>1837</v>
      </c>
      <c r="C521" s="21">
        <f>1/COUNTIF(B:B,'Store Data - 2017'!$B521)</f>
        <v>0.5</v>
      </c>
      <c r="D521" s="17">
        <v>43059</v>
      </c>
      <c r="E521" s="17">
        <v>43065</v>
      </c>
      <c r="F521" s="22" t="str">
        <f>TEXT('Store Data - 2017'!$D521,"mmmm")</f>
        <v>November</v>
      </c>
      <c r="G521" s="22" t="str">
        <f>TEXT('Store Data - 2017'!$D521,"dddd")</f>
        <v>Monday</v>
      </c>
      <c r="H521" s="16" t="s">
        <v>22</v>
      </c>
      <c r="I521" s="16" t="s">
        <v>1838</v>
      </c>
      <c r="J521" s="16" t="s">
        <v>1839</v>
      </c>
      <c r="K521" s="21">
        <f>1/COUNTIF(J:J,'Store Data - 2017'!$J521)</f>
        <v>0.33333333333333331</v>
      </c>
      <c r="L521" s="16" t="s">
        <v>25</v>
      </c>
      <c r="M521" s="16" t="s">
        <v>26</v>
      </c>
      <c r="N521" s="16" t="s">
        <v>793</v>
      </c>
      <c r="O521" s="16" t="s">
        <v>166</v>
      </c>
      <c r="P521" s="16">
        <v>43055</v>
      </c>
      <c r="Q521" s="16" t="s">
        <v>40</v>
      </c>
      <c r="R521" s="16" t="s">
        <v>1840</v>
      </c>
      <c r="S521" s="16" t="s">
        <v>42</v>
      </c>
      <c r="T521" s="16" t="s">
        <v>87</v>
      </c>
      <c r="U521" s="16" t="s">
        <v>1841</v>
      </c>
      <c r="V521" s="18">
        <v>77.599999999999994</v>
      </c>
      <c r="W521" s="16">
        <v>5</v>
      </c>
      <c r="X521" s="16">
        <v>0.2</v>
      </c>
      <c r="Y521" s="18">
        <v>28.13</v>
      </c>
    </row>
    <row r="522" spans="1:25" x14ac:dyDescent="0.3">
      <c r="A522" s="13">
        <v>1814</v>
      </c>
      <c r="B522" s="13" t="s">
        <v>1837</v>
      </c>
      <c r="C522" s="21">
        <f>1/COUNTIF(B:B,'Store Data - 2017'!$B522)</f>
        <v>0.5</v>
      </c>
      <c r="D522" s="14">
        <v>43059</v>
      </c>
      <c r="E522" s="14">
        <v>43065</v>
      </c>
      <c r="F522" s="22" t="str">
        <f>TEXT('Store Data - 2017'!$D522,"mmmm")</f>
        <v>November</v>
      </c>
      <c r="G522" s="22" t="str">
        <f>TEXT('Store Data - 2017'!$D522,"dddd")</f>
        <v>Monday</v>
      </c>
      <c r="H522" s="13" t="s">
        <v>22</v>
      </c>
      <c r="I522" s="13" t="s">
        <v>1838</v>
      </c>
      <c r="J522" s="13" t="s">
        <v>1839</v>
      </c>
      <c r="K522" s="21">
        <f>1/COUNTIF(J:J,'Store Data - 2017'!$J522)</f>
        <v>0.33333333333333331</v>
      </c>
      <c r="L522" s="13" t="s">
        <v>25</v>
      </c>
      <c r="M522" s="13" t="s">
        <v>26</v>
      </c>
      <c r="N522" s="13" t="s">
        <v>793</v>
      </c>
      <c r="O522" s="13" t="s">
        <v>166</v>
      </c>
      <c r="P522" s="13">
        <v>43055</v>
      </c>
      <c r="Q522" s="13" t="s">
        <v>40</v>
      </c>
      <c r="R522" s="13" t="s">
        <v>497</v>
      </c>
      <c r="S522" s="13" t="s">
        <v>42</v>
      </c>
      <c r="T522" s="13" t="s">
        <v>87</v>
      </c>
      <c r="U522" s="13" t="s">
        <v>498</v>
      </c>
      <c r="V522" s="15">
        <v>4.6559999999999997</v>
      </c>
      <c r="W522" s="13">
        <v>2</v>
      </c>
      <c r="X522" s="13">
        <v>0.2</v>
      </c>
      <c r="Y522" s="15">
        <v>1.5713999999999999</v>
      </c>
    </row>
    <row r="523" spans="1:25" x14ac:dyDescent="0.3">
      <c r="A523" s="16">
        <v>1831</v>
      </c>
      <c r="B523" s="16" t="s">
        <v>1842</v>
      </c>
      <c r="C523" s="21">
        <f>1/COUNTIF(B:B,'Store Data - 2017'!$B523)</f>
        <v>0.5</v>
      </c>
      <c r="D523" s="17">
        <v>43029</v>
      </c>
      <c r="E523" s="17">
        <v>43029</v>
      </c>
      <c r="F523" s="22" t="str">
        <f>TEXT('Store Data - 2017'!$D523,"mmmm")</f>
        <v>October</v>
      </c>
      <c r="G523" s="22" t="str">
        <f>TEXT('Store Data - 2017'!$D523,"dddd")</f>
        <v>Saturday</v>
      </c>
      <c r="H523" s="16" t="s">
        <v>760</v>
      </c>
      <c r="I523" s="16" t="s">
        <v>1843</v>
      </c>
      <c r="J523" s="16" t="s">
        <v>1844</v>
      </c>
      <c r="K523" s="21">
        <f>1/COUNTIF(J:J,'Store Data - 2017'!$J523)</f>
        <v>0.33333333333333331</v>
      </c>
      <c r="L523" s="16" t="s">
        <v>48</v>
      </c>
      <c r="M523" s="16" t="s">
        <v>26</v>
      </c>
      <c r="N523" s="16" t="s">
        <v>1845</v>
      </c>
      <c r="O523" s="16" t="s">
        <v>1846</v>
      </c>
      <c r="P523" s="16">
        <v>74403</v>
      </c>
      <c r="Q523" s="16" t="s">
        <v>51</v>
      </c>
      <c r="R523" s="16" t="s">
        <v>1847</v>
      </c>
      <c r="S523" s="16" t="s">
        <v>61</v>
      </c>
      <c r="T523" s="16" t="s">
        <v>62</v>
      </c>
      <c r="U523" s="16" t="s">
        <v>1848</v>
      </c>
      <c r="V523" s="18">
        <v>1439.92</v>
      </c>
      <c r="W523" s="16">
        <v>8</v>
      </c>
      <c r="X523" s="16">
        <v>0</v>
      </c>
      <c r="Y523" s="18">
        <v>374.37920000000003</v>
      </c>
    </row>
    <row r="524" spans="1:25" x14ac:dyDescent="0.3">
      <c r="A524" s="13">
        <v>1832</v>
      </c>
      <c r="B524" s="13" t="s">
        <v>1842</v>
      </c>
      <c r="C524" s="21">
        <f>1/COUNTIF(B:B,'Store Data - 2017'!$B524)</f>
        <v>0.5</v>
      </c>
      <c r="D524" s="14">
        <v>43029</v>
      </c>
      <c r="E524" s="14">
        <v>43029</v>
      </c>
      <c r="F524" s="22" t="str">
        <f>TEXT('Store Data - 2017'!$D524,"mmmm")</f>
        <v>October</v>
      </c>
      <c r="G524" s="22" t="str">
        <f>TEXT('Store Data - 2017'!$D524,"dddd")</f>
        <v>Saturday</v>
      </c>
      <c r="H524" s="13" t="s">
        <v>760</v>
      </c>
      <c r="I524" s="13" t="s">
        <v>1843</v>
      </c>
      <c r="J524" s="13" t="s">
        <v>1844</v>
      </c>
      <c r="K524" s="21">
        <f>1/COUNTIF(J:J,'Store Data - 2017'!$J524)</f>
        <v>0.33333333333333331</v>
      </c>
      <c r="L524" s="13" t="s">
        <v>48</v>
      </c>
      <c r="M524" s="13" t="s">
        <v>26</v>
      </c>
      <c r="N524" s="13" t="s">
        <v>1845</v>
      </c>
      <c r="O524" s="13" t="s">
        <v>1846</v>
      </c>
      <c r="P524" s="13">
        <v>74403</v>
      </c>
      <c r="Q524" s="13" t="s">
        <v>51</v>
      </c>
      <c r="R524" s="13" t="s">
        <v>1849</v>
      </c>
      <c r="S524" s="13" t="s">
        <v>42</v>
      </c>
      <c r="T524" s="13" t="s">
        <v>251</v>
      </c>
      <c r="U524" s="13" t="s">
        <v>1850</v>
      </c>
      <c r="V524" s="15">
        <v>262.11</v>
      </c>
      <c r="W524" s="13">
        <v>1</v>
      </c>
      <c r="X524" s="13">
        <v>0</v>
      </c>
      <c r="Y524" s="15">
        <v>62.906399999999998</v>
      </c>
    </row>
    <row r="525" spans="1:25" x14ac:dyDescent="0.3">
      <c r="A525" s="16">
        <v>1834</v>
      </c>
      <c r="B525" s="16" t="s">
        <v>1851</v>
      </c>
      <c r="C525" s="21">
        <f>1/COUNTIF(B:B,'Store Data - 2017'!$B525)</f>
        <v>0.5</v>
      </c>
      <c r="D525" s="17">
        <v>42948</v>
      </c>
      <c r="E525" s="17">
        <v>42954</v>
      </c>
      <c r="F525" s="22" t="str">
        <f>TEXT('Store Data - 2017'!$D525,"mmmm")</f>
        <v>August</v>
      </c>
      <c r="G525" s="22" t="str">
        <f>TEXT('Store Data - 2017'!$D525,"dddd")</f>
        <v>Tuesday</v>
      </c>
      <c r="H525" s="16" t="s">
        <v>22</v>
      </c>
      <c r="I525" s="16" t="s">
        <v>1402</v>
      </c>
      <c r="J525" s="16" t="s">
        <v>1403</v>
      </c>
      <c r="K525" s="21">
        <f>1/COUNTIF(J:J,'Store Data - 2017'!$J525)</f>
        <v>0.14285714285714285</v>
      </c>
      <c r="L525" s="16" t="s">
        <v>57</v>
      </c>
      <c r="M525" s="16" t="s">
        <v>26</v>
      </c>
      <c r="N525" s="16" t="s">
        <v>799</v>
      </c>
      <c r="O525" s="16" t="s">
        <v>50</v>
      </c>
      <c r="P525" s="16">
        <v>78745</v>
      </c>
      <c r="Q525" s="16" t="s">
        <v>51</v>
      </c>
      <c r="R525" s="16" t="s">
        <v>1852</v>
      </c>
      <c r="S525" s="16" t="s">
        <v>61</v>
      </c>
      <c r="T525" s="16" t="s">
        <v>765</v>
      </c>
      <c r="U525" s="16" t="s">
        <v>1853</v>
      </c>
      <c r="V525" s="18">
        <v>1439.982</v>
      </c>
      <c r="W525" s="16">
        <v>3</v>
      </c>
      <c r="X525" s="16">
        <v>0.4</v>
      </c>
      <c r="Y525" s="18">
        <v>-263.99669999999998</v>
      </c>
    </row>
    <row r="526" spans="1:25" x14ac:dyDescent="0.3">
      <c r="A526" s="13">
        <v>1835</v>
      </c>
      <c r="B526" s="13" t="s">
        <v>1851</v>
      </c>
      <c r="C526" s="21">
        <f>1/COUNTIF(B:B,'Store Data - 2017'!$B526)</f>
        <v>0.5</v>
      </c>
      <c r="D526" s="14">
        <v>42948</v>
      </c>
      <c r="E526" s="14">
        <v>42954</v>
      </c>
      <c r="F526" s="22" t="str">
        <f>TEXT('Store Data - 2017'!$D526,"mmmm")</f>
        <v>August</v>
      </c>
      <c r="G526" s="22" t="str">
        <f>TEXT('Store Data - 2017'!$D526,"dddd")</f>
        <v>Tuesday</v>
      </c>
      <c r="H526" s="13" t="s">
        <v>22</v>
      </c>
      <c r="I526" s="13" t="s">
        <v>1402</v>
      </c>
      <c r="J526" s="13" t="s">
        <v>1403</v>
      </c>
      <c r="K526" s="21">
        <f>1/COUNTIF(J:J,'Store Data - 2017'!$J526)</f>
        <v>0.14285714285714285</v>
      </c>
      <c r="L526" s="13" t="s">
        <v>57</v>
      </c>
      <c r="M526" s="13" t="s">
        <v>26</v>
      </c>
      <c r="N526" s="13" t="s">
        <v>799</v>
      </c>
      <c r="O526" s="13" t="s">
        <v>50</v>
      </c>
      <c r="P526" s="13">
        <v>78745</v>
      </c>
      <c r="Q526" s="13" t="s">
        <v>51</v>
      </c>
      <c r="R526" s="13" t="s">
        <v>1854</v>
      </c>
      <c r="S526" s="13" t="s">
        <v>31</v>
      </c>
      <c r="T526" s="13" t="s">
        <v>32</v>
      </c>
      <c r="U526" s="13" t="s">
        <v>1855</v>
      </c>
      <c r="V526" s="15">
        <v>36.287999999999997</v>
      </c>
      <c r="W526" s="13">
        <v>7</v>
      </c>
      <c r="X526" s="13">
        <v>0.2</v>
      </c>
      <c r="Y526" s="15">
        <v>12.700799999999999</v>
      </c>
    </row>
    <row r="527" spans="1:25" x14ac:dyDescent="0.3">
      <c r="A527" s="16">
        <v>1837</v>
      </c>
      <c r="B527" s="16" t="s">
        <v>1856</v>
      </c>
      <c r="C527" s="21">
        <f>1/COUNTIF(B:B,'Store Data - 2017'!$B527)</f>
        <v>1</v>
      </c>
      <c r="D527" s="17">
        <v>42785</v>
      </c>
      <c r="E527" s="17">
        <v>42787</v>
      </c>
      <c r="F527" s="22" t="str">
        <f>TEXT('Store Data - 2017'!$D527,"mmmm")</f>
        <v>February</v>
      </c>
      <c r="G527" s="22" t="str">
        <f>TEXT('Store Data - 2017'!$D527,"dddd")</f>
        <v>Sunday</v>
      </c>
      <c r="H527" s="16" t="s">
        <v>35</v>
      </c>
      <c r="I527" s="16" t="s">
        <v>1590</v>
      </c>
      <c r="J527" s="16" t="s">
        <v>1591</v>
      </c>
      <c r="K527" s="21">
        <f>1/COUNTIF(J:J,'Store Data - 2017'!$J527)</f>
        <v>0.2</v>
      </c>
      <c r="L527" s="16" t="s">
        <v>57</v>
      </c>
      <c r="M527" s="16" t="s">
        <v>26</v>
      </c>
      <c r="N527" s="16" t="s">
        <v>1857</v>
      </c>
      <c r="O527" s="16" t="s">
        <v>353</v>
      </c>
      <c r="P527" s="16">
        <v>30076</v>
      </c>
      <c r="Q527" s="16" t="s">
        <v>29</v>
      </c>
      <c r="R527" s="16" t="s">
        <v>1858</v>
      </c>
      <c r="S527" s="16" t="s">
        <v>31</v>
      </c>
      <c r="T527" s="16" t="s">
        <v>190</v>
      </c>
      <c r="U527" s="16" t="s">
        <v>1859</v>
      </c>
      <c r="V527" s="18">
        <v>1245.8599999999999</v>
      </c>
      <c r="W527" s="16">
        <v>7</v>
      </c>
      <c r="X527" s="16">
        <v>0</v>
      </c>
      <c r="Y527" s="18">
        <v>361.29939999999999</v>
      </c>
    </row>
    <row r="528" spans="1:25" x14ac:dyDescent="0.3">
      <c r="A528" s="13">
        <v>1845</v>
      </c>
      <c r="B528" s="13" t="s">
        <v>1860</v>
      </c>
      <c r="C528" s="21">
        <f>1/COUNTIF(B:B,'Store Data - 2017'!$B528)</f>
        <v>1</v>
      </c>
      <c r="D528" s="14">
        <v>42945</v>
      </c>
      <c r="E528" s="14">
        <v>42949</v>
      </c>
      <c r="F528" s="22" t="str">
        <f>TEXT('Store Data - 2017'!$D528,"mmmm")</f>
        <v>July</v>
      </c>
      <c r="G528" s="22" t="str">
        <f>TEXT('Store Data - 2017'!$D528,"dddd")</f>
        <v>Saturday</v>
      </c>
      <c r="H528" s="13" t="s">
        <v>22</v>
      </c>
      <c r="I528" s="13" t="s">
        <v>1861</v>
      </c>
      <c r="J528" s="13" t="s">
        <v>1862</v>
      </c>
      <c r="K528" s="21">
        <f>1/COUNTIF(J:J,'Store Data - 2017'!$J528)</f>
        <v>0.5</v>
      </c>
      <c r="L528" s="13" t="s">
        <v>25</v>
      </c>
      <c r="M528" s="13" t="s">
        <v>26</v>
      </c>
      <c r="N528" s="13" t="s">
        <v>432</v>
      </c>
      <c r="O528" s="13" t="s">
        <v>433</v>
      </c>
      <c r="P528" s="13">
        <v>98115</v>
      </c>
      <c r="Q528" s="13" t="s">
        <v>120</v>
      </c>
      <c r="R528" s="13" t="s">
        <v>1863</v>
      </c>
      <c r="S528" s="13" t="s">
        <v>61</v>
      </c>
      <c r="T528" s="13" t="s">
        <v>110</v>
      </c>
      <c r="U528" s="13" t="s">
        <v>1864</v>
      </c>
      <c r="V528" s="15">
        <v>90.57</v>
      </c>
      <c r="W528" s="13">
        <v>3</v>
      </c>
      <c r="X528" s="13">
        <v>0</v>
      </c>
      <c r="Y528" s="15">
        <v>11.774100000000001</v>
      </c>
    </row>
    <row r="529" spans="1:25" x14ac:dyDescent="0.3">
      <c r="A529" s="16">
        <v>1846</v>
      </c>
      <c r="B529" s="16" t="s">
        <v>1865</v>
      </c>
      <c r="C529" s="21">
        <f>1/COUNTIF(B:B,'Store Data - 2017'!$B529)</f>
        <v>0.5</v>
      </c>
      <c r="D529" s="17">
        <v>42747</v>
      </c>
      <c r="E529" s="17">
        <v>42752</v>
      </c>
      <c r="F529" s="22" t="str">
        <f>TEXT('Store Data - 2017'!$D529,"mmmm")</f>
        <v>January</v>
      </c>
      <c r="G529" s="22" t="str">
        <f>TEXT('Store Data - 2017'!$D529,"dddd")</f>
        <v>Thursday</v>
      </c>
      <c r="H529" s="16" t="s">
        <v>35</v>
      </c>
      <c r="I529" s="16" t="s">
        <v>1866</v>
      </c>
      <c r="J529" s="16" t="s">
        <v>1867</v>
      </c>
      <c r="K529" s="21">
        <f>1/COUNTIF(J:J,'Store Data - 2017'!$J529)</f>
        <v>0.5</v>
      </c>
      <c r="L529" s="16" t="s">
        <v>48</v>
      </c>
      <c r="M529" s="16" t="s">
        <v>26</v>
      </c>
      <c r="N529" s="16" t="s">
        <v>433</v>
      </c>
      <c r="O529" s="16" t="s">
        <v>1868</v>
      </c>
      <c r="P529" s="16">
        <v>20016</v>
      </c>
      <c r="Q529" s="16" t="s">
        <v>40</v>
      </c>
      <c r="R529" s="16" t="s">
        <v>1869</v>
      </c>
      <c r="S529" s="16" t="s">
        <v>31</v>
      </c>
      <c r="T529" s="16" t="s">
        <v>32</v>
      </c>
      <c r="U529" s="16" t="s">
        <v>1870</v>
      </c>
      <c r="V529" s="18">
        <v>40.08</v>
      </c>
      <c r="W529" s="16">
        <v>6</v>
      </c>
      <c r="X529" s="16">
        <v>0</v>
      </c>
      <c r="Y529" s="18">
        <v>19.238399999999999</v>
      </c>
    </row>
    <row r="530" spans="1:25" x14ac:dyDescent="0.3">
      <c r="A530" s="13">
        <v>1847</v>
      </c>
      <c r="B530" s="13" t="s">
        <v>1865</v>
      </c>
      <c r="C530" s="21">
        <f>1/COUNTIF(B:B,'Store Data - 2017'!$B530)</f>
        <v>0.5</v>
      </c>
      <c r="D530" s="14">
        <v>42747</v>
      </c>
      <c r="E530" s="14">
        <v>42752</v>
      </c>
      <c r="F530" s="22" t="str">
        <f>TEXT('Store Data - 2017'!$D530,"mmmm")</f>
        <v>January</v>
      </c>
      <c r="G530" s="22" t="str">
        <f>TEXT('Store Data - 2017'!$D530,"dddd")</f>
        <v>Thursday</v>
      </c>
      <c r="H530" s="13" t="s">
        <v>35</v>
      </c>
      <c r="I530" s="13" t="s">
        <v>1866</v>
      </c>
      <c r="J530" s="13" t="s">
        <v>1867</v>
      </c>
      <c r="K530" s="21">
        <f>1/COUNTIF(J:J,'Store Data - 2017'!$J530)</f>
        <v>0.5</v>
      </c>
      <c r="L530" s="13" t="s">
        <v>48</v>
      </c>
      <c r="M530" s="13" t="s">
        <v>26</v>
      </c>
      <c r="N530" s="13" t="s">
        <v>433</v>
      </c>
      <c r="O530" s="13" t="s">
        <v>1868</v>
      </c>
      <c r="P530" s="13">
        <v>20016</v>
      </c>
      <c r="Q530" s="13" t="s">
        <v>40</v>
      </c>
      <c r="R530" s="13" t="s">
        <v>1871</v>
      </c>
      <c r="S530" s="13" t="s">
        <v>42</v>
      </c>
      <c r="T530" s="13" t="s">
        <v>87</v>
      </c>
      <c r="U530" s="13" t="s">
        <v>1872</v>
      </c>
      <c r="V530" s="15">
        <v>37.68</v>
      </c>
      <c r="W530" s="13">
        <v>2</v>
      </c>
      <c r="X530" s="13">
        <v>0</v>
      </c>
      <c r="Y530" s="15">
        <v>15.8256</v>
      </c>
    </row>
    <row r="531" spans="1:25" x14ac:dyDescent="0.3">
      <c r="A531" s="16">
        <v>1848</v>
      </c>
      <c r="B531" s="16" t="s">
        <v>1873</v>
      </c>
      <c r="C531" s="21">
        <f>1/COUNTIF(B:B,'Store Data - 2017'!$B531)</f>
        <v>0.5</v>
      </c>
      <c r="D531" s="17">
        <v>42988</v>
      </c>
      <c r="E531" s="17">
        <v>42988</v>
      </c>
      <c r="F531" s="22" t="str">
        <f>TEXT('Store Data - 2017'!$D531,"mmmm")</f>
        <v>September</v>
      </c>
      <c r="G531" s="22" t="str">
        <f>TEXT('Store Data - 2017'!$D531,"dddd")</f>
        <v>Sunday</v>
      </c>
      <c r="H531" s="16" t="s">
        <v>760</v>
      </c>
      <c r="I531" s="16" t="s">
        <v>1874</v>
      </c>
      <c r="J531" s="16" t="s">
        <v>1875</v>
      </c>
      <c r="K531" s="21">
        <f>1/COUNTIF(J:J,'Store Data - 2017'!$J531)</f>
        <v>0.1111111111111111</v>
      </c>
      <c r="L531" s="16" t="s">
        <v>57</v>
      </c>
      <c r="M531" s="16" t="s">
        <v>26</v>
      </c>
      <c r="N531" s="16" t="s">
        <v>452</v>
      </c>
      <c r="O531" s="16" t="s">
        <v>134</v>
      </c>
      <c r="P531" s="16">
        <v>90004</v>
      </c>
      <c r="Q531" s="16" t="s">
        <v>120</v>
      </c>
      <c r="R531" s="16" t="s">
        <v>1876</v>
      </c>
      <c r="S531" s="16" t="s">
        <v>42</v>
      </c>
      <c r="T531" s="16" t="s">
        <v>43</v>
      </c>
      <c r="U531" s="16" t="s">
        <v>1877</v>
      </c>
      <c r="V531" s="18">
        <v>362.35199999999998</v>
      </c>
      <c r="W531" s="16">
        <v>3</v>
      </c>
      <c r="X531" s="16">
        <v>0.2</v>
      </c>
      <c r="Y531" s="18">
        <v>27.176400000000001</v>
      </c>
    </row>
    <row r="532" spans="1:25" x14ac:dyDescent="0.3">
      <c r="A532" s="13">
        <v>1849</v>
      </c>
      <c r="B532" s="13" t="s">
        <v>1873</v>
      </c>
      <c r="C532" s="21">
        <f>1/COUNTIF(B:B,'Store Data - 2017'!$B532)</f>
        <v>0.5</v>
      </c>
      <c r="D532" s="14">
        <v>42988</v>
      </c>
      <c r="E532" s="14">
        <v>42988</v>
      </c>
      <c r="F532" s="22" t="str">
        <f>TEXT('Store Data - 2017'!$D532,"mmmm")</f>
        <v>September</v>
      </c>
      <c r="G532" s="22" t="str">
        <f>TEXT('Store Data - 2017'!$D532,"dddd")</f>
        <v>Sunday</v>
      </c>
      <c r="H532" s="13" t="s">
        <v>760</v>
      </c>
      <c r="I532" s="13" t="s">
        <v>1874</v>
      </c>
      <c r="J532" s="13" t="s">
        <v>1875</v>
      </c>
      <c r="K532" s="21">
        <f>1/COUNTIF(J:J,'Store Data - 2017'!$J532)</f>
        <v>0.1111111111111111</v>
      </c>
      <c r="L532" s="13" t="s">
        <v>57</v>
      </c>
      <c r="M532" s="13" t="s">
        <v>26</v>
      </c>
      <c r="N532" s="13" t="s">
        <v>452</v>
      </c>
      <c r="O532" s="13" t="s">
        <v>134</v>
      </c>
      <c r="P532" s="13">
        <v>90004</v>
      </c>
      <c r="Q532" s="13" t="s">
        <v>120</v>
      </c>
      <c r="R532" s="13" t="s">
        <v>1210</v>
      </c>
      <c r="S532" s="13" t="s">
        <v>31</v>
      </c>
      <c r="T532" s="13" t="s">
        <v>84</v>
      </c>
      <c r="U532" s="13" t="s">
        <v>1211</v>
      </c>
      <c r="V532" s="15">
        <v>7.1840000000000002</v>
      </c>
      <c r="W532" s="13">
        <v>2</v>
      </c>
      <c r="X532" s="13">
        <v>0.2</v>
      </c>
      <c r="Y532" s="15">
        <v>2.2450000000000001</v>
      </c>
    </row>
    <row r="533" spans="1:25" x14ac:dyDescent="0.3">
      <c r="A533" s="16">
        <v>1857</v>
      </c>
      <c r="B533" s="16" t="s">
        <v>1878</v>
      </c>
      <c r="C533" s="21">
        <f>1/COUNTIF(B:B,'Store Data - 2017'!$B533)</f>
        <v>0.5</v>
      </c>
      <c r="D533" s="17">
        <v>42867</v>
      </c>
      <c r="E533" s="17">
        <v>42870</v>
      </c>
      <c r="F533" s="22" t="str">
        <f>TEXT('Store Data - 2017'!$D533,"mmmm")</f>
        <v>May</v>
      </c>
      <c r="G533" s="22" t="str">
        <f>TEXT('Store Data - 2017'!$D533,"dddd")</f>
        <v>Friday</v>
      </c>
      <c r="H533" s="16" t="s">
        <v>35</v>
      </c>
      <c r="I533" s="16" t="s">
        <v>1879</v>
      </c>
      <c r="J533" s="16" t="s">
        <v>1880</v>
      </c>
      <c r="K533" s="21">
        <f>1/COUNTIF(J:J,'Store Data - 2017'!$J533)</f>
        <v>0.5</v>
      </c>
      <c r="L533" s="16" t="s">
        <v>57</v>
      </c>
      <c r="M533" s="16" t="s">
        <v>26</v>
      </c>
      <c r="N533" s="16" t="s">
        <v>49</v>
      </c>
      <c r="O533" s="16" t="s">
        <v>50</v>
      </c>
      <c r="P533" s="16">
        <v>77041</v>
      </c>
      <c r="Q533" s="16" t="s">
        <v>51</v>
      </c>
      <c r="R533" s="16" t="s">
        <v>1716</v>
      </c>
      <c r="S533" s="16" t="s">
        <v>31</v>
      </c>
      <c r="T533" s="16" t="s">
        <v>70</v>
      </c>
      <c r="U533" s="16" t="s">
        <v>1717</v>
      </c>
      <c r="V533" s="18">
        <v>127.92</v>
      </c>
      <c r="W533" s="16">
        <v>5</v>
      </c>
      <c r="X533" s="16">
        <v>0.2</v>
      </c>
      <c r="Y533" s="18">
        <v>-15.99</v>
      </c>
    </row>
    <row r="534" spans="1:25" x14ac:dyDescent="0.3">
      <c r="A534" s="13">
        <v>1858</v>
      </c>
      <c r="B534" s="13" t="s">
        <v>1878</v>
      </c>
      <c r="C534" s="21">
        <f>1/COUNTIF(B:B,'Store Data - 2017'!$B534)</f>
        <v>0.5</v>
      </c>
      <c r="D534" s="14">
        <v>42867</v>
      </c>
      <c r="E534" s="14">
        <v>42870</v>
      </c>
      <c r="F534" s="22" t="str">
        <f>TEXT('Store Data - 2017'!$D534,"mmmm")</f>
        <v>May</v>
      </c>
      <c r="G534" s="22" t="str">
        <f>TEXT('Store Data - 2017'!$D534,"dddd")</f>
        <v>Friday</v>
      </c>
      <c r="H534" s="13" t="s">
        <v>35</v>
      </c>
      <c r="I534" s="13" t="s">
        <v>1879</v>
      </c>
      <c r="J534" s="13" t="s">
        <v>1880</v>
      </c>
      <c r="K534" s="21">
        <f>1/COUNTIF(J:J,'Store Data - 2017'!$J534)</f>
        <v>0.5</v>
      </c>
      <c r="L534" s="13" t="s">
        <v>57</v>
      </c>
      <c r="M534" s="13" t="s">
        <v>26</v>
      </c>
      <c r="N534" s="13" t="s">
        <v>49</v>
      </c>
      <c r="O534" s="13" t="s">
        <v>50</v>
      </c>
      <c r="P534" s="13">
        <v>77041</v>
      </c>
      <c r="Q534" s="13" t="s">
        <v>51</v>
      </c>
      <c r="R534" s="13" t="s">
        <v>1881</v>
      </c>
      <c r="S534" s="13" t="s">
        <v>31</v>
      </c>
      <c r="T534" s="13" t="s">
        <v>84</v>
      </c>
      <c r="U534" s="13" t="s">
        <v>1882</v>
      </c>
      <c r="V534" s="15">
        <v>34.24</v>
      </c>
      <c r="W534" s="13">
        <v>4</v>
      </c>
      <c r="X534" s="13">
        <v>0.8</v>
      </c>
      <c r="Y534" s="15">
        <v>-53.072000000000003</v>
      </c>
    </row>
    <row r="535" spans="1:25" x14ac:dyDescent="0.3">
      <c r="A535" s="16">
        <v>1861</v>
      </c>
      <c r="B535" s="16" t="s">
        <v>1883</v>
      </c>
      <c r="C535" s="21">
        <f>1/COUNTIF(B:B,'Store Data - 2017'!$B535)</f>
        <v>0.5</v>
      </c>
      <c r="D535" s="17">
        <v>42820</v>
      </c>
      <c r="E535" s="17">
        <v>42821</v>
      </c>
      <c r="F535" s="22" t="str">
        <f>TEXT('Store Data - 2017'!$D535,"mmmm")</f>
        <v>March</v>
      </c>
      <c r="G535" s="22" t="str">
        <f>TEXT('Store Data - 2017'!$D535,"dddd")</f>
        <v>Sunday</v>
      </c>
      <c r="H535" s="16" t="s">
        <v>80</v>
      </c>
      <c r="I535" s="16" t="s">
        <v>882</v>
      </c>
      <c r="J535" s="16" t="s">
        <v>883</v>
      </c>
      <c r="K535" s="21">
        <f>1/COUNTIF(J:J,'Store Data - 2017'!$J535)</f>
        <v>0.2</v>
      </c>
      <c r="L535" s="16" t="s">
        <v>25</v>
      </c>
      <c r="M535" s="16" t="s">
        <v>26</v>
      </c>
      <c r="N535" s="16" t="s">
        <v>126</v>
      </c>
      <c r="O535" s="16" t="s">
        <v>127</v>
      </c>
      <c r="P535" s="16">
        <v>10009</v>
      </c>
      <c r="Q535" s="16" t="s">
        <v>40</v>
      </c>
      <c r="R535" s="16" t="s">
        <v>1884</v>
      </c>
      <c r="S535" s="16" t="s">
        <v>42</v>
      </c>
      <c r="T535" s="16" t="s">
        <v>425</v>
      </c>
      <c r="U535" s="16" t="s">
        <v>1885</v>
      </c>
      <c r="V535" s="18">
        <v>257.56799999999998</v>
      </c>
      <c r="W535" s="16">
        <v>2</v>
      </c>
      <c r="X535" s="16">
        <v>0.2</v>
      </c>
      <c r="Y535" s="18">
        <v>-28.976400000000002</v>
      </c>
    </row>
    <row r="536" spans="1:25" x14ac:dyDescent="0.3">
      <c r="A536" s="13">
        <v>1862</v>
      </c>
      <c r="B536" s="13" t="s">
        <v>1883</v>
      </c>
      <c r="C536" s="21">
        <f>1/COUNTIF(B:B,'Store Data - 2017'!$B536)</f>
        <v>0.5</v>
      </c>
      <c r="D536" s="14">
        <v>42820</v>
      </c>
      <c r="E536" s="14">
        <v>42821</v>
      </c>
      <c r="F536" s="22" t="str">
        <f>TEXT('Store Data - 2017'!$D536,"mmmm")</f>
        <v>March</v>
      </c>
      <c r="G536" s="22" t="str">
        <f>TEXT('Store Data - 2017'!$D536,"dddd")</f>
        <v>Sunday</v>
      </c>
      <c r="H536" s="13" t="s">
        <v>80</v>
      </c>
      <c r="I536" s="13" t="s">
        <v>882</v>
      </c>
      <c r="J536" s="13" t="s">
        <v>883</v>
      </c>
      <c r="K536" s="21">
        <f>1/COUNTIF(J:J,'Store Data - 2017'!$J536)</f>
        <v>0.2</v>
      </c>
      <c r="L536" s="13" t="s">
        <v>25</v>
      </c>
      <c r="M536" s="13" t="s">
        <v>26</v>
      </c>
      <c r="N536" s="13" t="s">
        <v>126</v>
      </c>
      <c r="O536" s="13" t="s">
        <v>127</v>
      </c>
      <c r="P536" s="13">
        <v>10009</v>
      </c>
      <c r="Q536" s="13" t="s">
        <v>40</v>
      </c>
      <c r="R536" s="13" t="s">
        <v>1886</v>
      </c>
      <c r="S536" s="13" t="s">
        <v>61</v>
      </c>
      <c r="T536" s="13" t="s">
        <v>62</v>
      </c>
      <c r="U536" s="13" t="s">
        <v>1887</v>
      </c>
      <c r="V536" s="15">
        <v>119.96</v>
      </c>
      <c r="W536" s="13">
        <v>4</v>
      </c>
      <c r="X536" s="13">
        <v>0</v>
      </c>
      <c r="Y536" s="15">
        <v>33.588799999999999</v>
      </c>
    </row>
    <row r="537" spans="1:25" x14ac:dyDescent="0.3">
      <c r="A537" s="16">
        <v>1866</v>
      </c>
      <c r="B537" s="16" t="s">
        <v>1888</v>
      </c>
      <c r="C537" s="21">
        <f>1/COUNTIF(B:B,'Store Data - 2017'!$B537)</f>
        <v>1</v>
      </c>
      <c r="D537" s="17">
        <v>43051</v>
      </c>
      <c r="E537" s="17">
        <v>43051</v>
      </c>
      <c r="F537" s="22" t="str">
        <f>TEXT('Store Data - 2017'!$D537,"mmmm")</f>
        <v>November</v>
      </c>
      <c r="G537" s="22" t="str">
        <f>TEXT('Store Data - 2017'!$D537,"dddd")</f>
        <v>Sunday</v>
      </c>
      <c r="H537" s="16" t="s">
        <v>760</v>
      </c>
      <c r="I537" s="16" t="s">
        <v>659</v>
      </c>
      <c r="J537" s="16" t="s">
        <v>660</v>
      </c>
      <c r="K537" s="21">
        <f>1/COUNTIF(J:J,'Store Data - 2017'!$J537)</f>
        <v>0.125</v>
      </c>
      <c r="L537" s="16" t="s">
        <v>57</v>
      </c>
      <c r="M537" s="16" t="s">
        <v>26</v>
      </c>
      <c r="N537" s="16" t="s">
        <v>793</v>
      </c>
      <c r="O537" s="16" t="s">
        <v>166</v>
      </c>
      <c r="P537" s="16">
        <v>43055</v>
      </c>
      <c r="Q537" s="16" t="s">
        <v>40</v>
      </c>
      <c r="R537" s="16" t="s">
        <v>1889</v>
      </c>
      <c r="S537" s="16" t="s">
        <v>61</v>
      </c>
      <c r="T537" s="16" t="s">
        <v>62</v>
      </c>
      <c r="U537" s="16" t="s">
        <v>1890</v>
      </c>
      <c r="V537" s="18">
        <v>370.78199999999998</v>
      </c>
      <c r="W537" s="16">
        <v>3</v>
      </c>
      <c r="X537" s="16">
        <v>0.4</v>
      </c>
      <c r="Y537" s="18">
        <v>-92.695499999999996</v>
      </c>
    </row>
    <row r="538" spans="1:25" x14ac:dyDescent="0.3">
      <c r="A538" s="13">
        <v>1867</v>
      </c>
      <c r="B538" s="13" t="s">
        <v>1891</v>
      </c>
      <c r="C538" s="21">
        <f>1/COUNTIF(B:B,'Store Data - 2017'!$B538)</f>
        <v>1</v>
      </c>
      <c r="D538" s="14">
        <v>42840</v>
      </c>
      <c r="E538" s="14">
        <v>42843</v>
      </c>
      <c r="F538" s="22" t="str">
        <f>TEXT('Store Data - 2017'!$D538,"mmmm")</f>
        <v>April</v>
      </c>
      <c r="G538" s="22" t="str">
        <f>TEXT('Store Data - 2017'!$D538,"dddd")</f>
        <v>Saturday</v>
      </c>
      <c r="H538" s="13" t="s">
        <v>80</v>
      </c>
      <c r="I538" s="13" t="s">
        <v>1664</v>
      </c>
      <c r="J538" s="13" t="s">
        <v>1665</v>
      </c>
      <c r="K538" s="21">
        <f>1/COUNTIF(J:J,'Store Data - 2017'!$J538)</f>
        <v>8.3333333333333329E-2</v>
      </c>
      <c r="L538" s="13" t="s">
        <v>57</v>
      </c>
      <c r="M538" s="13" t="s">
        <v>26</v>
      </c>
      <c r="N538" s="13" t="s">
        <v>1892</v>
      </c>
      <c r="O538" s="13" t="s">
        <v>389</v>
      </c>
      <c r="P538" s="13">
        <v>89015</v>
      </c>
      <c r="Q538" s="13" t="s">
        <v>120</v>
      </c>
      <c r="R538" s="13" t="s">
        <v>1893</v>
      </c>
      <c r="S538" s="13" t="s">
        <v>42</v>
      </c>
      <c r="T538" s="13" t="s">
        <v>87</v>
      </c>
      <c r="U538" s="13" t="s">
        <v>1894</v>
      </c>
      <c r="V538" s="15">
        <v>196.45</v>
      </c>
      <c r="W538" s="13">
        <v>5</v>
      </c>
      <c r="X538" s="13">
        <v>0</v>
      </c>
      <c r="Y538" s="15">
        <v>70.721999999999994</v>
      </c>
    </row>
    <row r="539" spans="1:25" x14ac:dyDescent="0.3">
      <c r="A539" s="16">
        <v>1874</v>
      </c>
      <c r="B539" s="16" t="s">
        <v>1895</v>
      </c>
      <c r="C539" s="21">
        <f>1/COUNTIF(B:B,'Store Data - 2017'!$B539)</f>
        <v>1</v>
      </c>
      <c r="D539" s="17">
        <v>43060</v>
      </c>
      <c r="E539" s="17">
        <v>43064</v>
      </c>
      <c r="F539" s="22" t="str">
        <f>TEXT('Store Data - 2017'!$D539,"mmmm")</f>
        <v>November</v>
      </c>
      <c r="G539" s="22" t="str">
        <f>TEXT('Store Data - 2017'!$D539,"dddd")</f>
        <v>Tuesday</v>
      </c>
      <c r="H539" s="16" t="s">
        <v>22</v>
      </c>
      <c r="I539" s="16" t="s">
        <v>1896</v>
      </c>
      <c r="J539" s="16" t="s">
        <v>1897</v>
      </c>
      <c r="K539" s="21">
        <f>1/COUNTIF(J:J,'Store Data - 2017'!$J539)</f>
        <v>1</v>
      </c>
      <c r="L539" s="16" t="s">
        <v>25</v>
      </c>
      <c r="M539" s="16" t="s">
        <v>26</v>
      </c>
      <c r="N539" s="16" t="s">
        <v>1898</v>
      </c>
      <c r="O539" s="16" t="s">
        <v>433</v>
      </c>
      <c r="P539" s="16">
        <v>99207</v>
      </c>
      <c r="Q539" s="16" t="s">
        <v>120</v>
      </c>
      <c r="R539" s="16" t="s">
        <v>1899</v>
      </c>
      <c r="S539" s="16" t="s">
        <v>42</v>
      </c>
      <c r="T539" s="16" t="s">
        <v>251</v>
      </c>
      <c r="U539" s="16" t="s">
        <v>1900</v>
      </c>
      <c r="V539" s="18">
        <v>70.98</v>
      </c>
      <c r="W539" s="16">
        <v>1</v>
      </c>
      <c r="X539" s="16">
        <v>0</v>
      </c>
      <c r="Y539" s="18">
        <v>20.584199999999999</v>
      </c>
    </row>
    <row r="540" spans="1:25" x14ac:dyDescent="0.3">
      <c r="A540" s="13">
        <v>1877</v>
      </c>
      <c r="B540" s="13" t="s">
        <v>1901</v>
      </c>
      <c r="C540" s="21">
        <f>1/COUNTIF(B:B,'Store Data - 2017'!$B540)</f>
        <v>1</v>
      </c>
      <c r="D540" s="14">
        <v>42819</v>
      </c>
      <c r="E540" s="14">
        <v>42823</v>
      </c>
      <c r="F540" s="22" t="str">
        <f>TEXT('Store Data - 2017'!$D540,"mmmm")</f>
        <v>March</v>
      </c>
      <c r="G540" s="22" t="str">
        <f>TEXT('Store Data - 2017'!$D540,"dddd")</f>
        <v>Saturday</v>
      </c>
      <c r="H540" s="13" t="s">
        <v>22</v>
      </c>
      <c r="I540" s="13" t="s">
        <v>1902</v>
      </c>
      <c r="J540" s="13" t="s">
        <v>1903</v>
      </c>
      <c r="K540" s="21">
        <f>1/COUNTIF(J:J,'Store Data - 2017'!$J540)</f>
        <v>0.1111111111111111</v>
      </c>
      <c r="L540" s="13" t="s">
        <v>25</v>
      </c>
      <c r="M540" s="13" t="s">
        <v>26</v>
      </c>
      <c r="N540" s="13" t="s">
        <v>482</v>
      </c>
      <c r="O540" s="13" t="s">
        <v>50</v>
      </c>
      <c r="P540" s="13">
        <v>78207</v>
      </c>
      <c r="Q540" s="13" t="s">
        <v>51</v>
      </c>
      <c r="R540" s="13" t="s">
        <v>1904</v>
      </c>
      <c r="S540" s="13" t="s">
        <v>61</v>
      </c>
      <c r="T540" s="13" t="s">
        <v>62</v>
      </c>
      <c r="U540" s="13" t="s">
        <v>1905</v>
      </c>
      <c r="V540" s="15">
        <v>470.37599999999998</v>
      </c>
      <c r="W540" s="13">
        <v>3</v>
      </c>
      <c r="X540" s="13">
        <v>0.2</v>
      </c>
      <c r="Y540" s="15">
        <v>47.037599999999998</v>
      </c>
    </row>
    <row r="541" spans="1:25" x14ac:dyDescent="0.3">
      <c r="A541" s="16">
        <v>1878</v>
      </c>
      <c r="B541" s="16" t="s">
        <v>1906</v>
      </c>
      <c r="C541" s="21">
        <f>1/COUNTIF(B:B,'Store Data - 2017'!$B541)</f>
        <v>0.5</v>
      </c>
      <c r="D541" s="17">
        <v>43098</v>
      </c>
      <c r="E541" s="17">
        <v>43102</v>
      </c>
      <c r="F541" s="22" t="str">
        <f>TEXT('Store Data - 2017'!$D541,"mmmm")</f>
        <v>December</v>
      </c>
      <c r="G541" s="22" t="str">
        <f>TEXT('Store Data - 2017'!$D541,"dddd")</f>
        <v>Friday</v>
      </c>
      <c r="H541" s="16" t="s">
        <v>22</v>
      </c>
      <c r="I541" s="16" t="s">
        <v>1907</v>
      </c>
      <c r="J541" s="16" t="s">
        <v>1908</v>
      </c>
      <c r="K541" s="21">
        <f>1/COUNTIF(J:J,'Store Data - 2017'!$J541)</f>
        <v>0.16666666666666666</v>
      </c>
      <c r="L541" s="16" t="s">
        <v>25</v>
      </c>
      <c r="M541" s="16" t="s">
        <v>26</v>
      </c>
      <c r="N541" s="16" t="s">
        <v>452</v>
      </c>
      <c r="O541" s="16" t="s">
        <v>134</v>
      </c>
      <c r="P541" s="16">
        <v>90049</v>
      </c>
      <c r="Q541" s="16" t="s">
        <v>120</v>
      </c>
      <c r="R541" s="16" t="s">
        <v>1909</v>
      </c>
      <c r="S541" s="16" t="s">
        <v>42</v>
      </c>
      <c r="T541" s="16" t="s">
        <v>43</v>
      </c>
      <c r="U541" s="16" t="s">
        <v>1910</v>
      </c>
      <c r="V541" s="18">
        <v>393.56799999999998</v>
      </c>
      <c r="W541" s="16">
        <v>4</v>
      </c>
      <c r="X541" s="16">
        <v>0.2</v>
      </c>
      <c r="Y541" s="18">
        <v>-44.276400000000002</v>
      </c>
    </row>
    <row r="542" spans="1:25" x14ac:dyDescent="0.3">
      <c r="A542" s="13">
        <v>1879</v>
      </c>
      <c r="B542" s="13" t="s">
        <v>1906</v>
      </c>
      <c r="C542" s="21">
        <f>1/COUNTIF(B:B,'Store Data - 2017'!$B542)</f>
        <v>0.5</v>
      </c>
      <c r="D542" s="14">
        <v>43098</v>
      </c>
      <c r="E542" s="14">
        <v>43102</v>
      </c>
      <c r="F542" s="22" t="str">
        <f>TEXT('Store Data - 2017'!$D542,"mmmm")</f>
        <v>December</v>
      </c>
      <c r="G542" s="22" t="str">
        <f>TEXT('Store Data - 2017'!$D542,"dddd")</f>
        <v>Friday</v>
      </c>
      <c r="H542" s="13" t="s">
        <v>22</v>
      </c>
      <c r="I542" s="13" t="s">
        <v>1907</v>
      </c>
      <c r="J542" s="13" t="s">
        <v>1908</v>
      </c>
      <c r="K542" s="21">
        <f>1/COUNTIF(J:J,'Store Data - 2017'!$J542)</f>
        <v>0.16666666666666666</v>
      </c>
      <c r="L542" s="13" t="s">
        <v>25</v>
      </c>
      <c r="M542" s="13" t="s">
        <v>26</v>
      </c>
      <c r="N542" s="13" t="s">
        <v>452</v>
      </c>
      <c r="O542" s="13" t="s">
        <v>134</v>
      </c>
      <c r="P542" s="13">
        <v>90049</v>
      </c>
      <c r="Q542" s="13" t="s">
        <v>120</v>
      </c>
      <c r="R542" s="13" t="s">
        <v>1434</v>
      </c>
      <c r="S542" s="13" t="s">
        <v>61</v>
      </c>
      <c r="T542" s="13" t="s">
        <v>62</v>
      </c>
      <c r="U542" s="13" t="s">
        <v>1435</v>
      </c>
      <c r="V542" s="15">
        <v>302.37599999999998</v>
      </c>
      <c r="W542" s="13">
        <v>3</v>
      </c>
      <c r="X542" s="13">
        <v>0.2</v>
      </c>
      <c r="Y542" s="15">
        <v>22.6782</v>
      </c>
    </row>
    <row r="543" spans="1:25" x14ac:dyDescent="0.3">
      <c r="A543" s="16">
        <v>1880</v>
      </c>
      <c r="B543" s="16" t="s">
        <v>1911</v>
      </c>
      <c r="C543" s="21">
        <f>1/COUNTIF(B:B,'Store Data - 2017'!$B543)</f>
        <v>1</v>
      </c>
      <c r="D543" s="17">
        <v>42822</v>
      </c>
      <c r="E543" s="17">
        <v>42827</v>
      </c>
      <c r="F543" s="22" t="str">
        <f>TEXT('Store Data - 2017'!$D543,"mmmm")</f>
        <v>March</v>
      </c>
      <c r="G543" s="22" t="str">
        <f>TEXT('Store Data - 2017'!$D543,"dddd")</f>
        <v>Tuesday</v>
      </c>
      <c r="H543" s="16" t="s">
        <v>22</v>
      </c>
      <c r="I543" s="16" t="s">
        <v>1456</v>
      </c>
      <c r="J543" s="16" t="s">
        <v>1457</v>
      </c>
      <c r="K543" s="21">
        <f>1/COUNTIF(J:J,'Store Data - 2017'!$J543)</f>
        <v>0.33333333333333331</v>
      </c>
      <c r="L543" s="16" t="s">
        <v>57</v>
      </c>
      <c r="M543" s="16" t="s">
        <v>26</v>
      </c>
      <c r="N543" s="16" t="s">
        <v>584</v>
      </c>
      <c r="O543" s="16" t="s">
        <v>68</v>
      </c>
      <c r="P543" s="16">
        <v>32216</v>
      </c>
      <c r="Q543" s="16" t="s">
        <v>29</v>
      </c>
      <c r="R543" s="16" t="s">
        <v>1912</v>
      </c>
      <c r="S543" s="16" t="s">
        <v>31</v>
      </c>
      <c r="T543" s="16" t="s">
        <v>84</v>
      </c>
      <c r="U543" s="16" t="s">
        <v>1913</v>
      </c>
      <c r="V543" s="18">
        <v>68.742000000000004</v>
      </c>
      <c r="W543" s="16">
        <v>9</v>
      </c>
      <c r="X543" s="16">
        <v>0.7</v>
      </c>
      <c r="Y543" s="18">
        <v>-48.119399999999999</v>
      </c>
    </row>
    <row r="544" spans="1:25" x14ac:dyDescent="0.3">
      <c r="A544" s="13">
        <v>1885</v>
      </c>
      <c r="B544" s="13" t="s">
        <v>1914</v>
      </c>
      <c r="C544" s="21">
        <f>1/COUNTIF(B:B,'Store Data - 2017'!$B544)</f>
        <v>1</v>
      </c>
      <c r="D544" s="14">
        <v>42754</v>
      </c>
      <c r="E544" s="14">
        <v>42758</v>
      </c>
      <c r="F544" s="22" t="str">
        <f>TEXT('Store Data - 2017'!$D544,"mmmm")</f>
        <v>January</v>
      </c>
      <c r="G544" s="22" t="str">
        <f>TEXT('Store Data - 2017'!$D544,"dddd")</f>
        <v>Thursday</v>
      </c>
      <c r="H544" s="13" t="s">
        <v>35</v>
      </c>
      <c r="I544" s="13" t="s">
        <v>1915</v>
      </c>
      <c r="J544" s="13" t="s">
        <v>1916</v>
      </c>
      <c r="K544" s="21">
        <f>1/COUNTIF(J:J,'Store Data - 2017'!$J544)</f>
        <v>0.5</v>
      </c>
      <c r="L544" s="13" t="s">
        <v>25</v>
      </c>
      <c r="M544" s="13" t="s">
        <v>26</v>
      </c>
      <c r="N544" s="13" t="s">
        <v>1917</v>
      </c>
      <c r="O544" s="13" t="s">
        <v>50</v>
      </c>
      <c r="P544" s="13">
        <v>76248</v>
      </c>
      <c r="Q544" s="13" t="s">
        <v>51</v>
      </c>
      <c r="R544" s="13" t="s">
        <v>1918</v>
      </c>
      <c r="S544" s="13" t="s">
        <v>31</v>
      </c>
      <c r="T544" s="13" t="s">
        <v>113</v>
      </c>
      <c r="U544" s="13" t="s">
        <v>1919</v>
      </c>
      <c r="V544" s="15">
        <v>6</v>
      </c>
      <c r="W544" s="13">
        <v>2</v>
      </c>
      <c r="X544" s="13">
        <v>0.2</v>
      </c>
      <c r="Y544" s="15">
        <v>2.1</v>
      </c>
    </row>
    <row r="545" spans="1:25" x14ac:dyDescent="0.3">
      <c r="A545" s="16">
        <v>1893</v>
      </c>
      <c r="B545" s="16" t="s">
        <v>1920</v>
      </c>
      <c r="C545" s="21">
        <f>1/COUNTIF(B:B,'Store Data - 2017'!$B545)</f>
        <v>1</v>
      </c>
      <c r="D545" s="17">
        <v>43091</v>
      </c>
      <c r="E545" s="17">
        <v>43093</v>
      </c>
      <c r="F545" s="22" t="str">
        <f>TEXT('Store Data - 2017'!$D545,"mmmm")</f>
        <v>December</v>
      </c>
      <c r="G545" s="22" t="str">
        <f>TEXT('Store Data - 2017'!$D545,"dddd")</f>
        <v>Friday</v>
      </c>
      <c r="H545" s="16" t="s">
        <v>35</v>
      </c>
      <c r="I545" s="16" t="s">
        <v>1921</v>
      </c>
      <c r="J545" s="16" t="s">
        <v>1922</v>
      </c>
      <c r="K545" s="21">
        <f>1/COUNTIF(J:J,'Store Data - 2017'!$J545)</f>
        <v>0.16666666666666666</v>
      </c>
      <c r="L545" s="16" t="s">
        <v>25</v>
      </c>
      <c r="M545" s="16" t="s">
        <v>26</v>
      </c>
      <c r="N545" s="16" t="s">
        <v>1923</v>
      </c>
      <c r="O545" s="16" t="s">
        <v>68</v>
      </c>
      <c r="P545" s="16">
        <v>32127</v>
      </c>
      <c r="Q545" s="16" t="s">
        <v>29</v>
      </c>
      <c r="R545" s="16" t="s">
        <v>1924</v>
      </c>
      <c r="S545" s="16" t="s">
        <v>31</v>
      </c>
      <c r="T545" s="16" t="s">
        <v>180</v>
      </c>
      <c r="U545" s="16" t="s">
        <v>1925</v>
      </c>
      <c r="V545" s="18">
        <v>7.8239999999999998</v>
      </c>
      <c r="W545" s="16">
        <v>1</v>
      </c>
      <c r="X545" s="16">
        <v>0.2</v>
      </c>
      <c r="Y545" s="18">
        <v>2.9340000000000002</v>
      </c>
    </row>
    <row r="546" spans="1:25" x14ac:dyDescent="0.3">
      <c r="A546" s="13">
        <v>1895</v>
      </c>
      <c r="B546" s="13" t="s">
        <v>1926</v>
      </c>
      <c r="C546" s="21">
        <f>1/COUNTIF(B:B,'Store Data - 2017'!$B546)</f>
        <v>1</v>
      </c>
      <c r="D546" s="14">
        <v>43071</v>
      </c>
      <c r="E546" s="14">
        <v>43074</v>
      </c>
      <c r="F546" s="22" t="str">
        <f>TEXT('Store Data - 2017'!$D546,"mmmm")</f>
        <v>December</v>
      </c>
      <c r="G546" s="22" t="str">
        <f>TEXT('Store Data - 2017'!$D546,"dddd")</f>
        <v>Saturday</v>
      </c>
      <c r="H546" s="13" t="s">
        <v>80</v>
      </c>
      <c r="I546" s="13" t="s">
        <v>1927</v>
      </c>
      <c r="J546" s="13" t="s">
        <v>1928</v>
      </c>
      <c r="K546" s="21">
        <f>1/COUNTIF(J:J,'Store Data - 2017'!$J546)</f>
        <v>0.125</v>
      </c>
      <c r="L546" s="13" t="s">
        <v>25</v>
      </c>
      <c r="M546" s="13" t="s">
        <v>26</v>
      </c>
      <c r="N546" s="13" t="s">
        <v>1929</v>
      </c>
      <c r="O546" s="13" t="s">
        <v>329</v>
      </c>
      <c r="P546" s="13">
        <v>22901</v>
      </c>
      <c r="Q546" s="13" t="s">
        <v>29</v>
      </c>
      <c r="R546" s="13" t="s">
        <v>1930</v>
      </c>
      <c r="S546" s="13" t="s">
        <v>31</v>
      </c>
      <c r="T546" s="13" t="s">
        <v>146</v>
      </c>
      <c r="U546" s="13" t="s">
        <v>1931</v>
      </c>
      <c r="V546" s="15">
        <v>34.65</v>
      </c>
      <c r="W546" s="13">
        <v>3</v>
      </c>
      <c r="X546" s="13">
        <v>0</v>
      </c>
      <c r="Y546" s="15">
        <v>10.395</v>
      </c>
    </row>
    <row r="547" spans="1:25" x14ac:dyDescent="0.3">
      <c r="A547" s="16">
        <v>1897</v>
      </c>
      <c r="B547" s="16" t="s">
        <v>1932</v>
      </c>
      <c r="C547" s="21">
        <f>1/COUNTIF(B:B,'Store Data - 2017'!$B547)</f>
        <v>1</v>
      </c>
      <c r="D547" s="17">
        <v>43011</v>
      </c>
      <c r="E547" s="17">
        <v>43014</v>
      </c>
      <c r="F547" s="22" t="str">
        <f>TEXT('Store Data - 2017'!$D547,"mmmm")</f>
        <v>October</v>
      </c>
      <c r="G547" s="22" t="str">
        <f>TEXT('Store Data - 2017'!$D547,"dddd")</f>
        <v>Tuesday</v>
      </c>
      <c r="H547" s="16" t="s">
        <v>80</v>
      </c>
      <c r="I547" s="16" t="s">
        <v>1933</v>
      </c>
      <c r="J547" s="16" t="s">
        <v>1934</v>
      </c>
      <c r="K547" s="21">
        <f>1/COUNTIF(J:J,'Store Data - 2017'!$J547)</f>
        <v>0.5</v>
      </c>
      <c r="L547" s="16" t="s">
        <v>25</v>
      </c>
      <c r="M547" s="16" t="s">
        <v>26</v>
      </c>
      <c r="N547" s="16" t="s">
        <v>1225</v>
      </c>
      <c r="O547" s="16" t="s">
        <v>108</v>
      </c>
      <c r="P547" s="16">
        <v>55407</v>
      </c>
      <c r="Q547" s="16" t="s">
        <v>51</v>
      </c>
      <c r="R547" s="16" t="s">
        <v>1935</v>
      </c>
      <c r="S547" s="16" t="s">
        <v>31</v>
      </c>
      <c r="T547" s="16" t="s">
        <v>84</v>
      </c>
      <c r="U547" s="16" t="s">
        <v>1936</v>
      </c>
      <c r="V547" s="18">
        <v>1793.98</v>
      </c>
      <c r="W547" s="16">
        <v>2</v>
      </c>
      <c r="X547" s="16">
        <v>0</v>
      </c>
      <c r="Y547" s="18">
        <v>843.17060000000004</v>
      </c>
    </row>
    <row r="548" spans="1:25" x14ac:dyDescent="0.3">
      <c r="A548" s="13">
        <v>1903</v>
      </c>
      <c r="B548" s="13" t="s">
        <v>1937</v>
      </c>
      <c r="C548" s="21">
        <f>1/COUNTIF(B:B,'Store Data - 2017'!$B548)</f>
        <v>0.33333333333333331</v>
      </c>
      <c r="D548" s="14">
        <v>43029</v>
      </c>
      <c r="E548" s="14">
        <v>43030</v>
      </c>
      <c r="F548" s="22" t="str">
        <f>TEXT('Store Data - 2017'!$D548,"mmmm")</f>
        <v>October</v>
      </c>
      <c r="G548" s="22" t="str">
        <f>TEXT('Store Data - 2017'!$D548,"dddd")</f>
        <v>Saturday</v>
      </c>
      <c r="H548" s="13" t="s">
        <v>80</v>
      </c>
      <c r="I548" s="13" t="s">
        <v>1516</v>
      </c>
      <c r="J548" s="13" t="s">
        <v>1517</v>
      </c>
      <c r="K548" s="21">
        <f>1/COUNTIF(J:J,'Store Data - 2017'!$J548)</f>
        <v>8.3333333333333329E-2</v>
      </c>
      <c r="L548" s="13" t="s">
        <v>57</v>
      </c>
      <c r="M548" s="13" t="s">
        <v>26</v>
      </c>
      <c r="N548" s="13" t="s">
        <v>1938</v>
      </c>
      <c r="O548" s="13" t="s">
        <v>119</v>
      </c>
      <c r="P548" s="13">
        <v>97477</v>
      </c>
      <c r="Q548" s="13" t="s">
        <v>120</v>
      </c>
      <c r="R548" s="13" t="s">
        <v>1939</v>
      </c>
      <c r="S548" s="13" t="s">
        <v>31</v>
      </c>
      <c r="T548" s="13" t="s">
        <v>32</v>
      </c>
      <c r="U548" s="13" t="s">
        <v>1940</v>
      </c>
      <c r="V548" s="15">
        <v>5.1840000000000002</v>
      </c>
      <c r="W548" s="13">
        <v>1</v>
      </c>
      <c r="X548" s="13">
        <v>0.2</v>
      </c>
      <c r="Y548" s="15">
        <v>1.8144</v>
      </c>
    </row>
    <row r="549" spans="1:25" x14ac:dyDescent="0.3">
      <c r="A549" s="16">
        <v>1904</v>
      </c>
      <c r="B549" s="16" t="s">
        <v>1937</v>
      </c>
      <c r="C549" s="21">
        <f>1/COUNTIF(B:B,'Store Data - 2017'!$B549)</f>
        <v>0.33333333333333331</v>
      </c>
      <c r="D549" s="17">
        <v>43029</v>
      </c>
      <c r="E549" s="17">
        <v>43030</v>
      </c>
      <c r="F549" s="22" t="str">
        <f>TEXT('Store Data - 2017'!$D549,"mmmm")</f>
        <v>October</v>
      </c>
      <c r="G549" s="22" t="str">
        <f>TEXT('Store Data - 2017'!$D549,"dddd")</f>
        <v>Saturday</v>
      </c>
      <c r="H549" s="16" t="s">
        <v>80</v>
      </c>
      <c r="I549" s="16" t="s">
        <v>1516</v>
      </c>
      <c r="J549" s="16" t="s">
        <v>1517</v>
      </c>
      <c r="K549" s="21">
        <f>1/COUNTIF(J:J,'Store Data - 2017'!$J549)</f>
        <v>8.3333333333333329E-2</v>
      </c>
      <c r="L549" s="16" t="s">
        <v>57</v>
      </c>
      <c r="M549" s="16" t="s">
        <v>26</v>
      </c>
      <c r="N549" s="16" t="s">
        <v>1938</v>
      </c>
      <c r="O549" s="16" t="s">
        <v>119</v>
      </c>
      <c r="P549" s="16">
        <v>97477</v>
      </c>
      <c r="Q549" s="16" t="s">
        <v>120</v>
      </c>
      <c r="R549" s="16" t="s">
        <v>1941</v>
      </c>
      <c r="S549" s="16" t="s">
        <v>42</v>
      </c>
      <c r="T549" s="16" t="s">
        <v>43</v>
      </c>
      <c r="U549" s="16" t="s">
        <v>1942</v>
      </c>
      <c r="V549" s="18">
        <v>478.48</v>
      </c>
      <c r="W549" s="16">
        <v>2</v>
      </c>
      <c r="X549" s="16">
        <v>0.2</v>
      </c>
      <c r="Y549" s="18">
        <v>47.847999999999999</v>
      </c>
    </row>
    <row r="550" spans="1:25" x14ac:dyDescent="0.3">
      <c r="A550" s="13">
        <v>1905</v>
      </c>
      <c r="B550" s="13" t="s">
        <v>1937</v>
      </c>
      <c r="C550" s="21">
        <f>1/COUNTIF(B:B,'Store Data - 2017'!$B550)</f>
        <v>0.33333333333333331</v>
      </c>
      <c r="D550" s="14">
        <v>43029</v>
      </c>
      <c r="E550" s="14">
        <v>43030</v>
      </c>
      <c r="F550" s="22" t="str">
        <f>TEXT('Store Data - 2017'!$D550,"mmmm")</f>
        <v>October</v>
      </c>
      <c r="G550" s="22" t="str">
        <f>TEXT('Store Data - 2017'!$D550,"dddd")</f>
        <v>Saturday</v>
      </c>
      <c r="H550" s="13" t="s">
        <v>80</v>
      </c>
      <c r="I550" s="13" t="s">
        <v>1516</v>
      </c>
      <c r="J550" s="13" t="s">
        <v>1517</v>
      </c>
      <c r="K550" s="21">
        <f>1/COUNTIF(J:J,'Store Data - 2017'!$J550)</f>
        <v>8.3333333333333329E-2</v>
      </c>
      <c r="L550" s="13" t="s">
        <v>57</v>
      </c>
      <c r="M550" s="13" t="s">
        <v>26</v>
      </c>
      <c r="N550" s="13" t="s">
        <v>1938</v>
      </c>
      <c r="O550" s="13" t="s">
        <v>119</v>
      </c>
      <c r="P550" s="13">
        <v>97477</v>
      </c>
      <c r="Q550" s="13" t="s">
        <v>120</v>
      </c>
      <c r="R550" s="13" t="s">
        <v>1360</v>
      </c>
      <c r="S550" s="13" t="s">
        <v>61</v>
      </c>
      <c r="T550" s="13" t="s">
        <v>110</v>
      </c>
      <c r="U550" s="13" t="s">
        <v>1361</v>
      </c>
      <c r="V550" s="15">
        <v>28.4</v>
      </c>
      <c r="W550" s="13">
        <v>2</v>
      </c>
      <c r="X550" s="13">
        <v>0.2</v>
      </c>
      <c r="Y550" s="15">
        <v>6.7450000000000001</v>
      </c>
    </row>
    <row r="551" spans="1:25" x14ac:dyDescent="0.3">
      <c r="A551" s="16">
        <v>1906</v>
      </c>
      <c r="B551" s="16" t="s">
        <v>1943</v>
      </c>
      <c r="C551" s="21">
        <f>1/COUNTIF(B:B,'Store Data - 2017'!$B551)</f>
        <v>1</v>
      </c>
      <c r="D551" s="17">
        <v>43029</v>
      </c>
      <c r="E551" s="17">
        <v>43032</v>
      </c>
      <c r="F551" s="22" t="str">
        <f>TEXT('Store Data - 2017'!$D551,"mmmm")</f>
        <v>October</v>
      </c>
      <c r="G551" s="22" t="str">
        <f>TEXT('Store Data - 2017'!$D551,"dddd")</f>
        <v>Saturday</v>
      </c>
      <c r="H551" s="16" t="s">
        <v>80</v>
      </c>
      <c r="I551" s="16" t="s">
        <v>1944</v>
      </c>
      <c r="J551" s="16" t="s">
        <v>1945</v>
      </c>
      <c r="K551" s="21">
        <f>1/COUNTIF(J:J,'Store Data - 2017'!$J551)</f>
        <v>0.2</v>
      </c>
      <c r="L551" s="16" t="s">
        <v>57</v>
      </c>
      <c r="M551" s="16" t="s">
        <v>26</v>
      </c>
      <c r="N551" s="16" t="s">
        <v>1761</v>
      </c>
      <c r="O551" s="16" t="s">
        <v>496</v>
      </c>
      <c r="P551" s="16">
        <v>46203</v>
      </c>
      <c r="Q551" s="16" t="s">
        <v>51</v>
      </c>
      <c r="R551" s="16" t="s">
        <v>1946</v>
      </c>
      <c r="S551" s="16" t="s">
        <v>31</v>
      </c>
      <c r="T551" s="16" t="s">
        <v>70</v>
      </c>
      <c r="U551" s="16" t="s">
        <v>1947</v>
      </c>
      <c r="V551" s="18">
        <v>909.12</v>
      </c>
      <c r="W551" s="16">
        <v>8</v>
      </c>
      <c r="X551" s="16">
        <v>0</v>
      </c>
      <c r="Y551" s="18">
        <v>9.0912000000000006</v>
      </c>
    </row>
    <row r="552" spans="1:25" x14ac:dyDescent="0.3">
      <c r="A552" s="13">
        <v>1910</v>
      </c>
      <c r="B552" s="13" t="s">
        <v>1948</v>
      </c>
      <c r="C552" s="21">
        <f>1/COUNTIF(B:B,'Store Data - 2017'!$B552)</f>
        <v>1</v>
      </c>
      <c r="D552" s="14">
        <v>43087</v>
      </c>
      <c r="E552" s="14">
        <v>43092</v>
      </c>
      <c r="F552" s="22" t="str">
        <f>TEXT('Store Data - 2017'!$D552,"mmmm")</f>
        <v>December</v>
      </c>
      <c r="G552" s="22" t="str">
        <f>TEXT('Store Data - 2017'!$D552,"dddd")</f>
        <v>Monday</v>
      </c>
      <c r="H552" s="13" t="s">
        <v>22</v>
      </c>
      <c r="I552" s="13" t="s">
        <v>1949</v>
      </c>
      <c r="J552" s="13" t="s">
        <v>1950</v>
      </c>
      <c r="K552" s="21">
        <f>1/COUNTIF(J:J,'Store Data - 2017'!$J552)</f>
        <v>0.14285714285714285</v>
      </c>
      <c r="L552" s="13" t="s">
        <v>25</v>
      </c>
      <c r="M552" s="13" t="s">
        <v>26</v>
      </c>
      <c r="N552" s="13" t="s">
        <v>1951</v>
      </c>
      <c r="O552" s="13" t="s">
        <v>127</v>
      </c>
      <c r="P552" s="13">
        <v>11572</v>
      </c>
      <c r="Q552" s="13" t="s">
        <v>40</v>
      </c>
      <c r="R552" s="13" t="s">
        <v>1952</v>
      </c>
      <c r="S552" s="13" t="s">
        <v>42</v>
      </c>
      <c r="T552" s="13" t="s">
        <v>87</v>
      </c>
      <c r="U552" s="13" t="s">
        <v>1953</v>
      </c>
      <c r="V552" s="15">
        <v>18.96</v>
      </c>
      <c r="W552" s="13">
        <v>2</v>
      </c>
      <c r="X552" s="13">
        <v>0</v>
      </c>
      <c r="Y552" s="15">
        <v>8.532</v>
      </c>
    </row>
    <row r="553" spans="1:25" x14ac:dyDescent="0.3">
      <c r="A553" s="16">
        <v>1912</v>
      </c>
      <c r="B553" s="16" t="s">
        <v>1954</v>
      </c>
      <c r="C553" s="21">
        <f>1/COUNTIF(B:B,'Store Data - 2017'!$B553)</f>
        <v>0.5</v>
      </c>
      <c r="D553" s="17">
        <v>42919</v>
      </c>
      <c r="E553" s="17">
        <v>42922</v>
      </c>
      <c r="F553" s="22" t="str">
        <f>TEXT('Store Data - 2017'!$D553,"mmmm")</f>
        <v>July</v>
      </c>
      <c r="G553" s="22" t="str">
        <f>TEXT('Store Data - 2017'!$D553,"dddd")</f>
        <v>Monday</v>
      </c>
      <c r="H553" s="16" t="s">
        <v>35</v>
      </c>
      <c r="I553" s="16" t="s">
        <v>1874</v>
      </c>
      <c r="J553" s="16" t="s">
        <v>1875</v>
      </c>
      <c r="K553" s="21">
        <f>1/COUNTIF(J:J,'Store Data - 2017'!$J553)</f>
        <v>0.1111111111111111</v>
      </c>
      <c r="L553" s="16" t="s">
        <v>57</v>
      </c>
      <c r="M553" s="16" t="s">
        <v>26</v>
      </c>
      <c r="N553" s="16" t="s">
        <v>49</v>
      </c>
      <c r="O553" s="16" t="s">
        <v>50</v>
      </c>
      <c r="P553" s="16">
        <v>77041</v>
      </c>
      <c r="Q553" s="16" t="s">
        <v>51</v>
      </c>
      <c r="R553" s="16" t="s">
        <v>1955</v>
      </c>
      <c r="S553" s="16" t="s">
        <v>31</v>
      </c>
      <c r="T553" s="16" t="s">
        <v>32</v>
      </c>
      <c r="U553" s="16" t="s">
        <v>1956</v>
      </c>
      <c r="V553" s="18">
        <v>273.89600000000002</v>
      </c>
      <c r="W553" s="16">
        <v>7</v>
      </c>
      <c r="X553" s="16">
        <v>0.2</v>
      </c>
      <c r="Y553" s="18">
        <v>92.439899999999994</v>
      </c>
    </row>
    <row r="554" spans="1:25" x14ac:dyDescent="0.3">
      <c r="A554" s="13">
        <v>1913</v>
      </c>
      <c r="B554" s="13" t="s">
        <v>1954</v>
      </c>
      <c r="C554" s="21">
        <f>1/COUNTIF(B:B,'Store Data - 2017'!$B554)</f>
        <v>0.5</v>
      </c>
      <c r="D554" s="14">
        <v>42919</v>
      </c>
      <c r="E554" s="14">
        <v>42922</v>
      </c>
      <c r="F554" s="22" t="str">
        <f>TEXT('Store Data - 2017'!$D554,"mmmm")</f>
        <v>July</v>
      </c>
      <c r="G554" s="22" t="str">
        <f>TEXT('Store Data - 2017'!$D554,"dddd")</f>
        <v>Monday</v>
      </c>
      <c r="H554" s="13" t="s">
        <v>35</v>
      </c>
      <c r="I554" s="13" t="s">
        <v>1874</v>
      </c>
      <c r="J554" s="13" t="s">
        <v>1875</v>
      </c>
      <c r="K554" s="21">
        <f>1/COUNTIF(J:J,'Store Data - 2017'!$J554)</f>
        <v>0.1111111111111111</v>
      </c>
      <c r="L554" s="13" t="s">
        <v>57</v>
      </c>
      <c r="M554" s="13" t="s">
        <v>26</v>
      </c>
      <c r="N554" s="13" t="s">
        <v>49</v>
      </c>
      <c r="O554" s="13" t="s">
        <v>50</v>
      </c>
      <c r="P554" s="13">
        <v>77041</v>
      </c>
      <c r="Q554" s="13" t="s">
        <v>51</v>
      </c>
      <c r="R554" s="13" t="s">
        <v>1957</v>
      </c>
      <c r="S554" s="13" t="s">
        <v>61</v>
      </c>
      <c r="T554" s="13" t="s">
        <v>765</v>
      </c>
      <c r="U554" s="13" t="s">
        <v>1958</v>
      </c>
      <c r="V554" s="15">
        <v>597.13199999999995</v>
      </c>
      <c r="W554" s="13">
        <v>3</v>
      </c>
      <c r="X554" s="13">
        <v>0.4</v>
      </c>
      <c r="Y554" s="15">
        <v>49.761000000000003</v>
      </c>
    </row>
    <row r="555" spans="1:25" x14ac:dyDescent="0.3">
      <c r="A555" s="16">
        <v>1915</v>
      </c>
      <c r="B555" s="16" t="s">
        <v>1959</v>
      </c>
      <c r="C555" s="21">
        <f>1/COUNTIF(B:B,'Store Data - 2017'!$B555)</f>
        <v>0.33333333333333331</v>
      </c>
      <c r="D555" s="17">
        <v>42855</v>
      </c>
      <c r="E555" s="17">
        <v>42860</v>
      </c>
      <c r="F555" s="22" t="str">
        <f>TEXT('Store Data - 2017'!$D555,"mmmm")</f>
        <v>April</v>
      </c>
      <c r="G555" s="22" t="str">
        <f>TEXT('Store Data - 2017'!$D555,"dddd")</f>
        <v>Sunday</v>
      </c>
      <c r="H555" s="16" t="s">
        <v>22</v>
      </c>
      <c r="I555" s="16" t="s">
        <v>1115</v>
      </c>
      <c r="J555" s="16" t="s">
        <v>1116</v>
      </c>
      <c r="K555" s="21">
        <f>1/COUNTIF(J:J,'Store Data - 2017'!$J555)</f>
        <v>0.14285714285714285</v>
      </c>
      <c r="L555" s="16" t="s">
        <v>48</v>
      </c>
      <c r="M555" s="16" t="s">
        <v>26</v>
      </c>
      <c r="N555" s="16" t="s">
        <v>1960</v>
      </c>
      <c r="O555" s="16" t="s">
        <v>68</v>
      </c>
      <c r="P555" s="16">
        <v>33437</v>
      </c>
      <c r="Q555" s="16" t="s">
        <v>29</v>
      </c>
      <c r="R555" s="16" t="s">
        <v>1961</v>
      </c>
      <c r="S555" s="16" t="s">
        <v>31</v>
      </c>
      <c r="T555" s="16" t="s">
        <v>113</v>
      </c>
      <c r="U555" s="16" t="s">
        <v>1962</v>
      </c>
      <c r="V555" s="18">
        <v>4.6079999999999997</v>
      </c>
      <c r="W555" s="16">
        <v>2</v>
      </c>
      <c r="X555" s="16">
        <v>0.2</v>
      </c>
      <c r="Y555" s="18">
        <v>1.6704000000000001</v>
      </c>
    </row>
    <row r="556" spans="1:25" x14ac:dyDescent="0.3">
      <c r="A556" s="13">
        <v>1916</v>
      </c>
      <c r="B556" s="13" t="s">
        <v>1959</v>
      </c>
      <c r="C556" s="21">
        <f>1/COUNTIF(B:B,'Store Data - 2017'!$B556)</f>
        <v>0.33333333333333331</v>
      </c>
      <c r="D556" s="14">
        <v>42855</v>
      </c>
      <c r="E556" s="14">
        <v>42860</v>
      </c>
      <c r="F556" s="22" t="str">
        <f>TEXT('Store Data - 2017'!$D556,"mmmm")</f>
        <v>April</v>
      </c>
      <c r="G556" s="22" t="str">
        <f>TEXT('Store Data - 2017'!$D556,"dddd")</f>
        <v>Sunday</v>
      </c>
      <c r="H556" s="13" t="s">
        <v>22</v>
      </c>
      <c r="I556" s="13" t="s">
        <v>1115</v>
      </c>
      <c r="J556" s="13" t="s">
        <v>1116</v>
      </c>
      <c r="K556" s="21">
        <f>1/COUNTIF(J:J,'Store Data - 2017'!$J556)</f>
        <v>0.14285714285714285</v>
      </c>
      <c r="L556" s="13" t="s">
        <v>48</v>
      </c>
      <c r="M556" s="13" t="s">
        <v>26</v>
      </c>
      <c r="N556" s="13" t="s">
        <v>1960</v>
      </c>
      <c r="O556" s="13" t="s">
        <v>68</v>
      </c>
      <c r="P556" s="13">
        <v>33437</v>
      </c>
      <c r="Q556" s="13" t="s">
        <v>29</v>
      </c>
      <c r="R556" s="13" t="s">
        <v>1289</v>
      </c>
      <c r="S556" s="13" t="s">
        <v>31</v>
      </c>
      <c r="T556" s="13" t="s">
        <v>146</v>
      </c>
      <c r="U556" s="13" t="s">
        <v>1157</v>
      </c>
      <c r="V556" s="15">
        <v>15.528</v>
      </c>
      <c r="W556" s="13">
        <v>3</v>
      </c>
      <c r="X556" s="13">
        <v>0.2</v>
      </c>
      <c r="Y556" s="15">
        <v>4.8525</v>
      </c>
    </row>
    <row r="557" spans="1:25" x14ac:dyDescent="0.3">
      <c r="A557" s="16">
        <v>1917</v>
      </c>
      <c r="B557" s="16" t="s">
        <v>1959</v>
      </c>
      <c r="C557" s="21">
        <f>1/COUNTIF(B:B,'Store Data - 2017'!$B557)</f>
        <v>0.33333333333333331</v>
      </c>
      <c r="D557" s="17">
        <v>42855</v>
      </c>
      <c r="E557" s="17">
        <v>42860</v>
      </c>
      <c r="F557" s="22" t="str">
        <f>TEXT('Store Data - 2017'!$D557,"mmmm")</f>
        <v>April</v>
      </c>
      <c r="G557" s="22" t="str">
        <f>TEXT('Store Data - 2017'!$D557,"dddd")</f>
        <v>Sunday</v>
      </c>
      <c r="H557" s="16" t="s">
        <v>22</v>
      </c>
      <c r="I557" s="16" t="s">
        <v>1115</v>
      </c>
      <c r="J557" s="16" t="s">
        <v>1116</v>
      </c>
      <c r="K557" s="21">
        <f>1/COUNTIF(J:J,'Store Data - 2017'!$J557)</f>
        <v>0.14285714285714285</v>
      </c>
      <c r="L557" s="16" t="s">
        <v>48</v>
      </c>
      <c r="M557" s="16" t="s">
        <v>26</v>
      </c>
      <c r="N557" s="16" t="s">
        <v>1960</v>
      </c>
      <c r="O557" s="16" t="s">
        <v>68</v>
      </c>
      <c r="P557" s="16">
        <v>33437</v>
      </c>
      <c r="Q557" s="16" t="s">
        <v>29</v>
      </c>
      <c r="R557" s="16" t="s">
        <v>1117</v>
      </c>
      <c r="S557" s="16" t="s">
        <v>31</v>
      </c>
      <c r="T557" s="16" t="s">
        <v>113</v>
      </c>
      <c r="U557" s="16" t="s">
        <v>1118</v>
      </c>
      <c r="V557" s="18">
        <v>11.952</v>
      </c>
      <c r="W557" s="16">
        <v>3</v>
      </c>
      <c r="X557" s="16">
        <v>0.2</v>
      </c>
      <c r="Y557" s="18">
        <v>3.8843999999999999</v>
      </c>
    </row>
    <row r="558" spans="1:25" x14ac:dyDescent="0.3">
      <c r="A558" s="13">
        <v>1920</v>
      </c>
      <c r="B558" s="13" t="s">
        <v>1963</v>
      </c>
      <c r="C558" s="21">
        <f>1/COUNTIF(B:B,'Store Data - 2017'!$B558)</f>
        <v>0.5</v>
      </c>
      <c r="D558" s="14">
        <v>42964</v>
      </c>
      <c r="E558" s="14">
        <v>42966</v>
      </c>
      <c r="F558" s="22" t="str">
        <f>TEXT('Store Data - 2017'!$D558,"mmmm")</f>
        <v>August</v>
      </c>
      <c r="G558" s="22" t="str">
        <f>TEXT('Store Data - 2017'!$D558,"dddd")</f>
        <v>Thursday</v>
      </c>
      <c r="H558" s="13" t="s">
        <v>80</v>
      </c>
      <c r="I558" s="13" t="s">
        <v>1964</v>
      </c>
      <c r="J558" s="13" t="s">
        <v>1965</v>
      </c>
      <c r="K558" s="21">
        <f>1/COUNTIF(J:J,'Store Data - 2017'!$J558)</f>
        <v>0.25</v>
      </c>
      <c r="L558" s="13" t="s">
        <v>57</v>
      </c>
      <c r="M558" s="13" t="s">
        <v>26</v>
      </c>
      <c r="N558" s="13" t="s">
        <v>1966</v>
      </c>
      <c r="O558" s="13" t="s">
        <v>127</v>
      </c>
      <c r="P558" s="13">
        <v>13601</v>
      </c>
      <c r="Q558" s="13" t="s">
        <v>40</v>
      </c>
      <c r="R558" s="13" t="s">
        <v>1967</v>
      </c>
      <c r="S558" s="13" t="s">
        <v>31</v>
      </c>
      <c r="T558" s="13" t="s">
        <v>84</v>
      </c>
      <c r="U558" s="13" t="s">
        <v>1968</v>
      </c>
      <c r="V558" s="15">
        <v>895.92</v>
      </c>
      <c r="W558" s="13">
        <v>5</v>
      </c>
      <c r="X558" s="13">
        <v>0.2</v>
      </c>
      <c r="Y558" s="15">
        <v>302.37299999999999</v>
      </c>
    </row>
    <row r="559" spans="1:25" x14ac:dyDescent="0.3">
      <c r="A559" s="16">
        <v>1921</v>
      </c>
      <c r="B559" s="16" t="s">
        <v>1963</v>
      </c>
      <c r="C559" s="21">
        <f>1/COUNTIF(B:B,'Store Data - 2017'!$B559)</f>
        <v>0.5</v>
      </c>
      <c r="D559" s="17">
        <v>42964</v>
      </c>
      <c r="E559" s="17">
        <v>42966</v>
      </c>
      <c r="F559" s="22" t="str">
        <f>TEXT('Store Data - 2017'!$D559,"mmmm")</f>
        <v>August</v>
      </c>
      <c r="G559" s="22" t="str">
        <f>TEXT('Store Data - 2017'!$D559,"dddd")</f>
        <v>Thursday</v>
      </c>
      <c r="H559" s="16" t="s">
        <v>80</v>
      </c>
      <c r="I559" s="16" t="s">
        <v>1964</v>
      </c>
      <c r="J559" s="16" t="s">
        <v>1965</v>
      </c>
      <c r="K559" s="21">
        <f>1/COUNTIF(J:J,'Store Data - 2017'!$J559)</f>
        <v>0.25</v>
      </c>
      <c r="L559" s="16" t="s">
        <v>57</v>
      </c>
      <c r="M559" s="16" t="s">
        <v>26</v>
      </c>
      <c r="N559" s="16" t="s">
        <v>1966</v>
      </c>
      <c r="O559" s="16" t="s">
        <v>127</v>
      </c>
      <c r="P559" s="16">
        <v>13601</v>
      </c>
      <c r="Q559" s="16" t="s">
        <v>40</v>
      </c>
      <c r="R559" s="16" t="s">
        <v>1969</v>
      </c>
      <c r="S559" s="16" t="s">
        <v>42</v>
      </c>
      <c r="T559" s="16" t="s">
        <v>43</v>
      </c>
      <c r="U559" s="16" t="s">
        <v>1970</v>
      </c>
      <c r="V559" s="18">
        <v>462.56400000000002</v>
      </c>
      <c r="W559" s="16">
        <v>2</v>
      </c>
      <c r="X559" s="16">
        <v>0.1</v>
      </c>
      <c r="Y559" s="18">
        <v>97.6524</v>
      </c>
    </row>
    <row r="560" spans="1:25" x14ac:dyDescent="0.3">
      <c r="A560" s="13">
        <v>1925</v>
      </c>
      <c r="B560" s="13" t="s">
        <v>1971</v>
      </c>
      <c r="C560" s="21">
        <f>1/COUNTIF(B:B,'Store Data - 2017'!$B560)</f>
        <v>1</v>
      </c>
      <c r="D560" s="14">
        <v>43074</v>
      </c>
      <c r="E560" s="14">
        <v>43076</v>
      </c>
      <c r="F560" s="22" t="str">
        <f>TEXT('Store Data - 2017'!$D560,"mmmm")</f>
        <v>December</v>
      </c>
      <c r="G560" s="22" t="str">
        <f>TEXT('Store Data - 2017'!$D560,"dddd")</f>
        <v>Tuesday</v>
      </c>
      <c r="H560" s="13" t="s">
        <v>35</v>
      </c>
      <c r="I560" s="13" t="s">
        <v>1972</v>
      </c>
      <c r="J560" s="13" t="s">
        <v>1973</v>
      </c>
      <c r="K560" s="21">
        <f>1/COUNTIF(J:J,'Store Data - 2017'!$J560)</f>
        <v>1</v>
      </c>
      <c r="L560" s="13" t="s">
        <v>25</v>
      </c>
      <c r="M560" s="13" t="s">
        <v>26</v>
      </c>
      <c r="N560" s="13" t="s">
        <v>876</v>
      </c>
      <c r="O560" s="13" t="s">
        <v>134</v>
      </c>
      <c r="P560" s="13">
        <v>92024</v>
      </c>
      <c r="Q560" s="13" t="s">
        <v>120</v>
      </c>
      <c r="R560" s="13" t="s">
        <v>1974</v>
      </c>
      <c r="S560" s="13" t="s">
        <v>31</v>
      </c>
      <c r="T560" s="13" t="s">
        <v>32</v>
      </c>
      <c r="U560" s="13" t="s">
        <v>1975</v>
      </c>
      <c r="V560" s="15">
        <v>92.94</v>
      </c>
      <c r="W560" s="13">
        <v>3</v>
      </c>
      <c r="X560" s="13">
        <v>0</v>
      </c>
      <c r="Y560" s="15">
        <v>41.823</v>
      </c>
    </row>
    <row r="561" spans="1:25" x14ac:dyDescent="0.3">
      <c r="A561" s="16">
        <v>1926</v>
      </c>
      <c r="B561" s="16" t="s">
        <v>1976</v>
      </c>
      <c r="C561" s="21">
        <f>1/COUNTIF(B:B,'Store Data - 2017'!$B561)</f>
        <v>1</v>
      </c>
      <c r="D561" s="17">
        <v>42803</v>
      </c>
      <c r="E561" s="17">
        <v>42807</v>
      </c>
      <c r="F561" s="22" t="str">
        <f>TEXT('Store Data - 2017'!$D561,"mmmm")</f>
        <v>March</v>
      </c>
      <c r="G561" s="22" t="str">
        <f>TEXT('Store Data - 2017'!$D561,"dddd")</f>
        <v>Thursday</v>
      </c>
      <c r="H561" s="16" t="s">
        <v>22</v>
      </c>
      <c r="I561" s="16" t="s">
        <v>1084</v>
      </c>
      <c r="J561" s="16" t="s">
        <v>1085</v>
      </c>
      <c r="K561" s="21">
        <f>1/COUNTIF(J:J,'Store Data - 2017'!$J561)</f>
        <v>0.1111111111111111</v>
      </c>
      <c r="L561" s="16" t="s">
        <v>57</v>
      </c>
      <c r="M561" s="16" t="s">
        <v>26</v>
      </c>
      <c r="N561" s="16" t="s">
        <v>133</v>
      </c>
      <c r="O561" s="16" t="s">
        <v>134</v>
      </c>
      <c r="P561" s="16">
        <v>94110</v>
      </c>
      <c r="Q561" s="16" t="s">
        <v>120</v>
      </c>
      <c r="R561" s="16" t="s">
        <v>1977</v>
      </c>
      <c r="S561" s="16" t="s">
        <v>61</v>
      </c>
      <c r="T561" s="16" t="s">
        <v>110</v>
      </c>
      <c r="U561" s="16" t="s">
        <v>1978</v>
      </c>
      <c r="V561" s="18">
        <v>199.98</v>
      </c>
      <c r="W561" s="16">
        <v>2</v>
      </c>
      <c r="X561" s="16">
        <v>0</v>
      </c>
      <c r="Y561" s="18">
        <v>69.992999999999995</v>
      </c>
    </row>
    <row r="562" spans="1:25" x14ac:dyDescent="0.3">
      <c r="A562" s="13">
        <v>1928</v>
      </c>
      <c r="B562" s="13" t="s">
        <v>1979</v>
      </c>
      <c r="C562" s="21">
        <f>1/COUNTIF(B:B,'Store Data - 2017'!$B562)</f>
        <v>1</v>
      </c>
      <c r="D562" s="14">
        <v>43067</v>
      </c>
      <c r="E562" s="14">
        <v>43070</v>
      </c>
      <c r="F562" s="22" t="str">
        <f>TEXT('Store Data - 2017'!$D562,"mmmm")</f>
        <v>November</v>
      </c>
      <c r="G562" s="22" t="str">
        <f>TEXT('Store Data - 2017'!$D562,"dddd")</f>
        <v>Tuesday</v>
      </c>
      <c r="H562" s="13" t="s">
        <v>80</v>
      </c>
      <c r="I562" s="13" t="s">
        <v>871</v>
      </c>
      <c r="J562" s="13" t="s">
        <v>872</v>
      </c>
      <c r="K562" s="21">
        <f>1/COUNTIF(J:J,'Store Data - 2017'!$J562)</f>
        <v>0.33333333333333331</v>
      </c>
      <c r="L562" s="13" t="s">
        <v>25</v>
      </c>
      <c r="M562" s="13" t="s">
        <v>26</v>
      </c>
      <c r="N562" s="13" t="s">
        <v>638</v>
      </c>
      <c r="O562" s="13" t="s">
        <v>639</v>
      </c>
      <c r="P562" s="13">
        <v>80219</v>
      </c>
      <c r="Q562" s="13" t="s">
        <v>120</v>
      </c>
      <c r="R562" s="13" t="s">
        <v>1980</v>
      </c>
      <c r="S562" s="13" t="s">
        <v>31</v>
      </c>
      <c r="T562" s="13" t="s">
        <v>32</v>
      </c>
      <c r="U562" s="13" t="s">
        <v>1981</v>
      </c>
      <c r="V562" s="15">
        <v>88.768000000000001</v>
      </c>
      <c r="W562" s="13">
        <v>2</v>
      </c>
      <c r="X562" s="13">
        <v>0.2</v>
      </c>
      <c r="Y562" s="15">
        <v>31.0688</v>
      </c>
    </row>
    <row r="563" spans="1:25" x14ac:dyDescent="0.3">
      <c r="A563" s="16">
        <v>1929</v>
      </c>
      <c r="B563" s="16" t="s">
        <v>1982</v>
      </c>
      <c r="C563" s="21">
        <f>1/COUNTIF(B:B,'Store Data - 2017'!$B563)</f>
        <v>0.33333333333333331</v>
      </c>
      <c r="D563" s="17">
        <v>42810</v>
      </c>
      <c r="E563" s="17">
        <v>42812</v>
      </c>
      <c r="F563" s="22" t="str">
        <f>TEXT('Store Data - 2017'!$D563,"mmmm")</f>
        <v>March</v>
      </c>
      <c r="G563" s="22" t="str">
        <f>TEXT('Store Data - 2017'!$D563,"dddd")</f>
        <v>Thursday</v>
      </c>
      <c r="H563" s="16" t="s">
        <v>35</v>
      </c>
      <c r="I563" s="16" t="s">
        <v>198</v>
      </c>
      <c r="J563" s="16" t="s">
        <v>199</v>
      </c>
      <c r="K563" s="21">
        <f>1/COUNTIF(J:J,'Store Data - 2017'!$J563)</f>
        <v>0.2</v>
      </c>
      <c r="L563" s="16" t="s">
        <v>48</v>
      </c>
      <c r="M563" s="16" t="s">
        <v>26</v>
      </c>
      <c r="N563" s="16" t="s">
        <v>432</v>
      </c>
      <c r="O563" s="16" t="s">
        <v>433</v>
      </c>
      <c r="P563" s="16">
        <v>98105</v>
      </c>
      <c r="Q563" s="16" t="s">
        <v>120</v>
      </c>
      <c r="R563" s="16" t="s">
        <v>1983</v>
      </c>
      <c r="S563" s="16" t="s">
        <v>31</v>
      </c>
      <c r="T563" s="16" t="s">
        <v>32</v>
      </c>
      <c r="U563" s="16" t="s">
        <v>1984</v>
      </c>
      <c r="V563" s="18">
        <v>6.48</v>
      </c>
      <c r="W563" s="16">
        <v>1</v>
      </c>
      <c r="X563" s="16">
        <v>0</v>
      </c>
      <c r="Y563" s="18">
        <v>3.1103999999999998</v>
      </c>
    </row>
    <row r="564" spans="1:25" x14ac:dyDescent="0.3">
      <c r="A564" s="13">
        <v>1930</v>
      </c>
      <c r="B564" s="13" t="s">
        <v>1982</v>
      </c>
      <c r="C564" s="21">
        <f>1/COUNTIF(B:B,'Store Data - 2017'!$B564)</f>
        <v>0.33333333333333331</v>
      </c>
      <c r="D564" s="14">
        <v>42810</v>
      </c>
      <c r="E564" s="14">
        <v>42812</v>
      </c>
      <c r="F564" s="22" t="str">
        <f>TEXT('Store Data - 2017'!$D564,"mmmm")</f>
        <v>March</v>
      </c>
      <c r="G564" s="22" t="str">
        <f>TEXT('Store Data - 2017'!$D564,"dddd")</f>
        <v>Thursday</v>
      </c>
      <c r="H564" s="13" t="s">
        <v>35</v>
      </c>
      <c r="I564" s="13" t="s">
        <v>198</v>
      </c>
      <c r="J564" s="13" t="s">
        <v>199</v>
      </c>
      <c r="K564" s="21">
        <f>1/COUNTIF(J:J,'Store Data - 2017'!$J564)</f>
        <v>0.2</v>
      </c>
      <c r="L564" s="13" t="s">
        <v>48</v>
      </c>
      <c r="M564" s="13" t="s">
        <v>26</v>
      </c>
      <c r="N564" s="13" t="s">
        <v>432</v>
      </c>
      <c r="O564" s="13" t="s">
        <v>433</v>
      </c>
      <c r="P564" s="13">
        <v>98105</v>
      </c>
      <c r="Q564" s="13" t="s">
        <v>120</v>
      </c>
      <c r="R564" s="13" t="s">
        <v>292</v>
      </c>
      <c r="S564" s="13" t="s">
        <v>31</v>
      </c>
      <c r="T564" s="13" t="s">
        <v>70</v>
      </c>
      <c r="U564" s="13" t="s">
        <v>293</v>
      </c>
      <c r="V564" s="15">
        <v>46.51</v>
      </c>
      <c r="W564" s="13">
        <v>1</v>
      </c>
      <c r="X564" s="13">
        <v>0</v>
      </c>
      <c r="Y564" s="15">
        <v>1.8604000000000001</v>
      </c>
    </row>
    <row r="565" spans="1:25" x14ac:dyDescent="0.3">
      <c r="A565" s="16">
        <v>1931</v>
      </c>
      <c r="B565" s="16" t="s">
        <v>1982</v>
      </c>
      <c r="C565" s="21">
        <f>1/COUNTIF(B:B,'Store Data - 2017'!$B565)</f>
        <v>0.33333333333333331</v>
      </c>
      <c r="D565" s="17">
        <v>42810</v>
      </c>
      <c r="E565" s="17">
        <v>42812</v>
      </c>
      <c r="F565" s="22" t="str">
        <f>TEXT('Store Data - 2017'!$D565,"mmmm")</f>
        <v>March</v>
      </c>
      <c r="G565" s="22" t="str">
        <f>TEXT('Store Data - 2017'!$D565,"dddd")</f>
        <v>Thursday</v>
      </c>
      <c r="H565" s="16" t="s">
        <v>35</v>
      </c>
      <c r="I565" s="16" t="s">
        <v>198</v>
      </c>
      <c r="J565" s="16" t="s">
        <v>199</v>
      </c>
      <c r="K565" s="21">
        <f>1/COUNTIF(J:J,'Store Data - 2017'!$J565)</f>
        <v>0.2</v>
      </c>
      <c r="L565" s="16" t="s">
        <v>48</v>
      </c>
      <c r="M565" s="16" t="s">
        <v>26</v>
      </c>
      <c r="N565" s="16" t="s">
        <v>432</v>
      </c>
      <c r="O565" s="16" t="s">
        <v>433</v>
      </c>
      <c r="P565" s="16">
        <v>98105</v>
      </c>
      <c r="Q565" s="16" t="s">
        <v>120</v>
      </c>
      <c r="R565" s="16" t="s">
        <v>1985</v>
      </c>
      <c r="S565" s="16" t="s">
        <v>61</v>
      </c>
      <c r="T565" s="16" t="s">
        <v>62</v>
      </c>
      <c r="U565" s="16" t="s">
        <v>1986</v>
      </c>
      <c r="V565" s="18">
        <v>659.976</v>
      </c>
      <c r="W565" s="16">
        <v>3</v>
      </c>
      <c r="X565" s="16">
        <v>0.2</v>
      </c>
      <c r="Y565" s="18">
        <v>49.498199999999997</v>
      </c>
    </row>
    <row r="566" spans="1:25" x14ac:dyDescent="0.3">
      <c r="A566" s="13">
        <v>1933</v>
      </c>
      <c r="B566" s="13" t="s">
        <v>1987</v>
      </c>
      <c r="C566" s="21">
        <f>1/COUNTIF(B:B,'Store Data - 2017'!$B566)</f>
        <v>0.5</v>
      </c>
      <c r="D566" s="14">
        <v>42953</v>
      </c>
      <c r="E566" s="14">
        <v>42957</v>
      </c>
      <c r="F566" s="22" t="str">
        <f>TEXT('Store Data - 2017'!$D566,"mmmm")</f>
        <v>August</v>
      </c>
      <c r="G566" s="22" t="str">
        <f>TEXT('Store Data - 2017'!$D566,"dddd")</f>
        <v>Sunday</v>
      </c>
      <c r="H566" s="13" t="s">
        <v>35</v>
      </c>
      <c r="I566" s="13" t="s">
        <v>1988</v>
      </c>
      <c r="J566" s="13" t="s">
        <v>1989</v>
      </c>
      <c r="K566" s="21">
        <f>1/COUNTIF(J:J,'Store Data - 2017'!$J566)</f>
        <v>0.05</v>
      </c>
      <c r="L566" s="13" t="s">
        <v>25</v>
      </c>
      <c r="M566" s="13" t="s">
        <v>26</v>
      </c>
      <c r="N566" s="13" t="s">
        <v>1990</v>
      </c>
      <c r="O566" s="13" t="s">
        <v>1991</v>
      </c>
      <c r="P566" s="13">
        <v>70506</v>
      </c>
      <c r="Q566" s="13" t="s">
        <v>29</v>
      </c>
      <c r="R566" s="13" t="s">
        <v>1992</v>
      </c>
      <c r="S566" s="13" t="s">
        <v>42</v>
      </c>
      <c r="T566" s="13" t="s">
        <v>425</v>
      </c>
      <c r="U566" s="13" t="s">
        <v>1993</v>
      </c>
      <c r="V566" s="15">
        <v>145.74</v>
      </c>
      <c r="W566" s="13">
        <v>3</v>
      </c>
      <c r="X566" s="13">
        <v>0</v>
      </c>
      <c r="Y566" s="15">
        <v>23.3184</v>
      </c>
    </row>
    <row r="567" spans="1:25" x14ac:dyDescent="0.3">
      <c r="A567" s="16">
        <v>1934</v>
      </c>
      <c r="B567" s="16" t="s">
        <v>1987</v>
      </c>
      <c r="C567" s="21">
        <f>1/COUNTIF(B:B,'Store Data - 2017'!$B567)</f>
        <v>0.5</v>
      </c>
      <c r="D567" s="17">
        <v>42953</v>
      </c>
      <c r="E567" s="17">
        <v>42957</v>
      </c>
      <c r="F567" s="22" t="str">
        <f>TEXT('Store Data - 2017'!$D567,"mmmm")</f>
        <v>August</v>
      </c>
      <c r="G567" s="22" t="str">
        <f>TEXT('Store Data - 2017'!$D567,"dddd")</f>
        <v>Sunday</v>
      </c>
      <c r="H567" s="16" t="s">
        <v>35</v>
      </c>
      <c r="I567" s="16" t="s">
        <v>1988</v>
      </c>
      <c r="J567" s="16" t="s">
        <v>1989</v>
      </c>
      <c r="K567" s="21">
        <f>1/COUNTIF(J:J,'Store Data - 2017'!$J567)</f>
        <v>0.05</v>
      </c>
      <c r="L567" s="16" t="s">
        <v>25</v>
      </c>
      <c r="M567" s="16" t="s">
        <v>26</v>
      </c>
      <c r="N567" s="16" t="s">
        <v>1990</v>
      </c>
      <c r="O567" s="16" t="s">
        <v>1991</v>
      </c>
      <c r="P567" s="16">
        <v>70506</v>
      </c>
      <c r="Q567" s="16" t="s">
        <v>29</v>
      </c>
      <c r="R567" s="16" t="s">
        <v>1994</v>
      </c>
      <c r="S567" s="16" t="s">
        <v>42</v>
      </c>
      <c r="T567" s="16" t="s">
        <v>87</v>
      </c>
      <c r="U567" s="16" t="s">
        <v>1995</v>
      </c>
      <c r="V567" s="18">
        <v>15.4</v>
      </c>
      <c r="W567" s="16">
        <v>5</v>
      </c>
      <c r="X567" s="16">
        <v>0</v>
      </c>
      <c r="Y567" s="18">
        <v>7.3920000000000003</v>
      </c>
    </row>
    <row r="568" spans="1:25" x14ac:dyDescent="0.3">
      <c r="A568" s="13">
        <v>1935</v>
      </c>
      <c r="B568" s="13" t="s">
        <v>1996</v>
      </c>
      <c r="C568" s="21">
        <f>1/COUNTIF(B:B,'Store Data - 2017'!$B568)</f>
        <v>0.5</v>
      </c>
      <c r="D568" s="14">
        <v>43066</v>
      </c>
      <c r="E568" s="14">
        <v>43072</v>
      </c>
      <c r="F568" s="22" t="str">
        <f>TEXT('Store Data - 2017'!$D568,"mmmm")</f>
        <v>November</v>
      </c>
      <c r="G568" s="22" t="str">
        <f>TEXT('Store Data - 2017'!$D568,"dddd")</f>
        <v>Monday</v>
      </c>
      <c r="H568" s="13" t="s">
        <v>22</v>
      </c>
      <c r="I568" s="13" t="s">
        <v>1084</v>
      </c>
      <c r="J568" s="13" t="s">
        <v>1085</v>
      </c>
      <c r="K568" s="21">
        <f>1/COUNTIF(J:J,'Store Data - 2017'!$J568)</f>
        <v>0.1111111111111111</v>
      </c>
      <c r="L568" s="13" t="s">
        <v>57</v>
      </c>
      <c r="M568" s="13" t="s">
        <v>26</v>
      </c>
      <c r="N568" s="13" t="s">
        <v>133</v>
      </c>
      <c r="O568" s="13" t="s">
        <v>134</v>
      </c>
      <c r="P568" s="13">
        <v>94109</v>
      </c>
      <c r="Q568" s="13" t="s">
        <v>120</v>
      </c>
      <c r="R568" s="13" t="s">
        <v>1997</v>
      </c>
      <c r="S568" s="13" t="s">
        <v>31</v>
      </c>
      <c r="T568" s="13" t="s">
        <v>32</v>
      </c>
      <c r="U568" s="13" t="s">
        <v>1998</v>
      </c>
      <c r="V568" s="15">
        <v>244.55</v>
      </c>
      <c r="W568" s="13">
        <v>5</v>
      </c>
      <c r="X568" s="13">
        <v>0</v>
      </c>
      <c r="Y568" s="15">
        <v>114.9385</v>
      </c>
    </row>
    <row r="569" spans="1:25" x14ac:dyDescent="0.3">
      <c r="A569" s="16">
        <v>1936</v>
      </c>
      <c r="B569" s="16" t="s">
        <v>1996</v>
      </c>
      <c r="C569" s="21">
        <f>1/COUNTIF(B:B,'Store Data - 2017'!$B569)</f>
        <v>0.5</v>
      </c>
      <c r="D569" s="17">
        <v>43066</v>
      </c>
      <c r="E569" s="17">
        <v>43072</v>
      </c>
      <c r="F569" s="22" t="str">
        <f>TEXT('Store Data - 2017'!$D569,"mmmm")</f>
        <v>November</v>
      </c>
      <c r="G569" s="22" t="str">
        <f>TEXT('Store Data - 2017'!$D569,"dddd")</f>
        <v>Monday</v>
      </c>
      <c r="H569" s="16" t="s">
        <v>22</v>
      </c>
      <c r="I569" s="16" t="s">
        <v>1084</v>
      </c>
      <c r="J569" s="16" t="s">
        <v>1085</v>
      </c>
      <c r="K569" s="21">
        <f>1/COUNTIF(J:J,'Store Data - 2017'!$J569)</f>
        <v>0.1111111111111111</v>
      </c>
      <c r="L569" s="16" t="s">
        <v>57</v>
      </c>
      <c r="M569" s="16" t="s">
        <v>26</v>
      </c>
      <c r="N569" s="16" t="s">
        <v>133</v>
      </c>
      <c r="O569" s="16" t="s">
        <v>134</v>
      </c>
      <c r="P569" s="16">
        <v>94109</v>
      </c>
      <c r="Q569" s="16" t="s">
        <v>120</v>
      </c>
      <c r="R569" s="16" t="s">
        <v>1999</v>
      </c>
      <c r="S569" s="16" t="s">
        <v>61</v>
      </c>
      <c r="T569" s="16" t="s">
        <v>110</v>
      </c>
      <c r="U569" s="16" t="s">
        <v>2000</v>
      </c>
      <c r="V569" s="18">
        <v>166.16</v>
      </c>
      <c r="W569" s="16">
        <v>8</v>
      </c>
      <c r="X569" s="16">
        <v>0</v>
      </c>
      <c r="Y569" s="18">
        <v>59.817599999999999</v>
      </c>
    </row>
    <row r="570" spans="1:25" x14ac:dyDescent="0.3">
      <c r="A570" s="13">
        <v>1942</v>
      </c>
      <c r="B570" s="13" t="s">
        <v>2001</v>
      </c>
      <c r="C570" s="21">
        <f>1/COUNTIF(B:B,'Store Data - 2017'!$B570)</f>
        <v>0.33333333333333331</v>
      </c>
      <c r="D570" s="14">
        <v>42976</v>
      </c>
      <c r="E570" s="14">
        <v>42979</v>
      </c>
      <c r="F570" s="22" t="str">
        <f>TEXT('Store Data - 2017'!$D570,"mmmm")</f>
        <v>August</v>
      </c>
      <c r="G570" s="22" t="str">
        <f>TEXT('Store Data - 2017'!$D570,"dddd")</f>
        <v>Tuesday</v>
      </c>
      <c r="H570" s="13" t="s">
        <v>80</v>
      </c>
      <c r="I570" s="13" t="s">
        <v>2002</v>
      </c>
      <c r="J570" s="13" t="s">
        <v>2003</v>
      </c>
      <c r="K570" s="21">
        <f>1/COUNTIF(J:J,'Store Data - 2017'!$J570)</f>
        <v>0.125</v>
      </c>
      <c r="L570" s="13" t="s">
        <v>57</v>
      </c>
      <c r="M570" s="13" t="s">
        <v>26</v>
      </c>
      <c r="N570" s="13" t="s">
        <v>737</v>
      </c>
      <c r="O570" s="13" t="s">
        <v>59</v>
      </c>
      <c r="P570" s="13">
        <v>62301</v>
      </c>
      <c r="Q570" s="13" t="s">
        <v>51</v>
      </c>
      <c r="R570" s="13" t="s">
        <v>2004</v>
      </c>
      <c r="S570" s="13" t="s">
        <v>31</v>
      </c>
      <c r="T570" s="13" t="s">
        <v>113</v>
      </c>
      <c r="U570" s="13" t="s">
        <v>2005</v>
      </c>
      <c r="V570" s="15">
        <v>47.36</v>
      </c>
      <c r="W570" s="13">
        <v>4</v>
      </c>
      <c r="X570" s="13">
        <v>0.2</v>
      </c>
      <c r="Y570" s="15">
        <v>17.760000000000002</v>
      </c>
    </row>
    <row r="571" spans="1:25" x14ac:dyDescent="0.3">
      <c r="A571" s="16">
        <v>1943</v>
      </c>
      <c r="B571" s="16" t="s">
        <v>2001</v>
      </c>
      <c r="C571" s="21">
        <f>1/COUNTIF(B:B,'Store Data - 2017'!$B571)</f>
        <v>0.33333333333333331</v>
      </c>
      <c r="D571" s="17">
        <v>42976</v>
      </c>
      <c r="E571" s="17">
        <v>42979</v>
      </c>
      <c r="F571" s="22" t="str">
        <f>TEXT('Store Data - 2017'!$D571,"mmmm")</f>
        <v>August</v>
      </c>
      <c r="G571" s="22" t="str">
        <f>TEXT('Store Data - 2017'!$D571,"dddd")</f>
        <v>Tuesday</v>
      </c>
      <c r="H571" s="16" t="s">
        <v>80</v>
      </c>
      <c r="I571" s="16" t="s">
        <v>2002</v>
      </c>
      <c r="J571" s="16" t="s">
        <v>2003</v>
      </c>
      <c r="K571" s="21">
        <f>1/COUNTIF(J:J,'Store Data - 2017'!$J571)</f>
        <v>0.125</v>
      </c>
      <c r="L571" s="16" t="s">
        <v>57</v>
      </c>
      <c r="M571" s="16" t="s">
        <v>26</v>
      </c>
      <c r="N571" s="16" t="s">
        <v>737</v>
      </c>
      <c r="O571" s="16" t="s">
        <v>59</v>
      </c>
      <c r="P571" s="16">
        <v>62301</v>
      </c>
      <c r="Q571" s="16" t="s">
        <v>51</v>
      </c>
      <c r="R571" s="16" t="s">
        <v>544</v>
      </c>
      <c r="S571" s="16" t="s">
        <v>31</v>
      </c>
      <c r="T571" s="16" t="s">
        <v>70</v>
      </c>
      <c r="U571" s="16" t="s">
        <v>545</v>
      </c>
      <c r="V571" s="18">
        <v>27.44</v>
      </c>
      <c r="W571" s="16">
        <v>2</v>
      </c>
      <c r="X571" s="16">
        <v>0.2</v>
      </c>
      <c r="Y571" s="18">
        <v>2.4009999999999998</v>
      </c>
    </row>
    <row r="572" spans="1:25" x14ac:dyDescent="0.3">
      <c r="A572" s="13">
        <v>1944</v>
      </c>
      <c r="B572" s="13" t="s">
        <v>2001</v>
      </c>
      <c r="C572" s="21">
        <f>1/COUNTIF(B:B,'Store Data - 2017'!$B572)</f>
        <v>0.33333333333333331</v>
      </c>
      <c r="D572" s="14">
        <v>42976</v>
      </c>
      <c r="E572" s="14">
        <v>42979</v>
      </c>
      <c r="F572" s="22" t="str">
        <f>TEXT('Store Data - 2017'!$D572,"mmmm")</f>
        <v>August</v>
      </c>
      <c r="G572" s="22" t="str">
        <f>TEXT('Store Data - 2017'!$D572,"dddd")</f>
        <v>Tuesday</v>
      </c>
      <c r="H572" s="13" t="s">
        <v>80</v>
      </c>
      <c r="I572" s="13" t="s">
        <v>2002</v>
      </c>
      <c r="J572" s="13" t="s">
        <v>2003</v>
      </c>
      <c r="K572" s="21">
        <f>1/COUNTIF(J:J,'Store Data - 2017'!$J572)</f>
        <v>0.125</v>
      </c>
      <c r="L572" s="13" t="s">
        <v>57</v>
      </c>
      <c r="M572" s="13" t="s">
        <v>26</v>
      </c>
      <c r="N572" s="13" t="s">
        <v>737</v>
      </c>
      <c r="O572" s="13" t="s">
        <v>59</v>
      </c>
      <c r="P572" s="13">
        <v>62301</v>
      </c>
      <c r="Q572" s="13" t="s">
        <v>51</v>
      </c>
      <c r="R572" s="13" t="s">
        <v>1107</v>
      </c>
      <c r="S572" s="13" t="s">
        <v>31</v>
      </c>
      <c r="T572" s="13" t="s">
        <v>84</v>
      </c>
      <c r="U572" s="13" t="s">
        <v>1108</v>
      </c>
      <c r="V572" s="15">
        <v>3.24</v>
      </c>
      <c r="W572" s="13">
        <v>9</v>
      </c>
      <c r="X572" s="13">
        <v>0.8</v>
      </c>
      <c r="Y572" s="15">
        <v>-5.1840000000000002</v>
      </c>
    </row>
    <row r="573" spans="1:25" x14ac:dyDescent="0.3">
      <c r="A573" s="16">
        <v>1947</v>
      </c>
      <c r="B573" s="16" t="s">
        <v>2006</v>
      </c>
      <c r="C573" s="21">
        <f>1/COUNTIF(B:B,'Store Data - 2017'!$B573)</f>
        <v>8.3333333333333329E-2</v>
      </c>
      <c r="D573" s="17">
        <v>42980</v>
      </c>
      <c r="E573" s="17">
        <v>42984</v>
      </c>
      <c r="F573" s="22" t="str">
        <f>TEXT('Store Data - 2017'!$D573,"mmmm")</f>
        <v>September</v>
      </c>
      <c r="G573" s="22" t="str">
        <f>TEXT('Store Data - 2017'!$D573,"dddd")</f>
        <v>Saturday</v>
      </c>
      <c r="H573" s="16" t="s">
        <v>22</v>
      </c>
      <c r="I573" s="16" t="s">
        <v>2007</v>
      </c>
      <c r="J573" s="16" t="s">
        <v>2008</v>
      </c>
      <c r="K573" s="21">
        <f>1/COUNTIF(J:J,'Store Data - 2017'!$J573)</f>
        <v>6.25E-2</v>
      </c>
      <c r="L573" s="16" t="s">
        <v>57</v>
      </c>
      <c r="M573" s="16" t="s">
        <v>26</v>
      </c>
      <c r="N573" s="16" t="s">
        <v>126</v>
      </c>
      <c r="O573" s="16" t="s">
        <v>127</v>
      </c>
      <c r="P573" s="16">
        <v>10009</v>
      </c>
      <c r="Q573" s="16" t="s">
        <v>40</v>
      </c>
      <c r="R573" s="16" t="s">
        <v>2009</v>
      </c>
      <c r="S573" s="16" t="s">
        <v>31</v>
      </c>
      <c r="T573" s="16" t="s">
        <v>146</v>
      </c>
      <c r="U573" s="16" t="s">
        <v>2010</v>
      </c>
      <c r="V573" s="18">
        <v>23.1</v>
      </c>
      <c r="W573" s="16">
        <v>2</v>
      </c>
      <c r="X573" s="16">
        <v>0</v>
      </c>
      <c r="Y573" s="18">
        <v>6.468</v>
      </c>
    </row>
    <row r="574" spans="1:25" x14ac:dyDescent="0.3">
      <c r="A574" s="13">
        <v>1948</v>
      </c>
      <c r="B574" s="13" t="s">
        <v>2006</v>
      </c>
      <c r="C574" s="21">
        <f>1/COUNTIF(B:B,'Store Data - 2017'!$B574)</f>
        <v>8.3333333333333329E-2</v>
      </c>
      <c r="D574" s="14">
        <v>42980</v>
      </c>
      <c r="E574" s="14">
        <v>42984</v>
      </c>
      <c r="F574" s="22" t="str">
        <f>TEXT('Store Data - 2017'!$D574,"mmmm")</f>
        <v>September</v>
      </c>
      <c r="G574" s="22" t="str">
        <f>TEXT('Store Data - 2017'!$D574,"dddd")</f>
        <v>Saturday</v>
      </c>
      <c r="H574" s="13" t="s">
        <v>22</v>
      </c>
      <c r="I574" s="13" t="s">
        <v>2007</v>
      </c>
      <c r="J574" s="13" t="s">
        <v>2008</v>
      </c>
      <c r="K574" s="21">
        <f>1/COUNTIF(J:J,'Store Data - 2017'!$J574)</f>
        <v>6.25E-2</v>
      </c>
      <c r="L574" s="13" t="s">
        <v>57</v>
      </c>
      <c r="M574" s="13" t="s">
        <v>26</v>
      </c>
      <c r="N574" s="13" t="s">
        <v>126</v>
      </c>
      <c r="O574" s="13" t="s">
        <v>127</v>
      </c>
      <c r="P574" s="13">
        <v>10009</v>
      </c>
      <c r="Q574" s="13" t="s">
        <v>40</v>
      </c>
      <c r="R574" s="13" t="s">
        <v>2011</v>
      </c>
      <c r="S574" s="13" t="s">
        <v>42</v>
      </c>
      <c r="T574" s="13" t="s">
        <v>87</v>
      </c>
      <c r="U574" s="13" t="s">
        <v>2012</v>
      </c>
      <c r="V574" s="15">
        <v>11.54</v>
      </c>
      <c r="W574" s="13">
        <v>2</v>
      </c>
      <c r="X574" s="13">
        <v>0</v>
      </c>
      <c r="Y574" s="15">
        <v>3.4620000000000002</v>
      </c>
    </row>
    <row r="575" spans="1:25" x14ac:dyDescent="0.3">
      <c r="A575" s="16">
        <v>1949</v>
      </c>
      <c r="B575" s="16" t="s">
        <v>2006</v>
      </c>
      <c r="C575" s="21">
        <f>1/COUNTIF(B:B,'Store Data - 2017'!$B575)</f>
        <v>8.3333333333333329E-2</v>
      </c>
      <c r="D575" s="17">
        <v>42980</v>
      </c>
      <c r="E575" s="17">
        <v>42984</v>
      </c>
      <c r="F575" s="22" t="str">
        <f>TEXT('Store Data - 2017'!$D575,"mmmm")</f>
        <v>September</v>
      </c>
      <c r="G575" s="22" t="str">
        <f>TEXT('Store Data - 2017'!$D575,"dddd")</f>
        <v>Saturday</v>
      </c>
      <c r="H575" s="16" t="s">
        <v>22</v>
      </c>
      <c r="I575" s="16" t="s">
        <v>2007</v>
      </c>
      <c r="J575" s="16" t="s">
        <v>2008</v>
      </c>
      <c r="K575" s="21">
        <f>1/COUNTIF(J:J,'Store Data - 2017'!$J575)</f>
        <v>6.25E-2</v>
      </c>
      <c r="L575" s="16" t="s">
        <v>57</v>
      </c>
      <c r="M575" s="16" t="s">
        <v>26</v>
      </c>
      <c r="N575" s="16" t="s">
        <v>126</v>
      </c>
      <c r="O575" s="16" t="s">
        <v>127</v>
      </c>
      <c r="P575" s="16">
        <v>10009</v>
      </c>
      <c r="Q575" s="16" t="s">
        <v>40</v>
      </c>
      <c r="R575" s="16" t="s">
        <v>2013</v>
      </c>
      <c r="S575" s="16" t="s">
        <v>42</v>
      </c>
      <c r="T575" s="16" t="s">
        <v>251</v>
      </c>
      <c r="U575" s="16" t="s">
        <v>2014</v>
      </c>
      <c r="V575" s="18">
        <v>254.52600000000001</v>
      </c>
      <c r="W575" s="16">
        <v>1</v>
      </c>
      <c r="X575" s="16">
        <v>0.4</v>
      </c>
      <c r="Y575" s="18">
        <v>-93.3262</v>
      </c>
    </row>
    <row r="576" spans="1:25" x14ac:dyDescent="0.3">
      <c r="A576" s="13">
        <v>1950</v>
      </c>
      <c r="B576" s="13" t="s">
        <v>2006</v>
      </c>
      <c r="C576" s="21">
        <f>1/COUNTIF(B:B,'Store Data - 2017'!$B576)</f>
        <v>8.3333333333333329E-2</v>
      </c>
      <c r="D576" s="14">
        <v>42980</v>
      </c>
      <c r="E576" s="14">
        <v>42984</v>
      </c>
      <c r="F576" s="22" t="str">
        <f>TEXT('Store Data - 2017'!$D576,"mmmm")</f>
        <v>September</v>
      </c>
      <c r="G576" s="22" t="str">
        <f>TEXT('Store Data - 2017'!$D576,"dddd")</f>
        <v>Saturday</v>
      </c>
      <c r="H576" s="13" t="s">
        <v>22</v>
      </c>
      <c r="I576" s="13" t="s">
        <v>2007</v>
      </c>
      <c r="J576" s="13" t="s">
        <v>2008</v>
      </c>
      <c r="K576" s="21">
        <f>1/COUNTIF(J:J,'Store Data - 2017'!$J576)</f>
        <v>6.25E-2</v>
      </c>
      <c r="L576" s="13" t="s">
        <v>57</v>
      </c>
      <c r="M576" s="13" t="s">
        <v>26</v>
      </c>
      <c r="N576" s="13" t="s">
        <v>126</v>
      </c>
      <c r="O576" s="13" t="s">
        <v>127</v>
      </c>
      <c r="P576" s="13">
        <v>10009</v>
      </c>
      <c r="Q576" s="13" t="s">
        <v>40</v>
      </c>
      <c r="R576" s="13" t="s">
        <v>644</v>
      </c>
      <c r="S576" s="13" t="s">
        <v>31</v>
      </c>
      <c r="T576" s="13" t="s">
        <v>190</v>
      </c>
      <c r="U576" s="13" t="s">
        <v>645</v>
      </c>
      <c r="V576" s="15">
        <v>12.98</v>
      </c>
      <c r="W576" s="13">
        <v>1</v>
      </c>
      <c r="X576" s="13">
        <v>0</v>
      </c>
      <c r="Y576" s="15">
        <v>3.7642000000000002</v>
      </c>
    </row>
    <row r="577" spans="1:25" x14ac:dyDescent="0.3">
      <c r="A577" s="16">
        <v>1951</v>
      </c>
      <c r="B577" s="16" t="s">
        <v>2006</v>
      </c>
      <c r="C577" s="21">
        <f>1/COUNTIF(B:B,'Store Data - 2017'!$B577)</f>
        <v>8.3333333333333329E-2</v>
      </c>
      <c r="D577" s="17">
        <v>42980</v>
      </c>
      <c r="E577" s="17">
        <v>42984</v>
      </c>
      <c r="F577" s="22" t="str">
        <f>TEXT('Store Data - 2017'!$D577,"mmmm")</f>
        <v>September</v>
      </c>
      <c r="G577" s="22" t="str">
        <f>TEXT('Store Data - 2017'!$D577,"dddd")</f>
        <v>Saturday</v>
      </c>
      <c r="H577" s="16" t="s">
        <v>22</v>
      </c>
      <c r="I577" s="16" t="s">
        <v>2007</v>
      </c>
      <c r="J577" s="16" t="s">
        <v>2008</v>
      </c>
      <c r="K577" s="21">
        <f>1/COUNTIF(J:J,'Store Data - 2017'!$J577)</f>
        <v>6.25E-2</v>
      </c>
      <c r="L577" s="16" t="s">
        <v>57</v>
      </c>
      <c r="M577" s="16" t="s">
        <v>26</v>
      </c>
      <c r="N577" s="16" t="s">
        <v>126</v>
      </c>
      <c r="O577" s="16" t="s">
        <v>127</v>
      </c>
      <c r="P577" s="16">
        <v>10009</v>
      </c>
      <c r="Q577" s="16" t="s">
        <v>40</v>
      </c>
      <c r="R577" s="16" t="s">
        <v>2015</v>
      </c>
      <c r="S577" s="16" t="s">
        <v>31</v>
      </c>
      <c r="T577" s="16" t="s">
        <v>84</v>
      </c>
      <c r="U577" s="16" t="s">
        <v>2016</v>
      </c>
      <c r="V577" s="18">
        <v>26.431999999999999</v>
      </c>
      <c r="W577" s="16">
        <v>8</v>
      </c>
      <c r="X577" s="16">
        <v>0.2</v>
      </c>
      <c r="Y577" s="18">
        <v>8.9207999999999998</v>
      </c>
    </row>
    <row r="578" spans="1:25" x14ac:dyDescent="0.3">
      <c r="A578" s="13">
        <v>1952</v>
      </c>
      <c r="B578" s="13" t="s">
        <v>2006</v>
      </c>
      <c r="C578" s="21">
        <f>1/COUNTIF(B:B,'Store Data - 2017'!$B578)</f>
        <v>8.3333333333333329E-2</v>
      </c>
      <c r="D578" s="14">
        <v>42980</v>
      </c>
      <c r="E578" s="14">
        <v>42984</v>
      </c>
      <c r="F578" s="22" t="str">
        <f>TEXT('Store Data - 2017'!$D578,"mmmm")</f>
        <v>September</v>
      </c>
      <c r="G578" s="22" t="str">
        <f>TEXT('Store Data - 2017'!$D578,"dddd")</f>
        <v>Saturday</v>
      </c>
      <c r="H578" s="13" t="s">
        <v>22</v>
      </c>
      <c r="I578" s="13" t="s">
        <v>2007</v>
      </c>
      <c r="J578" s="13" t="s">
        <v>2008</v>
      </c>
      <c r="K578" s="21">
        <f>1/COUNTIF(J:J,'Store Data - 2017'!$J578)</f>
        <v>6.25E-2</v>
      </c>
      <c r="L578" s="13" t="s">
        <v>57</v>
      </c>
      <c r="M578" s="13" t="s">
        <v>26</v>
      </c>
      <c r="N578" s="13" t="s">
        <v>126</v>
      </c>
      <c r="O578" s="13" t="s">
        <v>127</v>
      </c>
      <c r="P578" s="13">
        <v>10009</v>
      </c>
      <c r="Q578" s="13" t="s">
        <v>40</v>
      </c>
      <c r="R578" s="13" t="s">
        <v>2017</v>
      </c>
      <c r="S578" s="13" t="s">
        <v>61</v>
      </c>
      <c r="T578" s="13" t="s">
        <v>62</v>
      </c>
      <c r="U578" s="13" t="s">
        <v>2018</v>
      </c>
      <c r="V578" s="15">
        <v>197.97</v>
      </c>
      <c r="W578" s="13">
        <v>3</v>
      </c>
      <c r="X578" s="13">
        <v>0</v>
      </c>
      <c r="Y578" s="15">
        <v>57.411299999999997</v>
      </c>
    </row>
    <row r="579" spans="1:25" x14ac:dyDescent="0.3">
      <c r="A579" s="16">
        <v>1953</v>
      </c>
      <c r="B579" s="16" t="s">
        <v>2006</v>
      </c>
      <c r="C579" s="21">
        <f>1/COUNTIF(B:B,'Store Data - 2017'!$B579)</f>
        <v>8.3333333333333329E-2</v>
      </c>
      <c r="D579" s="17">
        <v>42980</v>
      </c>
      <c r="E579" s="17">
        <v>42984</v>
      </c>
      <c r="F579" s="22" t="str">
        <f>TEXT('Store Data - 2017'!$D579,"mmmm")</f>
        <v>September</v>
      </c>
      <c r="G579" s="22" t="str">
        <f>TEXT('Store Data - 2017'!$D579,"dddd")</f>
        <v>Saturday</v>
      </c>
      <c r="H579" s="16" t="s">
        <v>22</v>
      </c>
      <c r="I579" s="16" t="s">
        <v>2007</v>
      </c>
      <c r="J579" s="16" t="s">
        <v>2008</v>
      </c>
      <c r="K579" s="21">
        <f>1/COUNTIF(J:J,'Store Data - 2017'!$J579)</f>
        <v>6.25E-2</v>
      </c>
      <c r="L579" s="16" t="s">
        <v>57</v>
      </c>
      <c r="M579" s="16" t="s">
        <v>26</v>
      </c>
      <c r="N579" s="16" t="s">
        <v>126</v>
      </c>
      <c r="O579" s="16" t="s">
        <v>127</v>
      </c>
      <c r="P579" s="16">
        <v>10009</v>
      </c>
      <c r="Q579" s="16" t="s">
        <v>40</v>
      </c>
      <c r="R579" s="16" t="s">
        <v>2019</v>
      </c>
      <c r="S579" s="16" t="s">
        <v>31</v>
      </c>
      <c r="T579" s="16" t="s">
        <v>113</v>
      </c>
      <c r="U579" s="16" t="s">
        <v>2020</v>
      </c>
      <c r="V579" s="18">
        <v>18.899999999999999</v>
      </c>
      <c r="W579" s="16">
        <v>6</v>
      </c>
      <c r="X579" s="16">
        <v>0</v>
      </c>
      <c r="Y579" s="18">
        <v>9.0719999999999992</v>
      </c>
    </row>
    <row r="580" spans="1:25" x14ac:dyDescent="0.3">
      <c r="A580" s="13">
        <v>1954</v>
      </c>
      <c r="B580" s="13" t="s">
        <v>2006</v>
      </c>
      <c r="C580" s="21">
        <f>1/COUNTIF(B:B,'Store Data - 2017'!$B580)</f>
        <v>8.3333333333333329E-2</v>
      </c>
      <c r="D580" s="14">
        <v>42980</v>
      </c>
      <c r="E580" s="14">
        <v>42984</v>
      </c>
      <c r="F580" s="22" t="str">
        <f>TEXT('Store Data - 2017'!$D580,"mmmm")</f>
        <v>September</v>
      </c>
      <c r="G580" s="22" t="str">
        <f>TEXT('Store Data - 2017'!$D580,"dddd")</f>
        <v>Saturday</v>
      </c>
      <c r="H580" s="13" t="s">
        <v>22</v>
      </c>
      <c r="I580" s="13" t="s">
        <v>2007</v>
      </c>
      <c r="J580" s="13" t="s">
        <v>2008</v>
      </c>
      <c r="K580" s="21">
        <f>1/COUNTIF(J:J,'Store Data - 2017'!$J580)</f>
        <v>6.25E-2</v>
      </c>
      <c r="L580" s="13" t="s">
        <v>57</v>
      </c>
      <c r="M580" s="13" t="s">
        <v>26</v>
      </c>
      <c r="N580" s="13" t="s">
        <v>126</v>
      </c>
      <c r="O580" s="13" t="s">
        <v>127</v>
      </c>
      <c r="P580" s="13">
        <v>10009</v>
      </c>
      <c r="Q580" s="13" t="s">
        <v>40</v>
      </c>
      <c r="R580" s="13" t="s">
        <v>560</v>
      </c>
      <c r="S580" s="13" t="s">
        <v>42</v>
      </c>
      <c r="T580" s="13" t="s">
        <v>43</v>
      </c>
      <c r="U580" s="13" t="s">
        <v>561</v>
      </c>
      <c r="V580" s="15">
        <v>1282.4100000000001</v>
      </c>
      <c r="W580" s="13">
        <v>5</v>
      </c>
      <c r="X580" s="13">
        <v>0.1</v>
      </c>
      <c r="Y580" s="15">
        <v>213.73500000000001</v>
      </c>
    </row>
    <row r="581" spans="1:25" x14ac:dyDescent="0.3">
      <c r="A581" s="16">
        <v>1955</v>
      </c>
      <c r="B581" s="16" t="s">
        <v>2006</v>
      </c>
      <c r="C581" s="21">
        <f>1/COUNTIF(B:B,'Store Data - 2017'!$B581)</f>
        <v>8.3333333333333329E-2</v>
      </c>
      <c r="D581" s="17">
        <v>42980</v>
      </c>
      <c r="E581" s="17">
        <v>42984</v>
      </c>
      <c r="F581" s="22" t="str">
        <f>TEXT('Store Data - 2017'!$D581,"mmmm")</f>
        <v>September</v>
      </c>
      <c r="G581" s="22" t="str">
        <f>TEXT('Store Data - 2017'!$D581,"dddd")</f>
        <v>Saturday</v>
      </c>
      <c r="H581" s="16" t="s">
        <v>22</v>
      </c>
      <c r="I581" s="16" t="s">
        <v>2007</v>
      </c>
      <c r="J581" s="16" t="s">
        <v>2008</v>
      </c>
      <c r="K581" s="21">
        <f>1/COUNTIF(J:J,'Store Data - 2017'!$J581)</f>
        <v>6.25E-2</v>
      </c>
      <c r="L581" s="16" t="s">
        <v>57</v>
      </c>
      <c r="M581" s="16" t="s">
        <v>26</v>
      </c>
      <c r="N581" s="16" t="s">
        <v>126</v>
      </c>
      <c r="O581" s="16" t="s">
        <v>127</v>
      </c>
      <c r="P581" s="16">
        <v>10009</v>
      </c>
      <c r="Q581" s="16" t="s">
        <v>40</v>
      </c>
      <c r="R581" s="16" t="s">
        <v>2021</v>
      </c>
      <c r="S581" s="16" t="s">
        <v>31</v>
      </c>
      <c r="T581" s="16" t="s">
        <v>146</v>
      </c>
      <c r="U581" s="16" t="s">
        <v>2022</v>
      </c>
      <c r="V581" s="18">
        <v>4.92</v>
      </c>
      <c r="W581" s="16">
        <v>3</v>
      </c>
      <c r="X581" s="16">
        <v>0</v>
      </c>
      <c r="Y581" s="18">
        <v>2.214</v>
      </c>
    </row>
    <row r="582" spans="1:25" x14ac:dyDescent="0.3">
      <c r="A582" s="13">
        <v>1956</v>
      </c>
      <c r="B582" s="13" t="s">
        <v>2006</v>
      </c>
      <c r="C582" s="21">
        <f>1/COUNTIF(B:B,'Store Data - 2017'!$B582)</f>
        <v>8.3333333333333329E-2</v>
      </c>
      <c r="D582" s="14">
        <v>42980</v>
      </c>
      <c r="E582" s="14">
        <v>42984</v>
      </c>
      <c r="F582" s="22" t="str">
        <f>TEXT('Store Data - 2017'!$D582,"mmmm")</f>
        <v>September</v>
      </c>
      <c r="G582" s="22" t="str">
        <f>TEXT('Store Data - 2017'!$D582,"dddd")</f>
        <v>Saturday</v>
      </c>
      <c r="H582" s="13" t="s">
        <v>22</v>
      </c>
      <c r="I582" s="13" t="s">
        <v>2007</v>
      </c>
      <c r="J582" s="13" t="s">
        <v>2008</v>
      </c>
      <c r="K582" s="21">
        <f>1/COUNTIF(J:J,'Store Data - 2017'!$J582)</f>
        <v>6.25E-2</v>
      </c>
      <c r="L582" s="13" t="s">
        <v>57</v>
      </c>
      <c r="M582" s="13" t="s">
        <v>26</v>
      </c>
      <c r="N582" s="13" t="s">
        <v>126</v>
      </c>
      <c r="O582" s="13" t="s">
        <v>127</v>
      </c>
      <c r="P582" s="13">
        <v>10009</v>
      </c>
      <c r="Q582" s="13" t="s">
        <v>40</v>
      </c>
      <c r="R582" s="13" t="s">
        <v>2023</v>
      </c>
      <c r="S582" s="13" t="s">
        <v>61</v>
      </c>
      <c r="T582" s="13" t="s">
        <v>110</v>
      </c>
      <c r="U582" s="13" t="s">
        <v>2024</v>
      </c>
      <c r="V582" s="15">
        <v>238</v>
      </c>
      <c r="W582" s="13">
        <v>2</v>
      </c>
      <c r="X582" s="13">
        <v>0</v>
      </c>
      <c r="Y582" s="15">
        <v>38.08</v>
      </c>
    </row>
    <row r="583" spans="1:25" x14ac:dyDescent="0.3">
      <c r="A583" s="16">
        <v>1957</v>
      </c>
      <c r="B583" s="16" t="s">
        <v>2006</v>
      </c>
      <c r="C583" s="21">
        <f>1/COUNTIF(B:B,'Store Data - 2017'!$B583)</f>
        <v>8.3333333333333329E-2</v>
      </c>
      <c r="D583" s="17">
        <v>42980</v>
      </c>
      <c r="E583" s="17">
        <v>42984</v>
      </c>
      <c r="F583" s="22" t="str">
        <f>TEXT('Store Data - 2017'!$D583,"mmmm")</f>
        <v>September</v>
      </c>
      <c r="G583" s="22" t="str">
        <f>TEXT('Store Data - 2017'!$D583,"dddd")</f>
        <v>Saturday</v>
      </c>
      <c r="H583" s="16" t="s">
        <v>22</v>
      </c>
      <c r="I583" s="16" t="s">
        <v>2007</v>
      </c>
      <c r="J583" s="16" t="s">
        <v>2008</v>
      </c>
      <c r="K583" s="21">
        <f>1/COUNTIF(J:J,'Store Data - 2017'!$J583)</f>
        <v>6.25E-2</v>
      </c>
      <c r="L583" s="16" t="s">
        <v>57</v>
      </c>
      <c r="M583" s="16" t="s">
        <v>26</v>
      </c>
      <c r="N583" s="16" t="s">
        <v>126</v>
      </c>
      <c r="O583" s="16" t="s">
        <v>127</v>
      </c>
      <c r="P583" s="16">
        <v>10009</v>
      </c>
      <c r="Q583" s="16" t="s">
        <v>40</v>
      </c>
      <c r="R583" s="16" t="s">
        <v>2025</v>
      </c>
      <c r="S583" s="16" t="s">
        <v>61</v>
      </c>
      <c r="T583" s="16" t="s">
        <v>110</v>
      </c>
      <c r="U583" s="16" t="s">
        <v>2026</v>
      </c>
      <c r="V583" s="18">
        <v>167.97</v>
      </c>
      <c r="W583" s="16">
        <v>3</v>
      </c>
      <c r="X583" s="16">
        <v>0</v>
      </c>
      <c r="Y583" s="18">
        <v>40.312800000000003</v>
      </c>
    </row>
    <row r="584" spans="1:25" x14ac:dyDescent="0.3">
      <c r="A584" s="13">
        <v>1958</v>
      </c>
      <c r="B584" s="13" t="s">
        <v>2006</v>
      </c>
      <c r="C584" s="21">
        <f>1/COUNTIF(B:B,'Store Data - 2017'!$B584)</f>
        <v>8.3333333333333329E-2</v>
      </c>
      <c r="D584" s="14">
        <v>42980</v>
      </c>
      <c r="E584" s="14">
        <v>42984</v>
      </c>
      <c r="F584" s="22" t="str">
        <f>TEXT('Store Data - 2017'!$D584,"mmmm")</f>
        <v>September</v>
      </c>
      <c r="G584" s="22" t="str">
        <f>TEXT('Store Data - 2017'!$D584,"dddd")</f>
        <v>Saturday</v>
      </c>
      <c r="H584" s="13" t="s">
        <v>22</v>
      </c>
      <c r="I584" s="13" t="s">
        <v>2007</v>
      </c>
      <c r="J584" s="13" t="s">
        <v>2008</v>
      </c>
      <c r="K584" s="21">
        <f>1/COUNTIF(J:J,'Store Data - 2017'!$J584)</f>
        <v>6.25E-2</v>
      </c>
      <c r="L584" s="13" t="s">
        <v>57</v>
      </c>
      <c r="M584" s="13" t="s">
        <v>26</v>
      </c>
      <c r="N584" s="13" t="s">
        <v>126</v>
      </c>
      <c r="O584" s="13" t="s">
        <v>127</v>
      </c>
      <c r="P584" s="13">
        <v>10009</v>
      </c>
      <c r="Q584" s="13" t="s">
        <v>40</v>
      </c>
      <c r="R584" s="13" t="s">
        <v>1813</v>
      </c>
      <c r="S584" s="13" t="s">
        <v>31</v>
      </c>
      <c r="T584" s="13" t="s">
        <v>32</v>
      </c>
      <c r="U584" s="13" t="s">
        <v>1814</v>
      </c>
      <c r="V584" s="15">
        <v>17.12</v>
      </c>
      <c r="W584" s="13">
        <v>4</v>
      </c>
      <c r="X584" s="13">
        <v>0</v>
      </c>
      <c r="Y584" s="15">
        <v>7.7039999999999997</v>
      </c>
    </row>
    <row r="585" spans="1:25" x14ac:dyDescent="0.3">
      <c r="A585" s="16">
        <v>1959</v>
      </c>
      <c r="B585" s="16" t="s">
        <v>2027</v>
      </c>
      <c r="C585" s="21">
        <f>1/COUNTIF(B:B,'Store Data - 2017'!$B585)</f>
        <v>0.125</v>
      </c>
      <c r="D585" s="17">
        <v>42988</v>
      </c>
      <c r="E585" s="17">
        <v>42993</v>
      </c>
      <c r="F585" s="22" t="str">
        <f>TEXT('Store Data - 2017'!$D585,"mmmm")</f>
        <v>September</v>
      </c>
      <c r="G585" s="22" t="str">
        <f>TEXT('Store Data - 2017'!$D585,"dddd")</f>
        <v>Sunday</v>
      </c>
      <c r="H585" s="16" t="s">
        <v>35</v>
      </c>
      <c r="I585" s="16" t="s">
        <v>2028</v>
      </c>
      <c r="J585" s="16" t="s">
        <v>2029</v>
      </c>
      <c r="K585" s="21">
        <f>1/COUNTIF(J:J,'Store Data - 2017'!$J585)</f>
        <v>7.1428571428571425E-2</v>
      </c>
      <c r="L585" s="16" t="s">
        <v>25</v>
      </c>
      <c r="M585" s="16" t="s">
        <v>26</v>
      </c>
      <c r="N585" s="16" t="s">
        <v>1938</v>
      </c>
      <c r="O585" s="16" t="s">
        <v>188</v>
      </c>
      <c r="P585" s="16">
        <v>65807</v>
      </c>
      <c r="Q585" s="16" t="s">
        <v>51</v>
      </c>
      <c r="R585" s="16" t="s">
        <v>1187</v>
      </c>
      <c r="S585" s="16" t="s">
        <v>31</v>
      </c>
      <c r="T585" s="16" t="s">
        <v>84</v>
      </c>
      <c r="U585" s="16" t="s">
        <v>1188</v>
      </c>
      <c r="V585" s="18">
        <v>16.2</v>
      </c>
      <c r="W585" s="16">
        <v>3</v>
      </c>
      <c r="X585" s="16">
        <v>0</v>
      </c>
      <c r="Y585" s="18">
        <v>7.7759999999999998</v>
      </c>
    </row>
    <row r="586" spans="1:25" x14ac:dyDescent="0.3">
      <c r="A586" s="13">
        <v>1960</v>
      </c>
      <c r="B586" s="13" t="s">
        <v>2027</v>
      </c>
      <c r="C586" s="21">
        <f>1/COUNTIF(B:B,'Store Data - 2017'!$B586)</f>
        <v>0.125</v>
      </c>
      <c r="D586" s="14">
        <v>42988</v>
      </c>
      <c r="E586" s="14">
        <v>42993</v>
      </c>
      <c r="F586" s="22" t="str">
        <f>TEXT('Store Data - 2017'!$D586,"mmmm")</f>
        <v>September</v>
      </c>
      <c r="G586" s="22" t="str">
        <f>TEXT('Store Data - 2017'!$D586,"dddd")</f>
        <v>Sunday</v>
      </c>
      <c r="H586" s="13" t="s">
        <v>35</v>
      </c>
      <c r="I586" s="13" t="s">
        <v>2028</v>
      </c>
      <c r="J586" s="13" t="s">
        <v>2029</v>
      </c>
      <c r="K586" s="21">
        <f>1/COUNTIF(J:J,'Store Data - 2017'!$J586)</f>
        <v>7.1428571428571425E-2</v>
      </c>
      <c r="L586" s="13" t="s">
        <v>25</v>
      </c>
      <c r="M586" s="13" t="s">
        <v>26</v>
      </c>
      <c r="N586" s="13" t="s">
        <v>1938</v>
      </c>
      <c r="O586" s="13" t="s">
        <v>188</v>
      </c>
      <c r="P586" s="13">
        <v>65807</v>
      </c>
      <c r="Q586" s="13" t="s">
        <v>51</v>
      </c>
      <c r="R586" s="13" t="s">
        <v>2030</v>
      </c>
      <c r="S586" s="13" t="s">
        <v>31</v>
      </c>
      <c r="T586" s="13" t="s">
        <v>190</v>
      </c>
      <c r="U586" s="13" t="s">
        <v>2031</v>
      </c>
      <c r="V586" s="15">
        <v>33.99</v>
      </c>
      <c r="W586" s="13">
        <v>3</v>
      </c>
      <c r="X586" s="13">
        <v>0</v>
      </c>
      <c r="Y586" s="15">
        <v>14.6157</v>
      </c>
    </row>
    <row r="587" spans="1:25" x14ac:dyDescent="0.3">
      <c r="A587" s="16">
        <v>1961</v>
      </c>
      <c r="B587" s="16" t="s">
        <v>2027</v>
      </c>
      <c r="C587" s="21">
        <f>1/COUNTIF(B:B,'Store Data - 2017'!$B587)</f>
        <v>0.125</v>
      </c>
      <c r="D587" s="17">
        <v>42988</v>
      </c>
      <c r="E587" s="17">
        <v>42993</v>
      </c>
      <c r="F587" s="22" t="str">
        <f>TEXT('Store Data - 2017'!$D587,"mmmm")</f>
        <v>September</v>
      </c>
      <c r="G587" s="22" t="str">
        <f>TEXT('Store Data - 2017'!$D587,"dddd")</f>
        <v>Sunday</v>
      </c>
      <c r="H587" s="16" t="s">
        <v>35</v>
      </c>
      <c r="I587" s="16" t="s">
        <v>2028</v>
      </c>
      <c r="J587" s="16" t="s">
        <v>2029</v>
      </c>
      <c r="K587" s="21">
        <f>1/COUNTIF(J:J,'Store Data - 2017'!$J587)</f>
        <v>7.1428571428571425E-2</v>
      </c>
      <c r="L587" s="16" t="s">
        <v>25</v>
      </c>
      <c r="M587" s="16" t="s">
        <v>26</v>
      </c>
      <c r="N587" s="16" t="s">
        <v>1938</v>
      </c>
      <c r="O587" s="16" t="s">
        <v>188</v>
      </c>
      <c r="P587" s="16">
        <v>65807</v>
      </c>
      <c r="Q587" s="16" t="s">
        <v>51</v>
      </c>
      <c r="R587" s="16" t="s">
        <v>2032</v>
      </c>
      <c r="S587" s="16" t="s">
        <v>61</v>
      </c>
      <c r="T587" s="16" t="s">
        <v>110</v>
      </c>
      <c r="U587" s="16" t="s">
        <v>2033</v>
      </c>
      <c r="V587" s="18">
        <v>296.85000000000002</v>
      </c>
      <c r="W587" s="16">
        <v>5</v>
      </c>
      <c r="X587" s="16">
        <v>0</v>
      </c>
      <c r="Y587" s="18">
        <v>53.433</v>
      </c>
    </row>
    <row r="588" spans="1:25" x14ac:dyDescent="0.3">
      <c r="A588" s="13">
        <v>1962</v>
      </c>
      <c r="B588" s="13" t="s">
        <v>2027</v>
      </c>
      <c r="C588" s="21">
        <f>1/COUNTIF(B:B,'Store Data - 2017'!$B588)</f>
        <v>0.125</v>
      </c>
      <c r="D588" s="14">
        <v>42988</v>
      </c>
      <c r="E588" s="14">
        <v>42993</v>
      </c>
      <c r="F588" s="22" t="str">
        <f>TEXT('Store Data - 2017'!$D588,"mmmm")</f>
        <v>September</v>
      </c>
      <c r="G588" s="22" t="str">
        <f>TEXT('Store Data - 2017'!$D588,"dddd")</f>
        <v>Sunday</v>
      </c>
      <c r="H588" s="13" t="s">
        <v>35</v>
      </c>
      <c r="I588" s="13" t="s">
        <v>2028</v>
      </c>
      <c r="J588" s="13" t="s">
        <v>2029</v>
      </c>
      <c r="K588" s="21">
        <f>1/COUNTIF(J:J,'Store Data - 2017'!$J588)</f>
        <v>7.1428571428571425E-2</v>
      </c>
      <c r="L588" s="13" t="s">
        <v>25</v>
      </c>
      <c r="M588" s="13" t="s">
        <v>26</v>
      </c>
      <c r="N588" s="13" t="s">
        <v>1938</v>
      </c>
      <c r="O588" s="13" t="s">
        <v>188</v>
      </c>
      <c r="P588" s="13">
        <v>65807</v>
      </c>
      <c r="Q588" s="13" t="s">
        <v>51</v>
      </c>
      <c r="R588" s="13" t="s">
        <v>2034</v>
      </c>
      <c r="S588" s="13" t="s">
        <v>61</v>
      </c>
      <c r="T588" s="13" t="s">
        <v>110</v>
      </c>
      <c r="U588" s="13" t="s">
        <v>2035</v>
      </c>
      <c r="V588" s="15">
        <v>112.8</v>
      </c>
      <c r="W588" s="13">
        <v>6</v>
      </c>
      <c r="X588" s="13">
        <v>0</v>
      </c>
      <c r="Y588" s="15">
        <v>6.7679999999999998</v>
      </c>
    </row>
    <row r="589" spans="1:25" x14ac:dyDescent="0.3">
      <c r="A589" s="16">
        <v>1963</v>
      </c>
      <c r="B589" s="16" t="s">
        <v>2027</v>
      </c>
      <c r="C589" s="21">
        <f>1/COUNTIF(B:B,'Store Data - 2017'!$B589)</f>
        <v>0.125</v>
      </c>
      <c r="D589" s="17">
        <v>42988</v>
      </c>
      <c r="E589" s="17">
        <v>42993</v>
      </c>
      <c r="F589" s="22" t="str">
        <f>TEXT('Store Data - 2017'!$D589,"mmmm")</f>
        <v>September</v>
      </c>
      <c r="G589" s="22" t="str">
        <f>TEXT('Store Data - 2017'!$D589,"dddd")</f>
        <v>Sunday</v>
      </c>
      <c r="H589" s="16" t="s">
        <v>35</v>
      </c>
      <c r="I589" s="16" t="s">
        <v>2028</v>
      </c>
      <c r="J589" s="16" t="s">
        <v>2029</v>
      </c>
      <c r="K589" s="21">
        <f>1/COUNTIF(J:J,'Store Data - 2017'!$J589)</f>
        <v>7.1428571428571425E-2</v>
      </c>
      <c r="L589" s="16" t="s">
        <v>25</v>
      </c>
      <c r="M589" s="16" t="s">
        <v>26</v>
      </c>
      <c r="N589" s="16" t="s">
        <v>1938</v>
      </c>
      <c r="O589" s="16" t="s">
        <v>188</v>
      </c>
      <c r="P589" s="16">
        <v>65807</v>
      </c>
      <c r="Q589" s="16" t="s">
        <v>51</v>
      </c>
      <c r="R589" s="16" t="s">
        <v>2036</v>
      </c>
      <c r="S589" s="16" t="s">
        <v>31</v>
      </c>
      <c r="T589" s="16" t="s">
        <v>84</v>
      </c>
      <c r="U589" s="16" t="s">
        <v>2037</v>
      </c>
      <c r="V589" s="18">
        <v>13.71</v>
      </c>
      <c r="W589" s="16">
        <v>3</v>
      </c>
      <c r="X589" s="16">
        <v>0</v>
      </c>
      <c r="Y589" s="18">
        <v>6.5808</v>
      </c>
    </row>
    <row r="590" spans="1:25" x14ac:dyDescent="0.3">
      <c r="A590" s="13">
        <v>1964</v>
      </c>
      <c r="B590" s="13" t="s">
        <v>2027</v>
      </c>
      <c r="C590" s="21">
        <f>1/COUNTIF(B:B,'Store Data - 2017'!$B590)</f>
        <v>0.125</v>
      </c>
      <c r="D590" s="14">
        <v>42988</v>
      </c>
      <c r="E590" s="14">
        <v>42993</v>
      </c>
      <c r="F590" s="22" t="str">
        <f>TEXT('Store Data - 2017'!$D590,"mmmm")</f>
        <v>September</v>
      </c>
      <c r="G590" s="22" t="str">
        <f>TEXT('Store Data - 2017'!$D590,"dddd")</f>
        <v>Sunday</v>
      </c>
      <c r="H590" s="13" t="s">
        <v>35</v>
      </c>
      <c r="I590" s="13" t="s">
        <v>2028</v>
      </c>
      <c r="J590" s="13" t="s">
        <v>2029</v>
      </c>
      <c r="K590" s="21">
        <f>1/COUNTIF(J:J,'Store Data - 2017'!$J590)</f>
        <v>7.1428571428571425E-2</v>
      </c>
      <c r="L590" s="13" t="s">
        <v>25</v>
      </c>
      <c r="M590" s="13" t="s">
        <v>26</v>
      </c>
      <c r="N590" s="13" t="s">
        <v>1938</v>
      </c>
      <c r="O590" s="13" t="s">
        <v>188</v>
      </c>
      <c r="P590" s="13">
        <v>65807</v>
      </c>
      <c r="Q590" s="13" t="s">
        <v>51</v>
      </c>
      <c r="R590" s="13" t="s">
        <v>2038</v>
      </c>
      <c r="S590" s="13" t="s">
        <v>31</v>
      </c>
      <c r="T590" s="13" t="s">
        <v>32</v>
      </c>
      <c r="U590" s="13" t="s">
        <v>2039</v>
      </c>
      <c r="V590" s="15">
        <v>24.9</v>
      </c>
      <c r="W590" s="13">
        <v>5</v>
      </c>
      <c r="X590" s="13">
        <v>0</v>
      </c>
      <c r="Y590" s="15">
        <v>11.702999999999999</v>
      </c>
    </row>
    <row r="591" spans="1:25" x14ac:dyDescent="0.3">
      <c r="A591" s="16">
        <v>1965</v>
      </c>
      <c r="B591" s="16" t="s">
        <v>2027</v>
      </c>
      <c r="C591" s="21">
        <f>1/COUNTIF(B:B,'Store Data - 2017'!$B591)</f>
        <v>0.125</v>
      </c>
      <c r="D591" s="17">
        <v>42988</v>
      </c>
      <c r="E591" s="17">
        <v>42993</v>
      </c>
      <c r="F591" s="22" t="str">
        <f>TEXT('Store Data - 2017'!$D591,"mmmm")</f>
        <v>September</v>
      </c>
      <c r="G591" s="22" t="str">
        <f>TEXT('Store Data - 2017'!$D591,"dddd")</f>
        <v>Sunday</v>
      </c>
      <c r="H591" s="16" t="s">
        <v>35</v>
      </c>
      <c r="I591" s="16" t="s">
        <v>2028</v>
      </c>
      <c r="J591" s="16" t="s">
        <v>2029</v>
      </c>
      <c r="K591" s="21">
        <f>1/COUNTIF(J:J,'Store Data - 2017'!$J591)</f>
        <v>7.1428571428571425E-2</v>
      </c>
      <c r="L591" s="16" t="s">
        <v>25</v>
      </c>
      <c r="M591" s="16" t="s">
        <v>26</v>
      </c>
      <c r="N591" s="16" t="s">
        <v>1938</v>
      </c>
      <c r="O591" s="16" t="s">
        <v>188</v>
      </c>
      <c r="P591" s="16">
        <v>65807</v>
      </c>
      <c r="Q591" s="16" t="s">
        <v>51</v>
      </c>
      <c r="R591" s="16" t="s">
        <v>2040</v>
      </c>
      <c r="S591" s="16" t="s">
        <v>31</v>
      </c>
      <c r="T591" s="16" t="s">
        <v>70</v>
      </c>
      <c r="U591" s="16" t="s">
        <v>2041</v>
      </c>
      <c r="V591" s="18">
        <v>286.29000000000002</v>
      </c>
      <c r="W591" s="16">
        <v>3</v>
      </c>
      <c r="X591" s="16">
        <v>0</v>
      </c>
      <c r="Y591" s="18">
        <v>17.177399999999999</v>
      </c>
    </row>
    <row r="592" spans="1:25" x14ac:dyDescent="0.3">
      <c r="A592" s="13">
        <v>1966</v>
      </c>
      <c r="B592" s="13" t="s">
        <v>2027</v>
      </c>
      <c r="C592" s="21">
        <f>1/COUNTIF(B:B,'Store Data - 2017'!$B592)</f>
        <v>0.125</v>
      </c>
      <c r="D592" s="14">
        <v>42988</v>
      </c>
      <c r="E592" s="14">
        <v>42993</v>
      </c>
      <c r="F592" s="22" t="str">
        <f>TEXT('Store Data - 2017'!$D592,"mmmm")</f>
        <v>September</v>
      </c>
      <c r="G592" s="22" t="str">
        <f>TEXT('Store Data - 2017'!$D592,"dddd")</f>
        <v>Sunday</v>
      </c>
      <c r="H592" s="13" t="s">
        <v>35</v>
      </c>
      <c r="I592" s="13" t="s">
        <v>2028</v>
      </c>
      <c r="J592" s="13" t="s">
        <v>2029</v>
      </c>
      <c r="K592" s="21">
        <f>1/COUNTIF(J:J,'Store Data - 2017'!$J592)</f>
        <v>7.1428571428571425E-2</v>
      </c>
      <c r="L592" s="13" t="s">
        <v>25</v>
      </c>
      <c r="M592" s="13" t="s">
        <v>26</v>
      </c>
      <c r="N592" s="13" t="s">
        <v>1938</v>
      </c>
      <c r="O592" s="13" t="s">
        <v>188</v>
      </c>
      <c r="P592" s="13">
        <v>65807</v>
      </c>
      <c r="Q592" s="13" t="s">
        <v>51</v>
      </c>
      <c r="R592" s="13" t="s">
        <v>2042</v>
      </c>
      <c r="S592" s="13" t="s">
        <v>31</v>
      </c>
      <c r="T592" s="13" t="s">
        <v>190</v>
      </c>
      <c r="U592" s="13" t="s">
        <v>2043</v>
      </c>
      <c r="V592" s="15">
        <v>24.18</v>
      </c>
      <c r="W592" s="13">
        <v>2</v>
      </c>
      <c r="X592" s="13">
        <v>0</v>
      </c>
      <c r="Y592" s="15">
        <v>7.2539999999999996</v>
      </c>
    </row>
    <row r="593" spans="1:25" x14ac:dyDescent="0.3">
      <c r="A593" s="16">
        <v>1967</v>
      </c>
      <c r="B593" s="16" t="s">
        <v>2044</v>
      </c>
      <c r="C593" s="21">
        <f>1/COUNTIF(B:B,'Store Data - 2017'!$B593)</f>
        <v>0.33333333333333331</v>
      </c>
      <c r="D593" s="17">
        <v>43090</v>
      </c>
      <c r="E593" s="17">
        <v>43097</v>
      </c>
      <c r="F593" s="22" t="str">
        <f>TEXT('Store Data - 2017'!$D593,"mmmm")</f>
        <v>December</v>
      </c>
      <c r="G593" s="22" t="str">
        <f>TEXT('Store Data - 2017'!$D593,"dddd")</f>
        <v>Thursday</v>
      </c>
      <c r="H593" s="16" t="s">
        <v>22</v>
      </c>
      <c r="I593" s="16" t="s">
        <v>2045</v>
      </c>
      <c r="J593" s="16" t="s">
        <v>2046</v>
      </c>
      <c r="K593" s="21">
        <f>1/COUNTIF(J:J,'Store Data - 2017'!$J593)</f>
        <v>0.125</v>
      </c>
      <c r="L593" s="16" t="s">
        <v>25</v>
      </c>
      <c r="M593" s="16" t="s">
        <v>26</v>
      </c>
      <c r="N593" s="16" t="s">
        <v>2047</v>
      </c>
      <c r="O593" s="16" t="s">
        <v>201</v>
      </c>
      <c r="P593" s="16">
        <v>7501</v>
      </c>
      <c r="Q593" s="16" t="s">
        <v>40</v>
      </c>
      <c r="R593" s="16" t="s">
        <v>2048</v>
      </c>
      <c r="S593" s="16" t="s">
        <v>61</v>
      </c>
      <c r="T593" s="16" t="s">
        <v>62</v>
      </c>
      <c r="U593" s="16" t="s">
        <v>2049</v>
      </c>
      <c r="V593" s="18">
        <v>281.97000000000003</v>
      </c>
      <c r="W593" s="16">
        <v>3</v>
      </c>
      <c r="X593" s="16">
        <v>0</v>
      </c>
      <c r="Y593" s="18">
        <v>78.951599999999999</v>
      </c>
    </row>
    <row r="594" spans="1:25" x14ac:dyDescent="0.3">
      <c r="A594" s="13">
        <v>1968</v>
      </c>
      <c r="B594" s="13" t="s">
        <v>2044</v>
      </c>
      <c r="C594" s="21">
        <f>1/COUNTIF(B:B,'Store Data - 2017'!$B594)</f>
        <v>0.33333333333333331</v>
      </c>
      <c r="D594" s="14">
        <v>43090</v>
      </c>
      <c r="E594" s="14">
        <v>43097</v>
      </c>
      <c r="F594" s="22" t="str">
        <f>TEXT('Store Data - 2017'!$D594,"mmmm")</f>
        <v>December</v>
      </c>
      <c r="G594" s="22" t="str">
        <f>TEXT('Store Data - 2017'!$D594,"dddd")</f>
        <v>Thursday</v>
      </c>
      <c r="H594" s="13" t="s">
        <v>22</v>
      </c>
      <c r="I594" s="13" t="s">
        <v>2045</v>
      </c>
      <c r="J594" s="13" t="s">
        <v>2046</v>
      </c>
      <c r="K594" s="21">
        <f>1/COUNTIF(J:J,'Store Data - 2017'!$J594)</f>
        <v>0.125</v>
      </c>
      <c r="L594" s="13" t="s">
        <v>25</v>
      </c>
      <c r="M594" s="13" t="s">
        <v>26</v>
      </c>
      <c r="N594" s="13" t="s">
        <v>2047</v>
      </c>
      <c r="O594" s="13" t="s">
        <v>201</v>
      </c>
      <c r="P594" s="13">
        <v>7501</v>
      </c>
      <c r="Q594" s="13" t="s">
        <v>40</v>
      </c>
      <c r="R594" s="13" t="s">
        <v>2050</v>
      </c>
      <c r="S594" s="13" t="s">
        <v>31</v>
      </c>
      <c r="T594" s="13" t="s">
        <v>725</v>
      </c>
      <c r="U594" s="13" t="s">
        <v>2051</v>
      </c>
      <c r="V594" s="15">
        <v>69.5</v>
      </c>
      <c r="W594" s="13">
        <v>5</v>
      </c>
      <c r="X594" s="13">
        <v>0</v>
      </c>
      <c r="Y594" s="15">
        <v>20.155000000000001</v>
      </c>
    </row>
    <row r="595" spans="1:25" x14ac:dyDescent="0.3">
      <c r="A595" s="16">
        <v>1969</v>
      </c>
      <c r="B595" s="16" t="s">
        <v>2044</v>
      </c>
      <c r="C595" s="21">
        <f>1/COUNTIF(B:B,'Store Data - 2017'!$B595)</f>
        <v>0.33333333333333331</v>
      </c>
      <c r="D595" s="17">
        <v>43090</v>
      </c>
      <c r="E595" s="17">
        <v>43097</v>
      </c>
      <c r="F595" s="22" t="str">
        <f>TEXT('Store Data - 2017'!$D595,"mmmm")</f>
        <v>December</v>
      </c>
      <c r="G595" s="22" t="str">
        <f>TEXT('Store Data - 2017'!$D595,"dddd")</f>
        <v>Thursday</v>
      </c>
      <c r="H595" s="16" t="s">
        <v>22</v>
      </c>
      <c r="I595" s="16" t="s">
        <v>2045</v>
      </c>
      <c r="J595" s="16" t="s">
        <v>2046</v>
      </c>
      <c r="K595" s="21">
        <f>1/COUNTIF(J:J,'Store Data - 2017'!$J595)</f>
        <v>0.125</v>
      </c>
      <c r="L595" s="16" t="s">
        <v>25</v>
      </c>
      <c r="M595" s="16" t="s">
        <v>26</v>
      </c>
      <c r="N595" s="16" t="s">
        <v>2047</v>
      </c>
      <c r="O595" s="16" t="s">
        <v>201</v>
      </c>
      <c r="P595" s="16">
        <v>7501</v>
      </c>
      <c r="Q595" s="16" t="s">
        <v>40</v>
      </c>
      <c r="R595" s="16" t="s">
        <v>2052</v>
      </c>
      <c r="S595" s="16" t="s">
        <v>31</v>
      </c>
      <c r="T595" s="16" t="s">
        <v>32</v>
      </c>
      <c r="U595" s="16" t="s">
        <v>2053</v>
      </c>
      <c r="V595" s="18">
        <v>166.44</v>
      </c>
      <c r="W595" s="16">
        <v>3</v>
      </c>
      <c r="X595" s="16">
        <v>0</v>
      </c>
      <c r="Y595" s="18">
        <v>79.891199999999998</v>
      </c>
    </row>
    <row r="596" spans="1:25" x14ac:dyDescent="0.3">
      <c r="A596" s="13">
        <v>1970</v>
      </c>
      <c r="B596" s="13" t="s">
        <v>2054</v>
      </c>
      <c r="C596" s="21">
        <f>1/COUNTIF(B:B,'Store Data - 2017'!$B596)</f>
        <v>1</v>
      </c>
      <c r="D596" s="14">
        <v>43001</v>
      </c>
      <c r="E596" s="14">
        <v>43007</v>
      </c>
      <c r="F596" s="22" t="str">
        <f>TEXT('Store Data - 2017'!$D596,"mmmm")</f>
        <v>September</v>
      </c>
      <c r="G596" s="22" t="str">
        <f>TEXT('Store Data - 2017'!$D596,"dddd")</f>
        <v>Saturday</v>
      </c>
      <c r="H596" s="13" t="s">
        <v>22</v>
      </c>
      <c r="I596" s="13" t="s">
        <v>1485</v>
      </c>
      <c r="J596" s="13" t="s">
        <v>1486</v>
      </c>
      <c r="K596" s="21">
        <f>1/COUNTIF(J:J,'Store Data - 2017'!$J596)</f>
        <v>0.125</v>
      </c>
      <c r="L596" s="13" t="s">
        <v>25</v>
      </c>
      <c r="M596" s="13" t="s">
        <v>26</v>
      </c>
      <c r="N596" s="13" t="s">
        <v>2055</v>
      </c>
      <c r="O596" s="13" t="s">
        <v>1846</v>
      </c>
      <c r="P596" s="13">
        <v>74133</v>
      </c>
      <c r="Q596" s="13" t="s">
        <v>51</v>
      </c>
      <c r="R596" s="13" t="s">
        <v>2056</v>
      </c>
      <c r="S596" s="13" t="s">
        <v>61</v>
      </c>
      <c r="T596" s="13" t="s">
        <v>110</v>
      </c>
      <c r="U596" s="13" t="s">
        <v>2057</v>
      </c>
      <c r="V596" s="15">
        <v>291.95999999999998</v>
      </c>
      <c r="W596" s="13">
        <v>4</v>
      </c>
      <c r="X596" s="13">
        <v>0</v>
      </c>
      <c r="Y596" s="15">
        <v>102.18600000000001</v>
      </c>
    </row>
    <row r="597" spans="1:25" x14ac:dyDescent="0.3">
      <c r="A597" s="16">
        <v>1971</v>
      </c>
      <c r="B597" s="16" t="s">
        <v>2058</v>
      </c>
      <c r="C597" s="21">
        <f>1/COUNTIF(B:B,'Store Data - 2017'!$B597)</f>
        <v>0.5</v>
      </c>
      <c r="D597" s="17">
        <v>42861</v>
      </c>
      <c r="E597" s="17">
        <v>42866</v>
      </c>
      <c r="F597" s="22" t="str">
        <f>TEXT('Store Data - 2017'!$D597,"mmmm")</f>
        <v>May</v>
      </c>
      <c r="G597" s="22" t="str">
        <f>TEXT('Store Data - 2017'!$D597,"dddd")</f>
        <v>Saturday</v>
      </c>
      <c r="H597" s="16" t="s">
        <v>22</v>
      </c>
      <c r="I597" s="16" t="s">
        <v>2059</v>
      </c>
      <c r="J597" s="16" t="s">
        <v>2060</v>
      </c>
      <c r="K597" s="21">
        <f>1/COUNTIF(J:J,'Store Data - 2017'!$J597)</f>
        <v>0.1111111111111111</v>
      </c>
      <c r="L597" s="16" t="s">
        <v>48</v>
      </c>
      <c r="M597" s="16" t="s">
        <v>26</v>
      </c>
      <c r="N597" s="16" t="s">
        <v>94</v>
      </c>
      <c r="O597" s="16" t="s">
        <v>59</v>
      </c>
      <c r="P597" s="16">
        <v>60623</v>
      </c>
      <c r="Q597" s="16" t="s">
        <v>51</v>
      </c>
      <c r="R597" s="16" t="s">
        <v>2061</v>
      </c>
      <c r="S597" s="16" t="s">
        <v>31</v>
      </c>
      <c r="T597" s="16" t="s">
        <v>146</v>
      </c>
      <c r="U597" s="16" t="s">
        <v>2062</v>
      </c>
      <c r="V597" s="18">
        <v>6.4080000000000004</v>
      </c>
      <c r="W597" s="16">
        <v>3</v>
      </c>
      <c r="X597" s="16">
        <v>0.2</v>
      </c>
      <c r="Y597" s="18">
        <v>0.64080000000000004</v>
      </c>
    </row>
    <row r="598" spans="1:25" x14ac:dyDescent="0.3">
      <c r="A598" s="13">
        <v>1972</v>
      </c>
      <c r="B598" s="13" t="s">
        <v>2058</v>
      </c>
      <c r="C598" s="21">
        <f>1/COUNTIF(B:B,'Store Data - 2017'!$B598)</f>
        <v>0.5</v>
      </c>
      <c r="D598" s="14">
        <v>42861</v>
      </c>
      <c r="E598" s="14">
        <v>42866</v>
      </c>
      <c r="F598" s="22" t="str">
        <f>TEXT('Store Data - 2017'!$D598,"mmmm")</f>
        <v>May</v>
      </c>
      <c r="G598" s="22" t="str">
        <f>TEXT('Store Data - 2017'!$D598,"dddd")</f>
        <v>Saturday</v>
      </c>
      <c r="H598" s="13" t="s">
        <v>22</v>
      </c>
      <c r="I598" s="13" t="s">
        <v>2059</v>
      </c>
      <c r="J598" s="13" t="s">
        <v>2060</v>
      </c>
      <c r="K598" s="21">
        <f>1/COUNTIF(J:J,'Store Data - 2017'!$J598)</f>
        <v>0.1111111111111111</v>
      </c>
      <c r="L598" s="13" t="s">
        <v>48</v>
      </c>
      <c r="M598" s="13" t="s">
        <v>26</v>
      </c>
      <c r="N598" s="13" t="s">
        <v>94</v>
      </c>
      <c r="O598" s="13" t="s">
        <v>59</v>
      </c>
      <c r="P598" s="13">
        <v>60623</v>
      </c>
      <c r="Q598" s="13" t="s">
        <v>51</v>
      </c>
      <c r="R598" s="13" t="s">
        <v>2056</v>
      </c>
      <c r="S598" s="13" t="s">
        <v>61</v>
      </c>
      <c r="T598" s="13" t="s">
        <v>110</v>
      </c>
      <c r="U598" s="13" t="s">
        <v>2057</v>
      </c>
      <c r="V598" s="15">
        <v>408.74400000000003</v>
      </c>
      <c r="W598" s="13">
        <v>7</v>
      </c>
      <c r="X598" s="13">
        <v>0.2</v>
      </c>
      <c r="Y598" s="15">
        <v>76.639499999999998</v>
      </c>
    </row>
    <row r="599" spans="1:25" x14ac:dyDescent="0.3">
      <c r="A599" s="16">
        <v>1992</v>
      </c>
      <c r="B599" s="16" t="s">
        <v>2063</v>
      </c>
      <c r="C599" s="21">
        <f>1/COUNTIF(B:B,'Store Data - 2017'!$B599)</f>
        <v>1</v>
      </c>
      <c r="D599" s="17">
        <v>42790</v>
      </c>
      <c r="E599" s="17">
        <v>42794</v>
      </c>
      <c r="F599" s="22" t="str">
        <f>TEXT('Store Data - 2017'!$D599,"mmmm")</f>
        <v>February</v>
      </c>
      <c r="G599" s="22" t="str">
        <f>TEXT('Store Data - 2017'!$D599,"dddd")</f>
        <v>Friday</v>
      </c>
      <c r="H599" s="16" t="s">
        <v>22</v>
      </c>
      <c r="I599" s="16" t="s">
        <v>2064</v>
      </c>
      <c r="J599" s="16" t="s">
        <v>2065</v>
      </c>
      <c r="K599" s="21">
        <f>1/COUNTIF(J:J,'Store Data - 2017'!$J599)</f>
        <v>0.33333333333333331</v>
      </c>
      <c r="L599" s="16" t="s">
        <v>25</v>
      </c>
      <c r="M599" s="16" t="s">
        <v>26</v>
      </c>
      <c r="N599" s="16" t="s">
        <v>38</v>
      </c>
      <c r="O599" s="16" t="s">
        <v>39</v>
      </c>
      <c r="P599" s="16">
        <v>19134</v>
      </c>
      <c r="Q599" s="16" t="s">
        <v>40</v>
      </c>
      <c r="R599" s="16" t="s">
        <v>2015</v>
      </c>
      <c r="S599" s="16" t="s">
        <v>31</v>
      </c>
      <c r="T599" s="16" t="s">
        <v>84</v>
      </c>
      <c r="U599" s="16" t="s">
        <v>2016</v>
      </c>
      <c r="V599" s="18">
        <v>4.9560000000000004</v>
      </c>
      <c r="W599" s="16">
        <v>4</v>
      </c>
      <c r="X599" s="16">
        <v>0.7</v>
      </c>
      <c r="Y599" s="18">
        <v>-3.7995999999999999</v>
      </c>
    </row>
    <row r="600" spans="1:25" x14ac:dyDescent="0.3">
      <c r="A600" s="13">
        <v>1993</v>
      </c>
      <c r="B600" s="13" t="s">
        <v>2066</v>
      </c>
      <c r="C600" s="21">
        <f>1/COUNTIF(B:B,'Store Data - 2017'!$B600)</f>
        <v>0.33333333333333331</v>
      </c>
      <c r="D600" s="14">
        <v>42911</v>
      </c>
      <c r="E600" s="14">
        <v>42918</v>
      </c>
      <c r="F600" s="22" t="str">
        <f>TEXT('Store Data - 2017'!$D600,"mmmm")</f>
        <v>June</v>
      </c>
      <c r="G600" s="22" t="str">
        <f>TEXT('Store Data - 2017'!$D600,"dddd")</f>
        <v>Sunday</v>
      </c>
      <c r="H600" s="13" t="s">
        <v>22</v>
      </c>
      <c r="I600" s="13" t="s">
        <v>2059</v>
      </c>
      <c r="J600" s="13" t="s">
        <v>2060</v>
      </c>
      <c r="K600" s="21">
        <f>1/COUNTIF(J:J,'Store Data - 2017'!$J600)</f>
        <v>0.1111111111111111</v>
      </c>
      <c r="L600" s="13" t="s">
        <v>48</v>
      </c>
      <c r="M600" s="13" t="s">
        <v>26</v>
      </c>
      <c r="N600" s="13" t="s">
        <v>1938</v>
      </c>
      <c r="O600" s="13" t="s">
        <v>119</v>
      </c>
      <c r="P600" s="13">
        <v>97477</v>
      </c>
      <c r="Q600" s="13" t="s">
        <v>120</v>
      </c>
      <c r="R600" s="13" t="s">
        <v>515</v>
      </c>
      <c r="S600" s="13" t="s">
        <v>31</v>
      </c>
      <c r="T600" s="13" t="s">
        <v>113</v>
      </c>
      <c r="U600" s="13" t="s">
        <v>516</v>
      </c>
      <c r="V600" s="15">
        <v>71.040000000000006</v>
      </c>
      <c r="W600" s="13">
        <v>6</v>
      </c>
      <c r="X600" s="13">
        <v>0.2</v>
      </c>
      <c r="Y600" s="15">
        <v>26.64</v>
      </c>
    </row>
    <row r="601" spans="1:25" x14ac:dyDescent="0.3">
      <c r="A601" s="16">
        <v>1994</v>
      </c>
      <c r="B601" s="16" t="s">
        <v>2066</v>
      </c>
      <c r="C601" s="21">
        <f>1/COUNTIF(B:B,'Store Data - 2017'!$B601)</f>
        <v>0.33333333333333331</v>
      </c>
      <c r="D601" s="17">
        <v>42911</v>
      </c>
      <c r="E601" s="17">
        <v>42918</v>
      </c>
      <c r="F601" s="22" t="str">
        <f>TEXT('Store Data - 2017'!$D601,"mmmm")</f>
        <v>June</v>
      </c>
      <c r="G601" s="22" t="str">
        <f>TEXT('Store Data - 2017'!$D601,"dddd")</f>
        <v>Sunday</v>
      </c>
      <c r="H601" s="16" t="s">
        <v>22</v>
      </c>
      <c r="I601" s="16" t="s">
        <v>2059</v>
      </c>
      <c r="J601" s="16" t="s">
        <v>2060</v>
      </c>
      <c r="K601" s="21">
        <f>1/COUNTIF(J:J,'Store Data - 2017'!$J601)</f>
        <v>0.1111111111111111</v>
      </c>
      <c r="L601" s="16" t="s">
        <v>48</v>
      </c>
      <c r="M601" s="16" t="s">
        <v>26</v>
      </c>
      <c r="N601" s="16" t="s">
        <v>1938</v>
      </c>
      <c r="O601" s="16" t="s">
        <v>119</v>
      </c>
      <c r="P601" s="16">
        <v>97477</v>
      </c>
      <c r="Q601" s="16" t="s">
        <v>120</v>
      </c>
      <c r="R601" s="16" t="s">
        <v>2067</v>
      </c>
      <c r="S601" s="16" t="s">
        <v>31</v>
      </c>
      <c r="T601" s="16" t="s">
        <v>146</v>
      </c>
      <c r="U601" s="16" t="s">
        <v>2068</v>
      </c>
      <c r="V601" s="18">
        <v>5.3440000000000003</v>
      </c>
      <c r="W601" s="16">
        <v>2</v>
      </c>
      <c r="X601" s="16">
        <v>0.2</v>
      </c>
      <c r="Y601" s="18">
        <v>0.73480000000000001</v>
      </c>
    </row>
    <row r="602" spans="1:25" x14ac:dyDescent="0.3">
      <c r="A602" s="13">
        <v>1995</v>
      </c>
      <c r="B602" s="13" t="s">
        <v>2066</v>
      </c>
      <c r="C602" s="21">
        <f>1/COUNTIF(B:B,'Store Data - 2017'!$B602)</f>
        <v>0.33333333333333331</v>
      </c>
      <c r="D602" s="14">
        <v>42911</v>
      </c>
      <c r="E602" s="14">
        <v>42918</v>
      </c>
      <c r="F602" s="22" t="str">
        <f>TEXT('Store Data - 2017'!$D602,"mmmm")</f>
        <v>June</v>
      </c>
      <c r="G602" s="22" t="str">
        <f>TEXT('Store Data - 2017'!$D602,"dddd")</f>
        <v>Sunday</v>
      </c>
      <c r="H602" s="13" t="s">
        <v>22</v>
      </c>
      <c r="I602" s="13" t="s">
        <v>2059</v>
      </c>
      <c r="J602" s="13" t="s">
        <v>2060</v>
      </c>
      <c r="K602" s="21">
        <f>1/COUNTIF(J:J,'Store Data - 2017'!$J602)</f>
        <v>0.1111111111111111</v>
      </c>
      <c r="L602" s="13" t="s">
        <v>48</v>
      </c>
      <c r="M602" s="13" t="s">
        <v>26</v>
      </c>
      <c r="N602" s="13" t="s">
        <v>1938</v>
      </c>
      <c r="O602" s="13" t="s">
        <v>119</v>
      </c>
      <c r="P602" s="13">
        <v>97477</v>
      </c>
      <c r="Q602" s="13" t="s">
        <v>120</v>
      </c>
      <c r="R602" s="13" t="s">
        <v>2069</v>
      </c>
      <c r="S602" s="13" t="s">
        <v>31</v>
      </c>
      <c r="T602" s="13" t="s">
        <v>172</v>
      </c>
      <c r="U602" s="13" t="s">
        <v>2070</v>
      </c>
      <c r="V602" s="15">
        <v>11.304</v>
      </c>
      <c r="W602" s="13">
        <v>3</v>
      </c>
      <c r="X602" s="13">
        <v>0.2</v>
      </c>
      <c r="Y602" s="15">
        <v>-2.1194999999999999</v>
      </c>
    </row>
    <row r="603" spans="1:25" x14ac:dyDescent="0.3">
      <c r="A603" s="16">
        <v>1996</v>
      </c>
      <c r="B603" s="16" t="s">
        <v>2071</v>
      </c>
      <c r="C603" s="21">
        <f>1/COUNTIF(B:B,'Store Data - 2017'!$B603)</f>
        <v>0.5</v>
      </c>
      <c r="D603" s="17">
        <v>43071</v>
      </c>
      <c r="E603" s="17">
        <v>43073</v>
      </c>
      <c r="F603" s="22" t="str">
        <f>TEXT('Store Data - 2017'!$D603,"mmmm")</f>
        <v>December</v>
      </c>
      <c r="G603" s="22" t="str">
        <f>TEXT('Store Data - 2017'!$D603,"dddd")</f>
        <v>Saturday</v>
      </c>
      <c r="H603" s="16" t="s">
        <v>35</v>
      </c>
      <c r="I603" s="16" t="s">
        <v>2072</v>
      </c>
      <c r="J603" s="16" t="s">
        <v>2073</v>
      </c>
      <c r="K603" s="21">
        <f>1/COUNTIF(J:J,'Store Data - 2017'!$J603)</f>
        <v>0.125</v>
      </c>
      <c r="L603" s="16" t="s">
        <v>25</v>
      </c>
      <c r="M603" s="16" t="s">
        <v>26</v>
      </c>
      <c r="N603" s="16" t="s">
        <v>49</v>
      </c>
      <c r="O603" s="16" t="s">
        <v>50</v>
      </c>
      <c r="P603" s="16">
        <v>77036</v>
      </c>
      <c r="Q603" s="16" t="s">
        <v>51</v>
      </c>
      <c r="R603" s="16" t="s">
        <v>2074</v>
      </c>
      <c r="S603" s="16" t="s">
        <v>31</v>
      </c>
      <c r="T603" s="16" t="s">
        <v>190</v>
      </c>
      <c r="U603" s="16" t="s">
        <v>2075</v>
      </c>
      <c r="V603" s="18">
        <v>294.62</v>
      </c>
      <c r="W603" s="16">
        <v>5</v>
      </c>
      <c r="X603" s="16">
        <v>0.8</v>
      </c>
      <c r="Y603" s="18">
        <v>-766.01199999999994</v>
      </c>
    </row>
    <row r="604" spans="1:25" x14ac:dyDescent="0.3">
      <c r="A604" s="13">
        <v>1997</v>
      </c>
      <c r="B604" s="13" t="s">
        <v>2071</v>
      </c>
      <c r="C604" s="21">
        <f>1/COUNTIF(B:B,'Store Data - 2017'!$B604)</f>
        <v>0.5</v>
      </c>
      <c r="D604" s="14">
        <v>43071</v>
      </c>
      <c r="E604" s="14">
        <v>43073</v>
      </c>
      <c r="F604" s="22" t="str">
        <f>TEXT('Store Data - 2017'!$D604,"mmmm")</f>
        <v>December</v>
      </c>
      <c r="G604" s="22" t="str">
        <f>TEXT('Store Data - 2017'!$D604,"dddd")</f>
        <v>Saturday</v>
      </c>
      <c r="H604" s="13" t="s">
        <v>35</v>
      </c>
      <c r="I604" s="13" t="s">
        <v>2072</v>
      </c>
      <c r="J604" s="13" t="s">
        <v>2073</v>
      </c>
      <c r="K604" s="21">
        <f>1/COUNTIF(J:J,'Store Data - 2017'!$J604)</f>
        <v>0.125</v>
      </c>
      <c r="L604" s="13" t="s">
        <v>25</v>
      </c>
      <c r="M604" s="13" t="s">
        <v>26</v>
      </c>
      <c r="N604" s="13" t="s">
        <v>49</v>
      </c>
      <c r="O604" s="13" t="s">
        <v>50</v>
      </c>
      <c r="P604" s="13">
        <v>77036</v>
      </c>
      <c r="Q604" s="13" t="s">
        <v>51</v>
      </c>
      <c r="R604" s="13" t="s">
        <v>2076</v>
      </c>
      <c r="S604" s="13" t="s">
        <v>42</v>
      </c>
      <c r="T604" s="13" t="s">
        <v>87</v>
      </c>
      <c r="U604" s="13" t="s">
        <v>2077</v>
      </c>
      <c r="V604" s="15">
        <v>8.7520000000000007</v>
      </c>
      <c r="W604" s="13">
        <v>4</v>
      </c>
      <c r="X604" s="13">
        <v>0.6</v>
      </c>
      <c r="Y604" s="15">
        <v>-3.7195999999999998</v>
      </c>
    </row>
    <row r="605" spans="1:25" x14ac:dyDescent="0.3">
      <c r="A605" s="16">
        <v>2001</v>
      </c>
      <c r="B605" s="16" t="s">
        <v>2078</v>
      </c>
      <c r="C605" s="21">
        <f>1/COUNTIF(B:B,'Store Data - 2017'!$B605)</f>
        <v>0.5</v>
      </c>
      <c r="D605" s="17">
        <v>42836</v>
      </c>
      <c r="E605" s="17">
        <v>42843</v>
      </c>
      <c r="F605" s="22" t="str">
        <f>TEXT('Store Data - 2017'!$D605,"mmmm")</f>
        <v>April</v>
      </c>
      <c r="G605" s="22" t="str">
        <f>TEXT('Store Data - 2017'!$D605,"dddd")</f>
        <v>Tuesday</v>
      </c>
      <c r="H605" s="16" t="s">
        <v>22</v>
      </c>
      <c r="I605" s="16" t="s">
        <v>2079</v>
      </c>
      <c r="J605" s="16" t="s">
        <v>2080</v>
      </c>
      <c r="K605" s="21">
        <f>1/COUNTIF(J:J,'Store Data - 2017'!$J605)</f>
        <v>0.25</v>
      </c>
      <c r="L605" s="16" t="s">
        <v>25</v>
      </c>
      <c r="M605" s="16" t="s">
        <v>26</v>
      </c>
      <c r="N605" s="16" t="s">
        <v>279</v>
      </c>
      <c r="O605" s="16" t="s">
        <v>134</v>
      </c>
      <c r="P605" s="16">
        <v>91104</v>
      </c>
      <c r="Q605" s="16" t="s">
        <v>120</v>
      </c>
      <c r="R605" s="16" t="s">
        <v>2081</v>
      </c>
      <c r="S605" s="16" t="s">
        <v>61</v>
      </c>
      <c r="T605" s="16" t="s">
        <v>110</v>
      </c>
      <c r="U605" s="16" t="s">
        <v>2082</v>
      </c>
      <c r="V605" s="18">
        <v>199.95</v>
      </c>
      <c r="W605" s="16">
        <v>5</v>
      </c>
      <c r="X605" s="16">
        <v>0</v>
      </c>
      <c r="Y605" s="18">
        <v>21.994499999999999</v>
      </c>
    </row>
    <row r="606" spans="1:25" x14ac:dyDescent="0.3">
      <c r="A606" s="13">
        <v>2002</v>
      </c>
      <c r="B606" s="13" t="s">
        <v>2078</v>
      </c>
      <c r="C606" s="21">
        <f>1/COUNTIF(B:B,'Store Data - 2017'!$B606)</f>
        <v>0.5</v>
      </c>
      <c r="D606" s="14">
        <v>42836</v>
      </c>
      <c r="E606" s="14">
        <v>42843</v>
      </c>
      <c r="F606" s="22" t="str">
        <f>TEXT('Store Data - 2017'!$D606,"mmmm")</f>
        <v>April</v>
      </c>
      <c r="G606" s="22" t="str">
        <f>TEXT('Store Data - 2017'!$D606,"dddd")</f>
        <v>Tuesday</v>
      </c>
      <c r="H606" s="13" t="s">
        <v>22</v>
      </c>
      <c r="I606" s="13" t="s">
        <v>2079</v>
      </c>
      <c r="J606" s="13" t="s">
        <v>2080</v>
      </c>
      <c r="K606" s="21">
        <f>1/COUNTIF(J:J,'Store Data - 2017'!$J606)</f>
        <v>0.25</v>
      </c>
      <c r="L606" s="13" t="s">
        <v>25</v>
      </c>
      <c r="M606" s="13" t="s">
        <v>26</v>
      </c>
      <c r="N606" s="13" t="s">
        <v>279</v>
      </c>
      <c r="O606" s="13" t="s">
        <v>134</v>
      </c>
      <c r="P606" s="13">
        <v>91104</v>
      </c>
      <c r="Q606" s="13" t="s">
        <v>120</v>
      </c>
      <c r="R606" s="13" t="s">
        <v>2083</v>
      </c>
      <c r="S606" s="13" t="s">
        <v>31</v>
      </c>
      <c r="T606" s="13" t="s">
        <v>146</v>
      </c>
      <c r="U606" s="13" t="s">
        <v>2084</v>
      </c>
      <c r="V606" s="15">
        <v>41.86</v>
      </c>
      <c r="W606" s="13">
        <v>7</v>
      </c>
      <c r="X606" s="13">
        <v>0</v>
      </c>
      <c r="Y606" s="15">
        <v>14.2324</v>
      </c>
    </row>
    <row r="607" spans="1:25" x14ac:dyDescent="0.3">
      <c r="A607" s="16">
        <v>2003</v>
      </c>
      <c r="B607" s="16" t="s">
        <v>2085</v>
      </c>
      <c r="C607" s="21">
        <f>1/COUNTIF(B:B,'Store Data - 2017'!$B607)</f>
        <v>0.5</v>
      </c>
      <c r="D607" s="17">
        <v>43094</v>
      </c>
      <c r="E607" s="17">
        <v>43097</v>
      </c>
      <c r="F607" s="22" t="str">
        <f>TEXT('Store Data - 2017'!$D607,"mmmm")</f>
        <v>December</v>
      </c>
      <c r="G607" s="22" t="str">
        <f>TEXT('Store Data - 2017'!$D607,"dddd")</f>
        <v>Monday</v>
      </c>
      <c r="H607" s="16" t="s">
        <v>35</v>
      </c>
      <c r="I607" s="16" t="s">
        <v>1806</v>
      </c>
      <c r="J607" s="16" t="s">
        <v>1807</v>
      </c>
      <c r="K607" s="21">
        <f>1/COUNTIF(J:J,'Store Data - 2017'!$J607)</f>
        <v>0.125</v>
      </c>
      <c r="L607" s="16" t="s">
        <v>25</v>
      </c>
      <c r="M607" s="16" t="s">
        <v>26</v>
      </c>
      <c r="N607" s="16" t="s">
        <v>1327</v>
      </c>
      <c r="O607" s="16" t="s">
        <v>446</v>
      </c>
      <c r="P607" s="16">
        <v>40214</v>
      </c>
      <c r="Q607" s="16" t="s">
        <v>29</v>
      </c>
      <c r="R607" s="16" t="s">
        <v>1716</v>
      </c>
      <c r="S607" s="16" t="s">
        <v>31</v>
      </c>
      <c r="T607" s="16" t="s">
        <v>70</v>
      </c>
      <c r="U607" s="16" t="s">
        <v>1717</v>
      </c>
      <c r="V607" s="18">
        <v>95.94</v>
      </c>
      <c r="W607" s="16">
        <v>3</v>
      </c>
      <c r="X607" s="16">
        <v>0</v>
      </c>
      <c r="Y607" s="18">
        <v>9.5939999999999994</v>
      </c>
    </row>
    <row r="608" spans="1:25" x14ac:dyDescent="0.3">
      <c r="A608" s="13">
        <v>2004</v>
      </c>
      <c r="B608" s="13" t="s">
        <v>2085</v>
      </c>
      <c r="C608" s="21">
        <f>1/COUNTIF(B:B,'Store Data - 2017'!$B608)</f>
        <v>0.5</v>
      </c>
      <c r="D608" s="14">
        <v>43094</v>
      </c>
      <c r="E608" s="14">
        <v>43097</v>
      </c>
      <c r="F608" s="22" t="str">
        <f>TEXT('Store Data - 2017'!$D608,"mmmm")</f>
        <v>December</v>
      </c>
      <c r="G608" s="22" t="str">
        <f>TEXT('Store Data - 2017'!$D608,"dddd")</f>
        <v>Monday</v>
      </c>
      <c r="H608" s="13" t="s">
        <v>35</v>
      </c>
      <c r="I608" s="13" t="s">
        <v>1806</v>
      </c>
      <c r="J608" s="13" t="s">
        <v>1807</v>
      </c>
      <c r="K608" s="21">
        <f>1/COUNTIF(J:J,'Store Data - 2017'!$J608)</f>
        <v>0.125</v>
      </c>
      <c r="L608" s="13" t="s">
        <v>25</v>
      </c>
      <c r="M608" s="13" t="s">
        <v>26</v>
      </c>
      <c r="N608" s="13" t="s">
        <v>1327</v>
      </c>
      <c r="O608" s="13" t="s">
        <v>446</v>
      </c>
      <c r="P608" s="13">
        <v>40214</v>
      </c>
      <c r="Q608" s="13" t="s">
        <v>29</v>
      </c>
      <c r="R608" s="13" t="s">
        <v>2086</v>
      </c>
      <c r="S608" s="13" t="s">
        <v>42</v>
      </c>
      <c r="T608" s="13" t="s">
        <v>43</v>
      </c>
      <c r="U608" s="13" t="s">
        <v>2087</v>
      </c>
      <c r="V608" s="15">
        <v>304.45</v>
      </c>
      <c r="W608" s="13">
        <v>5</v>
      </c>
      <c r="X608" s="13">
        <v>0</v>
      </c>
      <c r="Y608" s="15">
        <v>76.112499999999997</v>
      </c>
    </row>
    <row r="609" spans="1:25" x14ac:dyDescent="0.3">
      <c r="A609" s="16">
        <v>2005</v>
      </c>
      <c r="B609" s="16" t="s">
        <v>2088</v>
      </c>
      <c r="C609" s="21">
        <f>1/COUNTIF(B:B,'Store Data - 2017'!$B609)</f>
        <v>1</v>
      </c>
      <c r="D609" s="17">
        <v>42836</v>
      </c>
      <c r="E609" s="17">
        <v>42843</v>
      </c>
      <c r="F609" s="22" t="str">
        <f>TEXT('Store Data - 2017'!$D609,"mmmm")</f>
        <v>April</v>
      </c>
      <c r="G609" s="22" t="str">
        <f>TEXT('Store Data - 2017'!$D609,"dddd")</f>
        <v>Tuesday</v>
      </c>
      <c r="H609" s="16" t="s">
        <v>22</v>
      </c>
      <c r="I609" s="16" t="s">
        <v>2089</v>
      </c>
      <c r="J609" s="16" t="s">
        <v>2090</v>
      </c>
      <c r="K609" s="21">
        <f>1/COUNTIF(J:J,'Store Data - 2017'!$J609)</f>
        <v>0.2</v>
      </c>
      <c r="L609" s="16" t="s">
        <v>48</v>
      </c>
      <c r="M609" s="16" t="s">
        <v>26</v>
      </c>
      <c r="N609" s="16" t="s">
        <v>2091</v>
      </c>
      <c r="O609" s="16" t="s">
        <v>50</v>
      </c>
      <c r="P609" s="16">
        <v>79424</v>
      </c>
      <c r="Q609" s="16" t="s">
        <v>51</v>
      </c>
      <c r="R609" s="16" t="s">
        <v>121</v>
      </c>
      <c r="S609" s="16" t="s">
        <v>31</v>
      </c>
      <c r="T609" s="16" t="s">
        <v>84</v>
      </c>
      <c r="U609" s="16" t="s">
        <v>122</v>
      </c>
      <c r="V609" s="18">
        <v>11.364000000000001</v>
      </c>
      <c r="W609" s="16">
        <v>3</v>
      </c>
      <c r="X609" s="16">
        <v>0.8</v>
      </c>
      <c r="Y609" s="18">
        <v>-17.045999999999999</v>
      </c>
    </row>
    <row r="610" spans="1:25" x14ac:dyDescent="0.3">
      <c r="A610" s="13">
        <v>2008</v>
      </c>
      <c r="B610" s="13" t="s">
        <v>2092</v>
      </c>
      <c r="C610" s="21">
        <f>1/COUNTIF(B:B,'Store Data - 2017'!$B610)</f>
        <v>1</v>
      </c>
      <c r="D610" s="14">
        <v>42950</v>
      </c>
      <c r="E610" s="14">
        <v>42951</v>
      </c>
      <c r="F610" s="22" t="str">
        <f>TEXT('Store Data - 2017'!$D610,"mmmm")</f>
        <v>August</v>
      </c>
      <c r="G610" s="22" t="str">
        <f>TEXT('Store Data - 2017'!$D610,"dddd")</f>
        <v>Thursday</v>
      </c>
      <c r="H610" s="13" t="s">
        <v>80</v>
      </c>
      <c r="I610" s="13" t="s">
        <v>2093</v>
      </c>
      <c r="J610" s="13" t="s">
        <v>2094</v>
      </c>
      <c r="K610" s="21">
        <f>1/COUNTIF(J:J,'Store Data - 2017'!$J610)</f>
        <v>0.25</v>
      </c>
      <c r="L610" s="13" t="s">
        <v>25</v>
      </c>
      <c r="M610" s="13" t="s">
        <v>26</v>
      </c>
      <c r="N610" s="13" t="s">
        <v>94</v>
      </c>
      <c r="O610" s="13" t="s">
        <v>59</v>
      </c>
      <c r="P610" s="13">
        <v>60623</v>
      </c>
      <c r="Q610" s="13" t="s">
        <v>51</v>
      </c>
      <c r="R610" s="13" t="s">
        <v>2095</v>
      </c>
      <c r="S610" s="13" t="s">
        <v>42</v>
      </c>
      <c r="T610" s="13" t="s">
        <v>425</v>
      </c>
      <c r="U610" s="13" t="s">
        <v>2096</v>
      </c>
      <c r="V610" s="15">
        <v>183.37200000000001</v>
      </c>
      <c r="W610" s="13">
        <v>2</v>
      </c>
      <c r="X610" s="13">
        <v>0.3</v>
      </c>
      <c r="Y610" s="15">
        <v>-36.674399999999999</v>
      </c>
    </row>
    <row r="611" spans="1:25" x14ac:dyDescent="0.3">
      <c r="A611" s="16">
        <v>2025</v>
      </c>
      <c r="B611" s="16" t="s">
        <v>2097</v>
      </c>
      <c r="C611" s="21">
        <f>1/COUNTIF(B:B,'Store Data - 2017'!$B611)</f>
        <v>1</v>
      </c>
      <c r="D611" s="17">
        <v>42967</v>
      </c>
      <c r="E611" s="17">
        <v>42969</v>
      </c>
      <c r="F611" s="22" t="str">
        <f>TEXT('Store Data - 2017'!$D611,"mmmm")</f>
        <v>August</v>
      </c>
      <c r="G611" s="22" t="str">
        <f>TEXT('Store Data - 2017'!$D611,"dddd")</f>
        <v>Sunday</v>
      </c>
      <c r="H611" s="16" t="s">
        <v>35</v>
      </c>
      <c r="I611" s="16" t="s">
        <v>2098</v>
      </c>
      <c r="J611" s="16" t="s">
        <v>2099</v>
      </c>
      <c r="K611" s="21">
        <f>1/COUNTIF(J:J,'Store Data - 2017'!$J611)</f>
        <v>0.33333333333333331</v>
      </c>
      <c r="L611" s="16" t="s">
        <v>25</v>
      </c>
      <c r="M611" s="16" t="s">
        <v>26</v>
      </c>
      <c r="N611" s="16" t="s">
        <v>2100</v>
      </c>
      <c r="O611" s="16" t="s">
        <v>134</v>
      </c>
      <c r="P611" s="16">
        <v>93727</v>
      </c>
      <c r="Q611" s="16" t="s">
        <v>120</v>
      </c>
      <c r="R611" s="16" t="s">
        <v>2101</v>
      </c>
      <c r="S611" s="16" t="s">
        <v>31</v>
      </c>
      <c r="T611" s="16" t="s">
        <v>84</v>
      </c>
      <c r="U611" s="16" t="s">
        <v>2102</v>
      </c>
      <c r="V611" s="18">
        <v>239.12</v>
      </c>
      <c r="W611" s="16">
        <v>5</v>
      </c>
      <c r="X611" s="16">
        <v>0.2</v>
      </c>
      <c r="Y611" s="18">
        <v>77.713999999999999</v>
      </c>
    </row>
    <row r="612" spans="1:25" x14ac:dyDescent="0.3">
      <c r="A612" s="13">
        <v>2035</v>
      </c>
      <c r="B612" s="13" t="s">
        <v>2103</v>
      </c>
      <c r="C612" s="21">
        <f>1/COUNTIF(B:B,'Store Data - 2017'!$B612)</f>
        <v>0.5</v>
      </c>
      <c r="D612" s="14">
        <v>43003</v>
      </c>
      <c r="E612" s="14">
        <v>43007</v>
      </c>
      <c r="F612" s="22" t="str">
        <f>TEXT('Store Data - 2017'!$D612,"mmmm")</f>
        <v>September</v>
      </c>
      <c r="G612" s="22" t="str">
        <f>TEXT('Store Data - 2017'!$D612,"dddd")</f>
        <v>Monday</v>
      </c>
      <c r="H612" s="13" t="s">
        <v>22</v>
      </c>
      <c r="I612" s="13" t="s">
        <v>2104</v>
      </c>
      <c r="J612" s="13" t="s">
        <v>2105</v>
      </c>
      <c r="K612" s="21">
        <f>1/COUNTIF(J:J,'Store Data - 2017'!$J612)</f>
        <v>0.25</v>
      </c>
      <c r="L612" s="13" t="s">
        <v>25</v>
      </c>
      <c r="M612" s="13" t="s">
        <v>26</v>
      </c>
      <c r="N612" s="13" t="s">
        <v>107</v>
      </c>
      <c r="O612" s="13" t="s">
        <v>108</v>
      </c>
      <c r="P612" s="13">
        <v>55901</v>
      </c>
      <c r="Q612" s="13" t="s">
        <v>51</v>
      </c>
      <c r="R612" s="13" t="s">
        <v>1821</v>
      </c>
      <c r="S612" s="13" t="s">
        <v>31</v>
      </c>
      <c r="T612" s="13" t="s">
        <v>84</v>
      </c>
      <c r="U612" s="13" t="s">
        <v>1822</v>
      </c>
      <c r="V612" s="15">
        <v>8.26</v>
      </c>
      <c r="W612" s="13">
        <v>2</v>
      </c>
      <c r="X612" s="13">
        <v>0</v>
      </c>
      <c r="Y612" s="15">
        <v>3.8822000000000001</v>
      </c>
    </row>
    <row r="613" spans="1:25" x14ac:dyDescent="0.3">
      <c r="A613" s="16">
        <v>2036</v>
      </c>
      <c r="B613" s="16" t="s">
        <v>2103</v>
      </c>
      <c r="C613" s="21">
        <f>1/COUNTIF(B:B,'Store Data - 2017'!$B613)</f>
        <v>0.5</v>
      </c>
      <c r="D613" s="17">
        <v>43003</v>
      </c>
      <c r="E613" s="17">
        <v>43007</v>
      </c>
      <c r="F613" s="22" t="str">
        <f>TEXT('Store Data - 2017'!$D613,"mmmm")</f>
        <v>September</v>
      </c>
      <c r="G613" s="22" t="str">
        <f>TEXT('Store Data - 2017'!$D613,"dddd")</f>
        <v>Monday</v>
      </c>
      <c r="H613" s="16" t="s">
        <v>22</v>
      </c>
      <c r="I613" s="16" t="s">
        <v>2104</v>
      </c>
      <c r="J613" s="16" t="s">
        <v>2105</v>
      </c>
      <c r="K613" s="21">
        <f>1/COUNTIF(J:J,'Store Data - 2017'!$J613)</f>
        <v>0.25</v>
      </c>
      <c r="L613" s="16" t="s">
        <v>25</v>
      </c>
      <c r="M613" s="16" t="s">
        <v>26</v>
      </c>
      <c r="N613" s="16" t="s">
        <v>107</v>
      </c>
      <c r="O613" s="16" t="s">
        <v>108</v>
      </c>
      <c r="P613" s="16">
        <v>55901</v>
      </c>
      <c r="Q613" s="16" t="s">
        <v>51</v>
      </c>
      <c r="R613" s="16" t="s">
        <v>1773</v>
      </c>
      <c r="S613" s="16" t="s">
        <v>42</v>
      </c>
      <c r="T613" s="16" t="s">
        <v>43</v>
      </c>
      <c r="U613" s="16" t="s">
        <v>1774</v>
      </c>
      <c r="V613" s="18">
        <v>269.97000000000003</v>
      </c>
      <c r="W613" s="16">
        <v>3</v>
      </c>
      <c r="X613" s="16">
        <v>0</v>
      </c>
      <c r="Y613" s="18">
        <v>51.2943</v>
      </c>
    </row>
    <row r="614" spans="1:25" x14ac:dyDescent="0.3">
      <c r="A614" s="13">
        <v>2044</v>
      </c>
      <c r="B614" s="13" t="s">
        <v>2106</v>
      </c>
      <c r="C614" s="21">
        <f>1/COUNTIF(B:B,'Store Data - 2017'!$B614)</f>
        <v>1</v>
      </c>
      <c r="D614" s="14">
        <v>43057</v>
      </c>
      <c r="E614" s="14">
        <v>43062</v>
      </c>
      <c r="F614" s="22" t="str">
        <f>TEXT('Store Data - 2017'!$D614,"mmmm")</f>
        <v>November</v>
      </c>
      <c r="G614" s="22" t="str">
        <f>TEXT('Store Data - 2017'!$D614,"dddd")</f>
        <v>Saturday</v>
      </c>
      <c r="H614" s="13" t="s">
        <v>22</v>
      </c>
      <c r="I614" s="13" t="s">
        <v>1550</v>
      </c>
      <c r="J614" s="13" t="s">
        <v>1551</v>
      </c>
      <c r="K614" s="21">
        <f>1/COUNTIF(J:J,'Store Data - 2017'!$J614)</f>
        <v>0.16666666666666666</v>
      </c>
      <c r="L614" s="13" t="s">
        <v>57</v>
      </c>
      <c r="M614" s="13" t="s">
        <v>26</v>
      </c>
      <c r="N614" s="13" t="s">
        <v>2107</v>
      </c>
      <c r="O614" s="13" t="s">
        <v>166</v>
      </c>
      <c r="P614" s="13">
        <v>44107</v>
      </c>
      <c r="Q614" s="13" t="s">
        <v>40</v>
      </c>
      <c r="R614" s="13" t="s">
        <v>2108</v>
      </c>
      <c r="S614" s="13" t="s">
        <v>31</v>
      </c>
      <c r="T614" s="13" t="s">
        <v>146</v>
      </c>
      <c r="U614" s="13" t="s">
        <v>2109</v>
      </c>
      <c r="V614" s="15">
        <v>38.863999999999997</v>
      </c>
      <c r="W614" s="13">
        <v>7</v>
      </c>
      <c r="X614" s="13">
        <v>0.2</v>
      </c>
      <c r="Y614" s="15">
        <v>7.7728000000000002</v>
      </c>
    </row>
    <row r="615" spans="1:25" x14ac:dyDescent="0.3">
      <c r="A615" s="16">
        <v>2056</v>
      </c>
      <c r="B615" s="16" t="s">
        <v>2110</v>
      </c>
      <c r="C615" s="21">
        <f>1/COUNTIF(B:B,'Store Data - 2017'!$B615)</f>
        <v>0.25</v>
      </c>
      <c r="D615" s="17">
        <v>43091</v>
      </c>
      <c r="E615" s="17">
        <v>43094</v>
      </c>
      <c r="F615" s="22" t="str">
        <f>TEXT('Store Data - 2017'!$D615,"mmmm")</f>
        <v>December</v>
      </c>
      <c r="G615" s="22" t="str">
        <f>TEXT('Store Data - 2017'!$D615,"dddd")</f>
        <v>Friday</v>
      </c>
      <c r="H615" s="16" t="s">
        <v>80</v>
      </c>
      <c r="I615" s="16" t="s">
        <v>2111</v>
      </c>
      <c r="J615" s="16" t="s">
        <v>2112</v>
      </c>
      <c r="K615" s="21">
        <f>1/COUNTIF(J:J,'Store Data - 2017'!$J615)</f>
        <v>0.125</v>
      </c>
      <c r="L615" s="16" t="s">
        <v>25</v>
      </c>
      <c r="M615" s="16" t="s">
        <v>26</v>
      </c>
      <c r="N615" s="16" t="s">
        <v>553</v>
      </c>
      <c r="O615" s="16" t="s">
        <v>76</v>
      </c>
      <c r="P615" s="16">
        <v>48227</v>
      </c>
      <c r="Q615" s="16" t="s">
        <v>51</v>
      </c>
      <c r="R615" s="16" t="s">
        <v>2113</v>
      </c>
      <c r="S615" s="16" t="s">
        <v>61</v>
      </c>
      <c r="T615" s="16" t="s">
        <v>110</v>
      </c>
      <c r="U615" s="16" t="s">
        <v>2114</v>
      </c>
      <c r="V615" s="18">
        <v>199.95</v>
      </c>
      <c r="W615" s="16">
        <v>5</v>
      </c>
      <c r="X615" s="16">
        <v>0</v>
      </c>
      <c r="Y615" s="18">
        <v>63.984000000000002</v>
      </c>
    </row>
    <row r="616" spans="1:25" x14ac:dyDescent="0.3">
      <c r="A616" s="13">
        <v>2057</v>
      </c>
      <c r="B616" s="13" t="s">
        <v>2110</v>
      </c>
      <c r="C616" s="21">
        <f>1/COUNTIF(B:B,'Store Data - 2017'!$B616)</f>
        <v>0.25</v>
      </c>
      <c r="D616" s="14">
        <v>43091</v>
      </c>
      <c r="E616" s="14">
        <v>43094</v>
      </c>
      <c r="F616" s="22" t="str">
        <f>TEXT('Store Data - 2017'!$D616,"mmmm")</f>
        <v>December</v>
      </c>
      <c r="G616" s="22" t="str">
        <f>TEXT('Store Data - 2017'!$D616,"dddd")</f>
        <v>Friday</v>
      </c>
      <c r="H616" s="13" t="s">
        <v>80</v>
      </c>
      <c r="I616" s="13" t="s">
        <v>2111</v>
      </c>
      <c r="J616" s="13" t="s">
        <v>2112</v>
      </c>
      <c r="K616" s="21">
        <f>1/COUNTIF(J:J,'Store Data - 2017'!$J616)</f>
        <v>0.125</v>
      </c>
      <c r="L616" s="13" t="s">
        <v>25</v>
      </c>
      <c r="M616" s="13" t="s">
        <v>26</v>
      </c>
      <c r="N616" s="13" t="s">
        <v>553</v>
      </c>
      <c r="O616" s="13" t="s">
        <v>76</v>
      </c>
      <c r="P616" s="13">
        <v>48227</v>
      </c>
      <c r="Q616" s="13" t="s">
        <v>51</v>
      </c>
      <c r="R616" s="13" t="s">
        <v>2115</v>
      </c>
      <c r="S616" s="13" t="s">
        <v>42</v>
      </c>
      <c r="T616" s="13" t="s">
        <v>43</v>
      </c>
      <c r="U616" s="13" t="s">
        <v>2116</v>
      </c>
      <c r="V616" s="15">
        <v>1586.69</v>
      </c>
      <c r="W616" s="13">
        <v>7</v>
      </c>
      <c r="X616" s="13">
        <v>0</v>
      </c>
      <c r="Y616" s="15">
        <v>412.5394</v>
      </c>
    </row>
    <row r="617" spans="1:25" x14ac:dyDescent="0.3">
      <c r="A617" s="16">
        <v>2058</v>
      </c>
      <c r="B617" s="16" t="s">
        <v>2110</v>
      </c>
      <c r="C617" s="21">
        <f>1/COUNTIF(B:B,'Store Data - 2017'!$B617)</f>
        <v>0.25</v>
      </c>
      <c r="D617" s="17">
        <v>43091</v>
      </c>
      <c r="E617" s="17">
        <v>43094</v>
      </c>
      <c r="F617" s="22" t="str">
        <f>TEXT('Store Data - 2017'!$D617,"mmmm")</f>
        <v>December</v>
      </c>
      <c r="G617" s="22" t="str">
        <f>TEXT('Store Data - 2017'!$D617,"dddd")</f>
        <v>Friday</v>
      </c>
      <c r="H617" s="16" t="s">
        <v>80</v>
      </c>
      <c r="I617" s="16" t="s">
        <v>2111</v>
      </c>
      <c r="J617" s="16" t="s">
        <v>2112</v>
      </c>
      <c r="K617" s="21">
        <f>1/COUNTIF(J:J,'Store Data - 2017'!$J617)</f>
        <v>0.125</v>
      </c>
      <c r="L617" s="16" t="s">
        <v>25</v>
      </c>
      <c r="M617" s="16" t="s">
        <v>26</v>
      </c>
      <c r="N617" s="16" t="s">
        <v>553</v>
      </c>
      <c r="O617" s="16" t="s">
        <v>76</v>
      </c>
      <c r="P617" s="16">
        <v>48227</v>
      </c>
      <c r="Q617" s="16" t="s">
        <v>51</v>
      </c>
      <c r="R617" s="16" t="s">
        <v>2117</v>
      </c>
      <c r="S617" s="16" t="s">
        <v>61</v>
      </c>
      <c r="T617" s="16" t="s">
        <v>110</v>
      </c>
      <c r="U617" s="16" t="s">
        <v>2118</v>
      </c>
      <c r="V617" s="18">
        <v>84.99</v>
      </c>
      <c r="W617" s="16">
        <v>1</v>
      </c>
      <c r="X617" s="16">
        <v>0</v>
      </c>
      <c r="Y617" s="18">
        <v>30.596399999999999</v>
      </c>
    </row>
    <row r="618" spans="1:25" x14ac:dyDescent="0.3">
      <c r="A618" s="13">
        <v>2059</v>
      </c>
      <c r="B618" s="13" t="s">
        <v>2110</v>
      </c>
      <c r="C618" s="21">
        <f>1/COUNTIF(B:B,'Store Data - 2017'!$B618)</f>
        <v>0.25</v>
      </c>
      <c r="D618" s="14">
        <v>43091</v>
      </c>
      <c r="E618" s="14">
        <v>43094</v>
      </c>
      <c r="F618" s="22" t="str">
        <f>TEXT('Store Data - 2017'!$D618,"mmmm")</f>
        <v>December</v>
      </c>
      <c r="G618" s="22" t="str">
        <f>TEXT('Store Data - 2017'!$D618,"dddd")</f>
        <v>Friday</v>
      </c>
      <c r="H618" s="13" t="s">
        <v>80</v>
      </c>
      <c r="I618" s="13" t="s">
        <v>2111</v>
      </c>
      <c r="J618" s="13" t="s">
        <v>2112</v>
      </c>
      <c r="K618" s="21">
        <f>1/COUNTIF(J:J,'Store Data - 2017'!$J618)</f>
        <v>0.125</v>
      </c>
      <c r="L618" s="13" t="s">
        <v>25</v>
      </c>
      <c r="M618" s="13" t="s">
        <v>26</v>
      </c>
      <c r="N618" s="13" t="s">
        <v>553</v>
      </c>
      <c r="O618" s="13" t="s">
        <v>76</v>
      </c>
      <c r="P618" s="13">
        <v>48227</v>
      </c>
      <c r="Q618" s="13" t="s">
        <v>51</v>
      </c>
      <c r="R618" s="13" t="s">
        <v>2119</v>
      </c>
      <c r="S618" s="13" t="s">
        <v>42</v>
      </c>
      <c r="T618" s="13" t="s">
        <v>251</v>
      </c>
      <c r="U618" s="13" t="s">
        <v>2120</v>
      </c>
      <c r="V618" s="15">
        <v>411.8</v>
      </c>
      <c r="W618" s="13">
        <v>2</v>
      </c>
      <c r="X618" s="13">
        <v>0</v>
      </c>
      <c r="Y618" s="15">
        <v>70.006</v>
      </c>
    </row>
    <row r="619" spans="1:25" x14ac:dyDescent="0.3">
      <c r="A619" s="16">
        <v>2072</v>
      </c>
      <c r="B619" s="16" t="s">
        <v>2121</v>
      </c>
      <c r="C619" s="21">
        <f>1/COUNTIF(B:B,'Store Data - 2017'!$B619)</f>
        <v>1</v>
      </c>
      <c r="D619" s="17">
        <v>43059</v>
      </c>
      <c r="E619" s="17">
        <v>43064</v>
      </c>
      <c r="F619" s="22" t="str">
        <f>TEXT('Store Data - 2017'!$D619,"mmmm")</f>
        <v>November</v>
      </c>
      <c r="G619" s="22" t="str">
        <f>TEXT('Store Data - 2017'!$D619,"dddd")</f>
        <v>Monday</v>
      </c>
      <c r="H619" s="16" t="s">
        <v>22</v>
      </c>
      <c r="I619" s="16" t="s">
        <v>2122</v>
      </c>
      <c r="J619" s="16" t="s">
        <v>2123</v>
      </c>
      <c r="K619" s="21">
        <f>1/COUNTIF(J:J,'Store Data - 2017'!$J619)</f>
        <v>0.16666666666666666</v>
      </c>
      <c r="L619" s="16" t="s">
        <v>25</v>
      </c>
      <c r="M619" s="16" t="s">
        <v>26</v>
      </c>
      <c r="N619" s="16" t="s">
        <v>2124</v>
      </c>
      <c r="O619" s="16" t="s">
        <v>134</v>
      </c>
      <c r="P619" s="16">
        <v>91761</v>
      </c>
      <c r="Q619" s="16" t="s">
        <v>120</v>
      </c>
      <c r="R619" s="16" t="s">
        <v>427</v>
      </c>
      <c r="S619" s="16" t="s">
        <v>42</v>
      </c>
      <c r="T619" s="16" t="s">
        <v>43</v>
      </c>
      <c r="U619" s="16" t="s">
        <v>428</v>
      </c>
      <c r="V619" s="18">
        <v>283.92</v>
      </c>
      <c r="W619" s="16">
        <v>5</v>
      </c>
      <c r="X619" s="16">
        <v>0.2</v>
      </c>
      <c r="Y619" s="18">
        <v>-46.137</v>
      </c>
    </row>
    <row r="620" spans="1:25" x14ac:dyDescent="0.3">
      <c r="A620" s="13">
        <v>2074</v>
      </c>
      <c r="B620" s="13" t="s">
        <v>2125</v>
      </c>
      <c r="C620" s="21">
        <f>1/COUNTIF(B:B,'Store Data - 2017'!$B620)</f>
        <v>0.5</v>
      </c>
      <c r="D620" s="14">
        <v>43046</v>
      </c>
      <c r="E620" s="14">
        <v>43051</v>
      </c>
      <c r="F620" s="22" t="str">
        <f>TEXT('Store Data - 2017'!$D620,"mmmm")</f>
        <v>November</v>
      </c>
      <c r="G620" s="22" t="str">
        <f>TEXT('Store Data - 2017'!$D620,"dddd")</f>
        <v>Tuesday</v>
      </c>
      <c r="H620" s="13" t="s">
        <v>35</v>
      </c>
      <c r="I620" s="13" t="s">
        <v>2126</v>
      </c>
      <c r="J620" s="13" t="s">
        <v>2127</v>
      </c>
      <c r="K620" s="21">
        <f>1/COUNTIF(J:J,'Store Data - 2017'!$J620)</f>
        <v>0.25</v>
      </c>
      <c r="L620" s="13" t="s">
        <v>48</v>
      </c>
      <c r="M620" s="13" t="s">
        <v>26</v>
      </c>
      <c r="N620" s="13" t="s">
        <v>2128</v>
      </c>
      <c r="O620" s="13" t="s">
        <v>134</v>
      </c>
      <c r="P620" s="13">
        <v>94513</v>
      </c>
      <c r="Q620" s="13" t="s">
        <v>120</v>
      </c>
      <c r="R620" s="13" t="s">
        <v>2129</v>
      </c>
      <c r="S620" s="13" t="s">
        <v>61</v>
      </c>
      <c r="T620" s="13" t="s">
        <v>110</v>
      </c>
      <c r="U620" s="13" t="s">
        <v>2130</v>
      </c>
      <c r="V620" s="15">
        <v>59.97</v>
      </c>
      <c r="W620" s="13">
        <v>3</v>
      </c>
      <c r="X620" s="13">
        <v>0</v>
      </c>
      <c r="Y620" s="15">
        <v>13.793100000000001</v>
      </c>
    </row>
    <row r="621" spans="1:25" x14ac:dyDescent="0.3">
      <c r="A621" s="16">
        <v>2075</v>
      </c>
      <c r="B621" s="16" t="s">
        <v>2125</v>
      </c>
      <c r="C621" s="21">
        <f>1/COUNTIF(B:B,'Store Data - 2017'!$B621)</f>
        <v>0.5</v>
      </c>
      <c r="D621" s="17">
        <v>43046</v>
      </c>
      <c r="E621" s="17">
        <v>43051</v>
      </c>
      <c r="F621" s="22" t="str">
        <f>TEXT('Store Data - 2017'!$D621,"mmmm")</f>
        <v>November</v>
      </c>
      <c r="G621" s="22" t="str">
        <f>TEXT('Store Data - 2017'!$D621,"dddd")</f>
        <v>Tuesday</v>
      </c>
      <c r="H621" s="16" t="s">
        <v>35</v>
      </c>
      <c r="I621" s="16" t="s">
        <v>2126</v>
      </c>
      <c r="J621" s="16" t="s">
        <v>2127</v>
      </c>
      <c r="K621" s="21">
        <f>1/COUNTIF(J:J,'Store Data - 2017'!$J621)</f>
        <v>0.25</v>
      </c>
      <c r="L621" s="16" t="s">
        <v>48</v>
      </c>
      <c r="M621" s="16" t="s">
        <v>26</v>
      </c>
      <c r="N621" s="16" t="s">
        <v>2128</v>
      </c>
      <c r="O621" s="16" t="s">
        <v>134</v>
      </c>
      <c r="P621" s="16">
        <v>94513</v>
      </c>
      <c r="Q621" s="16" t="s">
        <v>120</v>
      </c>
      <c r="R621" s="16" t="s">
        <v>2131</v>
      </c>
      <c r="S621" s="16" t="s">
        <v>61</v>
      </c>
      <c r="T621" s="16" t="s">
        <v>62</v>
      </c>
      <c r="U621" s="16" t="s">
        <v>2132</v>
      </c>
      <c r="V621" s="18">
        <v>761.54399999999998</v>
      </c>
      <c r="W621" s="16">
        <v>7</v>
      </c>
      <c r="X621" s="16">
        <v>0.2</v>
      </c>
      <c r="Y621" s="18">
        <v>66.635099999999994</v>
      </c>
    </row>
    <row r="622" spans="1:25" x14ac:dyDescent="0.3">
      <c r="A622" s="13">
        <v>2077</v>
      </c>
      <c r="B622" s="13" t="s">
        <v>2133</v>
      </c>
      <c r="C622" s="21">
        <f>1/COUNTIF(B:B,'Store Data - 2017'!$B622)</f>
        <v>0.33333333333333331</v>
      </c>
      <c r="D622" s="14">
        <v>42990</v>
      </c>
      <c r="E622" s="14">
        <v>42993</v>
      </c>
      <c r="F622" s="22" t="str">
        <f>TEXT('Store Data - 2017'!$D622,"mmmm")</f>
        <v>September</v>
      </c>
      <c r="G622" s="22" t="str">
        <f>TEXT('Store Data - 2017'!$D622,"dddd")</f>
        <v>Tuesday</v>
      </c>
      <c r="H622" s="13" t="s">
        <v>80</v>
      </c>
      <c r="I622" s="13" t="s">
        <v>2134</v>
      </c>
      <c r="J622" s="13" t="s">
        <v>2135</v>
      </c>
      <c r="K622" s="21">
        <f>1/COUNTIF(J:J,'Store Data - 2017'!$J622)</f>
        <v>0.2</v>
      </c>
      <c r="L622" s="13" t="s">
        <v>25</v>
      </c>
      <c r="M622" s="13" t="s">
        <v>26</v>
      </c>
      <c r="N622" s="13" t="s">
        <v>2136</v>
      </c>
      <c r="O622" s="13" t="s">
        <v>962</v>
      </c>
      <c r="P622" s="13">
        <v>21215</v>
      </c>
      <c r="Q622" s="13" t="s">
        <v>40</v>
      </c>
      <c r="R622" s="13" t="s">
        <v>2137</v>
      </c>
      <c r="S622" s="13" t="s">
        <v>31</v>
      </c>
      <c r="T622" s="13" t="s">
        <v>32</v>
      </c>
      <c r="U622" s="13" t="s">
        <v>2138</v>
      </c>
      <c r="V622" s="15">
        <v>39.9</v>
      </c>
      <c r="W622" s="13">
        <v>5</v>
      </c>
      <c r="X622" s="13">
        <v>0</v>
      </c>
      <c r="Y622" s="15">
        <v>19.95</v>
      </c>
    </row>
    <row r="623" spans="1:25" x14ac:dyDescent="0.3">
      <c r="A623" s="16">
        <v>2078</v>
      </c>
      <c r="B623" s="16" t="s">
        <v>2133</v>
      </c>
      <c r="C623" s="21">
        <f>1/COUNTIF(B:B,'Store Data - 2017'!$B623)</f>
        <v>0.33333333333333331</v>
      </c>
      <c r="D623" s="17">
        <v>42990</v>
      </c>
      <c r="E623" s="17">
        <v>42993</v>
      </c>
      <c r="F623" s="22" t="str">
        <f>TEXT('Store Data - 2017'!$D623,"mmmm")</f>
        <v>September</v>
      </c>
      <c r="G623" s="22" t="str">
        <f>TEXT('Store Data - 2017'!$D623,"dddd")</f>
        <v>Tuesday</v>
      </c>
      <c r="H623" s="16" t="s">
        <v>80</v>
      </c>
      <c r="I623" s="16" t="s">
        <v>2134</v>
      </c>
      <c r="J623" s="16" t="s">
        <v>2135</v>
      </c>
      <c r="K623" s="21">
        <f>1/COUNTIF(J:J,'Store Data - 2017'!$J623)</f>
        <v>0.2</v>
      </c>
      <c r="L623" s="16" t="s">
        <v>25</v>
      </c>
      <c r="M623" s="16" t="s">
        <v>26</v>
      </c>
      <c r="N623" s="16" t="s">
        <v>2136</v>
      </c>
      <c r="O623" s="16" t="s">
        <v>962</v>
      </c>
      <c r="P623" s="16">
        <v>21215</v>
      </c>
      <c r="Q623" s="16" t="s">
        <v>40</v>
      </c>
      <c r="R623" s="16" t="s">
        <v>644</v>
      </c>
      <c r="S623" s="16" t="s">
        <v>31</v>
      </c>
      <c r="T623" s="16" t="s">
        <v>190</v>
      </c>
      <c r="U623" s="16" t="s">
        <v>645</v>
      </c>
      <c r="V623" s="18">
        <v>90.86</v>
      </c>
      <c r="W623" s="16">
        <v>7</v>
      </c>
      <c r="X623" s="16">
        <v>0</v>
      </c>
      <c r="Y623" s="18">
        <v>26.349399999999999</v>
      </c>
    </row>
    <row r="624" spans="1:25" x14ac:dyDescent="0.3">
      <c r="A624" s="13">
        <v>2079</v>
      </c>
      <c r="B624" s="13" t="s">
        <v>2133</v>
      </c>
      <c r="C624" s="21">
        <f>1/COUNTIF(B:B,'Store Data - 2017'!$B624)</f>
        <v>0.33333333333333331</v>
      </c>
      <c r="D624" s="14">
        <v>42990</v>
      </c>
      <c r="E624" s="14">
        <v>42993</v>
      </c>
      <c r="F624" s="22" t="str">
        <f>TEXT('Store Data - 2017'!$D624,"mmmm")</f>
        <v>September</v>
      </c>
      <c r="G624" s="22" t="str">
        <f>TEXT('Store Data - 2017'!$D624,"dddd")</f>
        <v>Tuesday</v>
      </c>
      <c r="H624" s="13" t="s">
        <v>80</v>
      </c>
      <c r="I624" s="13" t="s">
        <v>2134</v>
      </c>
      <c r="J624" s="13" t="s">
        <v>2135</v>
      </c>
      <c r="K624" s="21">
        <f>1/COUNTIF(J:J,'Store Data - 2017'!$J624)</f>
        <v>0.2</v>
      </c>
      <c r="L624" s="13" t="s">
        <v>25</v>
      </c>
      <c r="M624" s="13" t="s">
        <v>26</v>
      </c>
      <c r="N624" s="13" t="s">
        <v>2136</v>
      </c>
      <c r="O624" s="13" t="s">
        <v>962</v>
      </c>
      <c r="P624" s="13">
        <v>21215</v>
      </c>
      <c r="Q624" s="13" t="s">
        <v>40</v>
      </c>
      <c r="R624" s="13" t="s">
        <v>2139</v>
      </c>
      <c r="S624" s="13" t="s">
        <v>31</v>
      </c>
      <c r="T624" s="13" t="s">
        <v>32</v>
      </c>
      <c r="U624" s="13" t="s">
        <v>2140</v>
      </c>
      <c r="V624" s="15">
        <v>94.85</v>
      </c>
      <c r="W624" s="13">
        <v>5</v>
      </c>
      <c r="X624" s="13">
        <v>0</v>
      </c>
      <c r="Y624" s="15">
        <v>45.527999999999999</v>
      </c>
    </row>
    <row r="625" spans="1:25" x14ac:dyDescent="0.3">
      <c r="A625" s="16">
        <v>2083</v>
      </c>
      <c r="B625" s="16" t="s">
        <v>2141</v>
      </c>
      <c r="C625" s="21">
        <f>1/COUNTIF(B:B,'Store Data - 2017'!$B625)</f>
        <v>1</v>
      </c>
      <c r="D625" s="17">
        <v>42789</v>
      </c>
      <c r="E625" s="17">
        <v>42795</v>
      </c>
      <c r="F625" s="22" t="str">
        <f>TEXT('Store Data - 2017'!$D625,"mmmm")</f>
        <v>February</v>
      </c>
      <c r="G625" s="22" t="str">
        <f>TEXT('Store Data - 2017'!$D625,"dddd")</f>
        <v>Thursday</v>
      </c>
      <c r="H625" s="16" t="s">
        <v>22</v>
      </c>
      <c r="I625" s="16" t="s">
        <v>651</v>
      </c>
      <c r="J625" s="16" t="s">
        <v>652</v>
      </c>
      <c r="K625" s="21">
        <f>1/COUNTIF(J:J,'Store Data - 2017'!$J625)</f>
        <v>0.16666666666666666</v>
      </c>
      <c r="L625" s="16" t="s">
        <v>25</v>
      </c>
      <c r="M625" s="16" t="s">
        <v>26</v>
      </c>
      <c r="N625" s="16" t="s">
        <v>452</v>
      </c>
      <c r="O625" s="16" t="s">
        <v>134</v>
      </c>
      <c r="P625" s="16">
        <v>90008</v>
      </c>
      <c r="Q625" s="16" t="s">
        <v>120</v>
      </c>
      <c r="R625" s="16" t="s">
        <v>1334</v>
      </c>
      <c r="S625" s="16" t="s">
        <v>31</v>
      </c>
      <c r="T625" s="16" t="s">
        <v>32</v>
      </c>
      <c r="U625" s="16" t="s">
        <v>1335</v>
      </c>
      <c r="V625" s="18">
        <v>37.44</v>
      </c>
      <c r="W625" s="16">
        <v>6</v>
      </c>
      <c r="X625" s="16">
        <v>0</v>
      </c>
      <c r="Y625" s="18">
        <v>16.847999999999999</v>
      </c>
    </row>
    <row r="626" spans="1:25" x14ac:dyDescent="0.3">
      <c r="A626" s="13">
        <v>2091</v>
      </c>
      <c r="B626" s="13" t="s">
        <v>2142</v>
      </c>
      <c r="C626" s="21">
        <f>1/COUNTIF(B:B,'Store Data - 2017'!$B626)</f>
        <v>0.5</v>
      </c>
      <c r="D626" s="14">
        <v>42931</v>
      </c>
      <c r="E626" s="14">
        <v>42935</v>
      </c>
      <c r="F626" s="22" t="str">
        <f>TEXT('Store Data - 2017'!$D626,"mmmm")</f>
        <v>July</v>
      </c>
      <c r="G626" s="22" t="str">
        <f>TEXT('Store Data - 2017'!$D626,"dddd")</f>
        <v>Saturday</v>
      </c>
      <c r="H626" s="13" t="s">
        <v>22</v>
      </c>
      <c r="I626" s="13" t="s">
        <v>2143</v>
      </c>
      <c r="J626" s="13" t="s">
        <v>2144</v>
      </c>
      <c r="K626" s="21">
        <f>1/COUNTIF(J:J,'Store Data - 2017'!$J626)</f>
        <v>0.33333333333333331</v>
      </c>
      <c r="L626" s="13" t="s">
        <v>25</v>
      </c>
      <c r="M626" s="13" t="s">
        <v>26</v>
      </c>
      <c r="N626" s="13" t="s">
        <v>1378</v>
      </c>
      <c r="O626" s="13" t="s">
        <v>1687</v>
      </c>
      <c r="P626" s="13">
        <v>19805</v>
      </c>
      <c r="Q626" s="13" t="s">
        <v>40</v>
      </c>
      <c r="R626" s="13" t="s">
        <v>2145</v>
      </c>
      <c r="S626" s="13" t="s">
        <v>31</v>
      </c>
      <c r="T626" s="13" t="s">
        <v>84</v>
      </c>
      <c r="U626" s="13" t="s">
        <v>2146</v>
      </c>
      <c r="V626" s="15">
        <v>26.55</v>
      </c>
      <c r="W626" s="13">
        <v>3</v>
      </c>
      <c r="X626" s="13">
        <v>0</v>
      </c>
      <c r="Y626" s="15">
        <v>13.009499999999999</v>
      </c>
    </row>
    <row r="627" spans="1:25" x14ac:dyDescent="0.3">
      <c r="A627" s="16">
        <v>2092</v>
      </c>
      <c r="B627" s="16" t="s">
        <v>2142</v>
      </c>
      <c r="C627" s="21">
        <f>1/COUNTIF(B:B,'Store Data - 2017'!$B627)</f>
        <v>0.5</v>
      </c>
      <c r="D627" s="17">
        <v>42931</v>
      </c>
      <c r="E627" s="17">
        <v>42935</v>
      </c>
      <c r="F627" s="22" t="str">
        <f>TEXT('Store Data - 2017'!$D627,"mmmm")</f>
        <v>July</v>
      </c>
      <c r="G627" s="22" t="str">
        <f>TEXT('Store Data - 2017'!$D627,"dddd")</f>
        <v>Saturday</v>
      </c>
      <c r="H627" s="16" t="s">
        <v>22</v>
      </c>
      <c r="I627" s="16" t="s">
        <v>2143</v>
      </c>
      <c r="J627" s="16" t="s">
        <v>2144</v>
      </c>
      <c r="K627" s="21">
        <f>1/COUNTIF(J:J,'Store Data - 2017'!$J627)</f>
        <v>0.33333333333333331</v>
      </c>
      <c r="L627" s="16" t="s">
        <v>25</v>
      </c>
      <c r="M627" s="16" t="s">
        <v>26</v>
      </c>
      <c r="N627" s="16" t="s">
        <v>1378</v>
      </c>
      <c r="O627" s="16" t="s">
        <v>1687</v>
      </c>
      <c r="P627" s="16">
        <v>19805</v>
      </c>
      <c r="Q627" s="16" t="s">
        <v>40</v>
      </c>
      <c r="R627" s="16" t="s">
        <v>2147</v>
      </c>
      <c r="S627" s="16" t="s">
        <v>42</v>
      </c>
      <c r="T627" s="16" t="s">
        <v>251</v>
      </c>
      <c r="U627" s="16" t="s">
        <v>2148</v>
      </c>
      <c r="V627" s="18">
        <v>310.44299999999998</v>
      </c>
      <c r="W627" s="16">
        <v>3</v>
      </c>
      <c r="X627" s="16">
        <v>0.3</v>
      </c>
      <c r="Y627" s="18">
        <v>-48.783900000000003</v>
      </c>
    </row>
    <row r="628" spans="1:25" x14ac:dyDescent="0.3">
      <c r="A628" s="13">
        <v>2099</v>
      </c>
      <c r="B628" s="13" t="s">
        <v>2149</v>
      </c>
      <c r="C628" s="21">
        <f>1/COUNTIF(B:B,'Store Data - 2017'!$B628)</f>
        <v>0.5</v>
      </c>
      <c r="D628" s="14">
        <v>42985</v>
      </c>
      <c r="E628" s="14">
        <v>42990</v>
      </c>
      <c r="F628" s="22" t="str">
        <f>TEXT('Store Data - 2017'!$D628,"mmmm")</f>
        <v>September</v>
      </c>
      <c r="G628" s="22" t="str">
        <f>TEXT('Store Data - 2017'!$D628,"dddd")</f>
        <v>Thursday</v>
      </c>
      <c r="H628" s="13" t="s">
        <v>22</v>
      </c>
      <c r="I628" s="13" t="s">
        <v>2150</v>
      </c>
      <c r="J628" s="13" t="s">
        <v>2151</v>
      </c>
      <c r="K628" s="21">
        <f>1/COUNTIF(J:J,'Store Data - 2017'!$J628)</f>
        <v>0.5</v>
      </c>
      <c r="L628" s="13" t="s">
        <v>25</v>
      </c>
      <c r="M628" s="13" t="s">
        <v>26</v>
      </c>
      <c r="N628" s="13" t="s">
        <v>118</v>
      </c>
      <c r="O628" s="13" t="s">
        <v>119</v>
      </c>
      <c r="P628" s="13">
        <v>97206</v>
      </c>
      <c r="Q628" s="13" t="s">
        <v>120</v>
      </c>
      <c r="R628" s="13" t="s">
        <v>2152</v>
      </c>
      <c r="S628" s="13" t="s">
        <v>31</v>
      </c>
      <c r="T628" s="13" t="s">
        <v>70</v>
      </c>
      <c r="U628" s="13" t="s">
        <v>2153</v>
      </c>
      <c r="V628" s="15">
        <v>37.68</v>
      </c>
      <c r="W628" s="13">
        <v>3</v>
      </c>
      <c r="X628" s="13">
        <v>0.2</v>
      </c>
      <c r="Y628" s="15">
        <v>2.355</v>
      </c>
    </row>
    <row r="629" spans="1:25" x14ac:dyDescent="0.3">
      <c r="A629" s="16">
        <v>2100</v>
      </c>
      <c r="B629" s="16" t="s">
        <v>2149</v>
      </c>
      <c r="C629" s="21">
        <f>1/COUNTIF(B:B,'Store Data - 2017'!$B629)</f>
        <v>0.5</v>
      </c>
      <c r="D629" s="17">
        <v>42985</v>
      </c>
      <c r="E629" s="17">
        <v>42990</v>
      </c>
      <c r="F629" s="22" t="str">
        <f>TEXT('Store Data - 2017'!$D629,"mmmm")</f>
        <v>September</v>
      </c>
      <c r="G629" s="22" t="str">
        <f>TEXT('Store Data - 2017'!$D629,"dddd")</f>
        <v>Thursday</v>
      </c>
      <c r="H629" s="16" t="s">
        <v>22</v>
      </c>
      <c r="I629" s="16" t="s">
        <v>2150</v>
      </c>
      <c r="J629" s="16" t="s">
        <v>2151</v>
      </c>
      <c r="K629" s="21">
        <f>1/COUNTIF(J:J,'Store Data - 2017'!$J629)</f>
        <v>0.5</v>
      </c>
      <c r="L629" s="16" t="s">
        <v>25</v>
      </c>
      <c r="M629" s="16" t="s">
        <v>26</v>
      </c>
      <c r="N629" s="16" t="s">
        <v>118</v>
      </c>
      <c r="O629" s="16" t="s">
        <v>119</v>
      </c>
      <c r="P629" s="16">
        <v>97206</v>
      </c>
      <c r="Q629" s="16" t="s">
        <v>120</v>
      </c>
      <c r="R629" s="16" t="s">
        <v>1835</v>
      </c>
      <c r="S629" s="16" t="s">
        <v>61</v>
      </c>
      <c r="T629" s="16" t="s">
        <v>110</v>
      </c>
      <c r="U629" s="16" t="s">
        <v>1836</v>
      </c>
      <c r="V629" s="18">
        <v>279.94400000000002</v>
      </c>
      <c r="W629" s="16">
        <v>7</v>
      </c>
      <c r="X629" s="16">
        <v>0.2</v>
      </c>
      <c r="Y629" s="18">
        <v>80.483900000000006</v>
      </c>
    </row>
    <row r="630" spans="1:25" x14ac:dyDescent="0.3">
      <c r="A630" s="13">
        <v>2104</v>
      </c>
      <c r="B630" s="13" t="s">
        <v>2154</v>
      </c>
      <c r="C630" s="21">
        <f>1/COUNTIF(B:B,'Store Data - 2017'!$B630)</f>
        <v>0.5</v>
      </c>
      <c r="D630" s="14">
        <v>42818</v>
      </c>
      <c r="E630" s="14">
        <v>42822</v>
      </c>
      <c r="F630" s="22" t="str">
        <f>TEXT('Store Data - 2017'!$D630,"mmmm")</f>
        <v>March</v>
      </c>
      <c r="G630" s="22" t="str">
        <f>TEXT('Store Data - 2017'!$D630,"dddd")</f>
        <v>Friday</v>
      </c>
      <c r="H630" s="13" t="s">
        <v>35</v>
      </c>
      <c r="I630" s="13" t="s">
        <v>1016</v>
      </c>
      <c r="J630" s="13" t="s">
        <v>1017</v>
      </c>
      <c r="K630" s="21">
        <f>1/COUNTIF(J:J,'Store Data - 2017'!$J630)</f>
        <v>7.1428571428571425E-2</v>
      </c>
      <c r="L630" s="13" t="s">
        <v>57</v>
      </c>
      <c r="M630" s="13" t="s">
        <v>26</v>
      </c>
      <c r="N630" s="13" t="s">
        <v>126</v>
      </c>
      <c r="O630" s="13" t="s">
        <v>127</v>
      </c>
      <c r="P630" s="13">
        <v>10009</v>
      </c>
      <c r="Q630" s="13" t="s">
        <v>40</v>
      </c>
      <c r="R630" s="13" t="s">
        <v>1661</v>
      </c>
      <c r="S630" s="13" t="s">
        <v>31</v>
      </c>
      <c r="T630" s="13" t="s">
        <v>32</v>
      </c>
      <c r="U630" s="13" t="s">
        <v>2155</v>
      </c>
      <c r="V630" s="15">
        <v>221.92</v>
      </c>
      <c r="W630" s="13">
        <v>4</v>
      </c>
      <c r="X630" s="13">
        <v>0</v>
      </c>
      <c r="Y630" s="15">
        <v>106.52160000000001</v>
      </c>
    </row>
    <row r="631" spans="1:25" x14ac:dyDescent="0.3">
      <c r="A631" s="16">
        <v>2105</v>
      </c>
      <c r="B631" s="16" t="s">
        <v>2154</v>
      </c>
      <c r="C631" s="21">
        <f>1/COUNTIF(B:B,'Store Data - 2017'!$B631)</f>
        <v>0.5</v>
      </c>
      <c r="D631" s="17">
        <v>42818</v>
      </c>
      <c r="E631" s="17">
        <v>42822</v>
      </c>
      <c r="F631" s="22" t="str">
        <f>TEXT('Store Data - 2017'!$D631,"mmmm")</f>
        <v>March</v>
      </c>
      <c r="G631" s="22" t="str">
        <f>TEXT('Store Data - 2017'!$D631,"dddd")</f>
        <v>Friday</v>
      </c>
      <c r="H631" s="16" t="s">
        <v>35</v>
      </c>
      <c r="I631" s="16" t="s">
        <v>1016</v>
      </c>
      <c r="J631" s="16" t="s">
        <v>1017</v>
      </c>
      <c r="K631" s="21">
        <f>1/COUNTIF(J:J,'Store Data - 2017'!$J631)</f>
        <v>7.1428571428571425E-2</v>
      </c>
      <c r="L631" s="16" t="s">
        <v>57</v>
      </c>
      <c r="M631" s="16" t="s">
        <v>26</v>
      </c>
      <c r="N631" s="16" t="s">
        <v>126</v>
      </c>
      <c r="O631" s="16" t="s">
        <v>127</v>
      </c>
      <c r="P631" s="16">
        <v>10009</v>
      </c>
      <c r="Q631" s="16" t="s">
        <v>40</v>
      </c>
      <c r="R631" s="16" t="s">
        <v>2156</v>
      </c>
      <c r="S631" s="16" t="s">
        <v>61</v>
      </c>
      <c r="T631" s="16" t="s">
        <v>110</v>
      </c>
      <c r="U631" s="16" t="s">
        <v>2157</v>
      </c>
      <c r="V631" s="18">
        <v>26</v>
      </c>
      <c r="W631" s="16">
        <v>2</v>
      </c>
      <c r="X631" s="16">
        <v>0</v>
      </c>
      <c r="Y631" s="18">
        <v>11.7</v>
      </c>
    </row>
    <row r="632" spans="1:25" x14ac:dyDescent="0.3">
      <c r="A632" s="13">
        <v>2119</v>
      </c>
      <c r="B632" s="13" t="s">
        <v>2158</v>
      </c>
      <c r="C632" s="21">
        <f>1/COUNTIF(B:B,'Store Data - 2017'!$B632)</f>
        <v>0.5</v>
      </c>
      <c r="D632" s="14">
        <v>42838</v>
      </c>
      <c r="E632" s="14">
        <v>42840</v>
      </c>
      <c r="F632" s="22" t="str">
        <f>TEXT('Store Data - 2017'!$D632,"mmmm")</f>
        <v>April</v>
      </c>
      <c r="G632" s="22" t="str">
        <f>TEXT('Store Data - 2017'!$D632,"dddd")</f>
        <v>Thursday</v>
      </c>
      <c r="H632" s="13" t="s">
        <v>80</v>
      </c>
      <c r="I632" s="13" t="s">
        <v>2159</v>
      </c>
      <c r="J632" s="13" t="s">
        <v>2160</v>
      </c>
      <c r="K632" s="21">
        <f>1/COUNTIF(J:J,'Store Data - 2017'!$J632)</f>
        <v>0.33333333333333331</v>
      </c>
      <c r="L632" s="13" t="s">
        <v>57</v>
      </c>
      <c r="M632" s="13" t="s">
        <v>26</v>
      </c>
      <c r="N632" s="13" t="s">
        <v>432</v>
      </c>
      <c r="O632" s="13" t="s">
        <v>433</v>
      </c>
      <c r="P632" s="13">
        <v>98105</v>
      </c>
      <c r="Q632" s="13" t="s">
        <v>120</v>
      </c>
      <c r="R632" s="13" t="s">
        <v>265</v>
      </c>
      <c r="S632" s="13" t="s">
        <v>31</v>
      </c>
      <c r="T632" s="13" t="s">
        <v>32</v>
      </c>
      <c r="U632" s="13" t="s">
        <v>266</v>
      </c>
      <c r="V632" s="15">
        <v>5.28</v>
      </c>
      <c r="W632" s="13">
        <v>1</v>
      </c>
      <c r="X632" s="13">
        <v>0</v>
      </c>
      <c r="Y632" s="15">
        <v>2.3759999999999999</v>
      </c>
    </row>
    <row r="633" spans="1:25" x14ac:dyDescent="0.3">
      <c r="A633" s="16">
        <v>2120</v>
      </c>
      <c r="B633" s="16" t="s">
        <v>2158</v>
      </c>
      <c r="C633" s="21">
        <f>1/COUNTIF(B:B,'Store Data - 2017'!$B633)</f>
        <v>0.5</v>
      </c>
      <c r="D633" s="17">
        <v>42838</v>
      </c>
      <c r="E633" s="17">
        <v>42840</v>
      </c>
      <c r="F633" s="22" t="str">
        <f>TEXT('Store Data - 2017'!$D633,"mmmm")</f>
        <v>April</v>
      </c>
      <c r="G633" s="22" t="str">
        <f>TEXT('Store Data - 2017'!$D633,"dddd")</f>
        <v>Thursday</v>
      </c>
      <c r="H633" s="16" t="s">
        <v>80</v>
      </c>
      <c r="I633" s="16" t="s">
        <v>2159</v>
      </c>
      <c r="J633" s="16" t="s">
        <v>2160</v>
      </c>
      <c r="K633" s="21">
        <f>1/COUNTIF(J:J,'Store Data - 2017'!$J633)</f>
        <v>0.33333333333333331</v>
      </c>
      <c r="L633" s="16" t="s">
        <v>57</v>
      </c>
      <c r="M633" s="16" t="s">
        <v>26</v>
      </c>
      <c r="N633" s="16" t="s">
        <v>432</v>
      </c>
      <c r="O633" s="16" t="s">
        <v>433</v>
      </c>
      <c r="P633" s="16">
        <v>98105</v>
      </c>
      <c r="Q633" s="16" t="s">
        <v>120</v>
      </c>
      <c r="R633" s="16" t="s">
        <v>1967</v>
      </c>
      <c r="S633" s="16" t="s">
        <v>31</v>
      </c>
      <c r="T633" s="16" t="s">
        <v>84</v>
      </c>
      <c r="U633" s="16" t="s">
        <v>1968</v>
      </c>
      <c r="V633" s="18">
        <v>895.92</v>
      </c>
      <c r="W633" s="16">
        <v>5</v>
      </c>
      <c r="X633" s="16">
        <v>0.2</v>
      </c>
      <c r="Y633" s="18">
        <v>302.37299999999999</v>
      </c>
    </row>
    <row r="634" spans="1:25" x14ac:dyDescent="0.3">
      <c r="A634" s="13">
        <v>2121</v>
      </c>
      <c r="B634" s="13" t="s">
        <v>2161</v>
      </c>
      <c r="C634" s="21">
        <f>1/COUNTIF(B:B,'Store Data - 2017'!$B634)</f>
        <v>1</v>
      </c>
      <c r="D634" s="14">
        <v>42742</v>
      </c>
      <c r="E634" s="14">
        <v>42748</v>
      </c>
      <c r="F634" s="22" t="str">
        <f>TEXT('Store Data - 2017'!$D634,"mmmm")</f>
        <v>January</v>
      </c>
      <c r="G634" s="22" t="str">
        <f>TEXT('Store Data - 2017'!$D634,"dddd")</f>
        <v>Saturday</v>
      </c>
      <c r="H634" s="13" t="s">
        <v>22</v>
      </c>
      <c r="I634" s="13" t="s">
        <v>2162</v>
      </c>
      <c r="J634" s="13" t="s">
        <v>2163</v>
      </c>
      <c r="K634" s="21">
        <f>1/COUNTIF(J:J,'Store Data - 2017'!$J634)</f>
        <v>1</v>
      </c>
      <c r="L634" s="13" t="s">
        <v>25</v>
      </c>
      <c r="M634" s="13" t="s">
        <v>26</v>
      </c>
      <c r="N634" s="13" t="s">
        <v>2164</v>
      </c>
      <c r="O634" s="13" t="s">
        <v>68</v>
      </c>
      <c r="P634" s="13">
        <v>32174</v>
      </c>
      <c r="Q634" s="13" t="s">
        <v>29</v>
      </c>
      <c r="R634" s="13" t="s">
        <v>2165</v>
      </c>
      <c r="S634" s="13" t="s">
        <v>31</v>
      </c>
      <c r="T634" s="13" t="s">
        <v>84</v>
      </c>
      <c r="U634" s="13" t="s">
        <v>2166</v>
      </c>
      <c r="V634" s="15">
        <v>2.8079999999999998</v>
      </c>
      <c r="W634" s="13">
        <v>3</v>
      </c>
      <c r="X634" s="13">
        <v>0.7</v>
      </c>
      <c r="Y634" s="15">
        <v>-1.9656</v>
      </c>
    </row>
    <row r="635" spans="1:25" x14ac:dyDescent="0.3">
      <c r="A635" s="16">
        <v>2122</v>
      </c>
      <c r="B635" s="16" t="s">
        <v>2167</v>
      </c>
      <c r="C635" s="21">
        <f>1/COUNTIF(B:B,'Store Data - 2017'!$B635)</f>
        <v>1</v>
      </c>
      <c r="D635" s="17">
        <v>43048</v>
      </c>
      <c r="E635" s="17">
        <v>43050</v>
      </c>
      <c r="F635" s="22" t="str">
        <f>TEXT('Store Data - 2017'!$D635,"mmmm")</f>
        <v>November</v>
      </c>
      <c r="G635" s="22" t="str">
        <f>TEXT('Store Data - 2017'!$D635,"dddd")</f>
        <v>Thursday</v>
      </c>
      <c r="H635" s="16" t="s">
        <v>80</v>
      </c>
      <c r="I635" s="16" t="s">
        <v>2168</v>
      </c>
      <c r="J635" s="16" t="s">
        <v>2169</v>
      </c>
      <c r="K635" s="21">
        <f>1/COUNTIF(J:J,'Store Data - 2017'!$J635)</f>
        <v>0.16666666666666666</v>
      </c>
      <c r="L635" s="16" t="s">
        <v>57</v>
      </c>
      <c r="M635" s="16" t="s">
        <v>26</v>
      </c>
      <c r="N635" s="16" t="s">
        <v>2170</v>
      </c>
      <c r="O635" s="16" t="s">
        <v>134</v>
      </c>
      <c r="P635" s="16">
        <v>94086</v>
      </c>
      <c r="Q635" s="16" t="s">
        <v>120</v>
      </c>
      <c r="R635" s="16" t="s">
        <v>1773</v>
      </c>
      <c r="S635" s="16" t="s">
        <v>42</v>
      </c>
      <c r="T635" s="16" t="s">
        <v>43</v>
      </c>
      <c r="U635" s="16" t="s">
        <v>1774</v>
      </c>
      <c r="V635" s="18">
        <v>215.976</v>
      </c>
      <c r="W635" s="16">
        <v>3</v>
      </c>
      <c r="X635" s="16">
        <v>0.2</v>
      </c>
      <c r="Y635" s="18">
        <v>-2.6997</v>
      </c>
    </row>
    <row r="636" spans="1:25" x14ac:dyDescent="0.3">
      <c r="A636" s="13">
        <v>2123</v>
      </c>
      <c r="B636" s="13" t="s">
        <v>2171</v>
      </c>
      <c r="C636" s="21">
        <f>1/COUNTIF(B:B,'Store Data - 2017'!$B636)</f>
        <v>0.5</v>
      </c>
      <c r="D636" s="14">
        <v>43000</v>
      </c>
      <c r="E636" s="14">
        <v>43002</v>
      </c>
      <c r="F636" s="22" t="str">
        <f>TEXT('Store Data - 2017'!$D636,"mmmm")</f>
        <v>September</v>
      </c>
      <c r="G636" s="22" t="str">
        <f>TEXT('Store Data - 2017'!$D636,"dddd")</f>
        <v>Friday</v>
      </c>
      <c r="H636" s="13" t="s">
        <v>35</v>
      </c>
      <c r="I636" s="13" t="s">
        <v>2172</v>
      </c>
      <c r="J636" s="13" t="s">
        <v>2173</v>
      </c>
      <c r="K636" s="21">
        <f>1/COUNTIF(J:J,'Store Data - 2017'!$J636)</f>
        <v>0.14285714285714285</v>
      </c>
      <c r="L636" s="13" t="s">
        <v>48</v>
      </c>
      <c r="M636" s="13" t="s">
        <v>26</v>
      </c>
      <c r="N636" s="13" t="s">
        <v>2174</v>
      </c>
      <c r="O636" s="13" t="s">
        <v>76</v>
      </c>
      <c r="P636" s="13">
        <v>48911</v>
      </c>
      <c r="Q636" s="13" t="s">
        <v>51</v>
      </c>
      <c r="R636" s="13" t="s">
        <v>424</v>
      </c>
      <c r="S636" s="13" t="s">
        <v>42</v>
      </c>
      <c r="T636" s="13" t="s">
        <v>425</v>
      </c>
      <c r="U636" s="13" t="s">
        <v>426</v>
      </c>
      <c r="V636" s="15">
        <v>241.96</v>
      </c>
      <c r="W636" s="13">
        <v>2</v>
      </c>
      <c r="X636" s="13">
        <v>0</v>
      </c>
      <c r="Y636" s="15">
        <v>41.133200000000002</v>
      </c>
    </row>
    <row r="637" spans="1:25" x14ac:dyDescent="0.3">
      <c r="A637" s="16">
        <v>2124</v>
      </c>
      <c r="B637" s="16" t="s">
        <v>2171</v>
      </c>
      <c r="C637" s="21">
        <f>1/COUNTIF(B:B,'Store Data - 2017'!$B637)</f>
        <v>0.5</v>
      </c>
      <c r="D637" s="17">
        <v>43000</v>
      </c>
      <c r="E637" s="17">
        <v>43002</v>
      </c>
      <c r="F637" s="22" t="str">
        <f>TEXT('Store Data - 2017'!$D637,"mmmm")</f>
        <v>September</v>
      </c>
      <c r="G637" s="22" t="str">
        <f>TEXT('Store Data - 2017'!$D637,"dddd")</f>
        <v>Friday</v>
      </c>
      <c r="H637" s="16" t="s">
        <v>35</v>
      </c>
      <c r="I637" s="16" t="s">
        <v>2172</v>
      </c>
      <c r="J637" s="16" t="s">
        <v>2173</v>
      </c>
      <c r="K637" s="21">
        <f>1/COUNTIF(J:J,'Store Data - 2017'!$J637)</f>
        <v>0.14285714285714285</v>
      </c>
      <c r="L637" s="16" t="s">
        <v>48</v>
      </c>
      <c r="M637" s="16" t="s">
        <v>26</v>
      </c>
      <c r="N637" s="16" t="s">
        <v>2174</v>
      </c>
      <c r="O637" s="16" t="s">
        <v>76</v>
      </c>
      <c r="P637" s="16">
        <v>48911</v>
      </c>
      <c r="Q637" s="16" t="s">
        <v>51</v>
      </c>
      <c r="R637" s="16" t="s">
        <v>112</v>
      </c>
      <c r="S637" s="16" t="s">
        <v>31</v>
      </c>
      <c r="T637" s="16" t="s">
        <v>113</v>
      </c>
      <c r="U637" s="16" t="s">
        <v>114</v>
      </c>
      <c r="V637" s="18">
        <v>27.72</v>
      </c>
      <c r="W637" s="16">
        <v>9</v>
      </c>
      <c r="X637" s="16">
        <v>0</v>
      </c>
      <c r="Y637" s="18">
        <v>13.3056</v>
      </c>
    </row>
    <row r="638" spans="1:25" x14ac:dyDescent="0.3">
      <c r="A638" s="13">
        <v>2125</v>
      </c>
      <c r="B638" s="13" t="s">
        <v>2175</v>
      </c>
      <c r="C638" s="21">
        <f>1/COUNTIF(B:B,'Store Data - 2017'!$B638)</f>
        <v>0.5</v>
      </c>
      <c r="D638" s="14">
        <v>43070</v>
      </c>
      <c r="E638" s="14">
        <v>43074</v>
      </c>
      <c r="F638" s="22" t="str">
        <f>TEXT('Store Data - 2017'!$D638,"mmmm")</f>
        <v>December</v>
      </c>
      <c r="G638" s="22" t="str">
        <f>TEXT('Store Data - 2017'!$D638,"dddd")</f>
        <v>Friday</v>
      </c>
      <c r="H638" s="13" t="s">
        <v>22</v>
      </c>
      <c r="I638" s="13" t="s">
        <v>2172</v>
      </c>
      <c r="J638" s="13" t="s">
        <v>2173</v>
      </c>
      <c r="K638" s="21">
        <f>1/COUNTIF(J:J,'Store Data - 2017'!$J638)</f>
        <v>0.14285714285714285</v>
      </c>
      <c r="L638" s="13" t="s">
        <v>48</v>
      </c>
      <c r="M638" s="13" t="s">
        <v>26</v>
      </c>
      <c r="N638" s="13" t="s">
        <v>38</v>
      </c>
      <c r="O638" s="13" t="s">
        <v>39</v>
      </c>
      <c r="P638" s="13">
        <v>19143</v>
      </c>
      <c r="Q638" s="13" t="s">
        <v>40</v>
      </c>
      <c r="R638" s="13" t="s">
        <v>2176</v>
      </c>
      <c r="S638" s="13" t="s">
        <v>31</v>
      </c>
      <c r="T638" s="13" t="s">
        <v>180</v>
      </c>
      <c r="U638" s="13" t="s">
        <v>2177</v>
      </c>
      <c r="V638" s="15">
        <v>104.68</v>
      </c>
      <c r="W638" s="13">
        <v>5</v>
      </c>
      <c r="X638" s="13">
        <v>0.2</v>
      </c>
      <c r="Y638" s="15">
        <v>35.329500000000003</v>
      </c>
    </row>
    <row r="639" spans="1:25" x14ac:dyDescent="0.3">
      <c r="A639" s="16">
        <v>2126</v>
      </c>
      <c r="B639" s="16" t="s">
        <v>2175</v>
      </c>
      <c r="C639" s="21">
        <f>1/COUNTIF(B:B,'Store Data - 2017'!$B639)</f>
        <v>0.5</v>
      </c>
      <c r="D639" s="17">
        <v>43070</v>
      </c>
      <c r="E639" s="17">
        <v>43074</v>
      </c>
      <c r="F639" s="22" t="str">
        <f>TEXT('Store Data - 2017'!$D639,"mmmm")</f>
        <v>December</v>
      </c>
      <c r="G639" s="22" t="str">
        <f>TEXT('Store Data - 2017'!$D639,"dddd")</f>
        <v>Friday</v>
      </c>
      <c r="H639" s="16" t="s">
        <v>22</v>
      </c>
      <c r="I639" s="16" t="s">
        <v>2172</v>
      </c>
      <c r="J639" s="16" t="s">
        <v>2173</v>
      </c>
      <c r="K639" s="21">
        <f>1/COUNTIF(J:J,'Store Data - 2017'!$J639)</f>
        <v>0.14285714285714285</v>
      </c>
      <c r="L639" s="16" t="s">
        <v>48</v>
      </c>
      <c r="M639" s="16" t="s">
        <v>26</v>
      </c>
      <c r="N639" s="16" t="s">
        <v>38</v>
      </c>
      <c r="O639" s="16" t="s">
        <v>39</v>
      </c>
      <c r="P639" s="16">
        <v>19143</v>
      </c>
      <c r="Q639" s="16" t="s">
        <v>40</v>
      </c>
      <c r="R639" s="16" t="s">
        <v>2178</v>
      </c>
      <c r="S639" s="16" t="s">
        <v>61</v>
      </c>
      <c r="T639" s="16" t="s">
        <v>62</v>
      </c>
      <c r="U639" s="16" t="s">
        <v>2179</v>
      </c>
      <c r="V639" s="18">
        <v>62.957999999999998</v>
      </c>
      <c r="W639" s="16">
        <v>7</v>
      </c>
      <c r="X639" s="16">
        <v>0.4</v>
      </c>
      <c r="Y639" s="18">
        <v>9.4436999999999998</v>
      </c>
    </row>
    <row r="640" spans="1:25" x14ac:dyDescent="0.3">
      <c r="A640" s="13">
        <v>2139</v>
      </c>
      <c r="B640" s="13" t="s">
        <v>2180</v>
      </c>
      <c r="C640" s="21">
        <f>1/COUNTIF(B:B,'Store Data - 2017'!$B640)</f>
        <v>1</v>
      </c>
      <c r="D640" s="14">
        <v>43055</v>
      </c>
      <c r="E640" s="14">
        <v>43055</v>
      </c>
      <c r="F640" s="22" t="str">
        <f>TEXT('Store Data - 2017'!$D640,"mmmm")</f>
        <v>November</v>
      </c>
      <c r="G640" s="22" t="str">
        <f>TEXT('Store Data - 2017'!$D640,"dddd")</f>
        <v>Thursday</v>
      </c>
      <c r="H640" s="13" t="s">
        <v>760</v>
      </c>
      <c r="I640" s="13" t="s">
        <v>2064</v>
      </c>
      <c r="J640" s="13" t="s">
        <v>2065</v>
      </c>
      <c r="K640" s="21">
        <f>1/COUNTIF(J:J,'Store Data - 2017'!$J640)</f>
        <v>0.33333333333333331</v>
      </c>
      <c r="L640" s="13" t="s">
        <v>25</v>
      </c>
      <c r="M640" s="13" t="s">
        <v>26</v>
      </c>
      <c r="N640" s="13" t="s">
        <v>126</v>
      </c>
      <c r="O640" s="13" t="s">
        <v>127</v>
      </c>
      <c r="P640" s="13">
        <v>10009</v>
      </c>
      <c r="Q640" s="13" t="s">
        <v>40</v>
      </c>
      <c r="R640" s="13" t="s">
        <v>2181</v>
      </c>
      <c r="S640" s="13" t="s">
        <v>31</v>
      </c>
      <c r="T640" s="13" t="s">
        <v>32</v>
      </c>
      <c r="U640" s="13" t="s">
        <v>2182</v>
      </c>
      <c r="V640" s="15">
        <v>146.82</v>
      </c>
      <c r="W640" s="13">
        <v>3</v>
      </c>
      <c r="X640" s="13">
        <v>0</v>
      </c>
      <c r="Y640" s="15">
        <v>73.41</v>
      </c>
    </row>
    <row r="641" spans="1:25" x14ac:dyDescent="0.3">
      <c r="A641" s="16">
        <v>2150</v>
      </c>
      <c r="B641" s="16" t="s">
        <v>2183</v>
      </c>
      <c r="C641" s="21">
        <f>1/COUNTIF(B:B,'Store Data - 2017'!$B641)</f>
        <v>1</v>
      </c>
      <c r="D641" s="17">
        <v>42825</v>
      </c>
      <c r="E641" s="17">
        <v>42830</v>
      </c>
      <c r="F641" s="22" t="str">
        <f>TEXT('Store Data - 2017'!$D641,"mmmm")</f>
        <v>March</v>
      </c>
      <c r="G641" s="22" t="str">
        <f>TEXT('Store Data - 2017'!$D641,"dddd")</f>
        <v>Friday</v>
      </c>
      <c r="H641" s="16" t="s">
        <v>22</v>
      </c>
      <c r="I641" s="16" t="s">
        <v>2184</v>
      </c>
      <c r="J641" s="16" t="s">
        <v>2185</v>
      </c>
      <c r="K641" s="21">
        <f>1/COUNTIF(J:J,'Store Data - 2017'!$J641)</f>
        <v>0.2</v>
      </c>
      <c r="L641" s="16" t="s">
        <v>25</v>
      </c>
      <c r="M641" s="16" t="s">
        <v>26</v>
      </c>
      <c r="N641" s="16" t="s">
        <v>126</v>
      </c>
      <c r="O641" s="16" t="s">
        <v>127</v>
      </c>
      <c r="P641" s="16">
        <v>10035</v>
      </c>
      <c r="Q641" s="16" t="s">
        <v>40</v>
      </c>
      <c r="R641" s="16" t="s">
        <v>2186</v>
      </c>
      <c r="S641" s="16" t="s">
        <v>61</v>
      </c>
      <c r="T641" s="16" t="s">
        <v>62</v>
      </c>
      <c r="U641" s="16" t="s">
        <v>2187</v>
      </c>
      <c r="V641" s="18">
        <v>84.95</v>
      </c>
      <c r="W641" s="16">
        <v>5</v>
      </c>
      <c r="X641" s="16">
        <v>0</v>
      </c>
      <c r="Y641" s="18">
        <v>22.087</v>
      </c>
    </row>
    <row r="642" spans="1:25" x14ac:dyDescent="0.3">
      <c r="A642" s="13">
        <v>2151</v>
      </c>
      <c r="B642" s="13" t="s">
        <v>2188</v>
      </c>
      <c r="C642" s="21">
        <f>1/COUNTIF(B:B,'Store Data - 2017'!$B642)</f>
        <v>1</v>
      </c>
      <c r="D642" s="14">
        <v>43058</v>
      </c>
      <c r="E642" s="14">
        <v>43065</v>
      </c>
      <c r="F642" s="22" t="str">
        <f>TEXT('Store Data - 2017'!$D642,"mmmm")</f>
        <v>November</v>
      </c>
      <c r="G642" s="22" t="str">
        <f>TEXT('Store Data - 2017'!$D642,"dddd")</f>
        <v>Sunday</v>
      </c>
      <c r="H642" s="13" t="s">
        <v>22</v>
      </c>
      <c r="I642" s="13" t="s">
        <v>2189</v>
      </c>
      <c r="J642" s="13" t="s">
        <v>2190</v>
      </c>
      <c r="K642" s="21">
        <f>1/COUNTIF(J:J,'Store Data - 2017'!$J642)</f>
        <v>0.2</v>
      </c>
      <c r="L642" s="13" t="s">
        <v>25</v>
      </c>
      <c r="M642" s="13" t="s">
        <v>26</v>
      </c>
      <c r="N642" s="13" t="s">
        <v>2191</v>
      </c>
      <c r="O642" s="13" t="s">
        <v>50</v>
      </c>
      <c r="P642" s="13">
        <v>77840</v>
      </c>
      <c r="Q642" s="13" t="s">
        <v>51</v>
      </c>
      <c r="R642" s="13" t="s">
        <v>2192</v>
      </c>
      <c r="S642" s="13" t="s">
        <v>42</v>
      </c>
      <c r="T642" s="13" t="s">
        <v>43</v>
      </c>
      <c r="U642" s="13" t="s">
        <v>2193</v>
      </c>
      <c r="V642" s="15">
        <v>233.05799999999999</v>
      </c>
      <c r="W642" s="13">
        <v>3</v>
      </c>
      <c r="X642" s="13">
        <v>0.3</v>
      </c>
      <c r="Y642" s="15">
        <v>-53.270400000000002</v>
      </c>
    </row>
    <row r="643" spans="1:25" x14ac:dyDescent="0.3">
      <c r="A643" s="16">
        <v>2159</v>
      </c>
      <c r="B643" s="16" t="s">
        <v>2194</v>
      </c>
      <c r="C643" s="21">
        <f>1/COUNTIF(B:B,'Store Data - 2017'!$B643)</f>
        <v>1</v>
      </c>
      <c r="D643" s="17">
        <v>43029</v>
      </c>
      <c r="E643" s="17">
        <v>43034</v>
      </c>
      <c r="F643" s="22" t="str">
        <f>TEXT('Store Data - 2017'!$D643,"mmmm")</f>
        <v>October</v>
      </c>
      <c r="G643" s="22" t="str">
        <f>TEXT('Store Data - 2017'!$D643,"dddd")</f>
        <v>Saturday</v>
      </c>
      <c r="H643" s="16" t="s">
        <v>22</v>
      </c>
      <c r="I643" s="16" t="s">
        <v>2195</v>
      </c>
      <c r="J643" s="16" t="s">
        <v>2196</v>
      </c>
      <c r="K643" s="21">
        <f>1/COUNTIF(J:J,'Store Data - 2017'!$J643)</f>
        <v>0.16666666666666666</v>
      </c>
      <c r="L643" s="16" t="s">
        <v>48</v>
      </c>
      <c r="M643" s="16" t="s">
        <v>26</v>
      </c>
      <c r="N643" s="16" t="s">
        <v>2197</v>
      </c>
      <c r="O643" s="16" t="s">
        <v>68</v>
      </c>
      <c r="P643" s="16">
        <v>32725</v>
      </c>
      <c r="Q643" s="16" t="s">
        <v>29</v>
      </c>
      <c r="R643" s="16" t="s">
        <v>2198</v>
      </c>
      <c r="S643" s="16" t="s">
        <v>31</v>
      </c>
      <c r="T643" s="16" t="s">
        <v>146</v>
      </c>
      <c r="U643" s="16" t="s">
        <v>2199</v>
      </c>
      <c r="V643" s="18">
        <v>17.856000000000002</v>
      </c>
      <c r="W643" s="16">
        <v>4</v>
      </c>
      <c r="X643" s="16">
        <v>0.2</v>
      </c>
      <c r="Y643" s="18">
        <v>2.0087999999999999</v>
      </c>
    </row>
    <row r="644" spans="1:25" x14ac:dyDescent="0.3">
      <c r="A644" s="13">
        <v>2163</v>
      </c>
      <c r="B644" s="13" t="s">
        <v>2200</v>
      </c>
      <c r="C644" s="21">
        <f>1/COUNTIF(B:B,'Store Data - 2017'!$B644)</f>
        <v>1</v>
      </c>
      <c r="D644" s="14">
        <v>42807</v>
      </c>
      <c r="E644" s="14">
        <v>42813</v>
      </c>
      <c r="F644" s="22" t="str">
        <f>TEXT('Store Data - 2017'!$D644,"mmmm")</f>
        <v>March</v>
      </c>
      <c r="G644" s="22" t="str">
        <f>TEXT('Store Data - 2017'!$D644,"dddd")</f>
        <v>Monday</v>
      </c>
      <c r="H644" s="13" t="s">
        <v>22</v>
      </c>
      <c r="I644" s="13" t="s">
        <v>2201</v>
      </c>
      <c r="J644" s="13" t="s">
        <v>2202</v>
      </c>
      <c r="K644" s="21">
        <f>1/COUNTIF(J:J,'Store Data - 2017'!$J644)</f>
        <v>7.1428571428571425E-2</v>
      </c>
      <c r="L644" s="13" t="s">
        <v>48</v>
      </c>
      <c r="M644" s="13" t="s">
        <v>26</v>
      </c>
      <c r="N644" s="13" t="s">
        <v>2203</v>
      </c>
      <c r="O644" s="13" t="s">
        <v>134</v>
      </c>
      <c r="P644" s="13">
        <v>95336</v>
      </c>
      <c r="Q644" s="13" t="s">
        <v>120</v>
      </c>
      <c r="R644" s="13" t="s">
        <v>2204</v>
      </c>
      <c r="S644" s="13" t="s">
        <v>31</v>
      </c>
      <c r="T644" s="13" t="s">
        <v>32</v>
      </c>
      <c r="U644" s="13" t="s">
        <v>2205</v>
      </c>
      <c r="V644" s="15">
        <v>314.55</v>
      </c>
      <c r="W644" s="13">
        <v>3</v>
      </c>
      <c r="X644" s="13">
        <v>0</v>
      </c>
      <c r="Y644" s="15">
        <v>150.98400000000001</v>
      </c>
    </row>
    <row r="645" spans="1:25" x14ac:dyDescent="0.3">
      <c r="A645" s="16">
        <v>2169</v>
      </c>
      <c r="B645" s="16" t="s">
        <v>2206</v>
      </c>
      <c r="C645" s="21">
        <f>1/COUNTIF(B:B,'Store Data - 2017'!$B645)</f>
        <v>0.33333333333333331</v>
      </c>
      <c r="D645" s="17">
        <v>42762</v>
      </c>
      <c r="E645" s="17">
        <v>42765</v>
      </c>
      <c r="F645" s="22" t="str">
        <f>TEXT('Store Data - 2017'!$D645,"mmmm")</f>
        <v>January</v>
      </c>
      <c r="G645" s="22" t="str">
        <f>TEXT('Store Data - 2017'!$D645,"dddd")</f>
        <v>Friday</v>
      </c>
      <c r="H645" s="16" t="s">
        <v>35</v>
      </c>
      <c r="I645" s="16" t="s">
        <v>2207</v>
      </c>
      <c r="J645" s="16" t="s">
        <v>2208</v>
      </c>
      <c r="K645" s="21">
        <f>1/COUNTIF(J:J,'Store Data - 2017'!$J645)</f>
        <v>0.25</v>
      </c>
      <c r="L645" s="16" t="s">
        <v>25</v>
      </c>
      <c r="M645" s="16" t="s">
        <v>26</v>
      </c>
      <c r="N645" s="16" t="s">
        <v>1697</v>
      </c>
      <c r="O645" s="16" t="s">
        <v>166</v>
      </c>
      <c r="P645" s="16">
        <v>44240</v>
      </c>
      <c r="Q645" s="16" t="s">
        <v>40</v>
      </c>
      <c r="R645" s="16" t="s">
        <v>2209</v>
      </c>
      <c r="S645" s="16" t="s">
        <v>31</v>
      </c>
      <c r="T645" s="16" t="s">
        <v>146</v>
      </c>
      <c r="U645" s="16" t="s">
        <v>2210</v>
      </c>
      <c r="V645" s="18">
        <v>14.016</v>
      </c>
      <c r="W645" s="16">
        <v>3</v>
      </c>
      <c r="X645" s="16">
        <v>0.2</v>
      </c>
      <c r="Y645" s="18">
        <v>1.752</v>
      </c>
    </row>
    <row r="646" spans="1:25" x14ac:dyDescent="0.3">
      <c r="A646" s="13">
        <v>2170</v>
      </c>
      <c r="B646" s="13" t="s">
        <v>2206</v>
      </c>
      <c r="C646" s="21">
        <f>1/COUNTIF(B:B,'Store Data - 2017'!$B646)</f>
        <v>0.33333333333333331</v>
      </c>
      <c r="D646" s="14">
        <v>42762</v>
      </c>
      <c r="E646" s="14">
        <v>42765</v>
      </c>
      <c r="F646" s="22" t="str">
        <f>TEXT('Store Data - 2017'!$D646,"mmmm")</f>
        <v>January</v>
      </c>
      <c r="G646" s="22" t="str">
        <f>TEXT('Store Data - 2017'!$D646,"dddd")</f>
        <v>Friday</v>
      </c>
      <c r="H646" s="13" t="s">
        <v>35</v>
      </c>
      <c r="I646" s="13" t="s">
        <v>2207</v>
      </c>
      <c r="J646" s="13" t="s">
        <v>2208</v>
      </c>
      <c r="K646" s="21">
        <f>1/COUNTIF(J:J,'Store Data - 2017'!$J646)</f>
        <v>0.25</v>
      </c>
      <c r="L646" s="13" t="s">
        <v>25</v>
      </c>
      <c r="M646" s="13" t="s">
        <v>26</v>
      </c>
      <c r="N646" s="13" t="s">
        <v>1697</v>
      </c>
      <c r="O646" s="13" t="s">
        <v>166</v>
      </c>
      <c r="P646" s="13">
        <v>44240</v>
      </c>
      <c r="Q646" s="13" t="s">
        <v>40</v>
      </c>
      <c r="R646" s="13" t="s">
        <v>969</v>
      </c>
      <c r="S646" s="13" t="s">
        <v>61</v>
      </c>
      <c r="T646" s="13" t="s">
        <v>110</v>
      </c>
      <c r="U646" s="13" t="s">
        <v>970</v>
      </c>
      <c r="V646" s="15">
        <v>71.975999999999999</v>
      </c>
      <c r="W646" s="13">
        <v>3</v>
      </c>
      <c r="X646" s="13">
        <v>0.2</v>
      </c>
      <c r="Y646" s="15">
        <v>-8.9969999999999999</v>
      </c>
    </row>
    <row r="647" spans="1:25" x14ac:dyDescent="0.3">
      <c r="A647" s="16">
        <v>2171</v>
      </c>
      <c r="B647" s="16" t="s">
        <v>2206</v>
      </c>
      <c r="C647" s="21">
        <f>1/COUNTIF(B:B,'Store Data - 2017'!$B647)</f>
        <v>0.33333333333333331</v>
      </c>
      <c r="D647" s="17">
        <v>42762</v>
      </c>
      <c r="E647" s="17">
        <v>42765</v>
      </c>
      <c r="F647" s="22" t="str">
        <f>TEXT('Store Data - 2017'!$D647,"mmmm")</f>
        <v>January</v>
      </c>
      <c r="G647" s="22" t="str">
        <f>TEXT('Store Data - 2017'!$D647,"dddd")</f>
        <v>Friday</v>
      </c>
      <c r="H647" s="16" t="s">
        <v>35</v>
      </c>
      <c r="I647" s="16" t="s">
        <v>2207</v>
      </c>
      <c r="J647" s="16" t="s">
        <v>2208</v>
      </c>
      <c r="K647" s="21">
        <f>1/COUNTIF(J:J,'Store Data - 2017'!$J647)</f>
        <v>0.25</v>
      </c>
      <c r="L647" s="16" t="s">
        <v>25</v>
      </c>
      <c r="M647" s="16" t="s">
        <v>26</v>
      </c>
      <c r="N647" s="16" t="s">
        <v>1697</v>
      </c>
      <c r="O647" s="16" t="s">
        <v>166</v>
      </c>
      <c r="P647" s="16">
        <v>44240</v>
      </c>
      <c r="Q647" s="16" t="s">
        <v>40</v>
      </c>
      <c r="R647" s="16" t="s">
        <v>1136</v>
      </c>
      <c r="S647" s="16" t="s">
        <v>61</v>
      </c>
      <c r="T647" s="16" t="s">
        <v>62</v>
      </c>
      <c r="U647" s="16" t="s">
        <v>1137</v>
      </c>
      <c r="V647" s="18">
        <v>107.982</v>
      </c>
      <c r="W647" s="16">
        <v>3</v>
      </c>
      <c r="X647" s="16">
        <v>0.4</v>
      </c>
      <c r="Y647" s="18">
        <v>-26.9955</v>
      </c>
    </row>
    <row r="648" spans="1:25" x14ac:dyDescent="0.3">
      <c r="A648" s="13">
        <v>2172</v>
      </c>
      <c r="B648" s="13" t="s">
        <v>2211</v>
      </c>
      <c r="C648" s="21">
        <f>1/COUNTIF(B:B,'Store Data - 2017'!$B648)</f>
        <v>1</v>
      </c>
      <c r="D648" s="14">
        <v>43058</v>
      </c>
      <c r="E648" s="14">
        <v>43064</v>
      </c>
      <c r="F648" s="22" t="str">
        <f>TEXT('Store Data - 2017'!$D648,"mmmm")</f>
        <v>November</v>
      </c>
      <c r="G648" s="22" t="str">
        <f>TEXT('Store Data - 2017'!$D648,"dddd")</f>
        <v>Sunday</v>
      </c>
      <c r="H648" s="13" t="s">
        <v>22</v>
      </c>
      <c r="I648" s="13" t="s">
        <v>55</v>
      </c>
      <c r="J648" s="13" t="s">
        <v>56</v>
      </c>
      <c r="K648" s="21">
        <f>1/COUNTIF(J:J,'Store Data - 2017'!$J648)</f>
        <v>0.33333333333333331</v>
      </c>
      <c r="L648" s="13" t="s">
        <v>57</v>
      </c>
      <c r="M648" s="13" t="s">
        <v>26</v>
      </c>
      <c r="N648" s="13" t="s">
        <v>2212</v>
      </c>
      <c r="O648" s="13" t="s">
        <v>50</v>
      </c>
      <c r="P648" s="13">
        <v>76903</v>
      </c>
      <c r="Q648" s="13" t="s">
        <v>51</v>
      </c>
      <c r="R648" s="13" t="s">
        <v>2213</v>
      </c>
      <c r="S648" s="13" t="s">
        <v>42</v>
      </c>
      <c r="T648" s="13" t="s">
        <v>43</v>
      </c>
      <c r="U648" s="13" t="s">
        <v>2214</v>
      </c>
      <c r="V648" s="15">
        <v>305.31200000000001</v>
      </c>
      <c r="W648" s="13">
        <v>2</v>
      </c>
      <c r="X648" s="13">
        <v>0.3</v>
      </c>
      <c r="Y648" s="15">
        <v>-8.7232000000000003</v>
      </c>
    </row>
    <row r="649" spans="1:25" x14ac:dyDescent="0.3">
      <c r="A649" s="16">
        <v>2186</v>
      </c>
      <c r="B649" s="16" t="s">
        <v>2215</v>
      </c>
      <c r="C649" s="21">
        <f>1/COUNTIF(B:B,'Store Data - 2017'!$B649)</f>
        <v>1</v>
      </c>
      <c r="D649" s="17">
        <v>42948</v>
      </c>
      <c r="E649" s="17">
        <v>42951</v>
      </c>
      <c r="F649" s="22" t="str">
        <f>TEXT('Store Data - 2017'!$D649,"mmmm")</f>
        <v>August</v>
      </c>
      <c r="G649" s="22" t="str">
        <f>TEXT('Store Data - 2017'!$D649,"dddd")</f>
        <v>Tuesday</v>
      </c>
      <c r="H649" s="16" t="s">
        <v>35</v>
      </c>
      <c r="I649" s="16" t="s">
        <v>224</v>
      </c>
      <c r="J649" s="16" t="s">
        <v>225</v>
      </c>
      <c r="K649" s="21">
        <f>1/COUNTIF(J:J,'Store Data - 2017'!$J649)</f>
        <v>0.14285714285714285</v>
      </c>
      <c r="L649" s="16" t="s">
        <v>57</v>
      </c>
      <c r="M649" s="16" t="s">
        <v>26</v>
      </c>
      <c r="N649" s="16" t="s">
        <v>2216</v>
      </c>
      <c r="O649" s="16" t="s">
        <v>134</v>
      </c>
      <c r="P649" s="16">
        <v>93905</v>
      </c>
      <c r="Q649" s="16" t="s">
        <v>120</v>
      </c>
      <c r="R649" s="16" t="s">
        <v>2217</v>
      </c>
      <c r="S649" s="16" t="s">
        <v>31</v>
      </c>
      <c r="T649" s="16" t="s">
        <v>84</v>
      </c>
      <c r="U649" s="16" t="s">
        <v>2218</v>
      </c>
      <c r="V649" s="18">
        <v>54.896000000000001</v>
      </c>
      <c r="W649" s="16">
        <v>2</v>
      </c>
      <c r="X649" s="16">
        <v>0.2</v>
      </c>
      <c r="Y649" s="18">
        <v>18.5274</v>
      </c>
    </row>
    <row r="650" spans="1:25" x14ac:dyDescent="0.3">
      <c r="A650" s="13">
        <v>2188</v>
      </c>
      <c r="B650" s="13" t="s">
        <v>2219</v>
      </c>
      <c r="C650" s="21">
        <f>1/COUNTIF(B:B,'Store Data - 2017'!$B650)</f>
        <v>0.33333333333333331</v>
      </c>
      <c r="D650" s="14">
        <v>42957</v>
      </c>
      <c r="E650" s="14">
        <v>42962</v>
      </c>
      <c r="F650" s="22" t="str">
        <f>TEXT('Store Data - 2017'!$D650,"mmmm")</f>
        <v>August</v>
      </c>
      <c r="G650" s="22" t="str">
        <f>TEXT('Store Data - 2017'!$D650,"dddd")</f>
        <v>Thursday</v>
      </c>
      <c r="H650" s="13" t="s">
        <v>22</v>
      </c>
      <c r="I650" s="13" t="s">
        <v>2220</v>
      </c>
      <c r="J650" s="13" t="s">
        <v>2221</v>
      </c>
      <c r="K650" s="21">
        <f>1/COUNTIF(J:J,'Store Data - 2017'!$J650)</f>
        <v>0.33333333333333331</v>
      </c>
      <c r="L650" s="13" t="s">
        <v>25</v>
      </c>
      <c r="M650" s="13" t="s">
        <v>26</v>
      </c>
      <c r="N650" s="13" t="s">
        <v>165</v>
      </c>
      <c r="O650" s="13" t="s">
        <v>496</v>
      </c>
      <c r="P650" s="13">
        <v>47201</v>
      </c>
      <c r="Q650" s="13" t="s">
        <v>51</v>
      </c>
      <c r="R650" s="13" t="s">
        <v>2222</v>
      </c>
      <c r="S650" s="13" t="s">
        <v>31</v>
      </c>
      <c r="T650" s="13" t="s">
        <v>180</v>
      </c>
      <c r="U650" s="13" t="s">
        <v>1925</v>
      </c>
      <c r="V650" s="15">
        <v>70.08</v>
      </c>
      <c r="W650" s="13">
        <v>6</v>
      </c>
      <c r="X650" s="13">
        <v>0</v>
      </c>
      <c r="Y650" s="15">
        <v>35.04</v>
      </c>
    </row>
    <row r="651" spans="1:25" x14ac:dyDescent="0.3">
      <c r="A651" s="16">
        <v>2189</v>
      </c>
      <c r="B651" s="16" t="s">
        <v>2219</v>
      </c>
      <c r="C651" s="21">
        <f>1/COUNTIF(B:B,'Store Data - 2017'!$B651)</f>
        <v>0.33333333333333331</v>
      </c>
      <c r="D651" s="17">
        <v>42957</v>
      </c>
      <c r="E651" s="17">
        <v>42962</v>
      </c>
      <c r="F651" s="22" t="str">
        <f>TEXT('Store Data - 2017'!$D651,"mmmm")</f>
        <v>August</v>
      </c>
      <c r="G651" s="22" t="str">
        <f>TEXT('Store Data - 2017'!$D651,"dddd")</f>
        <v>Thursday</v>
      </c>
      <c r="H651" s="16" t="s">
        <v>22</v>
      </c>
      <c r="I651" s="16" t="s">
        <v>2220</v>
      </c>
      <c r="J651" s="16" t="s">
        <v>2221</v>
      </c>
      <c r="K651" s="21">
        <f>1/COUNTIF(J:J,'Store Data - 2017'!$J651)</f>
        <v>0.33333333333333331</v>
      </c>
      <c r="L651" s="16" t="s">
        <v>25</v>
      </c>
      <c r="M651" s="16" t="s">
        <v>26</v>
      </c>
      <c r="N651" s="16" t="s">
        <v>165</v>
      </c>
      <c r="O651" s="16" t="s">
        <v>496</v>
      </c>
      <c r="P651" s="16">
        <v>47201</v>
      </c>
      <c r="Q651" s="16" t="s">
        <v>51</v>
      </c>
      <c r="R651" s="16" t="s">
        <v>2223</v>
      </c>
      <c r="S651" s="16" t="s">
        <v>42</v>
      </c>
      <c r="T651" s="16" t="s">
        <v>87</v>
      </c>
      <c r="U651" s="16" t="s">
        <v>2224</v>
      </c>
      <c r="V651" s="18">
        <v>121.3</v>
      </c>
      <c r="W651" s="16">
        <v>2</v>
      </c>
      <c r="X651" s="16">
        <v>0</v>
      </c>
      <c r="Y651" s="18">
        <v>25.472999999999999</v>
      </c>
    </row>
    <row r="652" spans="1:25" x14ac:dyDescent="0.3">
      <c r="A652" s="13">
        <v>2190</v>
      </c>
      <c r="B652" s="13" t="s">
        <v>2219</v>
      </c>
      <c r="C652" s="21">
        <f>1/COUNTIF(B:B,'Store Data - 2017'!$B652)</f>
        <v>0.33333333333333331</v>
      </c>
      <c r="D652" s="14">
        <v>42957</v>
      </c>
      <c r="E652" s="14">
        <v>42962</v>
      </c>
      <c r="F652" s="22" t="str">
        <f>TEXT('Store Data - 2017'!$D652,"mmmm")</f>
        <v>August</v>
      </c>
      <c r="G652" s="22" t="str">
        <f>TEXT('Store Data - 2017'!$D652,"dddd")</f>
        <v>Thursday</v>
      </c>
      <c r="H652" s="13" t="s">
        <v>22</v>
      </c>
      <c r="I652" s="13" t="s">
        <v>2220</v>
      </c>
      <c r="J652" s="13" t="s">
        <v>2221</v>
      </c>
      <c r="K652" s="21">
        <f>1/COUNTIF(J:J,'Store Data - 2017'!$J652)</f>
        <v>0.33333333333333331</v>
      </c>
      <c r="L652" s="13" t="s">
        <v>25</v>
      </c>
      <c r="M652" s="13" t="s">
        <v>26</v>
      </c>
      <c r="N652" s="13" t="s">
        <v>165</v>
      </c>
      <c r="O652" s="13" t="s">
        <v>496</v>
      </c>
      <c r="P652" s="13">
        <v>47201</v>
      </c>
      <c r="Q652" s="13" t="s">
        <v>51</v>
      </c>
      <c r="R652" s="13" t="s">
        <v>2225</v>
      </c>
      <c r="S652" s="13" t="s">
        <v>61</v>
      </c>
      <c r="T652" s="13" t="s">
        <v>62</v>
      </c>
      <c r="U652" s="13" t="s">
        <v>2226</v>
      </c>
      <c r="V652" s="15">
        <v>1454.49</v>
      </c>
      <c r="W652" s="13">
        <v>9</v>
      </c>
      <c r="X652" s="13">
        <v>0</v>
      </c>
      <c r="Y652" s="15">
        <v>378.16739999999999</v>
      </c>
    </row>
    <row r="653" spans="1:25" x14ac:dyDescent="0.3">
      <c r="A653" s="16">
        <v>2213</v>
      </c>
      <c r="B653" s="16" t="s">
        <v>2227</v>
      </c>
      <c r="C653" s="21">
        <f>1/COUNTIF(B:B,'Store Data - 2017'!$B653)</f>
        <v>1</v>
      </c>
      <c r="D653" s="17">
        <v>43060</v>
      </c>
      <c r="E653" s="17">
        <v>43064</v>
      </c>
      <c r="F653" s="22" t="str">
        <f>TEXT('Store Data - 2017'!$D653,"mmmm")</f>
        <v>November</v>
      </c>
      <c r="G653" s="22" t="str">
        <f>TEXT('Store Data - 2017'!$D653,"dddd")</f>
        <v>Tuesday</v>
      </c>
      <c r="H653" s="16" t="s">
        <v>22</v>
      </c>
      <c r="I653" s="16" t="s">
        <v>1070</v>
      </c>
      <c r="J653" s="16" t="s">
        <v>1071</v>
      </c>
      <c r="K653" s="21">
        <f>1/COUNTIF(J:J,'Store Data - 2017'!$J653)</f>
        <v>0.25</v>
      </c>
      <c r="L653" s="16" t="s">
        <v>25</v>
      </c>
      <c r="M653" s="16" t="s">
        <v>26</v>
      </c>
      <c r="N653" s="16" t="s">
        <v>126</v>
      </c>
      <c r="O653" s="16" t="s">
        <v>127</v>
      </c>
      <c r="P653" s="16">
        <v>10035</v>
      </c>
      <c r="Q653" s="16" t="s">
        <v>40</v>
      </c>
      <c r="R653" s="16" t="s">
        <v>1306</v>
      </c>
      <c r="S653" s="16" t="s">
        <v>42</v>
      </c>
      <c r="T653" s="16" t="s">
        <v>87</v>
      </c>
      <c r="U653" s="16" t="s">
        <v>1307</v>
      </c>
      <c r="V653" s="18">
        <v>27.42</v>
      </c>
      <c r="W653" s="16">
        <v>1</v>
      </c>
      <c r="X653" s="16">
        <v>0</v>
      </c>
      <c r="Y653" s="18">
        <v>11.2422</v>
      </c>
    </row>
    <row r="654" spans="1:25" x14ac:dyDescent="0.3">
      <c r="A654" s="13">
        <v>2214</v>
      </c>
      <c r="B654" s="13" t="s">
        <v>2228</v>
      </c>
      <c r="C654" s="21">
        <f>1/COUNTIF(B:B,'Store Data - 2017'!$B654)</f>
        <v>0.25</v>
      </c>
      <c r="D654" s="14">
        <v>43009</v>
      </c>
      <c r="E654" s="14">
        <v>43010</v>
      </c>
      <c r="F654" s="22" t="str">
        <f>TEXT('Store Data - 2017'!$D654,"mmmm")</f>
        <v>October</v>
      </c>
      <c r="G654" s="22" t="str">
        <f>TEXT('Store Data - 2017'!$D654,"dddd")</f>
        <v>Sunday</v>
      </c>
      <c r="H654" s="13" t="s">
        <v>80</v>
      </c>
      <c r="I654" s="13" t="s">
        <v>2229</v>
      </c>
      <c r="J654" s="13" t="s">
        <v>2230</v>
      </c>
      <c r="K654" s="21">
        <f>1/COUNTIF(J:J,'Store Data - 2017'!$J654)</f>
        <v>0.1111111111111111</v>
      </c>
      <c r="L654" s="13" t="s">
        <v>25</v>
      </c>
      <c r="M654" s="13" t="s">
        <v>26</v>
      </c>
      <c r="N654" s="13" t="s">
        <v>2231</v>
      </c>
      <c r="O654" s="13" t="s">
        <v>134</v>
      </c>
      <c r="P654" s="13">
        <v>95123</v>
      </c>
      <c r="Q654" s="13" t="s">
        <v>120</v>
      </c>
      <c r="R654" s="13" t="s">
        <v>1107</v>
      </c>
      <c r="S654" s="13" t="s">
        <v>31</v>
      </c>
      <c r="T654" s="13" t="s">
        <v>84</v>
      </c>
      <c r="U654" s="13" t="s">
        <v>1108</v>
      </c>
      <c r="V654" s="15">
        <v>1.44</v>
      </c>
      <c r="W654" s="13">
        <v>1</v>
      </c>
      <c r="X654" s="13">
        <v>0.2</v>
      </c>
      <c r="Y654" s="15">
        <v>0.504</v>
      </c>
    </row>
    <row r="655" spans="1:25" x14ac:dyDescent="0.3">
      <c r="A655" s="16">
        <v>2215</v>
      </c>
      <c r="B655" s="16" t="s">
        <v>2228</v>
      </c>
      <c r="C655" s="21">
        <f>1/COUNTIF(B:B,'Store Data - 2017'!$B655)</f>
        <v>0.25</v>
      </c>
      <c r="D655" s="17">
        <v>43009</v>
      </c>
      <c r="E655" s="17">
        <v>43010</v>
      </c>
      <c r="F655" s="22" t="str">
        <f>TEXT('Store Data - 2017'!$D655,"mmmm")</f>
        <v>October</v>
      </c>
      <c r="G655" s="22" t="str">
        <f>TEXT('Store Data - 2017'!$D655,"dddd")</f>
        <v>Sunday</v>
      </c>
      <c r="H655" s="16" t="s">
        <v>80</v>
      </c>
      <c r="I655" s="16" t="s">
        <v>2229</v>
      </c>
      <c r="J655" s="16" t="s">
        <v>2230</v>
      </c>
      <c r="K655" s="21">
        <f>1/COUNTIF(J:J,'Store Data - 2017'!$J655)</f>
        <v>0.1111111111111111</v>
      </c>
      <c r="L655" s="16" t="s">
        <v>25</v>
      </c>
      <c r="M655" s="16" t="s">
        <v>26</v>
      </c>
      <c r="N655" s="16" t="s">
        <v>2231</v>
      </c>
      <c r="O655" s="16" t="s">
        <v>134</v>
      </c>
      <c r="P655" s="16">
        <v>95123</v>
      </c>
      <c r="Q655" s="16" t="s">
        <v>120</v>
      </c>
      <c r="R655" s="16" t="s">
        <v>626</v>
      </c>
      <c r="S655" s="16" t="s">
        <v>31</v>
      </c>
      <c r="T655" s="16" t="s">
        <v>84</v>
      </c>
      <c r="U655" s="16" t="s">
        <v>627</v>
      </c>
      <c r="V655" s="18">
        <v>61.776000000000003</v>
      </c>
      <c r="W655" s="16">
        <v>13</v>
      </c>
      <c r="X655" s="16">
        <v>0.2</v>
      </c>
      <c r="Y655" s="18">
        <v>20.849399999999999</v>
      </c>
    </row>
    <row r="656" spans="1:25" x14ac:dyDescent="0.3">
      <c r="A656" s="13">
        <v>2216</v>
      </c>
      <c r="B656" s="13" t="s">
        <v>2228</v>
      </c>
      <c r="C656" s="21">
        <f>1/COUNTIF(B:B,'Store Data - 2017'!$B656)</f>
        <v>0.25</v>
      </c>
      <c r="D656" s="14">
        <v>43009</v>
      </c>
      <c r="E656" s="14">
        <v>43010</v>
      </c>
      <c r="F656" s="22" t="str">
        <f>TEXT('Store Data - 2017'!$D656,"mmmm")</f>
        <v>October</v>
      </c>
      <c r="G656" s="22" t="str">
        <f>TEXT('Store Data - 2017'!$D656,"dddd")</f>
        <v>Sunday</v>
      </c>
      <c r="H656" s="13" t="s">
        <v>80</v>
      </c>
      <c r="I656" s="13" t="s">
        <v>2229</v>
      </c>
      <c r="J656" s="13" t="s">
        <v>2230</v>
      </c>
      <c r="K656" s="21">
        <f>1/COUNTIF(J:J,'Store Data - 2017'!$J656)</f>
        <v>0.1111111111111111</v>
      </c>
      <c r="L656" s="13" t="s">
        <v>25</v>
      </c>
      <c r="M656" s="13" t="s">
        <v>26</v>
      </c>
      <c r="N656" s="13" t="s">
        <v>2231</v>
      </c>
      <c r="O656" s="13" t="s">
        <v>134</v>
      </c>
      <c r="P656" s="13">
        <v>95123</v>
      </c>
      <c r="Q656" s="13" t="s">
        <v>120</v>
      </c>
      <c r="R656" s="13" t="s">
        <v>1226</v>
      </c>
      <c r="S656" s="13" t="s">
        <v>31</v>
      </c>
      <c r="T656" s="13" t="s">
        <v>190</v>
      </c>
      <c r="U656" s="13" t="s">
        <v>1227</v>
      </c>
      <c r="V656" s="15">
        <v>241.96</v>
      </c>
      <c r="W656" s="13">
        <v>2</v>
      </c>
      <c r="X656" s="13">
        <v>0</v>
      </c>
      <c r="Y656" s="15">
        <v>60.49</v>
      </c>
    </row>
    <row r="657" spans="1:25" x14ac:dyDescent="0.3">
      <c r="A657" s="16">
        <v>2217</v>
      </c>
      <c r="B657" s="16" t="s">
        <v>2228</v>
      </c>
      <c r="C657" s="21">
        <f>1/COUNTIF(B:B,'Store Data - 2017'!$B657)</f>
        <v>0.25</v>
      </c>
      <c r="D657" s="17">
        <v>43009</v>
      </c>
      <c r="E657" s="17">
        <v>43010</v>
      </c>
      <c r="F657" s="22" t="str">
        <f>TEXT('Store Data - 2017'!$D657,"mmmm")</f>
        <v>October</v>
      </c>
      <c r="G657" s="22" t="str">
        <f>TEXT('Store Data - 2017'!$D657,"dddd")</f>
        <v>Sunday</v>
      </c>
      <c r="H657" s="16" t="s">
        <v>80</v>
      </c>
      <c r="I657" s="16" t="s">
        <v>2229</v>
      </c>
      <c r="J657" s="16" t="s">
        <v>2230</v>
      </c>
      <c r="K657" s="21">
        <f>1/COUNTIF(J:J,'Store Data - 2017'!$J657)</f>
        <v>0.1111111111111111</v>
      </c>
      <c r="L657" s="16" t="s">
        <v>25</v>
      </c>
      <c r="M657" s="16" t="s">
        <v>26</v>
      </c>
      <c r="N657" s="16" t="s">
        <v>2231</v>
      </c>
      <c r="O657" s="16" t="s">
        <v>134</v>
      </c>
      <c r="P657" s="16">
        <v>95123</v>
      </c>
      <c r="Q657" s="16" t="s">
        <v>120</v>
      </c>
      <c r="R657" s="16" t="s">
        <v>2232</v>
      </c>
      <c r="S657" s="16" t="s">
        <v>42</v>
      </c>
      <c r="T657" s="16" t="s">
        <v>43</v>
      </c>
      <c r="U657" s="16" t="s">
        <v>2233</v>
      </c>
      <c r="V657" s="18">
        <v>108.608</v>
      </c>
      <c r="W657" s="16">
        <v>4</v>
      </c>
      <c r="X657" s="16">
        <v>0.2</v>
      </c>
      <c r="Y657" s="18">
        <v>9.5031999999999996</v>
      </c>
    </row>
    <row r="658" spans="1:25" x14ac:dyDescent="0.3">
      <c r="A658" s="13">
        <v>2219</v>
      </c>
      <c r="B658" s="13" t="s">
        <v>2234</v>
      </c>
      <c r="C658" s="21">
        <f>1/COUNTIF(B:B,'Store Data - 2017'!$B658)</f>
        <v>0.33333333333333331</v>
      </c>
      <c r="D658" s="14">
        <v>42944</v>
      </c>
      <c r="E658" s="14">
        <v>42948</v>
      </c>
      <c r="F658" s="22" t="str">
        <f>TEXT('Store Data - 2017'!$D658,"mmmm")</f>
        <v>July</v>
      </c>
      <c r="G658" s="22" t="str">
        <f>TEXT('Store Data - 2017'!$D658,"dddd")</f>
        <v>Friday</v>
      </c>
      <c r="H658" s="13" t="s">
        <v>22</v>
      </c>
      <c r="I658" s="13" t="s">
        <v>2235</v>
      </c>
      <c r="J658" s="13" t="s">
        <v>2236</v>
      </c>
      <c r="K658" s="21">
        <f>1/COUNTIF(J:J,'Store Data - 2017'!$J658)</f>
        <v>0.33333333333333331</v>
      </c>
      <c r="L658" s="13" t="s">
        <v>57</v>
      </c>
      <c r="M658" s="13" t="s">
        <v>26</v>
      </c>
      <c r="N658" s="13" t="s">
        <v>133</v>
      </c>
      <c r="O658" s="13" t="s">
        <v>134</v>
      </c>
      <c r="P658" s="13">
        <v>94110</v>
      </c>
      <c r="Q658" s="13" t="s">
        <v>120</v>
      </c>
      <c r="R658" s="13" t="s">
        <v>2165</v>
      </c>
      <c r="S658" s="13" t="s">
        <v>31</v>
      </c>
      <c r="T658" s="13" t="s">
        <v>84</v>
      </c>
      <c r="U658" s="13" t="s">
        <v>2166</v>
      </c>
      <c r="V658" s="15">
        <v>9.984</v>
      </c>
      <c r="W658" s="13">
        <v>4</v>
      </c>
      <c r="X658" s="13">
        <v>0.2</v>
      </c>
      <c r="Y658" s="15">
        <v>3.6192000000000002</v>
      </c>
    </row>
    <row r="659" spans="1:25" x14ac:dyDescent="0.3">
      <c r="A659" s="16">
        <v>2220</v>
      </c>
      <c r="B659" s="16" t="s">
        <v>2234</v>
      </c>
      <c r="C659" s="21">
        <f>1/COUNTIF(B:B,'Store Data - 2017'!$B659)</f>
        <v>0.33333333333333331</v>
      </c>
      <c r="D659" s="17">
        <v>42944</v>
      </c>
      <c r="E659" s="17">
        <v>42948</v>
      </c>
      <c r="F659" s="22" t="str">
        <f>TEXT('Store Data - 2017'!$D659,"mmmm")</f>
        <v>July</v>
      </c>
      <c r="G659" s="22" t="str">
        <f>TEXT('Store Data - 2017'!$D659,"dddd")</f>
        <v>Friday</v>
      </c>
      <c r="H659" s="16" t="s">
        <v>22</v>
      </c>
      <c r="I659" s="16" t="s">
        <v>2235</v>
      </c>
      <c r="J659" s="16" t="s">
        <v>2236</v>
      </c>
      <c r="K659" s="21">
        <f>1/COUNTIF(J:J,'Store Data - 2017'!$J659)</f>
        <v>0.33333333333333331</v>
      </c>
      <c r="L659" s="16" t="s">
        <v>57</v>
      </c>
      <c r="M659" s="16" t="s">
        <v>26</v>
      </c>
      <c r="N659" s="16" t="s">
        <v>133</v>
      </c>
      <c r="O659" s="16" t="s">
        <v>134</v>
      </c>
      <c r="P659" s="16">
        <v>94110</v>
      </c>
      <c r="Q659" s="16" t="s">
        <v>120</v>
      </c>
      <c r="R659" s="16" t="s">
        <v>2237</v>
      </c>
      <c r="S659" s="16" t="s">
        <v>31</v>
      </c>
      <c r="T659" s="16" t="s">
        <v>70</v>
      </c>
      <c r="U659" s="16" t="s">
        <v>2238</v>
      </c>
      <c r="V659" s="18">
        <v>14.98</v>
      </c>
      <c r="W659" s="16">
        <v>1</v>
      </c>
      <c r="X659" s="16">
        <v>0</v>
      </c>
      <c r="Y659" s="18">
        <v>4.1943999999999999</v>
      </c>
    </row>
    <row r="660" spans="1:25" x14ac:dyDescent="0.3">
      <c r="A660" s="13">
        <v>2221</v>
      </c>
      <c r="B660" s="13" t="s">
        <v>2234</v>
      </c>
      <c r="C660" s="21">
        <f>1/COUNTIF(B:B,'Store Data - 2017'!$B660)</f>
        <v>0.33333333333333331</v>
      </c>
      <c r="D660" s="14">
        <v>42944</v>
      </c>
      <c r="E660" s="14">
        <v>42948</v>
      </c>
      <c r="F660" s="22" t="str">
        <f>TEXT('Store Data - 2017'!$D660,"mmmm")</f>
        <v>July</v>
      </c>
      <c r="G660" s="22" t="str">
        <f>TEXT('Store Data - 2017'!$D660,"dddd")</f>
        <v>Friday</v>
      </c>
      <c r="H660" s="13" t="s">
        <v>22</v>
      </c>
      <c r="I660" s="13" t="s">
        <v>2235</v>
      </c>
      <c r="J660" s="13" t="s">
        <v>2236</v>
      </c>
      <c r="K660" s="21">
        <f>1/COUNTIF(J:J,'Store Data - 2017'!$J660)</f>
        <v>0.33333333333333331</v>
      </c>
      <c r="L660" s="13" t="s">
        <v>57</v>
      </c>
      <c r="M660" s="13" t="s">
        <v>26</v>
      </c>
      <c r="N660" s="13" t="s">
        <v>133</v>
      </c>
      <c r="O660" s="13" t="s">
        <v>134</v>
      </c>
      <c r="P660" s="13">
        <v>94110</v>
      </c>
      <c r="Q660" s="13" t="s">
        <v>120</v>
      </c>
      <c r="R660" s="13" t="s">
        <v>2239</v>
      </c>
      <c r="S660" s="13" t="s">
        <v>61</v>
      </c>
      <c r="T660" s="13" t="s">
        <v>62</v>
      </c>
      <c r="U660" s="13" t="s">
        <v>2240</v>
      </c>
      <c r="V660" s="15">
        <v>1145.5999999999999</v>
      </c>
      <c r="W660" s="13">
        <v>4</v>
      </c>
      <c r="X660" s="13">
        <v>0.2</v>
      </c>
      <c r="Y660" s="15">
        <v>100.24</v>
      </c>
    </row>
    <row r="661" spans="1:25" x14ac:dyDescent="0.3">
      <c r="A661" s="16">
        <v>2225</v>
      </c>
      <c r="B661" s="16" t="s">
        <v>2241</v>
      </c>
      <c r="C661" s="21">
        <f>1/COUNTIF(B:B,'Store Data - 2017'!$B661)</f>
        <v>1</v>
      </c>
      <c r="D661" s="17">
        <v>42947</v>
      </c>
      <c r="E661" s="17">
        <v>42952</v>
      </c>
      <c r="F661" s="22" t="str">
        <f>TEXT('Store Data - 2017'!$D661,"mmmm")</f>
        <v>July</v>
      </c>
      <c r="G661" s="22" t="str">
        <f>TEXT('Store Data - 2017'!$D661,"dddd")</f>
        <v>Monday</v>
      </c>
      <c r="H661" s="16" t="s">
        <v>22</v>
      </c>
      <c r="I661" s="16" t="s">
        <v>2242</v>
      </c>
      <c r="J661" s="16" t="s">
        <v>2243</v>
      </c>
      <c r="K661" s="21">
        <f>1/COUNTIF(J:J,'Store Data - 2017'!$J661)</f>
        <v>0.5</v>
      </c>
      <c r="L661" s="16" t="s">
        <v>57</v>
      </c>
      <c r="M661" s="16" t="s">
        <v>26</v>
      </c>
      <c r="N661" s="16" t="s">
        <v>38</v>
      </c>
      <c r="O661" s="16" t="s">
        <v>39</v>
      </c>
      <c r="P661" s="16">
        <v>19134</v>
      </c>
      <c r="Q661" s="16" t="s">
        <v>40</v>
      </c>
      <c r="R661" s="16" t="s">
        <v>2244</v>
      </c>
      <c r="S661" s="16" t="s">
        <v>31</v>
      </c>
      <c r="T661" s="16" t="s">
        <v>32</v>
      </c>
      <c r="U661" s="16" t="s">
        <v>2245</v>
      </c>
      <c r="V661" s="18">
        <v>54.816000000000003</v>
      </c>
      <c r="W661" s="16">
        <v>3</v>
      </c>
      <c r="X661" s="16">
        <v>0.2</v>
      </c>
      <c r="Y661" s="18">
        <v>17.815200000000001</v>
      </c>
    </row>
    <row r="662" spans="1:25" x14ac:dyDescent="0.3">
      <c r="A662" s="13">
        <v>2227</v>
      </c>
      <c r="B662" s="13" t="s">
        <v>2246</v>
      </c>
      <c r="C662" s="21">
        <f>1/COUNTIF(B:B,'Store Data - 2017'!$B662)</f>
        <v>0.5</v>
      </c>
      <c r="D662" s="14">
        <v>42945</v>
      </c>
      <c r="E662" s="14">
        <v>42950</v>
      </c>
      <c r="F662" s="22" t="str">
        <f>TEXT('Store Data - 2017'!$D662,"mmmm")</f>
        <v>July</v>
      </c>
      <c r="G662" s="22" t="str">
        <f>TEXT('Store Data - 2017'!$D662,"dddd")</f>
        <v>Saturday</v>
      </c>
      <c r="H662" s="13" t="s">
        <v>22</v>
      </c>
      <c r="I662" s="13" t="s">
        <v>2247</v>
      </c>
      <c r="J662" s="13" t="s">
        <v>2248</v>
      </c>
      <c r="K662" s="21">
        <f>1/COUNTIF(J:J,'Store Data - 2017'!$J662)</f>
        <v>0.5</v>
      </c>
      <c r="L662" s="13" t="s">
        <v>57</v>
      </c>
      <c r="M662" s="13" t="s">
        <v>26</v>
      </c>
      <c r="N662" s="13" t="s">
        <v>799</v>
      </c>
      <c r="O662" s="13" t="s">
        <v>50</v>
      </c>
      <c r="P662" s="13">
        <v>78745</v>
      </c>
      <c r="Q662" s="13" t="s">
        <v>51</v>
      </c>
      <c r="R662" s="13" t="s">
        <v>2249</v>
      </c>
      <c r="S662" s="13" t="s">
        <v>31</v>
      </c>
      <c r="T662" s="13" t="s">
        <v>172</v>
      </c>
      <c r="U662" s="13" t="s">
        <v>2250</v>
      </c>
      <c r="V662" s="15">
        <v>2.8959999999999999</v>
      </c>
      <c r="W662" s="13">
        <v>2</v>
      </c>
      <c r="X662" s="13">
        <v>0.2</v>
      </c>
      <c r="Y662" s="15">
        <v>0.47060000000000002</v>
      </c>
    </row>
    <row r="663" spans="1:25" x14ac:dyDescent="0.3">
      <c r="A663" s="16">
        <v>2228</v>
      </c>
      <c r="B663" s="16" t="s">
        <v>2246</v>
      </c>
      <c r="C663" s="21">
        <f>1/COUNTIF(B:B,'Store Data - 2017'!$B663)</f>
        <v>0.5</v>
      </c>
      <c r="D663" s="17">
        <v>42945</v>
      </c>
      <c r="E663" s="17">
        <v>42950</v>
      </c>
      <c r="F663" s="22" t="str">
        <f>TEXT('Store Data - 2017'!$D663,"mmmm")</f>
        <v>July</v>
      </c>
      <c r="G663" s="22" t="str">
        <f>TEXT('Store Data - 2017'!$D663,"dddd")</f>
        <v>Saturday</v>
      </c>
      <c r="H663" s="16" t="s">
        <v>22</v>
      </c>
      <c r="I663" s="16" t="s">
        <v>2247</v>
      </c>
      <c r="J663" s="16" t="s">
        <v>2248</v>
      </c>
      <c r="K663" s="21">
        <f>1/COUNTIF(J:J,'Store Data - 2017'!$J663)</f>
        <v>0.5</v>
      </c>
      <c r="L663" s="16" t="s">
        <v>57</v>
      </c>
      <c r="M663" s="16" t="s">
        <v>26</v>
      </c>
      <c r="N663" s="16" t="s">
        <v>799</v>
      </c>
      <c r="O663" s="16" t="s">
        <v>50</v>
      </c>
      <c r="P663" s="16">
        <v>78745</v>
      </c>
      <c r="Q663" s="16" t="s">
        <v>51</v>
      </c>
      <c r="R663" s="16" t="s">
        <v>606</v>
      </c>
      <c r="S663" s="16" t="s">
        <v>61</v>
      </c>
      <c r="T663" s="16" t="s">
        <v>62</v>
      </c>
      <c r="U663" s="16" t="s">
        <v>607</v>
      </c>
      <c r="V663" s="18">
        <v>124.792</v>
      </c>
      <c r="W663" s="16">
        <v>1</v>
      </c>
      <c r="X663" s="16">
        <v>0.2</v>
      </c>
      <c r="Y663" s="18">
        <v>15.599</v>
      </c>
    </row>
    <row r="664" spans="1:25" x14ac:dyDescent="0.3">
      <c r="A664" s="13">
        <v>2232</v>
      </c>
      <c r="B664" s="13" t="s">
        <v>2251</v>
      </c>
      <c r="C664" s="21">
        <f>1/COUNTIF(B:B,'Store Data - 2017'!$B664)</f>
        <v>1</v>
      </c>
      <c r="D664" s="14">
        <v>42912</v>
      </c>
      <c r="E664" s="14">
        <v>42917</v>
      </c>
      <c r="F664" s="22" t="str">
        <f>TEXT('Store Data - 2017'!$D664,"mmmm")</f>
        <v>June</v>
      </c>
      <c r="G664" s="22" t="str">
        <f>TEXT('Store Data - 2017'!$D664,"dddd")</f>
        <v>Monday</v>
      </c>
      <c r="H664" s="13" t="s">
        <v>22</v>
      </c>
      <c r="I664" s="13" t="s">
        <v>2252</v>
      </c>
      <c r="J664" s="13" t="s">
        <v>2253</v>
      </c>
      <c r="K664" s="21">
        <f>1/COUNTIF(J:J,'Store Data - 2017'!$J664)</f>
        <v>0.1</v>
      </c>
      <c r="L664" s="13" t="s">
        <v>25</v>
      </c>
      <c r="M664" s="13" t="s">
        <v>26</v>
      </c>
      <c r="N664" s="13" t="s">
        <v>2254</v>
      </c>
      <c r="O664" s="13" t="s">
        <v>496</v>
      </c>
      <c r="P664" s="13">
        <v>46350</v>
      </c>
      <c r="Q664" s="13" t="s">
        <v>51</v>
      </c>
      <c r="R664" s="13" t="s">
        <v>2255</v>
      </c>
      <c r="S664" s="13" t="s">
        <v>42</v>
      </c>
      <c r="T664" s="13" t="s">
        <v>87</v>
      </c>
      <c r="U664" s="13" t="s">
        <v>2256</v>
      </c>
      <c r="V664" s="15">
        <v>526.45000000000005</v>
      </c>
      <c r="W664" s="13">
        <v>5</v>
      </c>
      <c r="X664" s="13">
        <v>0</v>
      </c>
      <c r="Y664" s="15">
        <v>31.587</v>
      </c>
    </row>
    <row r="665" spans="1:25" x14ac:dyDescent="0.3">
      <c r="A665" s="16">
        <v>2233</v>
      </c>
      <c r="B665" s="16" t="s">
        <v>2257</v>
      </c>
      <c r="C665" s="21">
        <f>1/COUNTIF(B:B,'Store Data - 2017'!$B665)</f>
        <v>1</v>
      </c>
      <c r="D665" s="17">
        <v>42925</v>
      </c>
      <c r="E665" s="17">
        <v>42930</v>
      </c>
      <c r="F665" s="22" t="str">
        <f>TEXT('Store Data - 2017'!$D665,"mmmm")</f>
        <v>July</v>
      </c>
      <c r="G665" s="22" t="str">
        <f>TEXT('Store Data - 2017'!$D665,"dddd")</f>
        <v>Sunday</v>
      </c>
      <c r="H665" s="16" t="s">
        <v>22</v>
      </c>
      <c r="I665" s="16" t="s">
        <v>2207</v>
      </c>
      <c r="J665" s="16" t="s">
        <v>2208</v>
      </c>
      <c r="K665" s="21">
        <f>1/COUNTIF(J:J,'Store Data - 2017'!$J665)</f>
        <v>0.25</v>
      </c>
      <c r="L665" s="16" t="s">
        <v>25</v>
      </c>
      <c r="M665" s="16" t="s">
        <v>26</v>
      </c>
      <c r="N665" s="16" t="s">
        <v>94</v>
      </c>
      <c r="O665" s="16" t="s">
        <v>59</v>
      </c>
      <c r="P665" s="16">
        <v>60610</v>
      </c>
      <c r="Q665" s="16" t="s">
        <v>51</v>
      </c>
      <c r="R665" s="16" t="s">
        <v>2258</v>
      </c>
      <c r="S665" s="16" t="s">
        <v>31</v>
      </c>
      <c r="T665" s="16" t="s">
        <v>70</v>
      </c>
      <c r="U665" s="16" t="s">
        <v>2259</v>
      </c>
      <c r="V665" s="18">
        <v>228.92</v>
      </c>
      <c r="W665" s="16">
        <v>5</v>
      </c>
      <c r="X665" s="16">
        <v>0.2</v>
      </c>
      <c r="Y665" s="18">
        <v>14.307499999999999</v>
      </c>
    </row>
    <row r="666" spans="1:25" x14ac:dyDescent="0.3">
      <c r="A666" s="13">
        <v>2235</v>
      </c>
      <c r="B666" s="13" t="s">
        <v>2260</v>
      </c>
      <c r="C666" s="21">
        <f>1/COUNTIF(B:B,'Store Data - 2017'!$B666)</f>
        <v>1</v>
      </c>
      <c r="D666" s="14">
        <v>43074</v>
      </c>
      <c r="E666" s="14">
        <v>43079</v>
      </c>
      <c r="F666" s="22" t="str">
        <f>TEXT('Store Data - 2017'!$D666,"mmmm")</f>
        <v>December</v>
      </c>
      <c r="G666" s="22" t="str">
        <f>TEXT('Store Data - 2017'!$D666,"dddd")</f>
        <v>Tuesday</v>
      </c>
      <c r="H666" s="13" t="s">
        <v>22</v>
      </c>
      <c r="I666" s="13" t="s">
        <v>1731</v>
      </c>
      <c r="J666" s="13" t="s">
        <v>1732</v>
      </c>
      <c r="K666" s="21">
        <f>1/COUNTIF(J:J,'Store Data - 2017'!$J666)</f>
        <v>0.33333333333333331</v>
      </c>
      <c r="L666" s="13" t="s">
        <v>57</v>
      </c>
      <c r="M666" s="13" t="s">
        <v>26</v>
      </c>
      <c r="N666" s="13" t="s">
        <v>763</v>
      </c>
      <c r="O666" s="13" t="s">
        <v>2261</v>
      </c>
      <c r="P666" s="13">
        <v>5408</v>
      </c>
      <c r="Q666" s="13" t="s">
        <v>40</v>
      </c>
      <c r="R666" s="13" t="s">
        <v>2262</v>
      </c>
      <c r="S666" s="13" t="s">
        <v>61</v>
      </c>
      <c r="T666" s="13" t="s">
        <v>110</v>
      </c>
      <c r="U666" s="13" t="s">
        <v>2263</v>
      </c>
      <c r="V666" s="15">
        <v>205.03</v>
      </c>
      <c r="W666" s="13">
        <v>7</v>
      </c>
      <c r="X666" s="13">
        <v>0</v>
      </c>
      <c r="Y666" s="15">
        <v>67.659899999999993</v>
      </c>
    </row>
    <row r="667" spans="1:25" x14ac:dyDescent="0.3">
      <c r="A667" s="16">
        <v>2239</v>
      </c>
      <c r="B667" s="16" t="s">
        <v>2264</v>
      </c>
      <c r="C667" s="21">
        <f>1/COUNTIF(B:B,'Store Data - 2017'!$B667)</f>
        <v>1</v>
      </c>
      <c r="D667" s="17">
        <v>42845</v>
      </c>
      <c r="E667" s="17">
        <v>42851</v>
      </c>
      <c r="F667" s="22" t="str">
        <f>TEXT('Store Data - 2017'!$D667,"mmmm")</f>
        <v>April</v>
      </c>
      <c r="G667" s="22" t="str">
        <f>TEXT('Store Data - 2017'!$D667,"dddd")</f>
        <v>Thursday</v>
      </c>
      <c r="H667" s="16" t="s">
        <v>22</v>
      </c>
      <c r="I667" s="16" t="s">
        <v>932</v>
      </c>
      <c r="J667" s="16" t="s">
        <v>933</v>
      </c>
      <c r="K667" s="21">
        <f>1/COUNTIF(J:J,'Store Data - 2017'!$J667)</f>
        <v>9.0909090909090912E-2</v>
      </c>
      <c r="L667" s="16" t="s">
        <v>48</v>
      </c>
      <c r="M667" s="16" t="s">
        <v>26</v>
      </c>
      <c r="N667" s="16" t="s">
        <v>94</v>
      </c>
      <c r="O667" s="16" t="s">
        <v>59</v>
      </c>
      <c r="P667" s="16">
        <v>60610</v>
      </c>
      <c r="Q667" s="16" t="s">
        <v>51</v>
      </c>
      <c r="R667" s="16" t="s">
        <v>2265</v>
      </c>
      <c r="S667" s="16" t="s">
        <v>42</v>
      </c>
      <c r="T667" s="16" t="s">
        <v>87</v>
      </c>
      <c r="U667" s="16" t="s">
        <v>2266</v>
      </c>
      <c r="V667" s="18">
        <v>44.4</v>
      </c>
      <c r="W667" s="16">
        <v>2</v>
      </c>
      <c r="X667" s="16">
        <v>0.6</v>
      </c>
      <c r="Y667" s="18">
        <v>-52.17</v>
      </c>
    </row>
    <row r="668" spans="1:25" x14ac:dyDescent="0.3">
      <c r="A668" s="13">
        <v>2243</v>
      </c>
      <c r="B668" s="13" t="s">
        <v>2267</v>
      </c>
      <c r="C668" s="21">
        <f>1/COUNTIF(B:B,'Store Data - 2017'!$B668)</f>
        <v>0.2</v>
      </c>
      <c r="D668" s="14">
        <v>43060</v>
      </c>
      <c r="E668" s="14">
        <v>43064</v>
      </c>
      <c r="F668" s="22" t="str">
        <f>TEXT('Store Data - 2017'!$D668,"mmmm")</f>
        <v>November</v>
      </c>
      <c r="G668" s="22" t="str">
        <f>TEXT('Store Data - 2017'!$D668,"dddd")</f>
        <v>Tuesday</v>
      </c>
      <c r="H668" s="13" t="s">
        <v>22</v>
      </c>
      <c r="I668" s="13" t="s">
        <v>2268</v>
      </c>
      <c r="J668" s="13" t="s">
        <v>2269</v>
      </c>
      <c r="K668" s="21">
        <f>1/COUNTIF(J:J,'Store Data - 2017'!$J668)</f>
        <v>0.2</v>
      </c>
      <c r="L668" s="13" t="s">
        <v>48</v>
      </c>
      <c r="M668" s="13" t="s">
        <v>26</v>
      </c>
      <c r="N668" s="13" t="s">
        <v>279</v>
      </c>
      <c r="O668" s="13" t="s">
        <v>134</v>
      </c>
      <c r="P668" s="13">
        <v>91104</v>
      </c>
      <c r="Q668" s="13" t="s">
        <v>120</v>
      </c>
      <c r="R668" s="13" t="s">
        <v>1710</v>
      </c>
      <c r="S668" s="13" t="s">
        <v>31</v>
      </c>
      <c r="T668" s="13" t="s">
        <v>70</v>
      </c>
      <c r="U668" s="13" t="s">
        <v>1711</v>
      </c>
      <c r="V668" s="15">
        <v>56.56</v>
      </c>
      <c r="W668" s="13">
        <v>2</v>
      </c>
      <c r="X668" s="13">
        <v>0</v>
      </c>
      <c r="Y668" s="15">
        <v>15.2712</v>
      </c>
    </row>
    <row r="669" spans="1:25" x14ac:dyDescent="0.3">
      <c r="A669" s="16">
        <v>2244</v>
      </c>
      <c r="B669" s="16" t="s">
        <v>2267</v>
      </c>
      <c r="C669" s="21">
        <f>1/COUNTIF(B:B,'Store Data - 2017'!$B669)</f>
        <v>0.2</v>
      </c>
      <c r="D669" s="17">
        <v>43060</v>
      </c>
      <c r="E669" s="17">
        <v>43064</v>
      </c>
      <c r="F669" s="22" t="str">
        <f>TEXT('Store Data - 2017'!$D669,"mmmm")</f>
        <v>November</v>
      </c>
      <c r="G669" s="22" t="str">
        <f>TEXT('Store Data - 2017'!$D669,"dddd")</f>
        <v>Tuesday</v>
      </c>
      <c r="H669" s="16" t="s">
        <v>22</v>
      </c>
      <c r="I669" s="16" t="s">
        <v>2268</v>
      </c>
      <c r="J669" s="16" t="s">
        <v>2269</v>
      </c>
      <c r="K669" s="21">
        <f>1/COUNTIF(J:J,'Store Data - 2017'!$J669)</f>
        <v>0.2</v>
      </c>
      <c r="L669" s="16" t="s">
        <v>48</v>
      </c>
      <c r="M669" s="16" t="s">
        <v>26</v>
      </c>
      <c r="N669" s="16" t="s">
        <v>279</v>
      </c>
      <c r="O669" s="16" t="s">
        <v>134</v>
      </c>
      <c r="P669" s="16">
        <v>91104</v>
      </c>
      <c r="Q669" s="16" t="s">
        <v>120</v>
      </c>
      <c r="R669" s="16" t="s">
        <v>2270</v>
      </c>
      <c r="S669" s="16" t="s">
        <v>31</v>
      </c>
      <c r="T669" s="16" t="s">
        <v>146</v>
      </c>
      <c r="U669" s="16" t="s">
        <v>2271</v>
      </c>
      <c r="V669" s="18">
        <v>5.56</v>
      </c>
      <c r="W669" s="16">
        <v>2</v>
      </c>
      <c r="X669" s="16">
        <v>0</v>
      </c>
      <c r="Y669" s="18">
        <v>1.4456</v>
      </c>
    </row>
    <row r="670" spans="1:25" x14ac:dyDescent="0.3">
      <c r="A670" s="13">
        <v>2245</v>
      </c>
      <c r="B670" s="13" t="s">
        <v>2267</v>
      </c>
      <c r="C670" s="21">
        <f>1/COUNTIF(B:B,'Store Data - 2017'!$B670)</f>
        <v>0.2</v>
      </c>
      <c r="D670" s="14">
        <v>43060</v>
      </c>
      <c r="E670" s="14">
        <v>43064</v>
      </c>
      <c r="F670" s="22" t="str">
        <f>TEXT('Store Data - 2017'!$D670,"mmmm")</f>
        <v>November</v>
      </c>
      <c r="G670" s="22" t="str">
        <f>TEXT('Store Data - 2017'!$D670,"dddd")</f>
        <v>Tuesday</v>
      </c>
      <c r="H670" s="13" t="s">
        <v>22</v>
      </c>
      <c r="I670" s="13" t="s">
        <v>2268</v>
      </c>
      <c r="J670" s="13" t="s">
        <v>2269</v>
      </c>
      <c r="K670" s="21">
        <f>1/COUNTIF(J:J,'Store Data - 2017'!$J670)</f>
        <v>0.2</v>
      </c>
      <c r="L670" s="13" t="s">
        <v>48</v>
      </c>
      <c r="M670" s="13" t="s">
        <v>26</v>
      </c>
      <c r="N670" s="13" t="s">
        <v>279</v>
      </c>
      <c r="O670" s="13" t="s">
        <v>134</v>
      </c>
      <c r="P670" s="13">
        <v>91104</v>
      </c>
      <c r="Q670" s="13" t="s">
        <v>120</v>
      </c>
      <c r="R670" s="13" t="s">
        <v>590</v>
      </c>
      <c r="S670" s="13" t="s">
        <v>31</v>
      </c>
      <c r="T670" s="13" t="s">
        <v>172</v>
      </c>
      <c r="U670" s="13" t="s">
        <v>591</v>
      </c>
      <c r="V670" s="15">
        <v>9.02</v>
      </c>
      <c r="W670" s="13">
        <v>2</v>
      </c>
      <c r="X670" s="13">
        <v>0</v>
      </c>
      <c r="Y670" s="15">
        <v>3.5177999999999998</v>
      </c>
    </row>
    <row r="671" spans="1:25" x14ac:dyDescent="0.3">
      <c r="A671" s="16">
        <v>2246</v>
      </c>
      <c r="B671" s="16" t="s">
        <v>2267</v>
      </c>
      <c r="C671" s="21">
        <f>1/COUNTIF(B:B,'Store Data - 2017'!$B671)</f>
        <v>0.2</v>
      </c>
      <c r="D671" s="17">
        <v>43060</v>
      </c>
      <c r="E671" s="17">
        <v>43064</v>
      </c>
      <c r="F671" s="22" t="str">
        <f>TEXT('Store Data - 2017'!$D671,"mmmm")</f>
        <v>November</v>
      </c>
      <c r="G671" s="22" t="str">
        <f>TEXT('Store Data - 2017'!$D671,"dddd")</f>
        <v>Tuesday</v>
      </c>
      <c r="H671" s="16" t="s">
        <v>22</v>
      </c>
      <c r="I671" s="16" t="s">
        <v>2268</v>
      </c>
      <c r="J671" s="16" t="s">
        <v>2269</v>
      </c>
      <c r="K671" s="21">
        <f>1/COUNTIF(J:J,'Store Data - 2017'!$J671)</f>
        <v>0.2</v>
      </c>
      <c r="L671" s="16" t="s">
        <v>48</v>
      </c>
      <c r="M671" s="16" t="s">
        <v>26</v>
      </c>
      <c r="N671" s="16" t="s">
        <v>279</v>
      </c>
      <c r="O671" s="16" t="s">
        <v>134</v>
      </c>
      <c r="P671" s="16">
        <v>91104</v>
      </c>
      <c r="Q671" s="16" t="s">
        <v>120</v>
      </c>
      <c r="R671" s="16" t="s">
        <v>2272</v>
      </c>
      <c r="S671" s="16" t="s">
        <v>31</v>
      </c>
      <c r="T671" s="16" t="s">
        <v>190</v>
      </c>
      <c r="U671" s="16" t="s">
        <v>2273</v>
      </c>
      <c r="V671" s="18">
        <v>8.6199999999999992</v>
      </c>
      <c r="W671" s="16">
        <v>1</v>
      </c>
      <c r="X671" s="16">
        <v>0</v>
      </c>
      <c r="Y671" s="18">
        <v>2.2412000000000001</v>
      </c>
    </row>
    <row r="672" spans="1:25" x14ac:dyDescent="0.3">
      <c r="A672" s="13">
        <v>2247</v>
      </c>
      <c r="B672" s="13" t="s">
        <v>2267</v>
      </c>
      <c r="C672" s="21">
        <f>1/COUNTIF(B:B,'Store Data - 2017'!$B672)</f>
        <v>0.2</v>
      </c>
      <c r="D672" s="14">
        <v>43060</v>
      </c>
      <c r="E672" s="14">
        <v>43064</v>
      </c>
      <c r="F672" s="22" t="str">
        <f>TEXT('Store Data - 2017'!$D672,"mmmm")</f>
        <v>November</v>
      </c>
      <c r="G672" s="22" t="str">
        <f>TEXT('Store Data - 2017'!$D672,"dddd")</f>
        <v>Tuesday</v>
      </c>
      <c r="H672" s="13" t="s">
        <v>22</v>
      </c>
      <c r="I672" s="13" t="s">
        <v>2268</v>
      </c>
      <c r="J672" s="13" t="s">
        <v>2269</v>
      </c>
      <c r="K672" s="21">
        <f>1/COUNTIF(J:J,'Store Data - 2017'!$J672)</f>
        <v>0.2</v>
      </c>
      <c r="L672" s="13" t="s">
        <v>48</v>
      </c>
      <c r="M672" s="13" t="s">
        <v>26</v>
      </c>
      <c r="N672" s="13" t="s">
        <v>279</v>
      </c>
      <c r="O672" s="13" t="s">
        <v>134</v>
      </c>
      <c r="P672" s="13">
        <v>91104</v>
      </c>
      <c r="Q672" s="13" t="s">
        <v>120</v>
      </c>
      <c r="R672" s="13" t="s">
        <v>1985</v>
      </c>
      <c r="S672" s="13" t="s">
        <v>61</v>
      </c>
      <c r="T672" s="13" t="s">
        <v>62</v>
      </c>
      <c r="U672" s="13" t="s">
        <v>1986</v>
      </c>
      <c r="V672" s="15">
        <v>659.976</v>
      </c>
      <c r="W672" s="13">
        <v>3</v>
      </c>
      <c r="X672" s="13">
        <v>0.2</v>
      </c>
      <c r="Y672" s="15">
        <v>49.498199999999997</v>
      </c>
    </row>
    <row r="673" spans="1:25" x14ac:dyDescent="0.3">
      <c r="A673" s="16">
        <v>2258</v>
      </c>
      <c r="B673" s="16" t="s">
        <v>2274</v>
      </c>
      <c r="C673" s="21">
        <f>1/COUNTIF(B:B,'Store Data - 2017'!$B673)</f>
        <v>0.5</v>
      </c>
      <c r="D673" s="17">
        <v>42902</v>
      </c>
      <c r="E673" s="17">
        <v>42905</v>
      </c>
      <c r="F673" s="22" t="str">
        <f>TEXT('Store Data - 2017'!$D673,"mmmm")</f>
        <v>June</v>
      </c>
      <c r="G673" s="22" t="str">
        <f>TEXT('Store Data - 2017'!$D673,"dddd")</f>
        <v>Friday</v>
      </c>
      <c r="H673" s="16" t="s">
        <v>80</v>
      </c>
      <c r="I673" s="16" t="s">
        <v>154</v>
      </c>
      <c r="J673" s="16" t="s">
        <v>155</v>
      </c>
      <c r="K673" s="21">
        <f>1/COUNTIF(J:J,'Store Data - 2017'!$J673)</f>
        <v>0.125</v>
      </c>
      <c r="L673" s="16" t="s">
        <v>25</v>
      </c>
      <c r="M673" s="16" t="s">
        <v>26</v>
      </c>
      <c r="N673" s="16" t="s">
        <v>133</v>
      </c>
      <c r="O673" s="16" t="s">
        <v>134</v>
      </c>
      <c r="P673" s="16">
        <v>94122</v>
      </c>
      <c r="Q673" s="16" t="s">
        <v>120</v>
      </c>
      <c r="R673" s="16" t="s">
        <v>469</v>
      </c>
      <c r="S673" s="16" t="s">
        <v>42</v>
      </c>
      <c r="T673" s="16" t="s">
        <v>43</v>
      </c>
      <c r="U673" s="16" t="s">
        <v>470</v>
      </c>
      <c r="V673" s="18">
        <v>1212.96</v>
      </c>
      <c r="W673" s="16">
        <v>7</v>
      </c>
      <c r="X673" s="16">
        <v>0.2</v>
      </c>
      <c r="Y673" s="18">
        <v>90.971999999999994</v>
      </c>
    </row>
    <row r="674" spans="1:25" x14ac:dyDescent="0.3">
      <c r="A674" s="13">
        <v>2259</v>
      </c>
      <c r="B674" s="13" t="s">
        <v>2274</v>
      </c>
      <c r="C674" s="21">
        <f>1/COUNTIF(B:B,'Store Data - 2017'!$B674)</f>
        <v>0.5</v>
      </c>
      <c r="D674" s="14">
        <v>42902</v>
      </c>
      <c r="E674" s="14">
        <v>42905</v>
      </c>
      <c r="F674" s="22" t="str">
        <f>TEXT('Store Data - 2017'!$D674,"mmmm")</f>
        <v>June</v>
      </c>
      <c r="G674" s="22" t="str">
        <f>TEXT('Store Data - 2017'!$D674,"dddd")</f>
        <v>Friday</v>
      </c>
      <c r="H674" s="13" t="s">
        <v>80</v>
      </c>
      <c r="I674" s="13" t="s">
        <v>154</v>
      </c>
      <c r="J674" s="13" t="s">
        <v>155</v>
      </c>
      <c r="K674" s="21">
        <f>1/COUNTIF(J:J,'Store Data - 2017'!$J674)</f>
        <v>0.125</v>
      </c>
      <c r="L674" s="13" t="s">
        <v>25</v>
      </c>
      <c r="M674" s="13" t="s">
        <v>26</v>
      </c>
      <c r="N674" s="13" t="s">
        <v>133</v>
      </c>
      <c r="O674" s="13" t="s">
        <v>134</v>
      </c>
      <c r="P674" s="13">
        <v>94122</v>
      </c>
      <c r="Q674" s="13" t="s">
        <v>120</v>
      </c>
      <c r="R674" s="13" t="s">
        <v>2275</v>
      </c>
      <c r="S674" s="13" t="s">
        <v>31</v>
      </c>
      <c r="T674" s="13" t="s">
        <v>32</v>
      </c>
      <c r="U674" s="13" t="s">
        <v>2276</v>
      </c>
      <c r="V674" s="15">
        <v>18.54</v>
      </c>
      <c r="W674" s="13">
        <v>2</v>
      </c>
      <c r="X674" s="13">
        <v>0</v>
      </c>
      <c r="Y674" s="15">
        <v>8.7138000000000009</v>
      </c>
    </row>
    <row r="675" spans="1:25" x14ac:dyDescent="0.3">
      <c r="A675" s="16">
        <v>2263</v>
      </c>
      <c r="B675" s="16" t="s">
        <v>2277</v>
      </c>
      <c r="C675" s="21">
        <f>1/COUNTIF(B:B,'Store Data - 2017'!$B675)</f>
        <v>1</v>
      </c>
      <c r="D675" s="17">
        <v>42772</v>
      </c>
      <c r="E675" s="17">
        <v>42775</v>
      </c>
      <c r="F675" s="22" t="str">
        <f>TEXT('Store Data - 2017'!$D675,"mmmm")</f>
        <v>February</v>
      </c>
      <c r="G675" s="22" t="str">
        <f>TEXT('Store Data - 2017'!$D675,"dddd")</f>
        <v>Monday</v>
      </c>
      <c r="H675" s="16" t="s">
        <v>80</v>
      </c>
      <c r="I675" s="16" t="s">
        <v>2278</v>
      </c>
      <c r="J675" s="16" t="s">
        <v>2279</v>
      </c>
      <c r="K675" s="21">
        <f>1/COUNTIF(J:J,'Store Data - 2017'!$J675)</f>
        <v>0.2</v>
      </c>
      <c r="L675" s="16" t="s">
        <v>25</v>
      </c>
      <c r="M675" s="16" t="s">
        <v>26</v>
      </c>
      <c r="N675" s="16" t="s">
        <v>328</v>
      </c>
      <c r="O675" s="16" t="s">
        <v>329</v>
      </c>
      <c r="P675" s="16">
        <v>22204</v>
      </c>
      <c r="Q675" s="16" t="s">
        <v>29</v>
      </c>
      <c r="R675" s="16" t="s">
        <v>770</v>
      </c>
      <c r="S675" s="16" t="s">
        <v>42</v>
      </c>
      <c r="T675" s="16" t="s">
        <v>425</v>
      </c>
      <c r="U675" s="16" t="s">
        <v>771</v>
      </c>
      <c r="V675" s="18">
        <v>359.97</v>
      </c>
      <c r="W675" s="16">
        <v>3</v>
      </c>
      <c r="X675" s="16">
        <v>0</v>
      </c>
      <c r="Y675" s="18">
        <v>79.193399999999997</v>
      </c>
    </row>
    <row r="676" spans="1:25" x14ac:dyDescent="0.3">
      <c r="A676" s="13">
        <v>2267</v>
      </c>
      <c r="B676" s="13" t="s">
        <v>2280</v>
      </c>
      <c r="C676" s="21">
        <f>1/COUNTIF(B:B,'Store Data - 2017'!$B676)</f>
        <v>1</v>
      </c>
      <c r="D676" s="14">
        <v>43020</v>
      </c>
      <c r="E676" s="14">
        <v>43020</v>
      </c>
      <c r="F676" s="22" t="str">
        <f>TEXT('Store Data - 2017'!$D676,"mmmm")</f>
        <v>October</v>
      </c>
      <c r="G676" s="22" t="str">
        <f>TEXT('Store Data - 2017'!$D676,"dddd")</f>
        <v>Thursday</v>
      </c>
      <c r="H676" s="13" t="s">
        <v>760</v>
      </c>
      <c r="I676" s="13" t="s">
        <v>2281</v>
      </c>
      <c r="J676" s="13" t="s">
        <v>2282</v>
      </c>
      <c r="K676" s="21">
        <f>1/COUNTIF(J:J,'Store Data - 2017'!$J676)</f>
        <v>0.5</v>
      </c>
      <c r="L676" s="13" t="s">
        <v>48</v>
      </c>
      <c r="M676" s="13" t="s">
        <v>26</v>
      </c>
      <c r="N676" s="13" t="s">
        <v>1197</v>
      </c>
      <c r="O676" s="13" t="s">
        <v>28</v>
      </c>
      <c r="P676" s="13">
        <v>28110</v>
      </c>
      <c r="Q676" s="13" t="s">
        <v>29</v>
      </c>
      <c r="R676" s="13" t="s">
        <v>2283</v>
      </c>
      <c r="S676" s="13" t="s">
        <v>31</v>
      </c>
      <c r="T676" s="13" t="s">
        <v>32</v>
      </c>
      <c r="U676" s="13" t="s">
        <v>2284</v>
      </c>
      <c r="V676" s="15">
        <v>7.968</v>
      </c>
      <c r="W676" s="13">
        <v>2</v>
      </c>
      <c r="X676" s="13">
        <v>0.2</v>
      </c>
      <c r="Y676" s="15">
        <v>2.6892</v>
      </c>
    </row>
    <row r="677" spans="1:25" x14ac:dyDescent="0.3">
      <c r="A677" s="16">
        <v>2268</v>
      </c>
      <c r="B677" s="16" t="s">
        <v>2285</v>
      </c>
      <c r="C677" s="21">
        <f>1/COUNTIF(B:B,'Store Data - 2017'!$B677)</f>
        <v>1</v>
      </c>
      <c r="D677" s="17">
        <v>42995</v>
      </c>
      <c r="E677" s="17">
        <v>42995</v>
      </c>
      <c r="F677" s="22" t="str">
        <f>TEXT('Store Data - 2017'!$D677,"mmmm")</f>
        <v>September</v>
      </c>
      <c r="G677" s="22" t="str">
        <f>TEXT('Store Data - 2017'!$D677,"dddd")</f>
        <v>Sunday</v>
      </c>
      <c r="H677" s="16" t="s">
        <v>760</v>
      </c>
      <c r="I677" s="16" t="s">
        <v>2286</v>
      </c>
      <c r="J677" s="16" t="s">
        <v>2287</v>
      </c>
      <c r="K677" s="21">
        <f>1/COUNTIF(J:J,'Store Data - 2017'!$J677)</f>
        <v>0.16666666666666666</v>
      </c>
      <c r="L677" s="16" t="s">
        <v>25</v>
      </c>
      <c r="M677" s="16" t="s">
        <v>26</v>
      </c>
      <c r="N677" s="16" t="s">
        <v>432</v>
      </c>
      <c r="O677" s="16" t="s">
        <v>433</v>
      </c>
      <c r="P677" s="16">
        <v>98115</v>
      </c>
      <c r="Q677" s="16" t="s">
        <v>120</v>
      </c>
      <c r="R677" s="16" t="s">
        <v>2288</v>
      </c>
      <c r="S677" s="16" t="s">
        <v>31</v>
      </c>
      <c r="T677" s="16" t="s">
        <v>32</v>
      </c>
      <c r="U677" s="16" t="s">
        <v>2289</v>
      </c>
      <c r="V677" s="18">
        <v>12.96</v>
      </c>
      <c r="W677" s="16">
        <v>2</v>
      </c>
      <c r="X677" s="16">
        <v>0</v>
      </c>
      <c r="Y677" s="18">
        <v>6.3503999999999996</v>
      </c>
    </row>
    <row r="678" spans="1:25" x14ac:dyDescent="0.3">
      <c r="A678" s="13">
        <v>2269</v>
      </c>
      <c r="B678" s="13" t="s">
        <v>2290</v>
      </c>
      <c r="C678" s="21">
        <f>1/COUNTIF(B:B,'Store Data - 2017'!$B678)</f>
        <v>0.5</v>
      </c>
      <c r="D678" s="14">
        <v>43089</v>
      </c>
      <c r="E678" s="14">
        <v>43095</v>
      </c>
      <c r="F678" s="22" t="str">
        <f>TEXT('Store Data - 2017'!$D678,"mmmm")</f>
        <v>December</v>
      </c>
      <c r="G678" s="22" t="str">
        <f>TEXT('Store Data - 2017'!$D678,"dddd")</f>
        <v>Wednesday</v>
      </c>
      <c r="H678" s="13" t="s">
        <v>22</v>
      </c>
      <c r="I678" s="13" t="s">
        <v>593</v>
      </c>
      <c r="J678" s="13" t="s">
        <v>594</v>
      </c>
      <c r="K678" s="21">
        <f>1/COUNTIF(J:J,'Store Data - 2017'!$J678)</f>
        <v>0.33333333333333331</v>
      </c>
      <c r="L678" s="13" t="s">
        <v>57</v>
      </c>
      <c r="M678" s="13" t="s">
        <v>26</v>
      </c>
      <c r="N678" s="13" t="s">
        <v>107</v>
      </c>
      <c r="O678" s="13" t="s">
        <v>127</v>
      </c>
      <c r="P678" s="13">
        <v>14609</v>
      </c>
      <c r="Q678" s="13" t="s">
        <v>40</v>
      </c>
      <c r="R678" s="13" t="s">
        <v>2291</v>
      </c>
      <c r="S678" s="13" t="s">
        <v>31</v>
      </c>
      <c r="T678" s="13" t="s">
        <v>32</v>
      </c>
      <c r="U678" s="13" t="s">
        <v>2292</v>
      </c>
      <c r="V678" s="15">
        <v>6.48</v>
      </c>
      <c r="W678" s="13">
        <v>1</v>
      </c>
      <c r="X678" s="13">
        <v>0</v>
      </c>
      <c r="Y678" s="15">
        <v>3.1103999999999998</v>
      </c>
    </row>
    <row r="679" spans="1:25" x14ac:dyDescent="0.3">
      <c r="A679" s="16">
        <v>2270</v>
      </c>
      <c r="B679" s="16" t="s">
        <v>2290</v>
      </c>
      <c r="C679" s="21">
        <f>1/COUNTIF(B:B,'Store Data - 2017'!$B679)</f>
        <v>0.5</v>
      </c>
      <c r="D679" s="17">
        <v>43089</v>
      </c>
      <c r="E679" s="17">
        <v>43095</v>
      </c>
      <c r="F679" s="22" t="str">
        <f>TEXT('Store Data - 2017'!$D679,"mmmm")</f>
        <v>December</v>
      </c>
      <c r="G679" s="22" t="str">
        <f>TEXT('Store Data - 2017'!$D679,"dddd")</f>
        <v>Wednesday</v>
      </c>
      <c r="H679" s="16" t="s">
        <v>22</v>
      </c>
      <c r="I679" s="16" t="s">
        <v>593</v>
      </c>
      <c r="J679" s="16" t="s">
        <v>594</v>
      </c>
      <c r="K679" s="21">
        <f>1/COUNTIF(J:J,'Store Data - 2017'!$J679)</f>
        <v>0.33333333333333331</v>
      </c>
      <c r="L679" s="16" t="s">
        <v>57</v>
      </c>
      <c r="M679" s="16" t="s">
        <v>26</v>
      </c>
      <c r="N679" s="16" t="s">
        <v>107</v>
      </c>
      <c r="O679" s="16" t="s">
        <v>127</v>
      </c>
      <c r="P679" s="16">
        <v>14609</v>
      </c>
      <c r="Q679" s="16" t="s">
        <v>40</v>
      </c>
      <c r="R679" s="16" t="s">
        <v>813</v>
      </c>
      <c r="S679" s="16" t="s">
        <v>31</v>
      </c>
      <c r="T679" s="16" t="s">
        <v>84</v>
      </c>
      <c r="U679" s="16" t="s">
        <v>814</v>
      </c>
      <c r="V679" s="18">
        <v>6.984</v>
      </c>
      <c r="W679" s="16">
        <v>1</v>
      </c>
      <c r="X679" s="16">
        <v>0.2</v>
      </c>
      <c r="Y679" s="18">
        <v>2.3571</v>
      </c>
    </row>
    <row r="680" spans="1:25" x14ac:dyDescent="0.3">
      <c r="A680" s="13">
        <v>2271</v>
      </c>
      <c r="B680" s="13" t="s">
        <v>2293</v>
      </c>
      <c r="C680" s="21">
        <f>1/COUNTIF(B:B,'Store Data - 2017'!$B680)</f>
        <v>1</v>
      </c>
      <c r="D680" s="14">
        <v>43071</v>
      </c>
      <c r="E680" s="14">
        <v>43076</v>
      </c>
      <c r="F680" s="22" t="str">
        <f>TEXT('Store Data - 2017'!$D680,"mmmm")</f>
        <v>December</v>
      </c>
      <c r="G680" s="22" t="str">
        <f>TEXT('Store Data - 2017'!$D680,"dddd")</f>
        <v>Saturday</v>
      </c>
      <c r="H680" s="13" t="s">
        <v>22</v>
      </c>
      <c r="I680" s="13" t="s">
        <v>2294</v>
      </c>
      <c r="J680" s="13" t="s">
        <v>2295</v>
      </c>
      <c r="K680" s="21">
        <f>1/COUNTIF(J:J,'Store Data - 2017'!$J680)</f>
        <v>0.33333333333333331</v>
      </c>
      <c r="L680" s="13" t="s">
        <v>57</v>
      </c>
      <c r="M680" s="13" t="s">
        <v>26</v>
      </c>
      <c r="N680" s="13" t="s">
        <v>687</v>
      </c>
      <c r="O680" s="13" t="s">
        <v>68</v>
      </c>
      <c r="P680" s="13">
        <v>33180</v>
      </c>
      <c r="Q680" s="13" t="s">
        <v>29</v>
      </c>
      <c r="R680" s="13" t="s">
        <v>442</v>
      </c>
      <c r="S680" s="13" t="s">
        <v>31</v>
      </c>
      <c r="T680" s="13" t="s">
        <v>146</v>
      </c>
      <c r="U680" s="13" t="s">
        <v>443</v>
      </c>
      <c r="V680" s="15">
        <v>47.96</v>
      </c>
      <c r="W680" s="13">
        <v>5</v>
      </c>
      <c r="X680" s="13">
        <v>0.2</v>
      </c>
      <c r="Y680" s="15">
        <v>4.1965000000000003</v>
      </c>
    </row>
    <row r="681" spans="1:25" x14ac:dyDescent="0.3">
      <c r="A681" s="16">
        <v>2280</v>
      </c>
      <c r="B681" s="16" t="s">
        <v>2296</v>
      </c>
      <c r="C681" s="21">
        <f>1/COUNTIF(B:B,'Store Data - 2017'!$B681)</f>
        <v>0.33333333333333331</v>
      </c>
      <c r="D681" s="17">
        <v>43038</v>
      </c>
      <c r="E681" s="17">
        <v>43041</v>
      </c>
      <c r="F681" s="22" t="str">
        <f>TEXT('Store Data - 2017'!$D681,"mmmm")</f>
        <v>October</v>
      </c>
      <c r="G681" s="22" t="str">
        <f>TEXT('Store Data - 2017'!$D681,"dddd")</f>
        <v>Monday</v>
      </c>
      <c r="H681" s="16" t="s">
        <v>80</v>
      </c>
      <c r="I681" s="16" t="s">
        <v>2297</v>
      </c>
      <c r="J681" s="16" t="s">
        <v>2298</v>
      </c>
      <c r="K681" s="21">
        <f>1/COUNTIF(J:J,'Store Data - 2017'!$J681)</f>
        <v>0.33333333333333331</v>
      </c>
      <c r="L681" s="16" t="s">
        <v>25</v>
      </c>
      <c r="M681" s="16" t="s">
        <v>26</v>
      </c>
      <c r="N681" s="16" t="s">
        <v>432</v>
      </c>
      <c r="O681" s="16" t="s">
        <v>433</v>
      </c>
      <c r="P681" s="16">
        <v>98115</v>
      </c>
      <c r="Q681" s="16" t="s">
        <v>120</v>
      </c>
      <c r="R681" s="16" t="s">
        <v>2299</v>
      </c>
      <c r="S681" s="16" t="s">
        <v>42</v>
      </c>
      <c r="T681" s="16" t="s">
        <v>43</v>
      </c>
      <c r="U681" s="16" t="s">
        <v>2300</v>
      </c>
      <c r="V681" s="18">
        <v>97.567999999999998</v>
      </c>
      <c r="W681" s="16">
        <v>2</v>
      </c>
      <c r="X681" s="16">
        <v>0.2</v>
      </c>
      <c r="Y681" s="18">
        <v>-6.0979999999999999</v>
      </c>
    </row>
    <row r="682" spans="1:25" x14ac:dyDescent="0.3">
      <c r="A682" s="13">
        <v>2281</v>
      </c>
      <c r="B682" s="13" t="s">
        <v>2296</v>
      </c>
      <c r="C682" s="21">
        <f>1/COUNTIF(B:B,'Store Data - 2017'!$B682)</f>
        <v>0.33333333333333331</v>
      </c>
      <c r="D682" s="14">
        <v>43038</v>
      </c>
      <c r="E682" s="14">
        <v>43041</v>
      </c>
      <c r="F682" s="22" t="str">
        <f>TEXT('Store Data - 2017'!$D682,"mmmm")</f>
        <v>October</v>
      </c>
      <c r="G682" s="22" t="str">
        <f>TEXT('Store Data - 2017'!$D682,"dddd")</f>
        <v>Monday</v>
      </c>
      <c r="H682" s="13" t="s">
        <v>80</v>
      </c>
      <c r="I682" s="13" t="s">
        <v>2297</v>
      </c>
      <c r="J682" s="13" t="s">
        <v>2298</v>
      </c>
      <c r="K682" s="21">
        <f>1/COUNTIF(J:J,'Store Data - 2017'!$J682)</f>
        <v>0.33333333333333331</v>
      </c>
      <c r="L682" s="13" t="s">
        <v>25</v>
      </c>
      <c r="M682" s="13" t="s">
        <v>26</v>
      </c>
      <c r="N682" s="13" t="s">
        <v>432</v>
      </c>
      <c r="O682" s="13" t="s">
        <v>433</v>
      </c>
      <c r="P682" s="13">
        <v>98115</v>
      </c>
      <c r="Q682" s="13" t="s">
        <v>120</v>
      </c>
      <c r="R682" s="13" t="s">
        <v>1504</v>
      </c>
      <c r="S682" s="13" t="s">
        <v>42</v>
      </c>
      <c r="T682" s="13" t="s">
        <v>43</v>
      </c>
      <c r="U682" s="13" t="s">
        <v>1505</v>
      </c>
      <c r="V682" s="15">
        <v>614.27200000000005</v>
      </c>
      <c r="W682" s="13">
        <v>8</v>
      </c>
      <c r="X682" s="13">
        <v>0.2</v>
      </c>
      <c r="Y682" s="15">
        <v>-23.0352</v>
      </c>
    </row>
    <row r="683" spans="1:25" x14ac:dyDescent="0.3">
      <c r="A683" s="16">
        <v>2282</v>
      </c>
      <c r="B683" s="16" t="s">
        <v>2296</v>
      </c>
      <c r="C683" s="21">
        <f>1/COUNTIF(B:B,'Store Data - 2017'!$B683)</f>
        <v>0.33333333333333331</v>
      </c>
      <c r="D683" s="17">
        <v>43038</v>
      </c>
      <c r="E683" s="17">
        <v>43041</v>
      </c>
      <c r="F683" s="22" t="str">
        <f>TEXT('Store Data - 2017'!$D683,"mmmm")</f>
        <v>October</v>
      </c>
      <c r="G683" s="22" t="str">
        <f>TEXT('Store Data - 2017'!$D683,"dddd")</f>
        <v>Monday</v>
      </c>
      <c r="H683" s="16" t="s">
        <v>80</v>
      </c>
      <c r="I683" s="16" t="s">
        <v>2297</v>
      </c>
      <c r="J683" s="16" t="s">
        <v>2298</v>
      </c>
      <c r="K683" s="21">
        <f>1/COUNTIF(J:J,'Store Data - 2017'!$J683)</f>
        <v>0.33333333333333331</v>
      </c>
      <c r="L683" s="16" t="s">
        <v>25</v>
      </c>
      <c r="M683" s="16" t="s">
        <v>26</v>
      </c>
      <c r="N683" s="16" t="s">
        <v>432</v>
      </c>
      <c r="O683" s="16" t="s">
        <v>433</v>
      </c>
      <c r="P683" s="16">
        <v>98115</v>
      </c>
      <c r="Q683" s="16" t="s">
        <v>120</v>
      </c>
      <c r="R683" s="16" t="s">
        <v>2301</v>
      </c>
      <c r="S683" s="16" t="s">
        <v>42</v>
      </c>
      <c r="T683" s="16" t="s">
        <v>425</v>
      </c>
      <c r="U683" s="16" t="s">
        <v>2302</v>
      </c>
      <c r="V683" s="18">
        <v>199.98</v>
      </c>
      <c r="W683" s="16">
        <v>2</v>
      </c>
      <c r="X683" s="16">
        <v>0</v>
      </c>
      <c r="Y683" s="18">
        <v>37.996200000000002</v>
      </c>
    </row>
    <row r="684" spans="1:25" x14ac:dyDescent="0.3">
      <c r="A684" s="13">
        <v>2287</v>
      </c>
      <c r="B684" s="13" t="s">
        <v>2303</v>
      </c>
      <c r="C684" s="21">
        <f>1/COUNTIF(B:B,'Store Data - 2017'!$B684)</f>
        <v>1</v>
      </c>
      <c r="D684" s="14">
        <v>43056</v>
      </c>
      <c r="E684" s="14">
        <v>43062</v>
      </c>
      <c r="F684" s="22" t="str">
        <f>TEXT('Store Data - 2017'!$D684,"mmmm")</f>
        <v>November</v>
      </c>
      <c r="G684" s="22" t="str">
        <f>TEXT('Store Data - 2017'!$D684,"dddd")</f>
        <v>Friday</v>
      </c>
      <c r="H684" s="13" t="s">
        <v>22</v>
      </c>
      <c r="I684" s="13" t="s">
        <v>1314</v>
      </c>
      <c r="J684" s="13" t="s">
        <v>1315</v>
      </c>
      <c r="K684" s="21">
        <f>1/COUNTIF(J:J,'Store Data - 2017'!$J684)</f>
        <v>9.0909090909090912E-2</v>
      </c>
      <c r="L684" s="13" t="s">
        <v>25</v>
      </c>
      <c r="M684" s="13" t="s">
        <v>26</v>
      </c>
      <c r="N684" s="13" t="s">
        <v>2304</v>
      </c>
      <c r="O684" s="13" t="s">
        <v>329</v>
      </c>
      <c r="P684" s="13">
        <v>24153</v>
      </c>
      <c r="Q684" s="13" t="s">
        <v>29</v>
      </c>
      <c r="R684" s="13" t="s">
        <v>2305</v>
      </c>
      <c r="S684" s="13" t="s">
        <v>31</v>
      </c>
      <c r="T684" s="13" t="s">
        <v>190</v>
      </c>
      <c r="U684" s="13" t="s">
        <v>2306</v>
      </c>
      <c r="V684" s="15">
        <v>35.04</v>
      </c>
      <c r="W684" s="13">
        <v>2</v>
      </c>
      <c r="X684" s="13">
        <v>0</v>
      </c>
      <c r="Y684" s="15">
        <v>12.263999999999999</v>
      </c>
    </row>
    <row r="685" spans="1:25" x14ac:dyDescent="0.3">
      <c r="A685" s="16">
        <v>2288</v>
      </c>
      <c r="B685" s="16" t="s">
        <v>2307</v>
      </c>
      <c r="C685" s="21">
        <f>1/COUNTIF(B:B,'Store Data - 2017'!$B685)</f>
        <v>1</v>
      </c>
      <c r="D685" s="17">
        <v>42887</v>
      </c>
      <c r="E685" s="17">
        <v>42891</v>
      </c>
      <c r="F685" s="22" t="str">
        <f>TEXT('Store Data - 2017'!$D685,"mmmm")</f>
        <v>June</v>
      </c>
      <c r="G685" s="22" t="str">
        <f>TEXT('Store Data - 2017'!$D685,"dddd")</f>
        <v>Thursday</v>
      </c>
      <c r="H685" s="16" t="s">
        <v>35</v>
      </c>
      <c r="I685" s="16" t="s">
        <v>302</v>
      </c>
      <c r="J685" s="16" t="s">
        <v>303</v>
      </c>
      <c r="K685" s="21">
        <f>1/COUNTIF(J:J,'Store Data - 2017'!$J685)</f>
        <v>0.33333333333333331</v>
      </c>
      <c r="L685" s="16" t="s">
        <v>57</v>
      </c>
      <c r="M685" s="16" t="s">
        <v>26</v>
      </c>
      <c r="N685" s="16" t="s">
        <v>1026</v>
      </c>
      <c r="O685" s="16" t="s">
        <v>166</v>
      </c>
      <c r="P685" s="16">
        <v>43615</v>
      </c>
      <c r="Q685" s="16" t="s">
        <v>40</v>
      </c>
      <c r="R685" s="16" t="s">
        <v>2308</v>
      </c>
      <c r="S685" s="16" t="s">
        <v>31</v>
      </c>
      <c r="T685" s="16" t="s">
        <v>190</v>
      </c>
      <c r="U685" s="16" t="s">
        <v>2309</v>
      </c>
      <c r="V685" s="18">
        <v>17.48</v>
      </c>
      <c r="W685" s="16">
        <v>5</v>
      </c>
      <c r="X685" s="16">
        <v>0.2</v>
      </c>
      <c r="Y685" s="18">
        <v>1.3109999999999999</v>
      </c>
    </row>
    <row r="686" spans="1:25" x14ac:dyDescent="0.3">
      <c r="A686" s="13">
        <v>2289</v>
      </c>
      <c r="B686" s="13" t="s">
        <v>2310</v>
      </c>
      <c r="C686" s="21">
        <f>1/COUNTIF(B:B,'Store Data - 2017'!$B686)</f>
        <v>1</v>
      </c>
      <c r="D686" s="14">
        <v>42896</v>
      </c>
      <c r="E686" s="14">
        <v>42899</v>
      </c>
      <c r="F686" s="22" t="str">
        <f>TEXT('Store Data - 2017'!$D686,"mmmm")</f>
        <v>June</v>
      </c>
      <c r="G686" s="22" t="str">
        <f>TEXT('Store Data - 2017'!$D686,"dddd")</f>
        <v>Saturday</v>
      </c>
      <c r="H686" s="13" t="s">
        <v>80</v>
      </c>
      <c r="I686" s="13" t="s">
        <v>2311</v>
      </c>
      <c r="J686" s="13" t="s">
        <v>2312</v>
      </c>
      <c r="K686" s="21">
        <f>1/COUNTIF(J:J,'Store Data - 2017'!$J686)</f>
        <v>0.5</v>
      </c>
      <c r="L686" s="13" t="s">
        <v>25</v>
      </c>
      <c r="M686" s="13" t="s">
        <v>26</v>
      </c>
      <c r="N686" s="13" t="s">
        <v>452</v>
      </c>
      <c r="O686" s="13" t="s">
        <v>134</v>
      </c>
      <c r="P686" s="13">
        <v>90032</v>
      </c>
      <c r="Q686" s="13" t="s">
        <v>120</v>
      </c>
      <c r="R686" s="13" t="s">
        <v>2313</v>
      </c>
      <c r="S686" s="13" t="s">
        <v>31</v>
      </c>
      <c r="T686" s="13" t="s">
        <v>146</v>
      </c>
      <c r="U686" s="13" t="s">
        <v>2314</v>
      </c>
      <c r="V686" s="15">
        <v>16.399999999999999</v>
      </c>
      <c r="W686" s="13">
        <v>5</v>
      </c>
      <c r="X686" s="13">
        <v>0</v>
      </c>
      <c r="Y686" s="15">
        <v>4.7560000000000002</v>
      </c>
    </row>
    <row r="687" spans="1:25" x14ac:dyDescent="0.3">
      <c r="A687" s="16">
        <v>2290</v>
      </c>
      <c r="B687" s="16" t="s">
        <v>2315</v>
      </c>
      <c r="C687" s="21">
        <f>1/COUNTIF(B:B,'Store Data - 2017'!$B687)</f>
        <v>1</v>
      </c>
      <c r="D687" s="17">
        <v>42743</v>
      </c>
      <c r="E687" s="17">
        <v>42746</v>
      </c>
      <c r="F687" s="22" t="str">
        <f>TEXT('Store Data - 2017'!$D687,"mmmm")</f>
        <v>January</v>
      </c>
      <c r="G687" s="22" t="str">
        <f>TEXT('Store Data - 2017'!$D687,"dddd")</f>
        <v>Sunday</v>
      </c>
      <c r="H687" s="16" t="s">
        <v>80</v>
      </c>
      <c r="I687" s="16" t="s">
        <v>2316</v>
      </c>
      <c r="J687" s="16" t="s">
        <v>2317</v>
      </c>
      <c r="K687" s="21">
        <f>1/COUNTIF(J:J,'Store Data - 2017'!$J687)</f>
        <v>0.2</v>
      </c>
      <c r="L687" s="16" t="s">
        <v>57</v>
      </c>
      <c r="M687" s="16" t="s">
        <v>26</v>
      </c>
      <c r="N687" s="16" t="s">
        <v>432</v>
      </c>
      <c r="O687" s="16" t="s">
        <v>433</v>
      </c>
      <c r="P687" s="16">
        <v>98115</v>
      </c>
      <c r="Q687" s="16" t="s">
        <v>120</v>
      </c>
      <c r="R687" s="16" t="s">
        <v>2318</v>
      </c>
      <c r="S687" s="16" t="s">
        <v>42</v>
      </c>
      <c r="T687" s="16" t="s">
        <v>251</v>
      </c>
      <c r="U687" s="16" t="s">
        <v>2319</v>
      </c>
      <c r="V687" s="18">
        <v>892.98</v>
      </c>
      <c r="W687" s="16">
        <v>2</v>
      </c>
      <c r="X687" s="16">
        <v>0</v>
      </c>
      <c r="Y687" s="18">
        <v>80.368200000000002</v>
      </c>
    </row>
    <row r="688" spans="1:25" x14ac:dyDescent="0.3">
      <c r="A688" s="13">
        <v>2295</v>
      </c>
      <c r="B688" s="13" t="s">
        <v>2320</v>
      </c>
      <c r="C688" s="21">
        <f>1/COUNTIF(B:B,'Store Data - 2017'!$B688)</f>
        <v>1</v>
      </c>
      <c r="D688" s="14">
        <v>43092</v>
      </c>
      <c r="E688" s="14">
        <v>43096</v>
      </c>
      <c r="F688" s="22" t="str">
        <f>TEXT('Store Data - 2017'!$D688,"mmmm")</f>
        <v>December</v>
      </c>
      <c r="G688" s="22" t="str">
        <f>TEXT('Store Data - 2017'!$D688,"dddd")</f>
        <v>Saturday</v>
      </c>
      <c r="H688" s="13" t="s">
        <v>22</v>
      </c>
      <c r="I688" s="13" t="s">
        <v>1784</v>
      </c>
      <c r="J688" s="13" t="s">
        <v>1785</v>
      </c>
      <c r="K688" s="21">
        <f>1/COUNTIF(J:J,'Store Data - 2017'!$J688)</f>
        <v>0.33333333333333331</v>
      </c>
      <c r="L688" s="13" t="s">
        <v>57</v>
      </c>
      <c r="M688" s="13" t="s">
        <v>26</v>
      </c>
      <c r="N688" s="13" t="s">
        <v>2321</v>
      </c>
      <c r="O688" s="13" t="s">
        <v>2322</v>
      </c>
      <c r="P688" s="13">
        <v>6457</v>
      </c>
      <c r="Q688" s="13" t="s">
        <v>40</v>
      </c>
      <c r="R688" s="13" t="s">
        <v>2223</v>
      </c>
      <c r="S688" s="13" t="s">
        <v>42</v>
      </c>
      <c r="T688" s="13" t="s">
        <v>87</v>
      </c>
      <c r="U688" s="13" t="s">
        <v>2224</v>
      </c>
      <c r="V688" s="15">
        <v>181.95</v>
      </c>
      <c r="W688" s="13">
        <v>3</v>
      </c>
      <c r="X688" s="13">
        <v>0</v>
      </c>
      <c r="Y688" s="15">
        <v>38.209499999999998</v>
      </c>
    </row>
    <row r="689" spans="1:25" x14ac:dyDescent="0.3">
      <c r="A689" s="16">
        <v>2304</v>
      </c>
      <c r="B689" s="16" t="s">
        <v>2323</v>
      </c>
      <c r="C689" s="21">
        <f>1/COUNTIF(B:B,'Store Data - 2017'!$B689)</f>
        <v>0.5</v>
      </c>
      <c r="D689" s="17">
        <v>42995</v>
      </c>
      <c r="E689" s="17">
        <v>43000</v>
      </c>
      <c r="F689" s="22" t="str">
        <f>TEXT('Store Data - 2017'!$D689,"mmmm")</f>
        <v>September</v>
      </c>
      <c r="G689" s="22" t="str">
        <f>TEXT('Store Data - 2017'!$D689,"dddd")</f>
        <v>Sunday</v>
      </c>
      <c r="H689" s="16" t="s">
        <v>35</v>
      </c>
      <c r="I689" s="16" t="s">
        <v>672</v>
      </c>
      <c r="J689" s="16" t="s">
        <v>673</v>
      </c>
      <c r="K689" s="21">
        <f>1/COUNTIF(J:J,'Store Data - 2017'!$J689)</f>
        <v>0.125</v>
      </c>
      <c r="L689" s="16" t="s">
        <v>48</v>
      </c>
      <c r="M689" s="16" t="s">
        <v>26</v>
      </c>
      <c r="N689" s="16" t="s">
        <v>1857</v>
      </c>
      <c r="O689" s="16" t="s">
        <v>353</v>
      </c>
      <c r="P689" s="16">
        <v>30076</v>
      </c>
      <c r="Q689" s="16" t="s">
        <v>29</v>
      </c>
      <c r="R689" s="16" t="s">
        <v>361</v>
      </c>
      <c r="S689" s="16" t="s">
        <v>42</v>
      </c>
      <c r="T689" s="16" t="s">
        <v>43</v>
      </c>
      <c r="U689" s="16" t="s">
        <v>362</v>
      </c>
      <c r="V689" s="18">
        <v>723.92</v>
      </c>
      <c r="W689" s="16">
        <v>4</v>
      </c>
      <c r="X689" s="16">
        <v>0</v>
      </c>
      <c r="Y689" s="18">
        <v>188.2192</v>
      </c>
    </row>
    <row r="690" spans="1:25" x14ac:dyDescent="0.3">
      <c r="A690" s="13">
        <v>2305</v>
      </c>
      <c r="B690" s="13" t="s">
        <v>2323</v>
      </c>
      <c r="C690" s="21">
        <f>1/COUNTIF(B:B,'Store Data - 2017'!$B690)</f>
        <v>0.5</v>
      </c>
      <c r="D690" s="14">
        <v>42995</v>
      </c>
      <c r="E690" s="14">
        <v>43000</v>
      </c>
      <c r="F690" s="22" t="str">
        <f>TEXT('Store Data - 2017'!$D690,"mmmm")</f>
        <v>September</v>
      </c>
      <c r="G690" s="22" t="str">
        <f>TEXT('Store Data - 2017'!$D690,"dddd")</f>
        <v>Sunday</v>
      </c>
      <c r="H690" s="13" t="s">
        <v>35</v>
      </c>
      <c r="I690" s="13" t="s">
        <v>672</v>
      </c>
      <c r="J690" s="13" t="s">
        <v>673</v>
      </c>
      <c r="K690" s="21">
        <f>1/COUNTIF(J:J,'Store Data - 2017'!$J690)</f>
        <v>0.125</v>
      </c>
      <c r="L690" s="13" t="s">
        <v>48</v>
      </c>
      <c r="M690" s="13" t="s">
        <v>26</v>
      </c>
      <c r="N690" s="13" t="s">
        <v>1857</v>
      </c>
      <c r="O690" s="13" t="s">
        <v>353</v>
      </c>
      <c r="P690" s="13">
        <v>30076</v>
      </c>
      <c r="Q690" s="13" t="s">
        <v>29</v>
      </c>
      <c r="R690" s="13" t="s">
        <v>727</v>
      </c>
      <c r="S690" s="13" t="s">
        <v>31</v>
      </c>
      <c r="T690" s="13" t="s">
        <v>32</v>
      </c>
      <c r="U690" s="13" t="s">
        <v>53</v>
      </c>
      <c r="V690" s="15">
        <v>106.32</v>
      </c>
      <c r="W690" s="13">
        <v>3</v>
      </c>
      <c r="X690" s="13">
        <v>0</v>
      </c>
      <c r="Y690" s="15">
        <v>49.970399999999998</v>
      </c>
    </row>
    <row r="691" spans="1:25" x14ac:dyDescent="0.3">
      <c r="A691" s="16">
        <v>2308</v>
      </c>
      <c r="B691" s="16" t="s">
        <v>2324</v>
      </c>
      <c r="C691" s="21">
        <f>1/COUNTIF(B:B,'Store Data - 2017'!$B691)</f>
        <v>1</v>
      </c>
      <c r="D691" s="17">
        <v>43044</v>
      </c>
      <c r="E691" s="17">
        <v>43048</v>
      </c>
      <c r="F691" s="22" t="str">
        <f>TEXT('Store Data - 2017'!$D691,"mmmm")</f>
        <v>November</v>
      </c>
      <c r="G691" s="22" t="str">
        <f>TEXT('Store Data - 2017'!$D691,"dddd")</f>
        <v>Sunday</v>
      </c>
      <c r="H691" s="16" t="s">
        <v>22</v>
      </c>
      <c r="I691" s="16" t="s">
        <v>2325</v>
      </c>
      <c r="J691" s="16" t="s">
        <v>2326</v>
      </c>
      <c r="K691" s="21">
        <f>1/COUNTIF(J:J,'Store Data - 2017'!$J691)</f>
        <v>0.1111111111111111</v>
      </c>
      <c r="L691" s="16" t="s">
        <v>25</v>
      </c>
      <c r="M691" s="16" t="s">
        <v>26</v>
      </c>
      <c r="N691" s="16" t="s">
        <v>126</v>
      </c>
      <c r="O691" s="16" t="s">
        <v>127</v>
      </c>
      <c r="P691" s="16">
        <v>10009</v>
      </c>
      <c r="Q691" s="16" t="s">
        <v>40</v>
      </c>
      <c r="R691" s="16" t="s">
        <v>2327</v>
      </c>
      <c r="S691" s="16" t="s">
        <v>61</v>
      </c>
      <c r="T691" s="16" t="s">
        <v>110</v>
      </c>
      <c r="U691" s="16" t="s">
        <v>2328</v>
      </c>
      <c r="V691" s="18">
        <v>390.75</v>
      </c>
      <c r="W691" s="16">
        <v>5</v>
      </c>
      <c r="X691" s="16">
        <v>0</v>
      </c>
      <c r="Y691" s="18">
        <v>171.93</v>
      </c>
    </row>
    <row r="692" spans="1:25" x14ac:dyDescent="0.3">
      <c r="A692" s="13">
        <v>2309</v>
      </c>
      <c r="B692" s="13" t="s">
        <v>2329</v>
      </c>
      <c r="C692" s="21">
        <f>1/COUNTIF(B:B,'Store Data - 2017'!$B692)</f>
        <v>0.2</v>
      </c>
      <c r="D692" s="14">
        <v>42897</v>
      </c>
      <c r="E692" s="14">
        <v>42898</v>
      </c>
      <c r="F692" s="22" t="str">
        <f>TEXT('Store Data - 2017'!$D692,"mmmm")</f>
        <v>June</v>
      </c>
      <c r="G692" s="22" t="str">
        <f>TEXT('Store Data - 2017'!$D692,"dddd")</f>
        <v>Sunday</v>
      </c>
      <c r="H692" s="13" t="s">
        <v>80</v>
      </c>
      <c r="I692" s="13" t="s">
        <v>2330</v>
      </c>
      <c r="J692" s="13" t="s">
        <v>2331</v>
      </c>
      <c r="K692" s="21">
        <f>1/COUNTIF(J:J,'Store Data - 2017'!$J692)</f>
        <v>0.1111111111111111</v>
      </c>
      <c r="L692" s="13" t="s">
        <v>48</v>
      </c>
      <c r="M692" s="13" t="s">
        <v>26</v>
      </c>
      <c r="N692" s="13" t="s">
        <v>2332</v>
      </c>
      <c r="O692" s="13" t="s">
        <v>157</v>
      </c>
      <c r="P692" s="13">
        <v>85345</v>
      </c>
      <c r="Q692" s="13" t="s">
        <v>120</v>
      </c>
      <c r="R692" s="13" t="s">
        <v>2333</v>
      </c>
      <c r="S692" s="13" t="s">
        <v>42</v>
      </c>
      <c r="T692" s="13" t="s">
        <v>43</v>
      </c>
      <c r="U692" s="13" t="s">
        <v>2334</v>
      </c>
      <c r="V692" s="15">
        <v>280.79199999999997</v>
      </c>
      <c r="W692" s="13">
        <v>1</v>
      </c>
      <c r="X692" s="13">
        <v>0.2</v>
      </c>
      <c r="Y692" s="15">
        <v>35.098999999999997</v>
      </c>
    </row>
    <row r="693" spans="1:25" x14ac:dyDescent="0.3">
      <c r="A693" s="16">
        <v>2310</v>
      </c>
      <c r="B693" s="16" t="s">
        <v>2329</v>
      </c>
      <c r="C693" s="21">
        <f>1/COUNTIF(B:B,'Store Data - 2017'!$B693)</f>
        <v>0.2</v>
      </c>
      <c r="D693" s="17">
        <v>42897</v>
      </c>
      <c r="E693" s="17">
        <v>42898</v>
      </c>
      <c r="F693" s="22" t="str">
        <f>TEXT('Store Data - 2017'!$D693,"mmmm")</f>
        <v>June</v>
      </c>
      <c r="G693" s="22" t="str">
        <f>TEXT('Store Data - 2017'!$D693,"dddd")</f>
        <v>Sunday</v>
      </c>
      <c r="H693" s="16" t="s">
        <v>80</v>
      </c>
      <c r="I693" s="16" t="s">
        <v>2330</v>
      </c>
      <c r="J693" s="16" t="s">
        <v>2331</v>
      </c>
      <c r="K693" s="21">
        <f>1/COUNTIF(J:J,'Store Data - 2017'!$J693)</f>
        <v>0.1111111111111111</v>
      </c>
      <c r="L693" s="16" t="s">
        <v>48</v>
      </c>
      <c r="M693" s="16" t="s">
        <v>26</v>
      </c>
      <c r="N693" s="16" t="s">
        <v>2332</v>
      </c>
      <c r="O693" s="16" t="s">
        <v>157</v>
      </c>
      <c r="P693" s="16">
        <v>85345</v>
      </c>
      <c r="Q693" s="16" t="s">
        <v>120</v>
      </c>
      <c r="R693" s="16" t="s">
        <v>2335</v>
      </c>
      <c r="S693" s="16" t="s">
        <v>31</v>
      </c>
      <c r="T693" s="16" t="s">
        <v>70</v>
      </c>
      <c r="U693" s="16" t="s">
        <v>2336</v>
      </c>
      <c r="V693" s="18">
        <v>68.447999999999993</v>
      </c>
      <c r="W693" s="16">
        <v>4</v>
      </c>
      <c r="X693" s="16">
        <v>0.2</v>
      </c>
      <c r="Y693" s="18">
        <v>7.7004000000000001</v>
      </c>
    </row>
    <row r="694" spans="1:25" x14ac:dyDescent="0.3">
      <c r="A694" s="13">
        <v>2311</v>
      </c>
      <c r="B694" s="13" t="s">
        <v>2329</v>
      </c>
      <c r="C694" s="21">
        <f>1/COUNTIF(B:B,'Store Data - 2017'!$B694)</f>
        <v>0.2</v>
      </c>
      <c r="D694" s="14">
        <v>42897</v>
      </c>
      <c r="E694" s="14">
        <v>42898</v>
      </c>
      <c r="F694" s="22" t="str">
        <f>TEXT('Store Data - 2017'!$D694,"mmmm")</f>
        <v>June</v>
      </c>
      <c r="G694" s="22" t="str">
        <f>TEXT('Store Data - 2017'!$D694,"dddd")</f>
        <v>Sunday</v>
      </c>
      <c r="H694" s="13" t="s">
        <v>80</v>
      </c>
      <c r="I694" s="13" t="s">
        <v>2330</v>
      </c>
      <c r="J694" s="13" t="s">
        <v>2331</v>
      </c>
      <c r="K694" s="21">
        <f>1/COUNTIF(J:J,'Store Data - 2017'!$J694)</f>
        <v>0.1111111111111111</v>
      </c>
      <c r="L694" s="13" t="s">
        <v>48</v>
      </c>
      <c r="M694" s="13" t="s">
        <v>26</v>
      </c>
      <c r="N694" s="13" t="s">
        <v>2332</v>
      </c>
      <c r="O694" s="13" t="s">
        <v>157</v>
      </c>
      <c r="P694" s="13">
        <v>85345</v>
      </c>
      <c r="Q694" s="13" t="s">
        <v>120</v>
      </c>
      <c r="R694" s="13" t="s">
        <v>1420</v>
      </c>
      <c r="S694" s="13" t="s">
        <v>31</v>
      </c>
      <c r="T694" s="13" t="s">
        <v>146</v>
      </c>
      <c r="U694" s="13" t="s">
        <v>1421</v>
      </c>
      <c r="V694" s="15">
        <v>88.04</v>
      </c>
      <c r="W694" s="13">
        <v>5</v>
      </c>
      <c r="X694" s="13">
        <v>0.2</v>
      </c>
      <c r="Y694" s="15">
        <v>6.6029999999999998</v>
      </c>
    </row>
    <row r="695" spans="1:25" x14ac:dyDescent="0.3">
      <c r="A695" s="16">
        <v>2312</v>
      </c>
      <c r="B695" s="16" t="s">
        <v>2329</v>
      </c>
      <c r="C695" s="21">
        <f>1/COUNTIF(B:B,'Store Data - 2017'!$B695)</f>
        <v>0.2</v>
      </c>
      <c r="D695" s="17">
        <v>42897</v>
      </c>
      <c r="E695" s="17">
        <v>42898</v>
      </c>
      <c r="F695" s="22" t="str">
        <f>TEXT('Store Data - 2017'!$D695,"mmmm")</f>
        <v>June</v>
      </c>
      <c r="G695" s="22" t="str">
        <f>TEXT('Store Data - 2017'!$D695,"dddd")</f>
        <v>Sunday</v>
      </c>
      <c r="H695" s="16" t="s">
        <v>80</v>
      </c>
      <c r="I695" s="16" t="s">
        <v>2330</v>
      </c>
      <c r="J695" s="16" t="s">
        <v>2331</v>
      </c>
      <c r="K695" s="21">
        <f>1/COUNTIF(J:J,'Store Data - 2017'!$J695)</f>
        <v>0.1111111111111111</v>
      </c>
      <c r="L695" s="16" t="s">
        <v>48</v>
      </c>
      <c r="M695" s="16" t="s">
        <v>26</v>
      </c>
      <c r="N695" s="16" t="s">
        <v>2332</v>
      </c>
      <c r="O695" s="16" t="s">
        <v>157</v>
      </c>
      <c r="P695" s="16">
        <v>85345</v>
      </c>
      <c r="Q695" s="16" t="s">
        <v>120</v>
      </c>
      <c r="R695" s="16" t="s">
        <v>2337</v>
      </c>
      <c r="S695" s="16" t="s">
        <v>31</v>
      </c>
      <c r="T695" s="16" t="s">
        <v>146</v>
      </c>
      <c r="U695" s="16" t="s">
        <v>2338</v>
      </c>
      <c r="V695" s="18">
        <v>15.872</v>
      </c>
      <c r="W695" s="16">
        <v>1</v>
      </c>
      <c r="X695" s="16">
        <v>0.2</v>
      </c>
      <c r="Y695" s="18">
        <v>1.984</v>
      </c>
    </row>
    <row r="696" spans="1:25" x14ac:dyDescent="0.3">
      <c r="A696" s="13">
        <v>2313</v>
      </c>
      <c r="B696" s="13" t="s">
        <v>2329</v>
      </c>
      <c r="C696" s="21">
        <f>1/COUNTIF(B:B,'Store Data - 2017'!$B696)</f>
        <v>0.2</v>
      </c>
      <c r="D696" s="14">
        <v>42897</v>
      </c>
      <c r="E696" s="14">
        <v>42898</v>
      </c>
      <c r="F696" s="22" t="str">
        <f>TEXT('Store Data - 2017'!$D696,"mmmm")</f>
        <v>June</v>
      </c>
      <c r="G696" s="22" t="str">
        <f>TEXT('Store Data - 2017'!$D696,"dddd")</f>
        <v>Sunday</v>
      </c>
      <c r="H696" s="13" t="s">
        <v>80</v>
      </c>
      <c r="I696" s="13" t="s">
        <v>2330</v>
      </c>
      <c r="J696" s="13" t="s">
        <v>2331</v>
      </c>
      <c r="K696" s="21">
        <f>1/COUNTIF(J:J,'Store Data - 2017'!$J696)</f>
        <v>0.1111111111111111</v>
      </c>
      <c r="L696" s="13" t="s">
        <v>48</v>
      </c>
      <c r="M696" s="13" t="s">
        <v>26</v>
      </c>
      <c r="N696" s="13" t="s">
        <v>2332</v>
      </c>
      <c r="O696" s="13" t="s">
        <v>157</v>
      </c>
      <c r="P696" s="13">
        <v>85345</v>
      </c>
      <c r="Q696" s="13" t="s">
        <v>120</v>
      </c>
      <c r="R696" s="13" t="s">
        <v>2339</v>
      </c>
      <c r="S696" s="13" t="s">
        <v>31</v>
      </c>
      <c r="T696" s="13" t="s">
        <v>70</v>
      </c>
      <c r="U696" s="13" t="s">
        <v>2340</v>
      </c>
      <c r="V696" s="15">
        <v>215.59200000000001</v>
      </c>
      <c r="W696" s="13">
        <v>3</v>
      </c>
      <c r="X696" s="13">
        <v>0.2</v>
      </c>
      <c r="Y696" s="15">
        <v>-48.508200000000002</v>
      </c>
    </row>
    <row r="697" spans="1:25" x14ac:dyDescent="0.3">
      <c r="A697" s="16">
        <v>2314</v>
      </c>
      <c r="B697" s="16" t="s">
        <v>2341</v>
      </c>
      <c r="C697" s="21">
        <f>1/COUNTIF(B:B,'Store Data - 2017'!$B697)</f>
        <v>0.16666666666666666</v>
      </c>
      <c r="D697" s="17">
        <v>42936</v>
      </c>
      <c r="E697" s="17">
        <v>42941</v>
      </c>
      <c r="F697" s="22" t="str">
        <f>TEXT('Store Data - 2017'!$D697,"mmmm")</f>
        <v>July</v>
      </c>
      <c r="G697" s="22" t="str">
        <f>TEXT('Store Data - 2017'!$D697,"dddd")</f>
        <v>Thursday</v>
      </c>
      <c r="H697" s="16" t="s">
        <v>22</v>
      </c>
      <c r="I697" s="16" t="s">
        <v>2342</v>
      </c>
      <c r="J697" s="16" t="s">
        <v>2343</v>
      </c>
      <c r="K697" s="21">
        <f>1/COUNTIF(J:J,'Store Data - 2017'!$J697)</f>
        <v>0.125</v>
      </c>
      <c r="L697" s="16" t="s">
        <v>57</v>
      </c>
      <c r="M697" s="16" t="s">
        <v>26</v>
      </c>
      <c r="N697" s="16" t="s">
        <v>2344</v>
      </c>
      <c r="O697" s="16" t="s">
        <v>2345</v>
      </c>
      <c r="P697" s="16">
        <v>57103</v>
      </c>
      <c r="Q697" s="16" t="s">
        <v>51</v>
      </c>
      <c r="R697" s="16" t="s">
        <v>2346</v>
      </c>
      <c r="S697" s="16" t="s">
        <v>31</v>
      </c>
      <c r="T697" s="16" t="s">
        <v>113</v>
      </c>
      <c r="U697" s="16" t="s">
        <v>2347</v>
      </c>
      <c r="V697" s="18">
        <v>14.62</v>
      </c>
      <c r="W697" s="16">
        <v>2</v>
      </c>
      <c r="X697" s="16">
        <v>0</v>
      </c>
      <c r="Y697" s="18">
        <v>6.8714000000000004</v>
      </c>
    </row>
    <row r="698" spans="1:25" x14ac:dyDescent="0.3">
      <c r="A698" s="13">
        <v>2315</v>
      </c>
      <c r="B698" s="13" t="s">
        <v>2341</v>
      </c>
      <c r="C698" s="21">
        <f>1/COUNTIF(B:B,'Store Data - 2017'!$B698)</f>
        <v>0.16666666666666666</v>
      </c>
      <c r="D698" s="14">
        <v>42936</v>
      </c>
      <c r="E698" s="14">
        <v>42941</v>
      </c>
      <c r="F698" s="22" t="str">
        <f>TEXT('Store Data - 2017'!$D698,"mmmm")</f>
        <v>July</v>
      </c>
      <c r="G698" s="22" t="str">
        <f>TEXT('Store Data - 2017'!$D698,"dddd")</f>
        <v>Thursday</v>
      </c>
      <c r="H698" s="13" t="s">
        <v>22</v>
      </c>
      <c r="I698" s="13" t="s">
        <v>2342</v>
      </c>
      <c r="J698" s="13" t="s">
        <v>2343</v>
      </c>
      <c r="K698" s="21">
        <f>1/COUNTIF(J:J,'Store Data - 2017'!$J698)</f>
        <v>0.125</v>
      </c>
      <c r="L698" s="13" t="s">
        <v>57</v>
      </c>
      <c r="M698" s="13" t="s">
        <v>26</v>
      </c>
      <c r="N698" s="13" t="s">
        <v>2344</v>
      </c>
      <c r="O698" s="13" t="s">
        <v>2345</v>
      </c>
      <c r="P698" s="13">
        <v>57103</v>
      </c>
      <c r="Q698" s="13" t="s">
        <v>51</v>
      </c>
      <c r="R698" s="13" t="s">
        <v>2348</v>
      </c>
      <c r="S698" s="13" t="s">
        <v>31</v>
      </c>
      <c r="T698" s="13" t="s">
        <v>190</v>
      </c>
      <c r="U698" s="13" t="s">
        <v>2349</v>
      </c>
      <c r="V698" s="15">
        <v>416.32</v>
      </c>
      <c r="W698" s="13">
        <v>2</v>
      </c>
      <c r="X698" s="13">
        <v>0</v>
      </c>
      <c r="Y698" s="15">
        <v>112.4064</v>
      </c>
    </row>
    <row r="699" spans="1:25" x14ac:dyDescent="0.3">
      <c r="A699" s="16">
        <v>2316</v>
      </c>
      <c r="B699" s="16" t="s">
        <v>2341</v>
      </c>
      <c r="C699" s="21">
        <f>1/COUNTIF(B:B,'Store Data - 2017'!$B699)</f>
        <v>0.16666666666666666</v>
      </c>
      <c r="D699" s="17">
        <v>42936</v>
      </c>
      <c r="E699" s="17">
        <v>42941</v>
      </c>
      <c r="F699" s="22" t="str">
        <f>TEXT('Store Data - 2017'!$D699,"mmmm")</f>
        <v>July</v>
      </c>
      <c r="G699" s="22" t="str">
        <f>TEXT('Store Data - 2017'!$D699,"dddd")</f>
        <v>Thursday</v>
      </c>
      <c r="H699" s="16" t="s">
        <v>22</v>
      </c>
      <c r="I699" s="16" t="s">
        <v>2342</v>
      </c>
      <c r="J699" s="16" t="s">
        <v>2343</v>
      </c>
      <c r="K699" s="21">
        <f>1/COUNTIF(J:J,'Store Data - 2017'!$J699)</f>
        <v>0.125</v>
      </c>
      <c r="L699" s="16" t="s">
        <v>57</v>
      </c>
      <c r="M699" s="16" t="s">
        <v>26</v>
      </c>
      <c r="N699" s="16" t="s">
        <v>2344</v>
      </c>
      <c r="O699" s="16" t="s">
        <v>2345</v>
      </c>
      <c r="P699" s="16">
        <v>57103</v>
      </c>
      <c r="Q699" s="16" t="s">
        <v>51</v>
      </c>
      <c r="R699" s="16" t="s">
        <v>577</v>
      </c>
      <c r="S699" s="16" t="s">
        <v>31</v>
      </c>
      <c r="T699" s="16" t="s">
        <v>84</v>
      </c>
      <c r="U699" s="16" t="s">
        <v>578</v>
      </c>
      <c r="V699" s="18">
        <v>43</v>
      </c>
      <c r="W699" s="16">
        <v>5</v>
      </c>
      <c r="X699" s="16">
        <v>0</v>
      </c>
      <c r="Y699" s="18">
        <v>20.21</v>
      </c>
    </row>
    <row r="700" spans="1:25" x14ac:dyDescent="0.3">
      <c r="A700" s="13">
        <v>2317</v>
      </c>
      <c r="B700" s="13" t="s">
        <v>2341</v>
      </c>
      <c r="C700" s="21">
        <f>1/COUNTIF(B:B,'Store Data - 2017'!$B700)</f>
        <v>0.16666666666666666</v>
      </c>
      <c r="D700" s="14">
        <v>42936</v>
      </c>
      <c r="E700" s="14">
        <v>42941</v>
      </c>
      <c r="F700" s="22" t="str">
        <f>TEXT('Store Data - 2017'!$D700,"mmmm")</f>
        <v>July</v>
      </c>
      <c r="G700" s="22" t="str">
        <f>TEXT('Store Data - 2017'!$D700,"dddd")</f>
        <v>Thursday</v>
      </c>
      <c r="H700" s="13" t="s">
        <v>22</v>
      </c>
      <c r="I700" s="13" t="s">
        <v>2342</v>
      </c>
      <c r="J700" s="13" t="s">
        <v>2343</v>
      </c>
      <c r="K700" s="21">
        <f>1/COUNTIF(J:J,'Store Data - 2017'!$J700)</f>
        <v>0.125</v>
      </c>
      <c r="L700" s="13" t="s">
        <v>57</v>
      </c>
      <c r="M700" s="13" t="s">
        <v>26</v>
      </c>
      <c r="N700" s="13" t="s">
        <v>2344</v>
      </c>
      <c r="O700" s="13" t="s">
        <v>2345</v>
      </c>
      <c r="P700" s="13">
        <v>57103</v>
      </c>
      <c r="Q700" s="13" t="s">
        <v>51</v>
      </c>
      <c r="R700" s="13" t="s">
        <v>2299</v>
      </c>
      <c r="S700" s="13" t="s">
        <v>42</v>
      </c>
      <c r="T700" s="13" t="s">
        <v>43</v>
      </c>
      <c r="U700" s="13" t="s">
        <v>2300</v>
      </c>
      <c r="V700" s="15">
        <v>182.94</v>
      </c>
      <c r="W700" s="13">
        <v>3</v>
      </c>
      <c r="X700" s="13">
        <v>0</v>
      </c>
      <c r="Y700" s="15">
        <v>27.440999999999999</v>
      </c>
    </row>
    <row r="701" spans="1:25" x14ac:dyDescent="0.3">
      <c r="A701" s="16">
        <v>2318</v>
      </c>
      <c r="B701" s="16" t="s">
        <v>2341</v>
      </c>
      <c r="C701" s="21">
        <f>1/COUNTIF(B:B,'Store Data - 2017'!$B701)</f>
        <v>0.16666666666666666</v>
      </c>
      <c r="D701" s="17">
        <v>42936</v>
      </c>
      <c r="E701" s="17">
        <v>42941</v>
      </c>
      <c r="F701" s="22" t="str">
        <f>TEXT('Store Data - 2017'!$D701,"mmmm")</f>
        <v>July</v>
      </c>
      <c r="G701" s="22" t="str">
        <f>TEXT('Store Data - 2017'!$D701,"dddd")</f>
        <v>Thursday</v>
      </c>
      <c r="H701" s="16" t="s">
        <v>22</v>
      </c>
      <c r="I701" s="16" t="s">
        <v>2342</v>
      </c>
      <c r="J701" s="16" t="s">
        <v>2343</v>
      </c>
      <c r="K701" s="21">
        <f>1/COUNTIF(J:J,'Store Data - 2017'!$J701)</f>
        <v>0.125</v>
      </c>
      <c r="L701" s="16" t="s">
        <v>57</v>
      </c>
      <c r="M701" s="16" t="s">
        <v>26</v>
      </c>
      <c r="N701" s="16" t="s">
        <v>2344</v>
      </c>
      <c r="O701" s="16" t="s">
        <v>2345</v>
      </c>
      <c r="P701" s="16">
        <v>57103</v>
      </c>
      <c r="Q701" s="16" t="s">
        <v>51</v>
      </c>
      <c r="R701" s="16" t="s">
        <v>1728</v>
      </c>
      <c r="S701" s="16" t="s">
        <v>31</v>
      </c>
      <c r="T701" s="16" t="s">
        <v>84</v>
      </c>
      <c r="U701" s="16" t="s">
        <v>1729</v>
      </c>
      <c r="V701" s="18">
        <v>60.83</v>
      </c>
      <c r="W701" s="16">
        <v>7</v>
      </c>
      <c r="X701" s="16">
        <v>0</v>
      </c>
      <c r="Y701" s="18">
        <v>30.414999999999999</v>
      </c>
    </row>
    <row r="702" spans="1:25" x14ac:dyDescent="0.3">
      <c r="A702" s="13">
        <v>2319</v>
      </c>
      <c r="B702" s="13" t="s">
        <v>2341</v>
      </c>
      <c r="C702" s="21">
        <f>1/COUNTIF(B:B,'Store Data - 2017'!$B702)</f>
        <v>0.16666666666666666</v>
      </c>
      <c r="D702" s="14">
        <v>42936</v>
      </c>
      <c r="E702" s="14">
        <v>42941</v>
      </c>
      <c r="F702" s="22" t="str">
        <f>TEXT('Store Data - 2017'!$D702,"mmmm")</f>
        <v>July</v>
      </c>
      <c r="G702" s="22" t="str">
        <f>TEXT('Store Data - 2017'!$D702,"dddd")</f>
        <v>Thursday</v>
      </c>
      <c r="H702" s="13" t="s">
        <v>22</v>
      </c>
      <c r="I702" s="13" t="s">
        <v>2342</v>
      </c>
      <c r="J702" s="13" t="s">
        <v>2343</v>
      </c>
      <c r="K702" s="21">
        <f>1/COUNTIF(J:J,'Store Data - 2017'!$J702)</f>
        <v>0.125</v>
      </c>
      <c r="L702" s="13" t="s">
        <v>57</v>
      </c>
      <c r="M702" s="13" t="s">
        <v>26</v>
      </c>
      <c r="N702" s="13" t="s">
        <v>2344</v>
      </c>
      <c r="O702" s="13" t="s">
        <v>2345</v>
      </c>
      <c r="P702" s="13">
        <v>57103</v>
      </c>
      <c r="Q702" s="13" t="s">
        <v>51</v>
      </c>
      <c r="R702" s="13" t="s">
        <v>2350</v>
      </c>
      <c r="S702" s="13" t="s">
        <v>61</v>
      </c>
      <c r="T702" s="13" t="s">
        <v>110</v>
      </c>
      <c r="U702" s="13" t="s">
        <v>2351</v>
      </c>
      <c r="V702" s="15">
        <v>389.97</v>
      </c>
      <c r="W702" s="13">
        <v>3</v>
      </c>
      <c r="X702" s="13">
        <v>0</v>
      </c>
      <c r="Y702" s="15">
        <v>132.5898</v>
      </c>
    </row>
    <row r="703" spans="1:25" x14ac:dyDescent="0.3">
      <c r="A703" s="16">
        <v>2321</v>
      </c>
      <c r="B703" s="16" t="s">
        <v>2352</v>
      </c>
      <c r="C703" s="21">
        <f>1/COUNTIF(B:B,'Store Data - 2017'!$B703)</f>
        <v>1</v>
      </c>
      <c r="D703" s="17">
        <v>42814</v>
      </c>
      <c r="E703" s="17">
        <v>42818</v>
      </c>
      <c r="F703" s="22" t="str">
        <f>TEXT('Store Data - 2017'!$D703,"mmmm")</f>
        <v>March</v>
      </c>
      <c r="G703" s="22" t="str">
        <f>TEXT('Store Data - 2017'!$D703,"dddd")</f>
        <v>Monday</v>
      </c>
      <c r="H703" s="16" t="s">
        <v>22</v>
      </c>
      <c r="I703" s="16" t="s">
        <v>874</v>
      </c>
      <c r="J703" s="16" t="s">
        <v>875</v>
      </c>
      <c r="K703" s="21">
        <f>1/COUNTIF(J:J,'Store Data - 2017'!$J703)</f>
        <v>7.6923076923076927E-2</v>
      </c>
      <c r="L703" s="16" t="s">
        <v>57</v>
      </c>
      <c r="M703" s="16" t="s">
        <v>26</v>
      </c>
      <c r="N703" s="16" t="s">
        <v>432</v>
      </c>
      <c r="O703" s="16" t="s">
        <v>433</v>
      </c>
      <c r="P703" s="16">
        <v>98115</v>
      </c>
      <c r="Q703" s="16" t="s">
        <v>120</v>
      </c>
      <c r="R703" s="16" t="s">
        <v>2353</v>
      </c>
      <c r="S703" s="16" t="s">
        <v>61</v>
      </c>
      <c r="T703" s="16" t="s">
        <v>110</v>
      </c>
      <c r="U703" s="16" t="s">
        <v>2354</v>
      </c>
      <c r="V703" s="18">
        <v>265.93</v>
      </c>
      <c r="W703" s="16">
        <v>7</v>
      </c>
      <c r="X703" s="16">
        <v>0</v>
      </c>
      <c r="Y703" s="18">
        <v>63.8232</v>
      </c>
    </row>
    <row r="704" spans="1:25" x14ac:dyDescent="0.3">
      <c r="A704" s="13">
        <v>2329</v>
      </c>
      <c r="B704" s="13" t="s">
        <v>2355</v>
      </c>
      <c r="C704" s="21">
        <f>1/COUNTIF(B:B,'Store Data - 2017'!$B704)</f>
        <v>1</v>
      </c>
      <c r="D704" s="14">
        <v>43001</v>
      </c>
      <c r="E704" s="14">
        <v>43004</v>
      </c>
      <c r="F704" s="22" t="str">
        <f>TEXT('Store Data - 2017'!$D704,"mmmm")</f>
        <v>September</v>
      </c>
      <c r="G704" s="22" t="str">
        <f>TEXT('Store Data - 2017'!$D704,"dddd")</f>
        <v>Saturday</v>
      </c>
      <c r="H704" s="13" t="s">
        <v>80</v>
      </c>
      <c r="I704" s="13" t="s">
        <v>2356</v>
      </c>
      <c r="J704" s="13" t="s">
        <v>2357</v>
      </c>
      <c r="K704" s="21">
        <f>1/COUNTIF(J:J,'Store Data - 2017'!$J704)</f>
        <v>0.16666666666666666</v>
      </c>
      <c r="L704" s="13" t="s">
        <v>48</v>
      </c>
      <c r="M704" s="13" t="s">
        <v>26</v>
      </c>
      <c r="N704" s="13" t="s">
        <v>2358</v>
      </c>
      <c r="O704" s="13" t="s">
        <v>639</v>
      </c>
      <c r="P704" s="13">
        <v>80525</v>
      </c>
      <c r="Q704" s="13" t="s">
        <v>120</v>
      </c>
      <c r="R704" s="13" t="s">
        <v>2359</v>
      </c>
      <c r="S704" s="13" t="s">
        <v>31</v>
      </c>
      <c r="T704" s="13" t="s">
        <v>180</v>
      </c>
      <c r="U704" s="13" t="s">
        <v>2360</v>
      </c>
      <c r="V704" s="15">
        <v>14.352</v>
      </c>
      <c r="W704" s="13">
        <v>3</v>
      </c>
      <c r="X704" s="13">
        <v>0.2</v>
      </c>
      <c r="Y704" s="15">
        <v>5.2026000000000003</v>
      </c>
    </row>
    <row r="705" spans="1:25" x14ac:dyDescent="0.3">
      <c r="A705" s="16">
        <v>2333</v>
      </c>
      <c r="B705" s="16" t="s">
        <v>2361</v>
      </c>
      <c r="C705" s="21">
        <f>1/COUNTIF(B:B,'Store Data - 2017'!$B705)</f>
        <v>0.5</v>
      </c>
      <c r="D705" s="17">
        <v>42815</v>
      </c>
      <c r="E705" s="17">
        <v>42819</v>
      </c>
      <c r="F705" s="22" t="str">
        <f>TEXT('Store Data - 2017'!$D705,"mmmm")</f>
        <v>March</v>
      </c>
      <c r="G705" s="22" t="str">
        <f>TEXT('Store Data - 2017'!$D705,"dddd")</f>
        <v>Tuesday</v>
      </c>
      <c r="H705" s="16" t="s">
        <v>22</v>
      </c>
      <c r="I705" s="16" t="s">
        <v>2028</v>
      </c>
      <c r="J705" s="16" t="s">
        <v>2029</v>
      </c>
      <c r="K705" s="21">
        <f>1/COUNTIF(J:J,'Store Data - 2017'!$J705)</f>
        <v>7.1428571428571425E-2</v>
      </c>
      <c r="L705" s="16" t="s">
        <v>25</v>
      </c>
      <c r="M705" s="16" t="s">
        <v>26</v>
      </c>
      <c r="N705" s="16" t="s">
        <v>1990</v>
      </c>
      <c r="O705" s="16" t="s">
        <v>496</v>
      </c>
      <c r="P705" s="16">
        <v>47905</v>
      </c>
      <c r="Q705" s="16" t="s">
        <v>51</v>
      </c>
      <c r="R705" s="16" t="s">
        <v>1980</v>
      </c>
      <c r="S705" s="16" t="s">
        <v>31</v>
      </c>
      <c r="T705" s="16" t="s">
        <v>32</v>
      </c>
      <c r="U705" s="16" t="s">
        <v>1981</v>
      </c>
      <c r="V705" s="18">
        <v>277.39999999999998</v>
      </c>
      <c r="W705" s="16">
        <v>5</v>
      </c>
      <c r="X705" s="16">
        <v>0</v>
      </c>
      <c r="Y705" s="18">
        <v>133.15199999999999</v>
      </c>
    </row>
    <row r="706" spans="1:25" x14ac:dyDescent="0.3">
      <c r="A706" s="13">
        <v>2334</v>
      </c>
      <c r="B706" s="13" t="s">
        <v>2361</v>
      </c>
      <c r="C706" s="21">
        <f>1/COUNTIF(B:B,'Store Data - 2017'!$B706)</f>
        <v>0.5</v>
      </c>
      <c r="D706" s="14">
        <v>42815</v>
      </c>
      <c r="E706" s="14">
        <v>42819</v>
      </c>
      <c r="F706" s="22" t="str">
        <f>TEXT('Store Data - 2017'!$D706,"mmmm")</f>
        <v>March</v>
      </c>
      <c r="G706" s="22" t="str">
        <f>TEXT('Store Data - 2017'!$D706,"dddd")</f>
        <v>Tuesday</v>
      </c>
      <c r="H706" s="13" t="s">
        <v>22</v>
      </c>
      <c r="I706" s="13" t="s">
        <v>2028</v>
      </c>
      <c r="J706" s="13" t="s">
        <v>2029</v>
      </c>
      <c r="K706" s="21">
        <f>1/COUNTIF(J:J,'Store Data - 2017'!$J706)</f>
        <v>7.1428571428571425E-2</v>
      </c>
      <c r="L706" s="13" t="s">
        <v>25</v>
      </c>
      <c r="M706" s="13" t="s">
        <v>26</v>
      </c>
      <c r="N706" s="13" t="s">
        <v>1990</v>
      </c>
      <c r="O706" s="13" t="s">
        <v>496</v>
      </c>
      <c r="P706" s="13">
        <v>47905</v>
      </c>
      <c r="Q706" s="13" t="s">
        <v>51</v>
      </c>
      <c r="R706" s="13" t="s">
        <v>1031</v>
      </c>
      <c r="S706" s="13" t="s">
        <v>31</v>
      </c>
      <c r="T706" s="13" t="s">
        <v>32</v>
      </c>
      <c r="U706" s="13" t="s">
        <v>1032</v>
      </c>
      <c r="V706" s="15">
        <v>5.78</v>
      </c>
      <c r="W706" s="13">
        <v>1</v>
      </c>
      <c r="X706" s="13">
        <v>0</v>
      </c>
      <c r="Y706" s="15">
        <v>2.8321999999999998</v>
      </c>
    </row>
    <row r="707" spans="1:25" x14ac:dyDescent="0.3">
      <c r="A707" s="16">
        <v>2336</v>
      </c>
      <c r="B707" s="16" t="s">
        <v>2362</v>
      </c>
      <c r="C707" s="21">
        <f>1/COUNTIF(B:B,'Store Data - 2017'!$B707)</f>
        <v>0.5</v>
      </c>
      <c r="D707" s="17">
        <v>43079</v>
      </c>
      <c r="E707" s="17">
        <v>43079</v>
      </c>
      <c r="F707" s="22" t="str">
        <f>TEXT('Store Data - 2017'!$D707,"mmmm")</f>
        <v>December</v>
      </c>
      <c r="G707" s="22" t="str">
        <f>TEXT('Store Data - 2017'!$D707,"dddd")</f>
        <v>Sunday</v>
      </c>
      <c r="H707" s="16" t="s">
        <v>760</v>
      </c>
      <c r="I707" s="16" t="s">
        <v>2363</v>
      </c>
      <c r="J707" s="16" t="s">
        <v>2364</v>
      </c>
      <c r="K707" s="21">
        <f>1/COUNTIF(J:J,'Store Data - 2017'!$J707)</f>
        <v>0.1111111111111111</v>
      </c>
      <c r="L707" s="16" t="s">
        <v>25</v>
      </c>
      <c r="M707" s="16" t="s">
        <v>26</v>
      </c>
      <c r="N707" s="16" t="s">
        <v>1348</v>
      </c>
      <c r="O707" s="16" t="s">
        <v>2322</v>
      </c>
      <c r="P707" s="16">
        <v>6824</v>
      </c>
      <c r="Q707" s="16" t="s">
        <v>40</v>
      </c>
      <c r="R707" s="16" t="s">
        <v>179</v>
      </c>
      <c r="S707" s="16" t="s">
        <v>31</v>
      </c>
      <c r="T707" s="16" t="s">
        <v>180</v>
      </c>
      <c r="U707" s="16" t="s">
        <v>181</v>
      </c>
      <c r="V707" s="18">
        <v>10.86</v>
      </c>
      <c r="W707" s="16">
        <v>3</v>
      </c>
      <c r="X707" s="16">
        <v>0</v>
      </c>
      <c r="Y707" s="18">
        <v>5.1041999999999996</v>
      </c>
    </row>
    <row r="708" spans="1:25" x14ac:dyDescent="0.3">
      <c r="A708" s="13">
        <v>2337</v>
      </c>
      <c r="B708" s="13" t="s">
        <v>2362</v>
      </c>
      <c r="C708" s="21">
        <f>1/COUNTIF(B:B,'Store Data - 2017'!$B708)</f>
        <v>0.5</v>
      </c>
      <c r="D708" s="14">
        <v>43079</v>
      </c>
      <c r="E708" s="14">
        <v>43079</v>
      </c>
      <c r="F708" s="22" t="str">
        <f>TEXT('Store Data - 2017'!$D708,"mmmm")</f>
        <v>December</v>
      </c>
      <c r="G708" s="22" t="str">
        <f>TEXT('Store Data - 2017'!$D708,"dddd")</f>
        <v>Sunday</v>
      </c>
      <c r="H708" s="13" t="s">
        <v>760</v>
      </c>
      <c r="I708" s="13" t="s">
        <v>2363</v>
      </c>
      <c r="J708" s="13" t="s">
        <v>2364</v>
      </c>
      <c r="K708" s="21">
        <f>1/COUNTIF(J:J,'Store Data - 2017'!$J708)</f>
        <v>0.1111111111111111</v>
      </c>
      <c r="L708" s="13" t="s">
        <v>25</v>
      </c>
      <c r="M708" s="13" t="s">
        <v>26</v>
      </c>
      <c r="N708" s="13" t="s">
        <v>1348</v>
      </c>
      <c r="O708" s="13" t="s">
        <v>2322</v>
      </c>
      <c r="P708" s="13">
        <v>6824</v>
      </c>
      <c r="Q708" s="13" t="s">
        <v>40</v>
      </c>
      <c r="R708" s="13" t="s">
        <v>2365</v>
      </c>
      <c r="S708" s="13" t="s">
        <v>31</v>
      </c>
      <c r="T708" s="13" t="s">
        <v>190</v>
      </c>
      <c r="U708" s="13" t="s">
        <v>2366</v>
      </c>
      <c r="V708" s="15">
        <v>426.79</v>
      </c>
      <c r="W708" s="13">
        <v>7</v>
      </c>
      <c r="X708" s="13">
        <v>0</v>
      </c>
      <c r="Y708" s="15">
        <v>123.76909999999999</v>
      </c>
    </row>
    <row r="709" spans="1:25" x14ac:dyDescent="0.3">
      <c r="A709" s="16">
        <v>2349</v>
      </c>
      <c r="B709" s="16" t="s">
        <v>2367</v>
      </c>
      <c r="C709" s="21">
        <f>1/COUNTIF(B:B,'Store Data - 2017'!$B709)</f>
        <v>0.2</v>
      </c>
      <c r="D709" s="17">
        <v>43071</v>
      </c>
      <c r="E709" s="17">
        <v>43072</v>
      </c>
      <c r="F709" s="22" t="str">
        <f>TEXT('Store Data - 2017'!$D709,"mmmm")</f>
        <v>December</v>
      </c>
      <c r="G709" s="22" t="str">
        <f>TEXT('Store Data - 2017'!$D709,"dddd")</f>
        <v>Saturday</v>
      </c>
      <c r="H709" s="16" t="s">
        <v>760</v>
      </c>
      <c r="I709" s="16" t="s">
        <v>2368</v>
      </c>
      <c r="J709" s="16" t="s">
        <v>2369</v>
      </c>
      <c r="K709" s="21">
        <f>1/COUNTIF(J:J,'Store Data - 2017'!$J709)</f>
        <v>0.14285714285714285</v>
      </c>
      <c r="L709" s="16" t="s">
        <v>57</v>
      </c>
      <c r="M709" s="16" t="s">
        <v>26</v>
      </c>
      <c r="N709" s="16" t="s">
        <v>452</v>
      </c>
      <c r="O709" s="16" t="s">
        <v>134</v>
      </c>
      <c r="P709" s="16">
        <v>90032</v>
      </c>
      <c r="Q709" s="16" t="s">
        <v>120</v>
      </c>
      <c r="R709" s="16" t="s">
        <v>2370</v>
      </c>
      <c r="S709" s="16" t="s">
        <v>31</v>
      </c>
      <c r="T709" s="16" t="s">
        <v>84</v>
      </c>
      <c r="U709" s="16" t="s">
        <v>2371</v>
      </c>
      <c r="V709" s="18">
        <v>9.0239999999999991</v>
      </c>
      <c r="W709" s="16">
        <v>6</v>
      </c>
      <c r="X709" s="16">
        <v>0.2</v>
      </c>
      <c r="Y709" s="18">
        <v>3.1583999999999999</v>
      </c>
    </row>
    <row r="710" spans="1:25" x14ac:dyDescent="0.3">
      <c r="A710" s="13">
        <v>2350</v>
      </c>
      <c r="B710" s="13" t="s">
        <v>2367</v>
      </c>
      <c r="C710" s="21">
        <f>1/COUNTIF(B:B,'Store Data - 2017'!$B710)</f>
        <v>0.2</v>
      </c>
      <c r="D710" s="14">
        <v>43071</v>
      </c>
      <c r="E710" s="14">
        <v>43072</v>
      </c>
      <c r="F710" s="22" t="str">
        <f>TEXT('Store Data - 2017'!$D710,"mmmm")</f>
        <v>December</v>
      </c>
      <c r="G710" s="22" t="str">
        <f>TEXT('Store Data - 2017'!$D710,"dddd")</f>
        <v>Saturday</v>
      </c>
      <c r="H710" s="13" t="s">
        <v>760</v>
      </c>
      <c r="I710" s="13" t="s">
        <v>2368</v>
      </c>
      <c r="J710" s="13" t="s">
        <v>2369</v>
      </c>
      <c r="K710" s="21">
        <f>1/COUNTIF(J:J,'Store Data - 2017'!$J710)</f>
        <v>0.14285714285714285</v>
      </c>
      <c r="L710" s="13" t="s">
        <v>57</v>
      </c>
      <c r="M710" s="13" t="s">
        <v>26</v>
      </c>
      <c r="N710" s="13" t="s">
        <v>452</v>
      </c>
      <c r="O710" s="13" t="s">
        <v>134</v>
      </c>
      <c r="P710" s="13">
        <v>90032</v>
      </c>
      <c r="Q710" s="13" t="s">
        <v>120</v>
      </c>
      <c r="R710" s="13" t="s">
        <v>2372</v>
      </c>
      <c r="S710" s="13" t="s">
        <v>31</v>
      </c>
      <c r="T710" s="13" t="s">
        <v>84</v>
      </c>
      <c r="U710" s="13" t="s">
        <v>2373</v>
      </c>
      <c r="V710" s="15">
        <v>69.456000000000003</v>
      </c>
      <c r="W710" s="13">
        <v>2</v>
      </c>
      <c r="X710" s="13">
        <v>0.2</v>
      </c>
      <c r="Y710" s="15">
        <v>22.5732</v>
      </c>
    </row>
    <row r="711" spans="1:25" x14ac:dyDescent="0.3">
      <c r="A711" s="16">
        <v>2351</v>
      </c>
      <c r="B711" s="16" t="s">
        <v>2367</v>
      </c>
      <c r="C711" s="21">
        <f>1/COUNTIF(B:B,'Store Data - 2017'!$B711)</f>
        <v>0.2</v>
      </c>
      <c r="D711" s="17">
        <v>43071</v>
      </c>
      <c r="E711" s="17">
        <v>43072</v>
      </c>
      <c r="F711" s="22" t="str">
        <f>TEXT('Store Data - 2017'!$D711,"mmmm")</f>
        <v>December</v>
      </c>
      <c r="G711" s="22" t="str">
        <f>TEXT('Store Data - 2017'!$D711,"dddd")</f>
        <v>Saturday</v>
      </c>
      <c r="H711" s="16" t="s">
        <v>760</v>
      </c>
      <c r="I711" s="16" t="s">
        <v>2368</v>
      </c>
      <c r="J711" s="16" t="s">
        <v>2369</v>
      </c>
      <c r="K711" s="21">
        <f>1/COUNTIF(J:J,'Store Data - 2017'!$J711)</f>
        <v>0.14285714285714285</v>
      </c>
      <c r="L711" s="16" t="s">
        <v>57</v>
      </c>
      <c r="M711" s="16" t="s">
        <v>26</v>
      </c>
      <c r="N711" s="16" t="s">
        <v>452</v>
      </c>
      <c r="O711" s="16" t="s">
        <v>134</v>
      </c>
      <c r="P711" s="16">
        <v>90032</v>
      </c>
      <c r="Q711" s="16" t="s">
        <v>120</v>
      </c>
      <c r="R711" s="16" t="s">
        <v>414</v>
      </c>
      <c r="S711" s="16" t="s">
        <v>31</v>
      </c>
      <c r="T711" s="16" t="s">
        <v>32</v>
      </c>
      <c r="U711" s="16" t="s">
        <v>415</v>
      </c>
      <c r="V711" s="18">
        <v>10.86</v>
      </c>
      <c r="W711" s="16">
        <v>2</v>
      </c>
      <c r="X711" s="16">
        <v>0</v>
      </c>
      <c r="Y711" s="18">
        <v>5.3213999999999997</v>
      </c>
    </row>
    <row r="712" spans="1:25" x14ac:dyDescent="0.3">
      <c r="A712" s="13">
        <v>2352</v>
      </c>
      <c r="B712" s="13" t="s">
        <v>2367</v>
      </c>
      <c r="C712" s="21">
        <f>1/COUNTIF(B:B,'Store Data - 2017'!$B712)</f>
        <v>0.2</v>
      </c>
      <c r="D712" s="14">
        <v>43071</v>
      </c>
      <c r="E712" s="14">
        <v>43072</v>
      </c>
      <c r="F712" s="22" t="str">
        <f>TEXT('Store Data - 2017'!$D712,"mmmm")</f>
        <v>December</v>
      </c>
      <c r="G712" s="22" t="str">
        <f>TEXT('Store Data - 2017'!$D712,"dddd")</f>
        <v>Saturday</v>
      </c>
      <c r="H712" s="13" t="s">
        <v>760</v>
      </c>
      <c r="I712" s="13" t="s">
        <v>2368</v>
      </c>
      <c r="J712" s="13" t="s">
        <v>2369</v>
      </c>
      <c r="K712" s="21">
        <f>1/COUNTIF(J:J,'Store Data - 2017'!$J712)</f>
        <v>0.14285714285714285</v>
      </c>
      <c r="L712" s="13" t="s">
        <v>57</v>
      </c>
      <c r="M712" s="13" t="s">
        <v>26</v>
      </c>
      <c r="N712" s="13" t="s">
        <v>452</v>
      </c>
      <c r="O712" s="13" t="s">
        <v>134</v>
      </c>
      <c r="P712" s="13">
        <v>90032</v>
      </c>
      <c r="Q712" s="13" t="s">
        <v>120</v>
      </c>
      <c r="R712" s="13" t="s">
        <v>2374</v>
      </c>
      <c r="S712" s="13" t="s">
        <v>31</v>
      </c>
      <c r="T712" s="13" t="s">
        <v>190</v>
      </c>
      <c r="U712" s="13" t="s">
        <v>2375</v>
      </c>
      <c r="V712" s="15">
        <v>79.47</v>
      </c>
      <c r="W712" s="13">
        <v>3</v>
      </c>
      <c r="X712" s="13">
        <v>0</v>
      </c>
      <c r="Y712" s="15">
        <v>22.2516</v>
      </c>
    </row>
    <row r="713" spans="1:25" x14ac:dyDescent="0.3">
      <c r="A713" s="16">
        <v>2353</v>
      </c>
      <c r="B713" s="16" t="s">
        <v>2367</v>
      </c>
      <c r="C713" s="21">
        <f>1/COUNTIF(B:B,'Store Data - 2017'!$B713)</f>
        <v>0.2</v>
      </c>
      <c r="D713" s="17">
        <v>43071</v>
      </c>
      <c r="E713" s="17">
        <v>43072</v>
      </c>
      <c r="F713" s="22" t="str">
        <f>TEXT('Store Data - 2017'!$D713,"mmmm")</f>
        <v>December</v>
      </c>
      <c r="G713" s="22" t="str">
        <f>TEXT('Store Data - 2017'!$D713,"dddd")</f>
        <v>Saturday</v>
      </c>
      <c r="H713" s="16" t="s">
        <v>760</v>
      </c>
      <c r="I713" s="16" t="s">
        <v>2368</v>
      </c>
      <c r="J713" s="16" t="s">
        <v>2369</v>
      </c>
      <c r="K713" s="21">
        <f>1/COUNTIF(J:J,'Store Data - 2017'!$J713)</f>
        <v>0.14285714285714285</v>
      </c>
      <c r="L713" s="16" t="s">
        <v>57</v>
      </c>
      <c r="M713" s="16" t="s">
        <v>26</v>
      </c>
      <c r="N713" s="16" t="s">
        <v>452</v>
      </c>
      <c r="O713" s="16" t="s">
        <v>134</v>
      </c>
      <c r="P713" s="16">
        <v>90032</v>
      </c>
      <c r="Q713" s="16" t="s">
        <v>120</v>
      </c>
      <c r="R713" s="16" t="s">
        <v>2376</v>
      </c>
      <c r="S713" s="16" t="s">
        <v>31</v>
      </c>
      <c r="T713" s="16" t="s">
        <v>146</v>
      </c>
      <c r="U713" s="16" t="s">
        <v>2377</v>
      </c>
      <c r="V713" s="18">
        <v>10.08</v>
      </c>
      <c r="W713" s="16">
        <v>6</v>
      </c>
      <c r="X713" s="16">
        <v>0</v>
      </c>
      <c r="Y713" s="18">
        <v>5.04</v>
      </c>
    </row>
    <row r="714" spans="1:25" x14ac:dyDescent="0.3">
      <c r="A714" s="13">
        <v>2363</v>
      </c>
      <c r="B714" s="13" t="s">
        <v>2378</v>
      </c>
      <c r="C714" s="21">
        <f>1/COUNTIF(B:B,'Store Data - 2017'!$B714)</f>
        <v>1</v>
      </c>
      <c r="D714" s="14">
        <v>42841</v>
      </c>
      <c r="E714" s="14">
        <v>42845</v>
      </c>
      <c r="F714" s="22" t="str">
        <f>TEXT('Store Data - 2017'!$D714,"mmmm")</f>
        <v>April</v>
      </c>
      <c r="G714" s="22" t="str">
        <f>TEXT('Store Data - 2017'!$D714,"dddd")</f>
        <v>Sunday</v>
      </c>
      <c r="H714" s="13" t="s">
        <v>22</v>
      </c>
      <c r="I714" s="13" t="s">
        <v>402</v>
      </c>
      <c r="J714" s="13" t="s">
        <v>403</v>
      </c>
      <c r="K714" s="21">
        <f>1/COUNTIF(J:J,'Store Data - 2017'!$J714)</f>
        <v>0.5</v>
      </c>
      <c r="L714" s="13" t="s">
        <v>25</v>
      </c>
      <c r="M714" s="13" t="s">
        <v>26</v>
      </c>
      <c r="N714" s="13" t="s">
        <v>165</v>
      </c>
      <c r="O714" s="13" t="s">
        <v>166</v>
      </c>
      <c r="P714" s="13">
        <v>43229</v>
      </c>
      <c r="Q714" s="13" t="s">
        <v>40</v>
      </c>
      <c r="R714" s="13" t="s">
        <v>2379</v>
      </c>
      <c r="S714" s="13" t="s">
        <v>31</v>
      </c>
      <c r="T714" s="13" t="s">
        <v>84</v>
      </c>
      <c r="U714" s="13" t="s">
        <v>2380</v>
      </c>
      <c r="V714" s="15">
        <v>13.71</v>
      </c>
      <c r="W714" s="13">
        <v>5</v>
      </c>
      <c r="X714" s="13">
        <v>0.7</v>
      </c>
      <c r="Y714" s="15">
        <v>-10.054</v>
      </c>
    </row>
    <row r="715" spans="1:25" x14ac:dyDescent="0.3">
      <c r="A715" s="16">
        <v>2368</v>
      </c>
      <c r="B715" s="16" t="s">
        <v>2381</v>
      </c>
      <c r="C715" s="21">
        <f>1/COUNTIF(B:B,'Store Data - 2017'!$B715)</f>
        <v>1</v>
      </c>
      <c r="D715" s="17">
        <v>42776</v>
      </c>
      <c r="E715" s="17">
        <v>42779</v>
      </c>
      <c r="F715" s="22" t="str">
        <f>TEXT('Store Data - 2017'!$D715,"mmmm")</f>
        <v>February</v>
      </c>
      <c r="G715" s="22" t="str">
        <f>TEXT('Store Data - 2017'!$D715,"dddd")</f>
        <v>Friday</v>
      </c>
      <c r="H715" s="16" t="s">
        <v>80</v>
      </c>
      <c r="I715" s="16" t="s">
        <v>2382</v>
      </c>
      <c r="J715" s="16" t="s">
        <v>2383</v>
      </c>
      <c r="K715" s="21">
        <f>1/COUNTIF(J:J,'Store Data - 2017'!$J715)</f>
        <v>0.2</v>
      </c>
      <c r="L715" s="16" t="s">
        <v>25</v>
      </c>
      <c r="M715" s="16" t="s">
        <v>26</v>
      </c>
      <c r="N715" s="16" t="s">
        <v>1447</v>
      </c>
      <c r="O715" s="16" t="s">
        <v>962</v>
      </c>
      <c r="P715" s="16">
        <v>20735</v>
      </c>
      <c r="Q715" s="16" t="s">
        <v>40</v>
      </c>
      <c r="R715" s="16" t="s">
        <v>2384</v>
      </c>
      <c r="S715" s="16" t="s">
        <v>31</v>
      </c>
      <c r="T715" s="16" t="s">
        <v>32</v>
      </c>
      <c r="U715" s="16" t="s">
        <v>2385</v>
      </c>
      <c r="V715" s="18">
        <v>23.12</v>
      </c>
      <c r="W715" s="16">
        <v>4</v>
      </c>
      <c r="X715" s="16">
        <v>0</v>
      </c>
      <c r="Y715" s="18">
        <v>11.328799999999999</v>
      </c>
    </row>
    <row r="716" spans="1:25" x14ac:dyDescent="0.3">
      <c r="A716" s="13">
        <v>2371</v>
      </c>
      <c r="B716" s="13" t="s">
        <v>2386</v>
      </c>
      <c r="C716" s="21">
        <f>1/COUNTIF(B:B,'Store Data - 2017'!$B716)</f>
        <v>1</v>
      </c>
      <c r="D716" s="14">
        <v>42923</v>
      </c>
      <c r="E716" s="14">
        <v>42925</v>
      </c>
      <c r="F716" s="22" t="str">
        <f>TEXT('Store Data - 2017'!$D716,"mmmm")</f>
        <v>July</v>
      </c>
      <c r="G716" s="22" t="str">
        <f>TEXT('Store Data - 2017'!$D716,"dddd")</f>
        <v>Friday</v>
      </c>
      <c r="H716" s="13" t="s">
        <v>35</v>
      </c>
      <c r="I716" s="13" t="s">
        <v>458</v>
      </c>
      <c r="J716" s="13" t="s">
        <v>459</v>
      </c>
      <c r="K716" s="21">
        <f>1/COUNTIF(J:J,'Store Data - 2017'!$J716)</f>
        <v>0.33333333333333331</v>
      </c>
      <c r="L716" s="13" t="s">
        <v>57</v>
      </c>
      <c r="M716" s="13" t="s">
        <v>26</v>
      </c>
      <c r="N716" s="13" t="s">
        <v>395</v>
      </c>
      <c r="O716" s="13" t="s">
        <v>396</v>
      </c>
      <c r="P716" s="13">
        <v>2886</v>
      </c>
      <c r="Q716" s="13" t="s">
        <v>40</v>
      </c>
      <c r="R716" s="13" t="s">
        <v>2387</v>
      </c>
      <c r="S716" s="13" t="s">
        <v>61</v>
      </c>
      <c r="T716" s="13" t="s">
        <v>110</v>
      </c>
      <c r="U716" s="13" t="s">
        <v>2388</v>
      </c>
      <c r="V716" s="15">
        <v>252</v>
      </c>
      <c r="W716" s="13">
        <v>4</v>
      </c>
      <c r="X716" s="13">
        <v>0</v>
      </c>
      <c r="Y716" s="15">
        <v>93.24</v>
      </c>
    </row>
    <row r="717" spans="1:25" x14ac:dyDescent="0.3">
      <c r="A717" s="16">
        <v>2376</v>
      </c>
      <c r="B717" s="16" t="s">
        <v>2389</v>
      </c>
      <c r="C717" s="21">
        <f>1/COUNTIF(B:B,'Store Data - 2017'!$B717)</f>
        <v>1</v>
      </c>
      <c r="D717" s="17">
        <v>42759</v>
      </c>
      <c r="E717" s="17">
        <v>42765</v>
      </c>
      <c r="F717" s="22" t="str">
        <f>TEXT('Store Data - 2017'!$D717,"mmmm")</f>
        <v>January</v>
      </c>
      <c r="G717" s="22" t="str">
        <f>TEXT('Store Data - 2017'!$D717,"dddd")</f>
        <v>Tuesday</v>
      </c>
      <c r="H717" s="16" t="s">
        <v>22</v>
      </c>
      <c r="I717" s="16" t="s">
        <v>2111</v>
      </c>
      <c r="J717" s="16" t="s">
        <v>2112</v>
      </c>
      <c r="K717" s="21">
        <f>1/COUNTIF(J:J,'Store Data - 2017'!$J717)</f>
        <v>0.125</v>
      </c>
      <c r="L717" s="16" t="s">
        <v>25</v>
      </c>
      <c r="M717" s="16" t="s">
        <v>26</v>
      </c>
      <c r="N717" s="16" t="s">
        <v>2390</v>
      </c>
      <c r="O717" s="16" t="s">
        <v>353</v>
      </c>
      <c r="P717" s="16">
        <v>30080</v>
      </c>
      <c r="Q717" s="16" t="s">
        <v>29</v>
      </c>
      <c r="R717" s="16" t="s">
        <v>2391</v>
      </c>
      <c r="S717" s="16" t="s">
        <v>31</v>
      </c>
      <c r="T717" s="16" t="s">
        <v>172</v>
      </c>
      <c r="U717" s="16" t="s">
        <v>2392</v>
      </c>
      <c r="V717" s="18">
        <v>5.67</v>
      </c>
      <c r="W717" s="16">
        <v>3</v>
      </c>
      <c r="X717" s="16">
        <v>0</v>
      </c>
      <c r="Y717" s="18">
        <v>0.1134</v>
      </c>
    </row>
    <row r="718" spans="1:25" x14ac:dyDescent="0.3">
      <c r="A718" s="13">
        <v>2383</v>
      </c>
      <c r="B718" s="13" t="s">
        <v>2393</v>
      </c>
      <c r="C718" s="21">
        <f>1/COUNTIF(B:B,'Store Data - 2017'!$B718)</f>
        <v>0.2</v>
      </c>
      <c r="D718" s="14">
        <v>42819</v>
      </c>
      <c r="E718" s="14">
        <v>42820</v>
      </c>
      <c r="F718" s="22" t="str">
        <f>TEXT('Store Data - 2017'!$D718,"mmmm")</f>
        <v>March</v>
      </c>
      <c r="G718" s="22" t="str">
        <f>TEXT('Store Data - 2017'!$D718,"dddd")</f>
        <v>Saturday</v>
      </c>
      <c r="H718" s="13" t="s">
        <v>80</v>
      </c>
      <c r="I718" s="13" t="s">
        <v>2394</v>
      </c>
      <c r="J718" s="13" t="s">
        <v>2395</v>
      </c>
      <c r="K718" s="21">
        <f>1/COUNTIF(J:J,'Store Data - 2017'!$J718)</f>
        <v>0.14285714285714285</v>
      </c>
      <c r="L718" s="13" t="s">
        <v>25</v>
      </c>
      <c r="M718" s="13" t="s">
        <v>26</v>
      </c>
      <c r="N718" s="13" t="s">
        <v>2100</v>
      </c>
      <c r="O718" s="13" t="s">
        <v>134</v>
      </c>
      <c r="P718" s="13">
        <v>93727</v>
      </c>
      <c r="Q718" s="13" t="s">
        <v>120</v>
      </c>
      <c r="R718" s="13" t="s">
        <v>2396</v>
      </c>
      <c r="S718" s="13" t="s">
        <v>31</v>
      </c>
      <c r="T718" s="13" t="s">
        <v>190</v>
      </c>
      <c r="U718" s="13" t="s">
        <v>2397</v>
      </c>
      <c r="V718" s="15">
        <v>176.04</v>
      </c>
      <c r="W718" s="13">
        <v>4</v>
      </c>
      <c r="X718" s="13">
        <v>0</v>
      </c>
      <c r="Y718" s="15">
        <v>45.770400000000002</v>
      </c>
    </row>
    <row r="719" spans="1:25" x14ac:dyDescent="0.3">
      <c r="A719" s="16">
        <v>2384</v>
      </c>
      <c r="B719" s="16" t="s">
        <v>2393</v>
      </c>
      <c r="C719" s="21">
        <f>1/COUNTIF(B:B,'Store Data - 2017'!$B719)</f>
        <v>0.2</v>
      </c>
      <c r="D719" s="17">
        <v>42819</v>
      </c>
      <c r="E719" s="17">
        <v>42820</v>
      </c>
      <c r="F719" s="22" t="str">
        <f>TEXT('Store Data - 2017'!$D719,"mmmm")</f>
        <v>March</v>
      </c>
      <c r="G719" s="22" t="str">
        <f>TEXT('Store Data - 2017'!$D719,"dddd")</f>
        <v>Saturday</v>
      </c>
      <c r="H719" s="16" t="s">
        <v>80</v>
      </c>
      <c r="I719" s="16" t="s">
        <v>2394</v>
      </c>
      <c r="J719" s="16" t="s">
        <v>2395</v>
      </c>
      <c r="K719" s="21">
        <f>1/COUNTIF(J:J,'Store Data - 2017'!$J719)</f>
        <v>0.14285714285714285</v>
      </c>
      <c r="L719" s="16" t="s">
        <v>25</v>
      </c>
      <c r="M719" s="16" t="s">
        <v>26</v>
      </c>
      <c r="N719" s="16" t="s">
        <v>2100</v>
      </c>
      <c r="O719" s="16" t="s">
        <v>134</v>
      </c>
      <c r="P719" s="16">
        <v>93727</v>
      </c>
      <c r="Q719" s="16" t="s">
        <v>120</v>
      </c>
      <c r="R719" s="16" t="s">
        <v>2398</v>
      </c>
      <c r="S719" s="16" t="s">
        <v>31</v>
      </c>
      <c r="T719" s="16" t="s">
        <v>146</v>
      </c>
      <c r="U719" s="16" t="s">
        <v>1157</v>
      </c>
      <c r="V719" s="18">
        <v>16.02</v>
      </c>
      <c r="W719" s="16">
        <v>9</v>
      </c>
      <c r="X719" s="16">
        <v>0</v>
      </c>
      <c r="Y719" s="18">
        <v>4.4855999999999998</v>
      </c>
    </row>
    <row r="720" spans="1:25" x14ac:dyDescent="0.3">
      <c r="A720" s="13">
        <v>2385</v>
      </c>
      <c r="B720" s="13" t="s">
        <v>2393</v>
      </c>
      <c r="C720" s="21">
        <f>1/COUNTIF(B:B,'Store Data - 2017'!$B720)</f>
        <v>0.2</v>
      </c>
      <c r="D720" s="14">
        <v>42819</v>
      </c>
      <c r="E720" s="14">
        <v>42820</v>
      </c>
      <c r="F720" s="22" t="str">
        <f>TEXT('Store Data - 2017'!$D720,"mmmm")</f>
        <v>March</v>
      </c>
      <c r="G720" s="22" t="str">
        <f>TEXT('Store Data - 2017'!$D720,"dddd")</f>
        <v>Saturday</v>
      </c>
      <c r="H720" s="13" t="s">
        <v>80</v>
      </c>
      <c r="I720" s="13" t="s">
        <v>2394</v>
      </c>
      <c r="J720" s="13" t="s">
        <v>2395</v>
      </c>
      <c r="K720" s="21">
        <f>1/COUNTIF(J:J,'Store Data - 2017'!$J720)</f>
        <v>0.14285714285714285</v>
      </c>
      <c r="L720" s="13" t="s">
        <v>25</v>
      </c>
      <c r="M720" s="13" t="s">
        <v>26</v>
      </c>
      <c r="N720" s="13" t="s">
        <v>2100</v>
      </c>
      <c r="O720" s="13" t="s">
        <v>134</v>
      </c>
      <c r="P720" s="13">
        <v>93727</v>
      </c>
      <c r="Q720" s="13" t="s">
        <v>120</v>
      </c>
      <c r="R720" s="13" t="s">
        <v>1341</v>
      </c>
      <c r="S720" s="13" t="s">
        <v>31</v>
      </c>
      <c r="T720" s="13" t="s">
        <v>84</v>
      </c>
      <c r="U720" s="13" t="s">
        <v>1342</v>
      </c>
      <c r="V720" s="15">
        <v>185.92</v>
      </c>
      <c r="W720" s="13">
        <v>4</v>
      </c>
      <c r="X720" s="13">
        <v>0.2</v>
      </c>
      <c r="Y720" s="15">
        <v>62.747999999999998</v>
      </c>
    </row>
    <row r="721" spans="1:25" x14ac:dyDescent="0.3">
      <c r="A721" s="16">
        <v>2386</v>
      </c>
      <c r="B721" s="16" t="s">
        <v>2393</v>
      </c>
      <c r="C721" s="21">
        <f>1/COUNTIF(B:B,'Store Data - 2017'!$B721)</f>
        <v>0.2</v>
      </c>
      <c r="D721" s="17">
        <v>42819</v>
      </c>
      <c r="E721" s="17">
        <v>42820</v>
      </c>
      <c r="F721" s="22" t="str">
        <f>TEXT('Store Data - 2017'!$D721,"mmmm")</f>
        <v>March</v>
      </c>
      <c r="G721" s="22" t="str">
        <f>TEXT('Store Data - 2017'!$D721,"dddd")</f>
        <v>Saturday</v>
      </c>
      <c r="H721" s="16" t="s">
        <v>80</v>
      </c>
      <c r="I721" s="16" t="s">
        <v>2394</v>
      </c>
      <c r="J721" s="16" t="s">
        <v>2395</v>
      </c>
      <c r="K721" s="21">
        <f>1/COUNTIF(J:J,'Store Data - 2017'!$J721)</f>
        <v>0.14285714285714285</v>
      </c>
      <c r="L721" s="16" t="s">
        <v>25</v>
      </c>
      <c r="M721" s="16" t="s">
        <v>26</v>
      </c>
      <c r="N721" s="16" t="s">
        <v>2100</v>
      </c>
      <c r="O721" s="16" t="s">
        <v>134</v>
      </c>
      <c r="P721" s="16">
        <v>93727</v>
      </c>
      <c r="Q721" s="16" t="s">
        <v>120</v>
      </c>
      <c r="R721" s="16" t="s">
        <v>2399</v>
      </c>
      <c r="S721" s="16" t="s">
        <v>61</v>
      </c>
      <c r="T721" s="16" t="s">
        <v>62</v>
      </c>
      <c r="U721" s="16" t="s">
        <v>2400</v>
      </c>
      <c r="V721" s="18">
        <v>211.16800000000001</v>
      </c>
      <c r="W721" s="16">
        <v>4</v>
      </c>
      <c r="X721" s="16">
        <v>0.2</v>
      </c>
      <c r="Y721" s="18">
        <v>15.8376</v>
      </c>
    </row>
    <row r="722" spans="1:25" x14ac:dyDescent="0.3">
      <c r="A722" s="13">
        <v>2387</v>
      </c>
      <c r="B722" s="13" t="s">
        <v>2393</v>
      </c>
      <c r="C722" s="21">
        <f>1/COUNTIF(B:B,'Store Data - 2017'!$B722)</f>
        <v>0.2</v>
      </c>
      <c r="D722" s="14">
        <v>42819</v>
      </c>
      <c r="E722" s="14">
        <v>42820</v>
      </c>
      <c r="F722" s="22" t="str">
        <f>TEXT('Store Data - 2017'!$D722,"mmmm")</f>
        <v>March</v>
      </c>
      <c r="G722" s="22" t="str">
        <f>TEXT('Store Data - 2017'!$D722,"dddd")</f>
        <v>Saturday</v>
      </c>
      <c r="H722" s="13" t="s">
        <v>80</v>
      </c>
      <c r="I722" s="13" t="s">
        <v>2394</v>
      </c>
      <c r="J722" s="13" t="s">
        <v>2395</v>
      </c>
      <c r="K722" s="21">
        <f>1/COUNTIF(J:J,'Store Data - 2017'!$J722)</f>
        <v>0.14285714285714285</v>
      </c>
      <c r="L722" s="13" t="s">
        <v>25</v>
      </c>
      <c r="M722" s="13" t="s">
        <v>26</v>
      </c>
      <c r="N722" s="13" t="s">
        <v>2100</v>
      </c>
      <c r="O722" s="13" t="s">
        <v>134</v>
      </c>
      <c r="P722" s="13">
        <v>93727</v>
      </c>
      <c r="Q722" s="13" t="s">
        <v>120</v>
      </c>
      <c r="R722" s="13" t="s">
        <v>2401</v>
      </c>
      <c r="S722" s="13" t="s">
        <v>61</v>
      </c>
      <c r="T722" s="13" t="s">
        <v>412</v>
      </c>
      <c r="U722" s="13" t="s">
        <v>2402</v>
      </c>
      <c r="V722" s="15">
        <v>479.98399999999998</v>
      </c>
      <c r="W722" s="13">
        <v>2</v>
      </c>
      <c r="X722" s="13">
        <v>0.2</v>
      </c>
      <c r="Y722" s="15">
        <v>59.997999999999998</v>
      </c>
    </row>
    <row r="723" spans="1:25" x14ac:dyDescent="0.3">
      <c r="A723" s="16">
        <v>2398</v>
      </c>
      <c r="B723" s="16" t="s">
        <v>2403</v>
      </c>
      <c r="C723" s="21">
        <f>1/COUNTIF(B:B,'Store Data - 2017'!$B723)</f>
        <v>0.5</v>
      </c>
      <c r="D723" s="17">
        <v>42961</v>
      </c>
      <c r="E723" s="17">
        <v>42963</v>
      </c>
      <c r="F723" s="22" t="str">
        <f>TEXT('Store Data - 2017'!$D723,"mmmm")</f>
        <v>August</v>
      </c>
      <c r="G723" s="22" t="str">
        <f>TEXT('Store Data - 2017'!$D723,"dddd")</f>
        <v>Monday</v>
      </c>
      <c r="H723" s="16" t="s">
        <v>35</v>
      </c>
      <c r="I723" s="16" t="s">
        <v>2404</v>
      </c>
      <c r="J723" s="16" t="s">
        <v>2405</v>
      </c>
      <c r="K723" s="21">
        <f>1/COUNTIF(J:J,'Store Data - 2017'!$J723)</f>
        <v>0.33333333333333331</v>
      </c>
      <c r="L723" s="16" t="s">
        <v>25</v>
      </c>
      <c r="M723" s="16" t="s">
        <v>26</v>
      </c>
      <c r="N723" s="16" t="s">
        <v>133</v>
      </c>
      <c r="O723" s="16" t="s">
        <v>134</v>
      </c>
      <c r="P723" s="16">
        <v>94109</v>
      </c>
      <c r="Q723" s="16" t="s">
        <v>120</v>
      </c>
      <c r="R723" s="16" t="s">
        <v>1097</v>
      </c>
      <c r="S723" s="16" t="s">
        <v>31</v>
      </c>
      <c r="T723" s="16" t="s">
        <v>113</v>
      </c>
      <c r="U723" s="16" t="s">
        <v>1098</v>
      </c>
      <c r="V723" s="18">
        <v>5.76</v>
      </c>
      <c r="W723" s="16">
        <v>2</v>
      </c>
      <c r="X723" s="16">
        <v>0</v>
      </c>
      <c r="Y723" s="18">
        <v>2.8224</v>
      </c>
    </row>
    <row r="724" spans="1:25" x14ac:dyDescent="0.3">
      <c r="A724" s="13">
        <v>2399</v>
      </c>
      <c r="B724" s="13" t="s">
        <v>2403</v>
      </c>
      <c r="C724" s="21">
        <f>1/COUNTIF(B:B,'Store Data - 2017'!$B724)</f>
        <v>0.5</v>
      </c>
      <c r="D724" s="14">
        <v>42961</v>
      </c>
      <c r="E724" s="14">
        <v>42963</v>
      </c>
      <c r="F724" s="22" t="str">
        <f>TEXT('Store Data - 2017'!$D724,"mmmm")</f>
        <v>August</v>
      </c>
      <c r="G724" s="22" t="str">
        <f>TEXT('Store Data - 2017'!$D724,"dddd")</f>
        <v>Monday</v>
      </c>
      <c r="H724" s="13" t="s">
        <v>35</v>
      </c>
      <c r="I724" s="13" t="s">
        <v>2404</v>
      </c>
      <c r="J724" s="13" t="s">
        <v>2405</v>
      </c>
      <c r="K724" s="21">
        <f>1/COUNTIF(J:J,'Store Data - 2017'!$J724)</f>
        <v>0.33333333333333331</v>
      </c>
      <c r="L724" s="13" t="s">
        <v>25</v>
      </c>
      <c r="M724" s="13" t="s">
        <v>26</v>
      </c>
      <c r="N724" s="13" t="s">
        <v>133</v>
      </c>
      <c r="O724" s="13" t="s">
        <v>134</v>
      </c>
      <c r="P724" s="13">
        <v>94109</v>
      </c>
      <c r="Q724" s="13" t="s">
        <v>120</v>
      </c>
      <c r="R724" s="13" t="s">
        <v>2406</v>
      </c>
      <c r="S724" s="13" t="s">
        <v>31</v>
      </c>
      <c r="T724" s="13" t="s">
        <v>146</v>
      </c>
      <c r="U724" s="13" t="s">
        <v>2407</v>
      </c>
      <c r="V724" s="15">
        <v>16.68</v>
      </c>
      <c r="W724" s="13">
        <v>6</v>
      </c>
      <c r="X724" s="13">
        <v>0</v>
      </c>
      <c r="Y724" s="15">
        <v>4.3368000000000002</v>
      </c>
    </row>
    <row r="725" spans="1:25" x14ac:dyDescent="0.3">
      <c r="A725" s="16">
        <v>2400</v>
      </c>
      <c r="B725" s="16" t="s">
        <v>2408</v>
      </c>
      <c r="C725" s="21">
        <f>1/COUNTIF(B:B,'Store Data - 2017'!$B725)</f>
        <v>0.5</v>
      </c>
      <c r="D725" s="17">
        <v>42987</v>
      </c>
      <c r="E725" s="17">
        <v>42993</v>
      </c>
      <c r="F725" s="22" t="str">
        <f>TEXT('Store Data - 2017'!$D725,"mmmm")</f>
        <v>September</v>
      </c>
      <c r="G725" s="22" t="str">
        <f>TEXT('Store Data - 2017'!$D725,"dddd")</f>
        <v>Saturday</v>
      </c>
      <c r="H725" s="16" t="s">
        <v>22</v>
      </c>
      <c r="I725" s="16" t="s">
        <v>2409</v>
      </c>
      <c r="J725" s="16" t="s">
        <v>2410</v>
      </c>
      <c r="K725" s="21">
        <f>1/COUNTIF(J:J,'Store Data - 2017'!$J725)</f>
        <v>0.2</v>
      </c>
      <c r="L725" s="16" t="s">
        <v>57</v>
      </c>
      <c r="M725" s="16" t="s">
        <v>26</v>
      </c>
      <c r="N725" s="16" t="s">
        <v>911</v>
      </c>
      <c r="O725" s="16" t="s">
        <v>101</v>
      </c>
      <c r="P725" s="16">
        <v>29501</v>
      </c>
      <c r="Q725" s="16" t="s">
        <v>29</v>
      </c>
      <c r="R725" s="16" t="s">
        <v>2339</v>
      </c>
      <c r="S725" s="16" t="s">
        <v>31</v>
      </c>
      <c r="T725" s="16" t="s">
        <v>70</v>
      </c>
      <c r="U725" s="16" t="s">
        <v>2340</v>
      </c>
      <c r="V725" s="18">
        <v>628.80999999999995</v>
      </c>
      <c r="W725" s="16">
        <v>7</v>
      </c>
      <c r="X725" s="16">
        <v>0</v>
      </c>
      <c r="Y725" s="18">
        <v>12.5762</v>
      </c>
    </row>
    <row r="726" spans="1:25" x14ac:dyDescent="0.3">
      <c r="A726" s="13">
        <v>2401</v>
      </c>
      <c r="B726" s="13" t="s">
        <v>2408</v>
      </c>
      <c r="C726" s="21">
        <f>1/COUNTIF(B:B,'Store Data - 2017'!$B726)</f>
        <v>0.5</v>
      </c>
      <c r="D726" s="14">
        <v>42987</v>
      </c>
      <c r="E726" s="14">
        <v>42993</v>
      </c>
      <c r="F726" s="22" t="str">
        <f>TEXT('Store Data - 2017'!$D726,"mmmm")</f>
        <v>September</v>
      </c>
      <c r="G726" s="22" t="str">
        <f>TEXT('Store Data - 2017'!$D726,"dddd")</f>
        <v>Saturday</v>
      </c>
      <c r="H726" s="13" t="s">
        <v>22</v>
      </c>
      <c r="I726" s="13" t="s">
        <v>2409</v>
      </c>
      <c r="J726" s="13" t="s">
        <v>2410</v>
      </c>
      <c r="K726" s="21">
        <f>1/COUNTIF(J:J,'Store Data - 2017'!$J726)</f>
        <v>0.2</v>
      </c>
      <c r="L726" s="13" t="s">
        <v>57</v>
      </c>
      <c r="M726" s="13" t="s">
        <v>26</v>
      </c>
      <c r="N726" s="13" t="s">
        <v>911</v>
      </c>
      <c r="O726" s="13" t="s">
        <v>101</v>
      </c>
      <c r="P726" s="13">
        <v>29501</v>
      </c>
      <c r="Q726" s="13" t="s">
        <v>29</v>
      </c>
      <c r="R726" s="13" t="s">
        <v>2411</v>
      </c>
      <c r="S726" s="13" t="s">
        <v>31</v>
      </c>
      <c r="T726" s="13" t="s">
        <v>70</v>
      </c>
      <c r="U726" s="13" t="s">
        <v>2412</v>
      </c>
      <c r="V726" s="15">
        <v>56.45</v>
      </c>
      <c r="W726" s="13">
        <v>5</v>
      </c>
      <c r="X726" s="13">
        <v>0</v>
      </c>
      <c r="Y726" s="15">
        <v>14.677</v>
      </c>
    </row>
    <row r="727" spans="1:25" x14ac:dyDescent="0.3">
      <c r="A727" s="16">
        <v>2402</v>
      </c>
      <c r="B727" s="16" t="s">
        <v>2413</v>
      </c>
      <c r="C727" s="21">
        <f>1/COUNTIF(B:B,'Store Data - 2017'!$B727)</f>
        <v>0.5</v>
      </c>
      <c r="D727" s="17">
        <v>42826</v>
      </c>
      <c r="E727" s="17">
        <v>42829</v>
      </c>
      <c r="F727" s="22" t="str">
        <f>TEXT('Store Data - 2017'!$D727,"mmmm")</f>
        <v>April</v>
      </c>
      <c r="G727" s="22" t="str">
        <f>TEXT('Store Data - 2017'!$D727,"dddd")</f>
        <v>Saturday</v>
      </c>
      <c r="H727" s="16" t="s">
        <v>35</v>
      </c>
      <c r="I727" s="16" t="s">
        <v>1927</v>
      </c>
      <c r="J727" s="16" t="s">
        <v>1928</v>
      </c>
      <c r="K727" s="21">
        <f>1/COUNTIF(J:J,'Store Data - 2017'!$J727)</f>
        <v>0.125</v>
      </c>
      <c r="L727" s="16" t="s">
        <v>25</v>
      </c>
      <c r="M727" s="16" t="s">
        <v>26</v>
      </c>
      <c r="N727" s="16" t="s">
        <v>1938</v>
      </c>
      <c r="O727" s="16" t="s">
        <v>188</v>
      </c>
      <c r="P727" s="16">
        <v>65807</v>
      </c>
      <c r="Q727" s="16" t="s">
        <v>51</v>
      </c>
      <c r="R727" s="16" t="s">
        <v>2152</v>
      </c>
      <c r="S727" s="16" t="s">
        <v>31</v>
      </c>
      <c r="T727" s="16" t="s">
        <v>70</v>
      </c>
      <c r="U727" s="16" t="s">
        <v>2153</v>
      </c>
      <c r="V727" s="18">
        <v>94.2</v>
      </c>
      <c r="W727" s="16">
        <v>6</v>
      </c>
      <c r="X727" s="16">
        <v>0</v>
      </c>
      <c r="Y727" s="18">
        <v>23.55</v>
      </c>
    </row>
    <row r="728" spans="1:25" x14ac:dyDescent="0.3">
      <c r="A728" s="13">
        <v>2403</v>
      </c>
      <c r="B728" s="13" t="s">
        <v>2413</v>
      </c>
      <c r="C728" s="21">
        <f>1/COUNTIF(B:B,'Store Data - 2017'!$B728)</f>
        <v>0.5</v>
      </c>
      <c r="D728" s="14">
        <v>42826</v>
      </c>
      <c r="E728" s="14">
        <v>42829</v>
      </c>
      <c r="F728" s="22" t="str">
        <f>TEXT('Store Data - 2017'!$D728,"mmmm")</f>
        <v>April</v>
      </c>
      <c r="G728" s="22" t="str">
        <f>TEXT('Store Data - 2017'!$D728,"dddd")</f>
        <v>Saturday</v>
      </c>
      <c r="H728" s="13" t="s">
        <v>35</v>
      </c>
      <c r="I728" s="13" t="s">
        <v>1927</v>
      </c>
      <c r="J728" s="13" t="s">
        <v>1928</v>
      </c>
      <c r="K728" s="21">
        <f>1/COUNTIF(J:J,'Store Data - 2017'!$J728)</f>
        <v>0.125</v>
      </c>
      <c r="L728" s="13" t="s">
        <v>25</v>
      </c>
      <c r="M728" s="13" t="s">
        <v>26</v>
      </c>
      <c r="N728" s="13" t="s">
        <v>1938</v>
      </c>
      <c r="O728" s="13" t="s">
        <v>188</v>
      </c>
      <c r="P728" s="13">
        <v>65807</v>
      </c>
      <c r="Q728" s="13" t="s">
        <v>51</v>
      </c>
      <c r="R728" s="13" t="s">
        <v>2414</v>
      </c>
      <c r="S728" s="13" t="s">
        <v>31</v>
      </c>
      <c r="T728" s="13" t="s">
        <v>180</v>
      </c>
      <c r="U728" s="13" t="s">
        <v>1925</v>
      </c>
      <c r="V728" s="15">
        <v>28.4</v>
      </c>
      <c r="W728" s="13">
        <v>5</v>
      </c>
      <c r="X728" s="13">
        <v>0</v>
      </c>
      <c r="Y728" s="15">
        <v>13.348000000000001</v>
      </c>
    </row>
    <row r="729" spans="1:25" x14ac:dyDescent="0.3">
      <c r="A729" s="16">
        <v>2405</v>
      </c>
      <c r="B729" s="16" t="s">
        <v>2415</v>
      </c>
      <c r="C729" s="21">
        <f>1/COUNTIF(B:B,'Store Data - 2017'!$B729)</f>
        <v>0.33333333333333331</v>
      </c>
      <c r="D729" s="17">
        <v>43015</v>
      </c>
      <c r="E729" s="17">
        <v>43019</v>
      </c>
      <c r="F729" s="22" t="str">
        <f>TEXT('Store Data - 2017'!$D729,"mmmm")</f>
        <v>October</v>
      </c>
      <c r="G729" s="22" t="str">
        <f>TEXT('Store Data - 2017'!$D729,"dddd")</f>
        <v>Saturday</v>
      </c>
      <c r="H729" s="16" t="s">
        <v>22</v>
      </c>
      <c r="I729" s="16" t="s">
        <v>2416</v>
      </c>
      <c r="J729" s="16" t="s">
        <v>2417</v>
      </c>
      <c r="K729" s="21">
        <f>1/COUNTIF(J:J,'Store Data - 2017'!$J729)</f>
        <v>0.25</v>
      </c>
      <c r="L729" s="16" t="s">
        <v>25</v>
      </c>
      <c r="M729" s="16" t="s">
        <v>26</v>
      </c>
      <c r="N729" s="16" t="s">
        <v>452</v>
      </c>
      <c r="O729" s="16" t="s">
        <v>134</v>
      </c>
      <c r="P729" s="16">
        <v>90045</v>
      </c>
      <c r="Q729" s="16" t="s">
        <v>120</v>
      </c>
      <c r="R729" s="16" t="s">
        <v>2418</v>
      </c>
      <c r="S729" s="16" t="s">
        <v>61</v>
      </c>
      <c r="T729" s="16" t="s">
        <v>110</v>
      </c>
      <c r="U729" s="16" t="s">
        <v>2419</v>
      </c>
      <c r="V729" s="18">
        <v>1115.9100000000001</v>
      </c>
      <c r="W729" s="16">
        <v>9</v>
      </c>
      <c r="X729" s="16">
        <v>0</v>
      </c>
      <c r="Y729" s="18">
        <v>200.8638</v>
      </c>
    </row>
    <row r="730" spans="1:25" x14ac:dyDescent="0.3">
      <c r="A730" s="13">
        <v>2406</v>
      </c>
      <c r="B730" s="13" t="s">
        <v>2415</v>
      </c>
      <c r="C730" s="21">
        <f>1/COUNTIF(B:B,'Store Data - 2017'!$B730)</f>
        <v>0.33333333333333331</v>
      </c>
      <c r="D730" s="14">
        <v>43015</v>
      </c>
      <c r="E730" s="14">
        <v>43019</v>
      </c>
      <c r="F730" s="22" t="str">
        <f>TEXT('Store Data - 2017'!$D730,"mmmm")</f>
        <v>October</v>
      </c>
      <c r="G730" s="22" t="str">
        <f>TEXT('Store Data - 2017'!$D730,"dddd")</f>
        <v>Saturday</v>
      </c>
      <c r="H730" s="13" t="s">
        <v>22</v>
      </c>
      <c r="I730" s="13" t="s">
        <v>2416</v>
      </c>
      <c r="J730" s="13" t="s">
        <v>2417</v>
      </c>
      <c r="K730" s="21">
        <f>1/COUNTIF(J:J,'Store Data - 2017'!$J730)</f>
        <v>0.25</v>
      </c>
      <c r="L730" s="13" t="s">
        <v>25</v>
      </c>
      <c r="M730" s="13" t="s">
        <v>26</v>
      </c>
      <c r="N730" s="13" t="s">
        <v>452</v>
      </c>
      <c r="O730" s="13" t="s">
        <v>134</v>
      </c>
      <c r="P730" s="13">
        <v>90045</v>
      </c>
      <c r="Q730" s="13" t="s">
        <v>120</v>
      </c>
      <c r="R730" s="13" t="s">
        <v>1104</v>
      </c>
      <c r="S730" s="13" t="s">
        <v>61</v>
      </c>
      <c r="T730" s="13" t="s">
        <v>62</v>
      </c>
      <c r="U730" s="13" t="s">
        <v>1105</v>
      </c>
      <c r="V730" s="15">
        <v>128.744</v>
      </c>
      <c r="W730" s="13">
        <v>7</v>
      </c>
      <c r="X730" s="13">
        <v>0.2</v>
      </c>
      <c r="Y730" s="15">
        <v>-28.967400000000001</v>
      </c>
    </row>
    <row r="731" spans="1:25" x14ac:dyDescent="0.3">
      <c r="A731" s="16">
        <v>2407</v>
      </c>
      <c r="B731" s="16" t="s">
        <v>2415</v>
      </c>
      <c r="C731" s="21">
        <f>1/COUNTIF(B:B,'Store Data - 2017'!$B731)</f>
        <v>0.33333333333333331</v>
      </c>
      <c r="D731" s="17">
        <v>43015</v>
      </c>
      <c r="E731" s="17">
        <v>43019</v>
      </c>
      <c r="F731" s="22" t="str">
        <f>TEXT('Store Data - 2017'!$D731,"mmmm")</f>
        <v>October</v>
      </c>
      <c r="G731" s="22" t="str">
        <f>TEXT('Store Data - 2017'!$D731,"dddd")</f>
        <v>Saturday</v>
      </c>
      <c r="H731" s="16" t="s">
        <v>22</v>
      </c>
      <c r="I731" s="16" t="s">
        <v>2416</v>
      </c>
      <c r="J731" s="16" t="s">
        <v>2417</v>
      </c>
      <c r="K731" s="21">
        <f>1/COUNTIF(J:J,'Store Data - 2017'!$J731)</f>
        <v>0.25</v>
      </c>
      <c r="L731" s="16" t="s">
        <v>25</v>
      </c>
      <c r="M731" s="16" t="s">
        <v>26</v>
      </c>
      <c r="N731" s="16" t="s">
        <v>452</v>
      </c>
      <c r="O731" s="16" t="s">
        <v>134</v>
      </c>
      <c r="P731" s="16">
        <v>90045</v>
      </c>
      <c r="Q731" s="16" t="s">
        <v>120</v>
      </c>
      <c r="R731" s="16" t="s">
        <v>2420</v>
      </c>
      <c r="S731" s="16" t="s">
        <v>61</v>
      </c>
      <c r="T731" s="16" t="s">
        <v>62</v>
      </c>
      <c r="U731" s="16" t="s">
        <v>2421</v>
      </c>
      <c r="V731" s="18">
        <v>79.92</v>
      </c>
      <c r="W731" s="16">
        <v>10</v>
      </c>
      <c r="X731" s="16">
        <v>0.2</v>
      </c>
      <c r="Y731" s="18">
        <v>26.972999999999999</v>
      </c>
    </row>
    <row r="732" spans="1:25" x14ac:dyDescent="0.3">
      <c r="A732" s="13">
        <v>2408</v>
      </c>
      <c r="B732" s="13" t="s">
        <v>2422</v>
      </c>
      <c r="C732" s="21">
        <f>1/COUNTIF(B:B,'Store Data - 2017'!$B732)</f>
        <v>0.5</v>
      </c>
      <c r="D732" s="14">
        <v>42755</v>
      </c>
      <c r="E732" s="14">
        <v>42760</v>
      </c>
      <c r="F732" s="22" t="str">
        <f>TEXT('Store Data - 2017'!$D732,"mmmm")</f>
        <v>January</v>
      </c>
      <c r="G732" s="22" t="str">
        <f>TEXT('Store Data - 2017'!$D732,"dddd")</f>
        <v>Friday</v>
      </c>
      <c r="H732" s="13" t="s">
        <v>22</v>
      </c>
      <c r="I732" s="13" t="s">
        <v>2423</v>
      </c>
      <c r="J732" s="13" t="s">
        <v>2424</v>
      </c>
      <c r="K732" s="21">
        <f>1/COUNTIF(J:J,'Store Data - 2017'!$J732)</f>
        <v>0.14285714285714285</v>
      </c>
      <c r="L732" s="13" t="s">
        <v>25</v>
      </c>
      <c r="M732" s="13" t="s">
        <v>26</v>
      </c>
      <c r="N732" s="13" t="s">
        <v>133</v>
      </c>
      <c r="O732" s="13" t="s">
        <v>134</v>
      </c>
      <c r="P732" s="13">
        <v>94122</v>
      </c>
      <c r="Q732" s="13" t="s">
        <v>120</v>
      </c>
      <c r="R732" s="13" t="s">
        <v>2425</v>
      </c>
      <c r="S732" s="13" t="s">
        <v>31</v>
      </c>
      <c r="T732" s="13" t="s">
        <v>146</v>
      </c>
      <c r="U732" s="13" t="s">
        <v>1157</v>
      </c>
      <c r="V732" s="15">
        <v>24.2</v>
      </c>
      <c r="W732" s="13">
        <v>5</v>
      </c>
      <c r="X732" s="13">
        <v>0</v>
      </c>
      <c r="Y732" s="15">
        <v>7.9859999999999998</v>
      </c>
    </row>
    <row r="733" spans="1:25" x14ac:dyDescent="0.3">
      <c r="A733" s="16">
        <v>2409</v>
      </c>
      <c r="B733" s="16" t="s">
        <v>2422</v>
      </c>
      <c r="C733" s="21">
        <f>1/COUNTIF(B:B,'Store Data - 2017'!$B733)</f>
        <v>0.5</v>
      </c>
      <c r="D733" s="17">
        <v>42755</v>
      </c>
      <c r="E733" s="17">
        <v>42760</v>
      </c>
      <c r="F733" s="22" t="str">
        <f>TEXT('Store Data - 2017'!$D733,"mmmm")</f>
        <v>January</v>
      </c>
      <c r="G733" s="22" t="str">
        <f>TEXT('Store Data - 2017'!$D733,"dddd")</f>
        <v>Friday</v>
      </c>
      <c r="H733" s="16" t="s">
        <v>22</v>
      </c>
      <c r="I733" s="16" t="s">
        <v>2423</v>
      </c>
      <c r="J733" s="16" t="s">
        <v>2424</v>
      </c>
      <c r="K733" s="21">
        <f>1/COUNTIF(J:J,'Store Data - 2017'!$J733)</f>
        <v>0.14285714285714285</v>
      </c>
      <c r="L733" s="16" t="s">
        <v>25</v>
      </c>
      <c r="M733" s="16" t="s">
        <v>26</v>
      </c>
      <c r="N733" s="16" t="s">
        <v>133</v>
      </c>
      <c r="O733" s="16" t="s">
        <v>134</v>
      </c>
      <c r="P733" s="16">
        <v>94122</v>
      </c>
      <c r="Q733" s="16" t="s">
        <v>120</v>
      </c>
      <c r="R733" s="16" t="s">
        <v>2426</v>
      </c>
      <c r="S733" s="16" t="s">
        <v>61</v>
      </c>
      <c r="T733" s="16" t="s">
        <v>62</v>
      </c>
      <c r="U733" s="16" t="s">
        <v>2427</v>
      </c>
      <c r="V733" s="18">
        <v>359.976</v>
      </c>
      <c r="W733" s="16">
        <v>3</v>
      </c>
      <c r="X733" s="16">
        <v>0.2</v>
      </c>
      <c r="Y733" s="18">
        <v>130.4913</v>
      </c>
    </row>
    <row r="734" spans="1:25" x14ac:dyDescent="0.3">
      <c r="A734" s="13">
        <v>2410</v>
      </c>
      <c r="B734" s="13" t="s">
        <v>2428</v>
      </c>
      <c r="C734" s="21">
        <f>1/COUNTIF(B:B,'Store Data - 2017'!$B734)</f>
        <v>1</v>
      </c>
      <c r="D734" s="14">
        <v>42817</v>
      </c>
      <c r="E734" s="14">
        <v>42819</v>
      </c>
      <c r="F734" s="22" t="str">
        <f>TEXT('Store Data - 2017'!$D734,"mmmm")</f>
        <v>March</v>
      </c>
      <c r="G734" s="22" t="str">
        <f>TEXT('Store Data - 2017'!$D734,"dddd")</f>
        <v>Thursday</v>
      </c>
      <c r="H734" s="13" t="s">
        <v>80</v>
      </c>
      <c r="I734" s="13" t="s">
        <v>1007</v>
      </c>
      <c r="J734" s="13" t="s">
        <v>1008</v>
      </c>
      <c r="K734" s="21">
        <f>1/COUNTIF(J:J,'Store Data - 2017'!$J734)</f>
        <v>0.14285714285714285</v>
      </c>
      <c r="L734" s="13" t="s">
        <v>48</v>
      </c>
      <c r="M734" s="13" t="s">
        <v>26</v>
      </c>
      <c r="N734" s="13" t="s">
        <v>133</v>
      </c>
      <c r="O734" s="13" t="s">
        <v>134</v>
      </c>
      <c r="P734" s="13">
        <v>94122</v>
      </c>
      <c r="Q734" s="13" t="s">
        <v>120</v>
      </c>
      <c r="R734" s="13" t="s">
        <v>2429</v>
      </c>
      <c r="S734" s="13" t="s">
        <v>42</v>
      </c>
      <c r="T734" s="13" t="s">
        <v>87</v>
      </c>
      <c r="U734" s="13" t="s">
        <v>2430</v>
      </c>
      <c r="V734" s="15">
        <v>211.84</v>
      </c>
      <c r="W734" s="13">
        <v>8</v>
      </c>
      <c r="X734" s="13">
        <v>0</v>
      </c>
      <c r="Y734" s="15">
        <v>76.2624</v>
      </c>
    </row>
    <row r="735" spans="1:25" x14ac:dyDescent="0.3">
      <c r="A735" s="16">
        <v>2417</v>
      </c>
      <c r="B735" s="16" t="s">
        <v>2431</v>
      </c>
      <c r="C735" s="21">
        <f>1/COUNTIF(B:B,'Store Data - 2017'!$B735)</f>
        <v>0.5</v>
      </c>
      <c r="D735" s="17">
        <v>43020</v>
      </c>
      <c r="E735" s="17">
        <v>43026</v>
      </c>
      <c r="F735" s="22" t="str">
        <f>TEXT('Store Data - 2017'!$D735,"mmmm")</f>
        <v>October</v>
      </c>
      <c r="G735" s="22" t="str">
        <f>TEXT('Store Data - 2017'!$D735,"dddd")</f>
        <v>Thursday</v>
      </c>
      <c r="H735" s="16" t="s">
        <v>22</v>
      </c>
      <c r="I735" s="16" t="s">
        <v>2432</v>
      </c>
      <c r="J735" s="16" t="s">
        <v>2433</v>
      </c>
      <c r="K735" s="21">
        <f>1/COUNTIF(J:J,'Store Data - 2017'!$J735)</f>
        <v>0.25</v>
      </c>
      <c r="L735" s="16" t="s">
        <v>57</v>
      </c>
      <c r="M735" s="16" t="s">
        <v>26</v>
      </c>
      <c r="N735" s="16" t="s">
        <v>2434</v>
      </c>
      <c r="O735" s="16" t="s">
        <v>1042</v>
      </c>
      <c r="P735" s="16">
        <v>87105</v>
      </c>
      <c r="Q735" s="16" t="s">
        <v>120</v>
      </c>
      <c r="R735" s="16" t="s">
        <v>2023</v>
      </c>
      <c r="S735" s="16" t="s">
        <v>61</v>
      </c>
      <c r="T735" s="16" t="s">
        <v>110</v>
      </c>
      <c r="U735" s="16" t="s">
        <v>2024</v>
      </c>
      <c r="V735" s="18">
        <v>595</v>
      </c>
      <c r="W735" s="16">
        <v>5</v>
      </c>
      <c r="X735" s="16">
        <v>0</v>
      </c>
      <c r="Y735" s="18">
        <v>95.2</v>
      </c>
    </row>
    <row r="736" spans="1:25" x14ac:dyDescent="0.3">
      <c r="A736" s="13">
        <v>2418</v>
      </c>
      <c r="B736" s="13" t="s">
        <v>2431</v>
      </c>
      <c r="C736" s="21">
        <f>1/COUNTIF(B:B,'Store Data - 2017'!$B736)</f>
        <v>0.5</v>
      </c>
      <c r="D736" s="14">
        <v>43020</v>
      </c>
      <c r="E736" s="14">
        <v>43026</v>
      </c>
      <c r="F736" s="22" t="str">
        <f>TEXT('Store Data - 2017'!$D736,"mmmm")</f>
        <v>October</v>
      </c>
      <c r="G736" s="22" t="str">
        <f>TEXT('Store Data - 2017'!$D736,"dddd")</f>
        <v>Thursday</v>
      </c>
      <c r="H736" s="13" t="s">
        <v>22</v>
      </c>
      <c r="I736" s="13" t="s">
        <v>2432</v>
      </c>
      <c r="J736" s="13" t="s">
        <v>2433</v>
      </c>
      <c r="K736" s="21">
        <f>1/COUNTIF(J:J,'Store Data - 2017'!$J736)</f>
        <v>0.25</v>
      </c>
      <c r="L736" s="13" t="s">
        <v>57</v>
      </c>
      <c r="M736" s="13" t="s">
        <v>26</v>
      </c>
      <c r="N736" s="13" t="s">
        <v>2434</v>
      </c>
      <c r="O736" s="13" t="s">
        <v>1042</v>
      </c>
      <c r="P736" s="13">
        <v>87105</v>
      </c>
      <c r="Q736" s="13" t="s">
        <v>120</v>
      </c>
      <c r="R736" s="13" t="s">
        <v>2435</v>
      </c>
      <c r="S736" s="13" t="s">
        <v>31</v>
      </c>
      <c r="T736" s="13" t="s">
        <v>84</v>
      </c>
      <c r="U736" s="13" t="s">
        <v>2436</v>
      </c>
      <c r="V736" s="15">
        <v>79.872</v>
      </c>
      <c r="W736" s="13">
        <v>3</v>
      </c>
      <c r="X736" s="13">
        <v>0.2</v>
      </c>
      <c r="Y736" s="15">
        <v>29.952000000000002</v>
      </c>
    </row>
    <row r="737" spans="1:25" x14ac:dyDescent="0.3">
      <c r="A737" s="16">
        <v>2420</v>
      </c>
      <c r="B737" s="16" t="s">
        <v>2437</v>
      </c>
      <c r="C737" s="21">
        <f>1/COUNTIF(B:B,'Store Data - 2017'!$B737)</f>
        <v>0.5</v>
      </c>
      <c r="D737" s="17">
        <v>43048</v>
      </c>
      <c r="E737" s="17">
        <v>43053</v>
      </c>
      <c r="F737" s="22" t="str">
        <f>TEXT('Store Data - 2017'!$D737,"mmmm")</f>
        <v>November</v>
      </c>
      <c r="G737" s="22" t="str">
        <f>TEXT('Store Data - 2017'!$D737,"dddd")</f>
        <v>Thursday</v>
      </c>
      <c r="H737" s="16" t="s">
        <v>22</v>
      </c>
      <c r="I737" s="16" t="s">
        <v>2438</v>
      </c>
      <c r="J737" s="16" t="s">
        <v>2439</v>
      </c>
      <c r="K737" s="21">
        <f>1/COUNTIF(J:J,'Store Data - 2017'!$J737)</f>
        <v>0.5</v>
      </c>
      <c r="L737" s="16" t="s">
        <v>57</v>
      </c>
      <c r="M737" s="16" t="s">
        <v>26</v>
      </c>
      <c r="N737" s="16" t="s">
        <v>2440</v>
      </c>
      <c r="O737" s="16" t="s">
        <v>134</v>
      </c>
      <c r="P737" s="16">
        <v>92236</v>
      </c>
      <c r="Q737" s="16" t="s">
        <v>120</v>
      </c>
      <c r="R737" s="16" t="s">
        <v>2441</v>
      </c>
      <c r="S737" s="16" t="s">
        <v>31</v>
      </c>
      <c r="T737" s="16" t="s">
        <v>70</v>
      </c>
      <c r="U737" s="16" t="s">
        <v>2442</v>
      </c>
      <c r="V737" s="18">
        <v>63.56</v>
      </c>
      <c r="W737" s="16">
        <v>2</v>
      </c>
      <c r="X737" s="16">
        <v>0</v>
      </c>
      <c r="Y737" s="18">
        <v>3.1779999999999999</v>
      </c>
    </row>
    <row r="738" spans="1:25" x14ac:dyDescent="0.3">
      <c r="A738" s="13">
        <v>2421</v>
      </c>
      <c r="B738" s="13" t="s">
        <v>2437</v>
      </c>
      <c r="C738" s="21">
        <f>1/COUNTIF(B:B,'Store Data - 2017'!$B738)</f>
        <v>0.5</v>
      </c>
      <c r="D738" s="14">
        <v>43048</v>
      </c>
      <c r="E738" s="14">
        <v>43053</v>
      </c>
      <c r="F738" s="22" t="str">
        <f>TEXT('Store Data - 2017'!$D738,"mmmm")</f>
        <v>November</v>
      </c>
      <c r="G738" s="22" t="str">
        <f>TEXT('Store Data - 2017'!$D738,"dddd")</f>
        <v>Thursday</v>
      </c>
      <c r="H738" s="13" t="s">
        <v>22</v>
      </c>
      <c r="I738" s="13" t="s">
        <v>2438</v>
      </c>
      <c r="J738" s="13" t="s">
        <v>2439</v>
      </c>
      <c r="K738" s="21">
        <f>1/COUNTIF(J:J,'Store Data - 2017'!$J738)</f>
        <v>0.5</v>
      </c>
      <c r="L738" s="13" t="s">
        <v>57</v>
      </c>
      <c r="M738" s="13" t="s">
        <v>26</v>
      </c>
      <c r="N738" s="13" t="s">
        <v>2440</v>
      </c>
      <c r="O738" s="13" t="s">
        <v>134</v>
      </c>
      <c r="P738" s="13">
        <v>92236</v>
      </c>
      <c r="Q738" s="13" t="s">
        <v>120</v>
      </c>
      <c r="R738" s="13" t="s">
        <v>2443</v>
      </c>
      <c r="S738" s="13" t="s">
        <v>61</v>
      </c>
      <c r="T738" s="13" t="s">
        <v>110</v>
      </c>
      <c r="U738" s="13" t="s">
        <v>2444</v>
      </c>
      <c r="V738" s="15">
        <v>99.99</v>
      </c>
      <c r="W738" s="13">
        <v>1</v>
      </c>
      <c r="X738" s="13">
        <v>0</v>
      </c>
      <c r="Y738" s="15">
        <v>43.995600000000003</v>
      </c>
    </row>
    <row r="739" spans="1:25" x14ac:dyDescent="0.3">
      <c r="A739" s="16">
        <v>2424</v>
      </c>
      <c r="B739" s="16" t="s">
        <v>2445</v>
      </c>
      <c r="C739" s="21">
        <f>1/COUNTIF(B:B,'Store Data - 2017'!$B739)</f>
        <v>0.25</v>
      </c>
      <c r="D739" s="17">
        <v>43094</v>
      </c>
      <c r="E739" s="17">
        <v>43099</v>
      </c>
      <c r="F739" s="22" t="str">
        <f>TEXT('Store Data - 2017'!$D739,"mmmm")</f>
        <v>December</v>
      </c>
      <c r="G739" s="22" t="str">
        <f>TEXT('Store Data - 2017'!$D739,"dddd")</f>
        <v>Monday</v>
      </c>
      <c r="H739" s="16" t="s">
        <v>22</v>
      </c>
      <c r="I739" s="16" t="s">
        <v>2325</v>
      </c>
      <c r="J739" s="16" t="s">
        <v>2326</v>
      </c>
      <c r="K739" s="21">
        <f>1/COUNTIF(J:J,'Store Data - 2017'!$J739)</f>
        <v>0.1111111111111111</v>
      </c>
      <c r="L739" s="16" t="s">
        <v>25</v>
      </c>
      <c r="M739" s="16" t="s">
        <v>26</v>
      </c>
      <c r="N739" s="16" t="s">
        <v>1348</v>
      </c>
      <c r="O739" s="16" t="s">
        <v>166</v>
      </c>
      <c r="P739" s="16">
        <v>45014</v>
      </c>
      <c r="Q739" s="16" t="s">
        <v>40</v>
      </c>
      <c r="R739" s="16" t="s">
        <v>2446</v>
      </c>
      <c r="S739" s="16" t="s">
        <v>61</v>
      </c>
      <c r="T739" s="16" t="s">
        <v>110</v>
      </c>
      <c r="U739" s="16" t="s">
        <v>2447</v>
      </c>
      <c r="V739" s="18">
        <v>158.928</v>
      </c>
      <c r="W739" s="16">
        <v>7</v>
      </c>
      <c r="X739" s="16">
        <v>0.2</v>
      </c>
      <c r="Y739" s="18">
        <v>41.718600000000002</v>
      </c>
    </row>
    <row r="740" spans="1:25" x14ac:dyDescent="0.3">
      <c r="A740" s="13">
        <v>2425</v>
      </c>
      <c r="B740" s="13" t="s">
        <v>2445</v>
      </c>
      <c r="C740" s="21">
        <f>1/COUNTIF(B:B,'Store Data - 2017'!$B740)</f>
        <v>0.25</v>
      </c>
      <c r="D740" s="14">
        <v>43094</v>
      </c>
      <c r="E740" s="14">
        <v>43099</v>
      </c>
      <c r="F740" s="22" t="str">
        <f>TEXT('Store Data - 2017'!$D740,"mmmm")</f>
        <v>December</v>
      </c>
      <c r="G740" s="22" t="str">
        <f>TEXT('Store Data - 2017'!$D740,"dddd")</f>
        <v>Monday</v>
      </c>
      <c r="H740" s="13" t="s">
        <v>22</v>
      </c>
      <c r="I740" s="13" t="s">
        <v>2325</v>
      </c>
      <c r="J740" s="13" t="s">
        <v>2326</v>
      </c>
      <c r="K740" s="21">
        <f>1/COUNTIF(J:J,'Store Data - 2017'!$J740)</f>
        <v>0.1111111111111111</v>
      </c>
      <c r="L740" s="13" t="s">
        <v>25</v>
      </c>
      <c r="M740" s="13" t="s">
        <v>26</v>
      </c>
      <c r="N740" s="13" t="s">
        <v>1348</v>
      </c>
      <c r="O740" s="13" t="s">
        <v>166</v>
      </c>
      <c r="P740" s="13">
        <v>45014</v>
      </c>
      <c r="Q740" s="13" t="s">
        <v>40</v>
      </c>
      <c r="R740" s="13" t="s">
        <v>2372</v>
      </c>
      <c r="S740" s="13" t="s">
        <v>31</v>
      </c>
      <c r="T740" s="13" t="s">
        <v>84</v>
      </c>
      <c r="U740" s="13" t="s">
        <v>2373</v>
      </c>
      <c r="V740" s="15">
        <v>13.023</v>
      </c>
      <c r="W740" s="13">
        <v>1</v>
      </c>
      <c r="X740" s="13">
        <v>0.7</v>
      </c>
      <c r="Y740" s="15">
        <v>-10.4184</v>
      </c>
    </row>
    <row r="741" spans="1:25" x14ac:dyDescent="0.3">
      <c r="A741" s="16">
        <v>2426</v>
      </c>
      <c r="B741" s="16" t="s">
        <v>2445</v>
      </c>
      <c r="C741" s="21">
        <f>1/COUNTIF(B:B,'Store Data - 2017'!$B741)</f>
        <v>0.25</v>
      </c>
      <c r="D741" s="17">
        <v>43094</v>
      </c>
      <c r="E741" s="17">
        <v>43099</v>
      </c>
      <c r="F741" s="22" t="str">
        <f>TEXT('Store Data - 2017'!$D741,"mmmm")</f>
        <v>December</v>
      </c>
      <c r="G741" s="22" t="str">
        <f>TEXT('Store Data - 2017'!$D741,"dddd")</f>
        <v>Monday</v>
      </c>
      <c r="H741" s="16" t="s">
        <v>22</v>
      </c>
      <c r="I741" s="16" t="s">
        <v>2325</v>
      </c>
      <c r="J741" s="16" t="s">
        <v>2326</v>
      </c>
      <c r="K741" s="21">
        <f>1/COUNTIF(J:J,'Store Data - 2017'!$J741)</f>
        <v>0.1111111111111111</v>
      </c>
      <c r="L741" s="16" t="s">
        <v>25</v>
      </c>
      <c r="M741" s="16" t="s">
        <v>26</v>
      </c>
      <c r="N741" s="16" t="s">
        <v>1348</v>
      </c>
      <c r="O741" s="16" t="s">
        <v>166</v>
      </c>
      <c r="P741" s="16">
        <v>45014</v>
      </c>
      <c r="Q741" s="16" t="s">
        <v>40</v>
      </c>
      <c r="R741" s="16" t="s">
        <v>2448</v>
      </c>
      <c r="S741" s="16" t="s">
        <v>42</v>
      </c>
      <c r="T741" s="16" t="s">
        <v>251</v>
      </c>
      <c r="U741" s="16" t="s">
        <v>2449</v>
      </c>
      <c r="V741" s="18">
        <v>273.06</v>
      </c>
      <c r="W741" s="16">
        <v>2</v>
      </c>
      <c r="X741" s="16">
        <v>0.4</v>
      </c>
      <c r="Y741" s="18">
        <v>-104.673</v>
      </c>
    </row>
    <row r="742" spans="1:25" x14ac:dyDescent="0.3">
      <c r="A742" s="13">
        <v>2427</v>
      </c>
      <c r="B742" s="13" t="s">
        <v>2445</v>
      </c>
      <c r="C742" s="21">
        <f>1/COUNTIF(B:B,'Store Data - 2017'!$B742)</f>
        <v>0.25</v>
      </c>
      <c r="D742" s="14">
        <v>43094</v>
      </c>
      <c r="E742" s="14">
        <v>43099</v>
      </c>
      <c r="F742" s="22" t="str">
        <f>TEXT('Store Data - 2017'!$D742,"mmmm")</f>
        <v>December</v>
      </c>
      <c r="G742" s="22" t="str">
        <f>TEXT('Store Data - 2017'!$D742,"dddd")</f>
        <v>Monday</v>
      </c>
      <c r="H742" s="13" t="s">
        <v>22</v>
      </c>
      <c r="I742" s="13" t="s">
        <v>2325</v>
      </c>
      <c r="J742" s="13" t="s">
        <v>2326</v>
      </c>
      <c r="K742" s="21">
        <f>1/COUNTIF(J:J,'Store Data - 2017'!$J742)</f>
        <v>0.1111111111111111</v>
      </c>
      <c r="L742" s="13" t="s">
        <v>25</v>
      </c>
      <c r="M742" s="13" t="s">
        <v>26</v>
      </c>
      <c r="N742" s="13" t="s">
        <v>1348</v>
      </c>
      <c r="O742" s="13" t="s">
        <v>166</v>
      </c>
      <c r="P742" s="13">
        <v>45014</v>
      </c>
      <c r="Q742" s="13" t="s">
        <v>40</v>
      </c>
      <c r="R742" s="13" t="s">
        <v>2450</v>
      </c>
      <c r="S742" s="13" t="s">
        <v>31</v>
      </c>
      <c r="T742" s="13" t="s">
        <v>172</v>
      </c>
      <c r="U742" s="13" t="s">
        <v>173</v>
      </c>
      <c r="V742" s="15">
        <v>39.311999999999998</v>
      </c>
      <c r="W742" s="13">
        <v>13</v>
      </c>
      <c r="X742" s="13">
        <v>0.2</v>
      </c>
      <c r="Y742" s="15">
        <v>12.776400000000001</v>
      </c>
    </row>
    <row r="743" spans="1:25" x14ac:dyDescent="0.3">
      <c r="A743" s="16">
        <v>2431</v>
      </c>
      <c r="B743" s="16" t="s">
        <v>2451</v>
      </c>
      <c r="C743" s="21">
        <f>1/COUNTIF(B:B,'Store Data - 2017'!$B743)</f>
        <v>1</v>
      </c>
      <c r="D743" s="17">
        <v>42868</v>
      </c>
      <c r="E743" s="17">
        <v>42875</v>
      </c>
      <c r="F743" s="22" t="str">
        <f>TEXT('Store Data - 2017'!$D743,"mmmm")</f>
        <v>May</v>
      </c>
      <c r="G743" s="22" t="str">
        <f>TEXT('Store Data - 2017'!$D743,"dddd")</f>
        <v>Saturday</v>
      </c>
      <c r="H743" s="16" t="s">
        <v>22</v>
      </c>
      <c r="I743" s="16" t="s">
        <v>1046</v>
      </c>
      <c r="J743" s="16" t="s">
        <v>1047</v>
      </c>
      <c r="K743" s="21">
        <f>1/COUNTIF(J:J,'Store Data - 2017'!$J743)</f>
        <v>0.14285714285714285</v>
      </c>
      <c r="L743" s="16" t="s">
        <v>48</v>
      </c>
      <c r="M743" s="16" t="s">
        <v>26</v>
      </c>
      <c r="N743" s="16" t="s">
        <v>133</v>
      </c>
      <c r="O743" s="16" t="s">
        <v>134</v>
      </c>
      <c r="P743" s="16">
        <v>94110</v>
      </c>
      <c r="Q743" s="16" t="s">
        <v>120</v>
      </c>
      <c r="R743" s="16" t="s">
        <v>2452</v>
      </c>
      <c r="S743" s="16" t="s">
        <v>31</v>
      </c>
      <c r="T743" s="16" t="s">
        <v>113</v>
      </c>
      <c r="U743" s="16" t="s">
        <v>2453</v>
      </c>
      <c r="V743" s="18">
        <v>58.48</v>
      </c>
      <c r="W743" s="16">
        <v>8</v>
      </c>
      <c r="X743" s="16">
        <v>0</v>
      </c>
      <c r="Y743" s="18">
        <v>27.485600000000002</v>
      </c>
    </row>
    <row r="744" spans="1:25" x14ac:dyDescent="0.3">
      <c r="A744" s="13">
        <v>2432</v>
      </c>
      <c r="B744" s="13" t="s">
        <v>2454</v>
      </c>
      <c r="C744" s="21">
        <f>1/COUNTIF(B:B,'Store Data - 2017'!$B744)</f>
        <v>1</v>
      </c>
      <c r="D744" s="14">
        <v>43097</v>
      </c>
      <c r="E744" s="14">
        <v>43102</v>
      </c>
      <c r="F744" s="22" t="str">
        <f>TEXT('Store Data - 2017'!$D744,"mmmm")</f>
        <v>December</v>
      </c>
      <c r="G744" s="22" t="str">
        <f>TEXT('Store Data - 2017'!$D744,"dddd")</f>
        <v>Thursday</v>
      </c>
      <c r="H744" s="13" t="s">
        <v>22</v>
      </c>
      <c r="I744" s="13" t="s">
        <v>1418</v>
      </c>
      <c r="J744" s="13" t="s">
        <v>1419</v>
      </c>
      <c r="K744" s="21">
        <f>1/COUNTIF(J:J,'Store Data - 2017'!$J744)</f>
        <v>0.125</v>
      </c>
      <c r="L744" s="13" t="s">
        <v>57</v>
      </c>
      <c r="M744" s="13" t="s">
        <v>26</v>
      </c>
      <c r="N744" s="13" t="s">
        <v>432</v>
      </c>
      <c r="O744" s="13" t="s">
        <v>433</v>
      </c>
      <c r="P744" s="13">
        <v>98103</v>
      </c>
      <c r="Q744" s="13" t="s">
        <v>120</v>
      </c>
      <c r="R744" s="13" t="s">
        <v>2455</v>
      </c>
      <c r="S744" s="13" t="s">
        <v>42</v>
      </c>
      <c r="T744" s="13" t="s">
        <v>87</v>
      </c>
      <c r="U744" s="13" t="s">
        <v>2456</v>
      </c>
      <c r="V744" s="15">
        <v>7.4</v>
      </c>
      <c r="W744" s="13">
        <v>2</v>
      </c>
      <c r="X744" s="13">
        <v>0</v>
      </c>
      <c r="Y744" s="15">
        <v>3.0339999999999998</v>
      </c>
    </row>
    <row r="745" spans="1:25" x14ac:dyDescent="0.3">
      <c r="A745" s="16">
        <v>2434</v>
      </c>
      <c r="B745" s="16" t="s">
        <v>2457</v>
      </c>
      <c r="C745" s="21">
        <f>1/COUNTIF(B:B,'Store Data - 2017'!$B745)</f>
        <v>1</v>
      </c>
      <c r="D745" s="17">
        <v>42883</v>
      </c>
      <c r="E745" s="17">
        <v>42887</v>
      </c>
      <c r="F745" s="22" t="str">
        <f>TEXT('Store Data - 2017'!$D745,"mmmm")</f>
        <v>May</v>
      </c>
      <c r="G745" s="22" t="str">
        <f>TEXT('Store Data - 2017'!$D745,"dddd")</f>
        <v>Sunday</v>
      </c>
      <c r="H745" s="16" t="s">
        <v>22</v>
      </c>
      <c r="I745" s="16" t="s">
        <v>321</v>
      </c>
      <c r="J745" s="16" t="s">
        <v>322</v>
      </c>
      <c r="K745" s="21">
        <f>1/COUNTIF(J:J,'Store Data - 2017'!$J745)</f>
        <v>0.33333333333333331</v>
      </c>
      <c r="L745" s="16" t="s">
        <v>25</v>
      </c>
      <c r="M745" s="16" t="s">
        <v>26</v>
      </c>
      <c r="N745" s="16" t="s">
        <v>49</v>
      </c>
      <c r="O745" s="16" t="s">
        <v>50</v>
      </c>
      <c r="P745" s="16">
        <v>77070</v>
      </c>
      <c r="Q745" s="16" t="s">
        <v>51</v>
      </c>
      <c r="R745" s="16" t="s">
        <v>2186</v>
      </c>
      <c r="S745" s="16" t="s">
        <v>61</v>
      </c>
      <c r="T745" s="16" t="s">
        <v>62</v>
      </c>
      <c r="U745" s="16" t="s">
        <v>2187</v>
      </c>
      <c r="V745" s="18">
        <v>54.368000000000002</v>
      </c>
      <c r="W745" s="16">
        <v>4</v>
      </c>
      <c r="X745" s="16">
        <v>0.2</v>
      </c>
      <c r="Y745" s="18">
        <v>4.0776000000000003</v>
      </c>
    </row>
    <row r="746" spans="1:25" x14ac:dyDescent="0.3">
      <c r="A746" s="13">
        <v>2437</v>
      </c>
      <c r="B746" s="13" t="s">
        <v>2458</v>
      </c>
      <c r="C746" s="21">
        <f>1/COUNTIF(B:B,'Store Data - 2017'!$B746)</f>
        <v>1</v>
      </c>
      <c r="D746" s="14">
        <v>42919</v>
      </c>
      <c r="E746" s="14">
        <v>42926</v>
      </c>
      <c r="F746" s="22" t="str">
        <f>TEXT('Store Data - 2017'!$D746,"mmmm")</f>
        <v>July</v>
      </c>
      <c r="G746" s="22" t="str">
        <f>TEXT('Store Data - 2017'!$D746,"dddd")</f>
        <v>Monday</v>
      </c>
      <c r="H746" s="13" t="s">
        <v>22</v>
      </c>
      <c r="I746" s="13" t="s">
        <v>2459</v>
      </c>
      <c r="J746" s="13" t="s">
        <v>2460</v>
      </c>
      <c r="K746" s="21">
        <f>1/COUNTIF(J:J,'Store Data - 2017'!$J746)</f>
        <v>0.1111111111111111</v>
      </c>
      <c r="L746" s="13" t="s">
        <v>25</v>
      </c>
      <c r="M746" s="13" t="s">
        <v>26</v>
      </c>
      <c r="N746" s="13" t="s">
        <v>1041</v>
      </c>
      <c r="O746" s="13" t="s">
        <v>1042</v>
      </c>
      <c r="P746" s="13">
        <v>87401</v>
      </c>
      <c r="Q746" s="13" t="s">
        <v>120</v>
      </c>
      <c r="R746" s="13" t="s">
        <v>2223</v>
      </c>
      <c r="S746" s="13" t="s">
        <v>42</v>
      </c>
      <c r="T746" s="13" t="s">
        <v>87</v>
      </c>
      <c r="U746" s="13" t="s">
        <v>2224</v>
      </c>
      <c r="V746" s="15">
        <v>545.85</v>
      </c>
      <c r="W746" s="13">
        <v>9</v>
      </c>
      <c r="X746" s="13">
        <v>0</v>
      </c>
      <c r="Y746" s="15">
        <v>114.6285</v>
      </c>
    </row>
    <row r="747" spans="1:25" x14ac:dyDescent="0.3">
      <c r="A747" s="16">
        <v>2440</v>
      </c>
      <c r="B747" s="16" t="s">
        <v>2461</v>
      </c>
      <c r="C747" s="21">
        <f>1/COUNTIF(B:B,'Store Data - 2017'!$B747)</f>
        <v>1</v>
      </c>
      <c r="D747" s="17">
        <v>42933</v>
      </c>
      <c r="E747" s="17">
        <v>42938</v>
      </c>
      <c r="F747" s="22" t="str">
        <f>TEXT('Store Data - 2017'!$D747,"mmmm")</f>
        <v>July</v>
      </c>
      <c r="G747" s="22" t="str">
        <f>TEXT('Store Data - 2017'!$D747,"dddd")</f>
        <v>Monday</v>
      </c>
      <c r="H747" s="16" t="s">
        <v>22</v>
      </c>
      <c r="I747" s="16" t="s">
        <v>2462</v>
      </c>
      <c r="J747" s="16" t="s">
        <v>2463</v>
      </c>
      <c r="K747" s="21">
        <f>1/COUNTIF(J:J,'Store Data - 2017'!$J747)</f>
        <v>0.25</v>
      </c>
      <c r="L747" s="16" t="s">
        <v>25</v>
      </c>
      <c r="M747" s="16" t="s">
        <v>26</v>
      </c>
      <c r="N747" s="16" t="s">
        <v>249</v>
      </c>
      <c r="O747" s="16" t="s">
        <v>68</v>
      </c>
      <c r="P747" s="16">
        <v>33614</v>
      </c>
      <c r="Q747" s="16" t="s">
        <v>29</v>
      </c>
      <c r="R747" s="16" t="s">
        <v>862</v>
      </c>
      <c r="S747" s="16" t="s">
        <v>42</v>
      </c>
      <c r="T747" s="16" t="s">
        <v>87</v>
      </c>
      <c r="U747" s="16" t="s">
        <v>863</v>
      </c>
      <c r="V747" s="18">
        <v>7.9039999999999999</v>
      </c>
      <c r="W747" s="16">
        <v>2</v>
      </c>
      <c r="X747" s="16">
        <v>0.2</v>
      </c>
      <c r="Y747" s="18">
        <v>2.1736</v>
      </c>
    </row>
    <row r="748" spans="1:25" x14ac:dyDescent="0.3">
      <c r="A748" s="13">
        <v>2451</v>
      </c>
      <c r="B748" s="13" t="s">
        <v>2464</v>
      </c>
      <c r="C748" s="21">
        <f>1/COUNTIF(B:B,'Store Data - 2017'!$B748)</f>
        <v>0.1111111111111111</v>
      </c>
      <c r="D748" s="14">
        <v>42811</v>
      </c>
      <c r="E748" s="14">
        <v>42816</v>
      </c>
      <c r="F748" s="22" t="str">
        <f>TEXT('Store Data - 2017'!$D748,"mmmm")</f>
        <v>March</v>
      </c>
      <c r="G748" s="22" t="str">
        <f>TEXT('Store Data - 2017'!$D748,"dddd")</f>
        <v>Friday</v>
      </c>
      <c r="H748" s="13" t="s">
        <v>35</v>
      </c>
      <c r="I748" s="13" t="s">
        <v>2252</v>
      </c>
      <c r="J748" s="13" t="s">
        <v>2253</v>
      </c>
      <c r="K748" s="21">
        <f>1/COUNTIF(J:J,'Store Data - 2017'!$J748)</f>
        <v>0.1</v>
      </c>
      <c r="L748" s="13" t="s">
        <v>25</v>
      </c>
      <c r="M748" s="13" t="s">
        <v>26</v>
      </c>
      <c r="N748" s="13" t="s">
        <v>126</v>
      </c>
      <c r="O748" s="13" t="s">
        <v>127</v>
      </c>
      <c r="P748" s="13">
        <v>10011</v>
      </c>
      <c r="Q748" s="13" t="s">
        <v>40</v>
      </c>
      <c r="R748" s="13" t="s">
        <v>2465</v>
      </c>
      <c r="S748" s="13" t="s">
        <v>31</v>
      </c>
      <c r="T748" s="13" t="s">
        <v>113</v>
      </c>
      <c r="U748" s="13" t="s">
        <v>2466</v>
      </c>
      <c r="V748" s="15">
        <v>18.75</v>
      </c>
      <c r="W748" s="13">
        <v>5</v>
      </c>
      <c r="X748" s="13">
        <v>0</v>
      </c>
      <c r="Y748" s="15">
        <v>9</v>
      </c>
    </row>
    <row r="749" spans="1:25" x14ac:dyDescent="0.3">
      <c r="A749" s="16">
        <v>2452</v>
      </c>
      <c r="B749" s="16" t="s">
        <v>2464</v>
      </c>
      <c r="C749" s="21">
        <f>1/COUNTIF(B:B,'Store Data - 2017'!$B749)</f>
        <v>0.1111111111111111</v>
      </c>
      <c r="D749" s="17">
        <v>42811</v>
      </c>
      <c r="E749" s="17">
        <v>42816</v>
      </c>
      <c r="F749" s="22" t="str">
        <f>TEXT('Store Data - 2017'!$D749,"mmmm")</f>
        <v>March</v>
      </c>
      <c r="G749" s="22" t="str">
        <f>TEXT('Store Data - 2017'!$D749,"dddd")</f>
        <v>Friday</v>
      </c>
      <c r="H749" s="16" t="s">
        <v>35</v>
      </c>
      <c r="I749" s="16" t="s">
        <v>2252</v>
      </c>
      <c r="J749" s="16" t="s">
        <v>2253</v>
      </c>
      <c r="K749" s="21">
        <f>1/COUNTIF(J:J,'Store Data - 2017'!$J749)</f>
        <v>0.1</v>
      </c>
      <c r="L749" s="16" t="s">
        <v>25</v>
      </c>
      <c r="M749" s="16" t="s">
        <v>26</v>
      </c>
      <c r="N749" s="16" t="s">
        <v>126</v>
      </c>
      <c r="O749" s="16" t="s">
        <v>127</v>
      </c>
      <c r="P749" s="16">
        <v>10011</v>
      </c>
      <c r="Q749" s="16" t="s">
        <v>40</v>
      </c>
      <c r="R749" s="16" t="s">
        <v>1302</v>
      </c>
      <c r="S749" s="16" t="s">
        <v>61</v>
      </c>
      <c r="T749" s="16" t="s">
        <v>62</v>
      </c>
      <c r="U749" s="16" t="s">
        <v>1303</v>
      </c>
      <c r="V749" s="18">
        <v>119.7</v>
      </c>
      <c r="W749" s="16">
        <v>6</v>
      </c>
      <c r="X749" s="16">
        <v>0</v>
      </c>
      <c r="Y749" s="18">
        <v>31.122</v>
      </c>
    </row>
    <row r="750" spans="1:25" x14ac:dyDescent="0.3">
      <c r="A750" s="13">
        <v>2453</v>
      </c>
      <c r="B750" s="13" t="s">
        <v>2464</v>
      </c>
      <c r="C750" s="21">
        <f>1/COUNTIF(B:B,'Store Data - 2017'!$B750)</f>
        <v>0.1111111111111111</v>
      </c>
      <c r="D750" s="14">
        <v>42811</v>
      </c>
      <c r="E750" s="14">
        <v>42816</v>
      </c>
      <c r="F750" s="22" t="str">
        <f>TEXT('Store Data - 2017'!$D750,"mmmm")</f>
        <v>March</v>
      </c>
      <c r="G750" s="22" t="str">
        <f>TEXT('Store Data - 2017'!$D750,"dddd")</f>
        <v>Friday</v>
      </c>
      <c r="H750" s="13" t="s">
        <v>35</v>
      </c>
      <c r="I750" s="13" t="s">
        <v>2252</v>
      </c>
      <c r="J750" s="13" t="s">
        <v>2253</v>
      </c>
      <c r="K750" s="21">
        <f>1/COUNTIF(J:J,'Store Data - 2017'!$J750)</f>
        <v>0.1</v>
      </c>
      <c r="L750" s="13" t="s">
        <v>25</v>
      </c>
      <c r="M750" s="13" t="s">
        <v>26</v>
      </c>
      <c r="N750" s="13" t="s">
        <v>126</v>
      </c>
      <c r="O750" s="13" t="s">
        <v>127</v>
      </c>
      <c r="P750" s="13">
        <v>10011</v>
      </c>
      <c r="Q750" s="13" t="s">
        <v>40</v>
      </c>
      <c r="R750" s="13" t="s">
        <v>682</v>
      </c>
      <c r="S750" s="13" t="s">
        <v>31</v>
      </c>
      <c r="T750" s="13" t="s">
        <v>84</v>
      </c>
      <c r="U750" s="13" t="s">
        <v>683</v>
      </c>
      <c r="V750" s="15">
        <v>9.1440000000000001</v>
      </c>
      <c r="W750" s="13">
        <v>3</v>
      </c>
      <c r="X750" s="13">
        <v>0.2</v>
      </c>
      <c r="Y750" s="15">
        <v>3.0861000000000001</v>
      </c>
    </row>
    <row r="751" spans="1:25" x14ac:dyDescent="0.3">
      <c r="A751" s="16">
        <v>2454</v>
      </c>
      <c r="B751" s="16" t="s">
        <v>2464</v>
      </c>
      <c r="C751" s="21">
        <f>1/COUNTIF(B:B,'Store Data - 2017'!$B751)</f>
        <v>0.1111111111111111</v>
      </c>
      <c r="D751" s="17">
        <v>42811</v>
      </c>
      <c r="E751" s="17">
        <v>42816</v>
      </c>
      <c r="F751" s="22" t="str">
        <f>TEXT('Store Data - 2017'!$D751,"mmmm")</f>
        <v>March</v>
      </c>
      <c r="G751" s="22" t="str">
        <f>TEXT('Store Data - 2017'!$D751,"dddd")</f>
        <v>Friday</v>
      </c>
      <c r="H751" s="16" t="s">
        <v>35</v>
      </c>
      <c r="I751" s="16" t="s">
        <v>2252</v>
      </c>
      <c r="J751" s="16" t="s">
        <v>2253</v>
      </c>
      <c r="K751" s="21">
        <f>1/COUNTIF(J:J,'Store Data - 2017'!$J751)</f>
        <v>0.1</v>
      </c>
      <c r="L751" s="16" t="s">
        <v>25</v>
      </c>
      <c r="M751" s="16" t="s">
        <v>26</v>
      </c>
      <c r="N751" s="16" t="s">
        <v>126</v>
      </c>
      <c r="O751" s="16" t="s">
        <v>127</v>
      </c>
      <c r="P751" s="16">
        <v>10011</v>
      </c>
      <c r="Q751" s="16" t="s">
        <v>40</v>
      </c>
      <c r="R751" s="16" t="s">
        <v>528</v>
      </c>
      <c r="S751" s="16" t="s">
        <v>61</v>
      </c>
      <c r="T751" s="16" t="s">
        <v>110</v>
      </c>
      <c r="U751" s="16" t="s">
        <v>529</v>
      </c>
      <c r="V751" s="18">
        <v>57.06</v>
      </c>
      <c r="W751" s="16">
        <v>3</v>
      </c>
      <c r="X751" s="16">
        <v>0</v>
      </c>
      <c r="Y751" s="18">
        <v>18.2592</v>
      </c>
    </row>
    <row r="752" spans="1:25" x14ac:dyDescent="0.3">
      <c r="A752" s="13">
        <v>2455</v>
      </c>
      <c r="B752" s="13" t="s">
        <v>2464</v>
      </c>
      <c r="C752" s="21">
        <f>1/COUNTIF(B:B,'Store Data - 2017'!$B752)</f>
        <v>0.1111111111111111</v>
      </c>
      <c r="D752" s="14">
        <v>42811</v>
      </c>
      <c r="E752" s="14">
        <v>42816</v>
      </c>
      <c r="F752" s="22" t="str">
        <f>TEXT('Store Data - 2017'!$D752,"mmmm")</f>
        <v>March</v>
      </c>
      <c r="G752" s="22" t="str">
        <f>TEXT('Store Data - 2017'!$D752,"dddd")</f>
        <v>Friday</v>
      </c>
      <c r="H752" s="13" t="s">
        <v>35</v>
      </c>
      <c r="I752" s="13" t="s">
        <v>2252</v>
      </c>
      <c r="J752" s="13" t="s">
        <v>2253</v>
      </c>
      <c r="K752" s="21">
        <f>1/COUNTIF(J:J,'Store Data - 2017'!$J752)</f>
        <v>0.1</v>
      </c>
      <c r="L752" s="13" t="s">
        <v>25</v>
      </c>
      <c r="M752" s="13" t="s">
        <v>26</v>
      </c>
      <c r="N752" s="13" t="s">
        <v>126</v>
      </c>
      <c r="O752" s="13" t="s">
        <v>127</v>
      </c>
      <c r="P752" s="13">
        <v>10011</v>
      </c>
      <c r="Q752" s="13" t="s">
        <v>40</v>
      </c>
      <c r="R752" s="13" t="s">
        <v>2467</v>
      </c>
      <c r="S752" s="13" t="s">
        <v>61</v>
      </c>
      <c r="T752" s="13" t="s">
        <v>110</v>
      </c>
      <c r="U752" s="13" t="s">
        <v>2468</v>
      </c>
      <c r="V752" s="15">
        <v>71.599999999999994</v>
      </c>
      <c r="W752" s="13">
        <v>8</v>
      </c>
      <c r="X752" s="13">
        <v>0</v>
      </c>
      <c r="Y752" s="15">
        <v>13.603999999999999</v>
      </c>
    </row>
    <row r="753" spans="1:25" x14ac:dyDescent="0.3">
      <c r="A753" s="16">
        <v>2456</v>
      </c>
      <c r="B753" s="16" t="s">
        <v>2464</v>
      </c>
      <c r="C753" s="21">
        <f>1/COUNTIF(B:B,'Store Data - 2017'!$B753)</f>
        <v>0.1111111111111111</v>
      </c>
      <c r="D753" s="17">
        <v>42811</v>
      </c>
      <c r="E753" s="17">
        <v>42816</v>
      </c>
      <c r="F753" s="22" t="str">
        <f>TEXT('Store Data - 2017'!$D753,"mmmm")</f>
        <v>March</v>
      </c>
      <c r="G753" s="22" t="str">
        <f>TEXT('Store Data - 2017'!$D753,"dddd")</f>
        <v>Friday</v>
      </c>
      <c r="H753" s="16" t="s">
        <v>35</v>
      </c>
      <c r="I753" s="16" t="s">
        <v>2252</v>
      </c>
      <c r="J753" s="16" t="s">
        <v>2253</v>
      </c>
      <c r="K753" s="21">
        <f>1/COUNTIF(J:J,'Store Data - 2017'!$J753)</f>
        <v>0.1</v>
      </c>
      <c r="L753" s="16" t="s">
        <v>25</v>
      </c>
      <c r="M753" s="16" t="s">
        <v>26</v>
      </c>
      <c r="N753" s="16" t="s">
        <v>126</v>
      </c>
      <c r="O753" s="16" t="s">
        <v>127</v>
      </c>
      <c r="P753" s="16">
        <v>10011</v>
      </c>
      <c r="Q753" s="16" t="s">
        <v>40</v>
      </c>
      <c r="R753" s="16" t="s">
        <v>1625</v>
      </c>
      <c r="S753" s="16" t="s">
        <v>31</v>
      </c>
      <c r="T753" s="16" t="s">
        <v>70</v>
      </c>
      <c r="U753" s="16" t="s">
        <v>1626</v>
      </c>
      <c r="V753" s="18">
        <v>107.44</v>
      </c>
      <c r="W753" s="16">
        <v>8</v>
      </c>
      <c r="X753" s="16">
        <v>0</v>
      </c>
      <c r="Y753" s="18">
        <v>27.9344</v>
      </c>
    </row>
    <row r="754" spans="1:25" x14ac:dyDescent="0.3">
      <c r="A754" s="13">
        <v>2457</v>
      </c>
      <c r="B754" s="13" t="s">
        <v>2464</v>
      </c>
      <c r="C754" s="21">
        <f>1/COUNTIF(B:B,'Store Data - 2017'!$B754)</f>
        <v>0.1111111111111111</v>
      </c>
      <c r="D754" s="14">
        <v>42811</v>
      </c>
      <c r="E754" s="14">
        <v>42816</v>
      </c>
      <c r="F754" s="22" t="str">
        <f>TEXT('Store Data - 2017'!$D754,"mmmm")</f>
        <v>March</v>
      </c>
      <c r="G754" s="22" t="str">
        <f>TEXT('Store Data - 2017'!$D754,"dddd")</f>
        <v>Friday</v>
      </c>
      <c r="H754" s="13" t="s">
        <v>35</v>
      </c>
      <c r="I754" s="13" t="s">
        <v>2252</v>
      </c>
      <c r="J754" s="13" t="s">
        <v>2253</v>
      </c>
      <c r="K754" s="21">
        <f>1/COUNTIF(J:J,'Store Data - 2017'!$J754)</f>
        <v>0.1</v>
      </c>
      <c r="L754" s="13" t="s">
        <v>25</v>
      </c>
      <c r="M754" s="13" t="s">
        <v>26</v>
      </c>
      <c r="N754" s="13" t="s">
        <v>126</v>
      </c>
      <c r="O754" s="13" t="s">
        <v>127</v>
      </c>
      <c r="P754" s="13">
        <v>10011</v>
      </c>
      <c r="Q754" s="13" t="s">
        <v>40</v>
      </c>
      <c r="R754" s="13" t="s">
        <v>2346</v>
      </c>
      <c r="S754" s="13" t="s">
        <v>31</v>
      </c>
      <c r="T754" s="13" t="s">
        <v>113</v>
      </c>
      <c r="U754" s="13" t="s">
        <v>2347</v>
      </c>
      <c r="V754" s="15">
        <v>7.31</v>
      </c>
      <c r="W754" s="13">
        <v>1</v>
      </c>
      <c r="X754" s="13">
        <v>0</v>
      </c>
      <c r="Y754" s="15">
        <v>3.4357000000000002</v>
      </c>
    </row>
    <row r="755" spans="1:25" x14ac:dyDescent="0.3">
      <c r="A755" s="16">
        <v>2458</v>
      </c>
      <c r="B755" s="16" t="s">
        <v>2464</v>
      </c>
      <c r="C755" s="21">
        <f>1/COUNTIF(B:B,'Store Data - 2017'!$B755)</f>
        <v>0.1111111111111111</v>
      </c>
      <c r="D755" s="17">
        <v>42811</v>
      </c>
      <c r="E755" s="17">
        <v>42816</v>
      </c>
      <c r="F755" s="22" t="str">
        <f>TEXT('Store Data - 2017'!$D755,"mmmm")</f>
        <v>March</v>
      </c>
      <c r="G755" s="22" t="str">
        <f>TEXT('Store Data - 2017'!$D755,"dddd")</f>
        <v>Friday</v>
      </c>
      <c r="H755" s="16" t="s">
        <v>35</v>
      </c>
      <c r="I755" s="16" t="s">
        <v>2252</v>
      </c>
      <c r="J755" s="16" t="s">
        <v>2253</v>
      </c>
      <c r="K755" s="21">
        <f>1/COUNTIF(J:J,'Store Data - 2017'!$J755)</f>
        <v>0.1</v>
      </c>
      <c r="L755" s="16" t="s">
        <v>25</v>
      </c>
      <c r="M755" s="16" t="s">
        <v>26</v>
      </c>
      <c r="N755" s="16" t="s">
        <v>126</v>
      </c>
      <c r="O755" s="16" t="s">
        <v>127</v>
      </c>
      <c r="P755" s="16">
        <v>10011</v>
      </c>
      <c r="Q755" s="16" t="s">
        <v>40</v>
      </c>
      <c r="R755" s="16" t="s">
        <v>2469</v>
      </c>
      <c r="S755" s="16" t="s">
        <v>31</v>
      </c>
      <c r="T755" s="16" t="s">
        <v>146</v>
      </c>
      <c r="U755" s="16" t="s">
        <v>2470</v>
      </c>
      <c r="V755" s="18">
        <v>59.1</v>
      </c>
      <c r="W755" s="16">
        <v>6</v>
      </c>
      <c r="X755" s="16">
        <v>0</v>
      </c>
      <c r="Y755" s="18">
        <v>22.457999999999998</v>
      </c>
    </row>
    <row r="756" spans="1:25" x14ac:dyDescent="0.3">
      <c r="A756" s="13">
        <v>2459</v>
      </c>
      <c r="B756" s="13" t="s">
        <v>2464</v>
      </c>
      <c r="C756" s="21">
        <f>1/COUNTIF(B:B,'Store Data - 2017'!$B756)</f>
        <v>0.1111111111111111</v>
      </c>
      <c r="D756" s="14">
        <v>42811</v>
      </c>
      <c r="E756" s="14">
        <v>42816</v>
      </c>
      <c r="F756" s="22" t="str">
        <f>TEXT('Store Data - 2017'!$D756,"mmmm")</f>
        <v>March</v>
      </c>
      <c r="G756" s="22" t="str">
        <f>TEXT('Store Data - 2017'!$D756,"dddd")</f>
        <v>Friday</v>
      </c>
      <c r="H756" s="13" t="s">
        <v>35</v>
      </c>
      <c r="I756" s="13" t="s">
        <v>2252</v>
      </c>
      <c r="J756" s="13" t="s">
        <v>2253</v>
      </c>
      <c r="K756" s="21">
        <f>1/COUNTIF(J:J,'Store Data - 2017'!$J756)</f>
        <v>0.1</v>
      </c>
      <c r="L756" s="13" t="s">
        <v>25</v>
      </c>
      <c r="M756" s="13" t="s">
        <v>26</v>
      </c>
      <c r="N756" s="13" t="s">
        <v>126</v>
      </c>
      <c r="O756" s="13" t="s">
        <v>127</v>
      </c>
      <c r="P756" s="13">
        <v>10011</v>
      </c>
      <c r="Q756" s="13" t="s">
        <v>40</v>
      </c>
      <c r="R756" s="13" t="s">
        <v>2471</v>
      </c>
      <c r="S756" s="13" t="s">
        <v>31</v>
      </c>
      <c r="T756" s="13" t="s">
        <v>70</v>
      </c>
      <c r="U756" s="13" t="s">
        <v>2472</v>
      </c>
      <c r="V756" s="15">
        <v>46.53</v>
      </c>
      <c r="W756" s="13">
        <v>3</v>
      </c>
      <c r="X756" s="13">
        <v>0</v>
      </c>
      <c r="Y756" s="15">
        <v>12.097799999999999</v>
      </c>
    </row>
    <row r="757" spans="1:25" x14ac:dyDescent="0.3">
      <c r="A757" s="16">
        <v>2460</v>
      </c>
      <c r="B757" s="16" t="s">
        <v>2473</v>
      </c>
      <c r="C757" s="21">
        <f>1/COUNTIF(B:B,'Store Data - 2017'!$B757)</f>
        <v>1</v>
      </c>
      <c r="D757" s="17">
        <v>42962</v>
      </c>
      <c r="E757" s="17">
        <v>42968</v>
      </c>
      <c r="F757" s="22" t="str">
        <f>TEXT('Store Data - 2017'!$D757,"mmmm")</f>
        <v>August</v>
      </c>
      <c r="G757" s="22" t="str">
        <f>TEXT('Store Data - 2017'!$D757,"dddd")</f>
        <v>Tuesday</v>
      </c>
      <c r="H757" s="16" t="s">
        <v>22</v>
      </c>
      <c r="I757" s="16" t="s">
        <v>1907</v>
      </c>
      <c r="J757" s="16" t="s">
        <v>1908</v>
      </c>
      <c r="K757" s="21">
        <f>1/COUNTIF(J:J,'Store Data - 2017'!$J757)</f>
        <v>0.16666666666666666</v>
      </c>
      <c r="L757" s="16" t="s">
        <v>25</v>
      </c>
      <c r="M757" s="16" t="s">
        <v>26</v>
      </c>
      <c r="N757" s="16" t="s">
        <v>708</v>
      </c>
      <c r="O757" s="16" t="s">
        <v>201</v>
      </c>
      <c r="P757" s="16">
        <v>7060</v>
      </c>
      <c r="Q757" s="16" t="s">
        <v>40</v>
      </c>
      <c r="R757" s="16" t="s">
        <v>2474</v>
      </c>
      <c r="S757" s="16" t="s">
        <v>31</v>
      </c>
      <c r="T757" s="16" t="s">
        <v>190</v>
      </c>
      <c r="U757" s="16" t="s">
        <v>2475</v>
      </c>
      <c r="V757" s="18">
        <v>97.84</v>
      </c>
      <c r="W757" s="16">
        <v>2</v>
      </c>
      <c r="X757" s="16">
        <v>0</v>
      </c>
      <c r="Y757" s="18">
        <v>25.438400000000001</v>
      </c>
    </row>
    <row r="758" spans="1:25" x14ac:dyDescent="0.3">
      <c r="A758" s="13">
        <v>2463</v>
      </c>
      <c r="B758" s="13" t="s">
        <v>2476</v>
      </c>
      <c r="C758" s="21">
        <f>1/COUNTIF(B:B,'Store Data - 2017'!$B758)</f>
        <v>0.25</v>
      </c>
      <c r="D758" s="14">
        <v>43072</v>
      </c>
      <c r="E758" s="14">
        <v>43078</v>
      </c>
      <c r="F758" s="22" t="str">
        <f>TEXT('Store Data - 2017'!$D758,"mmmm")</f>
        <v>December</v>
      </c>
      <c r="G758" s="22" t="str">
        <f>TEXT('Store Data - 2017'!$D758,"dddd")</f>
        <v>Sunday</v>
      </c>
      <c r="H758" s="13" t="s">
        <v>22</v>
      </c>
      <c r="I758" s="13" t="s">
        <v>1353</v>
      </c>
      <c r="J758" s="13" t="s">
        <v>1354</v>
      </c>
      <c r="K758" s="21">
        <f>1/COUNTIF(J:J,'Store Data - 2017'!$J758)</f>
        <v>0.16666666666666666</v>
      </c>
      <c r="L758" s="13" t="s">
        <v>25</v>
      </c>
      <c r="M758" s="13" t="s">
        <v>26</v>
      </c>
      <c r="N758" s="13" t="s">
        <v>126</v>
      </c>
      <c r="O758" s="13" t="s">
        <v>127</v>
      </c>
      <c r="P758" s="13">
        <v>10009</v>
      </c>
      <c r="Q758" s="13" t="s">
        <v>40</v>
      </c>
      <c r="R758" s="13" t="s">
        <v>2477</v>
      </c>
      <c r="S758" s="13" t="s">
        <v>31</v>
      </c>
      <c r="T758" s="13" t="s">
        <v>84</v>
      </c>
      <c r="U758" s="13" t="s">
        <v>2478</v>
      </c>
      <c r="V758" s="15">
        <v>83.92</v>
      </c>
      <c r="W758" s="13">
        <v>5</v>
      </c>
      <c r="X758" s="13">
        <v>0.2</v>
      </c>
      <c r="Y758" s="15">
        <v>29.372</v>
      </c>
    </row>
    <row r="759" spans="1:25" x14ac:dyDescent="0.3">
      <c r="A759" s="16">
        <v>2464</v>
      </c>
      <c r="B759" s="16" t="s">
        <v>2476</v>
      </c>
      <c r="C759" s="21">
        <f>1/COUNTIF(B:B,'Store Data - 2017'!$B759)</f>
        <v>0.25</v>
      </c>
      <c r="D759" s="17">
        <v>43072</v>
      </c>
      <c r="E759" s="17">
        <v>43078</v>
      </c>
      <c r="F759" s="22" t="str">
        <f>TEXT('Store Data - 2017'!$D759,"mmmm")</f>
        <v>December</v>
      </c>
      <c r="G759" s="22" t="str">
        <f>TEXT('Store Data - 2017'!$D759,"dddd")</f>
        <v>Sunday</v>
      </c>
      <c r="H759" s="16" t="s">
        <v>22</v>
      </c>
      <c r="I759" s="16" t="s">
        <v>1353</v>
      </c>
      <c r="J759" s="16" t="s">
        <v>1354</v>
      </c>
      <c r="K759" s="21">
        <f>1/COUNTIF(J:J,'Store Data - 2017'!$J759)</f>
        <v>0.16666666666666666</v>
      </c>
      <c r="L759" s="16" t="s">
        <v>25</v>
      </c>
      <c r="M759" s="16" t="s">
        <v>26</v>
      </c>
      <c r="N759" s="16" t="s">
        <v>126</v>
      </c>
      <c r="O759" s="16" t="s">
        <v>127</v>
      </c>
      <c r="P759" s="16">
        <v>10009</v>
      </c>
      <c r="Q759" s="16" t="s">
        <v>40</v>
      </c>
      <c r="R759" s="16" t="s">
        <v>2379</v>
      </c>
      <c r="S759" s="16" t="s">
        <v>31</v>
      </c>
      <c r="T759" s="16" t="s">
        <v>84</v>
      </c>
      <c r="U759" s="16" t="s">
        <v>2380</v>
      </c>
      <c r="V759" s="18">
        <v>14.624000000000001</v>
      </c>
      <c r="W759" s="16">
        <v>2</v>
      </c>
      <c r="X759" s="16">
        <v>0.2</v>
      </c>
      <c r="Y759" s="18">
        <v>5.1184000000000003</v>
      </c>
    </row>
    <row r="760" spans="1:25" x14ac:dyDescent="0.3">
      <c r="A760" s="13">
        <v>2465</v>
      </c>
      <c r="B760" s="13" t="s">
        <v>2476</v>
      </c>
      <c r="C760" s="21">
        <f>1/COUNTIF(B:B,'Store Data - 2017'!$B760)</f>
        <v>0.25</v>
      </c>
      <c r="D760" s="14">
        <v>43072</v>
      </c>
      <c r="E760" s="14">
        <v>43078</v>
      </c>
      <c r="F760" s="22" t="str">
        <f>TEXT('Store Data - 2017'!$D760,"mmmm")</f>
        <v>December</v>
      </c>
      <c r="G760" s="22" t="str">
        <f>TEXT('Store Data - 2017'!$D760,"dddd")</f>
        <v>Sunday</v>
      </c>
      <c r="H760" s="13" t="s">
        <v>22</v>
      </c>
      <c r="I760" s="13" t="s">
        <v>1353</v>
      </c>
      <c r="J760" s="13" t="s">
        <v>1354</v>
      </c>
      <c r="K760" s="21">
        <f>1/COUNTIF(J:J,'Store Data - 2017'!$J760)</f>
        <v>0.16666666666666666</v>
      </c>
      <c r="L760" s="13" t="s">
        <v>25</v>
      </c>
      <c r="M760" s="13" t="s">
        <v>26</v>
      </c>
      <c r="N760" s="13" t="s">
        <v>126</v>
      </c>
      <c r="O760" s="13" t="s">
        <v>127</v>
      </c>
      <c r="P760" s="13">
        <v>10009</v>
      </c>
      <c r="Q760" s="13" t="s">
        <v>40</v>
      </c>
      <c r="R760" s="13" t="s">
        <v>2479</v>
      </c>
      <c r="S760" s="13" t="s">
        <v>61</v>
      </c>
      <c r="T760" s="13" t="s">
        <v>62</v>
      </c>
      <c r="U760" s="13" t="s">
        <v>2480</v>
      </c>
      <c r="V760" s="15">
        <v>136.99</v>
      </c>
      <c r="W760" s="13">
        <v>1</v>
      </c>
      <c r="X760" s="13">
        <v>0</v>
      </c>
      <c r="Y760" s="15">
        <v>36.987299999999998</v>
      </c>
    </row>
    <row r="761" spans="1:25" x14ac:dyDescent="0.3">
      <c r="A761" s="16">
        <v>2466</v>
      </c>
      <c r="B761" s="16" t="s">
        <v>2476</v>
      </c>
      <c r="C761" s="21">
        <f>1/COUNTIF(B:B,'Store Data - 2017'!$B761)</f>
        <v>0.25</v>
      </c>
      <c r="D761" s="17">
        <v>43072</v>
      </c>
      <c r="E761" s="17">
        <v>43078</v>
      </c>
      <c r="F761" s="22" t="str">
        <f>TEXT('Store Data - 2017'!$D761,"mmmm")</f>
        <v>December</v>
      </c>
      <c r="G761" s="22" t="str">
        <f>TEXT('Store Data - 2017'!$D761,"dddd")</f>
        <v>Sunday</v>
      </c>
      <c r="H761" s="16" t="s">
        <v>22</v>
      </c>
      <c r="I761" s="16" t="s">
        <v>1353</v>
      </c>
      <c r="J761" s="16" t="s">
        <v>1354</v>
      </c>
      <c r="K761" s="21">
        <f>1/COUNTIF(J:J,'Store Data - 2017'!$J761)</f>
        <v>0.16666666666666666</v>
      </c>
      <c r="L761" s="16" t="s">
        <v>25</v>
      </c>
      <c r="M761" s="16" t="s">
        <v>26</v>
      </c>
      <c r="N761" s="16" t="s">
        <v>126</v>
      </c>
      <c r="O761" s="16" t="s">
        <v>127</v>
      </c>
      <c r="P761" s="16">
        <v>10009</v>
      </c>
      <c r="Q761" s="16" t="s">
        <v>40</v>
      </c>
      <c r="R761" s="16" t="s">
        <v>2481</v>
      </c>
      <c r="S761" s="16" t="s">
        <v>31</v>
      </c>
      <c r="T761" s="16" t="s">
        <v>113</v>
      </c>
      <c r="U761" s="16" t="s">
        <v>2482</v>
      </c>
      <c r="V761" s="18">
        <v>3.15</v>
      </c>
      <c r="W761" s="16">
        <v>1</v>
      </c>
      <c r="X761" s="16">
        <v>0</v>
      </c>
      <c r="Y761" s="18">
        <v>1.512</v>
      </c>
    </row>
    <row r="762" spans="1:25" x14ac:dyDescent="0.3">
      <c r="A762" s="13">
        <v>2467</v>
      </c>
      <c r="B762" s="13" t="s">
        <v>2483</v>
      </c>
      <c r="C762" s="21">
        <f>1/COUNTIF(B:B,'Store Data - 2017'!$B762)</f>
        <v>0.25</v>
      </c>
      <c r="D762" s="14">
        <v>42859</v>
      </c>
      <c r="E762" s="14">
        <v>42863</v>
      </c>
      <c r="F762" s="22" t="str">
        <f>TEXT('Store Data - 2017'!$D762,"mmmm")</f>
        <v>May</v>
      </c>
      <c r="G762" s="22" t="str">
        <f>TEXT('Store Data - 2017'!$D762,"dddd")</f>
        <v>Thursday</v>
      </c>
      <c r="H762" s="13" t="s">
        <v>22</v>
      </c>
      <c r="I762" s="13" t="s">
        <v>2484</v>
      </c>
      <c r="J762" s="13" t="s">
        <v>2485</v>
      </c>
      <c r="K762" s="21">
        <f>1/COUNTIF(J:J,'Store Data - 2017'!$J762)</f>
        <v>0.16666666666666666</v>
      </c>
      <c r="L762" s="13" t="s">
        <v>25</v>
      </c>
      <c r="M762" s="13" t="s">
        <v>26</v>
      </c>
      <c r="N762" s="13" t="s">
        <v>2486</v>
      </c>
      <c r="O762" s="13" t="s">
        <v>329</v>
      </c>
      <c r="P762" s="13">
        <v>23602</v>
      </c>
      <c r="Q762" s="13" t="s">
        <v>29</v>
      </c>
      <c r="R762" s="13" t="s">
        <v>2487</v>
      </c>
      <c r="S762" s="13" t="s">
        <v>31</v>
      </c>
      <c r="T762" s="13" t="s">
        <v>32</v>
      </c>
      <c r="U762" s="13" t="s">
        <v>2488</v>
      </c>
      <c r="V762" s="15">
        <v>9.11</v>
      </c>
      <c r="W762" s="13">
        <v>1</v>
      </c>
      <c r="X762" s="13">
        <v>0</v>
      </c>
      <c r="Y762" s="15">
        <v>4.0994999999999999</v>
      </c>
    </row>
    <row r="763" spans="1:25" x14ac:dyDescent="0.3">
      <c r="A763" s="16">
        <v>2468</v>
      </c>
      <c r="B763" s="16" t="s">
        <v>2483</v>
      </c>
      <c r="C763" s="21">
        <f>1/COUNTIF(B:B,'Store Data - 2017'!$B763)</f>
        <v>0.25</v>
      </c>
      <c r="D763" s="17">
        <v>42859</v>
      </c>
      <c r="E763" s="17">
        <v>42863</v>
      </c>
      <c r="F763" s="22" t="str">
        <f>TEXT('Store Data - 2017'!$D763,"mmmm")</f>
        <v>May</v>
      </c>
      <c r="G763" s="22" t="str">
        <f>TEXT('Store Data - 2017'!$D763,"dddd")</f>
        <v>Thursday</v>
      </c>
      <c r="H763" s="16" t="s">
        <v>22</v>
      </c>
      <c r="I763" s="16" t="s">
        <v>2484</v>
      </c>
      <c r="J763" s="16" t="s">
        <v>2485</v>
      </c>
      <c r="K763" s="21">
        <f>1/COUNTIF(J:J,'Store Data - 2017'!$J763)</f>
        <v>0.16666666666666666</v>
      </c>
      <c r="L763" s="16" t="s">
        <v>25</v>
      </c>
      <c r="M763" s="16" t="s">
        <v>26</v>
      </c>
      <c r="N763" s="16" t="s">
        <v>2486</v>
      </c>
      <c r="O763" s="16" t="s">
        <v>329</v>
      </c>
      <c r="P763" s="16">
        <v>23602</v>
      </c>
      <c r="Q763" s="16" t="s">
        <v>29</v>
      </c>
      <c r="R763" s="16" t="s">
        <v>1692</v>
      </c>
      <c r="S763" s="16" t="s">
        <v>31</v>
      </c>
      <c r="T763" s="16" t="s">
        <v>70</v>
      </c>
      <c r="U763" s="16" t="s">
        <v>1693</v>
      </c>
      <c r="V763" s="18">
        <v>571.44000000000005</v>
      </c>
      <c r="W763" s="16">
        <v>4</v>
      </c>
      <c r="X763" s="16">
        <v>0</v>
      </c>
      <c r="Y763" s="18">
        <v>165.7176</v>
      </c>
    </row>
    <row r="764" spans="1:25" x14ac:dyDescent="0.3">
      <c r="A764" s="13">
        <v>2469</v>
      </c>
      <c r="B764" s="13" t="s">
        <v>2483</v>
      </c>
      <c r="C764" s="21">
        <f>1/COUNTIF(B:B,'Store Data - 2017'!$B764)</f>
        <v>0.25</v>
      </c>
      <c r="D764" s="14">
        <v>42859</v>
      </c>
      <c r="E764" s="14">
        <v>42863</v>
      </c>
      <c r="F764" s="22" t="str">
        <f>TEXT('Store Data - 2017'!$D764,"mmmm")</f>
        <v>May</v>
      </c>
      <c r="G764" s="22" t="str">
        <f>TEXT('Store Data - 2017'!$D764,"dddd")</f>
        <v>Thursday</v>
      </c>
      <c r="H764" s="13" t="s">
        <v>22</v>
      </c>
      <c r="I764" s="13" t="s">
        <v>2484</v>
      </c>
      <c r="J764" s="13" t="s">
        <v>2485</v>
      </c>
      <c r="K764" s="21">
        <f>1/COUNTIF(J:J,'Store Data - 2017'!$J764)</f>
        <v>0.16666666666666666</v>
      </c>
      <c r="L764" s="13" t="s">
        <v>25</v>
      </c>
      <c r="M764" s="13" t="s">
        <v>26</v>
      </c>
      <c r="N764" s="13" t="s">
        <v>2486</v>
      </c>
      <c r="O764" s="13" t="s">
        <v>329</v>
      </c>
      <c r="P764" s="13">
        <v>23602</v>
      </c>
      <c r="Q764" s="13" t="s">
        <v>29</v>
      </c>
      <c r="R764" s="13" t="s">
        <v>2489</v>
      </c>
      <c r="S764" s="13" t="s">
        <v>31</v>
      </c>
      <c r="T764" s="13" t="s">
        <v>32</v>
      </c>
      <c r="U764" s="13" t="s">
        <v>2490</v>
      </c>
      <c r="V764" s="15">
        <v>32.4</v>
      </c>
      <c r="W764" s="13">
        <v>5</v>
      </c>
      <c r="X764" s="13">
        <v>0</v>
      </c>
      <c r="Y764" s="15">
        <v>15.552</v>
      </c>
    </row>
    <row r="765" spans="1:25" x14ac:dyDescent="0.3">
      <c r="A765" s="16">
        <v>2470</v>
      </c>
      <c r="B765" s="16" t="s">
        <v>2483</v>
      </c>
      <c r="C765" s="21">
        <f>1/COUNTIF(B:B,'Store Data - 2017'!$B765)</f>
        <v>0.25</v>
      </c>
      <c r="D765" s="17">
        <v>42859</v>
      </c>
      <c r="E765" s="17">
        <v>42863</v>
      </c>
      <c r="F765" s="22" t="str">
        <f>TEXT('Store Data - 2017'!$D765,"mmmm")</f>
        <v>May</v>
      </c>
      <c r="G765" s="22" t="str">
        <f>TEXT('Store Data - 2017'!$D765,"dddd")</f>
        <v>Thursday</v>
      </c>
      <c r="H765" s="16" t="s">
        <v>22</v>
      </c>
      <c r="I765" s="16" t="s">
        <v>2484</v>
      </c>
      <c r="J765" s="16" t="s">
        <v>2485</v>
      </c>
      <c r="K765" s="21">
        <f>1/COUNTIF(J:J,'Store Data - 2017'!$J765)</f>
        <v>0.16666666666666666</v>
      </c>
      <c r="L765" s="16" t="s">
        <v>25</v>
      </c>
      <c r="M765" s="16" t="s">
        <v>26</v>
      </c>
      <c r="N765" s="16" t="s">
        <v>2486</v>
      </c>
      <c r="O765" s="16" t="s">
        <v>329</v>
      </c>
      <c r="P765" s="16">
        <v>23602</v>
      </c>
      <c r="Q765" s="16" t="s">
        <v>29</v>
      </c>
      <c r="R765" s="16" t="s">
        <v>2491</v>
      </c>
      <c r="S765" s="16" t="s">
        <v>31</v>
      </c>
      <c r="T765" s="16" t="s">
        <v>70</v>
      </c>
      <c r="U765" s="16" t="s">
        <v>2492</v>
      </c>
      <c r="V765" s="18">
        <v>16.91</v>
      </c>
      <c r="W765" s="16">
        <v>1</v>
      </c>
      <c r="X765" s="16">
        <v>0</v>
      </c>
      <c r="Y765" s="18">
        <v>4.5656999999999996</v>
      </c>
    </row>
    <row r="766" spans="1:25" x14ac:dyDescent="0.3">
      <c r="A766" s="13">
        <v>2478</v>
      </c>
      <c r="B766" s="13" t="s">
        <v>2493</v>
      </c>
      <c r="C766" s="21">
        <f>1/COUNTIF(B:B,'Store Data - 2017'!$B766)</f>
        <v>1</v>
      </c>
      <c r="D766" s="14">
        <v>42982</v>
      </c>
      <c r="E766" s="14">
        <v>42986</v>
      </c>
      <c r="F766" s="22" t="str">
        <f>TEXT('Store Data - 2017'!$D766,"mmmm")</f>
        <v>September</v>
      </c>
      <c r="G766" s="22" t="str">
        <f>TEXT('Store Data - 2017'!$D766,"dddd")</f>
        <v>Monday</v>
      </c>
      <c r="H766" s="13" t="s">
        <v>35</v>
      </c>
      <c r="I766" s="13" t="s">
        <v>2494</v>
      </c>
      <c r="J766" s="13" t="s">
        <v>2495</v>
      </c>
      <c r="K766" s="21">
        <f>1/COUNTIF(J:J,'Store Data - 2017'!$J766)</f>
        <v>1</v>
      </c>
      <c r="L766" s="13" t="s">
        <v>57</v>
      </c>
      <c r="M766" s="13" t="s">
        <v>26</v>
      </c>
      <c r="N766" s="13" t="s">
        <v>452</v>
      </c>
      <c r="O766" s="13" t="s">
        <v>134</v>
      </c>
      <c r="P766" s="13">
        <v>90036</v>
      </c>
      <c r="Q766" s="13" t="s">
        <v>120</v>
      </c>
      <c r="R766" s="13" t="s">
        <v>2496</v>
      </c>
      <c r="S766" s="13" t="s">
        <v>42</v>
      </c>
      <c r="T766" s="13" t="s">
        <v>251</v>
      </c>
      <c r="U766" s="13" t="s">
        <v>2497</v>
      </c>
      <c r="V766" s="15">
        <v>1322.3520000000001</v>
      </c>
      <c r="W766" s="13">
        <v>3</v>
      </c>
      <c r="X766" s="13">
        <v>0.2</v>
      </c>
      <c r="Y766" s="15">
        <v>-99.176400000000001</v>
      </c>
    </row>
    <row r="767" spans="1:25" x14ac:dyDescent="0.3">
      <c r="A767" s="16">
        <v>2480</v>
      </c>
      <c r="B767" s="16" t="s">
        <v>2498</v>
      </c>
      <c r="C767" s="21">
        <f>1/COUNTIF(B:B,'Store Data - 2017'!$B767)</f>
        <v>0.5</v>
      </c>
      <c r="D767" s="17">
        <v>42905</v>
      </c>
      <c r="E767" s="17">
        <v>42911</v>
      </c>
      <c r="F767" s="22" t="str">
        <f>TEXT('Store Data - 2017'!$D767,"mmmm")</f>
        <v>June</v>
      </c>
      <c r="G767" s="22" t="str">
        <f>TEXT('Store Data - 2017'!$D767,"dddd")</f>
        <v>Monday</v>
      </c>
      <c r="H767" s="16" t="s">
        <v>22</v>
      </c>
      <c r="I767" s="16" t="s">
        <v>1185</v>
      </c>
      <c r="J767" s="16" t="s">
        <v>1186</v>
      </c>
      <c r="K767" s="21">
        <f>1/COUNTIF(J:J,'Store Data - 2017'!$J767)</f>
        <v>0.14285714285714285</v>
      </c>
      <c r="L767" s="16" t="s">
        <v>25</v>
      </c>
      <c r="M767" s="16" t="s">
        <v>26</v>
      </c>
      <c r="N767" s="16" t="s">
        <v>220</v>
      </c>
      <c r="O767" s="16" t="s">
        <v>50</v>
      </c>
      <c r="P767" s="16">
        <v>75220</v>
      </c>
      <c r="Q767" s="16" t="s">
        <v>51</v>
      </c>
      <c r="R767" s="16" t="s">
        <v>2499</v>
      </c>
      <c r="S767" s="16" t="s">
        <v>31</v>
      </c>
      <c r="T767" s="16" t="s">
        <v>725</v>
      </c>
      <c r="U767" s="16" t="s">
        <v>2500</v>
      </c>
      <c r="V767" s="18">
        <v>11.183999999999999</v>
      </c>
      <c r="W767" s="16">
        <v>1</v>
      </c>
      <c r="X767" s="16">
        <v>0.2</v>
      </c>
      <c r="Y767" s="18">
        <v>0.83879999999999999</v>
      </c>
    </row>
    <row r="768" spans="1:25" x14ac:dyDescent="0.3">
      <c r="A768" s="13">
        <v>2481</v>
      </c>
      <c r="B768" s="13" t="s">
        <v>2498</v>
      </c>
      <c r="C768" s="21">
        <f>1/COUNTIF(B:B,'Store Data - 2017'!$B768)</f>
        <v>0.5</v>
      </c>
      <c r="D768" s="14">
        <v>42905</v>
      </c>
      <c r="E768" s="14">
        <v>42911</v>
      </c>
      <c r="F768" s="22" t="str">
        <f>TEXT('Store Data - 2017'!$D768,"mmmm")</f>
        <v>June</v>
      </c>
      <c r="G768" s="22" t="str">
        <f>TEXT('Store Data - 2017'!$D768,"dddd")</f>
        <v>Monday</v>
      </c>
      <c r="H768" s="13" t="s">
        <v>22</v>
      </c>
      <c r="I768" s="13" t="s">
        <v>1185</v>
      </c>
      <c r="J768" s="13" t="s">
        <v>1186</v>
      </c>
      <c r="K768" s="21">
        <f>1/COUNTIF(J:J,'Store Data - 2017'!$J768)</f>
        <v>0.14285714285714285</v>
      </c>
      <c r="L768" s="13" t="s">
        <v>25</v>
      </c>
      <c r="M768" s="13" t="s">
        <v>26</v>
      </c>
      <c r="N768" s="13" t="s">
        <v>220</v>
      </c>
      <c r="O768" s="13" t="s">
        <v>50</v>
      </c>
      <c r="P768" s="13">
        <v>75220</v>
      </c>
      <c r="Q768" s="13" t="s">
        <v>51</v>
      </c>
      <c r="R768" s="13" t="s">
        <v>95</v>
      </c>
      <c r="S768" s="13" t="s">
        <v>31</v>
      </c>
      <c r="T768" s="13" t="s">
        <v>70</v>
      </c>
      <c r="U768" s="13" t="s">
        <v>96</v>
      </c>
      <c r="V768" s="15">
        <v>153.584</v>
      </c>
      <c r="W768" s="13">
        <v>2</v>
      </c>
      <c r="X768" s="13">
        <v>0.2</v>
      </c>
      <c r="Y768" s="15">
        <v>-32.636600000000001</v>
      </c>
    </row>
    <row r="769" spans="1:25" x14ac:dyDescent="0.3">
      <c r="A769" s="16">
        <v>2482</v>
      </c>
      <c r="B769" s="16" t="s">
        <v>2501</v>
      </c>
      <c r="C769" s="21">
        <f>1/COUNTIF(B:B,'Store Data - 2017'!$B769)</f>
        <v>1</v>
      </c>
      <c r="D769" s="17">
        <v>43093</v>
      </c>
      <c r="E769" s="17">
        <v>43100</v>
      </c>
      <c r="F769" s="22" t="str">
        <f>TEXT('Store Data - 2017'!$D769,"mmmm")</f>
        <v>December</v>
      </c>
      <c r="G769" s="22" t="str">
        <f>TEXT('Store Data - 2017'!$D769,"dddd")</f>
        <v>Sunday</v>
      </c>
      <c r="H769" s="16" t="s">
        <v>22</v>
      </c>
      <c r="I769" s="16" t="s">
        <v>2502</v>
      </c>
      <c r="J769" s="16" t="s">
        <v>2503</v>
      </c>
      <c r="K769" s="21">
        <f>1/COUNTIF(J:J,'Store Data - 2017'!$J769)</f>
        <v>0.16666666666666666</v>
      </c>
      <c r="L769" s="16" t="s">
        <v>25</v>
      </c>
      <c r="M769" s="16" t="s">
        <v>26</v>
      </c>
      <c r="N769" s="16" t="s">
        <v>432</v>
      </c>
      <c r="O769" s="16" t="s">
        <v>433</v>
      </c>
      <c r="P769" s="16">
        <v>98105</v>
      </c>
      <c r="Q769" s="16" t="s">
        <v>120</v>
      </c>
      <c r="R769" s="16" t="s">
        <v>1099</v>
      </c>
      <c r="S769" s="16" t="s">
        <v>31</v>
      </c>
      <c r="T769" s="16" t="s">
        <v>70</v>
      </c>
      <c r="U769" s="16" t="s">
        <v>1100</v>
      </c>
      <c r="V769" s="18">
        <v>1003.62</v>
      </c>
      <c r="W769" s="16">
        <v>6</v>
      </c>
      <c r="X769" s="16">
        <v>0</v>
      </c>
      <c r="Y769" s="18">
        <v>0</v>
      </c>
    </row>
    <row r="770" spans="1:25" x14ac:dyDescent="0.3">
      <c r="A770" s="13">
        <v>2483</v>
      </c>
      <c r="B770" s="13" t="s">
        <v>2504</v>
      </c>
      <c r="C770" s="21">
        <f>1/COUNTIF(B:B,'Store Data - 2017'!$B770)</f>
        <v>0.25</v>
      </c>
      <c r="D770" s="14">
        <v>42975</v>
      </c>
      <c r="E770" s="14">
        <v>42981</v>
      </c>
      <c r="F770" s="22" t="str">
        <f>TEXT('Store Data - 2017'!$D770,"mmmm")</f>
        <v>August</v>
      </c>
      <c r="G770" s="22" t="str">
        <f>TEXT('Store Data - 2017'!$D770,"dddd")</f>
        <v>Monday</v>
      </c>
      <c r="H770" s="13" t="s">
        <v>22</v>
      </c>
      <c r="I770" s="13" t="s">
        <v>2356</v>
      </c>
      <c r="J770" s="13" t="s">
        <v>2357</v>
      </c>
      <c r="K770" s="21">
        <f>1/COUNTIF(J:J,'Store Data - 2017'!$J770)</f>
        <v>0.16666666666666666</v>
      </c>
      <c r="L770" s="13" t="s">
        <v>48</v>
      </c>
      <c r="M770" s="13" t="s">
        <v>26</v>
      </c>
      <c r="N770" s="13" t="s">
        <v>432</v>
      </c>
      <c r="O770" s="13" t="s">
        <v>433</v>
      </c>
      <c r="P770" s="13">
        <v>98105</v>
      </c>
      <c r="Q770" s="13" t="s">
        <v>120</v>
      </c>
      <c r="R770" s="13" t="s">
        <v>2505</v>
      </c>
      <c r="S770" s="13" t="s">
        <v>61</v>
      </c>
      <c r="T770" s="13" t="s">
        <v>62</v>
      </c>
      <c r="U770" s="13" t="s">
        <v>2506</v>
      </c>
      <c r="V770" s="15">
        <v>35.167999999999999</v>
      </c>
      <c r="W770" s="13">
        <v>4</v>
      </c>
      <c r="X770" s="13">
        <v>0.2</v>
      </c>
      <c r="Y770" s="15">
        <v>11.429600000000001</v>
      </c>
    </row>
    <row r="771" spans="1:25" x14ac:dyDescent="0.3">
      <c r="A771" s="16">
        <v>2484</v>
      </c>
      <c r="B771" s="16" t="s">
        <v>2504</v>
      </c>
      <c r="C771" s="21">
        <f>1/COUNTIF(B:B,'Store Data - 2017'!$B771)</f>
        <v>0.25</v>
      </c>
      <c r="D771" s="17">
        <v>42975</v>
      </c>
      <c r="E771" s="17">
        <v>42981</v>
      </c>
      <c r="F771" s="22" t="str">
        <f>TEXT('Store Data - 2017'!$D771,"mmmm")</f>
        <v>August</v>
      </c>
      <c r="G771" s="22" t="str">
        <f>TEXT('Store Data - 2017'!$D771,"dddd")</f>
        <v>Monday</v>
      </c>
      <c r="H771" s="16" t="s">
        <v>22</v>
      </c>
      <c r="I771" s="16" t="s">
        <v>2356</v>
      </c>
      <c r="J771" s="16" t="s">
        <v>2357</v>
      </c>
      <c r="K771" s="21">
        <f>1/COUNTIF(J:J,'Store Data - 2017'!$J771)</f>
        <v>0.16666666666666666</v>
      </c>
      <c r="L771" s="16" t="s">
        <v>48</v>
      </c>
      <c r="M771" s="16" t="s">
        <v>26</v>
      </c>
      <c r="N771" s="16" t="s">
        <v>432</v>
      </c>
      <c r="O771" s="16" t="s">
        <v>433</v>
      </c>
      <c r="P771" s="16">
        <v>98105</v>
      </c>
      <c r="Q771" s="16" t="s">
        <v>120</v>
      </c>
      <c r="R771" s="16" t="s">
        <v>2507</v>
      </c>
      <c r="S771" s="16" t="s">
        <v>42</v>
      </c>
      <c r="T771" s="16" t="s">
        <v>251</v>
      </c>
      <c r="U771" s="16" t="s">
        <v>2508</v>
      </c>
      <c r="V771" s="18">
        <v>1137.75</v>
      </c>
      <c r="W771" s="16">
        <v>5</v>
      </c>
      <c r="X771" s="16">
        <v>0</v>
      </c>
      <c r="Y771" s="18">
        <v>250.30500000000001</v>
      </c>
    </row>
    <row r="772" spans="1:25" x14ac:dyDescent="0.3">
      <c r="A772" s="13">
        <v>2485</v>
      </c>
      <c r="B772" s="13" t="s">
        <v>2504</v>
      </c>
      <c r="C772" s="21">
        <f>1/COUNTIF(B:B,'Store Data - 2017'!$B772)</f>
        <v>0.25</v>
      </c>
      <c r="D772" s="14">
        <v>42975</v>
      </c>
      <c r="E772" s="14">
        <v>42981</v>
      </c>
      <c r="F772" s="22" t="str">
        <f>TEXT('Store Data - 2017'!$D772,"mmmm")</f>
        <v>August</v>
      </c>
      <c r="G772" s="22" t="str">
        <f>TEXT('Store Data - 2017'!$D772,"dddd")</f>
        <v>Monday</v>
      </c>
      <c r="H772" s="13" t="s">
        <v>22</v>
      </c>
      <c r="I772" s="13" t="s">
        <v>2356</v>
      </c>
      <c r="J772" s="13" t="s">
        <v>2357</v>
      </c>
      <c r="K772" s="21">
        <f>1/COUNTIF(J:J,'Store Data - 2017'!$J772)</f>
        <v>0.16666666666666666</v>
      </c>
      <c r="L772" s="13" t="s">
        <v>48</v>
      </c>
      <c r="M772" s="13" t="s">
        <v>26</v>
      </c>
      <c r="N772" s="13" t="s">
        <v>432</v>
      </c>
      <c r="O772" s="13" t="s">
        <v>433</v>
      </c>
      <c r="P772" s="13">
        <v>98105</v>
      </c>
      <c r="Q772" s="13" t="s">
        <v>120</v>
      </c>
      <c r="R772" s="13" t="s">
        <v>2509</v>
      </c>
      <c r="S772" s="13" t="s">
        <v>31</v>
      </c>
      <c r="T772" s="13" t="s">
        <v>84</v>
      </c>
      <c r="U772" s="13" t="s">
        <v>2510</v>
      </c>
      <c r="V772" s="15">
        <v>99.68</v>
      </c>
      <c r="W772" s="13">
        <v>5</v>
      </c>
      <c r="X772" s="13">
        <v>0.2</v>
      </c>
      <c r="Y772" s="15">
        <v>32.396000000000001</v>
      </c>
    </row>
    <row r="773" spans="1:25" x14ac:dyDescent="0.3">
      <c r="A773" s="16">
        <v>2486</v>
      </c>
      <c r="B773" s="16" t="s">
        <v>2504</v>
      </c>
      <c r="C773" s="21">
        <f>1/COUNTIF(B:B,'Store Data - 2017'!$B773)</f>
        <v>0.25</v>
      </c>
      <c r="D773" s="17">
        <v>42975</v>
      </c>
      <c r="E773" s="17">
        <v>42981</v>
      </c>
      <c r="F773" s="22" t="str">
        <f>TEXT('Store Data - 2017'!$D773,"mmmm")</f>
        <v>August</v>
      </c>
      <c r="G773" s="22" t="str">
        <f>TEXT('Store Data - 2017'!$D773,"dddd")</f>
        <v>Monday</v>
      </c>
      <c r="H773" s="16" t="s">
        <v>22</v>
      </c>
      <c r="I773" s="16" t="s">
        <v>2356</v>
      </c>
      <c r="J773" s="16" t="s">
        <v>2357</v>
      </c>
      <c r="K773" s="21">
        <f>1/COUNTIF(J:J,'Store Data - 2017'!$J773)</f>
        <v>0.16666666666666666</v>
      </c>
      <c r="L773" s="16" t="s">
        <v>48</v>
      </c>
      <c r="M773" s="16" t="s">
        <v>26</v>
      </c>
      <c r="N773" s="16" t="s">
        <v>432</v>
      </c>
      <c r="O773" s="16" t="s">
        <v>433</v>
      </c>
      <c r="P773" s="16">
        <v>98105</v>
      </c>
      <c r="Q773" s="16" t="s">
        <v>120</v>
      </c>
      <c r="R773" s="16" t="s">
        <v>2270</v>
      </c>
      <c r="S773" s="16" t="s">
        <v>31</v>
      </c>
      <c r="T773" s="16" t="s">
        <v>146</v>
      </c>
      <c r="U773" s="16" t="s">
        <v>2271</v>
      </c>
      <c r="V773" s="18">
        <v>5.56</v>
      </c>
      <c r="W773" s="16">
        <v>2</v>
      </c>
      <c r="X773" s="16">
        <v>0</v>
      </c>
      <c r="Y773" s="18">
        <v>1.4456</v>
      </c>
    </row>
    <row r="774" spans="1:25" x14ac:dyDescent="0.3">
      <c r="A774" s="13">
        <v>2500</v>
      </c>
      <c r="B774" s="13" t="s">
        <v>2511</v>
      </c>
      <c r="C774" s="21">
        <f>1/COUNTIF(B:B,'Store Data - 2017'!$B774)</f>
        <v>1</v>
      </c>
      <c r="D774" s="14">
        <v>42908</v>
      </c>
      <c r="E774" s="14">
        <v>42909</v>
      </c>
      <c r="F774" s="22" t="str">
        <f>TEXT('Store Data - 2017'!$D774,"mmmm")</f>
        <v>June</v>
      </c>
      <c r="G774" s="22" t="str">
        <f>TEXT('Store Data - 2017'!$D774,"dddd")</f>
        <v>Thursday</v>
      </c>
      <c r="H774" s="13" t="s">
        <v>80</v>
      </c>
      <c r="I774" s="13" t="s">
        <v>1331</v>
      </c>
      <c r="J774" s="13" t="s">
        <v>1332</v>
      </c>
      <c r="K774" s="21">
        <f>1/COUNTIF(J:J,'Store Data - 2017'!$J774)</f>
        <v>8.3333333333333329E-2</v>
      </c>
      <c r="L774" s="13" t="s">
        <v>25</v>
      </c>
      <c r="M774" s="13" t="s">
        <v>26</v>
      </c>
      <c r="N774" s="13" t="s">
        <v>687</v>
      </c>
      <c r="O774" s="13" t="s">
        <v>68</v>
      </c>
      <c r="P774" s="13">
        <v>33178</v>
      </c>
      <c r="Q774" s="13" t="s">
        <v>29</v>
      </c>
      <c r="R774" s="13" t="s">
        <v>2512</v>
      </c>
      <c r="S774" s="13" t="s">
        <v>31</v>
      </c>
      <c r="T774" s="13" t="s">
        <v>180</v>
      </c>
      <c r="U774" s="13" t="s">
        <v>2513</v>
      </c>
      <c r="V774" s="15">
        <v>37.607999999999997</v>
      </c>
      <c r="W774" s="13">
        <v>3</v>
      </c>
      <c r="X774" s="13">
        <v>0.2</v>
      </c>
      <c r="Y774" s="15">
        <v>12.6927</v>
      </c>
    </row>
    <row r="775" spans="1:25" x14ac:dyDescent="0.3">
      <c r="A775" s="16">
        <v>2501</v>
      </c>
      <c r="B775" s="16" t="s">
        <v>2514</v>
      </c>
      <c r="C775" s="21">
        <f>1/COUNTIF(B:B,'Store Data - 2017'!$B775)</f>
        <v>0.33333333333333331</v>
      </c>
      <c r="D775" s="17">
        <v>42903</v>
      </c>
      <c r="E775" s="17">
        <v>42906</v>
      </c>
      <c r="F775" s="22" t="str">
        <f>TEXT('Store Data - 2017'!$D775,"mmmm")</f>
        <v>June</v>
      </c>
      <c r="G775" s="22" t="str">
        <f>TEXT('Store Data - 2017'!$D775,"dddd")</f>
        <v>Saturday</v>
      </c>
      <c r="H775" s="16" t="s">
        <v>80</v>
      </c>
      <c r="I775" s="16" t="s">
        <v>2515</v>
      </c>
      <c r="J775" s="16" t="s">
        <v>2516</v>
      </c>
      <c r="K775" s="21">
        <f>1/COUNTIF(J:J,'Store Data - 2017'!$J775)</f>
        <v>0.16666666666666666</v>
      </c>
      <c r="L775" s="16" t="s">
        <v>57</v>
      </c>
      <c r="M775" s="16" t="s">
        <v>26</v>
      </c>
      <c r="N775" s="16" t="s">
        <v>2517</v>
      </c>
      <c r="O775" s="16" t="s">
        <v>59</v>
      </c>
      <c r="P775" s="16">
        <v>60076</v>
      </c>
      <c r="Q775" s="16" t="s">
        <v>51</v>
      </c>
      <c r="R775" s="16" t="s">
        <v>2518</v>
      </c>
      <c r="S775" s="16" t="s">
        <v>31</v>
      </c>
      <c r="T775" s="16" t="s">
        <v>32</v>
      </c>
      <c r="U775" s="16" t="s">
        <v>2519</v>
      </c>
      <c r="V775" s="18">
        <v>12.224</v>
      </c>
      <c r="W775" s="16">
        <v>2</v>
      </c>
      <c r="X775" s="16">
        <v>0.2</v>
      </c>
      <c r="Y775" s="18">
        <v>4.4311999999999996</v>
      </c>
    </row>
    <row r="776" spans="1:25" x14ac:dyDescent="0.3">
      <c r="A776" s="13">
        <v>2502</v>
      </c>
      <c r="B776" s="13" t="s">
        <v>2514</v>
      </c>
      <c r="C776" s="21">
        <f>1/COUNTIF(B:B,'Store Data - 2017'!$B776)</f>
        <v>0.33333333333333331</v>
      </c>
      <c r="D776" s="14">
        <v>42903</v>
      </c>
      <c r="E776" s="14">
        <v>42906</v>
      </c>
      <c r="F776" s="22" t="str">
        <f>TEXT('Store Data - 2017'!$D776,"mmmm")</f>
        <v>June</v>
      </c>
      <c r="G776" s="22" t="str">
        <f>TEXT('Store Data - 2017'!$D776,"dddd")</f>
        <v>Saturday</v>
      </c>
      <c r="H776" s="13" t="s">
        <v>80</v>
      </c>
      <c r="I776" s="13" t="s">
        <v>2515</v>
      </c>
      <c r="J776" s="13" t="s">
        <v>2516</v>
      </c>
      <c r="K776" s="21">
        <f>1/COUNTIF(J:J,'Store Data - 2017'!$J776)</f>
        <v>0.16666666666666666</v>
      </c>
      <c r="L776" s="13" t="s">
        <v>57</v>
      </c>
      <c r="M776" s="13" t="s">
        <v>26</v>
      </c>
      <c r="N776" s="13" t="s">
        <v>2517</v>
      </c>
      <c r="O776" s="13" t="s">
        <v>59</v>
      </c>
      <c r="P776" s="13">
        <v>60076</v>
      </c>
      <c r="Q776" s="13" t="s">
        <v>51</v>
      </c>
      <c r="R776" s="13" t="s">
        <v>829</v>
      </c>
      <c r="S776" s="13" t="s">
        <v>31</v>
      </c>
      <c r="T776" s="13" t="s">
        <v>84</v>
      </c>
      <c r="U776" s="13" t="s">
        <v>830</v>
      </c>
      <c r="V776" s="15">
        <v>2.3039999999999998</v>
      </c>
      <c r="W776" s="13">
        <v>4</v>
      </c>
      <c r="X776" s="13">
        <v>0.8</v>
      </c>
      <c r="Y776" s="15">
        <v>-3.5712000000000002</v>
      </c>
    </row>
    <row r="777" spans="1:25" x14ac:dyDescent="0.3">
      <c r="A777" s="16">
        <v>2503</v>
      </c>
      <c r="B777" s="16" t="s">
        <v>2514</v>
      </c>
      <c r="C777" s="21">
        <f>1/COUNTIF(B:B,'Store Data - 2017'!$B777)</f>
        <v>0.33333333333333331</v>
      </c>
      <c r="D777" s="17">
        <v>42903</v>
      </c>
      <c r="E777" s="17">
        <v>42906</v>
      </c>
      <c r="F777" s="22" t="str">
        <f>TEXT('Store Data - 2017'!$D777,"mmmm")</f>
        <v>June</v>
      </c>
      <c r="G777" s="22" t="str">
        <f>TEXT('Store Data - 2017'!$D777,"dddd")</f>
        <v>Saturday</v>
      </c>
      <c r="H777" s="16" t="s">
        <v>80</v>
      </c>
      <c r="I777" s="16" t="s">
        <v>2515</v>
      </c>
      <c r="J777" s="16" t="s">
        <v>2516</v>
      </c>
      <c r="K777" s="21">
        <f>1/COUNTIF(J:J,'Store Data - 2017'!$J777)</f>
        <v>0.16666666666666666</v>
      </c>
      <c r="L777" s="16" t="s">
        <v>57</v>
      </c>
      <c r="M777" s="16" t="s">
        <v>26</v>
      </c>
      <c r="N777" s="16" t="s">
        <v>2517</v>
      </c>
      <c r="O777" s="16" t="s">
        <v>59</v>
      </c>
      <c r="P777" s="16">
        <v>60076</v>
      </c>
      <c r="Q777" s="16" t="s">
        <v>51</v>
      </c>
      <c r="R777" s="16" t="s">
        <v>2520</v>
      </c>
      <c r="S777" s="16" t="s">
        <v>31</v>
      </c>
      <c r="T777" s="16" t="s">
        <v>84</v>
      </c>
      <c r="U777" s="16" t="s">
        <v>2521</v>
      </c>
      <c r="V777" s="18">
        <v>9.36</v>
      </c>
      <c r="W777" s="16">
        <v>4</v>
      </c>
      <c r="X777" s="16">
        <v>0.8</v>
      </c>
      <c r="Y777" s="18">
        <v>-16.38</v>
      </c>
    </row>
    <row r="778" spans="1:25" x14ac:dyDescent="0.3">
      <c r="A778" s="13">
        <v>2509</v>
      </c>
      <c r="B778" s="13" t="s">
        <v>2522</v>
      </c>
      <c r="C778" s="21">
        <f>1/COUNTIF(B:B,'Store Data - 2017'!$B778)</f>
        <v>0.5</v>
      </c>
      <c r="D778" s="14">
        <v>42796</v>
      </c>
      <c r="E778" s="14">
        <v>42802</v>
      </c>
      <c r="F778" s="22" t="str">
        <f>TEXT('Store Data - 2017'!$D778,"mmmm")</f>
        <v>March</v>
      </c>
      <c r="G778" s="22" t="str">
        <f>TEXT('Store Data - 2017'!$D778,"dddd")</f>
        <v>Thursday</v>
      </c>
      <c r="H778" s="13" t="s">
        <v>22</v>
      </c>
      <c r="I778" s="13" t="s">
        <v>1674</v>
      </c>
      <c r="J778" s="13" t="s">
        <v>1675</v>
      </c>
      <c r="K778" s="21">
        <f>1/COUNTIF(J:J,'Store Data - 2017'!$J778)</f>
        <v>0.14285714285714285</v>
      </c>
      <c r="L778" s="13" t="s">
        <v>57</v>
      </c>
      <c r="M778" s="13" t="s">
        <v>26</v>
      </c>
      <c r="N778" s="13" t="s">
        <v>452</v>
      </c>
      <c r="O778" s="13" t="s">
        <v>134</v>
      </c>
      <c r="P778" s="13">
        <v>90045</v>
      </c>
      <c r="Q778" s="13" t="s">
        <v>120</v>
      </c>
      <c r="R778" s="13" t="s">
        <v>2523</v>
      </c>
      <c r="S778" s="13" t="s">
        <v>61</v>
      </c>
      <c r="T778" s="13" t="s">
        <v>62</v>
      </c>
      <c r="U778" s="13" t="s">
        <v>2524</v>
      </c>
      <c r="V778" s="15">
        <v>196.77600000000001</v>
      </c>
      <c r="W778" s="13">
        <v>3</v>
      </c>
      <c r="X778" s="13">
        <v>0.2</v>
      </c>
      <c r="Y778" s="15">
        <v>14.7582</v>
      </c>
    </row>
    <row r="779" spans="1:25" x14ac:dyDescent="0.3">
      <c r="A779" s="16">
        <v>2510</v>
      </c>
      <c r="B779" s="16" t="s">
        <v>2522</v>
      </c>
      <c r="C779" s="21">
        <f>1/COUNTIF(B:B,'Store Data - 2017'!$B779)</f>
        <v>0.5</v>
      </c>
      <c r="D779" s="17">
        <v>42796</v>
      </c>
      <c r="E779" s="17">
        <v>42802</v>
      </c>
      <c r="F779" s="22" t="str">
        <f>TEXT('Store Data - 2017'!$D779,"mmmm")</f>
        <v>March</v>
      </c>
      <c r="G779" s="22" t="str">
        <f>TEXT('Store Data - 2017'!$D779,"dddd")</f>
        <v>Thursday</v>
      </c>
      <c r="H779" s="16" t="s">
        <v>22</v>
      </c>
      <c r="I779" s="16" t="s">
        <v>1674</v>
      </c>
      <c r="J779" s="16" t="s">
        <v>1675</v>
      </c>
      <c r="K779" s="21">
        <f>1/COUNTIF(J:J,'Store Data - 2017'!$J779)</f>
        <v>0.14285714285714285</v>
      </c>
      <c r="L779" s="16" t="s">
        <v>57</v>
      </c>
      <c r="M779" s="16" t="s">
        <v>26</v>
      </c>
      <c r="N779" s="16" t="s">
        <v>452</v>
      </c>
      <c r="O779" s="16" t="s">
        <v>134</v>
      </c>
      <c r="P779" s="16">
        <v>90045</v>
      </c>
      <c r="Q779" s="16" t="s">
        <v>120</v>
      </c>
      <c r="R779" s="16" t="s">
        <v>1469</v>
      </c>
      <c r="S779" s="16" t="s">
        <v>61</v>
      </c>
      <c r="T779" s="16" t="s">
        <v>110</v>
      </c>
      <c r="U779" s="16" t="s">
        <v>1470</v>
      </c>
      <c r="V779" s="18">
        <v>479.94</v>
      </c>
      <c r="W779" s="16">
        <v>6</v>
      </c>
      <c r="X779" s="16">
        <v>0</v>
      </c>
      <c r="Y779" s="18">
        <v>52.793399999999998</v>
      </c>
    </row>
    <row r="780" spans="1:25" x14ac:dyDescent="0.3">
      <c r="A780" s="13">
        <v>2513</v>
      </c>
      <c r="B780" s="13" t="s">
        <v>2525</v>
      </c>
      <c r="C780" s="21">
        <f>1/COUNTIF(B:B,'Store Data - 2017'!$B780)</f>
        <v>1</v>
      </c>
      <c r="D780" s="14">
        <v>43071</v>
      </c>
      <c r="E780" s="14">
        <v>43075</v>
      </c>
      <c r="F780" s="22" t="str">
        <f>TEXT('Store Data - 2017'!$D780,"mmmm")</f>
        <v>December</v>
      </c>
      <c r="G780" s="22" t="str">
        <f>TEXT('Store Data - 2017'!$D780,"dddd")</f>
        <v>Saturday</v>
      </c>
      <c r="H780" s="13" t="s">
        <v>22</v>
      </c>
      <c r="I780" s="13" t="s">
        <v>2526</v>
      </c>
      <c r="J780" s="13" t="s">
        <v>2527</v>
      </c>
      <c r="K780" s="21">
        <f>1/COUNTIF(J:J,'Store Data - 2017'!$J780)</f>
        <v>0.2</v>
      </c>
      <c r="L780" s="13" t="s">
        <v>48</v>
      </c>
      <c r="M780" s="13" t="s">
        <v>26</v>
      </c>
      <c r="N780" s="13" t="s">
        <v>249</v>
      </c>
      <c r="O780" s="13" t="s">
        <v>68</v>
      </c>
      <c r="P780" s="13">
        <v>33614</v>
      </c>
      <c r="Q780" s="13" t="s">
        <v>29</v>
      </c>
      <c r="R780" s="13" t="s">
        <v>572</v>
      </c>
      <c r="S780" s="13" t="s">
        <v>31</v>
      </c>
      <c r="T780" s="13" t="s">
        <v>84</v>
      </c>
      <c r="U780" s="13" t="s">
        <v>573</v>
      </c>
      <c r="V780" s="15">
        <v>45.66</v>
      </c>
      <c r="W780" s="13">
        <v>5</v>
      </c>
      <c r="X780" s="13">
        <v>0.7</v>
      </c>
      <c r="Y780" s="15">
        <v>-33.484000000000002</v>
      </c>
    </row>
    <row r="781" spans="1:25" x14ac:dyDescent="0.3">
      <c r="A781" s="16">
        <v>2518</v>
      </c>
      <c r="B781" s="16" t="s">
        <v>2528</v>
      </c>
      <c r="C781" s="21">
        <f>1/COUNTIF(B:B,'Store Data - 2017'!$B781)</f>
        <v>1</v>
      </c>
      <c r="D781" s="17">
        <v>42857</v>
      </c>
      <c r="E781" s="17">
        <v>42862</v>
      </c>
      <c r="F781" s="22" t="str">
        <f>TEXT('Store Data - 2017'!$D781,"mmmm")</f>
        <v>May</v>
      </c>
      <c r="G781" s="22" t="str">
        <f>TEXT('Store Data - 2017'!$D781,"dddd")</f>
        <v>Tuesday</v>
      </c>
      <c r="H781" s="16" t="s">
        <v>22</v>
      </c>
      <c r="I781" s="16" t="s">
        <v>163</v>
      </c>
      <c r="J781" s="16" t="s">
        <v>164</v>
      </c>
      <c r="K781" s="21">
        <f>1/COUNTIF(J:J,'Store Data - 2017'!$J781)</f>
        <v>0.2</v>
      </c>
      <c r="L781" s="16" t="s">
        <v>57</v>
      </c>
      <c r="M781" s="16" t="s">
        <v>26</v>
      </c>
      <c r="N781" s="16" t="s">
        <v>200</v>
      </c>
      <c r="O781" s="16" t="s">
        <v>201</v>
      </c>
      <c r="P781" s="16">
        <v>7090</v>
      </c>
      <c r="Q781" s="16" t="s">
        <v>40</v>
      </c>
      <c r="R781" s="16" t="s">
        <v>2529</v>
      </c>
      <c r="S781" s="16" t="s">
        <v>42</v>
      </c>
      <c r="T781" s="16" t="s">
        <v>87</v>
      </c>
      <c r="U781" s="16" t="s">
        <v>2530</v>
      </c>
      <c r="V781" s="18">
        <v>129.93</v>
      </c>
      <c r="W781" s="16">
        <v>3</v>
      </c>
      <c r="X781" s="16">
        <v>0</v>
      </c>
      <c r="Y781" s="18">
        <v>12.993</v>
      </c>
    </row>
    <row r="782" spans="1:25" x14ac:dyDescent="0.3">
      <c r="A782" s="13">
        <v>2535</v>
      </c>
      <c r="B782" s="13" t="s">
        <v>2531</v>
      </c>
      <c r="C782" s="21">
        <f>1/COUNTIF(B:B,'Store Data - 2017'!$B782)</f>
        <v>1</v>
      </c>
      <c r="D782" s="14">
        <v>42962</v>
      </c>
      <c r="E782" s="14">
        <v>42965</v>
      </c>
      <c r="F782" s="22" t="str">
        <f>TEXT('Store Data - 2017'!$D782,"mmmm")</f>
        <v>August</v>
      </c>
      <c r="G782" s="22" t="str">
        <f>TEXT('Store Data - 2017'!$D782,"dddd")</f>
        <v>Tuesday</v>
      </c>
      <c r="H782" s="13" t="s">
        <v>35</v>
      </c>
      <c r="I782" s="13" t="s">
        <v>1540</v>
      </c>
      <c r="J782" s="13" t="s">
        <v>1541</v>
      </c>
      <c r="K782" s="21">
        <f>1/COUNTIF(J:J,'Store Data - 2017'!$J782)</f>
        <v>0.2</v>
      </c>
      <c r="L782" s="13" t="s">
        <v>57</v>
      </c>
      <c r="M782" s="13" t="s">
        <v>26</v>
      </c>
      <c r="N782" s="13" t="s">
        <v>38</v>
      </c>
      <c r="O782" s="13" t="s">
        <v>39</v>
      </c>
      <c r="P782" s="13">
        <v>19120</v>
      </c>
      <c r="Q782" s="13" t="s">
        <v>40</v>
      </c>
      <c r="R782" s="13" t="s">
        <v>548</v>
      </c>
      <c r="S782" s="13" t="s">
        <v>31</v>
      </c>
      <c r="T782" s="13" t="s">
        <v>70</v>
      </c>
      <c r="U782" s="13" t="s">
        <v>549</v>
      </c>
      <c r="V782" s="15">
        <v>1801.6320000000001</v>
      </c>
      <c r="W782" s="13">
        <v>6</v>
      </c>
      <c r="X782" s="13">
        <v>0.2</v>
      </c>
      <c r="Y782" s="15">
        <v>-337.80599999999998</v>
      </c>
    </row>
    <row r="783" spans="1:25" x14ac:dyDescent="0.3">
      <c r="A783" s="16">
        <v>2546</v>
      </c>
      <c r="B783" s="16" t="s">
        <v>2532</v>
      </c>
      <c r="C783" s="21">
        <f>1/COUNTIF(B:B,'Store Data - 2017'!$B783)</f>
        <v>0.5</v>
      </c>
      <c r="D783" s="17">
        <v>42841</v>
      </c>
      <c r="E783" s="17">
        <v>42845</v>
      </c>
      <c r="F783" s="22" t="str">
        <f>TEXT('Store Data - 2017'!$D783,"mmmm")</f>
        <v>April</v>
      </c>
      <c r="G783" s="22" t="str">
        <f>TEXT('Store Data - 2017'!$D783,"dddd")</f>
        <v>Sunday</v>
      </c>
      <c r="H783" s="16" t="s">
        <v>22</v>
      </c>
      <c r="I783" s="16" t="s">
        <v>909</v>
      </c>
      <c r="J783" s="16" t="s">
        <v>910</v>
      </c>
      <c r="K783" s="21">
        <f>1/COUNTIF(J:J,'Store Data - 2017'!$J783)</f>
        <v>0.1111111111111111</v>
      </c>
      <c r="L783" s="16" t="s">
        <v>25</v>
      </c>
      <c r="M783" s="16" t="s">
        <v>26</v>
      </c>
      <c r="N783" s="16" t="s">
        <v>2231</v>
      </c>
      <c r="O783" s="16" t="s">
        <v>134</v>
      </c>
      <c r="P783" s="16">
        <v>95123</v>
      </c>
      <c r="Q783" s="16" t="s">
        <v>120</v>
      </c>
      <c r="R783" s="16" t="s">
        <v>1502</v>
      </c>
      <c r="S783" s="16" t="s">
        <v>31</v>
      </c>
      <c r="T783" s="16" t="s">
        <v>70</v>
      </c>
      <c r="U783" s="16" t="s">
        <v>1503</v>
      </c>
      <c r="V783" s="18">
        <v>205.92</v>
      </c>
      <c r="W783" s="16">
        <v>4</v>
      </c>
      <c r="X783" s="16">
        <v>0</v>
      </c>
      <c r="Y783" s="18">
        <v>2.0592000000000001</v>
      </c>
    </row>
    <row r="784" spans="1:25" x14ac:dyDescent="0.3">
      <c r="A784" s="13">
        <v>2547</v>
      </c>
      <c r="B784" s="13" t="s">
        <v>2532</v>
      </c>
      <c r="C784" s="21">
        <f>1/COUNTIF(B:B,'Store Data - 2017'!$B784)</f>
        <v>0.5</v>
      </c>
      <c r="D784" s="14">
        <v>42841</v>
      </c>
      <c r="E784" s="14">
        <v>42845</v>
      </c>
      <c r="F784" s="22" t="str">
        <f>TEXT('Store Data - 2017'!$D784,"mmmm")</f>
        <v>April</v>
      </c>
      <c r="G784" s="22" t="str">
        <f>TEXT('Store Data - 2017'!$D784,"dddd")</f>
        <v>Sunday</v>
      </c>
      <c r="H784" s="13" t="s">
        <v>22</v>
      </c>
      <c r="I784" s="13" t="s">
        <v>909</v>
      </c>
      <c r="J784" s="13" t="s">
        <v>910</v>
      </c>
      <c r="K784" s="21">
        <f>1/COUNTIF(J:J,'Store Data - 2017'!$J784)</f>
        <v>0.1111111111111111</v>
      </c>
      <c r="L784" s="13" t="s">
        <v>25</v>
      </c>
      <c r="M784" s="13" t="s">
        <v>26</v>
      </c>
      <c r="N784" s="13" t="s">
        <v>2231</v>
      </c>
      <c r="O784" s="13" t="s">
        <v>134</v>
      </c>
      <c r="P784" s="13">
        <v>95123</v>
      </c>
      <c r="Q784" s="13" t="s">
        <v>120</v>
      </c>
      <c r="R784" s="13" t="s">
        <v>517</v>
      </c>
      <c r="S784" s="13" t="s">
        <v>42</v>
      </c>
      <c r="T784" s="13" t="s">
        <v>425</v>
      </c>
      <c r="U784" s="13" t="s">
        <v>518</v>
      </c>
      <c r="V784" s="15">
        <v>102.833</v>
      </c>
      <c r="W784" s="13">
        <v>1</v>
      </c>
      <c r="X784" s="13">
        <v>0.15</v>
      </c>
      <c r="Y784" s="15">
        <v>-6.0490000000000004</v>
      </c>
    </row>
    <row r="785" spans="1:25" x14ac:dyDescent="0.3">
      <c r="A785" s="16">
        <v>2552</v>
      </c>
      <c r="B785" s="16" t="s">
        <v>2533</v>
      </c>
      <c r="C785" s="21">
        <f>1/COUNTIF(B:B,'Store Data - 2017'!$B785)</f>
        <v>0.5</v>
      </c>
      <c r="D785" s="17">
        <v>43058</v>
      </c>
      <c r="E785" s="17">
        <v>43062</v>
      </c>
      <c r="F785" s="22" t="str">
        <f>TEXT('Store Data - 2017'!$D785,"mmmm")</f>
        <v>November</v>
      </c>
      <c r="G785" s="22" t="str">
        <f>TEXT('Store Data - 2017'!$D785,"dddd")</f>
        <v>Sunday</v>
      </c>
      <c r="H785" s="16" t="s">
        <v>22</v>
      </c>
      <c r="I785" s="16" t="s">
        <v>2534</v>
      </c>
      <c r="J785" s="16" t="s">
        <v>2535</v>
      </c>
      <c r="K785" s="21">
        <f>1/COUNTIF(J:J,'Store Data - 2017'!$J785)</f>
        <v>0.1111111111111111</v>
      </c>
      <c r="L785" s="16" t="s">
        <v>25</v>
      </c>
      <c r="M785" s="16" t="s">
        <v>26</v>
      </c>
      <c r="N785" s="16" t="s">
        <v>1892</v>
      </c>
      <c r="O785" s="16" t="s">
        <v>446</v>
      </c>
      <c r="P785" s="16">
        <v>42420</v>
      </c>
      <c r="Q785" s="16" t="s">
        <v>29</v>
      </c>
      <c r="R785" s="16" t="s">
        <v>2536</v>
      </c>
      <c r="S785" s="16" t="s">
        <v>42</v>
      </c>
      <c r="T785" s="16" t="s">
        <v>87</v>
      </c>
      <c r="U785" s="16" t="s">
        <v>2537</v>
      </c>
      <c r="V785" s="18">
        <v>821.88</v>
      </c>
      <c r="W785" s="16">
        <v>6</v>
      </c>
      <c r="X785" s="16">
        <v>0</v>
      </c>
      <c r="Y785" s="18">
        <v>213.68879999999999</v>
      </c>
    </row>
    <row r="786" spans="1:25" x14ac:dyDescent="0.3">
      <c r="A786" s="13">
        <v>2553</v>
      </c>
      <c r="B786" s="13" t="s">
        <v>2533</v>
      </c>
      <c r="C786" s="21">
        <f>1/COUNTIF(B:B,'Store Data - 2017'!$B786)</f>
        <v>0.5</v>
      </c>
      <c r="D786" s="14">
        <v>43058</v>
      </c>
      <c r="E786" s="14">
        <v>43062</v>
      </c>
      <c r="F786" s="22" t="str">
        <f>TEXT('Store Data - 2017'!$D786,"mmmm")</f>
        <v>November</v>
      </c>
      <c r="G786" s="22" t="str">
        <f>TEXT('Store Data - 2017'!$D786,"dddd")</f>
        <v>Sunday</v>
      </c>
      <c r="H786" s="13" t="s">
        <v>22</v>
      </c>
      <c r="I786" s="13" t="s">
        <v>2534</v>
      </c>
      <c r="J786" s="13" t="s">
        <v>2535</v>
      </c>
      <c r="K786" s="21">
        <f>1/COUNTIF(J:J,'Store Data - 2017'!$J786)</f>
        <v>0.1111111111111111</v>
      </c>
      <c r="L786" s="13" t="s">
        <v>25</v>
      </c>
      <c r="M786" s="13" t="s">
        <v>26</v>
      </c>
      <c r="N786" s="13" t="s">
        <v>1892</v>
      </c>
      <c r="O786" s="13" t="s">
        <v>446</v>
      </c>
      <c r="P786" s="13">
        <v>42420</v>
      </c>
      <c r="Q786" s="13" t="s">
        <v>29</v>
      </c>
      <c r="R786" s="13" t="s">
        <v>2538</v>
      </c>
      <c r="S786" s="13" t="s">
        <v>31</v>
      </c>
      <c r="T786" s="13" t="s">
        <v>84</v>
      </c>
      <c r="U786" s="13" t="s">
        <v>2539</v>
      </c>
      <c r="V786" s="15">
        <v>21.96</v>
      </c>
      <c r="W786" s="13">
        <v>2</v>
      </c>
      <c r="X786" s="13">
        <v>0</v>
      </c>
      <c r="Y786" s="15">
        <v>10.760400000000001</v>
      </c>
    </row>
    <row r="787" spans="1:25" x14ac:dyDescent="0.3">
      <c r="A787" s="16">
        <v>2566</v>
      </c>
      <c r="B787" s="16" t="s">
        <v>2540</v>
      </c>
      <c r="C787" s="21">
        <f>1/COUNTIF(B:B,'Store Data - 2017'!$B787)</f>
        <v>1</v>
      </c>
      <c r="D787" s="17">
        <v>43090</v>
      </c>
      <c r="E787" s="17">
        <v>43093</v>
      </c>
      <c r="F787" s="22" t="str">
        <f>TEXT('Store Data - 2017'!$D787,"mmmm")</f>
        <v>December</v>
      </c>
      <c r="G787" s="22" t="str">
        <f>TEXT('Store Data - 2017'!$D787,"dddd")</f>
        <v>Thursday</v>
      </c>
      <c r="H787" s="16" t="s">
        <v>80</v>
      </c>
      <c r="I787" s="16" t="s">
        <v>2541</v>
      </c>
      <c r="J787" s="16" t="s">
        <v>2542</v>
      </c>
      <c r="K787" s="21">
        <f>1/COUNTIF(J:J,'Store Data - 2017'!$J787)</f>
        <v>1</v>
      </c>
      <c r="L787" s="16" t="s">
        <v>25</v>
      </c>
      <c r="M787" s="16" t="s">
        <v>26</v>
      </c>
      <c r="N787" s="16" t="s">
        <v>2543</v>
      </c>
      <c r="O787" s="16" t="s">
        <v>446</v>
      </c>
      <c r="P787" s="16">
        <v>42104</v>
      </c>
      <c r="Q787" s="16" t="s">
        <v>29</v>
      </c>
      <c r="R787" s="16" t="s">
        <v>1360</v>
      </c>
      <c r="S787" s="16" t="s">
        <v>61</v>
      </c>
      <c r="T787" s="16" t="s">
        <v>110</v>
      </c>
      <c r="U787" s="16" t="s">
        <v>1361</v>
      </c>
      <c r="V787" s="18">
        <v>71</v>
      </c>
      <c r="W787" s="16">
        <v>4</v>
      </c>
      <c r="X787" s="16">
        <v>0</v>
      </c>
      <c r="Y787" s="18">
        <v>27.69</v>
      </c>
    </row>
    <row r="788" spans="1:25" x14ac:dyDescent="0.3">
      <c r="A788" s="13">
        <v>2567</v>
      </c>
      <c r="B788" s="13" t="s">
        <v>2544</v>
      </c>
      <c r="C788" s="21">
        <f>1/COUNTIF(B:B,'Store Data - 2017'!$B788)</f>
        <v>0.5</v>
      </c>
      <c r="D788" s="14">
        <v>43040</v>
      </c>
      <c r="E788" s="14">
        <v>43042</v>
      </c>
      <c r="F788" s="22" t="str">
        <f>TEXT('Store Data - 2017'!$D788,"mmmm")</f>
        <v>November</v>
      </c>
      <c r="G788" s="22" t="str">
        <f>TEXT('Store Data - 2017'!$D788,"dddd")</f>
        <v>Wednesday</v>
      </c>
      <c r="H788" s="13" t="s">
        <v>35</v>
      </c>
      <c r="I788" s="13" t="s">
        <v>2545</v>
      </c>
      <c r="J788" s="13" t="s">
        <v>2546</v>
      </c>
      <c r="K788" s="21">
        <f>1/COUNTIF(J:J,'Store Data - 2017'!$J788)</f>
        <v>0.2</v>
      </c>
      <c r="L788" s="13" t="s">
        <v>25</v>
      </c>
      <c r="M788" s="13" t="s">
        <v>26</v>
      </c>
      <c r="N788" s="13" t="s">
        <v>2547</v>
      </c>
      <c r="O788" s="13" t="s">
        <v>433</v>
      </c>
      <c r="P788" s="13">
        <v>98226</v>
      </c>
      <c r="Q788" s="13" t="s">
        <v>120</v>
      </c>
      <c r="R788" s="13" t="s">
        <v>2548</v>
      </c>
      <c r="S788" s="13" t="s">
        <v>31</v>
      </c>
      <c r="T788" s="13" t="s">
        <v>84</v>
      </c>
      <c r="U788" s="13" t="s">
        <v>2549</v>
      </c>
      <c r="V788" s="15">
        <v>25.12</v>
      </c>
      <c r="W788" s="13">
        <v>5</v>
      </c>
      <c r="X788" s="13">
        <v>0.2</v>
      </c>
      <c r="Y788" s="15">
        <v>7.85</v>
      </c>
    </row>
    <row r="789" spans="1:25" x14ac:dyDescent="0.3">
      <c r="A789" s="16">
        <v>2568</v>
      </c>
      <c r="B789" s="16" t="s">
        <v>2544</v>
      </c>
      <c r="C789" s="21">
        <f>1/COUNTIF(B:B,'Store Data - 2017'!$B789)</f>
        <v>0.5</v>
      </c>
      <c r="D789" s="17">
        <v>43040</v>
      </c>
      <c r="E789" s="17">
        <v>43042</v>
      </c>
      <c r="F789" s="22" t="str">
        <f>TEXT('Store Data - 2017'!$D789,"mmmm")</f>
        <v>November</v>
      </c>
      <c r="G789" s="22" t="str">
        <f>TEXT('Store Data - 2017'!$D789,"dddd")</f>
        <v>Wednesday</v>
      </c>
      <c r="H789" s="16" t="s">
        <v>35</v>
      </c>
      <c r="I789" s="16" t="s">
        <v>2545</v>
      </c>
      <c r="J789" s="16" t="s">
        <v>2546</v>
      </c>
      <c r="K789" s="21">
        <f>1/COUNTIF(J:J,'Store Data - 2017'!$J789)</f>
        <v>0.2</v>
      </c>
      <c r="L789" s="16" t="s">
        <v>25</v>
      </c>
      <c r="M789" s="16" t="s">
        <v>26</v>
      </c>
      <c r="N789" s="16" t="s">
        <v>2547</v>
      </c>
      <c r="O789" s="16" t="s">
        <v>433</v>
      </c>
      <c r="P789" s="16">
        <v>98226</v>
      </c>
      <c r="Q789" s="16" t="s">
        <v>120</v>
      </c>
      <c r="R789" s="16" t="s">
        <v>2550</v>
      </c>
      <c r="S789" s="16" t="s">
        <v>42</v>
      </c>
      <c r="T789" s="16" t="s">
        <v>251</v>
      </c>
      <c r="U789" s="16" t="s">
        <v>2551</v>
      </c>
      <c r="V789" s="18">
        <v>2665.62</v>
      </c>
      <c r="W789" s="16">
        <v>9</v>
      </c>
      <c r="X789" s="16">
        <v>0</v>
      </c>
      <c r="Y789" s="18">
        <v>239.9058</v>
      </c>
    </row>
    <row r="790" spans="1:25" x14ac:dyDescent="0.3">
      <c r="A790" s="13">
        <v>2569</v>
      </c>
      <c r="B790" s="13" t="s">
        <v>2552</v>
      </c>
      <c r="C790" s="21">
        <f>1/COUNTIF(B:B,'Store Data - 2017'!$B790)</f>
        <v>1</v>
      </c>
      <c r="D790" s="14">
        <v>42985</v>
      </c>
      <c r="E790" s="14">
        <v>42989</v>
      </c>
      <c r="F790" s="22" t="str">
        <f>TEXT('Store Data - 2017'!$D790,"mmmm")</f>
        <v>September</v>
      </c>
      <c r="G790" s="22" t="str">
        <f>TEXT('Store Data - 2017'!$D790,"dddd")</f>
        <v>Thursday</v>
      </c>
      <c r="H790" s="13" t="s">
        <v>22</v>
      </c>
      <c r="I790" s="13" t="s">
        <v>1259</v>
      </c>
      <c r="J790" s="13" t="s">
        <v>1260</v>
      </c>
      <c r="K790" s="21">
        <f>1/COUNTIF(J:J,'Store Data - 2017'!$J790)</f>
        <v>8.3333333333333329E-2</v>
      </c>
      <c r="L790" s="13" t="s">
        <v>57</v>
      </c>
      <c r="M790" s="13" t="s">
        <v>26</v>
      </c>
      <c r="N790" s="13" t="s">
        <v>126</v>
      </c>
      <c r="O790" s="13" t="s">
        <v>127</v>
      </c>
      <c r="P790" s="13">
        <v>10011</v>
      </c>
      <c r="Q790" s="13" t="s">
        <v>40</v>
      </c>
      <c r="R790" s="13" t="s">
        <v>69</v>
      </c>
      <c r="S790" s="13" t="s">
        <v>31</v>
      </c>
      <c r="T790" s="13" t="s">
        <v>70</v>
      </c>
      <c r="U790" s="13" t="s">
        <v>71</v>
      </c>
      <c r="V790" s="15">
        <v>478.08</v>
      </c>
      <c r="W790" s="13">
        <v>8</v>
      </c>
      <c r="X790" s="13">
        <v>0</v>
      </c>
      <c r="Y790" s="15">
        <v>133.86240000000001</v>
      </c>
    </row>
    <row r="791" spans="1:25" x14ac:dyDescent="0.3">
      <c r="A791" s="16">
        <v>2570</v>
      </c>
      <c r="B791" s="16" t="s">
        <v>2553</v>
      </c>
      <c r="C791" s="21">
        <f>1/COUNTIF(B:B,'Store Data - 2017'!$B791)</f>
        <v>0.5</v>
      </c>
      <c r="D791" s="17">
        <v>43096</v>
      </c>
      <c r="E791" s="17">
        <v>43096</v>
      </c>
      <c r="F791" s="22" t="str">
        <f>TEXT('Store Data - 2017'!$D791,"mmmm")</f>
        <v>December</v>
      </c>
      <c r="G791" s="22" t="str">
        <f>TEXT('Store Data - 2017'!$D791,"dddd")</f>
        <v>Wednesday</v>
      </c>
      <c r="H791" s="16" t="s">
        <v>760</v>
      </c>
      <c r="I791" s="16" t="s">
        <v>2554</v>
      </c>
      <c r="J791" s="16" t="s">
        <v>2555</v>
      </c>
      <c r="K791" s="21">
        <f>1/COUNTIF(J:J,'Store Data - 2017'!$J791)</f>
        <v>6.6666666666666666E-2</v>
      </c>
      <c r="L791" s="16" t="s">
        <v>57</v>
      </c>
      <c r="M791" s="16" t="s">
        <v>26</v>
      </c>
      <c r="N791" s="16" t="s">
        <v>793</v>
      </c>
      <c r="O791" s="16" t="s">
        <v>166</v>
      </c>
      <c r="P791" s="16">
        <v>43055</v>
      </c>
      <c r="Q791" s="16" t="s">
        <v>40</v>
      </c>
      <c r="R791" s="16" t="s">
        <v>2479</v>
      </c>
      <c r="S791" s="16" t="s">
        <v>61</v>
      </c>
      <c r="T791" s="16" t="s">
        <v>62</v>
      </c>
      <c r="U791" s="16" t="s">
        <v>2480</v>
      </c>
      <c r="V791" s="18">
        <v>164.38800000000001</v>
      </c>
      <c r="W791" s="16">
        <v>2</v>
      </c>
      <c r="X791" s="16">
        <v>0.4</v>
      </c>
      <c r="Y791" s="18">
        <v>-35.617400000000004</v>
      </c>
    </row>
    <row r="792" spans="1:25" x14ac:dyDescent="0.3">
      <c r="A792" s="13">
        <v>2571</v>
      </c>
      <c r="B792" s="13" t="s">
        <v>2553</v>
      </c>
      <c r="C792" s="21">
        <f>1/COUNTIF(B:B,'Store Data - 2017'!$B792)</f>
        <v>0.5</v>
      </c>
      <c r="D792" s="14">
        <v>43096</v>
      </c>
      <c r="E792" s="14">
        <v>43096</v>
      </c>
      <c r="F792" s="22" t="str">
        <f>TEXT('Store Data - 2017'!$D792,"mmmm")</f>
        <v>December</v>
      </c>
      <c r="G792" s="22" t="str">
        <f>TEXT('Store Data - 2017'!$D792,"dddd")</f>
        <v>Wednesday</v>
      </c>
      <c r="H792" s="13" t="s">
        <v>760</v>
      </c>
      <c r="I792" s="13" t="s">
        <v>2554</v>
      </c>
      <c r="J792" s="13" t="s">
        <v>2555</v>
      </c>
      <c r="K792" s="21">
        <f>1/COUNTIF(J:J,'Store Data - 2017'!$J792)</f>
        <v>6.6666666666666666E-2</v>
      </c>
      <c r="L792" s="13" t="s">
        <v>57</v>
      </c>
      <c r="M792" s="13" t="s">
        <v>26</v>
      </c>
      <c r="N792" s="13" t="s">
        <v>793</v>
      </c>
      <c r="O792" s="13" t="s">
        <v>166</v>
      </c>
      <c r="P792" s="13">
        <v>43055</v>
      </c>
      <c r="Q792" s="13" t="s">
        <v>40</v>
      </c>
      <c r="R792" s="13" t="s">
        <v>2556</v>
      </c>
      <c r="S792" s="13" t="s">
        <v>31</v>
      </c>
      <c r="T792" s="13" t="s">
        <v>146</v>
      </c>
      <c r="U792" s="13" t="s">
        <v>2557</v>
      </c>
      <c r="V792" s="15">
        <v>13.247999999999999</v>
      </c>
      <c r="W792" s="13">
        <v>4</v>
      </c>
      <c r="X792" s="13">
        <v>0.2</v>
      </c>
      <c r="Y792" s="15">
        <v>3.6432000000000002</v>
      </c>
    </row>
    <row r="793" spans="1:25" x14ac:dyDescent="0.3">
      <c r="A793" s="16">
        <v>2572</v>
      </c>
      <c r="B793" s="16" t="s">
        <v>2558</v>
      </c>
      <c r="C793" s="21">
        <f>1/COUNTIF(B:B,'Store Data - 2017'!$B793)</f>
        <v>1</v>
      </c>
      <c r="D793" s="17">
        <v>42932</v>
      </c>
      <c r="E793" s="17">
        <v>42937</v>
      </c>
      <c r="F793" s="22" t="str">
        <f>TEXT('Store Data - 2017'!$D793,"mmmm")</f>
        <v>July</v>
      </c>
      <c r="G793" s="22" t="str">
        <f>TEXT('Store Data - 2017'!$D793,"dddd")</f>
        <v>Sunday</v>
      </c>
      <c r="H793" s="16" t="s">
        <v>22</v>
      </c>
      <c r="I793" s="16" t="s">
        <v>198</v>
      </c>
      <c r="J793" s="16" t="s">
        <v>199</v>
      </c>
      <c r="K793" s="21">
        <f>1/COUNTIF(J:J,'Store Data - 2017'!$J793)</f>
        <v>0.2</v>
      </c>
      <c r="L793" s="16" t="s">
        <v>48</v>
      </c>
      <c r="M793" s="16" t="s">
        <v>26</v>
      </c>
      <c r="N793" s="16" t="s">
        <v>2559</v>
      </c>
      <c r="O793" s="16" t="s">
        <v>59</v>
      </c>
      <c r="P793" s="16">
        <v>60098</v>
      </c>
      <c r="Q793" s="16" t="s">
        <v>51</v>
      </c>
      <c r="R793" s="16" t="s">
        <v>1559</v>
      </c>
      <c r="S793" s="16" t="s">
        <v>31</v>
      </c>
      <c r="T793" s="16" t="s">
        <v>146</v>
      </c>
      <c r="U793" s="16" t="s">
        <v>1560</v>
      </c>
      <c r="V793" s="18">
        <v>2.9119999999999999</v>
      </c>
      <c r="W793" s="16">
        <v>2</v>
      </c>
      <c r="X793" s="16">
        <v>0.2</v>
      </c>
      <c r="Y793" s="18">
        <v>0.91</v>
      </c>
    </row>
    <row r="794" spans="1:25" x14ac:dyDescent="0.3">
      <c r="A794" s="13">
        <v>2574</v>
      </c>
      <c r="B794" s="13" t="s">
        <v>2560</v>
      </c>
      <c r="C794" s="21">
        <f>1/COUNTIF(B:B,'Store Data - 2017'!$B794)</f>
        <v>1</v>
      </c>
      <c r="D794" s="14">
        <v>42925</v>
      </c>
      <c r="E794" s="14">
        <v>42930</v>
      </c>
      <c r="F794" s="22" t="str">
        <f>TEXT('Store Data - 2017'!$D794,"mmmm")</f>
        <v>July</v>
      </c>
      <c r="G794" s="22" t="str">
        <f>TEXT('Store Data - 2017'!$D794,"dddd")</f>
        <v>Sunday</v>
      </c>
      <c r="H794" s="13" t="s">
        <v>22</v>
      </c>
      <c r="I794" s="13" t="s">
        <v>2281</v>
      </c>
      <c r="J794" s="13" t="s">
        <v>2282</v>
      </c>
      <c r="K794" s="21">
        <f>1/COUNTIF(J:J,'Store Data - 2017'!$J794)</f>
        <v>0.5</v>
      </c>
      <c r="L794" s="13" t="s">
        <v>48</v>
      </c>
      <c r="M794" s="13" t="s">
        <v>26</v>
      </c>
      <c r="N794" s="13" t="s">
        <v>1990</v>
      </c>
      <c r="O794" s="13" t="s">
        <v>496</v>
      </c>
      <c r="P794" s="13">
        <v>47905</v>
      </c>
      <c r="Q794" s="13" t="s">
        <v>51</v>
      </c>
      <c r="R794" s="13" t="s">
        <v>2255</v>
      </c>
      <c r="S794" s="13" t="s">
        <v>42</v>
      </c>
      <c r="T794" s="13" t="s">
        <v>87</v>
      </c>
      <c r="U794" s="13" t="s">
        <v>2256</v>
      </c>
      <c r="V794" s="15">
        <v>526.45000000000005</v>
      </c>
      <c r="W794" s="13">
        <v>5</v>
      </c>
      <c r="X794" s="13">
        <v>0</v>
      </c>
      <c r="Y794" s="15">
        <v>31.587</v>
      </c>
    </row>
    <row r="795" spans="1:25" x14ac:dyDescent="0.3">
      <c r="A795" s="16">
        <v>2587</v>
      </c>
      <c r="B795" s="16" t="s">
        <v>2561</v>
      </c>
      <c r="C795" s="21">
        <f>1/COUNTIF(B:B,'Store Data - 2017'!$B795)</f>
        <v>0.5</v>
      </c>
      <c r="D795" s="17">
        <v>42916</v>
      </c>
      <c r="E795" s="17">
        <v>42922</v>
      </c>
      <c r="F795" s="22" t="str">
        <f>TEXT('Store Data - 2017'!$D795,"mmmm")</f>
        <v>June</v>
      </c>
      <c r="G795" s="22" t="str">
        <f>TEXT('Store Data - 2017'!$D795,"dddd")</f>
        <v>Friday</v>
      </c>
      <c r="H795" s="16" t="s">
        <v>22</v>
      </c>
      <c r="I795" s="16" t="s">
        <v>768</v>
      </c>
      <c r="J795" s="16" t="s">
        <v>769</v>
      </c>
      <c r="K795" s="21">
        <f>1/COUNTIF(J:J,'Store Data - 2017'!$J795)</f>
        <v>0.125</v>
      </c>
      <c r="L795" s="16" t="s">
        <v>25</v>
      </c>
      <c r="M795" s="16" t="s">
        <v>26</v>
      </c>
      <c r="N795" s="16" t="s">
        <v>126</v>
      </c>
      <c r="O795" s="16" t="s">
        <v>127</v>
      </c>
      <c r="P795" s="16">
        <v>10024</v>
      </c>
      <c r="Q795" s="16" t="s">
        <v>40</v>
      </c>
      <c r="R795" s="16" t="s">
        <v>2562</v>
      </c>
      <c r="S795" s="16" t="s">
        <v>31</v>
      </c>
      <c r="T795" s="16" t="s">
        <v>70</v>
      </c>
      <c r="U795" s="16" t="s">
        <v>2563</v>
      </c>
      <c r="V795" s="18">
        <v>248.57</v>
      </c>
      <c r="W795" s="16">
        <v>7</v>
      </c>
      <c r="X795" s="16">
        <v>0</v>
      </c>
      <c r="Y795" s="18">
        <v>67.113900000000001</v>
      </c>
    </row>
    <row r="796" spans="1:25" x14ac:dyDescent="0.3">
      <c r="A796" s="13">
        <v>2588</v>
      </c>
      <c r="B796" s="13" t="s">
        <v>2561</v>
      </c>
      <c r="C796" s="21">
        <f>1/COUNTIF(B:B,'Store Data - 2017'!$B796)</f>
        <v>0.5</v>
      </c>
      <c r="D796" s="14">
        <v>42916</v>
      </c>
      <c r="E796" s="14">
        <v>42922</v>
      </c>
      <c r="F796" s="22" t="str">
        <f>TEXT('Store Data - 2017'!$D796,"mmmm")</f>
        <v>June</v>
      </c>
      <c r="G796" s="22" t="str">
        <f>TEXT('Store Data - 2017'!$D796,"dddd")</f>
        <v>Friday</v>
      </c>
      <c r="H796" s="13" t="s">
        <v>22</v>
      </c>
      <c r="I796" s="13" t="s">
        <v>768</v>
      </c>
      <c r="J796" s="13" t="s">
        <v>769</v>
      </c>
      <c r="K796" s="21">
        <f>1/COUNTIF(J:J,'Store Data - 2017'!$J796)</f>
        <v>0.125</v>
      </c>
      <c r="L796" s="13" t="s">
        <v>25</v>
      </c>
      <c r="M796" s="13" t="s">
        <v>26</v>
      </c>
      <c r="N796" s="13" t="s">
        <v>126</v>
      </c>
      <c r="O796" s="13" t="s">
        <v>127</v>
      </c>
      <c r="P796" s="13">
        <v>10024</v>
      </c>
      <c r="Q796" s="13" t="s">
        <v>40</v>
      </c>
      <c r="R796" s="13" t="s">
        <v>2564</v>
      </c>
      <c r="S796" s="13" t="s">
        <v>42</v>
      </c>
      <c r="T796" s="13" t="s">
        <v>87</v>
      </c>
      <c r="U796" s="13" t="s">
        <v>2565</v>
      </c>
      <c r="V796" s="15">
        <v>22.23</v>
      </c>
      <c r="W796" s="13">
        <v>1</v>
      </c>
      <c r="X796" s="13">
        <v>0</v>
      </c>
      <c r="Y796" s="15">
        <v>9.7812000000000001</v>
      </c>
    </row>
    <row r="797" spans="1:25" x14ac:dyDescent="0.3">
      <c r="A797" s="16">
        <v>2593</v>
      </c>
      <c r="B797" s="16" t="s">
        <v>2566</v>
      </c>
      <c r="C797" s="21">
        <f>1/COUNTIF(B:B,'Store Data - 2017'!$B797)</f>
        <v>0.5</v>
      </c>
      <c r="D797" s="17">
        <v>43063</v>
      </c>
      <c r="E797" s="17">
        <v>43065</v>
      </c>
      <c r="F797" s="22" t="str">
        <f>TEXT('Store Data - 2017'!$D797,"mmmm")</f>
        <v>November</v>
      </c>
      <c r="G797" s="22" t="str">
        <f>TEXT('Store Data - 2017'!$D797,"dddd")</f>
        <v>Friday</v>
      </c>
      <c r="H797" s="16" t="s">
        <v>35</v>
      </c>
      <c r="I797" s="16" t="s">
        <v>781</v>
      </c>
      <c r="J797" s="16" t="s">
        <v>782</v>
      </c>
      <c r="K797" s="21">
        <f>1/COUNTIF(J:J,'Store Data - 2017'!$J797)</f>
        <v>0.1111111111111111</v>
      </c>
      <c r="L797" s="16" t="s">
        <v>57</v>
      </c>
      <c r="M797" s="16" t="s">
        <v>26</v>
      </c>
      <c r="N797" s="16" t="s">
        <v>2567</v>
      </c>
      <c r="O797" s="16" t="s">
        <v>101</v>
      </c>
      <c r="P797" s="16">
        <v>29483</v>
      </c>
      <c r="Q797" s="16" t="s">
        <v>29</v>
      </c>
      <c r="R797" s="16" t="s">
        <v>2568</v>
      </c>
      <c r="S797" s="16" t="s">
        <v>61</v>
      </c>
      <c r="T797" s="16" t="s">
        <v>62</v>
      </c>
      <c r="U797" s="16" t="s">
        <v>2569</v>
      </c>
      <c r="V797" s="18">
        <v>79.099999999999994</v>
      </c>
      <c r="W797" s="16">
        <v>2</v>
      </c>
      <c r="X797" s="16">
        <v>0</v>
      </c>
      <c r="Y797" s="18">
        <v>39.549999999999997</v>
      </c>
    </row>
    <row r="798" spans="1:25" x14ac:dyDescent="0.3">
      <c r="A798" s="13">
        <v>2594</v>
      </c>
      <c r="B798" s="13" t="s">
        <v>2566</v>
      </c>
      <c r="C798" s="21">
        <f>1/COUNTIF(B:B,'Store Data - 2017'!$B798)</f>
        <v>0.5</v>
      </c>
      <c r="D798" s="14">
        <v>43063</v>
      </c>
      <c r="E798" s="14">
        <v>43065</v>
      </c>
      <c r="F798" s="22" t="str">
        <f>TEXT('Store Data - 2017'!$D798,"mmmm")</f>
        <v>November</v>
      </c>
      <c r="G798" s="22" t="str">
        <f>TEXT('Store Data - 2017'!$D798,"dddd")</f>
        <v>Friday</v>
      </c>
      <c r="H798" s="13" t="s">
        <v>35</v>
      </c>
      <c r="I798" s="13" t="s">
        <v>781</v>
      </c>
      <c r="J798" s="13" t="s">
        <v>782</v>
      </c>
      <c r="K798" s="21">
        <f>1/COUNTIF(J:J,'Store Data - 2017'!$J798)</f>
        <v>0.1111111111111111</v>
      </c>
      <c r="L798" s="13" t="s">
        <v>57</v>
      </c>
      <c r="M798" s="13" t="s">
        <v>26</v>
      </c>
      <c r="N798" s="13" t="s">
        <v>2567</v>
      </c>
      <c r="O798" s="13" t="s">
        <v>101</v>
      </c>
      <c r="P798" s="13">
        <v>29483</v>
      </c>
      <c r="Q798" s="13" t="s">
        <v>29</v>
      </c>
      <c r="R798" s="13" t="s">
        <v>1176</v>
      </c>
      <c r="S798" s="13" t="s">
        <v>31</v>
      </c>
      <c r="T798" s="13" t="s">
        <v>84</v>
      </c>
      <c r="U798" s="13" t="s">
        <v>1177</v>
      </c>
      <c r="V798" s="15">
        <v>327.84</v>
      </c>
      <c r="W798" s="13">
        <v>8</v>
      </c>
      <c r="X798" s="13">
        <v>0</v>
      </c>
      <c r="Y798" s="15">
        <v>157.36320000000001</v>
      </c>
    </row>
    <row r="799" spans="1:25" x14ac:dyDescent="0.3">
      <c r="A799" s="16">
        <v>2595</v>
      </c>
      <c r="B799" s="16" t="s">
        <v>2570</v>
      </c>
      <c r="C799" s="21">
        <f>1/COUNTIF(B:B,'Store Data - 2017'!$B799)</f>
        <v>0.2</v>
      </c>
      <c r="D799" s="17">
        <v>42868</v>
      </c>
      <c r="E799" s="17">
        <v>42872</v>
      </c>
      <c r="F799" s="22" t="str">
        <f>TEXT('Store Data - 2017'!$D799,"mmmm")</f>
        <v>May</v>
      </c>
      <c r="G799" s="22" t="str">
        <f>TEXT('Store Data - 2017'!$D799,"dddd")</f>
        <v>Saturday</v>
      </c>
      <c r="H799" s="16" t="s">
        <v>22</v>
      </c>
      <c r="I799" s="16" t="s">
        <v>1016</v>
      </c>
      <c r="J799" s="16" t="s">
        <v>1017</v>
      </c>
      <c r="K799" s="21">
        <f>1/COUNTIF(J:J,'Store Data - 2017'!$J799)</f>
        <v>7.1428571428571425E-2</v>
      </c>
      <c r="L799" s="16" t="s">
        <v>57</v>
      </c>
      <c r="M799" s="16" t="s">
        <v>26</v>
      </c>
      <c r="N799" s="16" t="s">
        <v>165</v>
      </c>
      <c r="O799" s="16" t="s">
        <v>496</v>
      </c>
      <c r="P799" s="16">
        <v>47201</v>
      </c>
      <c r="Q799" s="16" t="s">
        <v>51</v>
      </c>
      <c r="R799" s="16" t="s">
        <v>2571</v>
      </c>
      <c r="S799" s="16" t="s">
        <v>31</v>
      </c>
      <c r="T799" s="16" t="s">
        <v>180</v>
      </c>
      <c r="U799" s="16" t="s">
        <v>2572</v>
      </c>
      <c r="V799" s="18">
        <v>180.96</v>
      </c>
      <c r="W799" s="16">
        <v>2</v>
      </c>
      <c r="X799" s="16">
        <v>0</v>
      </c>
      <c r="Y799" s="18">
        <v>81.432000000000002</v>
      </c>
    </row>
    <row r="800" spans="1:25" x14ac:dyDescent="0.3">
      <c r="A800" s="13">
        <v>2596</v>
      </c>
      <c r="B800" s="13" t="s">
        <v>2570</v>
      </c>
      <c r="C800" s="21">
        <f>1/COUNTIF(B:B,'Store Data - 2017'!$B800)</f>
        <v>0.2</v>
      </c>
      <c r="D800" s="14">
        <v>42868</v>
      </c>
      <c r="E800" s="14">
        <v>42872</v>
      </c>
      <c r="F800" s="22" t="str">
        <f>TEXT('Store Data - 2017'!$D800,"mmmm")</f>
        <v>May</v>
      </c>
      <c r="G800" s="22" t="str">
        <f>TEXT('Store Data - 2017'!$D800,"dddd")</f>
        <v>Saturday</v>
      </c>
      <c r="H800" s="13" t="s">
        <v>22</v>
      </c>
      <c r="I800" s="13" t="s">
        <v>1016</v>
      </c>
      <c r="J800" s="13" t="s">
        <v>1017</v>
      </c>
      <c r="K800" s="21">
        <f>1/COUNTIF(J:J,'Store Data - 2017'!$J800)</f>
        <v>7.1428571428571425E-2</v>
      </c>
      <c r="L800" s="13" t="s">
        <v>57</v>
      </c>
      <c r="M800" s="13" t="s">
        <v>26</v>
      </c>
      <c r="N800" s="13" t="s">
        <v>165</v>
      </c>
      <c r="O800" s="13" t="s">
        <v>496</v>
      </c>
      <c r="P800" s="13">
        <v>47201</v>
      </c>
      <c r="Q800" s="13" t="s">
        <v>51</v>
      </c>
      <c r="R800" s="13" t="s">
        <v>757</v>
      </c>
      <c r="S800" s="13" t="s">
        <v>31</v>
      </c>
      <c r="T800" s="13" t="s">
        <v>84</v>
      </c>
      <c r="U800" s="13" t="s">
        <v>758</v>
      </c>
      <c r="V800" s="15">
        <v>914.97</v>
      </c>
      <c r="W800" s="13">
        <v>3</v>
      </c>
      <c r="X800" s="13">
        <v>0</v>
      </c>
      <c r="Y800" s="15">
        <v>411.73649999999998</v>
      </c>
    </row>
    <row r="801" spans="1:25" x14ac:dyDescent="0.3">
      <c r="A801" s="16">
        <v>2597</v>
      </c>
      <c r="B801" s="16" t="s">
        <v>2570</v>
      </c>
      <c r="C801" s="21">
        <f>1/COUNTIF(B:B,'Store Data - 2017'!$B801)</f>
        <v>0.2</v>
      </c>
      <c r="D801" s="17">
        <v>42868</v>
      </c>
      <c r="E801" s="17">
        <v>42872</v>
      </c>
      <c r="F801" s="22" t="str">
        <f>TEXT('Store Data - 2017'!$D801,"mmmm")</f>
        <v>May</v>
      </c>
      <c r="G801" s="22" t="str">
        <f>TEXT('Store Data - 2017'!$D801,"dddd")</f>
        <v>Saturday</v>
      </c>
      <c r="H801" s="16" t="s">
        <v>22</v>
      </c>
      <c r="I801" s="16" t="s">
        <v>1016</v>
      </c>
      <c r="J801" s="16" t="s">
        <v>1017</v>
      </c>
      <c r="K801" s="21">
        <f>1/COUNTIF(J:J,'Store Data - 2017'!$J801)</f>
        <v>7.1428571428571425E-2</v>
      </c>
      <c r="L801" s="16" t="s">
        <v>57</v>
      </c>
      <c r="M801" s="16" t="s">
        <v>26</v>
      </c>
      <c r="N801" s="16" t="s">
        <v>165</v>
      </c>
      <c r="O801" s="16" t="s">
        <v>496</v>
      </c>
      <c r="P801" s="16">
        <v>47201</v>
      </c>
      <c r="Q801" s="16" t="s">
        <v>51</v>
      </c>
      <c r="R801" s="16" t="s">
        <v>2573</v>
      </c>
      <c r="S801" s="16" t="s">
        <v>61</v>
      </c>
      <c r="T801" s="16" t="s">
        <v>62</v>
      </c>
      <c r="U801" s="16" t="s">
        <v>2574</v>
      </c>
      <c r="V801" s="18">
        <v>587.97</v>
      </c>
      <c r="W801" s="16">
        <v>3</v>
      </c>
      <c r="X801" s="16">
        <v>0</v>
      </c>
      <c r="Y801" s="18">
        <v>158.75190000000001</v>
      </c>
    </row>
    <row r="802" spans="1:25" x14ac:dyDescent="0.3">
      <c r="A802" s="13">
        <v>2598</v>
      </c>
      <c r="B802" s="13" t="s">
        <v>2570</v>
      </c>
      <c r="C802" s="21">
        <f>1/COUNTIF(B:B,'Store Data - 2017'!$B802)</f>
        <v>0.2</v>
      </c>
      <c r="D802" s="14">
        <v>42868</v>
      </c>
      <c r="E802" s="14">
        <v>42872</v>
      </c>
      <c r="F802" s="22" t="str">
        <f>TEXT('Store Data - 2017'!$D802,"mmmm")</f>
        <v>May</v>
      </c>
      <c r="G802" s="22" t="str">
        <f>TEXT('Store Data - 2017'!$D802,"dddd")</f>
        <v>Saturday</v>
      </c>
      <c r="H802" s="13" t="s">
        <v>22</v>
      </c>
      <c r="I802" s="13" t="s">
        <v>1016</v>
      </c>
      <c r="J802" s="13" t="s">
        <v>1017</v>
      </c>
      <c r="K802" s="21">
        <f>1/COUNTIF(J:J,'Store Data - 2017'!$J802)</f>
        <v>7.1428571428571425E-2</v>
      </c>
      <c r="L802" s="13" t="s">
        <v>57</v>
      </c>
      <c r="M802" s="13" t="s">
        <v>26</v>
      </c>
      <c r="N802" s="13" t="s">
        <v>165</v>
      </c>
      <c r="O802" s="13" t="s">
        <v>496</v>
      </c>
      <c r="P802" s="13">
        <v>47201</v>
      </c>
      <c r="Q802" s="13" t="s">
        <v>51</v>
      </c>
      <c r="R802" s="13" t="s">
        <v>2575</v>
      </c>
      <c r="S802" s="13" t="s">
        <v>31</v>
      </c>
      <c r="T802" s="13" t="s">
        <v>70</v>
      </c>
      <c r="U802" s="13" t="s">
        <v>2576</v>
      </c>
      <c r="V802" s="15">
        <v>530.34</v>
      </c>
      <c r="W802" s="13">
        <v>2</v>
      </c>
      <c r="X802" s="13">
        <v>0</v>
      </c>
      <c r="Y802" s="15">
        <v>95.461200000000005</v>
      </c>
    </row>
    <row r="803" spans="1:25" x14ac:dyDescent="0.3">
      <c r="A803" s="16">
        <v>2599</v>
      </c>
      <c r="B803" s="16" t="s">
        <v>2570</v>
      </c>
      <c r="C803" s="21">
        <f>1/COUNTIF(B:B,'Store Data - 2017'!$B803)</f>
        <v>0.2</v>
      </c>
      <c r="D803" s="17">
        <v>42868</v>
      </c>
      <c r="E803" s="17">
        <v>42872</v>
      </c>
      <c r="F803" s="22" t="str">
        <f>TEXT('Store Data - 2017'!$D803,"mmmm")</f>
        <v>May</v>
      </c>
      <c r="G803" s="22" t="str">
        <f>TEXT('Store Data - 2017'!$D803,"dddd")</f>
        <v>Saturday</v>
      </c>
      <c r="H803" s="16" t="s">
        <v>22</v>
      </c>
      <c r="I803" s="16" t="s">
        <v>1016</v>
      </c>
      <c r="J803" s="16" t="s">
        <v>1017</v>
      </c>
      <c r="K803" s="21">
        <f>1/COUNTIF(J:J,'Store Data - 2017'!$J803)</f>
        <v>7.1428571428571425E-2</v>
      </c>
      <c r="L803" s="16" t="s">
        <v>57</v>
      </c>
      <c r="M803" s="16" t="s">
        <v>26</v>
      </c>
      <c r="N803" s="16" t="s">
        <v>165</v>
      </c>
      <c r="O803" s="16" t="s">
        <v>496</v>
      </c>
      <c r="P803" s="16">
        <v>47201</v>
      </c>
      <c r="Q803" s="16" t="s">
        <v>51</v>
      </c>
      <c r="R803" s="16" t="s">
        <v>2577</v>
      </c>
      <c r="S803" s="16" t="s">
        <v>31</v>
      </c>
      <c r="T803" s="16" t="s">
        <v>32</v>
      </c>
      <c r="U803" s="16" t="s">
        <v>2578</v>
      </c>
      <c r="V803" s="18">
        <v>14.94</v>
      </c>
      <c r="W803" s="16">
        <v>3</v>
      </c>
      <c r="X803" s="16">
        <v>0</v>
      </c>
      <c r="Y803" s="18">
        <v>7.3205999999999998</v>
      </c>
    </row>
    <row r="804" spans="1:25" x14ac:dyDescent="0.3">
      <c r="A804" s="13">
        <v>2600</v>
      </c>
      <c r="B804" s="13" t="s">
        <v>2579</v>
      </c>
      <c r="C804" s="21">
        <f>1/COUNTIF(B:B,'Store Data - 2017'!$B804)</f>
        <v>0.5</v>
      </c>
      <c r="D804" s="14">
        <v>42848</v>
      </c>
      <c r="E804" s="14">
        <v>42854</v>
      </c>
      <c r="F804" s="22" t="str">
        <f>TEXT('Store Data - 2017'!$D804,"mmmm")</f>
        <v>April</v>
      </c>
      <c r="G804" s="22" t="str">
        <f>TEXT('Store Data - 2017'!$D804,"dddd")</f>
        <v>Sunday</v>
      </c>
      <c r="H804" s="13" t="s">
        <v>22</v>
      </c>
      <c r="I804" s="13" t="s">
        <v>2580</v>
      </c>
      <c r="J804" s="13" t="s">
        <v>2581</v>
      </c>
      <c r="K804" s="21">
        <f>1/COUNTIF(J:J,'Store Data - 2017'!$J804)</f>
        <v>0.25</v>
      </c>
      <c r="L804" s="13" t="s">
        <v>25</v>
      </c>
      <c r="M804" s="13" t="s">
        <v>26</v>
      </c>
      <c r="N804" s="13" t="s">
        <v>126</v>
      </c>
      <c r="O804" s="13" t="s">
        <v>127</v>
      </c>
      <c r="P804" s="13">
        <v>10024</v>
      </c>
      <c r="Q804" s="13" t="s">
        <v>40</v>
      </c>
      <c r="R804" s="13" t="s">
        <v>2365</v>
      </c>
      <c r="S804" s="13" t="s">
        <v>31</v>
      </c>
      <c r="T804" s="13" t="s">
        <v>190</v>
      </c>
      <c r="U804" s="13" t="s">
        <v>2366</v>
      </c>
      <c r="V804" s="15">
        <v>121.94</v>
      </c>
      <c r="W804" s="13">
        <v>2</v>
      </c>
      <c r="X804" s="13">
        <v>0</v>
      </c>
      <c r="Y804" s="15">
        <v>35.3626</v>
      </c>
    </row>
    <row r="805" spans="1:25" x14ac:dyDescent="0.3">
      <c r="A805" s="16">
        <v>2601</v>
      </c>
      <c r="B805" s="16" t="s">
        <v>2579</v>
      </c>
      <c r="C805" s="21">
        <f>1/COUNTIF(B:B,'Store Data - 2017'!$B805)</f>
        <v>0.5</v>
      </c>
      <c r="D805" s="17">
        <v>42848</v>
      </c>
      <c r="E805" s="17">
        <v>42854</v>
      </c>
      <c r="F805" s="22" t="str">
        <f>TEXT('Store Data - 2017'!$D805,"mmmm")</f>
        <v>April</v>
      </c>
      <c r="G805" s="22" t="str">
        <f>TEXT('Store Data - 2017'!$D805,"dddd")</f>
        <v>Sunday</v>
      </c>
      <c r="H805" s="16" t="s">
        <v>22</v>
      </c>
      <c r="I805" s="16" t="s">
        <v>2580</v>
      </c>
      <c r="J805" s="16" t="s">
        <v>2581</v>
      </c>
      <c r="K805" s="21">
        <f>1/COUNTIF(J:J,'Store Data - 2017'!$J805)</f>
        <v>0.25</v>
      </c>
      <c r="L805" s="16" t="s">
        <v>25</v>
      </c>
      <c r="M805" s="16" t="s">
        <v>26</v>
      </c>
      <c r="N805" s="16" t="s">
        <v>126</v>
      </c>
      <c r="O805" s="16" t="s">
        <v>127</v>
      </c>
      <c r="P805" s="16">
        <v>10024</v>
      </c>
      <c r="Q805" s="16" t="s">
        <v>40</v>
      </c>
      <c r="R805" s="16" t="s">
        <v>2582</v>
      </c>
      <c r="S805" s="16" t="s">
        <v>31</v>
      </c>
      <c r="T805" s="16" t="s">
        <v>725</v>
      </c>
      <c r="U805" s="16" t="s">
        <v>2583</v>
      </c>
      <c r="V805" s="18">
        <v>122.71</v>
      </c>
      <c r="W805" s="16">
        <v>7</v>
      </c>
      <c r="X805" s="16">
        <v>0</v>
      </c>
      <c r="Y805" s="18">
        <v>36.813000000000002</v>
      </c>
    </row>
    <row r="806" spans="1:25" x14ac:dyDescent="0.3">
      <c r="A806" s="13">
        <v>2617</v>
      </c>
      <c r="B806" s="13" t="s">
        <v>2584</v>
      </c>
      <c r="C806" s="21">
        <f>1/COUNTIF(B:B,'Store Data - 2017'!$B806)</f>
        <v>0.5</v>
      </c>
      <c r="D806" s="14">
        <v>42826</v>
      </c>
      <c r="E806" s="14">
        <v>42830</v>
      </c>
      <c r="F806" s="22" t="str">
        <f>TEXT('Store Data - 2017'!$D806,"mmmm")</f>
        <v>April</v>
      </c>
      <c r="G806" s="22" t="str">
        <f>TEXT('Store Data - 2017'!$D806,"dddd")</f>
        <v>Saturday</v>
      </c>
      <c r="H806" s="13" t="s">
        <v>22</v>
      </c>
      <c r="I806" s="13" t="s">
        <v>2585</v>
      </c>
      <c r="J806" s="13" t="s">
        <v>2586</v>
      </c>
      <c r="K806" s="21">
        <f>1/COUNTIF(J:J,'Store Data - 2017'!$J806)</f>
        <v>0.5</v>
      </c>
      <c r="L806" s="13" t="s">
        <v>25</v>
      </c>
      <c r="M806" s="13" t="s">
        <v>26</v>
      </c>
      <c r="N806" s="13" t="s">
        <v>133</v>
      </c>
      <c r="O806" s="13" t="s">
        <v>134</v>
      </c>
      <c r="P806" s="13">
        <v>94110</v>
      </c>
      <c r="Q806" s="13" t="s">
        <v>120</v>
      </c>
      <c r="R806" s="13" t="s">
        <v>2587</v>
      </c>
      <c r="S806" s="13" t="s">
        <v>31</v>
      </c>
      <c r="T806" s="13" t="s">
        <v>113</v>
      </c>
      <c r="U806" s="13" t="s">
        <v>2588</v>
      </c>
      <c r="V806" s="15">
        <v>5.78</v>
      </c>
      <c r="W806" s="13">
        <v>2</v>
      </c>
      <c r="X806" s="13">
        <v>0</v>
      </c>
      <c r="Y806" s="15">
        <v>2.7166000000000001</v>
      </c>
    </row>
    <row r="807" spans="1:25" x14ac:dyDescent="0.3">
      <c r="A807" s="16">
        <v>2618</v>
      </c>
      <c r="B807" s="16" t="s">
        <v>2584</v>
      </c>
      <c r="C807" s="21">
        <f>1/COUNTIF(B:B,'Store Data - 2017'!$B807)</f>
        <v>0.5</v>
      </c>
      <c r="D807" s="17">
        <v>42826</v>
      </c>
      <c r="E807" s="17">
        <v>42830</v>
      </c>
      <c r="F807" s="22" t="str">
        <f>TEXT('Store Data - 2017'!$D807,"mmmm")</f>
        <v>April</v>
      </c>
      <c r="G807" s="22" t="str">
        <f>TEXT('Store Data - 2017'!$D807,"dddd")</f>
        <v>Saturday</v>
      </c>
      <c r="H807" s="16" t="s">
        <v>22</v>
      </c>
      <c r="I807" s="16" t="s">
        <v>2585</v>
      </c>
      <c r="J807" s="16" t="s">
        <v>2586</v>
      </c>
      <c r="K807" s="21">
        <f>1/COUNTIF(J:J,'Store Data - 2017'!$J807)</f>
        <v>0.5</v>
      </c>
      <c r="L807" s="16" t="s">
        <v>25</v>
      </c>
      <c r="M807" s="16" t="s">
        <v>26</v>
      </c>
      <c r="N807" s="16" t="s">
        <v>133</v>
      </c>
      <c r="O807" s="16" t="s">
        <v>134</v>
      </c>
      <c r="P807" s="16">
        <v>94110</v>
      </c>
      <c r="Q807" s="16" t="s">
        <v>120</v>
      </c>
      <c r="R807" s="16" t="s">
        <v>2520</v>
      </c>
      <c r="S807" s="16" t="s">
        <v>31</v>
      </c>
      <c r="T807" s="16" t="s">
        <v>84</v>
      </c>
      <c r="U807" s="16" t="s">
        <v>2521</v>
      </c>
      <c r="V807" s="18">
        <v>121.68</v>
      </c>
      <c r="W807" s="16">
        <v>13</v>
      </c>
      <c r="X807" s="16">
        <v>0.2</v>
      </c>
      <c r="Y807" s="18">
        <v>38.024999999999999</v>
      </c>
    </row>
    <row r="808" spans="1:25" x14ac:dyDescent="0.3">
      <c r="A808" s="13">
        <v>2619</v>
      </c>
      <c r="B808" s="13" t="s">
        <v>2589</v>
      </c>
      <c r="C808" s="21">
        <f>1/COUNTIF(B:B,'Store Data - 2017'!$B808)</f>
        <v>0.25</v>
      </c>
      <c r="D808" s="14">
        <v>43091</v>
      </c>
      <c r="E808" s="14">
        <v>43095</v>
      </c>
      <c r="F808" s="22" t="str">
        <f>TEXT('Store Data - 2017'!$D808,"mmmm")</f>
        <v>December</v>
      </c>
      <c r="G808" s="22" t="str">
        <f>TEXT('Store Data - 2017'!$D808,"dddd")</f>
        <v>Friday</v>
      </c>
      <c r="H808" s="13" t="s">
        <v>22</v>
      </c>
      <c r="I808" s="13" t="s">
        <v>2590</v>
      </c>
      <c r="J808" s="13" t="s">
        <v>2591</v>
      </c>
      <c r="K808" s="21">
        <f>1/COUNTIF(J:J,'Store Data - 2017'!$J808)</f>
        <v>0.16666666666666666</v>
      </c>
      <c r="L808" s="13" t="s">
        <v>57</v>
      </c>
      <c r="M808" s="13" t="s">
        <v>26</v>
      </c>
      <c r="N808" s="13" t="s">
        <v>2592</v>
      </c>
      <c r="O808" s="13" t="s">
        <v>1042</v>
      </c>
      <c r="P808" s="13">
        <v>88220</v>
      </c>
      <c r="Q808" s="13" t="s">
        <v>120</v>
      </c>
      <c r="R808" s="13" t="s">
        <v>483</v>
      </c>
      <c r="S808" s="13" t="s">
        <v>31</v>
      </c>
      <c r="T808" s="13" t="s">
        <v>146</v>
      </c>
      <c r="U808" s="13" t="s">
        <v>484</v>
      </c>
      <c r="V808" s="15">
        <v>4.17</v>
      </c>
      <c r="W808" s="13">
        <v>3</v>
      </c>
      <c r="X808" s="13">
        <v>0</v>
      </c>
      <c r="Y808" s="15">
        <v>1.0842000000000001</v>
      </c>
    </row>
    <row r="809" spans="1:25" x14ac:dyDescent="0.3">
      <c r="A809" s="16">
        <v>2620</v>
      </c>
      <c r="B809" s="16" t="s">
        <v>2589</v>
      </c>
      <c r="C809" s="21">
        <f>1/COUNTIF(B:B,'Store Data - 2017'!$B809)</f>
        <v>0.25</v>
      </c>
      <c r="D809" s="17">
        <v>43091</v>
      </c>
      <c r="E809" s="17">
        <v>43095</v>
      </c>
      <c r="F809" s="22" t="str">
        <f>TEXT('Store Data - 2017'!$D809,"mmmm")</f>
        <v>December</v>
      </c>
      <c r="G809" s="22" t="str">
        <f>TEXT('Store Data - 2017'!$D809,"dddd")</f>
        <v>Friday</v>
      </c>
      <c r="H809" s="16" t="s">
        <v>22</v>
      </c>
      <c r="I809" s="16" t="s">
        <v>2590</v>
      </c>
      <c r="J809" s="16" t="s">
        <v>2591</v>
      </c>
      <c r="K809" s="21">
        <f>1/COUNTIF(J:J,'Store Data - 2017'!$J809)</f>
        <v>0.16666666666666666</v>
      </c>
      <c r="L809" s="16" t="s">
        <v>57</v>
      </c>
      <c r="M809" s="16" t="s">
        <v>26</v>
      </c>
      <c r="N809" s="16" t="s">
        <v>2592</v>
      </c>
      <c r="O809" s="16" t="s">
        <v>1042</v>
      </c>
      <c r="P809" s="16">
        <v>88220</v>
      </c>
      <c r="Q809" s="16" t="s">
        <v>120</v>
      </c>
      <c r="R809" s="16" t="s">
        <v>2593</v>
      </c>
      <c r="S809" s="16" t="s">
        <v>61</v>
      </c>
      <c r="T809" s="16" t="s">
        <v>62</v>
      </c>
      <c r="U809" s="16" t="s">
        <v>2594</v>
      </c>
      <c r="V809" s="18">
        <v>67.040000000000006</v>
      </c>
      <c r="W809" s="16">
        <v>4</v>
      </c>
      <c r="X809" s="16">
        <v>0.2</v>
      </c>
      <c r="Y809" s="18">
        <v>6.7039999999999997</v>
      </c>
    </row>
    <row r="810" spans="1:25" x14ac:dyDescent="0.3">
      <c r="A810" s="13">
        <v>2621</v>
      </c>
      <c r="B810" s="13" t="s">
        <v>2589</v>
      </c>
      <c r="C810" s="21">
        <f>1/COUNTIF(B:B,'Store Data - 2017'!$B810)</f>
        <v>0.25</v>
      </c>
      <c r="D810" s="14">
        <v>43091</v>
      </c>
      <c r="E810" s="14">
        <v>43095</v>
      </c>
      <c r="F810" s="22" t="str">
        <f>TEXT('Store Data - 2017'!$D810,"mmmm")</f>
        <v>December</v>
      </c>
      <c r="G810" s="22" t="str">
        <f>TEXT('Store Data - 2017'!$D810,"dddd")</f>
        <v>Friday</v>
      </c>
      <c r="H810" s="13" t="s">
        <v>22</v>
      </c>
      <c r="I810" s="13" t="s">
        <v>2590</v>
      </c>
      <c r="J810" s="13" t="s">
        <v>2591</v>
      </c>
      <c r="K810" s="21">
        <f>1/COUNTIF(J:J,'Store Data - 2017'!$J810)</f>
        <v>0.16666666666666666</v>
      </c>
      <c r="L810" s="13" t="s">
        <v>57</v>
      </c>
      <c r="M810" s="13" t="s">
        <v>26</v>
      </c>
      <c r="N810" s="13" t="s">
        <v>2592</v>
      </c>
      <c r="O810" s="13" t="s">
        <v>1042</v>
      </c>
      <c r="P810" s="13">
        <v>88220</v>
      </c>
      <c r="Q810" s="13" t="s">
        <v>120</v>
      </c>
      <c r="R810" s="13" t="s">
        <v>316</v>
      </c>
      <c r="S810" s="13" t="s">
        <v>31</v>
      </c>
      <c r="T810" s="13" t="s">
        <v>70</v>
      </c>
      <c r="U810" s="13" t="s">
        <v>317</v>
      </c>
      <c r="V810" s="15">
        <v>37.32</v>
      </c>
      <c r="W810" s="13">
        <v>3</v>
      </c>
      <c r="X810" s="13">
        <v>0</v>
      </c>
      <c r="Y810" s="15">
        <v>10.4496</v>
      </c>
    </row>
    <row r="811" spans="1:25" x14ac:dyDescent="0.3">
      <c r="A811" s="16">
        <v>2622</v>
      </c>
      <c r="B811" s="16" t="s">
        <v>2589</v>
      </c>
      <c r="C811" s="21">
        <f>1/COUNTIF(B:B,'Store Data - 2017'!$B811)</f>
        <v>0.25</v>
      </c>
      <c r="D811" s="17">
        <v>43091</v>
      </c>
      <c r="E811" s="17">
        <v>43095</v>
      </c>
      <c r="F811" s="22" t="str">
        <f>TEXT('Store Data - 2017'!$D811,"mmmm")</f>
        <v>December</v>
      </c>
      <c r="G811" s="22" t="str">
        <f>TEXT('Store Data - 2017'!$D811,"dddd")</f>
        <v>Friday</v>
      </c>
      <c r="H811" s="16" t="s">
        <v>22</v>
      </c>
      <c r="I811" s="16" t="s">
        <v>2590</v>
      </c>
      <c r="J811" s="16" t="s">
        <v>2591</v>
      </c>
      <c r="K811" s="21">
        <f>1/COUNTIF(J:J,'Store Data - 2017'!$J811)</f>
        <v>0.16666666666666666</v>
      </c>
      <c r="L811" s="16" t="s">
        <v>57</v>
      </c>
      <c r="M811" s="16" t="s">
        <v>26</v>
      </c>
      <c r="N811" s="16" t="s">
        <v>2592</v>
      </c>
      <c r="O811" s="16" t="s">
        <v>1042</v>
      </c>
      <c r="P811" s="16">
        <v>88220</v>
      </c>
      <c r="Q811" s="16" t="s">
        <v>120</v>
      </c>
      <c r="R811" s="16" t="s">
        <v>2595</v>
      </c>
      <c r="S811" s="16" t="s">
        <v>31</v>
      </c>
      <c r="T811" s="16" t="s">
        <v>113</v>
      </c>
      <c r="U811" s="16" t="s">
        <v>2596</v>
      </c>
      <c r="V811" s="18">
        <v>18.45</v>
      </c>
      <c r="W811" s="16">
        <v>5</v>
      </c>
      <c r="X811" s="16">
        <v>0</v>
      </c>
      <c r="Y811" s="18">
        <v>8.6715</v>
      </c>
    </row>
    <row r="812" spans="1:25" x14ac:dyDescent="0.3">
      <c r="A812" s="13">
        <v>2624</v>
      </c>
      <c r="B812" s="13" t="s">
        <v>2597</v>
      </c>
      <c r="C812" s="21">
        <f>1/COUNTIF(B:B,'Store Data - 2017'!$B812)</f>
        <v>0.25</v>
      </c>
      <c r="D812" s="14">
        <v>43030</v>
      </c>
      <c r="E812" s="14">
        <v>43032</v>
      </c>
      <c r="F812" s="22" t="str">
        <f>TEXT('Store Data - 2017'!$D812,"mmmm")</f>
        <v>October</v>
      </c>
      <c r="G812" s="22" t="str">
        <f>TEXT('Store Data - 2017'!$D812,"dddd")</f>
        <v>Sunday</v>
      </c>
      <c r="H812" s="13" t="s">
        <v>80</v>
      </c>
      <c r="I812" s="13" t="s">
        <v>2598</v>
      </c>
      <c r="J812" s="13" t="s">
        <v>2599</v>
      </c>
      <c r="K812" s="21">
        <f>1/COUNTIF(J:J,'Store Data - 2017'!$J812)</f>
        <v>0.2</v>
      </c>
      <c r="L812" s="13" t="s">
        <v>48</v>
      </c>
      <c r="M812" s="13" t="s">
        <v>26</v>
      </c>
      <c r="N812" s="13" t="s">
        <v>126</v>
      </c>
      <c r="O812" s="13" t="s">
        <v>127</v>
      </c>
      <c r="P812" s="13">
        <v>10024</v>
      </c>
      <c r="Q812" s="13" t="s">
        <v>40</v>
      </c>
      <c r="R812" s="13" t="s">
        <v>2600</v>
      </c>
      <c r="S812" s="13" t="s">
        <v>61</v>
      </c>
      <c r="T812" s="13" t="s">
        <v>412</v>
      </c>
      <c r="U812" s="13" t="s">
        <v>2601</v>
      </c>
      <c r="V812" s="15">
        <v>11199.968000000001</v>
      </c>
      <c r="W812" s="13">
        <v>4</v>
      </c>
      <c r="X812" s="13">
        <v>0.2</v>
      </c>
      <c r="Y812" s="15">
        <v>3919.9888000000001</v>
      </c>
    </row>
    <row r="813" spans="1:25" x14ac:dyDescent="0.3">
      <c r="A813" s="16">
        <v>2625</v>
      </c>
      <c r="B813" s="16" t="s">
        <v>2597</v>
      </c>
      <c r="C813" s="21">
        <f>1/COUNTIF(B:B,'Store Data - 2017'!$B813)</f>
        <v>0.25</v>
      </c>
      <c r="D813" s="17">
        <v>43030</v>
      </c>
      <c r="E813" s="17">
        <v>43032</v>
      </c>
      <c r="F813" s="22" t="str">
        <f>TEXT('Store Data - 2017'!$D813,"mmmm")</f>
        <v>October</v>
      </c>
      <c r="G813" s="22" t="str">
        <f>TEXT('Store Data - 2017'!$D813,"dddd")</f>
        <v>Sunday</v>
      </c>
      <c r="H813" s="16" t="s">
        <v>80</v>
      </c>
      <c r="I813" s="16" t="s">
        <v>2598</v>
      </c>
      <c r="J813" s="16" t="s">
        <v>2599</v>
      </c>
      <c r="K813" s="21">
        <f>1/COUNTIF(J:J,'Store Data - 2017'!$J813)</f>
        <v>0.2</v>
      </c>
      <c r="L813" s="16" t="s">
        <v>48</v>
      </c>
      <c r="M813" s="16" t="s">
        <v>26</v>
      </c>
      <c r="N813" s="16" t="s">
        <v>126</v>
      </c>
      <c r="O813" s="16" t="s">
        <v>127</v>
      </c>
      <c r="P813" s="16">
        <v>10024</v>
      </c>
      <c r="Q813" s="16" t="s">
        <v>40</v>
      </c>
      <c r="R813" s="16" t="s">
        <v>1009</v>
      </c>
      <c r="S813" s="16" t="s">
        <v>61</v>
      </c>
      <c r="T813" s="16" t="s">
        <v>62</v>
      </c>
      <c r="U813" s="16" t="s">
        <v>1010</v>
      </c>
      <c r="V813" s="18">
        <v>2399.6</v>
      </c>
      <c r="W813" s="16">
        <v>8</v>
      </c>
      <c r="X813" s="16">
        <v>0</v>
      </c>
      <c r="Y813" s="18">
        <v>647.89200000000005</v>
      </c>
    </row>
    <row r="814" spans="1:25" x14ac:dyDescent="0.3">
      <c r="A814" s="13">
        <v>2626</v>
      </c>
      <c r="B814" s="13" t="s">
        <v>2597</v>
      </c>
      <c r="C814" s="21">
        <f>1/COUNTIF(B:B,'Store Data - 2017'!$B814)</f>
        <v>0.25</v>
      </c>
      <c r="D814" s="14">
        <v>43030</v>
      </c>
      <c r="E814" s="14">
        <v>43032</v>
      </c>
      <c r="F814" s="22" t="str">
        <f>TEXT('Store Data - 2017'!$D814,"mmmm")</f>
        <v>October</v>
      </c>
      <c r="G814" s="22" t="str">
        <f>TEXT('Store Data - 2017'!$D814,"dddd")</f>
        <v>Sunday</v>
      </c>
      <c r="H814" s="13" t="s">
        <v>80</v>
      </c>
      <c r="I814" s="13" t="s">
        <v>2598</v>
      </c>
      <c r="J814" s="13" t="s">
        <v>2599</v>
      </c>
      <c r="K814" s="21">
        <f>1/COUNTIF(J:J,'Store Data - 2017'!$J814)</f>
        <v>0.2</v>
      </c>
      <c r="L814" s="13" t="s">
        <v>48</v>
      </c>
      <c r="M814" s="13" t="s">
        <v>26</v>
      </c>
      <c r="N814" s="13" t="s">
        <v>126</v>
      </c>
      <c r="O814" s="13" t="s">
        <v>127</v>
      </c>
      <c r="P814" s="13">
        <v>10024</v>
      </c>
      <c r="Q814" s="13" t="s">
        <v>40</v>
      </c>
      <c r="R814" s="13" t="s">
        <v>2602</v>
      </c>
      <c r="S814" s="13" t="s">
        <v>31</v>
      </c>
      <c r="T814" s="13" t="s">
        <v>180</v>
      </c>
      <c r="U814" s="13" t="s">
        <v>2603</v>
      </c>
      <c r="V814" s="15">
        <v>63.9</v>
      </c>
      <c r="W814" s="13">
        <v>5</v>
      </c>
      <c r="X814" s="13">
        <v>0</v>
      </c>
      <c r="Y814" s="15">
        <v>28.754999999999999</v>
      </c>
    </row>
    <row r="815" spans="1:25" x14ac:dyDescent="0.3">
      <c r="A815" s="16">
        <v>2627</v>
      </c>
      <c r="B815" s="16" t="s">
        <v>2597</v>
      </c>
      <c r="C815" s="21">
        <f>1/COUNTIF(B:B,'Store Data - 2017'!$B815)</f>
        <v>0.25</v>
      </c>
      <c r="D815" s="17">
        <v>43030</v>
      </c>
      <c r="E815" s="17">
        <v>43032</v>
      </c>
      <c r="F815" s="22" t="str">
        <f>TEXT('Store Data - 2017'!$D815,"mmmm")</f>
        <v>October</v>
      </c>
      <c r="G815" s="22" t="str">
        <f>TEXT('Store Data - 2017'!$D815,"dddd")</f>
        <v>Sunday</v>
      </c>
      <c r="H815" s="16" t="s">
        <v>80</v>
      </c>
      <c r="I815" s="16" t="s">
        <v>2598</v>
      </c>
      <c r="J815" s="16" t="s">
        <v>2599</v>
      </c>
      <c r="K815" s="21">
        <f>1/COUNTIF(J:J,'Store Data - 2017'!$J815)</f>
        <v>0.2</v>
      </c>
      <c r="L815" s="16" t="s">
        <v>48</v>
      </c>
      <c r="M815" s="16" t="s">
        <v>26</v>
      </c>
      <c r="N815" s="16" t="s">
        <v>126</v>
      </c>
      <c r="O815" s="16" t="s">
        <v>127</v>
      </c>
      <c r="P815" s="16">
        <v>10024</v>
      </c>
      <c r="Q815" s="16" t="s">
        <v>40</v>
      </c>
      <c r="R815" s="16" t="s">
        <v>2604</v>
      </c>
      <c r="S815" s="16" t="s">
        <v>61</v>
      </c>
      <c r="T815" s="16" t="s">
        <v>62</v>
      </c>
      <c r="U815" s="16" t="s">
        <v>2605</v>
      </c>
      <c r="V815" s="18">
        <v>52.99</v>
      </c>
      <c r="W815" s="16">
        <v>1</v>
      </c>
      <c r="X815" s="16">
        <v>0</v>
      </c>
      <c r="Y815" s="18">
        <v>0.52990000000000004</v>
      </c>
    </row>
    <row r="816" spans="1:25" x14ac:dyDescent="0.3">
      <c r="A816" s="13">
        <v>2628</v>
      </c>
      <c r="B816" s="13" t="s">
        <v>2606</v>
      </c>
      <c r="C816" s="21">
        <f>1/COUNTIF(B:B,'Store Data - 2017'!$B816)</f>
        <v>0.33333333333333331</v>
      </c>
      <c r="D816" s="14">
        <v>43052</v>
      </c>
      <c r="E816" s="14">
        <v>43054</v>
      </c>
      <c r="F816" s="22" t="str">
        <f>TEXT('Store Data - 2017'!$D816,"mmmm")</f>
        <v>November</v>
      </c>
      <c r="G816" s="22" t="str">
        <f>TEXT('Store Data - 2017'!$D816,"dddd")</f>
        <v>Monday</v>
      </c>
      <c r="H816" s="13" t="s">
        <v>80</v>
      </c>
      <c r="I816" s="13" t="s">
        <v>2409</v>
      </c>
      <c r="J816" s="13" t="s">
        <v>2410</v>
      </c>
      <c r="K816" s="21">
        <f>1/COUNTIF(J:J,'Store Data - 2017'!$J816)</f>
        <v>0.2</v>
      </c>
      <c r="L816" s="13" t="s">
        <v>57</v>
      </c>
      <c r="M816" s="13" t="s">
        <v>26</v>
      </c>
      <c r="N816" s="13" t="s">
        <v>1938</v>
      </c>
      <c r="O816" s="13" t="s">
        <v>166</v>
      </c>
      <c r="P816" s="13">
        <v>45503</v>
      </c>
      <c r="Q816" s="13" t="s">
        <v>40</v>
      </c>
      <c r="R816" s="13" t="s">
        <v>528</v>
      </c>
      <c r="S816" s="13" t="s">
        <v>61</v>
      </c>
      <c r="T816" s="13" t="s">
        <v>110</v>
      </c>
      <c r="U816" s="13" t="s">
        <v>529</v>
      </c>
      <c r="V816" s="15">
        <v>60.863999999999997</v>
      </c>
      <c r="W816" s="13">
        <v>4</v>
      </c>
      <c r="X816" s="13">
        <v>0.2</v>
      </c>
      <c r="Y816" s="15">
        <v>9.1295999999999999</v>
      </c>
    </row>
    <row r="817" spans="1:25" x14ac:dyDescent="0.3">
      <c r="A817" s="16">
        <v>2629</v>
      </c>
      <c r="B817" s="16" t="s">
        <v>2606</v>
      </c>
      <c r="C817" s="21">
        <f>1/COUNTIF(B:B,'Store Data - 2017'!$B817)</f>
        <v>0.33333333333333331</v>
      </c>
      <c r="D817" s="17">
        <v>43052</v>
      </c>
      <c r="E817" s="17">
        <v>43054</v>
      </c>
      <c r="F817" s="22" t="str">
        <f>TEXT('Store Data - 2017'!$D817,"mmmm")</f>
        <v>November</v>
      </c>
      <c r="G817" s="22" t="str">
        <f>TEXT('Store Data - 2017'!$D817,"dddd")</f>
        <v>Monday</v>
      </c>
      <c r="H817" s="16" t="s">
        <v>80</v>
      </c>
      <c r="I817" s="16" t="s">
        <v>2409</v>
      </c>
      <c r="J817" s="16" t="s">
        <v>2410</v>
      </c>
      <c r="K817" s="21">
        <f>1/COUNTIF(J:J,'Store Data - 2017'!$J817)</f>
        <v>0.2</v>
      </c>
      <c r="L817" s="16" t="s">
        <v>57</v>
      </c>
      <c r="M817" s="16" t="s">
        <v>26</v>
      </c>
      <c r="N817" s="16" t="s">
        <v>1938</v>
      </c>
      <c r="O817" s="16" t="s">
        <v>166</v>
      </c>
      <c r="P817" s="16">
        <v>45503</v>
      </c>
      <c r="Q817" s="16" t="s">
        <v>40</v>
      </c>
      <c r="R817" s="16" t="s">
        <v>2607</v>
      </c>
      <c r="S817" s="16" t="s">
        <v>61</v>
      </c>
      <c r="T817" s="16" t="s">
        <v>765</v>
      </c>
      <c r="U817" s="16" t="s">
        <v>2608</v>
      </c>
      <c r="V817" s="18">
        <v>652.995</v>
      </c>
      <c r="W817" s="16">
        <v>7</v>
      </c>
      <c r="X817" s="16">
        <v>0.7</v>
      </c>
      <c r="Y817" s="18">
        <v>-935.95950000000005</v>
      </c>
    </row>
    <row r="818" spans="1:25" x14ac:dyDescent="0.3">
      <c r="A818" s="13">
        <v>2630</v>
      </c>
      <c r="B818" s="13" t="s">
        <v>2606</v>
      </c>
      <c r="C818" s="21">
        <f>1/COUNTIF(B:B,'Store Data - 2017'!$B818)</f>
        <v>0.33333333333333331</v>
      </c>
      <c r="D818" s="14">
        <v>43052</v>
      </c>
      <c r="E818" s="14">
        <v>43054</v>
      </c>
      <c r="F818" s="22" t="str">
        <f>TEXT('Store Data - 2017'!$D818,"mmmm")</f>
        <v>November</v>
      </c>
      <c r="G818" s="22" t="str">
        <f>TEXT('Store Data - 2017'!$D818,"dddd")</f>
        <v>Monday</v>
      </c>
      <c r="H818" s="13" t="s">
        <v>80</v>
      </c>
      <c r="I818" s="13" t="s">
        <v>2409</v>
      </c>
      <c r="J818" s="13" t="s">
        <v>2410</v>
      </c>
      <c r="K818" s="21">
        <f>1/COUNTIF(J:J,'Store Data - 2017'!$J818)</f>
        <v>0.2</v>
      </c>
      <c r="L818" s="13" t="s">
        <v>57</v>
      </c>
      <c r="M818" s="13" t="s">
        <v>26</v>
      </c>
      <c r="N818" s="13" t="s">
        <v>1938</v>
      </c>
      <c r="O818" s="13" t="s">
        <v>166</v>
      </c>
      <c r="P818" s="13">
        <v>45503</v>
      </c>
      <c r="Q818" s="13" t="s">
        <v>40</v>
      </c>
      <c r="R818" s="13" t="s">
        <v>2609</v>
      </c>
      <c r="S818" s="13" t="s">
        <v>31</v>
      </c>
      <c r="T818" s="13" t="s">
        <v>84</v>
      </c>
      <c r="U818" s="13" t="s">
        <v>2610</v>
      </c>
      <c r="V818" s="15">
        <v>11.22</v>
      </c>
      <c r="W818" s="13">
        <v>10</v>
      </c>
      <c r="X818" s="13">
        <v>0.7</v>
      </c>
      <c r="Y818" s="15">
        <v>-7.48</v>
      </c>
    </row>
    <row r="819" spans="1:25" x14ac:dyDescent="0.3">
      <c r="A819" s="16">
        <v>2632</v>
      </c>
      <c r="B819" s="16" t="s">
        <v>2611</v>
      </c>
      <c r="C819" s="21">
        <f>1/COUNTIF(B:B,'Store Data - 2017'!$B819)</f>
        <v>0.33333333333333331</v>
      </c>
      <c r="D819" s="17">
        <v>42870</v>
      </c>
      <c r="E819" s="17">
        <v>42875</v>
      </c>
      <c r="F819" s="22" t="str">
        <f>TEXT('Store Data - 2017'!$D819,"mmmm")</f>
        <v>May</v>
      </c>
      <c r="G819" s="22" t="str">
        <f>TEXT('Store Data - 2017'!$D819,"dddd")</f>
        <v>Monday</v>
      </c>
      <c r="H819" s="16" t="s">
        <v>22</v>
      </c>
      <c r="I819" s="16" t="s">
        <v>2612</v>
      </c>
      <c r="J819" s="16" t="s">
        <v>2613</v>
      </c>
      <c r="K819" s="21">
        <f>1/COUNTIF(J:J,'Store Data - 2017'!$J819)</f>
        <v>0.2</v>
      </c>
      <c r="L819" s="16" t="s">
        <v>25</v>
      </c>
      <c r="M819" s="16" t="s">
        <v>26</v>
      </c>
      <c r="N819" s="16" t="s">
        <v>432</v>
      </c>
      <c r="O819" s="16" t="s">
        <v>433</v>
      </c>
      <c r="P819" s="16">
        <v>98103</v>
      </c>
      <c r="Q819" s="16" t="s">
        <v>120</v>
      </c>
      <c r="R819" s="16" t="s">
        <v>2614</v>
      </c>
      <c r="S819" s="16" t="s">
        <v>42</v>
      </c>
      <c r="T819" s="16" t="s">
        <v>87</v>
      </c>
      <c r="U819" s="16" t="s">
        <v>2615</v>
      </c>
      <c r="V819" s="18">
        <v>39.96</v>
      </c>
      <c r="W819" s="16">
        <v>2</v>
      </c>
      <c r="X819" s="16">
        <v>0</v>
      </c>
      <c r="Y819" s="18">
        <v>17.1828</v>
      </c>
    </row>
    <row r="820" spans="1:25" x14ac:dyDescent="0.3">
      <c r="A820" s="13">
        <v>2633</v>
      </c>
      <c r="B820" s="13" t="s">
        <v>2611</v>
      </c>
      <c r="C820" s="21">
        <f>1/COUNTIF(B:B,'Store Data - 2017'!$B820)</f>
        <v>0.33333333333333331</v>
      </c>
      <c r="D820" s="14">
        <v>42870</v>
      </c>
      <c r="E820" s="14">
        <v>42875</v>
      </c>
      <c r="F820" s="22" t="str">
        <f>TEXT('Store Data - 2017'!$D820,"mmmm")</f>
        <v>May</v>
      </c>
      <c r="G820" s="22" t="str">
        <f>TEXT('Store Data - 2017'!$D820,"dddd")</f>
        <v>Monday</v>
      </c>
      <c r="H820" s="13" t="s">
        <v>22</v>
      </c>
      <c r="I820" s="13" t="s">
        <v>2612</v>
      </c>
      <c r="J820" s="13" t="s">
        <v>2613</v>
      </c>
      <c r="K820" s="21">
        <f>1/COUNTIF(J:J,'Store Data - 2017'!$J820)</f>
        <v>0.2</v>
      </c>
      <c r="L820" s="13" t="s">
        <v>25</v>
      </c>
      <c r="M820" s="13" t="s">
        <v>26</v>
      </c>
      <c r="N820" s="13" t="s">
        <v>432</v>
      </c>
      <c r="O820" s="13" t="s">
        <v>433</v>
      </c>
      <c r="P820" s="13">
        <v>98103</v>
      </c>
      <c r="Q820" s="13" t="s">
        <v>120</v>
      </c>
      <c r="R820" s="13" t="s">
        <v>2616</v>
      </c>
      <c r="S820" s="13" t="s">
        <v>42</v>
      </c>
      <c r="T820" s="13" t="s">
        <v>43</v>
      </c>
      <c r="U820" s="13" t="s">
        <v>2617</v>
      </c>
      <c r="V820" s="15">
        <v>42.624000000000002</v>
      </c>
      <c r="W820" s="13">
        <v>2</v>
      </c>
      <c r="X820" s="13">
        <v>0.2</v>
      </c>
      <c r="Y820" s="15">
        <v>4.2624000000000004</v>
      </c>
    </row>
    <row r="821" spans="1:25" x14ac:dyDescent="0.3">
      <c r="A821" s="16">
        <v>2634</v>
      </c>
      <c r="B821" s="16" t="s">
        <v>2611</v>
      </c>
      <c r="C821" s="21">
        <f>1/COUNTIF(B:B,'Store Data - 2017'!$B821)</f>
        <v>0.33333333333333331</v>
      </c>
      <c r="D821" s="17">
        <v>42870</v>
      </c>
      <c r="E821" s="17">
        <v>42875</v>
      </c>
      <c r="F821" s="22" t="str">
        <f>TEXT('Store Data - 2017'!$D821,"mmmm")</f>
        <v>May</v>
      </c>
      <c r="G821" s="22" t="str">
        <f>TEXT('Store Data - 2017'!$D821,"dddd")</f>
        <v>Monday</v>
      </c>
      <c r="H821" s="16" t="s">
        <v>22</v>
      </c>
      <c r="I821" s="16" t="s">
        <v>2612</v>
      </c>
      <c r="J821" s="16" t="s">
        <v>2613</v>
      </c>
      <c r="K821" s="21">
        <f>1/COUNTIF(J:J,'Store Data - 2017'!$J821)</f>
        <v>0.2</v>
      </c>
      <c r="L821" s="16" t="s">
        <v>25</v>
      </c>
      <c r="M821" s="16" t="s">
        <v>26</v>
      </c>
      <c r="N821" s="16" t="s">
        <v>432</v>
      </c>
      <c r="O821" s="16" t="s">
        <v>433</v>
      </c>
      <c r="P821" s="16">
        <v>98103</v>
      </c>
      <c r="Q821" s="16" t="s">
        <v>120</v>
      </c>
      <c r="R821" s="16" t="s">
        <v>947</v>
      </c>
      <c r="S821" s="16" t="s">
        <v>42</v>
      </c>
      <c r="T821" s="16" t="s">
        <v>43</v>
      </c>
      <c r="U821" s="16" t="s">
        <v>948</v>
      </c>
      <c r="V821" s="18">
        <v>220.96</v>
      </c>
      <c r="W821" s="16">
        <v>1</v>
      </c>
      <c r="X821" s="16">
        <v>0.2</v>
      </c>
      <c r="Y821" s="18">
        <v>24.858000000000001</v>
      </c>
    </row>
    <row r="822" spans="1:25" x14ac:dyDescent="0.3">
      <c r="A822" s="13">
        <v>2638</v>
      </c>
      <c r="B822" s="13" t="s">
        <v>2618</v>
      </c>
      <c r="C822" s="21">
        <f>1/COUNTIF(B:B,'Store Data - 2017'!$B822)</f>
        <v>0.25</v>
      </c>
      <c r="D822" s="14">
        <v>42898</v>
      </c>
      <c r="E822" s="14">
        <v>42904</v>
      </c>
      <c r="F822" s="22" t="str">
        <f>TEXT('Store Data - 2017'!$D822,"mmmm")</f>
        <v>June</v>
      </c>
      <c r="G822" s="22" t="str">
        <f>TEXT('Store Data - 2017'!$D822,"dddd")</f>
        <v>Monday</v>
      </c>
      <c r="H822" s="13" t="s">
        <v>22</v>
      </c>
      <c r="I822" s="13" t="s">
        <v>2619</v>
      </c>
      <c r="J822" s="13" t="s">
        <v>2620</v>
      </c>
      <c r="K822" s="21">
        <f>1/COUNTIF(J:J,'Store Data - 2017'!$J822)</f>
        <v>0.2</v>
      </c>
      <c r="L822" s="13" t="s">
        <v>25</v>
      </c>
      <c r="M822" s="13" t="s">
        <v>26</v>
      </c>
      <c r="N822" s="13" t="s">
        <v>126</v>
      </c>
      <c r="O822" s="13" t="s">
        <v>127</v>
      </c>
      <c r="P822" s="13">
        <v>10035</v>
      </c>
      <c r="Q822" s="13" t="s">
        <v>40</v>
      </c>
      <c r="R822" s="13" t="s">
        <v>2621</v>
      </c>
      <c r="S822" s="13" t="s">
        <v>31</v>
      </c>
      <c r="T822" s="13" t="s">
        <v>32</v>
      </c>
      <c r="U822" s="13" t="s">
        <v>2622</v>
      </c>
      <c r="V822" s="15">
        <v>19.04</v>
      </c>
      <c r="W822" s="13">
        <v>4</v>
      </c>
      <c r="X822" s="13">
        <v>0</v>
      </c>
      <c r="Y822" s="15">
        <v>9.3295999999999992</v>
      </c>
    </row>
    <row r="823" spans="1:25" x14ac:dyDescent="0.3">
      <c r="A823" s="16">
        <v>2639</v>
      </c>
      <c r="B823" s="16" t="s">
        <v>2618</v>
      </c>
      <c r="C823" s="21">
        <f>1/COUNTIF(B:B,'Store Data - 2017'!$B823)</f>
        <v>0.25</v>
      </c>
      <c r="D823" s="17">
        <v>42898</v>
      </c>
      <c r="E823" s="17">
        <v>42904</v>
      </c>
      <c r="F823" s="22" t="str">
        <f>TEXT('Store Data - 2017'!$D823,"mmmm")</f>
        <v>June</v>
      </c>
      <c r="G823" s="22" t="str">
        <f>TEXT('Store Data - 2017'!$D823,"dddd")</f>
        <v>Monday</v>
      </c>
      <c r="H823" s="16" t="s">
        <v>22</v>
      </c>
      <c r="I823" s="16" t="s">
        <v>2619</v>
      </c>
      <c r="J823" s="16" t="s">
        <v>2620</v>
      </c>
      <c r="K823" s="21">
        <f>1/COUNTIF(J:J,'Store Data - 2017'!$J823)</f>
        <v>0.2</v>
      </c>
      <c r="L823" s="16" t="s">
        <v>25</v>
      </c>
      <c r="M823" s="16" t="s">
        <v>26</v>
      </c>
      <c r="N823" s="16" t="s">
        <v>126</v>
      </c>
      <c r="O823" s="16" t="s">
        <v>127</v>
      </c>
      <c r="P823" s="16">
        <v>10035</v>
      </c>
      <c r="Q823" s="16" t="s">
        <v>40</v>
      </c>
      <c r="R823" s="16" t="s">
        <v>834</v>
      </c>
      <c r="S823" s="16" t="s">
        <v>31</v>
      </c>
      <c r="T823" s="16" t="s">
        <v>84</v>
      </c>
      <c r="U823" s="16" t="s">
        <v>835</v>
      </c>
      <c r="V823" s="18">
        <v>13.128</v>
      </c>
      <c r="W823" s="16">
        <v>3</v>
      </c>
      <c r="X823" s="16">
        <v>0.2</v>
      </c>
      <c r="Y823" s="18">
        <v>4.2666000000000004</v>
      </c>
    </row>
    <row r="824" spans="1:25" x14ac:dyDescent="0.3">
      <c r="A824" s="13">
        <v>2640</v>
      </c>
      <c r="B824" s="13" t="s">
        <v>2618</v>
      </c>
      <c r="C824" s="21">
        <f>1/COUNTIF(B:B,'Store Data - 2017'!$B824)</f>
        <v>0.25</v>
      </c>
      <c r="D824" s="14">
        <v>42898</v>
      </c>
      <c r="E824" s="14">
        <v>42904</v>
      </c>
      <c r="F824" s="22" t="str">
        <f>TEXT('Store Data - 2017'!$D824,"mmmm")</f>
        <v>June</v>
      </c>
      <c r="G824" s="22" t="str">
        <f>TEXT('Store Data - 2017'!$D824,"dddd")</f>
        <v>Monday</v>
      </c>
      <c r="H824" s="13" t="s">
        <v>22</v>
      </c>
      <c r="I824" s="13" t="s">
        <v>2619</v>
      </c>
      <c r="J824" s="13" t="s">
        <v>2620</v>
      </c>
      <c r="K824" s="21">
        <f>1/COUNTIF(J:J,'Store Data - 2017'!$J824)</f>
        <v>0.2</v>
      </c>
      <c r="L824" s="13" t="s">
        <v>25</v>
      </c>
      <c r="M824" s="13" t="s">
        <v>26</v>
      </c>
      <c r="N824" s="13" t="s">
        <v>126</v>
      </c>
      <c r="O824" s="13" t="s">
        <v>127</v>
      </c>
      <c r="P824" s="13">
        <v>10035</v>
      </c>
      <c r="Q824" s="13" t="s">
        <v>40</v>
      </c>
      <c r="R824" s="13" t="s">
        <v>2623</v>
      </c>
      <c r="S824" s="13" t="s">
        <v>31</v>
      </c>
      <c r="T824" s="13" t="s">
        <v>146</v>
      </c>
      <c r="U824" s="13" t="s">
        <v>2624</v>
      </c>
      <c r="V824" s="15">
        <v>64.14</v>
      </c>
      <c r="W824" s="13">
        <v>3</v>
      </c>
      <c r="X824" s="13">
        <v>0</v>
      </c>
      <c r="Y824" s="15">
        <v>16.676400000000001</v>
      </c>
    </row>
    <row r="825" spans="1:25" x14ac:dyDescent="0.3">
      <c r="A825" s="16">
        <v>2641</v>
      </c>
      <c r="B825" s="16" t="s">
        <v>2618</v>
      </c>
      <c r="C825" s="21">
        <f>1/COUNTIF(B:B,'Store Data - 2017'!$B825)</f>
        <v>0.25</v>
      </c>
      <c r="D825" s="17">
        <v>42898</v>
      </c>
      <c r="E825" s="17">
        <v>42904</v>
      </c>
      <c r="F825" s="22" t="str">
        <f>TEXT('Store Data - 2017'!$D825,"mmmm")</f>
        <v>June</v>
      </c>
      <c r="G825" s="22" t="str">
        <f>TEXT('Store Data - 2017'!$D825,"dddd")</f>
        <v>Monday</v>
      </c>
      <c r="H825" s="16" t="s">
        <v>22</v>
      </c>
      <c r="I825" s="16" t="s">
        <v>2619</v>
      </c>
      <c r="J825" s="16" t="s">
        <v>2620</v>
      </c>
      <c r="K825" s="21">
        <f>1/COUNTIF(J:J,'Store Data - 2017'!$J825)</f>
        <v>0.2</v>
      </c>
      <c r="L825" s="16" t="s">
        <v>25</v>
      </c>
      <c r="M825" s="16" t="s">
        <v>26</v>
      </c>
      <c r="N825" s="16" t="s">
        <v>126</v>
      </c>
      <c r="O825" s="16" t="s">
        <v>127</v>
      </c>
      <c r="P825" s="16">
        <v>10035</v>
      </c>
      <c r="Q825" s="16" t="s">
        <v>40</v>
      </c>
      <c r="R825" s="16" t="s">
        <v>2625</v>
      </c>
      <c r="S825" s="16" t="s">
        <v>42</v>
      </c>
      <c r="T825" s="16" t="s">
        <v>43</v>
      </c>
      <c r="U825" s="16" t="s">
        <v>2626</v>
      </c>
      <c r="V825" s="18">
        <v>858.24</v>
      </c>
      <c r="W825" s="16">
        <v>4</v>
      </c>
      <c r="X825" s="16">
        <v>0.1</v>
      </c>
      <c r="Y825" s="18">
        <v>143.04</v>
      </c>
    </row>
    <row r="826" spans="1:25" x14ac:dyDescent="0.3">
      <c r="A826" s="13">
        <v>2652</v>
      </c>
      <c r="B826" s="13" t="s">
        <v>2627</v>
      </c>
      <c r="C826" s="21">
        <f>1/COUNTIF(B:B,'Store Data - 2017'!$B826)</f>
        <v>0.14285714285714285</v>
      </c>
      <c r="D826" s="14">
        <v>42995</v>
      </c>
      <c r="E826" s="14">
        <v>42999</v>
      </c>
      <c r="F826" s="22" t="str">
        <f>TEXT('Store Data - 2017'!$D826,"mmmm")</f>
        <v>September</v>
      </c>
      <c r="G826" s="22" t="str">
        <f>TEXT('Store Data - 2017'!$D826,"dddd")</f>
        <v>Sunday</v>
      </c>
      <c r="H826" s="13" t="s">
        <v>35</v>
      </c>
      <c r="I826" s="13" t="s">
        <v>2628</v>
      </c>
      <c r="J826" s="13" t="s">
        <v>2629</v>
      </c>
      <c r="K826" s="21">
        <f>1/COUNTIF(J:J,'Store Data - 2017'!$J826)</f>
        <v>0.125</v>
      </c>
      <c r="L826" s="13" t="s">
        <v>57</v>
      </c>
      <c r="M826" s="13" t="s">
        <v>26</v>
      </c>
      <c r="N826" s="13" t="s">
        <v>2630</v>
      </c>
      <c r="O826" s="13" t="s">
        <v>2631</v>
      </c>
      <c r="P826" s="13">
        <v>84604</v>
      </c>
      <c r="Q826" s="13" t="s">
        <v>120</v>
      </c>
      <c r="R826" s="13" t="s">
        <v>2632</v>
      </c>
      <c r="S826" s="13" t="s">
        <v>31</v>
      </c>
      <c r="T826" s="13" t="s">
        <v>84</v>
      </c>
      <c r="U826" s="13" t="s">
        <v>1211</v>
      </c>
      <c r="V826" s="15">
        <v>10.776</v>
      </c>
      <c r="W826" s="13">
        <v>3</v>
      </c>
      <c r="X826" s="13">
        <v>0.2</v>
      </c>
      <c r="Y826" s="15">
        <v>3.5022000000000002</v>
      </c>
    </row>
    <row r="827" spans="1:25" x14ac:dyDescent="0.3">
      <c r="A827" s="16">
        <v>2653</v>
      </c>
      <c r="B827" s="16" t="s">
        <v>2627</v>
      </c>
      <c r="C827" s="21">
        <f>1/COUNTIF(B:B,'Store Data - 2017'!$B827)</f>
        <v>0.14285714285714285</v>
      </c>
      <c r="D827" s="17">
        <v>42995</v>
      </c>
      <c r="E827" s="17">
        <v>42999</v>
      </c>
      <c r="F827" s="22" t="str">
        <f>TEXT('Store Data - 2017'!$D827,"mmmm")</f>
        <v>September</v>
      </c>
      <c r="G827" s="22" t="str">
        <f>TEXT('Store Data - 2017'!$D827,"dddd")</f>
        <v>Sunday</v>
      </c>
      <c r="H827" s="16" t="s">
        <v>35</v>
      </c>
      <c r="I827" s="16" t="s">
        <v>2628</v>
      </c>
      <c r="J827" s="16" t="s">
        <v>2629</v>
      </c>
      <c r="K827" s="21">
        <f>1/COUNTIF(J:J,'Store Data - 2017'!$J827)</f>
        <v>0.125</v>
      </c>
      <c r="L827" s="16" t="s">
        <v>57</v>
      </c>
      <c r="M827" s="16" t="s">
        <v>26</v>
      </c>
      <c r="N827" s="16" t="s">
        <v>2630</v>
      </c>
      <c r="O827" s="16" t="s">
        <v>2631</v>
      </c>
      <c r="P827" s="16">
        <v>84604</v>
      </c>
      <c r="Q827" s="16" t="s">
        <v>120</v>
      </c>
      <c r="R827" s="16" t="s">
        <v>2633</v>
      </c>
      <c r="S827" s="16" t="s">
        <v>31</v>
      </c>
      <c r="T827" s="16" t="s">
        <v>84</v>
      </c>
      <c r="U827" s="16" t="s">
        <v>2634</v>
      </c>
      <c r="V827" s="18">
        <v>11.784000000000001</v>
      </c>
      <c r="W827" s="16">
        <v>3</v>
      </c>
      <c r="X827" s="16">
        <v>0.2</v>
      </c>
      <c r="Y827" s="18">
        <v>4.2717000000000001</v>
      </c>
    </row>
    <row r="828" spans="1:25" x14ac:dyDescent="0.3">
      <c r="A828" s="13">
        <v>2654</v>
      </c>
      <c r="B828" s="13" t="s">
        <v>2627</v>
      </c>
      <c r="C828" s="21">
        <f>1/COUNTIF(B:B,'Store Data - 2017'!$B828)</f>
        <v>0.14285714285714285</v>
      </c>
      <c r="D828" s="14">
        <v>42995</v>
      </c>
      <c r="E828" s="14">
        <v>42999</v>
      </c>
      <c r="F828" s="22" t="str">
        <f>TEXT('Store Data - 2017'!$D828,"mmmm")</f>
        <v>September</v>
      </c>
      <c r="G828" s="22" t="str">
        <f>TEXT('Store Data - 2017'!$D828,"dddd")</f>
        <v>Sunday</v>
      </c>
      <c r="H828" s="13" t="s">
        <v>35</v>
      </c>
      <c r="I828" s="13" t="s">
        <v>2628</v>
      </c>
      <c r="J828" s="13" t="s">
        <v>2629</v>
      </c>
      <c r="K828" s="21">
        <f>1/COUNTIF(J:J,'Store Data - 2017'!$J828)</f>
        <v>0.125</v>
      </c>
      <c r="L828" s="13" t="s">
        <v>57</v>
      </c>
      <c r="M828" s="13" t="s">
        <v>26</v>
      </c>
      <c r="N828" s="13" t="s">
        <v>2630</v>
      </c>
      <c r="O828" s="13" t="s">
        <v>2631</v>
      </c>
      <c r="P828" s="13">
        <v>84604</v>
      </c>
      <c r="Q828" s="13" t="s">
        <v>120</v>
      </c>
      <c r="R828" s="13" t="s">
        <v>2635</v>
      </c>
      <c r="S828" s="13" t="s">
        <v>31</v>
      </c>
      <c r="T828" s="13" t="s">
        <v>32</v>
      </c>
      <c r="U828" s="13" t="s">
        <v>2636</v>
      </c>
      <c r="V828" s="15">
        <v>164.88</v>
      </c>
      <c r="W828" s="13">
        <v>3</v>
      </c>
      <c r="X828" s="13">
        <v>0</v>
      </c>
      <c r="Y828" s="15">
        <v>80.791200000000003</v>
      </c>
    </row>
    <row r="829" spans="1:25" x14ac:dyDescent="0.3">
      <c r="A829" s="16">
        <v>2655</v>
      </c>
      <c r="B829" s="16" t="s">
        <v>2627</v>
      </c>
      <c r="C829" s="21">
        <f>1/COUNTIF(B:B,'Store Data - 2017'!$B829)</f>
        <v>0.14285714285714285</v>
      </c>
      <c r="D829" s="17">
        <v>42995</v>
      </c>
      <c r="E829" s="17">
        <v>42999</v>
      </c>
      <c r="F829" s="22" t="str">
        <f>TEXT('Store Data - 2017'!$D829,"mmmm")</f>
        <v>September</v>
      </c>
      <c r="G829" s="22" t="str">
        <f>TEXT('Store Data - 2017'!$D829,"dddd")</f>
        <v>Sunday</v>
      </c>
      <c r="H829" s="16" t="s">
        <v>35</v>
      </c>
      <c r="I829" s="16" t="s">
        <v>2628</v>
      </c>
      <c r="J829" s="16" t="s">
        <v>2629</v>
      </c>
      <c r="K829" s="21">
        <f>1/COUNTIF(J:J,'Store Data - 2017'!$J829)</f>
        <v>0.125</v>
      </c>
      <c r="L829" s="16" t="s">
        <v>57</v>
      </c>
      <c r="M829" s="16" t="s">
        <v>26</v>
      </c>
      <c r="N829" s="16" t="s">
        <v>2630</v>
      </c>
      <c r="O829" s="16" t="s">
        <v>2631</v>
      </c>
      <c r="P829" s="16">
        <v>84604</v>
      </c>
      <c r="Q829" s="16" t="s">
        <v>120</v>
      </c>
      <c r="R829" s="16" t="s">
        <v>2637</v>
      </c>
      <c r="S829" s="16" t="s">
        <v>42</v>
      </c>
      <c r="T829" s="16" t="s">
        <v>425</v>
      </c>
      <c r="U829" s="16" t="s">
        <v>2638</v>
      </c>
      <c r="V829" s="18">
        <v>1292.94</v>
      </c>
      <c r="W829" s="16">
        <v>3</v>
      </c>
      <c r="X829" s="16">
        <v>0</v>
      </c>
      <c r="Y829" s="18">
        <v>77.576400000000007</v>
      </c>
    </row>
    <row r="830" spans="1:25" x14ac:dyDescent="0.3">
      <c r="A830" s="13">
        <v>2656</v>
      </c>
      <c r="B830" s="13" t="s">
        <v>2627</v>
      </c>
      <c r="C830" s="21">
        <f>1/COUNTIF(B:B,'Store Data - 2017'!$B830)</f>
        <v>0.14285714285714285</v>
      </c>
      <c r="D830" s="14">
        <v>42995</v>
      </c>
      <c r="E830" s="14">
        <v>42999</v>
      </c>
      <c r="F830" s="22" t="str">
        <f>TEXT('Store Data - 2017'!$D830,"mmmm")</f>
        <v>September</v>
      </c>
      <c r="G830" s="22" t="str">
        <f>TEXT('Store Data - 2017'!$D830,"dddd")</f>
        <v>Sunday</v>
      </c>
      <c r="H830" s="13" t="s">
        <v>35</v>
      </c>
      <c r="I830" s="13" t="s">
        <v>2628</v>
      </c>
      <c r="J830" s="13" t="s">
        <v>2629</v>
      </c>
      <c r="K830" s="21">
        <f>1/COUNTIF(J:J,'Store Data - 2017'!$J830)</f>
        <v>0.125</v>
      </c>
      <c r="L830" s="13" t="s">
        <v>57</v>
      </c>
      <c r="M830" s="13" t="s">
        <v>26</v>
      </c>
      <c r="N830" s="13" t="s">
        <v>2630</v>
      </c>
      <c r="O830" s="13" t="s">
        <v>2631</v>
      </c>
      <c r="P830" s="13">
        <v>84604</v>
      </c>
      <c r="Q830" s="13" t="s">
        <v>120</v>
      </c>
      <c r="R830" s="13" t="s">
        <v>2639</v>
      </c>
      <c r="S830" s="13" t="s">
        <v>31</v>
      </c>
      <c r="T830" s="13" t="s">
        <v>84</v>
      </c>
      <c r="U830" s="13" t="s">
        <v>2640</v>
      </c>
      <c r="V830" s="15">
        <v>25.584</v>
      </c>
      <c r="W830" s="13">
        <v>2</v>
      </c>
      <c r="X830" s="13">
        <v>0.2</v>
      </c>
      <c r="Y830" s="15">
        <v>8.9543999999999997</v>
      </c>
    </row>
    <row r="831" spans="1:25" x14ac:dyDescent="0.3">
      <c r="A831" s="16">
        <v>2657</v>
      </c>
      <c r="B831" s="16" t="s">
        <v>2627</v>
      </c>
      <c r="C831" s="21">
        <f>1/COUNTIF(B:B,'Store Data - 2017'!$B831)</f>
        <v>0.14285714285714285</v>
      </c>
      <c r="D831" s="17">
        <v>42995</v>
      </c>
      <c r="E831" s="17">
        <v>42999</v>
      </c>
      <c r="F831" s="22" t="str">
        <f>TEXT('Store Data - 2017'!$D831,"mmmm")</f>
        <v>September</v>
      </c>
      <c r="G831" s="22" t="str">
        <f>TEXT('Store Data - 2017'!$D831,"dddd")</f>
        <v>Sunday</v>
      </c>
      <c r="H831" s="16" t="s">
        <v>35</v>
      </c>
      <c r="I831" s="16" t="s">
        <v>2628</v>
      </c>
      <c r="J831" s="16" t="s">
        <v>2629</v>
      </c>
      <c r="K831" s="21">
        <f>1/COUNTIF(J:J,'Store Data - 2017'!$J831)</f>
        <v>0.125</v>
      </c>
      <c r="L831" s="16" t="s">
        <v>57</v>
      </c>
      <c r="M831" s="16" t="s">
        <v>26</v>
      </c>
      <c r="N831" s="16" t="s">
        <v>2630</v>
      </c>
      <c r="O831" s="16" t="s">
        <v>2631</v>
      </c>
      <c r="P831" s="16">
        <v>84604</v>
      </c>
      <c r="Q831" s="16" t="s">
        <v>120</v>
      </c>
      <c r="R831" s="16" t="s">
        <v>2641</v>
      </c>
      <c r="S831" s="16" t="s">
        <v>31</v>
      </c>
      <c r="T831" s="16" t="s">
        <v>70</v>
      </c>
      <c r="U831" s="16" t="s">
        <v>2642</v>
      </c>
      <c r="V831" s="18">
        <v>261.74</v>
      </c>
      <c r="W831" s="16">
        <v>2</v>
      </c>
      <c r="X831" s="16">
        <v>0</v>
      </c>
      <c r="Y831" s="18">
        <v>65.435000000000002</v>
      </c>
    </row>
    <row r="832" spans="1:25" x14ac:dyDescent="0.3">
      <c r="A832" s="13">
        <v>2658</v>
      </c>
      <c r="B832" s="13" t="s">
        <v>2627</v>
      </c>
      <c r="C832" s="21">
        <f>1/COUNTIF(B:B,'Store Data - 2017'!$B832)</f>
        <v>0.14285714285714285</v>
      </c>
      <c r="D832" s="14">
        <v>42995</v>
      </c>
      <c r="E832" s="14">
        <v>42999</v>
      </c>
      <c r="F832" s="22" t="str">
        <f>TEXT('Store Data - 2017'!$D832,"mmmm")</f>
        <v>September</v>
      </c>
      <c r="G832" s="22" t="str">
        <f>TEXT('Store Data - 2017'!$D832,"dddd")</f>
        <v>Sunday</v>
      </c>
      <c r="H832" s="13" t="s">
        <v>35</v>
      </c>
      <c r="I832" s="13" t="s">
        <v>2628</v>
      </c>
      <c r="J832" s="13" t="s">
        <v>2629</v>
      </c>
      <c r="K832" s="21">
        <f>1/COUNTIF(J:J,'Store Data - 2017'!$J832)</f>
        <v>0.125</v>
      </c>
      <c r="L832" s="13" t="s">
        <v>57</v>
      </c>
      <c r="M832" s="13" t="s">
        <v>26</v>
      </c>
      <c r="N832" s="13" t="s">
        <v>2630</v>
      </c>
      <c r="O832" s="13" t="s">
        <v>2631</v>
      </c>
      <c r="P832" s="13">
        <v>84604</v>
      </c>
      <c r="Q832" s="13" t="s">
        <v>120</v>
      </c>
      <c r="R832" s="13" t="s">
        <v>2643</v>
      </c>
      <c r="S832" s="13" t="s">
        <v>31</v>
      </c>
      <c r="T832" s="13" t="s">
        <v>113</v>
      </c>
      <c r="U832" s="13" t="s">
        <v>2644</v>
      </c>
      <c r="V832" s="15">
        <v>14.4</v>
      </c>
      <c r="W832" s="13">
        <v>5</v>
      </c>
      <c r="X832" s="13">
        <v>0</v>
      </c>
      <c r="Y832" s="15">
        <v>7.056</v>
      </c>
    </row>
    <row r="833" spans="1:25" x14ac:dyDescent="0.3">
      <c r="A833" s="16">
        <v>2661</v>
      </c>
      <c r="B833" s="16" t="s">
        <v>2645</v>
      </c>
      <c r="C833" s="21">
        <f>1/COUNTIF(B:B,'Store Data - 2017'!$B833)</f>
        <v>0.5</v>
      </c>
      <c r="D833" s="17">
        <v>43067</v>
      </c>
      <c r="E833" s="17">
        <v>43071</v>
      </c>
      <c r="F833" s="22" t="str">
        <f>TEXT('Store Data - 2017'!$D833,"mmmm")</f>
        <v>November</v>
      </c>
      <c r="G833" s="22" t="str">
        <f>TEXT('Store Data - 2017'!$D833,"dddd")</f>
        <v>Tuesday</v>
      </c>
      <c r="H833" s="16" t="s">
        <v>22</v>
      </c>
      <c r="I833" s="16" t="s">
        <v>2646</v>
      </c>
      <c r="J833" s="16" t="s">
        <v>2647</v>
      </c>
      <c r="K833" s="21">
        <f>1/COUNTIF(J:J,'Store Data - 2017'!$J833)</f>
        <v>0.5</v>
      </c>
      <c r="L833" s="16" t="s">
        <v>57</v>
      </c>
      <c r="M833" s="16" t="s">
        <v>26</v>
      </c>
      <c r="N833" s="16" t="s">
        <v>126</v>
      </c>
      <c r="O833" s="16" t="s">
        <v>127</v>
      </c>
      <c r="P833" s="16">
        <v>10035</v>
      </c>
      <c r="Q833" s="16" t="s">
        <v>40</v>
      </c>
      <c r="R833" s="16" t="s">
        <v>2648</v>
      </c>
      <c r="S833" s="16" t="s">
        <v>61</v>
      </c>
      <c r="T833" s="16" t="s">
        <v>62</v>
      </c>
      <c r="U833" s="16" t="s">
        <v>2649</v>
      </c>
      <c r="V833" s="18">
        <v>1979.89</v>
      </c>
      <c r="W833" s="16">
        <v>11</v>
      </c>
      <c r="X833" s="16">
        <v>0</v>
      </c>
      <c r="Y833" s="18">
        <v>494.97250000000003</v>
      </c>
    </row>
    <row r="834" spans="1:25" x14ac:dyDescent="0.3">
      <c r="A834" s="13">
        <v>2662</v>
      </c>
      <c r="B834" s="13" t="s">
        <v>2645</v>
      </c>
      <c r="C834" s="21">
        <f>1/COUNTIF(B:B,'Store Data - 2017'!$B834)</f>
        <v>0.5</v>
      </c>
      <c r="D834" s="14">
        <v>43067</v>
      </c>
      <c r="E834" s="14">
        <v>43071</v>
      </c>
      <c r="F834" s="22" t="str">
        <f>TEXT('Store Data - 2017'!$D834,"mmmm")</f>
        <v>November</v>
      </c>
      <c r="G834" s="22" t="str">
        <f>TEXT('Store Data - 2017'!$D834,"dddd")</f>
        <v>Tuesday</v>
      </c>
      <c r="H834" s="13" t="s">
        <v>22</v>
      </c>
      <c r="I834" s="13" t="s">
        <v>2646</v>
      </c>
      <c r="J834" s="13" t="s">
        <v>2647</v>
      </c>
      <c r="K834" s="21">
        <f>1/COUNTIF(J:J,'Store Data - 2017'!$J834)</f>
        <v>0.5</v>
      </c>
      <c r="L834" s="13" t="s">
        <v>57</v>
      </c>
      <c r="M834" s="13" t="s">
        <v>26</v>
      </c>
      <c r="N834" s="13" t="s">
        <v>126</v>
      </c>
      <c r="O834" s="13" t="s">
        <v>127</v>
      </c>
      <c r="P834" s="13">
        <v>10035</v>
      </c>
      <c r="Q834" s="13" t="s">
        <v>40</v>
      </c>
      <c r="R834" s="13" t="s">
        <v>2650</v>
      </c>
      <c r="S834" s="13" t="s">
        <v>31</v>
      </c>
      <c r="T834" s="13" t="s">
        <v>180</v>
      </c>
      <c r="U834" s="13" t="s">
        <v>2651</v>
      </c>
      <c r="V834" s="15">
        <v>79.959999999999994</v>
      </c>
      <c r="W834" s="13">
        <v>2</v>
      </c>
      <c r="X834" s="13">
        <v>0</v>
      </c>
      <c r="Y834" s="15">
        <v>35.981999999999999</v>
      </c>
    </row>
    <row r="835" spans="1:25" x14ac:dyDescent="0.3">
      <c r="A835" s="16">
        <v>2663</v>
      </c>
      <c r="B835" s="16" t="s">
        <v>2652</v>
      </c>
      <c r="C835" s="21">
        <f>1/COUNTIF(B:B,'Store Data - 2017'!$B835)</f>
        <v>1</v>
      </c>
      <c r="D835" s="17">
        <v>42839</v>
      </c>
      <c r="E835" s="17">
        <v>42840</v>
      </c>
      <c r="F835" s="22" t="str">
        <f>TEXT('Store Data - 2017'!$D835,"mmmm")</f>
        <v>April</v>
      </c>
      <c r="G835" s="22" t="str">
        <f>TEXT('Store Data - 2017'!$D835,"dddd")</f>
        <v>Friday</v>
      </c>
      <c r="H835" s="16" t="s">
        <v>80</v>
      </c>
      <c r="I835" s="16" t="s">
        <v>2653</v>
      </c>
      <c r="J835" s="16" t="s">
        <v>2654</v>
      </c>
      <c r="K835" s="21">
        <f>1/COUNTIF(J:J,'Store Data - 2017'!$J835)</f>
        <v>0.33333333333333331</v>
      </c>
      <c r="L835" s="16" t="s">
        <v>48</v>
      </c>
      <c r="M835" s="16" t="s">
        <v>26</v>
      </c>
      <c r="N835" s="16" t="s">
        <v>1938</v>
      </c>
      <c r="O835" s="16" t="s">
        <v>188</v>
      </c>
      <c r="P835" s="16">
        <v>65807</v>
      </c>
      <c r="Q835" s="16" t="s">
        <v>51</v>
      </c>
      <c r="R835" s="16" t="s">
        <v>274</v>
      </c>
      <c r="S835" s="16" t="s">
        <v>31</v>
      </c>
      <c r="T835" s="16" t="s">
        <v>84</v>
      </c>
      <c r="U835" s="16" t="s">
        <v>275</v>
      </c>
      <c r="V835" s="18">
        <v>8.76</v>
      </c>
      <c r="W835" s="16">
        <v>2</v>
      </c>
      <c r="X835" s="16">
        <v>0</v>
      </c>
      <c r="Y835" s="18">
        <v>4.2047999999999996</v>
      </c>
    </row>
    <row r="836" spans="1:25" x14ac:dyDescent="0.3">
      <c r="A836" s="13">
        <v>2675</v>
      </c>
      <c r="B836" s="13" t="s">
        <v>2655</v>
      </c>
      <c r="C836" s="21">
        <f>1/COUNTIF(B:B,'Store Data - 2017'!$B836)</f>
        <v>1</v>
      </c>
      <c r="D836" s="14">
        <v>43072</v>
      </c>
      <c r="E836" s="14">
        <v>43072</v>
      </c>
      <c r="F836" s="22" t="str">
        <f>TEXT('Store Data - 2017'!$D836,"mmmm")</f>
        <v>December</v>
      </c>
      <c r="G836" s="22" t="str">
        <f>TEXT('Store Data - 2017'!$D836,"dddd")</f>
        <v>Sunday</v>
      </c>
      <c r="H836" s="13" t="s">
        <v>760</v>
      </c>
      <c r="I836" s="13" t="s">
        <v>2656</v>
      </c>
      <c r="J836" s="13" t="s">
        <v>2657</v>
      </c>
      <c r="K836" s="21">
        <f>1/COUNTIF(J:J,'Store Data - 2017'!$J836)</f>
        <v>9.0909090909090912E-2</v>
      </c>
      <c r="L836" s="13" t="s">
        <v>25</v>
      </c>
      <c r="M836" s="13" t="s">
        <v>26</v>
      </c>
      <c r="N836" s="13" t="s">
        <v>876</v>
      </c>
      <c r="O836" s="13" t="s">
        <v>134</v>
      </c>
      <c r="P836" s="13">
        <v>92024</v>
      </c>
      <c r="Q836" s="13" t="s">
        <v>120</v>
      </c>
      <c r="R836" s="13" t="s">
        <v>1661</v>
      </c>
      <c r="S836" s="13" t="s">
        <v>31</v>
      </c>
      <c r="T836" s="13" t="s">
        <v>32</v>
      </c>
      <c r="U836" s="13" t="s">
        <v>2155</v>
      </c>
      <c r="V836" s="15">
        <v>166.44</v>
      </c>
      <c r="W836" s="13">
        <v>3</v>
      </c>
      <c r="X836" s="13">
        <v>0</v>
      </c>
      <c r="Y836" s="15">
        <v>79.891199999999998</v>
      </c>
    </row>
    <row r="837" spans="1:25" x14ac:dyDescent="0.3">
      <c r="A837" s="16">
        <v>2676</v>
      </c>
      <c r="B837" s="16" t="s">
        <v>2658</v>
      </c>
      <c r="C837" s="21">
        <f>1/COUNTIF(B:B,'Store Data - 2017'!$B837)</f>
        <v>0.5</v>
      </c>
      <c r="D837" s="17">
        <v>43066</v>
      </c>
      <c r="E837" s="17">
        <v>43071</v>
      </c>
      <c r="F837" s="22" t="str">
        <f>TEXT('Store Data - 2017'!$D837,"mmmm")</f>
        <v>November</v>
      </c>
      <c r="G837" s="22" t="str">
        <f>TEXT('Store Data - 2017'!$D837,"dddd")</f>
        <v>Monday</v>
      </c>
      <c r="H837" s="16" t="s">
        <v>22</v>
      </c>
      <c r="I837" s="16" t="s">
        <v>2659</v>
      </c>
      <c r="J837" s="16" t="s">
        <v>2660</v>
      </c>
      <c r="K837" s="21">
        <f>1/COUNTIF(J:J,'Store Data - 2017'!$J837)</f>
        <v>0.25</v>
      </c>
      <c r="L837" s="16" t="s">
        <v>25</v>
      </c>
      <c r="M837" s="16" t="s">
        <v>26</v>
      </c>
      <c r="N837" s="16" t="s">
        <v>2661</v>
      </c>
      <c r="O837" s="16" t="s">
        <v>28</v>
      </c>
      <c r="P837" s="16">
        <v>28806</v>
      </c>
      <c r="Q837" s="16" t="s">
        <v>29</v>
      </c>
      <c r="R837" s="16" t="s">
        <v>1322</v>
      </c>
      <c r="S837" s="16" t="s">
        <v>31</v>
      </c>
      <c r="T837" s="16" t="s">
        <v>146</v>
      </c>
      <c r="U837" s="16" t="s">
        <v>1323</v>
      </c>
      <c r="V837" s="18">
        <v>8.76</v>
      </c>
      <c r="W837" s="16">
        <v>5</v>
      </c>
      <c r="X837" s="16">
        <v>0.2</v>
      </c>
      <c r="Y837" s="18">
        <v>0.76649999999999996</v>
      </c>
    </row>
    <row r="838" spans="1:25" x14ac:dyDescent="0.3">
      <c r="A838" s="13">
        <v>2677</v>
      </c>
      <c r="B838" s="13" t="s">
        <v>2658</v>
      </c>
      <c r="C838" s="21">
        <f>1/COUNTIF(B:B,'Store Data - 2017'!$B838)</f>
        <v>0.5</v>
      </c>
      <c r="D838" s="14">
        <v>43066</v>
      </c>
      <c r="E838" s="14">
        <v>43071</v>
      </c>
      <c r="F838" s="22" t="str">
        <f>TEXT('Store Data - 2017'!$D838,"mmmm")</f>
        <v>November</v>
      </c>
      <c r="G838" s="22" t="str">
        <f>TEXT('Store Data - 2017'!$D838,"dddd")</f>
        <v>Monday</v>
      </c>
      <c r="H838" s="13" t="s">
        <v>22</v>
      </c>
      <c r="I838" s="13" t="s">
        <v>2659</v>
      </c>
      <c r="J838" s="13" t="s">
        <v>2660</v>
      </c>
      <c r="K838" s="21">
        <f>1/COUNTIF(J:J,'Store Data - 2017'!$J838)</f>
        <v>0.25</v>
      </c>
      <c r="L838" s="13" t="s">
        <v>25</v>
      </c>
      <c r="M838" s="13" t="s">
        <v>26</v>
      </c>
      <c r="N838" s="13" t="s">
        <v>2661</v>
      </c>
      <c r="O838" s="13" t="s">
        <v>28</v>
      </c>
      <c r="P838" s="13">
        <v>28806</v>
      </c>
      <c r="Q838" s="13" t="s">
        <v>29</v>
      </c>
      <c r="R838" s="13" t="s">
        <v>2662</v>
      </c>
      <c r="S838" s="13" t="s">
        <v>31</v>
      </c>
      <c r="T838" s="13" t="s">
        <v>190</v>
      </c>
      <c r="U838" s="13" t="s">
        <v>2663</v>
      </c>
      <c r="V838" s="15">
        <v>43.584000000000003</v>
      </c>
      <c r="W838" s="13">
        <v>1</v>
      </c>
      <c r="X838" s="13">
        <v>0.2</v>
      </c>
      <c r="Y838" s="15">
        <v>4.3583999999999996</v>
      </c>
    </row>
    <row r="839" spans="1:25" x14ac:dyDescent="0.3">
      <c r="A839" s="16">
        <v>2680</v>
      </c>
      <c r="B839" s="16" t="s">
        <v>2664</v>
      </c>
      <c r="C839" s="21">
        <f>1/COUNTIF(B:B,'Store Data - 2017'!$B839)</f>
        <v>0.2</v>
      </c>
      <c r="D839" s="17">
        <v>42756</v>
      </c>
      <c r="E839" s="17">
        <v>42762</v>
      </c>
      <c r="F839" s="22" t="str">
        <f>TEXT('Store Data - 2017'!$D839,"mmmm")</f>
        <v>January</v>
      </c>
      <c r="G839" s="22" t="str">
        <f>TEXT('Store Data - 2017'!$D839,"dddd")</f>
        <v>Saturday</v>
      </c>
      <c r="H839" s="16" t="s">
        <v>22</v>
      </c>
      <c r="I839" s="16" t="s">
        <v>1297</v>
      </c>
      <c r="J839" s="16" t="s">
        <v>1298</v>
      </c>
      <c r="K839" s="21">
        <f>1/COUNTIF(J:J,'Store Data - 2017'!$J839)</f>
        <v>5.2631578947368418E-2</v>
      </c>
      <c r="L839" s="16" t="s">
        <v>48</v>
      </c>
      <c r="M839" s="16" t="s">
        <v>26</v>
      </c>
      <c r="N839" s="16" t="s">
        <v>75</v>
      </c>
      <c r="O839" s="16" t="s">
        <v>76</v>
      </c>
      <c r="P839" s="16">
        <v>49201</v>
      </c>
      <c r="Q839" s="16" t="s">
        <v>51</v>
      </c>
      <c r="R839" s="16" t="s">
        <v>829</v>
      </c>
      <c r="S839" s="16" t="s">
        <v>31</v>
      </c>
      <c r="T839" s="16" t="s">
        <v>84</v>
      </c>
      <c r="U839" s="16" t="s">
        <v>830</v>
      </c>
      <c r="V839" s="18">
        <v>14.4</v>
      </c>
      <c r="W839" s="16">
        <v>5</v>
      </c>
      <c r="X839" s="16">
        <v>0</v>
      </c>
      <c r="Y839" s="18">
        <v>7.056</v>
      </c>
    </row>
    <row r="840" spans="1:25" x14ac:dyDescent="0.3">
      <c r="A840" s="13">
        <v>2681</v>
      </c>
      <c r="B840" s="13" t="s">
        <v>2664</v>
      </c>
      <c r="C840" s="21">
        <f>1/COUNTIF(B:B,'Store Data - 2017'!$B840)</f>
        <v>0.2</v>
      </c>
      <c r="D840" s="14">
        <v>42756</v>
      </c>
      <c r="E840" s="14">
        <v>42762</v>
      </c>
      <c r="F840" s="22" t="str">
        <f>TEXT('Store Data - 2017'!$D840,"mmmm")</f>
        <v>January</v>
      </c>
      <c r="G840" s="22" t="str">
        <f>TEXT('Store Data - 2017'!$D840,"dddd")</f>
        <v>Saturday</v>
      </c>
      <c r="H840" s="13" t="s">
        <v>22</v>
      </c>
      <c r="I840" s="13" t="s">
        <v>1297</v>
      </c>
      <c r="J840" s="13" t="s">
        <v>1298</v>
      </c>
      <c r="K840" s="21">
        <f>1/COUNTIF(J:J,'Store Data - 2017'!$J840)</f>
        <v>5.2631578947368418E-2</v>
      </c>
      <c r="L840" s="13" t="s">
        <v>48</v>
      </c>
      <c r="M840" s="13" t="s">
        <v>26</v>
      </c>
      <c r="N840" s="13" t="s">
        <v>75</v>
      </c>
      <c r="O840" s="13" t="s">
        <v>76</v>
      </c>
      <c r="P840" s="13">
        <v>49201</v>
      </c>
      <c r="Q840" s="13" t="s">
        <v>51</v>
      </c>
      <c r="R840" s="13" t="s">
        <v>2418</v>
      </c>
      <c r="S840" s="13" t="s">
        <v>61</v>
      </c>
      <c r="T840" s="13" t="s">
        <v>110</v>
      </c>
      <c r="U840" s="13" t="s">
        <v>2419</v>
      </c>
      <c r="V840" s="15">
        <v>619.95000000000005</v>
      </c>
      <c r="W840" s="13">
        <v>5</v>
      </c>
      <c r="X840" s="13">
        <v>0</v>
      </c>
      <c r="Y840" s="15">
        <v>111.59099999999999</v>
      </c>
    </row>
    <row r="841" spans="1:25" x14ac:dyDescent="0.3">
      <c r="A841" s="16">
        <v>2682</v>
      </c>
      <c r="B841" s="16" t="s">
        <v>2664</v>
      </c>
      <c r="C841" s="21">
        <f>1/COUNTIF(B:B,'Store Data - 2017'!$B841)</f>
        <v>0.2</v>
      </c>
      <c r="D841" s="17">
        <v>42756</v>
      </c>
      <c r="E841" s="17">
        <v>42762</v>
      </c>
      <c r="F841" s="22" t="str">
        <f>TEXT('Store Data - 2017'!$D841,"mmmm")</f>
        <v>January</v>
      </c>
      <c r="G841" s="22" t="str">
        <f>TEXT('Store Data - 2017'!$D841,"dddd")</f>
        <v>Saturday</v>
      </c>
      <c r="H841" s="16" t="s">
        <v>22</v>
      </c>
      <c r="I841" s="16" t="s">
        <v>1297</v>
      </c>
      <c r="J841" s="16" t="s">
        <v>1298</v>
      </c>
      <c r="K841" s="21">
        <f>1/COUNTIF(J:J,'Store Data - 2017'!$J841)</f>
        <v>5.2631578947368418E-2</v>
      </c>
      <c r="L841" s="16" t="s">
        <v>48</v>
      </c>
      <c r="M841" s="16" t="s">
        <v>26</v>
      </c>
      <c r="N841" s="16" t="s">
        <v>75</v>
      </c>
      <c r="O841" s="16" t="s">
        <v>76</v>
      </c>
      <c r="P841" s="16">
        <v>49201</v>
      </c>
      <c r="Q841" s="16" t="s">
        <v>51</v>
      </c>
      <c r="R841" s="16" t="s">
        <v>2665</v>
      </c>
      <c r="S841" s="16" t="s">
        <v>31</v>
      </c>
      <c r="T841" s="16" t="s">
        <v>84</v>
      </c>
      <c r="U841" s="16" t="s">
        <v>2666</v>
      </c>
      <c r="V841" s="18">
        <v>89.52</v>
      </c>
      <c r="W841" s="16">
        <v>4</v>
      </c>
      <c r="X841" s="16">
        <v>0</v>
      </c>
      <c r="Y841" s="18">
        <v>42.074399999999997</v>
      </c>
    </row>
    <row r="842" spans="1:25" x14ac:dyDescent="0.3">
      <c r="A842" s="13">
        <v>2683</v>
      </c>
      <c r="B842" s="13" t="s">
        <v>2664</v>
      </c>
      <c r="C842" s="21">
        <f>1/COUNTIF(B:B,'Store Data - 2017'!$B842)</f>
        <v>0.2</v>
      </c>
      <c r="D842" s="14">
        <v>42756</v>
      </c>
      <c r="E842" s="14">
        <v>42762</v>
      </c>
      <c r="F842" s="22" t="str">
        <f>TEXT('Store Data - 2017'!$D842,"mmmm")</f>
        <v>January</v>
      </c>
      <c r="G842" s="22" t="str">
        <f>TEXT('Store Data - 2017'!$D842,"dddd")</f>
        <v>Saturday</v>
      </c>
      <c r="H842" s="13" t="s">
        <v>22</v>
      </c>
      <c r="I842" s="13" t="s">
        <v>1297</v>
      </c>
      <c r="J842" s="13" t="s">
        <v>1298</v>
      </c>
      <c r="K842" s="21">
        <f>1/COUNTIF(J:J,'Store Data - 2017'!$J842)</f>
        <v>5.2631578947368418E-2</v>
      </c>
      <c r="L842" s="13" t="s">
        <v>48</v>
      </c>
      <c r="M842" s="13" t="s">
        <v>26</v>
      </c>
      <c r="N842" s="13" t="s">
        <v>75</v>
      </c>
      <c r="O842" s="13" t="s">
        <v>76</v>
      </c>
      <c r="P842" s="13">
        <v>49201</v>
      </c>
      <c r="Q842" s="13" t="s">
        <v>51</v>
      </c>
      <c r="R842" s="13" t="s">
        <v>2667</v>
      </c>
      <c r="S842" s="13" t="s">
        <v>61</v>
      </c>
      <c r="T842" s="13" t="s">
        <v>765</v>
      </c>
      <c r="U842" s="13" t="s">
        <v>2668</v>
      </c>
      <c r="V842" s="15">
        <v>350.97300000000001</v>
      </c>
      <c r="W842" s="13">
        <v>3</v>
      </c>
      <c r="X842" s="13">
        <v>0.1</v>
      </c>
      <c r="Y842" s="15">
        <v>152.0883</v>
      </c>
    </row>
    <row r="843" spans="1:25" x14ac:dyDescent="0.3">
      <c r="A843" s="16">
        <v>2684</v>
      </c>
      <c r="B843" s="16" t="s">
        <v>2664</v>
      </c>
      <c r="C843" s="21">
        <f>1/COUNTIF(B:B,'Store Data - 2017'!$B843)</f>
        <v>0.2</v>
      </c>
      <c r="D843" s="17">
        <v>42756</v>
      </c>
      <c r="E843" s="17">
        <v>42762</v>
      </c>
      <c r="F843" s="22" t="str">
        <f>TEXT('Store Data - 2017'!$D843,"mmmm")</f>
        <v>January</v>
      </c>
      <c r="G843" s="22" t="str">
        <f>TEXT('Store Data - 2017'!$D843,"dddd")</f>
        <v>Saturday</v>
      </c>
      <c r="H843" s="16" t="s">
        <v>22</v>
      </c>
      <c r="I843" s="16" t="s">
        <v>1297</v>
      </c>
      <c r="J843" s="16" t="s">
        <v>1298</v>
      </c>
      <c r="K843" s="21">
        <f>1/COUNTIF(J:J,'Store Data - 2017'!$J843)</f>
        <v>5.2631578947368418E-2</v>
      </c>
      <c r="L843" s="16" t="s">
        <v>48</v>
      </c>
      <c r="M843" s="16" t="s">
        <v>26</v>
      </c>
      <c r="N843" s="16" t="s">
        <v>75</v>
      </c>
      <c r="O843" s="16" t="s">
        <v>76</v>
      </c>
      <c r="P843" s="16">
        <v>49201</v>
      </c>
      <c r="Q843" s="16" t="s">
        <v>51</v>
      </c>
      <c r="R843" s="16" t="s">
        <v>2669</v>
      </c>
      <c r="S843" s="16" t="s">
        <v>61</v>
      </c>
      <c r="T843" s="16" t="s">
        <v>62</v>
      </c>
      <c r="U843" s="16" t="s">
        <v>2670</v>
      </c>
      <c r="V843" s="18">
        <v>164.99</v>
      </c>
      <c r="W843" s="16">
        <v>1</v>
      </c>
      <c r="X843" s="16">
        <v>0</v>
      </c>
      <c r="Y843" s="18">
        <v>49.497</v>
      </c>
    </row>
    <row r="844" spans="1:25" x14ac:dyDescent="0.3">
      <c r="A844" s="13">
        <v>2685</v>
      </c>
      <c r="B844" s="13" t="s">
        <v>2671</v>
      </c>
      <c r="C844" s="21">
        <f>1/COUNTIF(B:B,'Store Data - 2017'!$B844)</f>
        <v>1</v>
      </c>
      <c r="D844" s="14">
        <v>42915</v>
      </c>
      <c r="E844" s="14">
        <v>42922</v>
      </c>
      <c r="F844" s="22" t="str">
        <f>TEXT('Store Data - 2017'!$D844,"mmmm")</f>
        <v>June</v>
      </c>
      <c r="G844" s="22" t="str">
        <f>TEXT('Store Data - 2017'!$D844,"dddd")</f>
        <v>Thursday</v>
      </c>
      <c r="H844" s="13" t="s">
        <v>22</v>
      </c>
      <c r="I844" s="13" t="s">
        <v>2104</v>
      </c>
      <c r="J844" s="13" t="s">
        <v>2105</v>
      </c>
      <c r="K844" s="21">
        <f>1/COUNTIF(J:J,'Store Data - 2017'!$J844)</f>
        <v>0.25</v>
      </c>
      <c r="L844" s="13" t="s">
        <v>25</v>
      </c>
      <c r="M844" s="13" t="s">
        <v>26</v>
      </c>
      <c r="N844" s="13" t="s">
        <v>452</v>
      </c>
      <c r="O844" s="13" t="s">
        <v>134</v>
      </c>
      <c r="P844" s="13">
        <v>90004</v>
      </c>
      <c r="Q844" s="13" t="s">
        <v>120</v>
      </c>
      <c r="R844" s="13" t="s">
        <v>2372</v>
      </c>
      <c r="S844" s="13" t="s">
        <v>31</v>
      </c>
      <c r="T844" s="13" t="s">
        <v>84</v>
      </c>
      <c r="U844" s="13" t="s">
        <v>2373</v>
      </c>
      <c r="V844" s="15">
        <v>312.55200000000002</v>
      </c>
      <c r="W844" s="13">
        <v>9</v>
      </c>
      <c r="X844" s="13">
        <v>0.2</v>
      </c>
      <c r="Y844" s="15">
        <v>101.57940000000001</v>
      </c>
    </row>
    <row r="845" spans="1:25" x14ac:dyDescent="0.3">
      <c r="A845" s="16">
        <v>2691</v>
      </c>
      <c r="B845" s="16" t="s">
        <v>2672</v>
      </c>
      <c r="C845" s="21">
        <f>1/COUNTIF(B:B,'Store Data - 2017'!$B845)</f>
        <v>1</v>
      </c>
      <c r="D845" s="17">
        <v>43073</v>
      </c>
      <c r="E845" s="17">
        <v>43077</v>
      </c>
      <c r="F845" s="22" t="str">
        <f>TEXT('Store Data - 2017'!$D845,"mmmm")</f>
        <v>December</v>
      </c>
      <c r="G845" s="22" t="str">
        <f>TEXT('Store Data - 2017'!$D845,"dddd")</f>
        <v>Monday</v>
      </c>
      <c r="H845" s="16" t="s">
        <v>22</v>
      </c>
      <c r="I845" s="16" t="s">
        <v>1179</v>
      </c>
      <c r="J845" s="16" t="s">
        <v>1180</v>
      </c>
      <c r="K845" s="21">
        <f>1/COUNTIF(J:J,'Store Data - 2017'!$J845)</f>
        <v>0.2</v>
      </c>
      <c r="L845" s="16" t="s">
        <v>25</v>
      </c>
      <c r="M845" s="16" t="s">
        <v>26</v>
      </c>
      <c r="N845" s="16" t="s">
        <v>38</v>
      </c>
      <c r="O845" s="16" t="s">
        <v>39</v>
      </c>
      <c r="P845" s="16">
        <v>19134</v>
      </c>
      <c r="Q845" s="16" t="s">
        <v>40</v>
      </c>
      <c r="R845" s="16" t="s">
        <v>1488</v>
      </c>
      <c r="S845" s="16" t="s">
        <v>31</v>
      </c>
      <c r="T845" s="16" t="s">
        <v>84</v>
      </c>
      <c r="U845" s="16" t="s">
        <v>627</v>
      </c>
      <c r="V845" s="18">
        <v>5.3460000000000001</v>
      </c>
      <c r="W845" s="16">
        <v>3</v>
      </c>
      <c r="X845" s="16">
        <v>0.7</v>
      </c>
      <c r="Y845" s="18">
        <v>-4.4550000000000001</v>
      </c>
    </row>
    <row r="846" spans="1:25" x14ac:dyDescent="0.3">
      <c r="A846" s="13">
        <v>2705</v>
      </c>
      <c r="B846" s="13" t="s">
        <v>2673</v>
      </c>
      <c r="C846" s="21">
        <f>1/COUNTIF(B:B,'Store Data - 2017'!$B846)</f>
        <v>1</v>
      </c>
      <c r="D846" s="14">
        <v>42927</v>
      </c>
      <c r="E846" s="14">
        <v>42929</v>
      </c>
      <c r="F846" s="22" t="str">
        <f>TEXT('Store Data - 2017'!$D846,"mmmm")</f>
        <v>July</v>
      </c>
      <c r="G846" s="22" t="str">
        <f>TEXT('Store Data - 2017'!$D846,"dddd")</f>
        <v>Tuesday</v>
      </c>
      <c r="H846" s="13" t="s">
        <v>35</v>
      </c>
      <c r="I846" s="13" t="s">
        <v>2674</v>
      </c>
      <c r="J846" s="13" t="s">
        <v>2675</v>
      </c>
      <c r="K846" s="21">
        <f>1/COUNTIF(J:J,'Store Data - 2017'!$J846)</f>
        <v>0.16666666666666666</v>
      </c>
      <c r="L846" s="13" t="s">
        <v>25</v>
      </c>
      <c r="M846" s="13" t="s">
        <v>26</v>
      </c>
      <c r="N846" s="13" t="s">
        <v>126</v>
      </c>
      <c r="O846" s="13" t="s">
        <v>127</v>
      </c>
      <c r="P846" s="13">
        <v>10009</v>
      </c>
      <c r="Q846" s="13" t="s">
        <v>40</v>
      </c>
      <c r="R846" s="13" t="s">
        <v>2676</v>
      </c>
      <c r="S846" s="13" t="s">
        <v>61</v>
      </c>
      <c r="T846" s="13" t="s">
        <v>110</v>
      </c>
      <c r="U846" s="13" t="s">
        <v>2677</v>
      </c>
      <c r="V846" s="15">
        <v>132.6</v>
      </c>
      <c r="W846" s="13">
        <v>6</v>
      </c>
      <c r="X846" s="13">
        <v>0</v>
      </c>
      <c r="Y846" s="15">
        <v>17.238</v>
      </c>
    </row>
    <row r="847" spans="1:25" x14ac:dyDescent="0.3">
      <c r="A847" s="16">
        <v>2706</v>
      </c>
      <c r="B847" s="16" t="s">
        <v>2678</v>
      </c>
      <c r="C847" s="21">
        <f>1/COUNTIF(B:B,'Store Data - 2017'!$B847)</f>
        <v>0.33333333333333331</v>
      </c>
      <c r="D847" s="17">
        <v>42902</v>
      </c>
      <c r="E847" s="17">
        <v>42907</v>
      </c>
      <c r="F847" s="22" t="str">
        <f>TEXT('Store Data - 2017'!$D847,"mmmm")</f>
        <v>June</v>
      </c>
      <c r="G847" s="22" t="str">
        <f>TEXT('Store Data - 2017'!$D847,"dddd")</f>
        <v>Friday</v>
      </c>
      <c r="H847" s="16" t="s">
        <v>22</v>
      </c>
      <c r="I847" s="16" t="s">
        <v>1387</v>
      </c>
      <c r="J847" s="16" t="s">
        <v>1388</v>
      </c>
      <c r="K847" s="21">
        <f>1/COUNTIF(J:J,'Store Data - 2017'!$J847)</f>
        <v>0.16666666666666666</v>
      </c>
      <c r="L847" s="16" t="s">
        <v>48</v>
      </c>
      <c r="M847" s="16" t="s">
        <v>26</v>
      </c>
      <c r="N847" s="16" t="s">
        <v>2592</v>
      </c>
      <c r="O847" s="16" t="s">
        <v>1042</v>
      </c>
      <c r="P847" s="16">
        <v>88220</v>
      </c>
      <c r="Q847" s="16" t="s">
        <v>120</v>
      </c>
      <c r="R847" s="16" t="s">
        <v>1680</v>
      </c>
      <c r="S847" s="16" t="s">
        <v>31</v>
      </c>
      <c r="T847" s="16" t="s">
        <v>725</v>
      </c>
      <c r="U847" s="16" t="s">
        <v>1681</v>
      </c>
      <c r="V847" s="18">
        <v>16.68</v>
      </c>
      <c r="W847" s="16">
        <v>2</v>
      </c>
      <c r="X847" s="16">
        <v>0</v>
      </c>
      <c r="Y847" s="18">
        <v>4.3368000000000002</v>
      </c>
    </row>
    <row r="848" spans="1:25" x14ac:dyDescent="0.3">
      <c r="A848" s="13">
        <v>2707</v>
      </c>
      <c r="B848" s="13" t="s">
        <v>2678</v>
      </c>
      <c r="C848" s="21">
        <f>1/COUNTIF(B:B,'Store Data - 2017'!$B848)</f>
        <v>0.33333333333333331</v>
      </c>
      <c r="D848" s="14">
        <v>42902</v>
      </c>
      <c r="E848" s="14">
        <v>42907</v>
      </c>
      <c r="F848" s="22" t="str">
        <f>TEXT('Store Data - 2017'!$D848,"mmmm")</f>
        <v>June</v>
      </c>
      <c r="G848" s="22" t="str">
        <f>TEXT('Store Data - 2017'!$D848,"dddd")</f>
        <v>Friday</v>
      </c>
      <c r="H848" s="13" t="s">
        <v>22</v>
      </c>
      <c r="I848" s="13" t="s">
        <v>1387</v>
      </c>
      <c r="J848" s="13" t="s">
        <v>1388</v>
      </c>
      <c r="K848" s="21">
        <f>1/COUNTIF(J:J,'Store Data - 2017'!$J848)</f>
        <v>0.16666666666666666</v>
      </c>
      <c r="L848" s="13" t="s">
        <v>48</v>
      </c>
      <c r="M848" s="13" t="s">
        <v>26</v>
      </c>
      <c r="N848" s="13" t="s">
        <v>2592</v>
      </c>
      <c r="O848" s="13" t="s">
        <v>1042</v>
      </c>
      <c r="P848" s="13">
        <v>88220</v>
      </c>
      <c r="Q848" s="13" t="s">
        <v>120</v>
      </c>
      <c r="R848" s="13" t="s">
        <v>2679</v>
      </c>
      <c r="S848" s="13" t="s">
        <v>31</v>
      </c>
      <c r="T848" s="13" t="s">
        <v>32</v>
      </c>
      <c r="U848" s="13" t="s">
        <v>2680</v>
      </c>
      <c r="V848" s="15">
        <v>19.440000000000001</v>
      </c>
      <c r="W848" s="13">
        <v>3</v>
      </c>
      <c r="X848" s="13">
        <v>0</v>
      </c>
      <c r="Y848" s="15">
        <v>9.3312000000000008</v>
      </c>
    </row>
    <row r="849" spans="1:25" x14ac:dyDescent="0.3">
      <c r="A849" s="16">
        <v>2708</v>
      </c>
      <c r="B849" s="16" t="s">
        <v>2678</v>
      </c>
      <c r="C849" s="21">
        <f>1/COUNTIF(B:B,'Store Data - 2017'!$B849)</f>
        <v>0.33333333333333331</v>
      </c>
      <c r="D849" s="17">
        <v>42902</v>
      </c>
      <c r="E849" s="17">
        <v>42907</v>
      </c>
      <c r="F849" s="22" t="str">
        <f>TEXT('Store Data - 2017'!$D849,"mmmm")</f>
        <v>June</v>
      </c>
      <c r="G849" s="22" t="str">
        <f>TEXT('Store Data - 2017'!$D849,"dddd")</f>
        <v>Friday</v>
      </c>
      <c r="H849" s="16" t="s">
        <v>22</v>
      </c>
      <c r="I849" s="16" t="s">
        <v>1387</v>
      </c>
      <c r="J849" s="16" t="s">
        <v>1388</v>
      </c>
      <c r="K849" s="21">
        <f>1/COUNTIF(J:J,'Store Data - 2017'!$J849)</f>
        <v>0.16666666666666666</v>
      </c>
      <c r="L849" s="16" t="s">
        <v>48</v>
      </c>
      <c r="M849" s="16" t="s">
        <v>26</v>
      </c>
      <c r="N849" s="16" t="s">
        <v>2592</v>
      </c>
      <c r="O849" s="16" t="s">
        <v>1042</v>
      </c>
      <c r="P849" s="16">
        <v>88220</v>
      </c>
      <c r="Q849" s="16" t="s">
        <v>120</v>
      </c>
      <c r="R849" s="16" t="s">
        <v>2681</v>
      </c>
      <c r="S849" s="16" t="s">
        <v>31</v>
      </c>
      <c r="T849" s="16" t="s">
        <v>32</v>
      </c>
      <c r="U849" s="16" t="s">
        <v>2682</v>
      </c>
      <c r="V849" s="18">
        <v>192.16</v>
      </c>
      <c r="W849" s="16">
        <v>4</v>
      </c>
      <c r="X849" s="16">
        <v>0</v>
      </c>
      <c r="Y849" s="18">
        <v>92.236800000000002</v>
      </c>
    </row>
    <row r="850" spans="1:25" x14ac:dyDescent="0.3">
      <c r="A850" s="13">
        <v>2712</v>
      </c>
      <c r="B850" s="13" t="s">
        <v>2683</v>
      </c>
      <c r="C850" s="21">
        <f>1/COUNTIF(B:B,'Store Data - 2017'!$B850)</f>
        <v>1</v>
      </c>
      <c r="D850" s="14">
        <v>43017</v>
      </c>
      <c r="E850" s="14">
        <v>43019</v>
      </c>
      <c r="F850" s="22" t="str">
        <f>TEXT('Store Data - 2017'!$D850,"mmmm")</f>
        <v>October</v>
      </c>
      <c r="G850" s="22" t="str">
        <f>TEXT('Store Data - 2017'!$D850,"dddd")</f>
        <v>Monday</v>
      </c>
      <c r="H850" s="13" t="s">
        <v>80</v>
      </c>
      <c r="I850" s="13" t="s">
        <v>2002</v>
      </c>
      <c r="J850" s="13" t="s">
        <v>2003</v>
      </c>
      <c r="K850" s="21">
        <f>1/COUNTIF(J:J,'Store Data - 2017'!$J850)</f>
        <v>0.125</v>
      </c>
      <c r="L850" s="13" t="s">
        <v>57</v>
      </c>
      <c r="M850" s="13" t="s">
        <v>26</v>
      </c>
      <c r="N850" s="13" t="s">
        <v>2107</v>
      </c>
      <c r="O850" s="13" t="s">
        <v>166</v>
      </c>
      <c r="P850" s="13">
        <v>44107</v>
      </c>
      <c r="Q850" s="13" t="s">
        <v>40</v>
      </c>
      <c r="R850" s="13" t="s">
        <v>825</v>
      </c>
      <c r="S850" s="13" t="s">
        <v>42</v>
      </c>
      <c r="T850" s="13" t="s">
        <v>87</v>
      </c>
      <c r="U850" s="13" t="s">
        <v>826</v>
      </c>
      <c r="V850" s="15">
        <v>45.887999999999998</v>
      </c>
      <c r="W850" s="13">
        <v>4</v>
      </c>
      <c r="X850" s="13">
        <v>0.2</v>
      </c>
      <c r="Y850" s="15">
        <v>9.1776</v>
      </c>
    </row>
    <row r="851" spans="1:25" x14ac:dyDescent="0.3">
      <c r="A851" s="16">
        <v>2713</v>
      </c>
      <c r="B851" s="16" t="s">
        <v>2684</v>
      </c>
      <c r="C851" s="21">
        <f>1/COUNTIF(B:B,'Store Data - 2017'!$B851)</f>
        <v>1</v>
      </c>
      <c r="D851" s="17">
        <v>42945</v>
      </c>
      <c r="E851" s="17">
        <v>42948</v>
      </c>
      <c r="F851" s="22" t="str">
        <f>TEXT('Store Data - 2017'!$D851,"mmmm")</f>
        <v>July</v>
      </c>
      <c r="G851" s="22" t="str">
        <f>TEXT('Store Data - 2017'!$D851,"dddd")</f>
        <v>Saturday</v>
      </c>
      <c r="H851" s="16" t="s">
        <v>35</v>
      </c>
      <c r="I851" s="16" t="s">
        <v>882</v>
      </c>
      <c r="J851" s="16" t="s">
        <v>883</v>
      </c>
      <c r="K851" s="21">
        <f>1/COUNTIF(J:J,'Store Data - 2017'!$J851)</f>
        <v>0.2</v>
      </c>
      <c r="L851" s="16" t="s">
        <v>25</v>
      </c>
      <c r="M851" s="16" t="s">
        <v>26</v>
      </c>
      <c r="N851" s="16" t="s">
        <v>2685</v>
      </c>
      <c r="O851" s="16" t="s">
        <v>127</v>
      </c>
      <c r="P851" s="16">
        <v>12180</v>
      </c>
      <c r="Q851" s="16" t="s">
        <v>40</v>
      </c>
      <c r="R851" s="16" t="s">
        <v>2686</v>
      </c>
      <c r="S851" s="16" t="s">
        <v>31</v>
      </c>
      <c r="T851" s="16" t="s">
        <v>146</v>
      </c>
      <c r="U851" s="16" t="s">
        <v>2687</v>
      </c>
      <c r="V851" s="18">
        <v>60.12</v>
      </c>
      <c r="W851" s="16">
        <v>9</v>
      </c>
      <c r="X851" s="16">
        <v>0</v>
      </c>
      <c r="Y851" s="18">
        <v>22.244399999999999</v>
      </c>
    </row>
    <row r="852" spans="1:25" x14ac:dyDescent="0.3">
      <c r="A852" s="13">
        <v>2717</v>
      </c>
      <c r="B852" s="13" t="s">
        <v>2688</v>
      </c>
      <c r="C852" s="21">
        <f>1/COUNTIF(B:B,'Store Data - 2017'!$B852)</f>
        <v>1</v>
      </c>
      <c r="D852" s="14">
        <v>42973</v>
      </c>
      <c r="E852" s="14">
        <v>42979</v>
      </c>
      <c r="F852" s="22" t="str">
        <f>TEXT('Store Data - 2017'!$D852,"mmmm")</f>
        <v>August</v>
      </c>
      <c r="G852" s="22" t="str">
        <f>TEXT('Store Data - 2017'!$D852,"dddd")</f>
        <v>Saturday</v>
      </c>
      <c r="H852" s="13" t="s">
        <v>22</v>
      </c>
      <c r="I852" s="13" t="s">
        <v>2689</v>
      </c>
      <c r="J852" s="13" t="s">
        <v>2690</v>
      </c>
      <c r="K852" s="21">
        <f>1/COUNTIF(J:J,'Store Data - 2017'!$J852)</f>
        <v>1</v>
      </c>
      <c r="L852" s="13" t="s">
        <v>48</v>
      </c>
      <c r="M852" s="13" t="s">
        <v>26</v>
      </c>
      <c r="N852" s="13" t="s">
        <v>165</v>
      </c>
      <c r="O852" s="13" t="s">
        <v>353</v>
      </c>
      <c r="P852" s="13">
        <v>31907</v>
      </c>
      <c r="Q852" s="13" t="s">
        <v>29</v>
      </c>
      <c r="R852" s="13" t="s">
        <v>409</v>
      </c>
      <c r="S852" s="13" t="s">
        <v>61</v>
      </c>
      <c r="T852" s="13" t="s">
        <v>110</v>
      </c>
      <c r="U852" s="13" t="s">
        <v>410</v>
      </c>
      <c r="V852" s="15">
        <v>71.98</v>
      </c>
      <c r="W852" s="13">
        <v>2</v>
      </c>
      <c r="X852" s="13">
        <v>0</v>
      </c>
      <c r="Y852" s="15">
        <v>15.1158</v>
      </c>
    </row>
    <row r="853" spans="1:25" x14ac:dyDescent="0.3">
      <c r="A853" s="16">
        <v>2719</v>
      </c>
      <c r="B853" s="16" t="s">
        <v>2691</v>
      </c>
      <c r="C853" s="21">
        <f>1/COUNTIF(B:B,'Store Data - 2017'!$B853)</f>
        <v>1</v>
      </c>
      <c r="D853" s="17">
        <v>43090</v>
      </c>
      <c r="E853" s="17">
        <v>43096</v>
      </c>
      <c r="F853" s="22" t="str">
        <f>TEXT('Store Data - 2017'!$D853,"mmmm")</f>
        <v>December</v>
      </c>
      <c r="G853" s="22" t="str">
        <f>TEXT('Store Data - 2017'!$D853,"dddd")</f>
        <v>Thursday</v>
      </c>
      <c r="H853" s="16" t="s">
        <v>22</v>
      </c>
      <c r="I853" s="16" t="s">
        <v>2692</v>
      </c>
      <c r="J853" s="16" t="s">
        <v>2693</v>
      </c>
      <c r="K853" s="21">
        <f>1/COUNTIF(J:J,'Store Data - 2017'!$J853)</f>
        <v>0.25</v>
      </c>
      <c r="L853" s="16" t="s">
        <v>25</v>
      </c>
      <c r="M853" s="16" t="s">
        <v>26</v>
      </c>
      <c r="N853" s="16" t="s">
        <v>1468</v>
      </c>
      <c r="O853" s="16" t="s">
        <v>134</v>
      </c>
      <c r="P853" s="16">
        <v>92627</v>
      </c>
      <c r="Q853" s="16" t="s">
        <v>120</v>
      </c>
      <c r="R853" s="16" t="s">
        <v>1203</v>
      </c>
      <c r="S853" s="16" t="s">
        <v>31</v>
      </c>
      <c r="T853" s="16" t="s">
        <v>70</v>
      </c>
      <c r="U853" s="16" t="s">
        <v>1204</v>
      </c>
      <c r="V853" s="18">
        <v>124.36</v>
      </c>
      <c r="W853" s="16">
        <v>2</v>
      </c>
      <c r="X853" s="16">
        <v>0</v>
      </c>
      <c r="Y853" s="18">
        <v>33.577199999999998</v>
      </c>
    </row>
    <row r="854" spans="1:25" x14ac:dyDescent="0.3">
      <c r="A854" s="13">
        <v>2726</v>
      </c>
      <c r="B854" s="13" t="s">
        <v>2694</v>
      </c>
      <c r="C854" s="21">
        <f>1/COUNTIF(B:B,'Store Data - 2017'!$B854)</f>
        <v>0.5</v>
      </c>
      <c r="D854" s="14">
        <v>43046</v>
      </c>
      <c r="E854" s="14">
        <v>43052</v>
      </c>
      <c r="F854" s="22" t="str">
        <f>TEXT('Store Data - 2017'!$D854,"mmmm")</f>
        <v>November</v>
      </c>
      <c r="G854" s="22" t="str">
        <f>TEXT('Store Data - 2017'!$D854,"dddd")</f>
        <v>Tuesday</v>
      </c>
      <c r="H854" s="13" t="s">
        <v>22</v>
      </c>
      <c r="I854" s="13" t="s">
        <v>570</v>
      </c>
      <c r="J854" s="13" t="s">
        <v>571</v>
      </c>
      <c r="K854" s="21">
        <f>1/COUNTIF(J:J,'Store Data - 2017'!$J854)</f>
        <v>6.6666666666666666E-2</v>
      </c>
      <c r="L854" s="13" t="s">
        <v>25</v>
      </c>
      <c r="M854" s="13" t="s">
        <v>26</v>
      </c>
      <c r="N854" s="13" t="s">
        <v>38</v>
      </c>
      <c r="O854" s="13" t="s">
        <v>39</v>
      </c>
      <c r="P854" s="13">
        <v>19120</v>
      </c>
      <c r="Q854" s="13" t="s">
        <v>40</v>
      </c>
      <c r="R854" s="13" t="s">
        <v>2695</v>
      </c>
      <c r="S854" s="13" t="s">
        <v>61</v>
      </c>
      <c r="T854" s="13" t="s">
        <v>62</v>
      </c>
      <c r="U854" s="13" t="s">
        <v>2696</v>
      </c>
      <c r="V854" s="15">
        <v>359.97</v>
      </c>
      <c r="W854" s="13">
        <v>5</v>
      </c>
      <c r="X854" s="13">
        <v>0.4</v>
      </c>
      <c r="Y854" s="15">
        <v>-71.994</v>
      </c>
    </row>
    <row r="855" spans="1:25" x14ac:dyDescent="0.3">
      <c r="A855" s="16">
        <v>2727</v>
      </c>
      <c r="B855" s="16" t="s">
        <v>2694</v>
      </c>
      <c r="C855" s="21">
        <f>1/COUNTIF(B:B,'Store Data - 2017'!$B855)</f>
        <v>0.5</v>
      </c>
      <c r="D855" s="17">
        <v>43046</v>
      </c>
      <c r="E855" s="17">
        <v>43052</v>
      </c>
      <c r="F855" s="22" t="str">
        <f>TEXT('Store Data - 2017'!$D855,"mmmm")</f>
        <v>November</v>
      </c>
      <c r="G855" s="22" t="str">
        <f>TEXT('Store Data - 2017'!$D855,"dddd")</f>
        <v>Tuesday</v>
      </c>
      <c r="H855" s="16" t="s">
        <v>22</v>
      </c>
      <c r="I855" s="16" t="s">
        <v>570</v>
      </c>
      <c r="J855" s="16" t="s">
        <v>571</v>
      </c>
      <c r="K855" s="21">
        <f>1/COUNTIF(J:J,'Store Data - 2017'!$J855)</f>
        <v>6.6666666666666666E-2</v>
      </c>
      <c r="L855" s="16" t="s">
        <v>25</v>
      </c>
      <c r="M855" s="16" t="s">
        <v>26</v>
      </c>
      <c r="N855" s="16" t="s">
        <v>38</v>
      </c>
      <c r="O855" s="16" t="s">
        <v>39</v>
      </c>
      <c r="P855" s="16">
        <v>19120</v>
      </c>
      <c r="Q855" s="16" t="s">
        <v>40</v>
      </c>
      <c r="R855" s="16" t="s">
        <v>2697</v>
      </c>
      <c r="S855" s="16" t="s">
        <v>42</v>
      </c>
      <c r="T855" s="16" t="s">
        <v>251</v>
      </c>
      <c r="U855" s="16" t="s">
        <v>2698</v>
      </c>
      <c r="V855" s="18">
        <v>350.35199999999998</v>
      </c>
      <c r="W855" s="16">
        <v>4</v>
      </c>
      <c r="X855" s="16">
        <v>0.4</v>
      </c>
      <c r="Y855" s="18">
        <v>-140.14080000000001</v>
      </c>
    </row>
    <row r="856" spans="1:25" x14ac:dyDescent="0.3">
      <c r="A856" s="13">
        <v>2728</v>
      </c>
      <c r="B856" s="13" t="s">
        <v>2699</v>
      </c>
      <c r="C856" s="21">
        <f>1/COUNTIF(B:B,'Store Data - 2017'!$B856)</f>
        <v>0.5</v>
      </c>
      <c r="D856" s="14">
        <v>43091</v>
      </c>
      <c r="E856" s="14">
        <v>43093</v>
      </c>
      <c r="F856" s="22" t="str">
        <f>TEXT('Store Data - 2017'!$D856,"mmmm")</f>
        <v>December</v>
      </c>
      <c r="G856" s="22" t="str">
        <f>TEXT('Store Data - 2017'!$D856,"dddd")</f>
        <v>Friday</v>
      </c>
      <c r="H856" s="13" t="s">
        <v>80</v>
      </c>
      <c r="I856" s="13" t="s">
        <v>2580</v>
      </c>
      <c r="J856" s="13" t="s">
        <v>2581</v>
      </c>
      <c r="K856" s="21">
        <f>1/COUNTIF(J:J,'Store Data - 2017'!$J856)</f>
        <v>0.25</v>
      </c>
      <c r="L856" s="13" t="s">
        <v>25</v>
      </c>
      <c r="M856" s="13" t="s">
        <v>26</v>
      </c>
      <c r="N856" s="13" t="s">
        <v>1026</v>
      </c>
      <c r="O856" s="13" t="s">
        <v>166</v>
      </c>
      <c r="P856" s="13">
        <v>43615</v>
      </c>
      <c r="Q856" s="13" t="s">
        <v>40</v>
      </c>
      <c r="R856" s="13" t="s">
        <v>834</v>
      </c>
      <c r="S856" s="13" t="s">
        <v>31</v>
      </c>
      <c r="T856" s="13" t="s">
        <v>84</v>
      </c>
      <c r="U856" s="13" t="s">
        <v>835</v>
      </c>
      <c r="V856" s="15">
        <v>1.641</v>
      </c>
      <c r="W856" s="13">
        <v>1</v>
      </c>
      <c r="X856" s="13">
        <v>0.7</v>
      </c>
      <c r="Y856" s="15">
        <v>-1.3128</v>
      </c>
    </row>
    <row r="857" spans="1:25" x14ac:dyDescent="0.3">
      <c r="A857" s="16">
        <v>2729</v>
      </c>
      <c r="B857" s="16" t="s">
        <v>2699</v>
      </c>
      <c r="C857" s="21">
        <f>1/COUNTIF(B:B,'Store Data - 2017'!$B857)</f>
        <v>0.5</v>
      </c>
      <c r="D857" s="17">
        <v>43091</v>
      </c>
      <c r="E857" s="17">
        <v>43093</v>
      </c>
      <c r="F857" s="22" t="str">
        <f>TEXT('Store Data - 2017'!$D857,"mmmm")</f>
        <v>December</v>
      </c>
      <c r="G857" s="22" t="str">
        <f>TEXT('Store Data - 2017'!$D857,"dddd")</f>
        <v>Friday</v>
      </c>
      <c r="H857" s="16" t="s">
        <v>80</v>
      </c>
      <c r="I857" s="16" t="s">
        <v>2580</v>
      </c>
      <c r="J857" s="16" t="s">
        <v>2581</v>
      </c>
      <c r="K857" s="21">
        <f>1/COUNTIF(J:J,'Store Data - 2017'!$J857)</f>
        <v>0.25</v>
      </c>
      <c r="L857" s="16" t="s">
        <v>25</v>
      </c>
      <c r="M857" s="16" t="s">
        <v>26</v>
      </c>
      <c r="N857" s="16" t="s">
        <v>1026</v>
      </c>
      <c r="O857" s="16" t="s">
        <v>166</v>
      </c>
      <c r="P857" s="16">
        <v>43615</v>
      </c>
      <c r="Q857" s="16" t="s">
        <v>40</v>
      </c>
      <c r="R857" s="16" t="s">
        <v>2426</v>
      </c>
      <c r="S857" s="16" t="s">
        <v>61</v>
      </c>
      <c r="T857" s="16" t="s">
        <v>62</v>
      </c>
      <c r="U857" s="16" t="s">
        <v>2427</v>
      </c>
      <c r="V857" s="18">
        <v>629.95799999999997</v>
      </c>
      <c r="W857" s="16">
        <v>7</v>
      </c>
      <c r="X857" s="16">
        <v>0.4</v>
      </c>
      <c r="Y857" s="18">
        <v>94.493700000000004</v>
      </c>
    </row>
    <row r="858" spans="1:25" x14ac:dyDescent="0.3">
      <c r="A858" s="13">
        <v>2730</v>
      </c>
      <c r="B858" s="13" t="s">
        <v>2700</v>
      </c>
      <c r="C858" s="21">
        <f>1/COUNTIF(B:B,'Store Data - 2017'!$B858)</f>
        <v>0.33333333333333331</v>
      </c>
      <c r="D858" s="14">
        <v>42779</v>
      </c>
      <c r="E858" s="14">
        <v>42785</v>
      </c>
      <c r="F858" s="22" t="str">
        <f>TEXT('Store Data - 2017'!$D858,"mmmm")</f>
        <v>February</v>
      </c>
      <c r="G858" s="22" t="str">
        <f>TEXT('Store Data - 2017'!$D858,"dddd")</f>
        <v>Monday</v>
      </c>
      <c r="H858" s="13" t="s">
        <v>22</v>
      </c>
      <c r="I858" s="13" t="s">
        <v>2701</v>
      </c>
      <c r="J858" s="13" t="s">
        <v>2702</v>
      </c>
      <c r="K858" s="21">
        <f>1/COUNTIF(J:J,'Store Data - 2017'!$J858)</f>
        <v>0.16666666666666666</v>
      </c>
      <c r="L858" s="13" t="s">
        <v>25</v>
      </c>
      <c r="M858" s="13" t="s">
        <v>26</v>
      </c>
      <c r="N858" s="13" t="s">
        <v>432</v>
      </c>
      <c r="O858" s="13" t="s">
        <v>433</v>
      </c>
      <c r="P858" s="13">
        <v>98105</v>
      </c>
      <c r="Q858" s="13" t="s">
        <v>120</v>
      </c>
      <c r="R858" s="13" t="s">
        <v>2703</v>
      </c>
      <c r="S858" s="13" t="s">
        <v>31</v>
      </c>
      <c r="T858" s="13" t="s">
        <v>146</v>
      </c>
      <c r="U858" s="13" t="s">
        <v>2704</v>
      </c>
      <c r="V858" s="15">
        <v>6.63</v>
      </c>
      <c r="W858" s="13">
        <v>3</v>
      </c>
      <c r="X858" s="13">
        <v>0</v>
      </c>
      <c r="Y858" s="15">
        <v>1.7901</v>
      </c>
    </row>
    <row r="859" spans="1:25" x14ac:dyDescent="0.3">
      <c r="A859" s="16">
        <v>2731</v>
      </c>
      <c r="B859" s="16" t="s">
        <v>2700</v>
      </c>
      <c r="C859" s="21">
        <f>1/COUNTIF(B:B,'Store Data - 2017'!$B859)</f>
        <v>0.33333333333333331</v>
      </c>
      <c r="D859" s="17">
        <v>42779</v>
      </c>
      <c r="E859" s="17">
        <v>42785</v>
      </c>
      <c r="F859" s="22" t="str">
        <f>TEXT('Store Data - 2017'!$D859,"mmmm")</f>
        <v>February</v>
      </c>
      <c r="G859" s="22" t="str">
        <f>TEXT('Store Data - 2017'!$D859,"dddd")</f>
        <v>Monday</v>
      </c>
      <c r="H859" s="16" t="s">
        <v>22</v>
      </c>
      <c r="I859" s="16" t="s">
        <v>2701</v>
      </c>
      <c r="J859" s="16" t="s">
        <v>2702</v>
      </c>
      <c r="K859" s="21">
        <f>1/COUNTIF(J:J,'Store Data - 2017'!$J859)</f>
        <v>0.16666666666666666</v>
      </c>
      <c r="L859" s="16" t="s">
        <v>25</v>
      </c>
      <c r="M859" s="16" t="s">
        <v>26</v>
      </c>
      <c r="N859" s="16" t="s">
        <v>432</v>
      </c>
      <c r="O859" s="16" t="s">
        <v>433</v>
      </c>
      <c r="P859" s="16">
        <v>98105</v>
      </c>
      <c r="Q859" s="16" t="s">
        <v>120</v>
      </c>
      <c r="R859" s="16" t="s">
        <v>890</v>
      </c>
      <c r="S859" s="16" t="s">
        <v>61</v>
      </c>
      <c r="T859" s="16" t="s">
        <v>110</v>
      </c>
      <c r="U859" s="16" t="s">
        <v>891</v>
      </c>
      <c r="V859" s="18">
        <v>799.96</v>
      </c>
      <c r="W859" s="16">
        <v>4</v>
      </c>
      <c r="X859" s="16">
        <v>0</v>
      </c>
      <c r="Y859" s="18">
        <v>343.9828</v>
      </c>
    </row>
    <row r="860" spans="1:25" x14ac:dyDescent="0.3">
      <c r="A860" s="13">
        <v>2732</v>
      </c>
      <c r="B860" s="13" t="s">
        <v>2700</v>
      </c>
      <c r="C860" s="21">
        <f>1/COUNTIF(B:B,'Store Data - 2017'!$B860)</f>
        <v>0.33333333333333331</v>
      </c>
      <c r="D860" s="14">
        <v>42779</v>
      </c>
      <c r="E860" s="14">
        <v>42785</v>
      </c>
      <c r="F860" s="22" t="str">
        <f>TEXT('Store Data - 2017'!$D860,"mmmm")</f>
        <v>February</v>
      </c>
      <c r="G860" s="22" t="str">
        <f>TEXT('Store Data - 2017'!$D860,"dddd")</f>
        <v>Monday</v>
      </c>
      <c r="H860" s="13" t="s">
        <v>22</v>
      </c>
      <c r="I860" s="13" t="s">
        <v>2701</v>
      </c>
      <c r="J860" s="13" t="s">
        <v>2702</v>
      </c>
      <c r="K860" s="21">
        <f>1/COUNTIF(J:J,'Store Data - 2017'!$J860)</f>
        <v>0.16666666666666666</v>
      </c>
      <c r="L860" s="13" t="s">
        <v>25</v>
      </c>
      <c r="M860" s="13" t="s">
        <v>26</v>
      </c>
      <c r="N860" s="13" t="s">
        <v>432</v>
      </c>
      <c r="O860" s="13" t="s">
        <v>433</v>
      </c>
      <c r="P860" s="13">
        <v>98105</v>
      </c>
      <c r="Q860" s="13" t="s">
        <v>120</v>
      </c>
      <c r="R860" s="13" t="s">
        <v>257</v>
      </c>
      <c r="S860" s="13" t="s">
        <v>42</v>
      </c>
      <c r="T860" s="13" t="s">
        <v>87</v>
      </c>
      <c r="U860" s="13" t="s">
        <v>258</v>
      </c>
      <c r="V860" s="15">
        <v>107.53</v>
      </c>
      <c r="W860" s="13">
        <v>1</v>
      </c>
      <c r="X860" s="13">
        <v>0</v>
      </c>
      <c r="Y860" s="15">
        <v>21.506</v>
      </c>
    </row>
    <row r="861" spans="1:25" x14ac:dyDescent="0.3">
      <c r="A861" s="16">
        <v>2740</v>
      </c>
      <c r="B861" s="16" t="s">
        <v>2705</v>
      </c>
      <c r="C861" s="21">
        <f>1/COUNTIF(B:B,'Store Data - 2017'!$B861)</f>
        <v>0.5</v>
      </c>
      <c r="D861" s="17">
        <v>42841</v>
      </c>
      <c r="E861" s="17">
        <v>42843</v>
      </c>
      <c r="F861" s="22" t="str">
        <f>TEXT('Store Data - 2017'!$D861,"mmmm")</f>
        <v>April</v>
      </c>
      <c r="G861" s="22" t="str">
        <f>TEXT('Store Data - 2017'!$D861,"dddd")</f>
        <v>Sunday</v>
      </c>
      <c r="H861" s="16" t="s">
        <v>80</v>
      </c>
      <c r="I861" s="16" t="s">
        <v>2706</v>
      </c>
      <c r="J861" s="16" t="s">
        <v>2707</v>
      </c>
      <c r="K861" s="21">
        <f>1/COUNTIF(J:J,'Store Data - 2017'!$J861)</f>
        <v>0.2</v>
      </c>
      <c r="L861" s="16" t="s">
        <v>57</v>
      </c>
      <c r="M861" s="16" t="s">
        <v>26</v>
      </c>
      <c r="N861" s="16" t="s">
        <v>2708</v>
      </c>
      <c r="O861" s="16" t="s">
        <v>1333</v>
      </c>
      <c r="P861" s="16">
        <v>35244</v>
      </c>
      <c r="Q861" s="16" t="s">
        <v>29</v>
      </c>
      <c r="R861" s="16" t="s">
        <v>2709</v>
      </c>
      <c r="S861" s="16" t="s">
        <v>31</v>
      </c>
      <c r="T861" s="16" t="s">
        <v>725</v>
      </c>
      <c r="U861" s="16" t="s">
        <v>2710</v>
      </c>
      <c r="V861" s="18">
        <v>477.24</v>
      </c>
      <c r="W861" s="16">
        <v>4</v>
      </c>
      <c r="X861" s="16">
        <v>0</v>
      </c>
      <c r="Y861" s="18">
        <v>9.5448000000000004</v>
      </c>
    </row>
    <row r="862" spans="1:25" x14ac:dyDescent="0.3">
      <c r="A862" s="13">
        <v>2741</v>
      </c>
      <c r="B862" s="13" t="s">
        <v>2705</v>
      </c>
      <c r="C862" s="21">
        <f>1/COUNTIF(B:B,'Store Data - 2017'!$B862)</f>
        <v>0.5</v>
      </c>
      <c r="D862" s="14">
        <v>42841</v>
      </c>
      <c r="E862" s="14">
        <v>42843</v>
      </c>
      <c r="F862" s="22" t="str">
        <f>TEXT('Store Data - 2017'!$D862,"mmmm")</f>
        <v>April</v>
      </c>
      <c r="G862" s="22" t="str">
        <f>TEXT('Store Data - 2017'!$D862,"dddd")</f>
        <v>Sunday</v>
      </c>
      <c r="H862" s="13" t="s">
        <v>80</v>
      </c>
      <c r="I862" s="13" t="s">
        <v>2706</v>
      </c>
      <c r="J862" s="13" t="s">
        <v>2707</v>
      </c>
      <c r="K862" s="21">
        <f>1/COUNTIF(J:J,'Store Data - 2017'!$J862)</f>
        <v>0.2</v>
      </c>
      <c r="L862" s="13" t="s">
        <v>57</v>
      </c>
      <c r="M862" s="13" t="s">
        <v>26</v>
      </c>
      <c r="N862" s="13" t="s">
        <v>2708</v>
      </c>
      <c r="O862" s="13" t="s">
        <v>1333</v>
      </c>
      <c r="P862" s="13">
        <v>35244</v>
      </c>
      <c r="Q862" s="13" t="s">
        <v>29</v>
      </c>
      <c r="R862" s="13" t="s">
        <v>2711</v>
      </c>
      <c r="S862" s="13" t="s">
        <v>61</v>
      </c>
      <c r="T862" s="13" t="s">
        <v>110</v>
      </c>
      <c r="U862" s="13" t="s">
        <v>2712</v>
      </c>
      <c r="V862" s="15">
        <v>25.98</v>
      </c>
      <c r="W862" s="13">
        <v>2</v>
      </c>
      <c r="X862" s="13">
        <v>0</v>
      </c>
      <c r="Y862" s="15">
        <v>1.5588</v>
      </c>
    </row>
    <row r="863" spans="1:25" x14ac:dyDescent="0.3">
      <c r="A863" s="16">
        <v>2746</v>
      </c>
      <c r="B863" s="16" t="s">
        <v>2713</v>
      </c>
      <c r="C863" s="21">
        <f>1/COUNTIF(B:B,'Store Data - 2017'!$B863)</f>
        <v>1</v>
      </c>
      <c r="D863" s="17">
        <v>42954</v>
      </c>
      <c r="E863" s="17">
        <v>42958</v>
      </c>
      <c r="F863" s="22" t="str">
        <f>TEXT('Store Data - 2017'!$D863,"mmmm")</f>
        <v>August</v>
      </c>
      <c r="G863" s="22" t="str">
        <f>TEXT('Store Data - 2017'!$D863,"dddd")</f>
        <v>Monday</v>
      </c>
      <c r="H863" s="16" t="s">
        <v>35</v>
      </c>
      <c r="I863" s="16" t="s">
        <v>2714</v>
      </c>
      <c r="J863" s="16" t="s">
        <v>2715</v>
      </c>
      <c r="K863" s="21">
        <f>1/COUNTIF(J:J,'Store Data - 2017'!$J863)</f>
        <v>0.5</v>
      </c>
      <c r="L863" s="16" t="s">
        <v>25</v>
      </c>
      <c r="M863" s="16" t="s">
        <v>26</v>
      </c>
      <c r="N863" s="16" t="s">
        <v>584</v>
      </c>
      <c r="O863" s="16" t="s">
        <v>28</v>
      </c>
      <c r="P863" s="16">
        <v>28540</v>
      </c>
      <c r="Q863" s="16" t="s">
        <v>29</v>
      </c>
      <c r="R863" s="16" t="s">
        <v>2716</v>
      </c>
      <c r="S863" s="16" t="s">
        <v>61</v>
      </c>
      <c r="T863" s="16" t="s">
        <v>110</v>
      </c>
      <c r="U863" s="16" t="s">
        <v>2717</v>
      </c>
      <c r="V863" s="18">
        <v>79.992000000000004</v>
      </c>
      <c r="W863" s="16">
        <v>1</v>
      </c>
      <c r="X863" s="16">
        <v>0.2</v>
      </c>
      <c r="Y863" s="18">
        <v>21.997800000000002</v>
      </c>
    </row>
    <row r="864" spans="1:25" x14ac:dyDescent="0.3">
      <c r="A864" s="13">
        <v>2762</v>
      </c>
      <c r="B864" s="13" t="s">
        <v>2718</v>
      </c>
      <c r="C864" s="21">
        <f>1/COUNTIF(B:B,'Store Data - 2017'!$B864)</f>
        <v>0.5</v>
      </c>
      <c r="D864" s="14">
        <v>43020</v>
      </c>
      <c r="E864" s="14">
        <v>43022</v>
      </c>
      <c r="F864" s="22" t="str">
        <f>TEXT('Store Data - 2017'!$D864,"mmmm")</f>
        <v>October</v>
      </c>
      <c r="G864" s="22" t="str">
        <f>TEXT('Store Data - 2017'!$D864,"dddd")</f>
        <v>Thursday</v>
      </c>
      <c r="H864" s="13" t="s">
        <v>80</v>
      </c>
      <c r="I864" s="13" t="s">
        <v>2195</v>
      </c>
      <c r="J864" s="13" t="s">
        <v>2196</v>
      </c>
      <c r="K864" s="21">
        <f>1/COUNTIF(J:J,'Store Data - 2017'!$J864)</f>
        <v>0.16666666666666666</v>
      </c>
      <c r="L864" s="13" t="s">
        <v>48</v>
      </c>
      <c r="M864" s="13" t="s">
        <v>26</v>
      </c>
      <c r="N864" s="13" t="s">
        <v>133</v>
      </c>
      <c r="O864" s="13" t="s">
        <v>134</v>
      </c>
      <c r="P864" s="13">
        <v>94110</v>
      </c>
      <c r="Q864" s="13" t="s">
        <v>120</v>
      </c>
      <c r="R864" s="13" t="s">
        <v>2719</v>
      </c>
      <c r="S864" s="13" t="s">
        <v>61</v>
      </c>
      <c r="T864" s="13" t="s">
        <v>110</v>
      </c>
      <c r="U864" s="13" t="s">
        <v>2720</v>
      </c>
      <c r="V864" s="15">
        <v>0.99</v>
      </c>
      <c r="W864" s="13">
        <v>1</v>
      </c>
      <c r="X864" s="13">
        <v>0</v>
      </c>
      <c r="Y864" s="15">
        <v>0.43559999999999999</v>
      </c>
    </row>
    <row r="865" spans="1:25" x14ac:dyDescent="0.3">
      <c r="A865" s="16">
        <v>2763</v>
      </c>
      <c r="B865" s="16" t="s">
        <v>2718</v>
      </c>
      <c r="C865" s="21">
        <f>1/COUNTIF(B:B,'Store Data - 2017'!$B865)</f>
        <v>0.5</v>
      </c>
      <c r="D865" s="17">
        <v>43020</v>
      </c>
      <c r="E865" s="17">
        <v>43022</v>
      </c>
      <c r="F865" s="22" t="str">
        <f>TEXT('Store Data - 2017'!$D865,"mmmm")</f>
        <v>October</v>
      </c>
      <c r="G865" s="22" t="str">
        <f>TEXT('Store Data - 2017'!$D865,"dddd")</f>
        <v>Thursday</v>
      </c>
      <c r="H865" s="16" t="s">
        <v>80</v>
      </c>
      <c r="I865" s="16" t="s">
        <v>2195</v>
      </c>
      <c r="J865" s="16" t="s">
        <v>2196</v>
      </c>
      <c r="K865" s="21">
        <f>1/COUNTIF(J:J,'Store Data - 2017'!$J865)</f>
        <v>0.16666666666666666</v>
      </c>
      <c r="L865" s="16" t="s">
        <v>48</v>
      </c>
      <c r="M865" s="16" t="s">
        <v>26</v>
      </c>
      <c r="N865" s="16" t="s">
        <v>133</v>
      </c>
      <c r="O865" s="16" t="s">
        <v>134</v>
      </c>
      <c r="P865" s="16">
        <v>94110</v>
      </c>
      <c r="Q865" s="16" t="s">
        <v>120</v>
      </c>
      <c r="R865" s="16" t="s">
        <v>1912</v>
      </c>
      <c r="S865" s="16" t="s">
        <v>31</v>
      </c>
      <c r="T865" s="16" t="s">
        <v>84</v>
      </c>
      <c r="U865" s="16" t="s">
        <v>1913</v>
      </c>
      <c r="V865" s="18">
        <v>101.84</v>
      </c>
      <c r="W865" s="16">
        <v>5</v>
      </c>
      <c r="X865" s="16">
        <v>0.2</v>
      </c>
      <c r="Y865" s="18">
        <v>36.917000000000002</v>
      </c>
    </row>
    <row r="866" spans="1:25" x14ac:dyDescent="0.3">
      <c r="A866" s="13">
        <v>2764</v>
      </c>
      <c r="B866" s="13" t="s">
        <v>2721</v>
      </c>
      <c r="C866" s="21">
        <f>1/COUNTIF(B:B,'Store Data - 2017'!$B866)</f>
        <v>0.33333333333333331</v>
      </c>
      <c r="D866" s="14">
        <v>42908</v>
      </c>
      <c r="E866" s="14">
        <v>42914</v>
      </c>
      <c r="F866" s="22" t="str">
        <f>TEXT('Store Data - 2017'!$D866,"mmmm")</f>
        <v>June</v>
      </c>
      <c r="G866" s="22" t="str">
        <f>TEXT('Store Data - 2017'!$D866,"dddd")</f>
        <v>Thursday</v>
      </c>
      <c r="H866" s="13" t="s">
        <v>22</v>
      </c>
      <c r="I866" s="13" t="s">
        <v>1617</v>
      </c>
      <c r="J866" s="13" t="s">
        <v>1618</v>
      </c>
      <c r="K866" s="21">
        <f>1/COUNTIF(J:J,'Store Data - 2017'!$J866)</f>
        <v>0.2</v>
      </c>
      <c r="L866" s="13" t="s">
        <v>48</v>
      </c>
      <c r="M866" s="13" t="s">
        <v>26</v>
      </c>
      <c r="N866" s="13" t="s">
        <v>38</v>
      </c>
      <c r="O866" s="13" t="s">
        <v>39</v>
      </c>
      <c r="P866" s="13">
        <v>19140</v>
      </c>
      <c r="Q866" s="13" t="s">
        <v>40</v>
      </c>
      <c r="R866" s="13" t="s">
        <v>2722</v>
      </c>
      <c r="S866" s="13" t="s">
        <v>31</v>
      </c>
      <c r="T866" s="13" t="s">
        <v>84</v>
      </c>
      <c r="U866" s="13" t="s">
        <v>2723</v>
      </c>
      <c r="V866" s="15">
        <v>10.332000000000001</v>
      </c>
      <c r="W866" s="13">
        <v>3</v>
      </c>
      <c r="X866" s="13">
        <v>0.7</v>
      </c>
      <c r="Y866" s="15">
        <v>-7.5768000000000004</v>
      </c>
    </row>
    <row r="867" spans="1:25" x14ac:dyDescent="0.3">
      <c r="A867" s="16">
        <v>2765</v>
      </c>
      <c r="B867" s="16" t="s">
        <v>2721</v>
      </c>
      <c r="C867" s="21">
        <f>1/COUNTIF(B:B,'Store Data - 2017'!$B867)</f>
        <v>0.33333333333333331</v>
      </c>
      <c r="D867" s="17">
        <v>42908</v>
      </c>
      <c r="E867" s="17">
        <v>42914</v>
      </c>
      <c r="F867" s="22" t="str">
        <f>TEXT('Store Data - 2017'!$D867,"mmmm")</f>
        <v>June</v>
      </c>
      <c r="G867" s="22" t="str">
        <f>TEXT('Store Data - 2017'!$D867,"dddd")</f>
        <v>Thursday</v>
      </c>
      <c r="H867" s="16" t="s">
        <v>22</v>
      </c>
      <c r="I867" s="16" t="s">
        <v>1617</v>
      </c>
      <c r="J867" s="16" t="s">
        <v>1618</v>
      </c>
      <c r="K867" s="21">
        <f>1/COUNTIF(J:J,'Store Data - 2017'!$J867)</f>
        <v>0.2</v>
      </c>
      <c r="L867" s="16" t="s">
        <v>48</v>
      </c>
      <c r="M867" s="16" t="s">
        <v>26</v>
      </c>
      <c r="N867" s="16" t="s">
        <v>38</v>
      </c>
      <c r="O867" s="16" t="s">
        <v>39</v>
      </c>
      <c r="P867" s="16">
        <v>19140</v>
      </c>
      <c r="Q867" s="16" t="s">
        <v>40</v>
      </c>
      <c r="R867" s="16" t="s">
        <v>811</v>
      </c>
      <c r="S867" s="16" t="s">
        <v>31</v>
      </c>
      <c r="T867" s="16" t="s">
        <v>84</v>
      </c>
      <c r="U867" s="16" t="s">
        <v>812</v>
      </c>
      <c r="V867" s="18">
        <v>31.155000000000001</v>
      </c>
      <c r="W867" s="16">
        <v>5</v>
      </c>
      <c r="X867" s="16">
        <v>0.7</v>
      </c>
      <c r="Y867" s="18">
        <v>-23.8855</v>
      </c>
    </row>
    <row r="868" spans="1:25" x14ac:dyDescent="0.3">
      <c r="A868" s="13">
        <v>2766</v>
      </c>
      <c r="B868" s="13" t="s">
        <v>2721</v>
      </c>
      <c r="C868" s="21">
        <f>1/COUNTIF(B:B,'Store Data - 2017'!$B868)</f>
        <v>0.33333333333333331</v>
      </c>
      <c r="D868" s="14">
        <v>42908</v>
      </c>
      <c r="E868" s="14">
        <v>42914</v>
      </c>
      <c r="F868" s="22" t="str">
        <f>TEXT('Store Data - 2017'!$D868,"mmmm")</f>
        <v>June</v>
      </c>
      <c r="G868" s="22" t="str">
        <f>TEXT('Store Data - 2017'!$D868,"dddd")</f>
        <v>Thursday</v>
      </c>
      <c r="H868" s="13" t="s">
        <v>22</v>
      </c>
      <c r="I868" s="13" t="s">
        <v>1617</v>
      </c>
      <c r="J868" s="13" t="s">
        <v>1618</v>
      </c>
      <c r="K868" s="21">
        <f>1/COUNTIF(J:J,'Store Data - 2017'!$J868)</f>
        <v>0.2</v>
      </c>
      <c r="L868" s="13" t="s">
        <v>48</v>
      </c>
      <c r="M868" s="13" t="s">
        <v>26</v>
      </c>
      <c r="N868" s="13" t="s">
        <v>38</v>
      </c>
      <c r="O868" s="13" t="s">
        <v>39</v>
      </c>
      <c r="P868" s="13">
        <v>19140</v>
      </c>
      <c r="Q868" s="13" t="s">
        <v>40</v>
      </c>
      <c r="R868" s="13" t="s">
        <v>2724</v>
      </c>
      <c r="S868" s="13" t="s">
        <v>31</v>
      </c>
      <c r="T868" s="13" t="s">
        <v>70</v>
      </c>
      <c r="U868" s="13" t="s">
        <v>2725</v>
      </c>
      <c r="V868" s="15">
        <v>8.9280000000000008</v>
      </c>
      <c r="W868" s="13">
        <v>2</v>
      </c>
      <c r="X868" s="13">
        <v>0.2</v>
      </c>
      <c r="Y868" s="15">
        <v>0.66959999999999997</v>
      </c>
    </row>
    <row r="869" spans="1:25" x14ac:dyDescent="0.3">
      <c r="A869" s="16">
        <v>2767</v>
      </c>
      <c r="B869" s="16" t="s">
        <v>2726</v>
      </c>
      <c r="C869" s="21">
        <f>1/COUNTIF(B:B,'Store Data - 2017'!$B869)</f>
        <v>0.5</v>
      </c>
      <c r="D869" s="17">
        <v>42750</v>
      </c>
      <c r="E869" s="17">
        <v>42753</v>
      </c>
      <c r="F869" s="22" t="str">
        <f>TEXT('Store Data - 2017'!$D869,"mmmm")</f>
        <v>January</v>
      </c>
      <c r="G869" s="22" t="str">
        <f>TEXT('Store Data - 2017'!$D869,"dddd")</f>
        <v>Sunday</v>
      </c>
      <c r="H869" s="16" t="s">
        <v>80</v>
      </c>
      <c r="I869" s="16" t="s">
        <v>2028</v>
      </c>
      <c r="J869" s="16" t="s">
        <v>2029</v>
      </c>
      <c r="K869" s="21">
        <f>1/COUNTIF(J:J,'Store Data - 2017'!$J869)</f>
        <v>7.1428571428571425E-2</v>
      </c>
      <c r="L869" s="16" t="s">
        <v>25</v>
      </c>
      <c r="M869" s="16" t="s">
        <v>26</v>
      </c>
      <c r="N869" s="16" t="s">
        <v>38</v>
      </c>
      <c r="O869" s="16" t="s">
        <v>39</v>
      </c>
      <c r="P869" s="16">
        <v>19134</v>
      </c>
      <c r="Q869" s="16" t="s">
        <v>40</v>
      </c>
      <c r="R869" s="16" t="s">
        <v>2727</v>
      </c>
      <c r="S869" s="16" t="s">
        <v>31</v>
      </c>
      <c r="T869" s="16" t="s">
        <v>190</v>
      </c>
      <c r="U869" s="16" t="s">
        <v>2728</v>
      </c>
      <c r="V869" s="18">
        <v>34.384</v>
      </c>
      <c r="W869" s="16">
        <v>1</v>
      </c>
      <c r="X869" s="16">
        <v>0.2</v>
      </c>
      <c r="Y869" s="18">
        <v>3.8681999999999999</v>
      </c>
    </row>
    <row r="870" spans="1:25" x14ac:dyDescent="0.3">
      <c r="A870" s="13">
        <v>2768</v>
      </c>
      <c r="B870" s="13" t="s">
        <v>2726</v>
      </c>
      <c r="C870" s="21">
        <f>1/COUNTIF(B:B,'Store Data - 2017'!$B870)</f>
        <v>0.5</v>
      </c>
      <c r="D870" s="14">
        <v>42750</v>
      </c>
      <c r="E870" s="14">
        <v>42753</v>
      </c>
      <c r="F870" s="22" t="str">
        <f>TEXT('Store Data - 2017'!$D870,"mmmm")</f>
        <v>January</v>
      </c>
      <c r="G870" s="22" t="str">
        <f>TEXT('Store Data - 2017'!$D870,"dddd")</f>
        <v>Sunday</v>
      </c>
      <c r="H870" s="13" t="s">
        <v>80</v>
      </c>
      <c r="I870" s="13" t="s">
        <v>2028</v>
      </c>
      <c r="J870" s="13" t="s">
        <v>2029</v>
      </c>
      <c r="K870" s="21">
        <f>1/COUNTIF(J:J,'Store Data - 2017'!$J870)</f>
        <v>7.1428571428571425E-2</v>
      </c>
      <c r="L870" s="13" t="s">
        <v>25</v>
      </c>
      <c r="M870" s="13" t="s">
        <v>26</v>
      </c>
      <c r="N870" s="13" t="s">
        <v>38</v>
      </c>
      <c r="O870" s="13" t="s">
        <v>39</v>
      </c>
      <c r="P870" s="13">
        <v>19134</v>
      </c>
      <c r="Q870" s="13" t="s">
        <v>40</v>
      </c>
      <c r="R870" s="13" t="s">
        <v>2729</v>
      </c>
      <c r="S870" s="13" t="s">
        <v>31</v>
      </c>
      <c r="T870" s="13" t="s">
        <v>190</v>
      </c>
      <c r="U870" s="13" t="s">
        <v>2730</v>
      </c>
      <c r="V870" s="15">
        <v>1924.16</v>
      </c>
      <c r="W870" s="13">
        <v>8</v>
      </c>
      <c r="X870" s="13">
        <v>0.2</v>
      </c>
      <c r="Y870" s="15">
        <v>312.67599999999999</v>
      </c>
    </row>
    <row r="871" spans="1:25" x14ac:dyDescent="0.3">
      <c r="A871" s="16">
        <v>2773</v>
      </c>
      <c r="B871" s="16" t="s">
        <v>2731</v>
      </c>
      <c r="C871" s="21">
        <f>1/COUNTIF(B:B,'Store Data - 2017'!$B871)</f>
        <v>1</v>
      </c>
      <c r="D871" s="17">
        <v>43079</v>
      </c>
      <c r="E871" s="17">
        <v>43081</v>
      </c>
      <c r="F871" s="22" t="str">
        <f>TEXT('Store Data - 2017'!$D871,"mmmm")</f>
        <v>December</v>
      </c>
      <c r="G871" s="22" t="str">
        <f>TEXT('Store Data - 2017'!$D871,"dddd")</f>
        <v>Sunday</v>
      </c>
      <c r="H871" s="16" t="s">
        <v>80</v>
      </c>
      <c r="I871" s="16" t="s">
        <v>1838</v>
      </c>
      <c r="J871" s="16" t="s">
        <v>1839</v>
      </c>
      <c r="K871" s="21">
        <f>1/COUNTIF(J:J,'Store Data - 2017'!$J871)</f>
        <v>0.33333333333333331</v>
      </c>
      <c r="L871" s="16" t="s">
        <v>25</v>
      </c>
      <c r="M871" s="16" t="s">
        <v>26</v>
      </c>
      <c r="N871" s="16" t="s">
        <v>2732</v>
      </c>
      <c r="O871" s="16" t="s">
        <v>68</v>
      </c>
      <c r="P871" s="16">
        <v>33311</v>
      </c>
      <c r="Q871" s="16" t="s">
        <v>29</v>
      </c>
      <c r="R871" s="16" t="s">
        <v>1059</v>
      </c>
      <c r="S871" s="16" t="s">
        <v>42</v>
      </c>
      <c r="T871" s="16" t="s">
        <v>87</v>
      </c>
      <c r="U871" s="16" t="s">
        <v>1060</v>
      </c>
      <c r="V871" s="18">
        <v>19.103999999999999</v>
      </c>
      <c r="W871" s="16">
        <v>3</v>
      </c>
      <c r="X871" s="16">
        <v>0.2</v>
      </c>
      <c r="Y871" s="18">
        <v>5.7312000000000003</v>
      </c>
    </row>
    <row r="872" spans="1:25" x14ac:dyDescent="0.3">
      <c r="A872" s="13">
        <v>2775</v>
      </c>
      <c r="B872" s="13" t="s">
        <v>2733</v>
      </c>
      <c r="C872" s="21">
        <f>1/COUNTIF(B:B,'Store Data - 2017'!$B872)</f>
        <v>1</v>
      </c>
      <c r="D872" s="14">
        <v>43050</v>
      </c>
      <c r="E872" s="14">
        <v>43057</v>
      </c>
      <c r="F872" s="22" t="str">
        <f>TEXT('Store Data - 2017'!$D872,"mmmm")</f>
        <v>November</v>
      </c>
      <c r="G872" s="22" t="str">
        <f>TEXT('Store Data - 2017'!$D872,"dddd")</f>
        <v>Saturday</v>
      </c>
      <c r="H872" s="13" t="s">
        <v>22</v>
      </c>
      <c r="I872" s="13" t="s">
        <v>2059</v>
      </c>
      <c r="J872" s="13" t="s">
        <v>2060</v>
      </c>
      <c r="K872" s="21">
        <f>1/COUNTIF(J:J,'Store Data - 2017'!$J872)</f>
        <v>0.1111111111111111</v>
      </c>
      <c r="L872" s="13" t="s">
        <v>48</v>
      </c>
      <c r="M872" s="13" t="s">
        <v>26</v>
      </c>
      <c r="N872" s="13" t="s">
        <v>1938</v>
      </c>
      <c r="O872" s="13" t="s">
        <v>166</v>
      </c>
      <c r="P872" s="13">
        <v>45503</v>
      </c>
      <c r="Q872" s="13" t="s">
        <v>40</v>
      </c>
      <c r="R872" s="13" t="s">
        <v>615</v>
      </c>
      <c r="S872" s="13" t="s">
        <v>31</v>
      </c>
      <c r="T872" s="13" t="s">
        <v>32</v>
      </c>
      <c r="U872" s="13" t="s">
        <v>616</v>
      </c>
      <c r="V872" s="15">
        <v>10.368</v>
      </c>
      <c r="W872" s="13">
        <v>2</v>
      </c>
      <c r="X872" s="13">
        <v>0.2</v>
      </c>
      <c r="Y872" s="15">
        <v>3.6288</v>
      </c>
    </row>
    <row r="873" spans="1:25" x14ac:dyDescent="0.3">
      <c r="A873" s="16">
        <v>2779</v>
      </c>
      <c r="B873" s="16" t="s">
        <v>2734</v>
      </c>
      <c r="C873" s="21">
        <f>1/COUNTIF(B:B,'Store Data - 2017'!$B873)</f>
        <v>0.5</v>
      </c>
      <c r="D873" s="17">
        <v>42855</v>
      </c>
      <c r="E873" s="17">
        <v>42860</v>
      </c>
      <c r="F873" s="22" t="str">
        <f>TEXT('Store Data - 2017'!$D873,"mmmm")</f>
        <v>April</v>
      </c>
      <c r="G873" s="22" t="str">
        <f>TEXT('Store Data - 2017'!$D873,"dddd")</f>
        <v>Sunday</v>
      </c>
      <c r="H873" s="16" t="s">
        <v>22</v>
      </c>
      <c r="I873" s="16" t="s">
        <v>393</v>
      </c>
      <c r="J873" s="16" t="s">
        <v>394</v>
      </c>
      <c r="K873" s="21">
        <f>1/COUNTIF(J:J,'Store Data - 2017'!$J873)</f>
        <v>6.25E-2</v>
      </c>
      <c r="L873" s="16" t="s">
        <v>57</v>
      </c>
      <c r="M873" s="16" t="s">
        <v>26</v>
      </c>
      <c r="N873" s="16" t="s">
        <v>2735</v>
      </c>
      <c r="O873" s="16" t="s">
        <v>68</v>
      </c>
      <c r="P873" s="16">
        <v>33068</v>
      </c>
      <c r="Q873" s="16" t="s">
        <v>29</v>
      </c>
      <c r="R873" s="16" t="s">
        <v>2455</v>
      </c>
      <c r="S873" s="16" t="s">
        <v>42</v>
      </c>
      <c r="T873" s="16" t="s">
        <v>87</v>
      </c>
      <c r="U873" s="16" t="s">
        <v>2456</v>
      </c>
      <c r="V873" s="18">
        <v>23.68</v>
      </c>
      <c r="W873" s="16">
        <v>8</v>
      </c>
      <c r="X873" s="16">
        <v>0.2</v>
      </c>
      <c r="Y873" s="18">
        <v>6.2160000000000002</v>
      </c>
    </row>
    <row r="874" spans="1:25" x14ac:dyDescent="0.3">
      <c r="A874" s="13">
        <v>2780</v>
      </c>
      <c r="B874" s="13" t="s">
        <v>2734</v>
      </c>
      <c r="C874" s="21">
        <f>1/COUNTIF(B:B,'Store Data - 2017'!$B874)</f>
        <v>0.5</v>
      </c>
      <c r="D874" s="14">
        <v>42855</v>
      </c>
      <c r="E874" s="14">
        <v>42860</v>
      </c>
      <c r="F874" s="22" t="str">
        <f>TEXT('Store Data - 2017'!$D874,"mmmm")</f>
        <v>April</v>
      </c>
      <c r="G874" s="22" t="str">
        <f>TEXT('Store Data - 2017'!$D874,"dddd")</f>
        <v>Sunday</v>
      </c>
      <c r="H874" s="13" t="s">
        <v>22</v>
      </c>
      <c r="I874" s="13" t="s">
        <v>393</v>
      </c>
      <c r="J874" s="13" t="s">
        <v>394</v>
      </c>
      <c r="K874" s="21">
        <f>1/COUNTIF(J:J,'Store Data - 2017'!$J874)</f>
        <v>6.25E-2</v>
      </c>
      <c r="L874" s="13" t="s">
        <v>57</v>
      </c>
      <c r="M874" s="13" t="s">
        <v>26</v>
      </c>
      <c r="N874" s="13" t="s">
        <v>2735</v>
      </c>
      <c r="O874" s="13" t="s">
        <v>68</v>
      </c>
      <c r="P874" s="13">
        <v>33068</v>
      </c>
      <c r="Q874" s="13" t="s">
        <v>29</v>
      </c>
      <c r="R874" s="13" t="s">
        <v>2736</v>
      </c>
      <c r="S874" s="13" t="s">
        <v>61</v>
      </c>
      <c r="T874" s="13" t="s">
        <v>110</v>
      </c>
      <c r="U874" s="13" t="s">
        <v>2737</v>
      </c>
      <c r="V874" s="15">
        <v>2.3759999999999999</v>
      </c>
      <c r="W874" s="13">
        <v>3</v>
      </c>
      <c r="X874" s="13">
        <v>0.2</v>
      </c>
      <c r="Y874" s="15">
        <v>0.74250000000000005</v>
      </c>
    </row>
    <row r="875" spans="1:25" x14ac:dyDescent="0.3">
      <c r="A875" s="16">
        <v>2781</v>
      </c>
      <c r="B875" s="16" t="s">
        <v>2738</v>
      </c>
      <c r="C875" s="21">
        <f>1/COUNTIF(B:B,'Store Data - 2017'!$B875)</f>
        <v>1</v>
      </c>
      <c r="D875" s="17">
        <v>42861</v>
      </c>
      <c r="E875" s="17">
        <v>42863</v>
      </c>
      <c r="F875" s="22" t="str">
        <f>TEXT('Store Data - 2017'!$D875,"mmmm")</f>
        <v>May</v>
      </c>
      <c r="G875" s="22" t="str">
        <f>TEXT('Store Data - 2017'!$D875,"dddd")</f>
        <v>Saturday</v>
      </c>
      <c r="H875" s="16" t="s">
        <v>80</v>
      </c>
      <c r="I875" s="16" t="s">
        <v>2656</v>
      </c>
      <c r="J875" s="16" t="s">
        <v>2657</v>
      </c>
      <c r="K875" s="21">
        <f>1/COUNTIF(J:J,'Store Data - 2017'!$J875)</f>
        <v>9.0909090909090912E-2</v>
      </c>
      <c r="L875" s="16" t="s">
        <v>25</v>
      </c>
      <c r="M875" s="16" t="s">
        <v>26</v>
      </c>
      <c r="N875" s="16" t="s">
        <v>126</v>
      </c>
      <c r="O875" s="16" t="s">
        <v>127</v>
      </c>
      <c r="P875" s="16">
        <v>10035</v>
      </c>
      <c r="Q875" s="16" t="s">
        <v>40</v>
      </c>
      <c r="R875" s="16" t="s">
        <v>2004</v>
      </c>
      <c r="S875" s="16" t="s">
        <v>31</v>
      </c>
      <c r="T875" s="16" t="s">
        <v>113</v>
      </c>
      <c r="U875" s="16" t="s">
        <v>2005</v>
      </c>
      <c r="V875" s="18">
        <v>59.2</v>
      </c>
      <c r="W875" s="16">
        <v>4</v>
      </c>
      <c r="X875" s="16">
        <v>0</v>
      </c>
      <c r="Y875" s="18">
        <v>29.6</v>
      </c>
    </row>
    <row r="876" spans="1:25" x14ac:dyDescent="0.3">
      <c r="A876" s="13">
        <v>2782</v>
      </c>
      <c r="B876" s="13" t="s">
        <v>2739</v>
      </c>
      <c r="C876" s="21">
        <f>1/COUNTIF(B:B,'Store Data - 2017'!$B876)</f>
        <v>1</v>
      </c>
      <c r="D876" s="14">
        <v>43059</v>
      </c>
      <c r="E876" s="14">
        <v>43066</v>
      </c>
      <c r="F876" s="22" t="str">
        <f>TEXT('Store Data - 2017'!$D876,"mmmm")</f>
        <v>November</v>
      </c>
      <c r="G876" s="22" t="str">
        <f>TEXT('Store Data - 2017'!$D876,"dddd")</f>
        <v>Monday</v>
      </c>
      <c r="H876" s="13" t="s">
        <v>22</v>
      </c>
      <c r="I876" s="13" t="s">
        <v>2740</v>
      </c>
      <c r="J876" s="13" t="s">
        <v>2741</v>
      </c>
      <c r="K876" s="21">
        <f>1/COUNTIF(J:J,'Store Data - 2017'!$J876)</f>
        <v>0.25</v>
      </c>
      <c r="L876" s="13" t="s">
        <v>25</v>
      </c>
      <c r="M876" s="13" t="s">
        <v>26</v>
      </c>
      <c r="N876" s="13" t="s">
        <v>901</v>
      </c>
      <c r="O876" s="13" t="s">
        <v>108</v>
      </c>
      <c r="P876" s="13">
        <v>55044</v>
      </c>
      <c r="Q876" s="13" t="s">
        <v>51</v>
      </c>
      <c r="R876" s="13" t="s">
        <v>2742</v>
      </c>
      <c r="S876" s="13" t="s">
        <v>31</v>
      </c>
      <c r="T876" s="13" t="s">
        <v>146</v>
      </c>
      <c r="U876" s="13" t="s">
        <v>2743</v>
      </c>
      <c r="V876" s="15">
        <v>22</v>
      </c>
      <c r="W876" s="13">
        <v>10</v>
      </c>
      <c r="X876" s="13">
        <v>0</v>
      </c>
      <c r="Y876" s="15">
        <v>9.68</v>
      </c>
    </row>
    <row r="877" spans="1:25" x14ac:dyDescent="0.3">
      <c r="A877" s="16">
        <v>2798</v>
      </c>
      <c r="B877" s="16" t="s">
        <v>2744</v>
      </c>
      <c r="C877" s="21">
        <f>1/COUNTIF(B:B,'Store Data - 2017'!$B877)</f>
        <v>0.33333333333333331</v>
      </c>
      <c r="D877" s="17">
        <v>43028</v>
      </c>
      <c r="E877" s="17">
        <v>43035</v>
      </c>
      <c r="F877" s="22" t="str">
        <f>TEXT('Store Data - 2017'!$D877,"mmmm")</f>
        <v>October</v>
      </c>
      <c r="G877" s="22" t="str">
        <f>TEXT('Store Data - 2017'!$D877,"dddd")</f>
        <v>Friday</v>
      </c>
      <c r="H877" s="16" t="s">
        <v>22</v>
      </c>
      <c r="I877" s="16" t="s">
        <v>2745</v>
      </c>
      <c r="J877" s="16" t="s">
        <v>2746</v>
      </c>
      <c r="K877" s="21">
        <f>1/COUNTIF(J:J,'Store Data - 2017'!$J877)</f>
        <v>0.33333333333333331</v>
      </c>
      <c r="L877" s="16" t="s">
        <v>25</v>
      </c>
      <c r="M877" s="16" t="s">
        <v>26</v>
      </c>
      <c r="N877" s="16" t="s">
        <v>2747</v>
      </c>
      <c r="O877" s="16" t="s">
        <v>2748</v>
      </c>
      <c r="P877" s="16">
        <v>72209</v>
      </c>
      <c r="Q877" s="16" t="s">
        <v>29</v>
      </c>
      <c r="R877" s="16" t="s">
        <v>2067</v>
      </c>
      <c r="S877" s="16" t="s">
        <v>31</v>
      </c>
      <c r="T877" s="16" t="s">
        <v>146</v>
      </c>
      <c r="U877" s="16" t="s">
        <v>2068</v>
      </c>
      <c r="V877" s="18">
        <v>13.36</v>
      </c>
      <c r="W877" s="16">
        <v>4</v>
      </c>
      <c r="X877" s="16">
        <v>0</v>
      </c>
      <c r="Y877" s="18">
        <v>4.1416000000000004</v>
      </c>
    </row>
    <row r="878" spans="1:25" x14ac:dyDescent="0.3">
      <c r="A878" s="13">
        <v>2799</v>
      </c>
      <c r="B878" s="13" t="s">
        <v>2744</v>
      </c>
      <c r="C878" s="21">
        <f>1/COUNTIF(B:B,'Store Data - 2017'!$B878)</f>
        <v>0.33333333333333331</v>
      </c>
      <c r="D878" s="14">
        <v>43028</v>
      </c>
      <c r="E878" s="14">
        <v>43035</v>
      </c>
      <c r="F878" s="22" t="str">
        <f>TEXT('Store Data - 2017'!$D878,"mmmm")</f>
        <v>October</v>
      </c>
      <c r="G878" s="22" t="str">
        <f>TEXT('Store Data - 2017'!$D878,"dddd")</f>
        <v>Friday</v>
      </c>
      <c r="H878" s="13" t="s">
        <v>22</v>
      </c>
      <c r="I878" s="13" t="s">
        <v>2745</v>
      </c>
      <c r="J878" s="13" t="s">
        <v>2746</v>
      </c>
      <c r="K878" s="21">
        <f>1/COUNTIF(J:J,'Store Data - 2017'!$J878)</f>
        <v>0.33333333333333331</v>
      </c>
      <c r="L878" s="13" t="s">
        <v>25</v>
      </c>
      <c r="M878" s="13" t="s">
        <v>26</v>
      </c>
      <c r="N878" s="13" t="s">
        <v>2747</v>
      </c>
      <c r="O878" s="13" t="s">
        <v>2748</v>
      </c>
      <c r="P878" s="13">
        <v>72209</v>
      </c>
      <c r="Q878" s="13" t="s">
        <v>29</v>
      </c>
      <c r="R878" s="13" t="s">
        <v>2749</v>
      </c>
      <c r="S878" s="13" t="s">
        <v>31</v>
      </c>
      <c r="T878" s="13" t="s">
        <v>32</v>
      </c>
      <c r="U878" s="13" t="s">
        <v>2750</v>
      </c>
      <c r="V878" s="15">
        <v>39.96</v>
      </c>
      <c r="W878" s="13">
        <v>2</v>
      </c>
      <c r="X878" s="13">
        <v>0</v>
      </c>
      <c r="Y878" s="15">
        <v>18.781199999999998</v>
      </c>
    </row>
    <row r="879" spans="1:25" x14ac:dyDescent="0.3">
      <c r="A879" s="16">
        <v>2800</v>
      </c>
      <c r="B879" s="16" t="s">
        <v>2744</v>
      </c>
      <c r="C879" s="21">
        <f>1/COUNTIF(B:B,'Store Data - 2017'!$B879)</f>
        <v>0.33333333333333331</v>
      </c>
      <c r="D879" s="17">
        <v>43028</v>
      </c>
      <c r="E879" s="17">
        <v>43035</v>
      </c>
      <c r="F879" s="22" t="str">
        <f>TEXT('Store Data - 2017'!$D879,"mmmm")</f>
        <v>October</v>
      </c>
      <c r="G879" s="22" t="str">
        <f>TEXT('Store Data - 2017'!$D879,"dddd")</f>
        <v>Friday</v>
      </c>
      <c r="H879" s="16" t="s">
        <v>22</v>
      </c>
      <c r="I879" s="16" t="s">
        <v>2745</v>
      </c>
      <c r="J879" s="16" t="s">
        <v>2746</v>
      </c>
      <c r="K879" s="21">
        <f>1/COUNTIF(J:J,'Store Data - 2017'!$J879)</f>
        <v>0.33333333333333331</v>
      </c>
      <c r="L879" s="16" t="s">
        <v>25</v>
      </c>
      <c r="M879" s="16" t="s">
        <v>26</v>
      </c>
      <c r="N879" s="16" t="s">
        <v>2747</v>
      </c>
      <c r="O879" s="16" t="s">
        <v>2748</v>
      </c>
      <c r="P879" s="16">
        <v>72209</v>
      </c>
      <c r="Q879" s="16" t="s">
        <v>29</v>
      </c>
      <c r="R879" s="16" t="s">
        <v>1218</v>
      </c>
      <c r="S879" s="16" t="s">
        <v>31</v>
      </c>
      <c r="T879" s="16" t="s">
        <v>84</v>
      </c>
      <c r="U879" s="16" t="s">
        <v>1219</v>
      </c>
      <c r="V879" s="18">
        <v>145.85</v>
      </c>
      <c r="W879" s="16">
        <v>5</v>
      </c>
      <c r="X879" s="16">
        <v>0</v>
      </c>
      <c r="Y879" s="18">
        <v>70.007999999999996</v>
      </c>
    </row>
    <row r="880" spans="1:25" x14ac:dyDescent="0.3">
      <c r="A880" s="13">
        <v>2803</v>
      </c>
      <c r="B880" s="13" t="s">
        <v>2751</v>
      </c>
      <c r="C880" s="21">
        <f>1/COUNTIF(B:B,'Store Data - 2017'!$B880)</f>
        <v>1</v>
      </c>
      <c r="D880" s="14">
        <v>43042</v>
      </c>
      <c r="E880" s="14">
        <v>43047</v>
      </c>
      <c r="F880" s="22" t="str">
        <f>TEXT('Store Data - 2017'!$D880,"mmmm")</f>
        <v>November</v>
      </c>
      <c r="G880" s="22" t="str">
        <f>TEXT('Store Data - 2017'!$D880,"dddd")</f>
        <v>Friday</v>
      </c>
      <c r="H880" s="13" t="s">
        <v>22</v>
      </c>
      <c r="I880" s="13" t="s">
        <v>2752</v>
      </c>
      <c r="J880" s="13" t="s">
        <v>2753</v>
      </c>
      <c r="K880" s="21">
        <f>1/COUNTIF(J:J,'Store Data - 2017'!$J880)</f>
        <v>1</v>
      </c>
      <c r="L880" s="13" t="s">
        <v>25</v>
      </c>
      <c r="M880" s="13" t="s">
        <v>26</v>
      </c>
      <c r="N880" s="13" t="s">
        <v>2754</v>
      </c>
      <c r="O880" s="13" t="s">
        <v>1042</v>
      </c>
      <c r="P880" s="13">
        <v>88001</v>
      </c>
      <c r="Q880" s="13" t="s">
        <v>120</v>
      </c>
      <c r="R880" s="13" t="s">
        <v>128</v>
      </c>
      <c r="S880" s="13" t="s">
        <v>42</v>
      </c>
      <c r="T880" s="13" t="s">
        <v>87</v>
      </c>
      <c r="U880" s="13" t="s">
        <v>129</v>
      </c>
      <c r="V880" s="15">
        <v>41.37</v>
      </c>
      <c r="W880" s="13">
        <v>3</v>
      </c>
      <c r="X880" s="13">
        <v>0</v>
      </c>
      <c r="Y880" s="15">
        <v>17.375399999999999</v>
      </c>
    </row>
    <row r="881" spans="1:25" x14ac:dyDescent="0.3">
      <c r="A881" s="16">
        <v>2823</v>
      </c>
      <c r="B881" s="16" t="s">
        <v>2755</v>
      </c>
      <c r="C881" s="21">
        <f>1/COUNTIF(B:B,'Store Data - 2017'!$B881)</f>
        <v>0.5</v>
      </c>
      <c r="D881" s="17">
        <v>42996</v>
      </c>
      <c r="E881" s="17">
        <v>42998</v>
      </c>
      <c r="F881" s="22" t="str">
        <f>TEXT('Store Data - 2017'!$D881,"mmmm")</f>
        <v>September</v>
      </c>
      <c r="G881" s="22" t="str">
        <f>TEXT('Store Data - 2017'!$D881,"dddd")</f>
        <v>Monday</v>
      </c>
      <c r="H881" s="16" t="s">
        <v>80</v>
      </c>
      <c r="I881" s="16" t="s">
        <v>1331</v>
      </c>
      <c r="J881" s="16" t="s">
        <v>1332</v>
      </c>
      <c r="K881" s="21">
        <f>1/COUNTIF(J:J,'Store Data - 2017'!$J881)</f>
        <v>8.3333333333333329E-2</v>
      </c>
      <c r="L881" s="16" t="s">
        <v>25</v>
      </c>
      <c r="M881" s="16" t="s">
        <v>26</v>
      </c>
      <c r="N881" s="16" t="s">
        <v>328</v>
      </c>
      <c r="O881" s="16" t="s">
        <v>50</v>
      </c>
      <c r="P881" s="16">
        <v>76017</v>
      </c>
      <c r="Q881" s="16" t="s">
        <v>51</v>
      </c>
      <c r="R881" s="16" t="s">
        <v>2756</v>
      </c>
      <c r="S881" s="16" t="s">
        <v>31</v>
      </c>
      <c r="T881" s="16" t="s">
        <v>146</v>
      </c>
      <c r="U881" s="16" t="s">
        <v>2757</v>
      </c>
      <c r="V881" s="18">
        <v>8.9280000000000008</v>
      </c>
      <c r="W881" s="16">
        <v>2</v>
      </c>
      <c r="X881" s="16">
        <v>0.2</v>
      </c>
      <c r="Y881" s="18">
        <v>0.55800000000000005</v>
      </c>
    </row>
    <row r="882" spans="1:25" x14ac:dyDescent="0.3">
      <c r="A882" s="13">
        <v>2824</v>
      </c>
      <c r="B882" s="13" t="s">
        <v>2755</v>
      </c>
      <c r="C882" s="21">
        <f>1/COUNTIF(B:B,'Store Data - 2017'!$B882)</f>
        <v>0.5</v>
      </c>
      <c r="D882" s="14">
        <v>42996</v>
      </c>
      <c r="E882" s="14">
        <v>42998</v>
      </c>
      <c r="F882" s="22" t="str">
        <f>TEXT('Store Data - 2017'!$D882,"mmmm")</f>
        <v>September</v>
      </c>
      <c r="G882" s="22" t="str">
        <f>TEXT('Store Data - 2017'!$D882,"dddd")</f>
        <v>Monday</v>
      </c>
      <c r="H882" s="13" t="s">
        <v>80</v>
      </c>
      <c r="I882" s="13" t="s">
        <v>1331</v>
      </c>
      <c r="J882" s="13" t="s">
        <v>1332</v>
      </c>
      <c r="K882" s="21">
        <f>1/COUNTIF(J:J,'Store Data - 2017'!$J882)</f>
        <v>8.3333333333333329E-2</v>
      </c>
      <c r="L882" s="13" t="s">
        <v>25</v>
      </c>
      <c r="M882" s="13" t="s">
        <v>26</v>
      </c>
      <c r="N882" s="13" t="s">
        <v>328</v>
      </c>
      <c r="O882" s="13" t="s">
        <v>50</v>
      </c>
      <c r="P882" s="13">
        <v>76017</v>
      </c>
      <c r="Q882" s="13" t="s">
        <v>51</v>
      </c>
      <c r="R882" s="13" t="s">
        <v>2758</v>
      </c>
      <c r="S882" s="13" t="s">
        <v>31</v>
      </c>
      <c r="T882" s="13" t="s">
        <v>70</v>
      </c>
      <c r="U882" s="13" t="s">
        <v>2759</v>
      </c>
      <c r="V882" s="15">
        <v>47.584000000000003</v>
      </c>
      <c r="W882" s="13">
        <v>2</v>
      </c>
      <c r="X882" s="13">
        <v>0.2</v>
      </c>
      <c r="Y882" s="15">
        <v>-2.9740000000000002</v>
      </c>
    </row>
    <row r="883" spans="1:25" x14ac:dyDescent="0.3">
      <c r="A883" s="16">
        <v>2834</v>
      </c>
      <c r="B883" s="16" t="s">
        <v>2760</v>
      </c>
      <c r="C883" s="21">
        <f>1/COUNTIF(B:B,'Store Data - 2017'!$B883)</f>
        <v>0.5</v>
      </c>
      <c r="D883" s="17">
        <v>42761</v>
      </c>
      <c r="E883" s="17">
        <v>42766</v>
      </c>
      <c r="F883" s="22" t="str">
        <f>TEXT('Store Data - 2017'!$D883,"mmmm")</f>
        <v>January</v>
      </c>
      <c r="G883" s="22" t="str">
        <f>TEXT('Store Data - 2017'!$D883,"dddd")</f>
        <v>Thursday</v>
      </c>
      <c r="H883" s="16" t="s">
        <v>35</v>
      </c>
      <c r="I883" s="16" t="s">
        <v>2761</v>
      </c>
      <c r="J883" s="16" t="s">
        <v>2762</v>
      </c>
      <c r="K883" s="21">
        <f>1/COUNTIF(J:J,'Store Data - 2017'!$J883)</f>
        <v>0.33333333333333331</v>
      </c>
      <c r="L883" s="16" t="s">
        <v>57</v>
      </c>
      <c r="M883" s="16" t="s">
        <v>26</v>
      </c>
      <c r="N883" s="16" t="s">
        <v>2708</v>
      </c>
      <c r="O883" s="16" t="s">
        <v>1333</v>
      </c>
      <c r="P883" s="16">
        <v>35244</v>
      </c>
      <c r="Q883" s="16" t="s">
        <v>29</v>
      </c>
      <c r="R883" s="16" t="s">
        <v>2703</v>
      </c>
      <c r="S883" s="16" t="s">
        <v>31</v>
      </c>
      <c r="T883" s="16" t="s">
        <v>146</v>
      </c>
      <c r="U883" s="16" t="s">
        <v>2704</v>
      </c>
      <c r="V883" s="18">
        <v>15.47</v>
      </c>
      <c r="W883" s="16">
        <v>7</v>
      </c>
      <c r="X883" s="16">
        <v>0</v>
      </c>
      <c r="Y883" s="18">
        <v>4.1768999999999998</v>
      </c>
    </row>
    <row r="884" spans="1:25" x14ac:dyDescent="0.3">
      <c r="A884" s="13">
        <v>2835</v>
      </c>
      <c r="B884" s="13" t="s">
        <v>2760</v>
      </c>
      <c r="C884" s="21">
        <f>1/COUNTIF(B:B,'Store Data - 2017'!$B884)</f>
        <v>0.5</v>
      </c>
      <c r="D884" s="14">
        <v>42761</v>
      </c>
      <c r="E884" s="14">
        <v>42766</v>
      </c>
      <c r="F884" s="22" t="str">
        <f>TEXT('Store Data - 2017'!$D884,"mmmm")</f>
        <v>January</v>
      </c>
      <c r="G884" s="22" t="str">
        <f>TEXT('Store Data - 2017'!$D884,"dddd")</f>
        <v>Thursday</v>
      </c>
      <c r="H884" s="13" t="s">
        <v>35</v>
      </c>
      <c r="I884" s="13" t="s">
        <v>2761</v>
      </c>
      <c r="J884" s="13" t="s">
        <v>2762</v>
      </c>
      <c r="K884" s="21">
        <f>1/COUNTIF(J:J,'Store Data - 2017'!$J884)</f>
        <v>0.33333333333333331</v>
      </c>
      <c r="L884" s="13" t="s">
        <v>57</v>
      </c>
      <c r="M884" s="13" t="s">
        <v>26</v>
      </c>
      <c r="N884" s="13" t="s">
        <v>2708</v>
      </c>
      <c r="O884" s="13" t="s">
        <v>1333</v>
      </c>
      <c r="P884" s="13">
        <v>35244</v>
      </c>
      <c r="Q884" s="13" t="s">
        <v>29</v>
      </c>
      <c r="R884" s="13" t="s">
        <v>2763</v>
      </c>
      <c r="S884" s="13" t="s">
        <v>31</v>
      </c>
      <c r="T884" s="13" t="s">
        <v>84</v>
      </c>
      <c r="U884" s="13" t="s">
        <v>2764</v>
      </c>
      <c r="V884" s="15">
        <v>7.16</v>
      </c>
      <c r="W884" s="13">
        <v>2</v>
      </c>
      <c r="X884" s="13">
        <v>0</v>
      </c>
      <c r="Y884" s="15">
        <v>3.4367999999999999</v>
      </c>
    </row>
    <row r="885" spans="1:25" x14ac:dyDescent="0.3">
      <c r="A885" s="16">
        <v>2836</v>
      </c>
      <c r="B885" s="16" t="s">
        <v>2765</v>
      </c>
      <c r="C885" s="21">
        <f>1/COUNTIF(B:B,'Store Data - 2017'!$B885)</f>
        <v>0.33333333333333331</v>
      </c>
      <c r="D885" s="17">
        <v>43050</v>
      </c>
      <c r="E885" s="17">
        <v>43055</v>
      </c>
      <c r="F885" s="22" t="str">
        <f>TEXT('Store Data - 2017'!$D885,"mmmm")</f>
        <v>November</v>
      </c>
      <c r="G885" s="22" t="str">
        <f>TEXT('Store Data - 2017'!$D885,"dddd")</f>
        <v>Saturday</v>
      </c>
      <c r="H885" s="16" t="s">
        <v>22</v>
      </c>
      <c r="I885" s="16" t="s">
        <v>926</v>
      </c>
      <c r="J885" s="16" t="s">
        <v>927</v>
      </c>
      <c r="K885" s="21">
        <f>1/COUNTIF(J:J,'Store Data - 2017'!$J885)</f>
        <v>9.0909090909090912E-2</v>
      </c>
      <c r="L885" s="16" t="s">
        <v>25</v>
      </c>
      <c r="M885" s="16" t="s">
        <v>26</v>
      </c>
      <c r="N885" s="16" t="s">
        <v>452</v>
      </c>
      <c r="O885" s="16" t="s">
        <v>134</v>
      </c>
      <c r="P885" s="16">
        <v>90036</v>
      </c>
      <c r="Q885" s="16" t="s">
        <v>120</v>
      </c>
      <c r="R885" s="16" t="s">
        <v>2766</v>
      </c>
      <c r="S885" s="16" t="s">
        <v>31</v>
      </c>
      <c r="T885" s="16" t="s">
        <v>190</v>
      </c>
      <c r="U885" s="16" t="s">
        <v>2767</v>
      </c>
      <c r="V885" s="18">
        <v>10.89</v>
      </c>
      <c r="W885" s="16">
        <v>1</v>
      </c>
      <c r="X885" s="16">
        <v>0</v>
      </c>
      <c r="Y885" s="18">
        <v>2.8313999999999999</v>
      </c>
    </row>
    <row r="886" spans="1:25" x14ac:dyDescent="0.3">
      <c r="A886" s="13">
        <v>2837</v>
      </c>
      <c r="B886" s="13" t="s">
        <v>2765</v>
      </c>
      <c r="C886" s="21">
        <f>1/COUNTIF(B:B,'Store Data - 2017'!$B886)</f>
        <v>0.33333333333333331</v>
      </c>
      <c r="D886" s="14">
        <v>43050</v>
      </c>
      <c r="E886" s="14">
        <v>43055</v>
      </c>
      <c r="F886" s="22" t="str">
        <f>TEXT('Store Data - 2017'!$D886,"mmmm")</f>
        <v>November</v>
      </c>
      <c r="G886" s="22" t="str">
        <f>TEXT('Store Data - 2017'!$D886,"dddd")</f>
        <v>Saturday</v>
      </c>
      <c r="H886" s="13" t="s">
        <v>22</v>
      </c>
      <c r="I886" s="13" t="s">
        <v>926</v>
      </c>
      <c r="J886" s="13" t="s">
        <v>927</v>
      </c>
      <c r="K886" s="21">
        <f>1/COUNTIF(J:J,'Store Data - 2017'!$J886)</f>
        <v>9.0909090909090912E-2</v>
      </c>
      <c r="L886" s="13" t="s">
        <v>25</v>
      </c>
      <c r="M886" s="13" t="s">
        <v>26</v>
      </c>
      <c r="N886" s="13" t="s">
        <v>452</v>
      </c>
      <c r="O886" s="13" t="s">
        <v>134</v>
      </c>
      <c r="P886" s="13">
        <v>90036</v>
      </c>
      <c r="Q886" s="13" t="s">
        <v>120</v>
      </c>
      <c r="R886" s="13" t="s">
        <v>2768</v>
      </c>
      <c r="S886" s="13" t="s">
        <v>31</v>
      </c>
      <c r="T886" s="13" t="s">
        <v>32</v>
      </c>
      <c r="U886" s="13" t="s">
        <v>2769</v>
      </c>
      <c r="V886" s="15">
        <v>19.440000000000001</v>
      </c>
      <c r="W886" s="13">
        <v>3</v>
      </c>
      <c r="X886" s="13">
        <v>0</v>
      </c>
      <c r="Y886" s="15">
        <v>9.3312000000000008</v>
      </c>
    </row>
    <row r="887" spans="1:25" x14ac:dyDescent="0.3">
      <c r="A887" s="16">
        <v>2838</v>
      </c>
      <c r="B887" s="16" t="s">
        <v>2765</v>
      </c>
      <c r="C887" s="21">
        <f>1/COUNTIF(B:B,'Store Data - 2017'!$B887)</f>
        <v>0.33333333333333331</v>
      </c>
      <c r="D887" s="17">
        <v>43050</v>
      </c>
      <c r="E887" s="17">
        <v>43055</v>
      </c>
      <c r="F887" s="22" t="str">
        <f>TEXT('Store Data - 2017'!$D887,"mmmm")</f>
        <v>November</v>
      </c>
      <c r="G887" s="22" t="str">
        <f>TEXT('Store Data - 2017'!$D887,"dddd")</f>
        <v>Saturday</v>
      </c>
      <c r="H887" s="16" t="s">
        <v>22</v>
      </c>
      <c r="I887" s="16" t="s">
        <v>926</v>
      </c>
      <c r="J887" s="16" t="s">
        <v>927</v>
      </c>
      <c r="K887" s="21">
        <f>1/COUNTIF(J:J,'Store Data - 2017'!$J887)</f>
        <v>9.0909090909090912E-2</v>
      </c>
      <c r="L887" s="16" t="s">
        <v>25</v>
      </c>
      <c r="M887" s="16" t="s">
        <v>26</v>
      </c>
      <c r="N887" s="16" t="s">
        <v>452</v>
      </c>
      <c r="O887" s="16" t="s">
        <v>134</v>
      </c>
      <c r="P887" s="16">
        <v>90036</v>
      </c>
      <c r="Q887" s="16" t="s">
        <v>120</v>
      </c>
      <c r="R887" s="16" t="s">
        <v>1511</v>
      </c>
      <c r="S887" s="16" t="s">
        <v>31</v>
      </c>
      <c r="T887" s="16" t="s">
        <v>84</v>
      </c>
      <c r="U887" s="16" t="s">
        <v>1512</v>
      </c>
      <c r="V887" s="18">
        <v>121.6</v>
      </c>
      <c r="W887" s="16">
        <v>5</v>
      </c>
      <c r="X887" s="16">
        <v>0.2</v>
      </c>
      <c r="Y887" s="18">
        <v>39.520000000000003</v>
      </c>
    </row>
    <row r="888" spans="1:25" x14ac:dyDescent="0.3">
      <c r="A888" s="13">
        <v>2842</v>
      </c>
      <c r="B888" s="13" t="s">
        <v>2770</v>
      </c>
      <c r="C888" s="21">
        <f>1/COUNTIF(B:B,'Store Data - 2017'!$B888)</f>
        <v>1</v>
      </c>
      <c r="D888" s="14">
        <v>42978</v>
      </c>
      <c r="E888" s="14">
        <v>42982</v>
      </c>
      <c r="F888" s="22" t="str">
        <f>TEXT('Store Data - 2017'!$D888,"mmmm")</f>
        <v>August</v>
      </c>
      <c r="G888" s="22" t="str">
        <f>TEXT('Store Data - 2017'!$D888,"dddd")</f>
        <v>Thursday</v>
      </c>
      <c r="H888" s="13" t="s">
        <v>35</v>
      </c>
      <c r="I888" s="13" t="s">
        <v>2771</v>
      </c>
      <c r="J888" s="13" t="s">
        <v>2772</v>
      </c>
      <c r="K888" s="21">
        <f>1/COUNTIF(J:J,'Store Data - 2017'!$J888)</f>
        <v>0.1111111111111111</v>
      </c>
      <c r="L888" s="13" t="s">
        <v>25</v>
      </c>
      <c r="M888" s="13" t="s">
        <v>26</v>
      </c>
      <c r="N888" s="13" t="s">
        <v>2773</v>
      </c>
      <c r="O888" s="13" t="s">
        <v>28</v>
      </c>
      <c r="P888" s="13">
        <v>28314</v>
      </c>
      <c r="Q888" s="13" t="s">
        <v>29</v>
      </c>
      <c r="R888" s="13" t="s">
        <v>2774</v>
      </c>
      <c r="S888" s="13" t="s">
        <v>31</v>
      </c>
      <c r="T888" s="13" t="s">
        <v>32</v>
      </c>
      <c r="U888" s="13" t="s">
        <v>2775</v>
      </c>
      <c r="V888" s="15">
        <v>229.54400000000001</v>
      </c>
      <c r="W888" s="13">
        <v>7</v>
      </c>
      <c r="X888" s="13">
        <v>0.2</v>
      </c>
      <c r="Y888" s="15">
        <v>83.209699999999998</v>
      </c>
    </row>
    <row r="889" spans="1:25" x14ac:dyDescent="0.3">
      <c r="A889" s="16">
        <v>2843</v>
      </c>
      <c r="B889" s="16" t="s">
        <v>2776</v>
      </c>
      <c r="C889" s="21">
        <f>1/COUNTIF(B:B,'Store Data - 2017'!$B889)</f>
        <v>1</v>
      </c>
      <c r="D889" s="17">
        <v>42817</v>
      </c>
      <c r="E889" s="17">
        <v>42821</v>
      </c>
      <c r="F889" s="22" t="str">
        <f>TEXT('Store Data - 2017'!$D889,"mmmm")</f>
        <v>March</v>
      </c>
      <c r="G889" s="22" t="str">
        <f>TEXT('Store Data - 2017'!$D889,"dddd")</f>
        <v>Thursday</v>
      </c>
      <c r="H889" s="16" t="s">
        <v>22</v>
      </c>
      <c r="I889" s="16" t="s">
        <v>2777</v>
      </c>
      <c r="J889" s="16" t="s">
        <v>2778</v>
      </c>
      <c r="K889" s="21">
        <f>1/COUNTIF(J:J,'Store Data - 2017'!$J889)</f>
        <v>1</v>
      </c>
      <c r="L889" s="16" t="s">
        <v>25</v>
      </c>
      <c r="M889" s="16" t="s">
        <v>26</v>
      </c>
      <c r="N889" s="16" t="s">
        <v>2779</v>
      </c>
      <c r="O889" s="16" t="s">
        <v>50</v>
      </c>
      <c r="P889" s="16">
        <v>77340</v>
      </c>
      <c r="Q889" s="16" t="s">
        <v>51</v>
      </c>
      <c r="R889" s="16" t="s">
        <v>2339</v>
      </c>
      <c r="S889" s="16" t="s">
        <v>31</v>
      </c>
      <c r="T889" s="16" t="s">
        <v>70</v>
      </c>
      <c r="U889" s="16" t="s">
        <v>2340</v>
      </c>
      <c r="V889" s="18">
        <v>143.72800000000001</v>
      </c>
      <c r="W889" s="16">
        <v>2</v>
      </c>
      <c r="X889" s="16">
        <v>0.2</v>
      </c>
      <c r="Y889" s="18">
        <v>-32.338799999999999</v>
      </c>
    </row>
    <row r="890" spans="1:25" x14ac:dyDescent="0.3">
      <c r="A890" s="13">
        <v>2844</v>
      </c>
      <c r="B890" s="13" t="s">
        <v>2780</v>
      </c>
      <c r="C890" s="21">
        <f>1/COUNTIF(B:B,'Store Data - 2017'!$B890)</f>
        <v>1</v>
      </c>
      <c r="D890" s="14">
        <v>42873</v>
      </c>
      <c r="E890" s="14">
        <v>42877</v>
      </c>
      <c r="F890" s="22" t="str">
        <f>TEXT('Store Data - 2017'!$D890,"mmmm")</f>
        <v>May</v>
      </c>
      <c r="G890" s="22" t="str">
        <f>TEXT('Store Data - 2017'!$D890,"dddd")</f>
        <v>Thursday</v>
      </c>
      <c r="H890" s="13" t="s">
        <v>22</v>
      </c>
      <c r="I890" s="13" t="s">
        <v>2781</v>
      </c>
      <c r="J890" s="13" t="s">
        <v>2782</v>
      </c>
      <c r="K890" s="21">
        <f>1/COUNTIF(J:J,'Store Data - 2017'!$J890)</f>
        <v>0.125</v>
      </c>
      <c r="L890" s="13" t="s">
        <v>25</v>
      </c>
      <c r="M890" s="13" t="s">
        <v>26</v>
      </c>
      <c r="N890" s="13" t="s">
        <v>38</v>
      </c>
      <c r="O890" s="13" t="s">
        <v>39</v>
      </c>
      <c r="P890" s="13">
        <v>19140</v>
      </c>
      <c r="Q890" s="13" t="s">
        <v>40</v>
      </c>
      <c r="R890" s="13" t="s">
        <v>2783</v>
      </c>
      <c r="S890" s="13" t="s">
        <v>61</v>
      </c>
      <c r="T890" s="13" t="s">
        <v>110</v>
      </c>
      <c r="U890" s="13" t="s">
        <v>2784</v>
      </c>
      <c r="V890" s="15">
        <v>36.048000000000002</v>
      </c>
      <c r="W890" s="13">
        <v>3</v>
      </c>
      <c r="X890" s="13">
        <v>0.2</v>
      </c>
      <c r="Y890" s="15">
        <v>-0.9012</v>
      </c>
    </row>
    <row r="891" spans="1:25" x14ac:dyDescent="0.3">
      <c r="A891" s="16">
        <v>2846</v>
      </c>
      <c r="B891" s="16" t="s">
        <v>2785</v>
      </c>
      <c r="C891" s="21">
        <f>1/COUNTIF(B:B,'Store Data - 2017'!$B891)</f>
        <v>1</v>
      </c>
      <c r="D891" s="17">
        <v>43056</v>
      </c>
      <c r="E891" s="17">
        <v>43059</v>
      </c>
      <c r="F891" s="22" t="str">
        <f>TEXT('Store Data - 2017'!$D891,"mmmm")</f>
        <v>November</v>
      </c>
      <c r="G891" s="22" t="str">
        <f>TEXT('Store Data - 2017'!$D891,"dddd")</f>
        <v>Friday</v>
      </c>
      <c r="H891" s="16" t="s">
        <v>80</v>
      </c>
      <c r="I891" s="16" t="s">
        <v>2786</v>
      </c>
      <c r="J891" s="16" t="s">
        <v>2787</v>
      </c>
      <c r="K891" s="21">
        <f>1/COUNTIF(J:J,'Store Data - 2017'!$J891)</f>
        <v>0.16666666666666666</v>
      </c>
      <c r="L891" s="16" t="s">
        <v>25</v>
      </c>
      <c r="M891" s="16" t="s">
        <v>26</v>
      </c>
      <c r="N891" s="16" t="s">
        <v>1634</v>
      </c>
      <c r="O891" s="16" t="s">
        <v>345</v>
      </c>
      <c r="P891" s="16">
        <v>2149</v>
      </c>
      <c r="Q891" s="16" t="s">
        <v>40</v>
      </c>
      <c r="R891" s="16" t="s">
        <v>1065</v>
      </c>
      <c r="S891" s="16" t="s">
        <v>31</v>
      </c>
      <c r="T891" s="16" t="s">
        <v>146</v>
      </c>
      <c r="U891" s="16" t="s">
        <v>1066</v>
      </c>
      <c r="V891" s="18">
        <v>50.94</v>
      </c>
      <c r="W891" s="16">
        <v>3</v>
      </c>
      <c r="X891" s="16">
        <v>0</v>
      </c>
      <c r="Y891" s="18">
        <v>14.263199999999999</v>
      </c>
    </row>
    <row r="892" spans="1:25" x14ac:dyDescent="0.3">
      <c r="A892" s="13">
        <v>2847</v>
      </c>
      <c r="B892" s="13" t="s">
        <v>2788</v>
      </c>
      <c r="C892" s="21">
        <f>1/COUNTIF(B:B,'Store Data - 2017'!$B892)</f>
        <v>1</v>
      </c>
      <c r="D892" s="14">
        <v>42988</v>
      </c>
      <c r="E892" s="14">
        <v>42993</v>
      </c>
      <c r="F892" s="22" t="str">
        <f>TEXT('Store Data - 2017'!$D892,"mmmm")</f>
        <v>September</v>
      </c>
      <c r="G892" s="22" t="str">
        <f>TEXT('Store Data - 2017'!$D892,"dddd")</f>
        <v>Sunday</v>
      </c>
      <c r="H892" s="13" t="s">
        <v>22</v>
      </c>
      <c r="I892" s="13" t="s">
        <v>2789</v>
      </c>
      <c r="J892" s="13" t="s">
        <v>2790</v>
      </c>
      <c r="K892" s="21">
        <f>1/COUNTIF(J:J,'Store Data - 2017'!$J892)</f>
        <v>0.5</v>
      </c>
      <c r="L892" s="13" t="s">
        <v>48</v>
      </c>
      <c r="M892" s="13" t="s">
        <v>26</v>
      </c>
      <c r="N892" s="13" t="s">
        <v>94</v>
      </c>
      <c r="O892" s="13" t="s">
        <v>59</v>
      </c>
      <c r="P892" s="13">
        <v>60653</v>
      </c>
      <c r="Q892" s="13" t="s">
        <v>51</v>
      </c>
      <c r="R892" s="13" t="s">
        <v>2791</v>
      </c>
      <c r="S892" s="13" t="s">
        <v>31</v>
      </c>
      <c r="T892" s="13" t="s">
        <v>84</v>
      </c>
      <c r="U892" s="13" t="s">
        <v>2792</v>
      </c>
      <c r="V892" s="15">
        <v>762.59400000000005</v>
      </c>
      <c r="W892" s="13">
        <v>3</v>
      </c>
      <c r="X892" s="13">
        <v>0.8</v>
      </c>
      <c r="Y892" s="15">
        <v>-1143.8910000000001</v>
      </c>
    </row>
    <row r="893" spans="1:25" x14ac:dyDescent="0.3">
      <c r="A893" s="16">
        <v>2848</v>
      </c>
      <c r="B893" s="16" t="s">
        <v>2793</v>
      </c>
      <c r="C893" s="21">
        <f>1/COUNTIF(B:B,'Store Data - 2017'!$B893)</f>
        <v>0.5</v>
      </c>
      <c r="D893" s="17">
        <v>42833</v>
      </c>
      <c r="E893" s="17">
        <v>42840</v>
      </c>
      <c r="F893" s="22" t="str">
        <f>TEXT('Store Data - 2017'!$D893,"mmmm")</f>
        <v>April</v>
      </c>
      <c r="G893" s="22" t="str">
        <f>TEXT('Store Data - 2017'!$D893,"dddd")</f>
        <v>Saturday</v>
      </c>
      <c r="H893" s="16" t="s">
        <v>22</v>
      </c>
      <c r="I893" s="16" t="s">
        <v>2794</v>
      </c>
      <c r="J893" s="16" t="s">
        <v>2795</v>
      </c>
      <c r="K893" s="21">
        <f>1/COUNTIF(J:J,'Store Data - 2017'!$J893)</f>
        <v>0.16666666666666666</v>
      </c>
      <c r="L893" s="16" t="s">
        <v>57</v>
      </c>
      <c r="M893" s="16" t="s">
        <v>26</v>
      </c>
      <c r="N893" s="16" t="s">
        <v>1857</v>
      </c>
      <c r="O893" s="16" t="s">
        <v>353</v>
      </c>
      <c r="P893" s="16">
        <v>30076</v>
      </c>
      <c r="Q893" s="16" t="s">
        <v>29</v>
      </c>
      <c r="R893" s="16" t="s">
        <v>2796</v>
      </c>
      <c r="S893" s="16" t="s">
        <v>42</v>
      </c>
      <c r="T893" s="16" t="s">
        <v>87</v>
      </c>
      <c r="U893" s="16" t="s">
        <v>2797</v>
      </c>
      <c r="V893" s="18">
        <v>56.28</v>
      </c>
      <c r="W893" s="16">
        <v>6</v>
      </c>
      <c r="X893" s="16">
        <v>0</v>
      </c>
      <c r="Y893" s="18">
        <v>15.7584</v>
      </c>
    </row>
    <row r="894" spans="1:25" x14ac:dyDescent="0.3">
      <c r="A894" s="13">
        <v>2849</v>
      </c>
      <c r="B894" s="13" t="s">
        <v>2793</v>
      </c>
      <c r="C894" s="21">
        <f>1/COUNTIF(B:B,'Store Data - 2017'!$B894)</f>
        <v>0.5</v>
      </c>
      <c r="D894" s="14">
        <v>42833</v>
      </c>
      <c r="E894" s="14">
        <v>42840</v>
      </c>
      <c r="F894" s="22" t="str">
        <f>TEXT('Store Data - 2017'!$D894,"mmmm")</f>
        <v>April</v>
      </c>
      <c r="G894" s="22" t="str">
        <f>TEXT('Store Data - 2017'!$D894,"dddd")</f>
        <v>Saturday</v>
      </c>
      <c r="H894" s="13" t="s">
        <v>22</v>
      </c>
      <c r="I894" s="13" t="s">
        <v>2794</v>
      </c>
      <c r="J894" s="13" t="s">
        <v>2795</v>
      </c>
      <c r="K894" s="21">
        <f>1/COUNTIF(J:J,'Store Data - 2017'!$J894)</f>
        <v>0.16666666666666666</v>
      </c>
      <c r="L894" s="13" t="s">
        <v>57</v>
      </c>
      <c r="M894" s="13" t="s">
        <v>26</v>
      </c>
      <c r="N894" s="13" t="s">
        <v>1857</v>
      </c>
      <c r="O894" s="13" t="s">
        <v>353</v>
      </c>
      <c r="P894" s="13">
        <v>30076</v>
      </c>
      <c r="Q894" s="13" t="s">
        <v>29</v>
      </c>
      <c r="R894" s="13" t="s">
        <v>1935</v>
      </c>
      <c r="S894" s="13" t="s">
        <v>31</v>
      </c>
      <c r="T894" s="13" t="s">
        <v>84</v>
      </c>
      <c r="U894" s="13" t="s">
        <v>1936</v>
      </c>
      <c r="V894" s="15">
        <v>2690.97</v>
      </c>
      <c r="W894" s="13">
        <v>3</v>
      </c>
      <c r="X894" s="13">
        <v>0</v>
      </c>
      <c r="Y894" s="15">
        <v>1264.7559000000001</v>
      </c>
    </row>
    <row r="895" spans="1:25" x14ac:dyDescent="0.3">
      <c r="A895" s="16">
        <v>2852</v>
      </c>
      <c r="B895" s="16" t="s">
        <v>2798</v>
      </c>
      <c r="C895" s="21">
        <f>1/COUNTIF(B:B,'Store Data - 2017'!$B895)</f>
        <v>1</v>
      </c>
      <c r="D895" s="17">
        <v>43086</v>
      </c>
      <c r="E895" s="17">
        <v>43091</v>
      </c>
      <c r="F895" s="22" t="str">
        <f>TEXT('Store Data - 2017'!$D895,"mmmm")</f>
        <v>December</v>
      </c>
      <c r="G895" s="22" t="str">
        <f>TEXT('Store Data - 2017'!$D895,"dddd")</f>
        <v>Sunday</v>
      </c>
      <c r="H895" s="16" t="s">
        <v>22</v>
      </c>
      <c r="I895" s="16" t="s">
        <v>2799</v>
      </c>
      <c r="J895" s="16" t="s">
        <v>2800</v>
      </c>
      <c r="K895" s="21">
        <f>1/COUNTIF(J:J,'Store Data - 2017'!$J895)</f>
        <v>0.14285714285714285</v>
      </c>
      <c r="L895" s="16" t="s">
        <v>48</v>
      </c>
      <c r="M895" s="16" t="s">
        <v>26</v>
      </c>
      <c r="N895" s="16" t="s">
        <v>165</v>
      </c>
      <c r="O895" s="16" t="s">
        <v>496</v>
      </c>
      <c r="P895" s="16">
        <v>47201</v>
      </c>
      <c r="Q895" s="16" t="s">
        <v>51</v>
      </c>
      <c r="R895" s="16" t="s">
        <v>2801</v>
      </c>
      <c r="S895" s="16" t="s">
        <v>31</v>
      </c>
      <c r="T895" s="16" t="s">
        <v>32</v>
      </c>
      <c r="U895" s="16" t="s">
        <v>2802</v>
      </c>
      <c r="V895" s="18">
        <v>28.16</v>
      </c>
      <c r="W895" s="16">
        <v>4</v>
      </c>
      <c r="X895" s="16">
        <v>0</v>
      </c>
      <c r="Y895" s="18">
        <v>13.235200000000001</v>
      </c>
    </row>
    <row r="896" spans="1:25" x14ac:dyDescent="0.3">
      <c r="A896" s="13">
        <v>2855</v>
      </c>
      <c r="B896" s="13" t="s">
        <v>2803</v>
      </c>
      <c r="C896" s="21">
        <f>1/COUNTIF(B:B,'Store Data - 2017'!$B896)</f>
        <v>1</v>
      </c>
      <c r="D896" s="14">
        <v>42967</v>
      </c>
      <c r="E896" s="14">
        <v>42967</v>
      </c>
      <c r="F896" s="22" t="str">
        <f>TEXT('Store Data - 2017'!$D896,"mmmm")</f>
        <v>August</v>
      </c>
      <c r="G896" s="22" t="str">
        <f>TEXT('Store Data - 2017'!$D896,"dddd")</f>
        <v>Sunday</v>
      </c>
      <c r="H896" s="13" t="s">
        <v>760</v>
      </c>
      <c r="I896" s="13" t="s">
        <v>2804</v>
      </c>
      <c r="J896" s="13" t="s">
        <v>2805</v>
      </c>
      <c r="K896" s="21">
        <f>1/COUNTIF(J:J,'Store Data - 2017'!$J896)</f>
        <v>1</v>
      </c>
      <c r="L896" s="13" t="s">
        <v>57</v>
      </c>
      <c r="M896" s="13" t="s">
        <v>26</v>
      </c>
      <c r="N896" s="13" t="s">
        <v>226</v>
      </c>
      <c r="O896" s="13" t="s">
        <v>345</v>
      </c>
      <c r="P896" s="13">
        <v>2038</v>
      </c>
      <c r="Q896" s="13" t="s">
        <v>40</v>
      </c>
      <c r="R896" s="13" t="s">
        <v>1625</v>
      </c>
      <c r="S896" s="13" t="s">
        <v>31</v>
      </c>
      <c r="T896" s="13" t="s">
        <v>70</v>
      </c>
      <c r="U896" s="13" t="s">
        <v>1626</v>
      </c>
      <c r="V896" s="15">
        <v>40.29</v>
      </c>
      <c r="W896" s="13">
        <v>3</v>
      </c>
      <c r="X896" s="13">
        <v>0</v>
      </c>
      <c r="Y896" s="15">
        <v>10.4754</v>
      </c>
    </row>
    <row r="897" spans="1:25" x14ac:dyDescent="0.3">
      <c r="A897" s="16">
        <v>2856</v>
      </c>
      <c r="B897" s="16" t="s">
        <v>2806</v>
      </c>
      <c r="C897" s="21">
        <f>1/COUNTIF(B:B,'Store Data - 2017'!$B897)</f>
        <v>1</v>
      </c>
      <c r="D897" s="17">
        <v>42941</v>
      </c>
      <c r="E897" s="17">
        <v>42947</v>
      </c>
      <c r="F897" s="22" t="str">
        <f>TEXT('Store Data - 2017'!$D897,"mmmm")</f>
        <v>July</v>
      </c>
      <c r="G897" s="22" t="str">
        <f>TEXT('Store Data - 2017'!$D897,"dddd")</f>
        <v>Tuesday</v>
      </c>
      <c r="H897" s="16" t="s">
        <v>22</v>
      </c>
      <c r="I897" s="16" t="s">
        <v>2807</v>
      </c>
      <c r="J897" s="16" t="s">
        <v>2808</v>
      </c>
      <c r="K897" s="21">
        <f>1/COUNTIF(J:J,'Store Data - 2017'!$J897)</f>
        <v>0.16666666666666666</v>
      </c>
      <c r="L897" s="16" t="s">
        <v>25</v>
      </c>
      <c r="M897" s="16" t="s">
        <v>26</v>
      </c>
      <c r="N897" s="16" t="s">
        <v>2344</v>
      </c>
      <c r="O897" s="16" t="s">
        <v>2345</v>
      </c>
      <c r="P897" s="16">
        <v>57103</v>
      </c>
      <c r="Q897" s="16" t="s">
        <v>51</v>
      </c>
      <c r="R897" s="16" t="s">
        <v>2587</v>
      </c>
      <c r="S897" s="16" t="s">
        <v>31</v>
      </c>
      <c r="T897" s="16" t="s">
        <v>113</v>
      </c>
      <c r="U897" s="16" t="s">
        <v>2588</v>
      </c>
      <c r="V897" s="18">
        <v>20.23</v>
      </c>
      <c r="W897" s="16">
        <v>7</v>
      </c>
      <c r="X897" s="16">
        <v>0</v>
      </c>
      <c r="Y897" s="18">
        <v>9.5081000000000007</v>
      </c>
    </row>
    <row r="898" spans="1:25" x14ac:dyDescent="0.3">
      <c r="A898" s="13">
        <v>2859</v>
      </c>
      <c r="B898" s="13" t="s">
        <v>2809</v>
      </c>
      <c r="C898" s="21">
        <f>1/COUNTIF(B:B,'Store Data - 2017'!$B898)</f>
        <v>0.25</v>
      </c>
      <c r="D898" s="14">
        <v>42874</v>
      </c>
      <c r="E898" s="14">
        <v>42878</v>
      </c>
      <c r="F898" s="22" t="str">
        <f>TEXT('Store Data - 2017'!$D898,"mmmm")</f>
        <v>May</v>
      </c>
      <c r="G898" s="22" t="str">
        <f>TEXT('Store Data - 2017'!$D898,"dddd")</f>
        <v>Friday</v>
      </c>
      <c r="H898" s="13" t="s">
        <v>22</v>
      </c>
      <c r="I898" s="13" t="s">
        <v>2810</v>
      </c>
      <c r="J898" s="13" t="s">
        <v>2811</v>
      </c>
      <c r="K898" s="21">
        <f>1/COUNTIF(J:J,'Store Data - 2017'!$J898)</f>
        <v>8.3333333333333329E-2</v>
      </c>
      <c r="L898" s="13" t="s">
        <v>25</v>
      </c>
      <c r="M898" s="13" t="s">
        <v>26</v>
      </c>
      <c r="N898" s="13" t="s">
        <v>844</v>
      </c>
      <c r="O898" s="13" t="s">
        <v>353</v>
      </c>
      <c r="P898" s="13">
        <v>30318</v>
      </c>
      <c r="Q898" s="13" t="s">
        <v>29</v>
      </c>
      <c r="R898" s="13" t="s">
        <v>2812</v>
      </c>
      <c r="S898" s="13" t="s">
        <v>61</v>
      </c>
      <c r="T898" s="13" t="s">
        <v>110</v>
      </c>
      <c r="U898" s="13" t="s">
        <v>2813</v>
      </c>
      <c r="V898" s="15">
        <v>67.8</v>
      </c>
      <c r="W898" s="13">
        <v>4</v>
      </c>
      <c r="X898" s="13">
        <v>0</v>
      </c>
      <c r="Y898" s="15">
        <v>4.0679999999999996</v>
      </c>
    </row>
    <row r="899" spans="1:25" x14ac:dyDescent="0.3">
      <c r="A899" s="16">
        <v>2860</v>
      </c>
      <c r="B899" s="16" t="s">
        <v>2809</v>
      </c>
      <c r="C899" s="21">
        <f>1/COUNTIF(B:B,'Store Data - 2017'!$B899)</f>
        <v>0.25</v>
      </c>
      <c r="D899" s="17">
        <v>42874</v>
      </c>
      <c r="E899" s="17">
        <v>42878</v>
      </c>
      <c r="F899" s="22" t="str">
        <f>TEXT('Store Data - 2017'!$D899,"mmmm")</f>
        <v>May</v>
      </c>
      <c r="G899" s="22" t="str">
        <f>TEXT('Store Data - 2017'!$D899,"dddd")</f>
        <v>Friday</v>
      </c>
      <c r="H899" s="16" t="s">
        <v>22</v>
      </c>
      <c r="I899" s="16" t="s">
        <v>2810</v>
      </c>
      <c r="J899" s="16" t="s">
        <v>2811</v>
      </c>
      <c r="K899" s="21">
        <f>1/COUNTIF(J:J,'Store Data - 2017'!$J899)</f>
        <v>8.3333333333333329E-2</v>
      </c>
      <c r="L899" s="16" t="s">
        <v>25</v>
      </c>
      <c r="M899" s="16" t="s">
        <v>26</v>
      </c>
      <c r="N899" s="16" t="s">
        <v>844</v>
      </c>
      <c r="O899" s="16" t="s">
        <v>353</v>
      </c>
      <c r="P899" s="16">
        <v>30318</v>
      </c>
      <c r="Q899" s="16" t="s">
        <v>29</v>
      </c>
      <c r="R899" s="16" t="s">
        <v>2814</v>
      </c>
      <c r="S899" s="16" t="s">
        <v>61</v>
      </c>
      <c r="T899" s="16" t="s">
        <v>62</v>
      </c>
      <c r="U899" s="16" t="s">
        <v>2815</v>
      </c>
      <c r="V899" s="18">
        <v>377.97</v>
      </c>
      <c r="W899" s="16">
        <v>3</v>
      </c>
      <c r="X899" s="16">
        <v>0</v>
      </c>
      <c r="Y899" s="18">
        <v>98.272199999999998</v>
      </c>
    </row>
    <row r="900" spans="1:25" x14ac:dyDescent="0.3">
      <c r="A900" s="13">
        <v>2861</v>
      </c>
      <c r="B900" s="13" t="s">
        <v>2809</v>
      </c>
      <c r="C900" s="21">
        <f>1/COUNTIF(B:B,'Store Data - 2017'!$B900)</f>
        <v>0.25</v>
      </c>
      <c r="D900" s="14">
        <v>42874</v>
      </c>
      <c r="E900" s="14">
        <v>42878</v>
      </c>
      <c r="F900" s="22" t="str">
        <f>TEXT('Store Data - 2017'!$D900,"mmmm")</f>
        <v>May</v>
      </c>
      <c r="G900" s="22" t="str">
        <f>TEXT('Store Data - 2017'!$D900,"dddd")</f>
        <v>Friday</v>
      </c>
      <c r="H900" s="13" t="s">
        <v>22</v>
      </c>
      <c r="I900" s="13" t="s">
        <v>2810</v>
      </c>
      <c r="J900" s="13" t="s">
        <v>2811</v>
      </c>
      <c r="K900" s="21">
        <f>1/COUNTIF(J:J,'Store Data - 2017'!$J900)</f>
        <v>8.3333333333333329E-2</v>
      </c>
      <c r="L900" s="13" t="s">
        <v>25</v>
      </c>
      <c r="M900" s="13" t="s">
        <v>26</v>
      </c>
      <c r="N900" s="13" t="s">
        <v>844</v>
      </c>
      <c r="O900" s="13" t="s">
        <v>353</v>
      </c>
      <c r="P900" s="13">
        <v>30318</v>
      </c>
      <c r="Q900" s="13" t="s">
        <v>29</v>
      </c>
      <c r="R900" s="13" t="s">
        <v>2816</v>
      </c>
      <c r="S900" s="13" t="s">
        <v>42</v>
      </c>
      <c r="T900" s="13" t="s">
        <v>425</v>
      </c>
      <c r="U900" s="13" t="s">
        <v>2817</v>
      </c>
      <c r="V900" s="15">
        <v>1628.82</v>
      </c>
      <c r="W900" s="13">
        <v>9</v>
      </c>
      <c r="X900" s="13">
        <v>0</v>
      </c>
      <c r="Y900" s="15">
        <v>374.62860000000001</v>
      </c>
    </row>
    <row r="901" spans="1:25" x14ac:dyDescent="0.3">
      <c r="A901" s="16">
        <v>2862</v>
      </c>
      <c r="B901" s="16" t="s">
        <v>2809</v>
      </c>
      <c r="C901" s="21">
        <f>1/COUNTIF(B:B,'Store Data - 2017'!$B901)</f>
        <v>0.25</v>
      </c>
      <c r="D901" s="17">
        <v>42874</v>
      </c>
      <c r="E901" s="17">
        <v>42878</v>
      </c>
      <c r="F901" s="22" t="str">
        <f>TEXT('Store Data - 2017'!$D901,"mmmm")</f>
        <v>May</v>
      </c>
      <c r="G901" s="22" t="str">
        <f>TEXT('Store Data - 2017'!$D901,"dddd")</f>
        <v>Friday</v>
      </c>
      <c r="H901" s="16" t="s">
        <v>22</v>
      </c>
      <c r="I901" s="16" t="s">
        <v>2810</v>
      </c>
      <c r="J901" s="16" t="s">
        <v>2811</v>
      </c>
      <c r="K901" s="21">
        <f>1/COUNTIF(J:J,'Store Data - 2017'!$J901)</f>
        <v>8.3333333333333329E-2</v>
      </c>
      <c r="L901" s="16" t="s">
        <v>25</v>
      </c>
      <c r="M901" s="16" t="s">
        <v>26</v>
      </c>
      <c r="N901" s="16" t="s">
        <v>844</v>
      </c>
      <c r="O901" s="16" t="s">
        <v>353</v>
      </c>
      <c r="P901" s="16">
        <v>30318</v>
      </c>
      <c r="Q901" s="16" t="s">
        <v>29</v>
      </c>
      <c r="R901" s="16" t="s">
        <v>2774</v>
      </c>
      <c r="S901" s="16" t="s">
        <v>31</v>
      </c>
      <c r="T901" s="16" t="s">
        <v>32</v>
      </c>
      <c r="U901" s="16" t="s">
        <v>2775</v>
      </c>
      <c r="V901" s="18">
        <v>286.93</v>
      </c>
      <c r="W901" s="16">
        <v>7</v>
      </c>
      <c r="X901" s="16">
        <v>0</v>
      </c>
      <c r="Y901" s="18">
        <v>140.59569999999999</v>
      </c>
    </row>
    <row r="902" spans="1:25" x14ac:dyDescent="0.3">
      <c r="A902" s="13">
        <v>2863</v>
      </c>
      <c r="B902" s="13" t="s">
        <v>2818</v>
      </c>
      <c r="C902" s="21">
        <f>1/COUNTIF(B:B,'Store Data - 2017'!$B902)</f>
        <v>1</v>
      </c>
      <c r="D902" s="14">
        <v>42959</v>
      </c>
      <c r="E902" s="14">
        <v>42964</v>
      </c>
      <c r="F902" s="22" t="str">
        <f>TEXT('Store Data - 2017'!$D902,"mmmm")</f>
        <v>August</v>
      </c>
      <c r="G902" s="22" t="str">
        <f>TEXT('Store Data - 2017'!$D902,"dddd")</f>
        <v>Saturday</v>
      </c>
      <c r="H902" s="13" t="s">
        <v>22</v>
      </c>
      <c r="I902" s="13" t="s">
        <v>871</v>
      </c>
      <c r="J902" s="13" t="s">
        <v>872</v>
      </c>
      <c r="K902" s="21">
        <f>1/COUNTIF(J:J,'Store Data - 2017'!$J902)</f>
        <v>0.33333333333333331</v>
      </c>
      <c r="L902" s="13" t="s">
        <v>25</v>
      </c>
      <c r="M902" s="13" t="s">
        <v>26</v>
      </c>
      <c r="N902" s="13" t="s">
        <v>2819</v>
      </c>
      <c r="O902" s="13" t="s">
        <v>68</v>
      </c>
      <c r="P902" s="13">
        <v>32839</v>
      </c>
      <c r="Q902" s="13" t="s">
        <v>29</v>
      </c>
      <c r="R902" s="13" t="s">
        <v>2820</v>
      </c>
      <c r="S902" s="13" t="s">
        <v>31</v>
      </c>
      <c r="T902" s="13" t="s">
        <v>32</v>
      </c>
      <c r="U902" s="13" t="s">
        <v>2821</v>
      </c>
      <c r="V902" s="15">
        <v>20.736000000000001</v>
      </c>
      <c r="W902" s="13">
        <v>4</v>
      </c>
      <c r="X902" s="13">
        <v>0.2</v>
      </c>
      <c r="Y902" s="15">
        <v>7.2576000000000001</v>
      </c>
    </row>
    <row r="903" spans="1:25" x14ac:dyDescent="0.3">
      <c r="A903" s="16">
        <v>2864</v>
      </c>
      <c r="B903" s="16" t="s">
        <v>2822</v>
      </c>
      <c r="C903" s="21">
        <f>1/COUNTIF(B:B,'Store Data - 2017'!$B903)</f>
        <v>0.25</v>
      </c>
      <c r="D903" s="17">
        <v>42960</v>
      </c>
      <c r="E903" s="17">
        <v>42960</v>
      </c>
      <c r="F903" s="22" t="str">
        <f>TEXT('Store Data - 2017'!$D903,"mmmm")</f>
        <v>August</v>
      </c>
      <c r="G903" s="22" t="str">
        <f>TEXT('Store Data - 2017'!$D903,"dddd")</f>
        <v>Sunday</v>
      </c>
      <c r="H903" s="16" t="s">
        <v>760</v>
      </c>
      <c r="I903" s="16" t="s">
        <v>2823</v>
      </c>
      <c r="J903" s="16" t="s">
        <v>2824</v>
      </c>
      <c r="K903" s="21">
        <f>1/COUNTIF(J:J,'Store Data - 2017'!$J903)</f>
        <v>0.14285714285714285</v>
      </c>
      <c r="L903" s="16" t="s">
        <v>25</v>
      </c>
      <c r="M903" s="16" t="s">
        <v>26</v>
      </c>
      <c r="N903" s="16" t="s">
        <v>133</v>
      </c>
      <c r="O903" s="16" t="s">
        <v>134</v>
      </c>
      <c r="P903" s="16">
        <v>94122</v>
      </c>
      <c r="Q903" s="16" t="s">
        <v>120</v>
      </c>
      <c r="R903" s="16" t="s">
        <v>1194</v>
      </c>
      <c r="S903" s="16" t="s">
        <v>31</v>
      </c>
      <c r="T903" s="16" t="s">
        <v>70</v>
      </c>
      <c r="U903" s="16" t="s">
        <v>1195</v>
      </c>
      <c r="V903" s="18">
        <v>31.44</v>
      </c>
      <c r="W903" s="16">
        <v>3</v>
      </c>
      <c r="X903" s="16">
        <v>0</v>
      </c>
      <c r="Y903" s="18">
        <v>8.4887999999999995</v>
      </c>
    </row>
    <row r="904" spans="1:25" x14ac:dyDescent="0.3">
      <c r="A904" s="13">
        <v>2865</v>
      </c>
      <c r="B904" s="13" t="s">
        <v>2822</v>
      </c>
      <c r="C904" s="21">
        <f>1/COUNTIF(B:B,'Store Data - 2017'!$B904)</f>
        <v>0.25</v>
      </c>
      <c r="D904" s="14">
        <v>42960</v>
      </c>
      <c r="E904" s="14">
        <v>42960</v>
      </c>
      <c r="F904" s="22" t="str">
        <f>TEXT('Store Data - 2017'!$D904,"mmmm")</f>
        <v>August</v>
      </c>
      <c r="G904" s="22" t="str">
        <f>TEXT('Store Data - 2017'!$D904,"dddd")</f>
        <v>Sunday</v>
      </c>
      <c r="H904" s="13" t="s">
        <v>760</v>
      </c>
      <c r="I904" s="13" t="s">
        <v>2823</v>
      </c>
      <c r="J904" s="13" t="s">
        <v>2824</v>
      </c>
      <c r="K904" s="21">
        <f>1/COUNTIF(J:J,'Store Data - 2017'!$J904)</f>
        <v>0.14285714285714285</v>
      </c>
      <c r="L904" s="13" t="s">
        <v>25</v>
      </c>
      <c r="M904" s="13" t="s">
        <v>26</v>
      </c>
      <c r="N904" s="13" t="s">
        <v>133</v>
      </c>
      <c r="O904" s="13" t="s">
        <v>134</v>
      </c>
      <c r="P904" s="13">
        <v>94122</v>
      </c>
      <c r="Q904" s="13" t="s">
        <v>120</v>
      </c>
      <c r="R904" s="13" t="s">
        <v>404</v>
      </c>
      <c r="S904" s="13" t="s">
        <v>31</v>
      </c>
      <c r="T904" s="13" t="s">
        <v>190</v>
      </c>
      <c r="U904" s="13" t="s">
        <v>405</v>
      </c>
      <c r="V904" s="15">
        <v>83.79</v>
      </c>
      <c r="W904" s="13">
        <v>7</v>
      </c>
      <c r="X904" s="13">
        <v>0</v>
      </c>
      <c r="Y904" s="15">
        <v>22.6233</v>
      </c>
    </row>
    <row r="905" spans="1:25" x14ac:dyDescent="0.3">
      <c r="A905" s="16">
        <v>2866</v>
      </c>
      <c r="B905" s="16" t="s">
        <v>2822</v>
      </c>
      <c r="C905" s="21">
        <f>1/COUNTIF(B:B,'Store Data - 2017'!$B905)</f>
        <v>0.25</v>
      </c>
      <c r="D905" s="17">
        <v>42960</v>
      </c>
      <c r="E905" s="17">
        <v>42960</v>
      </c>
      <c r="F905" s="22" t="str">
        <f>TEXT('Store Data - 2017'!$D905,"mmmm")</f>
        <v>August</v>
      </c>
      <c r="G905" s="22" t="str">
        <f>TEXT('Store Data - 2017'!$D905,"dddd")</f>
        <v>Sunday</v>
      </c>
      <c r="H905" s="16" t="s">
        <v>760</v>
      </c>
      <c r="I905" s="16" t="s">
        <v>2823</v>
      </c>
      <c r="J905" s="16" t="s">
        <v>2824</v>
      </c>
      <c r="K905" s="21">
        <f>1/COUNTIF(J:J,'Store Data - 2017'!$J905)</f>
        <v>0.14285714285714285</v>
      </c>
      <c r="L905" s="16" t="s">
        <v>25</v>
      </c>
      <c r="M905" s="16" t="s">
        <v>26</v>
      </c>
      <c r="N905" s="16" t="s">
        <v>133</v>
      </c>
      <c r="O905" s="16" t="s">
        <v>134</v>
      </c>
      <c r="P905" s="16">
        <v>94122</v>
      </c>
      <c r="Q905" s="16" t="s">
        <v>120</v>
      </c>
      <c r="R905" s="16" t="s">
        <v>2825</v>
      </c>
      <c r="S905" s="16" t="s">
        <v>31</v>
      </c>
      <c r="T905" s="16" t="s">
        <v>146</v>
      </c>
      <c r="U905" s="16" t="s">
        <v>2826</v>
      </c>
      <c r="V905" s="18">
        <v>59.52</v>
      </c>
      <c r="W905" s="16">
        <v>3</v>
      </c>
      <c r="X905" s="16">
        <v>0</v>
      </c>
      <c r="Y905" s="18">
        <v>15.475199999999999</v>
      </c>
    </row>
    <row r="906" spans="1:25" x14ac:dyDescent="0.3">
      <c r="A906" s="13">
        <v>2867</v>
      </c>
      <c r="B906" s="13" t="s">
        <v>2822</v>
      </c>
      <c r="C906" s="21">
        <f>1/COUNTIF(B:B,'Store Data - 2017'!$B906)</f>
        <v>0.25</v>
      </c>
      <c r="D906" s="14">
        <v>42960</v>
      </c>
      <c r="E906" s="14">
        <v>42960</v>
      </c>
      <c r="F906" s="22" t="str">
        <f>TEXT('Store Data - 2017'!$D906,"mmmm")</f>
        <v>August</v>
      </c>
      <c r="G906" s="22" t="str">
        <f>TEXT('Store Data - 2017'!$D906,"dddd")</f>
        <v>Sunday</v>
      </c>
      <c r="H906" s="13" t="s">
        <v>760</v>
      </c>
      <c r="I906" s="13" t="s">
        <v>2823</v>
      </c>
      <c r="J906" s="13" t="s">
        <v>2824</v>
      </c>
      <c r="K906" s="21">
        <f>1/COUNTIF(J:J,'Store Data - 2017'!$J906)</f>
        <v>0.14285714285714285</v>
      </c>
      <c r="L906" s="13" t="s">
        <v>25</v>
      </c>
      <c r="M906" s="13" t="s">
        <v>26</v>
      </c>
      <c r="N906" s="13" t="s">
        <v>133</v>
      </c>
      <c r="O906" s="13" t="s">
        <v>134</v>
      </c>
      <c r="P906" s="13">
        <v>94122</v>
      </c>
      <c r="Q906" s="13" t="s">
        <v>120</v>
      </c>
      <c r="R906" s="13" t="s">
        <v>2827</v>
      </c>
      <c r="S906" s="13" t="s">
        <v>31</v>
      </c>
      <c r="T906" s="13" t="s">
        <v>725</v>
      </c>
      <c r="U906" s="13" t="s">
        <v>1183</v>
      </c>
      <c r="V906" s="15">
        <v>31.92</v>
      </c>
      <c r="W906" s="13">
        <v>4</v>
      </c>
      <c r="X906" s="13">
        <v>0</v>
      </c>
      <c r="Y906" s="15">
        <v>9.2568000000000001</v>
      </c>
    </row>
    <row r="907" spans="1:25" x14ac:dyDescent="0.3">
      <c r="A907" s="16">
        <v>2870</v>
      </c>
      <c r="B907" s="16" t="s">
        <v>2828</v>
      </c>
      <c r="C907" s="21">
        <f>1/COUNTIF(B:B,'Store Data - 2017'!$B907)</f>
        <v>1</v>
      </c>
      <c r="D907" s="17">
        <v>42898</v>
      </c>
      <c r="E907" s="17">
        <v>42905</v>
      </c>
      <c r="F907" s="22" t="str">
        <f>TEXT('Store Data - 2017'!$D907,"mmmm")</f>
        <v>June</v>
      </c>
      <c r="G907" s="22" t="str">
        <f>TEXT('Store Data - 2017'!$D907,"dddd")</f>
        <v>Monday</v>
      </c>
      <c r="H907" s="16" t="s">
        <v>22</v>
      </c>
      <c r="I907" s="16" t="s">
        <v>2829</v>
      </c>
      <c r="J907" s="16" t="s">
        <v>2830</v>
      </c>
      <c r="K907" s="21">
        <f>1/COUNTIF(J:J,'Store Data - 2017'!$J907)</f>
        <v>0.25</v>
      </c>
      <c r="L907" s="16" t="s">
        <v>25</v>
      </c>
      <c r="M907" s="16" t="s">
        <v>26</v>
      </c>
      <c r="N907" s="16" t="s">
        <v>2831</v>
      </c>
      <c r="O907" s="16" t="s">
        <v>68</v>
      </c>
      <c r="P907" s="16">
        <v>33710</v>
      </c>
      <c r="Q907" s="16" t="s">
        <v>29</v>
      </c>
      <c r="R907" s="16" t="s">
        <v>2832</v>
      </c>
      <c r="S907" s="16" t="s">
        <v>42</v>
      </c>
      <c r="T907" s="16" t="s">
        <v>87</v>
      </c>
      <c r="U907" s="16" t="s">
        <v>2833</v>
      </c>
      <c r="V907" s="18">
        <v>17.088000000000001</v>
      </c>
      <c r="W907" s="16">
        <v>2</v>
      </c>
      <c r="X907" s="16">
        <v>0.2</v>
      </c>
      <c r="Y907" s="18">
        <v>1.0680000000000001</v>
      </c>
    </row>
    <row r="908" spans="1:25" x14ac:dyDescent="0.3">
      <c r="A908" s="13">
        <v>2873</v>
      </c>
      <c r="B908" s="13" t="s">
        <v>2834</v>
      </c>
      <c r="C908" s="21">
        <f>1/COUNTIF(B:B,'Store Data - 2017'!$B908)</f>
        <v>1</v>
      </c>
      <c r="D908" s="14">
        <v>42901</v>
      </c>
      <c r="E908" s="14">
        <v>42906</v>
      </c>
      <c r="F908" s="22" t="str">
        <f>TEXT('Store Data - 2017'!$D908,"mmmm")</f>
        <v>June</v>
      </c>
      <c r="G908" s="22" t="str">
        <f>TEXT('Store Data - 2017'!$D908,"dddd")</f>
        <v>Thursday</v>
      </c>
      <c r="H908" s="13" t="s">
        <v>22</v>
      </c>
      <c r="I908" s="13" t="s">
        <v>2835</v>
      </c>
      <c r="J908" s="13" t="s">
        <v>2836</v>
      </c>
      <c r="K908" s="21">
        <f>1/COUNTIF(J:J,'Store Data - 2017'!$J908)</f>
        <v>0.5</v>
      </c>
      <c r="L908" s="13" t="s">
        <v>25</v>
      </c>
      <c r="M908" s="13" t="s">
        <v>26</v>
      </c>
      <c r="N908" s="13" t="s">
        <v>452</v>
      </c>
      <c r="O908" s="13" t="s">
        <v>134</v>
      </c>
      <c r="P908" s="13">
        <v>90036</v>
      </c>
      <c r="Q908" s="13" t="s">
        <v>120</v>
      </c>
      <c r="R908" s="13" t="s">
        <v>2837</v>
      </c>
      <c r="S908" s="13" t="s">
        <v>31</v>
      </c>
      <c r="T908" s="13" t="s">
        <v>146</v>
      </c>
      <c r="U908" s="13" t="s">
        <v>2838</v>
      </c>
      <c r="V908" s="15">
        <v>4.26</v>
      </c>
      <c r="W908" s="13">
        <v>1</v>
      </c>
      <c r="X908" s="13">
        <v>0</v>
      </c>
      <c r="Y908" s="15">
        <v>1.7465999999999999</v>
      </c>
    </row>
    <row r="909" spans="1:25" x14ac:dyDescent="0.3">
      <c r="A909" s="16">
        <v>2874</v>
      </c>
      <c r="B909" s="16" t="s">
        <v>2839</v>
      </c>
      <c r="C909" s="21">
        <f>1/COUNTIF(B:B,'Store Data - 2017'!$B909)</f>
        <v>1</v>
      </c>
      <c r="D909" s="17">
        <v>43055</v>
      </c>
      <c r="E909" s="17">
        <v>43061</v>
      </c>
      <c r="F909" s="22" t="str">
        <f>TEXT('Store Data - 2017'!$D909,"mmmm")</f>
        <v>November</v>
      </c>
      <c r="G909" s="22" t="str">
        <f>TEXT('Store Data - 2017'!$D909,"dddd")</f>
        <v>Thursday</v>
      </c>
      <c r="H909" s="16" t="s">
        <v>22</v>
      </c>
      <c r="I909" s="16" t="s">
        <v>1070</v>
      </c>
      <c r="J909" s="16" t="s">
        <v>1071</v>
      </c>
      <c r="K909" s="21">
        <f>1/COUNTIF(J:J,'Store Data - 2017'!$J909)</f>
        <v>0.25</v>
      </c>
      <c r="L909" s="16" t="s">
        <v>25</v>
      </c>
      <c r="M909" s="16" t="s">
        <v>26</v>
      </c>
      <c r="N909" s="16" t="s">
        <v>876</v>
      </c>
      <c r="O909" s="16" t="s">
        <v>134</v>
      </c>
      <c r="P909" s="16">
        <v>92105</v>
      </c>
      <c r="Q909" s="16" t="s">
        <v>120</v>
      </c>
      <c r="R909" s="16" t="s">
        <v>2840</v>
      </c>
      <c r="S909" s="16" t="s">
        <v>31</v>
      </c>
      <c r="T909" s="16" t="s">
        <v>70</v>
      </c>
      <c r="U909" s="16" t="s">
        <v>2841</v>
      </c>
      <c r="V909" s="18">
        <v>811.28</v>
      </c>
      <c r="W909" s="16">
        <v>8</v>
      </c>
      <c r="X909" s="16">
        <v>0</v>
      </c>
      <c r="Y909" s="18">
        <v>24.3384</v>
      </c>
    </row>
    <row r="910" spans="1:25" x14ac:dyDescent="0.3">
      <c r="A910" s="13">
        <v>2875</v>
      </c>
      <c r="B910" s="13" t="s">
        <v>2842</v>
      </c>
      <c r="C910" s="21">
        <f>1/COUNTIF(B:B,'Store Data - 2017'!$B910)</f>
        <v>1</v>
      </c>
      <c r="D910" s="14">
        <v>43098</v>
      </c>
      <c r="E910" s="14">
        <v>43100</v>
      </c>
      <c r="F910" s="22" t="str">
        <f>TEXT('Store Data - 2017'!$D910,"mmmm")</f>
        <v>December</v>
      </c>
      <c r="G910" s="22" t="str">
        <f>TEXT('Store Data - 2017'!$D910,"dddd")</f>
        <v>Friday</v>
      </c>
      <c r="H910" s="13" t="s">
        <v>80</v>
      </c>
      <c r="I910" s="13" t="s">
        <v>1606</v>
      </c>
      <c r="J910" s="13" t="s">
        <v>1607</v>
      </c>
      <c r="K910" s="21">
        <f>1/COUNTIF(J:J,'Store Data - 2017'!$J910)</f>
        <v>0.25</v>
      </c>
      <c r="L910" s="13" t="s">
        <v>25</v>
      </c>
      <c r="M910" s="13" t="s">
        <v>26</v>
      </c>
      <c r="N910" s="13" t="s">
        <v>126</v>
      </c>
      <c r="O910" s="13" t="s">
        <v>127</v>
      </c>
      <c r="P910" s="13">
        <v>10035</v>
      </c>
      <c r="Q910" s="13" t="s">
        <v>40</v>
      </c>
      <c r="R910" s="13" t="s">
        <v>2843</v>
      </c>
      <c r="S910" s="13" t="s">
        <v>31</v>
      </c>
      <c r="T910" s="13" t="s">
        <v>172</v>
      </c>
      <c r="U910" s="13" t="s">
        <v>2844</v>
      </c>
      <c r="V910" s="15">
        <v>6.03</v>
      </c>
      <c r="W910" s="13">
        <v>3</v>
      </c>
      <c r="X910" s="13">
        <v>0</v>
      </c>
      <c r="Y910" s="15">
        <v>2.9546999999999999</v>
      </c>
    </row>
    <row r="911" spans="1:25" x14ac:dyDescent="0.3">
      <c r="A911" s="16">
        <v>2887</v>
      </c>
      <c r="B911" s="16" t="s">
        <v>2845</v>
      </c>
      <c r="C911" s="21">
        <f>1/COUNTIF(B:B,'Store Data - 2017'!$B911)</f>
        <v>0.33333333333333331</v>
      </c>
      <c r="D911" s="17">
        <v>43087</v>
      </c>
      <c r="E911" s="17">
        <v>43088</v>
      </c>
      <c r="F911" s="22" t="str">
        <f>TEXT('Store Data - 2017'!$D911,"mmmm")</f>
        <v>December</v>
      </c>
      <c r="G911" s="22" t="str">
        <f>TEXT('Store Data - 2017'!$D911,"dddd")</f>
        <v>Monday</v>
      </c>
      <c r="H911" s="16" t="s">
        <v>80</v>
      </c>
      <c r="I911" s="16" t="s">
        <v>570</v>
      </c>
      <c r="J911" s="16" t="s">
        <v>571</v>
      </c>
      <c r="K911" s="21">
        <f>1/COUNTIF(J:J,'Store Data - 2017'!$J911)</f>
        <v>6.6666666666666666E-2</v>
      </c>
      <c r="L911" s="16" t="s">
        <v>25</v>
      </c>
      <c r="M911" s="16" t="s">
        <v>26</v>
      </c>
      <c r="N911" s="16" t="s">
        <v>452</v>
      </c>
      <c r="O911" s="16" t="s">
        <v>134</v>
      </c>
      <c r="P911" s="16">
        <v>90008</v>
      </c>
      <c r="Q911" s="16" t="s">
        <v>120</v>
      </c>
      <c r="R911" s="16" t="s">
        <v>533</v>
      </c>
      <c r="S911" s="16" t="s">
        <v>31</v>
      </c>
      <c r="T911" s="16" t="s">
        <v>146</v>
      </c>
      <c r="U911" s="16" t="s">
        <v>534</v>
      </c>
      <c r="V911" s="18">
        <v>6.63</v>
      </c>
      <c r="W911" s="16">
        <v>3</v>
      </c>
      <c r="X911" s="16">
        <v>0</v>
      </c>
      <c r="Y911" s="18">
        <v>1.7901</v>
      </c>
    </row>
    <row r="912" spans="1:25" x14ac:dyDescent="0.3">
      <c r="A912" s="13">
        <v>2888</v>
      </c>
      <c r="B912" s="13" t="s">
        <v>2845</v>
      </c>
      <c r="C912" s="21">
        <f>1/COUNTIF(B:B,'Store Data - 2017'!$B912)</f>
        <v>0.33333333333333331</v>
      </c>
      <c r="D912" s="14">
        <v>43087</v>
      </c>
      <c r="E912" s="14">
        <v>43088</v>
      </c>
      <c r="F912" s="22" t="str">
        <f>TEXT('Store Data - 2017'!$D912,"mmmm")</f>
        <v>December</v>
      </c>
      <c r="G912" s="22" t="str">
        <f>TEXT('Store Data - 2017'!$D912,"dddd")</f>
        <v>Monday</v>
      </c>
      <c r="H912" s="13" t="s">
        <v>80</v>
      </c>
      <c r="I912" s="13" t="s">
        <v>570</v>
      </c>
      <c r="J912" s="13" t="s">
        <v>571</v>
      </c>
      <c r="K912" s="21">
        <f>1/COUNTIF(J:J,'Store Data - 2017'!$J912)</f>
        <v>6.6666666666666666E-2</v>
      </c>
      <c r="L912" s="13" t="s">
        <v>25</v>
      </c>
      <c r="M912" s="13" t="s">
        <v>26</v>
      </c>
      <c r="N912" s="13" t="s">
        <v>452</v>
      </c>
      <c r="O912" s="13" t="s">
        <v>134</v>
      </c>
      <c r="P912" s="13">
        <v>90008</v>
      </c>
      <c r="Q912" s="13" t="s">
        <v>120</v>
      </c>
      <c r="R912" s="13" t="s">
        <v>1237</v>
      </c>
      <c r="S912" s="13" t="s">
        <v>31</v>
      </c>
      <c r="T912" s="13" t="s">
        <v>32</v>
      </c>
      <c r="U912" s="13" t="s">
        <v>1238</v>
      </c>
      <c r="V912" s="15">
        <v>12.96</v>
      </c>
      <c r="W912" s="13">
        <v>2</v>
      </c>
      <c r="X912" s="13">
        <v>0</v>
      </c>
      <c r="Y912" s="15">
        <v>6.2207999999999997</v>
      </c>
    </row>
    <row r="913" spans="1:25" x14ac:dyDescent="0.3">
      <c r="A913" s="16">
        <v>2889</v>
      </c>
      <c r="B913" s="16" t="s">
        <v>2845</v>
      </c>
      <c r="C913" s="21">
        <f>1/COUNTIF(B:B,'Store Data - 2017'!$B913)</f>
        <v>0.33333333333333331</v>
      </c>
      <c r="D913" s="17">
        <v>43087</v>
      </c>
      <c r="E913" s="17">
        <v>43088</v>
      </c>
      <c r="F913" s="22" t="str">
        <f>TEXT('Store Data - 2017'!$D913,"mmmm")</f>
        <v>December</v>
      </c>
      <c r="G913" s="22" t="str">
        <f>TEXT('Store Data - 2017'!$D913,"dddd")</f>
        <v>Monday</v>
      </c>
      <c r="H913" s="16" t="s">
        <v>80</v>
      </c>
      <c r="I913" s="16" t="s">
        <v>570</v>
      </c>
      <c r="J913" s="16" t="s">
        <v>571</v>
      </c>
      <c r="K913" s="21">
        <f>1/COUNTIF(J:J,'Store Data - 2017'!$J913)</f>
        <v>6.6666666666666666E-2</v>
      </c>
      <c r="L913" s="16" t="s">
        <v>25</v>
      </c>
      <c r="M913" s="16" t="s">
        <v>26</v>
      </c>
      <c r="N913" s="16" t="s">
        <v>452</v>
      </c>
      <c r="O913" s="16" t="s">
        <v>134</v>
      </c>
      <c r="P913" s="16">
        <v>90008</v>
      </c>
      <c r="Q913" s="16" t="s">
        <v>120</v>
      </c>
      <c r="R913" s="16" t="s">
        <v>2846</v>
      </c>
      <c r="S913" s="16" t="s">
        <v>31</v>
      </c>
      <c r="T913" s="16" t="s">
        <v>32</v>
      </c>
      <c r="U913" s="16" t="s">
        <v>2847</v>
      </c>
      <c r="V913" s="18">
        <v>32.4</v>
      </c>
      <c r="W913" s="16">
        <v>5</v>
      </c>
      <c r="X913" s="16">
        <v>0</v>
      </c>
      <c r="Y913" s="18">
        <v>15.552</v>
      </c>
    </row>
    <row r="914" spans="1:25" x14ac:dyDescent="0.3">
      <c r="A914" s="13">
        <v>2890</v>
      </c>
      <c r="B914" s="13" t="s">
        <v>2848</v>
      </c>
      <c r="C914" s="21">
        <f>1/COUNTIF(B:B,'Store Data - 2017'!$B914)</f>
        <v>1</v>
      </c>
      <c r="D914" s="14">
        <v>43041</v>
      </c>
      <c r="E914" s="14">
        <v>43045</v>
      </c>
      <c r="F914" s="22" t="str">
        <f>TEXT('Store Data - 2017'!$D914,"mmmm")</f>
        <v>November</v>
      </c>
      <c r="G914" s="22" t="str">
        <f>TEXT('Store Data - 2017'!$D914,"dddd")</f>
        <v>Thursday</v>
      </c>
      <c r="H914" s="13" t="s">
        <v>22</v>
      </c>
      <c r="I914" s="13" t="s">
        <v>480</v>
      </c>
      <c r="J914" s="13" t="s">
        <v>481</v>
      </c>
      <c r="K914" s="21">
        <f>1/COUNTIF(J:J,'Store Data - 2017'!$J914)</f>
        <v>0.2</v>
      </c>
      <c r="L914" s="13" t="s">
        <v>57</v>
      </c>
      <c r="M914" s="13" t="s">
        <v>26</v>
      </c>
      <c r="N914" s="13" t="s">
        <v>432</v>
      </c>
      <c r="O914" s="13" t="s">
        <v>433</v>
      </c>
      <c r="P914" s="13">
        <v>98105</v>
      </c>
      <c r="Q914" s="13" t="s">
        <v>120</v>
      </c>
      <c r="R914" s="13" t="s">
        <v>2849</v>
      </c>
      <c r="S914" s="13" t="s">
        <v>31</v>
      </c>
      <c r="T914" s="13" t="s">
        <v>32</v>
      </c>
      <c r="U914" s="13" t="s">
        <v>2850</v>
      </c>
      <c r="V914" s="15">
        <v>23.85</v>
      </c>
      <c r="W914" s="13">
        <v>5</v>
      </c>
      <c r="X914" s="13">
        <v>0</v>
      </c>
      <c r="Y914" s="15">
        <v>10.7325</v>
      </c>
    </row>
    <row r="915" spans="1:25" x14ac:dyDescent="0.3">
      <c r="A915" s="16">
        <v>2893</v>
      </c>
      <c r="B915" s="16" t="s">
        <v>2851</v>
      </c>
      <c r="C915" s="21">
        <f>1/COUNTIF(B:B,'Store Data - 2017'!$B915)</f>
        <v>0.25</v>
      </c>
      <c r="D915" s="17">
        <v>43031</v>
      </c>
      <c r="E915" s="17">
        <v>43037</v>
      </c>
      <c r="F915" s="22" t="str">
        <f>TEXT('Store Data - 2017'!$D915,"mmmm")</f>
        <v>October</v>
      </c>
      <c r="G915" s="22" t="str">
        <f>TEXT('Store Data - 2017'!$D915,"dddd")</f>
        <v>Monday</v>
      </c>
      <c r="H915" s="16" t="s">
        <v>22</v>
      </c>
      <c r="I915" s="16" t="s">
        <v>842</v>
      </c>
      <c r="J915" s="16" t="s">
        <v>843</v>
      </c>
      <c r="K915" s="21">
        <f>1/COUNTIF(J:J,'Store Data - 2017'!$J915)</f>
        <v>0.2</v>
      </c>
      <c r="L915" s="16" t="s">
        <v>57</v>
      </c>
      <c r="M915" s="16" t="s">
        <v>26</v>
      </c>
      <c r="N915" s="16" t="s">
        <v>107</v>
      </c>
      <c r="O915" s="16" t="s">
        <v>127</v>
      </c>
      <c r="P915" s="16">
        <v>14609</v>
      </c>
      <c r="Q915" s="16" t="s">
        <v>40</v>
      </c>
      <c r="R915" s="16" t="s">
        <v>2852</v>
      </c>
      <c r="S915" s="16" t="s">
        <v>31</v>
      </c>
      <c r="T915" s="16" t="s">
        <v>32</v>
      </c>
      <c r="U915" s="16" t="s">
        <v>2853</v>
      </c>
      <c r="V915" s="18">
        <v>11.56</v>
      </c>
      <c r="W915" s="16">
        <v>2</v>
      </c>
      <c r="X915" s="16">
        <v>0</v>
      </c>
      <c r="Y915" s="18">
        <v>5.6643999999999997</v>
      </c>
    </row>
    <row r="916" spans="1:25" x14ac:dyDescent="0.3">
      <c r="A916" s="13">
        <v>2894</v>
      </c>
      <c r="B916" s="13" t="s">
        <v>2851</v>
      </c>
      <c r="C916" s="21">
        <f>1/COUNTIF(B:B,'Store Data - 2017'!$B916)</f>
        <v>0.25</v>
      </c>
      <c r="D916" s="14">
        <v>43031</v>
      </c>
      <c r="E916" s="14">
        <v>43037</v>
      </c>
      <c r="F916" s="22" t="str">
        <f>TEXT('Store Data - 2017'!$D916,"mmmm")</f>
        <v>October</v>
      </c>
      <c r="G916" s="22" t="str">
        <f>TEXT('Store Data - 2017'!$D916,"dddd")</f>
        <v>Monday</v>
      </c>
      <c r="H916" s="13" t="s">
        <v>22</v>
      </c>
      <c r="I916" s="13" t="s">
        <v>842</v>
      </c>
      <c r="J916" s="13" t="s">
        <v>843</v>
      </c>
      <c r="K916" s="21">
        <f>1/COUNTIF(J:J,'Store Data - 2017'!$J916)</f>
        <v>0.2</v>
      </c>
      <c r="L916" s="13" t="s">
        <v>57</v>
      </c>
      <c r="M916" s="13" t="s">
        <v>26</v>
      </c>
      <c r="N916" s="13" t="s">
        <v>107</v>
      </c>
      <c r="O916" s="13" t="s">
        <v>127</v>
      </c>
      <c r="P916" s="13">
        <v>14609</v>
      </c>
      <c r="Q916" s="13" t="s">
        <v>40</v>
      </c>
      <c r="R916" s="13" t="s">
        <v>265</v>
      </c>
      <c r="S916" s="13" t="s">
        <v>31</v>
      </c>
      <c r="T916" s="13" t="s">
        <v>32</v>
      </c>
      <c r="U916" s="13" t="s">
        <v>266</v>
      </c>
      <c r="V916" s="15">
        <v>26.4</v>
      </c>
      <c r="W916" s="13">
        <v>5</v>
      </c>
      <c r="X916" s="13">
        <v>0</v>
      </c>
      <c r="Y916" s="15">
        <v>11.88</v>
      </c>
    </row>
    <row r="917" spans="1:25" x14ac:dyDescent="0.3">
      <c r="A917" s="16">
        <v>2895</v>
      </c>
      <c r="B917" s="16" t="s">
        <v>2851</v>
      </c>
      <c r="C917" s="21">
        <f>1/COUNTIF(B:B,'Store Data - 2017'!$B917)</f>
        <v>0.25</v>
      </c>
      <c r="D917" s="17">
        <v>43031</v>
      </c>
      <c r="E917" s="17">
        <v>43037</v>
      </c>
      <c r="F917" s="22" t="str">
        <f>TEXT('Store Data - 2017'!$D917,"mmmm")</f>
        <v>October</v>
      </c>
      <c r="G917" s="22" t="str">
        <f>TEXT('Store Data - 2017'!$D917,"dddd")</f>
        <v>Monday</v>
      </c>
      <c r="H917" s="16" t="s">
        <v>22</v>
      </c>
      <c r="I917" s="16" t="s">
        <v>842</v>
      </c>
      <c r="J917" s="16" t="s">
        <v>843</v>
      </c>
      <c r="K917" s="21">
        <f>1/COUNTIF(J:J,'Store Data - 2017'!$J917)</f>
        <v>0.2</v>
      </c>
      <c r="L917" s="16" t="s">
        <v>57</v>
      </c>
      <c r="M917" s="16" t="s">
        <v>26</v>
      </c>
      <c r="N917" s="16" t="s">
        <v>107</v>
      </c>
      <c r="O917" s="16" t="s">
        <v>127</v>
      </c>
      <c r="P917" s="16">
        <v>14609</v>
      </c>
      <c r="Q917" s="16" t="s">
        <v>40</v>
      </c>
      <c r="R917" s="16" t="s">
        <v>2854</v>
      </c>
      <c r="S917" s="16" t="s">
        <v>42</v>
      </c>
      <c r="T917" s="16" t="s">
        <v>87</v>
      </c>
      <c r="U917" s="16" t="s">
        <v>2855</v>
      </c>
      <c r="V917" s="18">
        <v>69.08</v>
      </c>
      <c r="W917" s="16">
        <v>11</v>
      </c>
      <c r="X917" s="16">
        <v>0</v>
      </c>
      <c r="Y917" s="18">
        <v>29.0136</v>
      </c>
    </row>
    <row r="918" spans="1:25" x14ac:dyDescent="0.3">
      <c r="A918" s="13">
        <v>2896</v>
      </c>
      <c r="B918" s="13" t="s">
        <v>2851</v>
      </c>
      <c r="C918" s="21">
        <f>1/COUNTIF(B:B,'Store Data - 2017'!$B918)</f>
        <v>0.25</v>
      </c>
      <c r="D918" s="14">
        <v>43031</v>
      </c>
      <c r="E918" s="14">
        <v>43037</v>
      </c>
      <c r="F918" s="22" t="str">
        <f>TEXT('Store Data - 2017'!$D918,"mmmm")</f>
        <v>October</v>
      </c>
      <c r="G918" s="22" t="str">
        <f>TEXT('Store Data - 2017'!$D918,"dddd")</f>
        <v>Monday</v>
      </c>
      <c r="H918" s="13" t="s">
        <v>22</v>
      </c>
      <c r="I918" s="13" t="s">
        <v>842</v>
      </c>
      <c r="J918" s="13" t="s">
        <v>843</v>
      </c>
      <c r="K918" s="21">
        <f>1/COUNTIF(J:J,'Store Data - 2017'!$J918)</f>
        <v>0.2</v>
      </c>
      <c r="L918" s="13" t="s">
        <v>57</v>
      </c>
      <c r="M918" s="13" t="s">
        <v>26</v>
      </c>
      <c r="N918" s="13" t="s">
        <v>107</v>
      </c>
      <c r="O918" s="13" t="s">
        <v>127</v>
      </c>
      <c r="P918" s="13">
        <v>14609</v>
      </c>
      <c r="Q918" s="13" t="s">
        <v>40</v>
      </c>
      <c r="R918" s="13" t="s">
        <v>2856</v>
      </c>
      <c r="S918" s="13" t="s">
        <v>61</v>
      </c>
      <c r="T918" s="13" t="s">
        <v>62</v>
      </c>
      <c r="U918" s="13" t="s">
        <v>2857</v>
      </c>
      <c r="V918" s="15">
        <v>35.880000000000003</v>
      </c>
      <c r="W918" s="13">
        <v>3</v>
      </c>
      <c r="X918" s="13">
        <v>0</v>
      </c>
      <c r="Y918" s="15">
        <v>10.0464</v>
      </c>
    </row>
    <row r="919" spans="1:25" x14ac:dyDescent="0.3">
      <c r="A919" s="16">
        <v>2902</v>
      </c>
      <c r="B919" s="16" t="s">
        <v>2858</v>
      </c>
      <c r="C919" s="21">
        <f>1/COUNTIF(B:B,'Store Data - 2017'!$B919)</f>
        <v>1</v>
      </c>
      <c r="D919" s="17">
        <v>42989</v>
      </c>
      <c r="E919" s="17">
        <v>42993</v>
      </c>
      <c r="F919" s="22" t="str">
        <f>TEXT('Store Data - 2017'!$D919,"mmmm")</f>
        <v>September</v>
      </c>
      <c r="G919" s="22" t="str">
        <f>TEXT('Store Data - 2017'!$D919,"dddd")</f>
        <v>Monday</v>
      </c>
      <c r="H919" s="16" t="s">
        <v>22</v>
      </c>
      <c r="I919" s="16" t="s">
        <v>2526</v>
      </c>
      <c r="J919" s="16" t="s">
        <v>2527</v>
      </c>
      <c r="K919" s="21">
        <f>1/COUNTIF(J:J,'Store Data - 2017'!$J919)</f>
        <v>0.2</v>
      </c>
      <c r="L919" s="16" t="s">
        <v>48</v>
      </c>
      <c r="M919" s="16" t="s">
        <v>26</v>
      </c>
      <c r="N919" s="16" t="s">
        <v>165</v>
      </c>
      <c r="O919" s="16" t="s">
        <v>353</v>
      </c>
      <c r="P919" s="16">
        <v>31907</v>
      </c>
      <c r="Q919" s="16" t="s">
        <v>29</v>
      </c>
      <c r="R919" s="16" t="s">
        <v>2859</v>
      </c>
      <c r="S919" s="16" t="s">
        <v>31</v>
      </c>
      <c r="T919" s="16" t="s">
        <v>32</v>
      </c>
      <c r="U919" s="16" t="s">
        <v>2860</v>
      </c>
      <c r="V919" s="18">
        <v>184.66</v>
      </c>
      <c r="W919" s="16">
        <v>7</v>
      </c>
      <c r="X919" s="16">
        <v>0</v>
      </c>
      <c r="Y919" s="18">
        <v>84.943600000000004</v>
      </c>
    </row>
    <row r="920" spans="1:25" x14ac:dyDescent="0.3">
      <c r="A920" s="13">
        <v>2907</v>
      </c>
      <c r="B920" s="13" t="s">
        <v>2861</v>
      </c>
      <c r="C920" s="21">
        <f>1/COUNTIF(B:B,'Store Data - 2017'!$B920)</f>
        <v>0.33333333333333331</v>
      </c>
      <c r="D920" s="14">
        <v>43042</v>
      </c>
      <c r="E920" s="14">
        <v>43048</v>
      </c>
      <c r="F920" s="22" t="str">
        <f>TEXT('Store Data - 2017'!$D920,"mmmm")</f>
        <v>November</v>
      </c>
      <c r="G920" s="22" t="str">
        <f>TEXT('Store Data - 2017'!$D920,"dddd")</f>
        <v>Friday</v>
      </c>
      <c r="H920" s="13" t="s">
        <v>22</v>
      </c>
      <c r="I920" s="13" t="s">
        <v>2862</v>
      </c>
      <c r="J920" s="13" t="s">
        <v>2863</v>
      </c>
      <c r="K920" s="21">
        <f>1/COUNTIF(J:J,'Store Data - 2017'!$J920)</f>
        <v>0.33333333333333331</v>
      </c>
      <c r="L920" s="13" t="s">
        <v>25</v>
      </c>
      <c r="M920" s="13" t="s">
        <v>26</v>
      </c>
      <c r="N920" s="13" t="s">
        <v>2864</v>
      </c>
      <c r="O920" s="13" t="s">
        <v>108</v>
      </c>
      <c r="P920" s="13">
        <v>55122</v>
      </c>
      <c r="Q920" s="13" t="s">
        <v>51</v>
      </c>
      <c r="R920" s="13" t="s">
        <v>2865</v>
      </c>
      <c r="S920" s="13" t="s">
        <v>31</v>
      </c>
      <c r="T920" s="13" t="s">
        <v>32</v>
      </c>
      <c r="U920" s="13" t="s">
        <v>2866</v>
      </c>
      <c r="V920" s="15">
        <v>8.56</v>
      </c>
      <c r="W920" s="13">
        <v>2</v>
      </c>
      <c r="X920" s="13">
        <v>0</v>
      </c>
      <c r="Y920" s="15">
        <v>3.8519999999999999</v>
      </c>
    </row>
    <row r="921" spans="1:25" x14ac:dyDescent="0.3">
      <c r="A921" s="16">
        <v>2908</v>
      </c>
      <c r="B921" s="16" t="s">
        <v>2861</v>
      </c>
      <c r="C921" s="21">
        <f>1/COUNTIF(B:B,'Store Data - 2017'!$B921)</f>
        <v>0.33333333333333331</v>
      </c>
      <c r="D921" s="17">
        <v>43042</v>
      </c>
      <c r="E921" s="17">
        <v>43048</v>
      </c>
      <c r="F921" s="22" t="str">
        <f>TEXT('Store Data - 2017'!$D921,"mmmm")</f>
        <v>November</v>
      </c>
      <c r="G921" s="22" t="str">
        <f>TEXT('Store Data - 2017'!$D921,"dddd")</f>
        <v>Friday</v>
      </c>
      <c r="H921" s="16" t="s">
        <v>22</v>
      </c>
      <c r="I921" s="16" t="s">
        <v>2862</v>
      </c>
      <c r="J921" s="16" t="s">
        <v>2863</v>
      </c>
      <c r="K921" s="21">
        <f>1/COUNTIF(J:J,'Store Data - 2017'!$J921)</f>
        <v>0.33333333333333331</v>
      </c>
      <c r="L921" s="16" t="s">
        <v>25</v>
      </c>
      <c r="M921" s="16" t="s">
        <v>26</v>
      </c>
      <c r="N921" s="16" t="s">
        <v>2864</v>
      </c>
      <c r="O921" s="16" t="s">
        <v>108</v>
      </c>
      <c r="P921" s="16">
        <v>55122</v>
      </c>
      <c r="Q921" s="16" t="s">
        <v>51</v>
      </c>
      <c r="R921" s="16" t="s">
        <v>1194</v>
      </c>
      <c r="S921" s="16" t="s">
        <v>31</v>
      </c>
      <c r="T921" s="16" t="s">
        <v>70</v>
      </c>
      <c r="U921" s="16" t="s">
        <v>1195</v>
      </c>
      <c r="V921" s="18">
        <v>52.4</v>
      </c>
      <c r="W921" s="16">
        <v>5</v>
      </c>
      <c r="X921" s="16">
        <v>0</v>
      </c>
      <c r="Y921" s="18">
        <v>14.148</v>
      </c>
    </row>
    <row r="922" spans="1:25" x14ac:dyDescent="0.3">
      <c r="A922" s="13">
        <v>2909</v>
      </c>
      <c r="B922" s="13" t="s">
        <v>2861</v>
      </c>
      <c r="C922" s="21">
        <f>1/COUNTIF(B:B,'Store Data - 2017'!$B922)</f>
        <v>0.33333333333333331</v>
      </c>
      <c r="D922" s="14">
        <v>43042</v>
      </c>
      <c r="E922" s="14">
        <v>43048</v>
      </c>
      <c r="F922" s="22" t="str">
        <f>TEXT('Store Data - 2017'!$D922,"mmmm")</f>
        <v>November</v>
      </c>
      <c r="G922" s="22" t="str">
        <f>TEXT('Store Data - 2017'!$D922,"dddd")</f>
        <v>Friday</v>
      </c>
      <c r="H922" s="13" t="s">
        <v>22</v>
      </c>
      <c r="I922" s="13" t="s">
        <v>2862</v>
      </c>
      <c r="J922" s="13" t="s">
        <v>2863</v>
      </c>
      <c r="K922" s="21">
        <f>1/COUNTIF(J:J,'Store Data - 2017'!$J922)</f>
        <v>0.33333333333333331</v>
      </c>
      <c r="L922" s="13" t="s">
        <v>25</v>
      </c>
      <c r="M922" s="13" t="s">
        <v>26</v>
      </c>
      <c r="N922" s="13" t="s">
        <v>2864</v>
      </c>
      <c r="O922" s="13" t="s">
        <v>108</v>
      </c>
      <c r="P922" s="13">
        <v>55122</v>
      </c>
      <c r="Q922" s="13" t="s">
        <v>51</v>
      </c>
      <c r="R922" s="13" t="s">
        <v>2867</v>
      </c>
      <c r="S922" s="13" t="s">
        <v>31</v>
      </c>
      <c r="T922" s="13" t="s">
        <v>113</v>
      </c>
      <c r="U922" s="13" t="s">
        <v>2868</v>
      </c>
      <c r="V922" s="15">
        <v>14.94</v>
      </c>
      <c r="W922" s="13">
        <v>3</v>
      </c>
      <c r="X922" s="13">
        <v>0</v>
      </c>
      <c r="Y922" s="15">
        <v>6.8723999999999998</v>
      </c>
    </row>
    <row r="923" spans="1:25" x14ac:dyDescent="0.3">
      <c r="A923" s="16">
        <v>2910</v>
      </c>
      <c r="B923" s="16" t="s">
        <v>2869</v>
      </c>
      <c r="C923" s="21">
        <f>1/COUNTIF(B:B,'Store Data - 2017'!$B923)</f>
        <v>1</v>
      </c>
      <c r="D923" s="17">
        <v>42785</v>
      </c>
      <c r="E923" s="17">
        <v>42789</v>
      </c>
      <c r="F923" s="22" t="str">
        <f>TEXT('Store Data - 2017'!$D923,"mmmm")</f>
        <v>February</v>
      </c>
      <c r="G923" s="22" t="str">
        <f>TEXT('Store Data - 2017'!$D923,"dddd")</f>
        <v>Sunday</v>
      </c>
      <c r="H923" s="16" t="s">
        <v>22</v>
      </c>
      <c r="I923" s="16" t="s">
        <v>1685</v>
      </c>
      <c r="J923" s="16" t="s">
        <v>1686</v>
      </c>
      <c r="K923" s="21">
        <f>1/COUNTIF(J:J,'Store Data - 2017'!$J923)</f>
        <v>0.16666666666666666</v>
      </c>
      <c r="L923" s="16" t="s">
        <v>25</v>
      </c>
      <c r="M923" s="16" t="s">
        <v>26</v>
      </c>
      <c r="N923" s="16" t="s">
        <v>432</v>
      </c>
      <c r="O923" s="16" t="s">
        <v>433</v>
      </c>
      <c r="P923" s="16">
        <v>98103</v>
      </c>
      <c r="Q923" s="16" t="s">
        <v>120</v>
      </c>
      <c r="R923" s="16" t="s">
        <v>2870</v>
      </c>
      <c r="S923" s="16" t="s">
        <v>31</v>
      </c>
      <c r="T923" s="16" t="s">
        <v>172</v>
      </c>
      <c r="U923" s="16" t="s">
        <v>2871</v>
      </c>
      <c r="V923" s="18">
        <v>11.22</v>
      </c>
      <c r="W923" s="16">
        <v>3</v>
      </c>
      <c r="X923" s="16">
        <v>0</v>
      </c>
      <c r="Y923" s="18">
        <v>0.22439999999999999</v>
      </c>
    </row>
    <row r="924" spans="1:25" x14ac:dyDescent="0.3">
      <c r="A924" s="13">
        <v>2918</v>
      </c>
      <c r="B924" s="13" t="s">
        <v>2872</v>
      </c>
      <c r="C924" s="21">
        <f>1/COUNTIF(B:B,'Store Data - 2017'!$B924)</f>
        <v>1</v>
      </c>
      <c r="D924" s="14">
        <v>42974</v>
      </c>
      <c r="E924" s="14">
        <v>42977</v>
      </c>
      <c r="F924" s="22" t="str">
        <f>TEXT('Store Data - 2017'!$D924,"mmmm")</f>
        <v>August</v>
      </c>
      <c r="G924" s="22" t="str">
        <f>TEXT('Store Data - 2017'!$D924,"dddd")</f>
        <v>Sunday</v>
      </c>
      <c r="H924" s="13" t="s">
        <v>80</v>
      </c>
      <c r="I924" s="13" t="s">
        <v>2692</v>
      </c>
      <c r="J924" s="13" t="s">
        <v>2693</v>
      </c>
      <c r="K924" s="21">
        <f>1/COUNTIF(J:J,'Store Data - 2017'!$J924)</f>
        <v>0.25</v>
      </c>
      <c r="L924" s="13" t="s">
        <v>25</v>
      </c>
      <c r="M924" s="13" t="s">
        <v>26</v>
      </c>
      <c r="N924" s="13" t="s">
        <v>220</v>
      </c>
      <c r="O924" s="13" t="s">
        <v>50</v>
      </c>
      <c r="P924" s="13">
        <v>75220</v>
      </c>
      <c r="Q924" s="13" t="s">
        <v>51</v>
      </c>
      <c r="R924" s="13" t="s">
        <v>2873</v>
      </c>
      <c r="S924" s="13" t="s">
        <v>31</v>
      </c>
      <c r="T924" s="13" t="s">
        <v>146</v>
      </c>
      <c r="U924" s="13" t="s">
        <v>2874</v>
      </c>
      <c r="V924" s="15">
        <v>5.952</v>
      </c>
      <c r="W924" s="13">
        <v>1</v>
      </c>
      <c r="X924" s="13">
        <v>0.2</v>
      </c>
      <c r="Y924" s="15">
        <v>0.372</v>
      </c>
    </row>
    <row r="925" spans="1:25" x14ac:dyDescent="0.3">
      <c r="A925" s="16">
        <v>2922</v>
      </c>
      <c r="B925" s="16" t="s">
        <v>2875</v>
      </c>
      <c r="C925" s="21">
        <f>1/COUNTIF(B:B,'Store Data - 2017'!$B925)</f>
        <v>1</v>
      </c>
      <c r="D925" s="17">
        <v>42765</v>
      </c>
      <c r="E925" s="17">
        <v>42765</v>
      </c>
      <c r="F925" s="22" t="str">
        <f>TEXT('Store Data - 2017'!$D925,"mmmm")</f>
        <v>January</v>
      </c>
      <c r="G925" s="22" t="str">
        <f>TEXT('Store Data - 2017'!$D925,"dddd")</f>
        <v>Monday</v>
      </c>
      <c r="H925" s="16" t="s">
        <v>760</v>
      </c>
      <c r="I925" s="16" t="s">
        <v>1492</v>
      </c>
      <c r="J925" s="16" t="s">
        <v>1493</v>
      </c>
      <c r="K925" s="21">
        <f>1/COUNTIF(J:J,'Store Data - 2017'!$J925)</f>
        <v>0.2</v>
      </c>
      <c r="L925" s="16" t="s">
        <v>25</v>
      </c>
      <c r="M925" s="16" t="s">
        <v>26</v>
      </c>
      <c r="N925" s="16" t="s">
        <v>133</v>
      </c>
      <c r="O925" s="16" t="s">
        <v>134</v>
      </c>
      <c r="P925" s="16">
        <v>94109</v>
      </c>
      <c r="Q925" s="16" t="s">
        <v>120</v>
      </c>
      <c r="R925" s="16" t="s">
        <v>2876</v>
      </c>
      <c r="S925" s="16" t="s">
        <v>31</v>
      </c>
      <c r="T925" s="16" t="s">
        <v>70</v>
      </c>
      <c r="U925" s="16" t="s">
        <v>2877</v>
      </c>
      <c r="V925" s="18">
        <v>129.30000000000001</v>
      </c>
      <c r="W925" s="16">
        <v>2</v>
      </c>
      <c r="X925" s="16">
        <v>0</v>
      </c>
      <c r="Y925" s="18">
        <v>6.4649999999999999</v>
      </c>
    </row>
    <row r="926" spans="1:25" x14ac:dyDescent="0.3">
      <c r="A926" s="13">
        <v>2927</v>
      </c>
      <c r="B926" s="13" t="s">
        <v>2878</v>
      </c>
      <c r="C926" s="21">
        <f>1/COUNTIF(B:B,'Store Data - 2017'!$B926)</f>
        <v>1</v>
      </c>
      <c r="D926" s="14">
        <v>42926</v>
      </c>
      <c r="E926" s="14">
        <v>42930</v>
      </c>
      <c r="F926" s="22" t="str">
        <f>TEXT('Store Data - 2017'!$D926,"mmmm")</f>
        <v>July</v>
      </c>
      <c r="G926" s="22" t="str">
        <f>TEXT('Store Data - 2017'!$D926,"dddd")</f>
        <v>Monday</v>
      </c>
      <c r="H926" s="13" t="s">
        <v>35</v>
      </c>
      <c r="I926" s="13" t="s">
        <v>2879</v>
      </c>
      <c r="J926" s="13" t="s">
        <v>2880</v>
      </c>
      <c r="K926" s="21">
        <f>1/COUNTIF(J:J,'Store Data - 2017'!$J926)</f>
        <v>0.33333333333333331</v>
      </c>
      <c r="L926" s="13" t="s">
        <v>25</v>
      </c>
      <c r="M926" s="13" t="s">
        <v>26</v>
      </c>
      <c r="N926" s="13" t="s">
        <v>165</v>
      </c>
      <c r="O926" s="13" t="s">
        <v>353</v>
      </c>
      <c r="P926" s="13">
        <v>31907</v>
      </c>
      <c r="Q926" s="13" t="s">
        <v>29</v>
      </c>
      <c r="R926" s="13" t="s">
        <v>2854</v>
      </c>
      <c r="S926" s="13" t="s">
        <v>42</v>
      </c>
      <c r="T926" s="13" t="s">
        <v>87</v>
      </c>
      <c r="U926" s="13" t="s">
        <v>2855</v>
      </c>
      <c r="V926" s="15">
        <v>18.84</v>
      </c>
      <c r="W926" s="13">
        <v>3</v>
      </c>
      <c r="X926" s="13">
        <v>0</v>
      </c>
      <c r="Y926" s="15">
        <v>7.9127999999999998</v>
      </c>
    </row>
    <row r="927" spans="1:25" x14ac:dyDescent="0.3">
      <c r="A927" s="16">
        <v>2928</v>
      </c>
      <c r="B927" s="16" t="s">
        <v>2881</v>
      </c>
      <c r="C927" s="21">
        <f>1/COUNTIF(B:B,'Store Data - 2017'!$B927)</f>
        <v>1</v>
      </c>
      <c r="D927" s="17">
        <v>42890</v>
      </c>
      <c r="E927" s="17">
        <v>42896</v>
      </c>
      <c r="F927" s="22" t="str">
        <f>TEXT('Store Data - 2017'!$D927,"mmmm")</f>
        <v>June</v>
      </c>
      <c r="G927" s="22" t="str">
        <f>TEXT('Store Data - 2017'!$D927,"dddd")</f>
        <v>Sunday</v>
      </c>
      <c r="H927" s="16" t="s">
        <v>22</v>
      </c>
      <c r="I927" s="16" t="s">
        <v>2104</v>
      </c>
      <c r="J927" s="16" t="s">
        <v>2105</v>
      </c>
      <c r="K927" s="21">
        <f>1/COUNTIF(J:J,'Store Data - 2017'!$J927)</f>
        <v>0.25</v>
      </c>
      <c r="L927" s="16" t="s">
        <v>25</v>
      </c>
      <c r="M927" s="16" t="s">
        <v>26</v>
      </c>
      <c r="N927" s="16" t="s">
        <v>2882</v>
      </c>
      <c r="O927" s="16" t="s">
        <v>108</v>
      </c>
      <c r="P927" s="16">
        <v>55124</v>
      </c>
      <c r="Q927" s="16" t="s">
        <v>51</v>
      </c>
      <c r="R927" s="16" t="s">
        <v>2883</v>
      </c>
      <c r="S927" s="16" t="s">
        <v>31</v>
      </c>
      <c r="T927" s="16" t="s">
        <v>146</v>
      </c>
      <c r="U927" s="16" t="s">
        <v>2884</v>
      </c>
      <c r="V927" s="18">
        <v>8.64</v>
      </c>
      <c r="W927" s="16">
        <v>3</v>
      </c>
      <c r="X927" s="16">
        <v>0</v>
      </c>
      <c r="Y927" s="18">
        <v>2.5055999999999998</v>
      </c>
    </row>
    <row r="928" spans="1:25" x14ac:dyDescent="0.3">
      <c r="A928" s="13">
        <v>2929</v>
      </c>
      <c r="B928" s="13" t="s">
        <v>2885</v>
      </c>
      <c r="C928" s="21">
        <f>1/COUNTIF(B:B,'Store Data - 2017'!$B928)</f>
        <v>1</v>
      </c>
      <c r="D928" s="14">
        <v>43027</v>
      </c>
      <c r="E928" s="14">
        <v>43034</v>
      </c>
      <c r="F928" s="22" t="str">
        <f>TEXT('Store Data - 2017'!$D928,"mmmm")</f>
        <v>October</v>
      </c>
      <c r="G928" s="22" t="str">
        <f>TEXT('Store Data - 2017'!$D928,"dddd")</f>
        <v>Thursday</v>
      </c>
      <c r="H928" s="13" t="s">
        <v>22</v>
      </c>
      <c r="I928" s="13" t="s">
        <v>974</v>
      </c>
      <c r="J928" s="13" t="s">
        <v>975</v>
      </c>
      <c r="K928" s="21">
        <f>1/COUNTIF(J:J,'Store Data - 2017'!$J928)</f>
        <v>0.14285714285714285</v>
      </c>
      <c r="L928" s="13" t="s">
        <v>48</v>
      </c>
      <c r="M928" s="13" t="s">
        <v>26</v>
      </c>
      <c r="N928" s="13" t="s">
        <v>763</v>
      </c>
      <c r="O928" s="13" t="s">
        <v>28</v>
      </c>
      <c r="P928" s="13">
        <v>27217</v>
      </c>
      <c r="Q928" s="13" t="s">
        <v>29</v>
      </c>
      <c r="R928" s="13" t="s">
        <v>2886</v>
      </c>
      <c r="S928" s="13" t="s">
        <v>31</v>
      </c>
      <c r="T928" s="13" t="s">
        <v>84</v>
      </c>
      <c r="U928" s="13" t="s">
        <v>2887</v>
      </c>
      <c r="V928" s="15">
        <v>1633.1880000000001</v>
      </c>
      <c r="W928" s="13">
        <v>4</v>
      </c>
      <c r="X928" s="13">
        <v>0.7</v>
      </c>
      <c r="Y928" s="15">
        <v>-1306.5504000000001</v>
      </c>
    </row>
    <row r="929" spans="1:25" x14ac:dyDescent="0.3">
      <c r="A929" s="16">
        <v>2930</v>
      </c>
      <c r="B929" s="16" t="s">
        <v>2888</v>
      </c>
      <c r="C929" s="21">
        <f>1/COUNTIF(B:B,'Store Data - 2017'!$B929)</f>
        <v>1</v>
      </c>
      <c r="D929" s="17">
        <v>43057</v>
      </c>
      <c r="E929" s="17">
        <v>43063</v>
      </c>
      <c r="F929" s="22" t="str">
        <f>TEXT('Store Data - 2017'!$D929,"mmmm")</f>
        <v>November</v>
      </c>
      <c r="G929" s="22" t="str">
        <f>TEXT('Store Data - 2017'!$D929,"dddd")</f>
        <v>Saturday</v>
      </c>
      <c r="H929" s="16" t="s">
        <v>22</v>
      </c>
      <c r="I929" s="16" t="s">
        <v>1509</v>
      </c>
      <c r="J929" s="16" t="s">
        <v>1510</v>
      </c>
      <c r="K929" s="21">
        <f>1/COUNTIF(J:J,'Store Data - 2017'!$J929)</f>
        <v>0.16666666666666666</v>
      </c>
      <c r="L929" s="16" t="s">
        <v>48</v>
      </c>
      <c r="M929" s="16" t="s">
        <v>26</v>
      </c>
      <c r="N929" s="16" t="s">
        <v>239</v>
      </c>
      <c r="O929" s="16" t="s">
        <v>76</v>
      </c>
      <c r="P929" s="16">
        <v>48601</v>
      </c>
      <c r="Q929" s="16" t="s">
        <v>51</v>
      </c>
      <c r="R929" s="16" t="s">
        <v>862</v>
      </c>
      <c r="S929" s="16" t="s">
        <v>42</v>
      </c>
      <c r="T929" s="16" t="s">
        <v>87</v>
      </c>
      <c r="U929" s="16" t="s">
        <v>863</v>
      </c>
      <c r="V929" s="18">
        <v>19.760000000000002</v>
      </c>
      <c r="W929" s="16">
        <v>4</v>
      </c>
      <c r="X929" s="16">
        <v>0</v>
      </c>
      <c r="Y929" s="18">
        <v>8.2992000000000008</v>
      </c>
    </row>
    <row r="930" spans="1:25" x14ac:dyDescent="0.3">
      <c r="A930" s="13">
        <v>2941</v>
      </c>
      <c r="B930" s="13" t="s">
        <v>2889</v>
      </c>
      <c r="C930" s="21">
        <f>1/COUNTIF(B:B,'Store Data - 2017'!$B930)</f>
        <v>0.33333333333333331</v>
      </c>
      <c r="D930" s="14">
        <v>42819</v>
      </c>
      <c r="E930" s="14">
        <v>42825</v>
      </c>
      <c r="F930" s="22" t="str">
        <f>TEXT('Store Data - 2017'!$D930,"mmmm")</f>
        <v>March</v>
      </c>
      <c r="G930" s="22" t="str">
        <f>TEXT('Store Data - 2017'!$D930,"dddd")</f>
        <v>Saturday</v>
      </c>
      <c r="H930" s="13" t="s">
        <v>22</v>
      </c>
      <c r="I930" s="13" t="s">
        <v>2890</v>
      </c>
      <c r="J930" s="13" t="s">
        <v>2891</v>
      </c>
      <c r="K930" s="21">
        <f>1/COUNTIF(J:J,'Store Data - 2017'!$J930)</f>
        <v>0.2</v>
      </c>
      <c r="L930" s="13" t="s">
        <v>57</v>
      </c>
      <c r="M930" s="13" t="s">
        <v>26</v>
      </c>
      <c r="N930" s="13" t="s">
        <v>1018</v>
      </c>
      <c r="O930" s="13" t="s">
        <v>840</v>
      </c>
      <c r="P930" s="13">
        <v>53209</v>
      </c>
      <c r="Q930" s="13" t="s">
        <v>51</v>
      </c>
      <c r="R930" s="13" t="s">
        <v>2892</v>
      </c>
      <c r="S930" s="13" t="s">
        <v>42</v>
      </c>
      <c r="T930" s="13" t="s">
        <v>43</v>
      </c>
      <c r="U930" s="13" t="s">
        <v>2893</v>
      </c>
      <c r="V930" s="15">
        <v>90.99</v>
      </c>
      <c r="W930" s="13">
        <v>1</v>
      </c>
      <c r="X930" s="13">
        <v>0</v>
      </c>
      <c r="Y930" s="15">
        <v>14.558400000000001</v>
      </c>
    </row>
    <row r="931" spans="1:25" x14ac:dyDescent="0.3">
      <c r="A931" s="16">
        <v>2942</v>
      </c>
      <c r="B931" s="16" t="s">
        <v>2889</v>
      </c>
      <c r="C931" s="21">
        <f>1/COUNTIF(B:B,'Store Data - 2017'!$B931)</f>
        <v>0.33333333333333331</v>
      </c>
      <c r="D931" s="17">
        <v>42819</v>
      </c>
      <c r="E931" s="17">
        <v>42825</v>
      </c>
      <c r="F931" s="22" t="str">
        <f>TEXT('Store Data - 2017'!$D931,"mmmm")</f>
        <v>March</v>
      </c>
      <c r="G931" s="22" t="str">
        <f>TEXT('Store Data - 2017'!$D931,"dddd")</f>
        <v>Saturday</v>
      </c>
      <c r="H931" s="16" t="s">
        <v>22</v>
      </c>
      <c r="I931" s="16" t="s">
        <v>2890</v>
      </c>
      <c r="J931" s="16" t="s">
        <v>2891</v>
      </c>
      <c r="K931" s="21">
        <f>1/COUNTIF(J:J,'Store Data - 2017'!$J931)</f>
        <v>0.2</v>
      </c>
      <c r="L931" s="16" t="s">
        <v>57</v>
      </c>
      <c r="M931" s="16" t="s">
        <v>26</v>
      </c>
      <c r="N931" s="16" t="s">
        <v>1018</v>
      </c>
      <c r="O931" s="16" t="s">
        <v>840</v>
      </c>
      <c r="P931" s="16">
        <v>53209</v>
      </c>
      <c r="Q931" s="16" t="s">
        <v>51</v>
      </c>
      <c r="R931" s="16" t="s">
        <v>2213</v>
      </c>
      <c r="S931" s="16" t="s">
        <v>42</v>
      </c>
      <c r="T931" s="16" t="s">
        <v>43</v>
      </c>
      <c r="U931" s="16" t="s">
        <v>2214</v>
      </c>
      <c r="V931" s="18">
        <v>1526.56</v>
      </c>
      <c r="W931" s="16">
        <v>7</v>
      </c>
      <c r="X931" s="16">
        <v>0</v>
      </c>
      <c r="Y931" s="18">
        <v>427.43680000000001</v>
      </c>
    </row>
    <row r="932" spans="1:25" x14ac:dyDescent="0.3">
      <c r="A932" s="13">
        <v>2943</v>
      </c>
      <c r="B932" s="13" t="s">
        <v>2889</v>
      </c>
      <c r="C932" s="21">
        <f>1/COUNTIF(B:B,'Store Data - 2017'!$B932)</f>
        <v>0.33333333333333331</v>
      </c>
      <c r="D932" s="14">
        <v>42819</v>
      </c>
      <c r="E932" s="14">
        <v>42825</v>
      </c>
      <c r="F932" s="22" t="str">
        <f>TEXT('Store Data - 2017'!$D932,"mmmm")</f>
        <v>March</v>
      </c>
      <c r="G932" s="22" t="str">
        <f>TEXT('Store Data - 2017'!$D932,"dddd")</f>
        <v>Saturday</v>
      </c>
      <c r="H932" s="13" t="s">
        <v>22</v>
      </c>
      <c r="I932" s="13" t="s">
        <v>2890</v>
      </c>
      <c r="J932" s="13" t="s">
        <v>2891</v>
      </c>
      <c r="K932" s="21">
        <f>1/COUNTIF(J:J,'Store Data - 2017'!$J932)</f>
        <v>0.2</v>
      </c>
      <c r="L932" s="13" t="s">
        <v>57</v>
      </c>
      <c r="M932" s="13" t="s">
        <v>26</v>
      </c>
      <c r="N932" s="13" t="s">
        <v>1018</v>
      </c>
      <c r="O932" s="13" t="s">
        <v>840</v>
      </c>
      <c r="P932" s="13">
        <v>53209</v>
      </c>
      <c r="Q932" s="13" t="s">
        <v>51</v>
      </c>
      <c r="R932" s="13" t="s">
        <v>1909</v>
      </c>
      <c r="S932" s="13" t="s">
        <v>42</v>
      </c>
      <c r="T932" s="13" t="s">
        <v>43</v>
      </c>
      <c r="U932" s="13" t="s">
        <v>1910</v>
      </c>
      <c r="V932" s="15">
        <v>368.97</v>
      </c>
      <c r="W932" s="13">
        <v>3</v>
      </c>
      <c r="X932" s="13">
        <v>0</v>
      </c>
      <c r="Y932" s="15">
        <v>40.5867</v>
      </c>
    </row>
    <row r="933" spans="1:25" x14ac:dyDescent="0.3">
      <c r="A933" s="16">
        <v>2944</v>
      </c>
      <c r="B933" s="16" t="s">
        <v>2894</v>
      </c>
      <c r="C933" s="21">
        <f>1/COUNTIF(B:B,'Store Data - 2017'!$B933)</f>
        <v>0.5</v>
      </c>
      <c r="D933" s="17">
        <v>43058</v>
      </c>
      <c r="E933" s="17">
        <v>43063</v>
      </c>
      <c r="F933" s="22" t="str">
        <f>TEXT('Store Data - 2017'!$D933,"mmmm")</f>
        <v>November</v>
      </c>
      <c r="G933" s="22" t="str">
        <f>TEXT('Store Data - 2017'!$D933,"dddd")</f>
        <v>Sunday</v>
      </c>
      <c r="H933" s="16" t="s">
        <v>22</v>
      </c>
      <c r="I933" s="16" t="s">
        <v>1799</v>
      </c>
      <c r="J933" s="16" t="s">
        <v>1800</v>
      </c>
      <c r="K933" s="21">
        <f>1/COUNTIF(J:J,'Store Data - 2017'!$J933)</f>
        <v>0.14285714285714285</v>
      </c>
      <c r="L933" s="16" t="s">
        <v>25</v>
      </c>
      <c r="M933" s="16" t="s">
        <v>26</v>
      </c>
      <c r="N933" s="16" t="s">
        <v>452</v>
      </c>
      <c r="O933" s="16" t="s">
        <v>134</v>
      </c>
      <c r="P933" s="16">
        <v>90049</v>
      </c>
      <c r="Q933" s="16" t="s">
        <v>120</v>
      </c>
      <c r="R933" s="16" t="s">
        <v>2895</v>
      </c>
      <c r="S933" s="16" t="s">
        <v>31</v>
      </c>
      <c r="T933" s="16" t="s">
        <v>70</v>
      </c>
      <c r="U933" s="16" t="s">
        <v>2896</v>
      </c>
      <c r="V933" s="18">
        <v>305.01</v>
      </c>
      <c r="W933" s="16">
        <v>9</v>
      </c>
      <c r="X933" s="16">
        <v>0</v>
      </c>
      <c r="Y933" s="18">
        <v>76.252499999999998</v>
      </c>
    </row>
    <row r="934" spans="1:25" x14ac:dyDescent="0.3">
      <c r="A934" s="13">
        <v>2945</v>
      </c>
      <c r="B934" s="13" t="s">
        <v>2894</v>
      </c>
      <c r="C934" s="21">
        <f>1/COUNTIF(B:B,'Store Data - 2017'!$B934)</f>
        <v>0.5</v>
      </c>
      <c r="D934" s="14">
        <v>43058</v>
      </c>
      <c r="E934" s="14">
        <v>43063</v>
      </c>
      <c r="F934" s="22" t="str">
        <f>TEXT('Store Data - 2017'!$D934,"mmmm")</f>
        <v>November</v>
      </c>
      <c r="G934" s="22" t="str">
        <f>TEXT('Store Data - 2017'!$D934,"dddd")</f>
        <v>Sunday</v>
      </c>
      <c r="H934" s="13" t="s">
        <v>22</v>
      </c>
      <c r="I934" s="13" t="s">
        <v>1799</v>
      </c>
      <c r="J934" s="13" t="s">
        <v>1800</v>
      </c>
      <c r="K934" s="21">
        <f>1/COUNTIF(J:J,'Store Data - 2017'!$J934)</f>
        <v>0.14285714285714285</v>
      </c>
      <c r="L934" s="13" t="s">
        <v>25</v>
      </c>
      <c r="M934" s="13" t="s">
        <v>26</v>
      </c>
      <c r="N934" s="13" t="s">
        <v>452</v>
      </c>
      <c r="O934" s="13" t="s">
        <v>134</v>
      </c>
      <c r="P934" s="13">
        <v>90049</v>
      </c>
      <c r="Q934" s="13" t="s">
        <v>120</v>
      </c>
      <c r="R934" s="13" t="s">
        <v>2897</v>
      </c>
      <c r="S934" s="13" t="s">
        <v>42</v>
      </c>
      <c r="T934" s="13" t="s">
        <v>87</v>
      </c>
      <c r="U934" s="13" t="s">
        <v>2898</v>
      </c>
      <c r="V934" s="15">
        <v>18.7</v>
      </c>
      <c r="W934" s="13">
        <v>1</v>
      </c>
      <c r="X934" s="13">
        <v>0</v>
      </c>
      <c r="Y934" s="15">
        <v>7.1059999999999999</v>
      </c>
    </row>
    <row r="935" spans="1:25" x14ac:dyDescent="0.3">
      <c r="A935" s="16">
        <v>2947</v>
      </c>
      <c r="B935" s="16" t="s">
        <v>2899</v>
      </c>
      <c r="C935" s="21">
        <f>1/COUNTIF(B:B,'Store Data - 2017'!$B935)</f>
        <v>0.33333333333333331</v>
      </c>
      <c r="D935" s="17">
        <v>43083</v>
      </c>
      <c r="E935" s="17">
        <v>43087</v>
      </c>
      <c r="F935" s="22" t="str">
        <f>TEXT('Store Data - 2017'!$D935,"mmmm")</f>
        <v>December</v>
      </c>
      <c r="G935" s="22" t="str">
        <f>TEXT('Store Data - 2017'!$D935,"dddd")</f>
        <v>Thursday</v>
      </c>
      <c r="H935" s="16" t="s">
        <v>22</v>
      </c>
      <c r="I935" s="16" t="s">
        <v>1628</v>
      </c>
      <c r="J935" s="16" t="s">
        <v>1629</v>
      </c>
      <c r="K935" s="21">
        <f>1/COUNTIF(J:J,'Store Data - 2017'!$J935)</f>
        <v>0.14285714285714285</v>
      </c>
      <c r="L935" s="16" t="s">
        <v>48</v>
      </c>
      <c r="M935" s="16" t="s">
        <v>26</v>
      </c>
      <c r="N935" s="16" t="s">
        <v>876</v>
      </c>
      <c r="O935" s="16" t="s">
        <v>134</v>
      </c>
      <c r="P935" s="16">
        <v>92024</v>
      </c>
      <c r="Q935" s="16" t="s">
        <v>120</v>
      </c>
      <c r="R935" s="16" t="s">
        <v>2900</v>
      </c>
      <c r="S935" s="16" t="s">
        <v>42</v>
      </c>
      <c r="T935" s="16" t="s">
        <v>87</v>
      </c>
      <c r="U935" s="16" t="s">
        <v>2901</v>
      </c>
      <c r="V935" s="18">
        <v>26.25</v>
      </c>
      <c r="W935" s="16">
        <v>3</v>
      </c>
      <c r="X935" s="16">
        <v>0</v>
      </c>
      <c r="Y935" s="18">
        <v>11.025</v>
      </c>
    </row>
    <row r="936" spans="1:25" x14ac:dyDescent="0.3">
      <c r="A936" s="13">
        <v>2948</v>
      </c>
      <c r="B936" s="13" t="s">
        <v>2899</v>
      </c>
      <c r="C936" s="21">
        <f>1/COUNTIF(B:B,'Store Data - 2017'!$B936)</f>
        <v>0.33333333333333331</v>
      </c>
      <c r="D936" s="14">
        <v>43083</v>
      </c>
      <c r="E936" s="14">
        <v>43087</v>
      </c>
      <c r="F936" s="22" t="str">
        <f>TEXT('Store Data - 2017'!$D936,"mmmm")</f>
        <v>December</v>
      </c>
      <c r="G936" s="22" t="str">
        <f>TEXT('Store Data - 2017'!$D936,"dddd")</f>
        <v>Thursday</v>
      </c>
      <c r="H936" s="13" t="s">
        <v>22</v>
      </c>
      <c r="I936" s="13" t="s">
        <v>1628</v>
      </c>
      <c r="J936" s="13" t="s">
        <v>1629</v>
      </c>
      <c r="K936" s="21">
        <f>1/COUNTIF(J:J,'Store Data - 2017'!$J936)</f>
        <v>0.14285714285714285</v>
      </c>
      <c r="L936" s="13" t="s">
        <v>48</v>
      </c>
      <c r="M936" s="13" t="s">
        <v>26</v>
      </c>
      <c r="N936" s="13" t="s">
        <v>876</v>
      </c>
      <c r="O936" s="13" t="s">
        <v>134</v>
      </c>
      <c r="P936" s="13">
        <v>92024</v>
      </c>
      <c r="Q936" s="13" t="s">
        <v>120</v>
      </c>
      <c r="R936" s="13" t="s">
        <v>2902</v>
      </c>
      <c r="S936" s="13" t="s">
        <v>31</v>
      </c>
      <c r="T936" s="13" t="s">
        <v>84</v>
      </c>
      <c r="U936" s="13" t="s">
        <v>2903</v>
      </c>
      <c r="V936" s="15">
        <v>64.959999999999994</v>
      </c>
      <c r="W936" s="13">
        <v>14</v>
      </c>
      <c r="X936" s="13">
        <v>0.2</v>
      </c>
      <c r="Y936" s="15">
        <v>22.736000000000001</v>
      </c>
    </row>
    <row r="937" spans="1:25" x14ac:dyDescent="0.3">
      <c r="A937" s="16">
        <v>2949</v>
      </c>
      <c r="B937" s="16" t="s">
        <v>2899</v>
      </c>
      <c r="C937" s="21">
        <f>1/COUNTIF(B:B,'Store Data - 2017'!$B937)</f>
        <v>0.33333333333333331</v>
      </c>
      <c r="D937" s="17">
        <v>43083</v>
      </c>
      <c r="E937" s="17">
        <v>43087</v>
      </c>
      <c r="F937" s="22" t="str">
        <f>TEXT('Store Data - 2017'!$D937,"mmmm")</f>
        <v>December</v>
      </c>
      <c r="G937" s="22" t="str">
        <f>TEXT('Store Data - 2017'!$D937,"dddd")</f>
        <v>Thursday</v>
      </c>
      <c r="H937" s="16" t="s">
        <v>22</v>
      </c>
      <c r="I937" s="16" t="s">
        <v>1628</v>
      </c>
      <c r="J937" s="16" t="s">
        <v>1629</v>
      </c>
      <c r="K937" s="21">
        <f>1/COUNTIF(J:J,'Store Data - 2017'!$J937)</f>
        <v>0.14285714285714285</v>
      </c>
      <c r="L937" s="16" t="s">
        <v>48</v>
      </c>
      <c r="M937" s="16" t="s">
        <v>26</v>
      </c>
      <c r="N937" s="16" t="s">
        <v>876</v>
      </c>
      <c r="O937" s="16" t="s">
        <v>134</v>
      </c>
      <c r="P937" s="16">
        <v>92024</v>
      </c>
      <c r="Q937" s="16" t="s">
        <v>120</v>
      </c>
      <c r="R937" s="16" t="s">
        <v>1119</v>
      </c>
      <c r="S937" s="16" t="s">
        <v>31</v>
      </c>
      <c r="T937" s="16" t="s">
        <v>180</v>
      </c>
      <c r="U937" s="16" t="s">
        <v>1120</v>
      </c>
      <c r="V937" s="18">
        <v>43.7</v>
      </c>
      <c r="W937" s="16">
        <v>5</v>
      </c>
      <c r="X937" s="16">
        <v>0</v>
      </c>
      <c r="Y937" s="18">
        <v>20.539000000000001</v>
      </c>
    </row>
    <row r="938" spans="1:25" x14ac:dyDescent="0.3">
      <c r="A938" s="13">
        <v>2950</v>
      </c>
      <c r="B938" s="13" t="s">
        <v>2904</v>
      </c>
      <c r="C938" s="21">
        <f>1/COUNTIF(B:B,'Store Data - 2017'!$B938)</f>
        <v>0.16666666666666666</v>
      </c>
      <c r="D938" s="14">
        <v>43051</v>
      </c>
      <c r="E938" s="14">
        <v>43051</v>
      </c>
      <c r="F938" s="22" t="str">
        <f>TEXT('Store Data - 2017'!$D938,"mmmm")</f>
        <v>November</v>
      </c>
      <c r="G938" s="22" t="str">
        <f>TEXT('Store Data - 2017'!$D938,"dddd")</f>
        <v>Sunday</v>
      </c>
      <c r="H938" s="13" t="s">
        <v>760</v>
      </c>
      <c r="I938" s="13" t="s">
        <v>2905</v>
      </c>
      <c r="J938" s="13" t="s">
        <v>2906</v>
      </c>
      <c r="K938" s="21">
        <f>1/COUNTIF(J:J,'Store Data - 2017'!$J938)</f>
        <v>0.16666666666666666</v>
      </c>
      <c r="L938" s="13" t="s">
        <v>48</v>
      </c>
      <c r="M938" s="13" t="s">
        <v>26</v>
      </c>
      <c r="N938" s="13" t="s">
        <v>2907</v>
      </c>
      <c r="O938" s="13" t="s">
        <v>157</v>
      </c>
      <c r="P938" s="13">
        <v>85301</v>
      </c>
      <c r="Q938" s="13" t="s">
        <v>120</v>
      </c>
      <c r="R938" s="13" t="s">
        <v>2156</v>
      </c>
      <c r="S938" s="13" t="s">
        <v>61</v>
      </c>
      <c r="T938" s="13" t="s">
        <v>110</v>
      </c>
      <c r="U938" s="13" t="s">
        <v>2157</v>
      </c>
      <c r="V938" s="15">
        <v>41.6</v>
      </c>
      <c r="W938" s="13">
        <v>4</v>
      </c>
      <c r="X938" s="13">
        <v>0.2</v>
      </c>
      <c r="Y938" s="15">
        <v>13</v>
      </c>
    </row>
    <row r="939" spans="1:25" x14ac:dyDescent="0.3">
      <c r="A939" s="16">
        <v>2951</v>
      </c>
      <c r="B939" s="16" t="s">
        <v>2904</v>
      </c>
      <c r="C939" s="21">
        <f>1/COUNTIF(B:B,'Store Data - 2017'!$B939)</f>
        <v>0.16666666666666666</v>
      </c>
      <c r="D939" s="17">
        <v>43051</v>
      </c>
      <c r="E939" s="17">
        <v>43051</v>
      </c>
      <c r="F939" s="22" t="str">
        <f>TEXT('Store Data - 2017'!$D939,"mmmm")</f>
        <v>November</v>
      </c>
      <c r="G939" s="22" t="str">
        <f>TEXT('Store Data - 2017'!$D939,"dddd")</f>
        <v>Sunday</v>
      </c>
      <c r="H939" s="16" t="s">
        <v>760</v>
      </c>
      <c r="I939" s="16" t="s">
        <v>2905</v>
      </c>
      <c r="J939" s="16" t="s">
        <v>2906</v>
      </c>
      <c r="K939" s="21">
        <f>1/COUNTIF(J:J,'Store Data - 2017'!$J939)</f>
        <v>0.16666666666666666</v>
      </c>
      <c r="L939" s="16" t="s">
        <v>48</v>
      </c>
      <c r="M939" s="16" t="s">
        <v>26</v>
      </c>
      <c r="N939" s="16" t="s">
        <v>2907</v>
      </c>
      <c r="O939" s="16" t="s">
        <v>157</v>
      </c>
      <c r="P939" s="16">
        <v>85301</v>
      </c>
      <c r="Q939" s="16" t="s">
        <v>120</v>
      </c>
      <c r="R939" s="16" t="s">
        <v>2908</v>
      </c>
      <c r="S939" s="16" t="s">
        <v>31</v>
      </c>
      <c r="T939" s="16" t="s">
        <v>32</v>
      </c>
      <c r="U939" s="16" t="s">
        <v>2909</v>
      </c>
      <c r="V939" s="18">
        <v>23.12</v>
      </c>
      <c r="W939" s="16">
        <v>5</v>
      </c>
      <c r="X939" s="16">
        <v>0.2</v>
      </c>
      <c r="Y939" s="18">
        <v>8.3810000000000002</v>
      </c>
    </row>
    <row r="940" spans="1:25" x14ac:dyDescent="0.3">
      <c r="A940" s="13">
        <v>2952</v>
      </c>
      <c r="B940" s="13" t="s">
        <v>2904</v>
      </c>
      <c r="C940" s="21">
        <f>1/COUNTIF(B:B,'Store Data - 2017'!$B940)</f>
        <v>0.16666666666666666</v>
      </c>
      <c r="D940" s="14">
        <v>43051</v>
      </c>
      <c r="E940" s="14">
        <v>43051</v>
      </c>
      <c r="F940" s="22" t="str">
        <f>TEXT('Store Data - 2017'!$D940,"mmmm")</f>
        <v>November</v>
      </c>
      <c r="G940" s="22" t="str">
        <f>TEXT('Store Data - 2017'!$D940,"dddd")</f>
        <v>Sunday</v>
      </c>
      <c r="H940" s="13" t="s">
        <v>760</v>
      </c>
      <c r="I940" s="13" t="s">
        <v>2905</v>
      </c>
      <c r="J940" s="13" t="s">
        <v>2906</v>
      </c>
      <c r="K940" s="21">
        <f>1/COUNTIF(J:J,'Store Data - 2017'!$J940)</f>
        <v>0.16666666666666666</v>
      </c>
      <c r="L940" s="13" t="s">
        <v>48</v>
      </c>
      <c r="M940" s="13" t="s">
        <v>26</v>
      </c>
      <c r="N940" s="13" t="s">
        <v>2907</v>
      </c>
      <c r="O940" s="13" t="s">
        <v>157</v>
      </c>
      <c r="P940" s="13">
        <v>85301</v>
      </c>
      <c r="Q940" s="13" t="s">
        <v>120</v>
      </c>
      <c r="R940" s="13" t="s">
        <v>2910</v>
      </c>
      <c r="S940" s="13" t="s">
        <v>42</v>
      </c>
      <c r="T940" s="13" t="s">
        <v>43</v>
      </c>
      <c r="U940" s="13" t="s">
        <v>2911</v>
      </c>
      <c r="V940" s="15">
        <v>113.88800000000001</v>
      </c>
      <c r="W940" s="13">
        <v>2</v>
      </c>
      <c r="X940" s="13">
        <v>0.2</v>
      </c>
      <c r="Y940" s="15">
        <v>9.9651999999999994</v>
      </c>
    </row>
    <row r="941" spans="1:25" x14ac:dyDescent="0.3">
      <c r="A941" s="16">
        <v>2953</v>
      </c>
      <c r="B941" s="16" t="s">
        <v>2904</v>
      </c>
      <c r="C941" s="21">
        <f>1/COUNTIF(B:B,'Store Data - 2017'!$B941)</f>
        <v>0.16666666666666666</v>
      </c>
      <c r="D941" s="17">
        <v>43051</v>
      </c>
      <c r="E941" s="17">
        <v>43051</v>
      </c>
      <c r="F941" s="22" t="str">
        <f>TEXT('Store Data - 2017'!$D941,"mmmm")</f>
        <v>November</v>
      </c>
      <c r="G941" s="22" t="str">
        <f>TEXT('Store Data - 2017'!$D941,"dddd")</f>
        <v>Sunday</v>
      </c>
      <c r="H941" s="16" t="s">
        <v>760</v>
      </c>
      <c r="I941" s="16" t="s">
        <v>2905</v>
      </c>
      <c r="J941" s="16" t="s">
        <v>2906</v>
      </c>
      <c r="K941" s="21">
        <f>1/COUNTIF(J:J,'Store Data - 2017'!$J941)</f>
        <v>0.16666666666666666</v>
      </c>
      <c r="L941" s="16" t="s">
        <v>48</v>
      </c>
      <c r="M941" s="16" t="s">
        <v>26</v>
      </c>
      <c r="N941" s="16" t="s">
        <v>2907</v>
      </c>
      <c r="O941" s="16" t="s">
        <v>157</v>
      </c>
      <c r="P941" s="16">
        <v>85301</v>
      </c>
      <c r="Q941" s="16" t="s">
        <v>120</v>
      </c>
      <c r="R941" s="16" t="s">
        <v>2912</v>
      </c>
      <c r="S941" s="16" t="s">
        <v>42</v>
      </c>
      <c r="T941" s="16" t="s">
        <v>87</v>
      </c>
      <c r="U941" s="16" t="s">
        <v>2913</v>
      </c>
      <c r="V941" s="18">
        <v>113.568</v>
      </c>
      <c r="W941" s="16">
        <v>2</v>
      </c>
      <c r="X941" s="16">
        <v>0.2</v>
      </c>
      <c r="Y941" s="18">
        <v>-5.6783999999999999</v>
      </c>
    </row>
    <row r="942" spans="1:25" x14ac:dyDescent="0.3">
      <c r="A942" s="13">
        <v>2954</v>
      </c>
      <c r="B942" s="13" t="s">
        <v>2904</v>
      </c>
      <c r="C942" s="21">
        <f>1/COUNTIF(B:B,'Store Data - 2017'!$B942)</f>
        <v>0.16666666666666666</v>
      </c>
      <c r="D942" s="14">
        <v>43051</v>
      </c>
      <c r="E942" s="14">
        <v>43051</v>
      </c>
      <c r="F942" s="22" t="str">
        <f>TEXT('Store Data - 2017'!$D942,"mmmm")</f>
        <v>November</v>
      </c>
      <c r="G942" s="22" t="str">
        <f>TEXT('Store Data - 2017'!$D942,"dddd")</f>
        <v>Sunday</v>
      </c>
      <c r="H942" s="13" t="s">
        <v>760</v>
      </c>
      <c r="I942" s="13" t="s">
        <v>2905</v>
      </c>
      <c r="J942" s="13" t="s">
        <v>2906</v>
      </c>
      <c r="K942" s="21">
        <f>1/COUNTIF(J:J,'Store Data - 2017'!$J942)</f>
        <v>0.16666666666666666</v>
      </c>
      <c r="L942" s="13" t="s">
        <v>48</v>
      </c>
      <c r="M942" s="13" t="s">
        <v>26</v>
      </c>
      <c r="N942" s="13" t="s">
        <v>2907</v>
      </c>
      <c r="O942" s="13" t="s">
        <v>157</v>
      </c>
      <c r="P942" s="13">
        <v>85301</v>
      </c>
      <c r="Q942" s="13" t="s">
        <v>120</v>
      </c>
      <c r="R942" s="13" t="s">
        <v>628</v>
      </c>
      <c r="S942" s="13" t="s">
        <v>61</v>
      </c>
      <c r="T942" s="13" t="s">
        <v>62</v>
      </c>
      <c r="U942" s="13" t="s">
        <v>629</v>
      </c>
      <c r="V942" s="15">
        <v>7.92</v>
      </c>
      <c r="W942" s="13">
        <v>2</v>
      </c>
      <c r="X942" s="13">
        <v>0.2</v>
      </c>
      <c r="Y942" s="15">
        <v>0.69299999999999995</v>
      </c>
    </row>
    <row r="943" spans="1:25" x14ac:dyDescent="0.3">
      <c r="A943" s="16">
        <v>2955</v>
      </c>
      <c r="B943" s="16" t="s">
        <v>2904</v>
      </c>
      <c r="C943" s="21">
        <f>1/COUNTIF(B:B,'Store Data - 2017'!$B943)</f>
        <v>0.16666666666666666</v>
      </c>
      <c r="D943" s="17">
        <v>43051</v>
      </c>
      <c r="E943" s="17">
        <v>43051</v>
      </c>
      <c r="F943" s="22" t="str">
        <f>TEXT('Store Data - 2017'!$D943,"mmmm")</f>
        <v>November</v>
      </c>
      <c r="G943" s="22" t="str">
        <f>TEXT('Store Data - 2017'!$D943,"dddd")</f>
        <v>Sunday</v>
      </c>
      <c r="H943" s="16" t="s">
        <v>760</v>
      </c>
      <c r="I943" s="16" t="s">
        <v>2905</v>
      </c>
      <c r="J943" s="16" t="s">
        <v>2906</v>
      </c>
      <c r="K943" s="21">
        <f>1/COUNTIF(J:J,'Store Data - 2017'!$J943)</f>
        <v>0.16666666666666666</v>
      </c>
      <c r="L943" s="16" t="s">
        <v>48</v>
      </c>
      <c r="M943" s="16" t="s">
        <v>26</v>
      </c>
      <c r="N943" s="16" t="s">
        <v>2907</v>
      </c>
      <c r="O943" s="16" t="s">
        <v>157</v>
      </c>
      <c r="P943" s="16">
        <v>85301</v>
      </c>
      <c r="Q943" s="16" t="s">
        <v>120</v>
      </c>
      <c r="R943" s="16" t="s">
        <v>2914</v>
      </c>
      <c r="S943" s="16" t="s">
        <v>61</v>
      </c>
      <c r="T943" s="16" t="s">
        <v>62</v>
      </c>
      <c r="U943" s="16" t="s">
        <v>2915</v>
      </c>
      <c r="V943" s="18">
        <v>671.98400000000004</v>
      </c>
      <c r="W943" s="16">
        <v>2</v>
      </c>
      <c r="X943" s="16">
        <v>0.2</v>
      </c>
      <c r="Y943" s="18">
        <v>50.398800000000001</v>
      </c>
    </row>
    <row r="944" spans="1:25" x14ac:dyDescent="0.3">
      <c r="A944" s="13">
        <v>2957</v>
      </c>
      <c r="B944" s="13" t="s">
        <v>2916</v>
      </c>
      <c r="C944" s="21">
        <f>1/COUNTIF(B:B,'Store Data - 2017'!$B944)</f>
        <v>1</v>
      </c>
      <c r="D944" s="14">
        <v>42913</v>
      </c>
      <c r="E944" s="14">
        <v>42920</v>
      </c>
      <c r="F944" s="22" t="str">
        <f>TEXT('Store Data - 2017'!$D944,"mmmm")</f>
        <v>June</v>
      </c>
      <c r="G944" s="22" t="str">
        <f>TEXT('Store Data - 2017'!$D944,"dddd")</f>
        <v>Tuesday</v>
      </c>
      <c r="H944" s="13" t="s">
        <v>22</v>
      </c>
      <c r="I944" s="13" t="s">
        <v>2917</v>
      </c>
      <c r="J944" s="13" t="s">
        <v>2918</v>
      </c>
      <c r="K944" s="21">
        <f>1/COUNTIF(J:J,'Store Data - 2017'!$J944)</f>
        <v>1</v>
      </c>
      <c r="L944" s="13" t="s">
        <v>48</v>
      </c>
      <c r="M944" s="13" t="s">
        <v>26</v>
      </c>
      <c r="N944" s="13" t="s">
        <v>1966</v>
      </c>
      <c r="O944" s="13" t="s">
        <v>127</v>
      </c>
      <c r="P944" s="13">
        <v>13601</v>
      </c>
      <c r="Q944" s="13" t="s">
        <v>40</v>
      </c>
      <c r="R944" s="13" t="s">
        <v>2919</v>
      </c>
      <c r="S944" s="13" t="s">
        <v>42</v>
      </c>
      <c r="T944" s="13" t="s">
        <v>43</v>
      </c>
      <c r="U944" s="13" t="s">
        <v>2920</v>
      </c>
      <c r="V944" s="15">
        <v>191.64599999999999</v>
      </c>
      <c r="W944" s="13">
        <v>3</v>
      </c>
      <c r="X944" s="13">
        <v>0.1</v>
      </c>
      <c r="Y944" s="15">
        <v>31.940999999999999</v>
      </c>
    </row>
    <row r="945" spans="1:25" x14ac:dyDescent="0.3">
      <c r="A945" s="16">
        <v>2958</v>
      </c>
      <c r="B945" s="16" t="s">
        <v>2921</v>
      </c>
      <c r="C945" s="21">
        <f>1/COUNTIF(B:B,'Store Data - 2017'!$B945)</f>
        <v>1</v>
      </c>
      <c r="D945" s="17">
        <v>42859</v>
      </c>
      <c r="E945" s="17">
        <v>42864</v>
      </c>
      <c r="F945" s="22" t="str">
        <f>TEXT('Store Data - 2017'!$D945,"mmmm")</f>
        <v>May</v>
      </c>
      <c r="G945" s="22" t="str">
        <f>TEXT('Store Data - 2017'!$D945,"dddd")</f>
        <v>Thursday</v>
      </c>
      <c r="H945" s="16" t="s">
        <v>22</v>
      </c>
      <c r="I945" s="16" t="s">
        <v>326</v>
      </c>
      <c r="J945" s="16" t="s">
        <v>327</v>
      </c>
      <c r="K945" s="21">
        <f>1/COUNTIF(J:J,'Store Data - 2017'!$J945)</f>
        <v>0.14285714285714285</v>
      </c>
      <c r="L945" s="16" t="s">
        <v>25</v>
      </c>
      <c r="M945" s="16" t="s">
        <v>26</v>
      </c>
      <c r="N945" s="16" t="s">
        <v>1938</v>
      </c>
      <c r="O945" s="16" t="s">
        <v>166</v>
      </c>
      <c r="P945" s="16">
        <v>45503</v>
      </c>
      <c r="Q945" s="16" t="s">
        <v>40</v>
      </c>
      <c r="R945" s="16" t="s">
        <v>858</v>
      </c>
      <c r="S945" s="16" t="s">
        <v>31</v>
      </c>
      <c r="T945" s="16" t="s">
        <v>84</v>
      </c>
      <c r="U945" s="16" t="s">
        <v>859</v>
      </c>
      <c r="V945" s="18">
        <v>2.3130000000000002</v>
      </c>
      <c r="W945" s="16">
        <v>1</v>
      </c>
      <c r="X945" s="16">
        <v>0.7</v>
      </c>
      <c r="Y945" s="18">
        <v>-1.9275</v>
      </c>
    </row>
    <row r="946" spans="1:25" x14ac:dyDescent="0.3">
      <c r="A946" s="13">
        <v>2961</v>
      </c>
      <c r="B946" s="13" t="s">
        <v>2922</v>
      </c>
      <c r="C946" s="21">
        <f>1/COUNTIF(B:B,'Store Data - 2017'!$B946)</f>
        <v>0.5</v>
      </c>
      <c r="D946" s="14">
        <v>42851</v>
      </c>
      <c r="E946" s="14">
        <v>42856</v>
      </c>
      <c r="F946" s="22" t="str">
        <f>TEXT('Store Data - 2017'!$D946,"mmmm")</f>
        <v>April</v>
      </c>
      <c r="G946" s="22" t="str">
        <f>TEXT('Store Data - 2017'!$D946,"dddd")</f>
        <v>Wednesday</v>
      </c>
      <c r="H946" s="13" t="s">
        <v>22</v>
      </c>
      <c r="I946" s="13" t="s">
        <v>2923</v>
      </c>
      <c r="J946" s="13" t="s">
        <v>2924</v>
      </c>
      <c r="K946" s="21">
        <f>1/COUNTIF(J:J,'Store Data - 2017'!$J946)</f>
        <v>0.2</v>
      </c>
      <c r="L946" s="13" t="s">
        <v>48</v>
      </c>
      <c r="M946" s="13" t="s">
        <v>26</v>
      </c>
      <c r="N946" s="13" t="s">
        <v>432</v>
      </c>
      <c r="O946" s="13" t="s">
        <v>433</v>
      </c>
      <c r="P946" s="13">
        <v>98115</v>
      </c>
      <c r="Q946" s="13" t="s">
        <v>120</v>
      </c>
      <c r="R946" s="13" t="s">
        <v>2925</v>
      </c>
      <c r="S946" s="13" t="s">
        <v>31</v>
      </c>
      <c r="T946" s="13" t="s">
        <v>32</v>
      </c>
      <c r="U946" s="13" t="s">
        <v>2926</v>
      </c>
      <c r="V946" s="15">
        <v>20.34</v>
      </c>
      <c r="W946" s="13">
        <v>3</v>
      </c>
      <c r="X946" s="13">
        <v>0</v>
      </c>
      <c r="Y946" s="15">
        <v>9.3564000000000007</v>
      </c>
    </row>
    <row r="947" spans="1:25" x14ac:dyDescent="0.3">
      <c r="A947" s="16">
        <v>2962</v>
      </c>
      <c r="B947" s="16" t="s">
        <v>2922</v>
      </c>
      <c r="C947" s="21">
        <f>1/COUNTIF(B:B,'Store Data - 2017'!$B947)</f>
        <v>0.5</v>
      </c>
      <c r="D947" s="17">
        <v>42851</v>
      </c>
      <c r="E947" s="17">
        <v>42856</v>
      </c>
      <c r="F947" s="22" t="str">
        <f>TEXT('Store Data - 2017'!$D947,"mmmm")</f>
        <v>April</v>
      </c>
      <c r="G947" s="22" t="str">
        <f>TEXT('Store Data - 2017'!$D947,"dddd")</f>
        <v>Wednesday</v>
      </c>
      <c r="H947" s="16" t="s">
        <v>22</v>
      </c>
      <c r="I947" s="16" t="s">
        <v>2923</v>
      </c>
      <c r="J947" s="16" t="s">
        <v>2924</v>
      </c>
      <c r="K947" s="21">
        <f>1/COUNTIF(J:J,'Store Data - 2017'!$J947)</f>
        <v>0.2</v>
      </c>
      <c r="L947" s="16" t="s">
        <v>48</v>
      </c>
      <c r="M947" s="16" t="s">
        <v>26</v>
      </c>
      <c r="N947" s="16" t="s">
        <v>432</v>
      </c>
      <c r="O947" s="16" t="s">
        <v>433</v>
      </c>
      <c r="P947" s="16">
        <v>98115</v>
      </c>
      <c r="Q947" s="16" t="s">
        <v>120</v>
      </c>
      <c r="R947" s="16" t="s">
        <v>2927</v>
      </c>
      <c r="S947" s="16" t="s">
        <v>31</v>
      </c>
      <c r="T947" s="16" t="s">
        <v>113</v>
      </c>
      <c r="U947" s="16" t="s">
        <v>2928</v>
      </c>
      <c r="V947" s="18">
        <v>39.28</v>
      </c>
      <c r="W947" s="16">
        <v>8</v>
      </c>
      <c r="X947" s="16">
        <v>0</v>
      </c>
      <c r="Y947" s="18">
        <v>19.247199999999999</v>
      </c>
    </row>
    <row r="948" spans="1:25" x14ac:dyDescent="0.3">
      <c r="A948" s="13">
        <v>2963</v>
      </c>
      <c r="B948" s="13" t="s">
        <v>2929</v>
      </c>
      <c r="C948" s="21">
        <f>1/COUNTIF(B:B,'Store Data - 2017'!$B948)</f>
        <v>0.25</v>
      </c>
      <c r="D948" s="14">
        <v>43085</v>
      </c>
      <c r="E948" s="14">
        <v>43090</v>
      </c>
      <c r="F948" s="22" t="str">
        <f>TEXT('Store Data - 2017'!$D948,"mmmm")</f>
        <v>December</v>
      </c>
      <c r="G948" s="22" t="str">
        <f>TEXT('Store Data - 2017'!$D948,"dddd")</f>
        <v>Saturday</v>
      </c>
      <c r="H948" s="13" t="s">
        <v>35</v>
      </c>
      <c r="I948" s="13" t="s">
        <v>2930</v>
      </c>
      <c r="J948" s="13" t="s">
        <v>2931</v>
      </c>
      <c r="K948" s="21">
        <f>1/COUNTIF(J:J,'Store Data - 2017'!$J948)</f>
        <v>0.25</v>
      </c>
      <c r="L948" s="13" t="s">
        <v>57</v>
      </c>
      <c r="M948" s="13" t="s">
        <v>26</v>
      </c>
      <c r="N948" s="13" t="s">
        <v>1951</v>
      </c>
      <c r="O948" s="13" t="s">
        <v>134</v>
      </c>
      <c r="P948" s="13">
        <v>92054</v>
      </c>
      <c r="Q948" s="13" t="s">
        <v>120</v>
      </c>
      <c r="R948" s="13" t="s">
        <v>41</v>
      </c>
      <c r="S948" s="13" t="s">
        <v>42</v>
      </c>
      <c r="T948" s="13" t="s">
        <v>43</v>
      </c>
      <c r="U948" s="13" t="s">
        <v>44</v>
      </c>
      <c r="V948" s="15">
        <v>81.567999999999998</v>
      </c>
      <c r="W948" s="13">
        <v>2</v>
      </c>
      <c r="X948" s="13">
        <v>0.2</v>
      </c>
      <c r="Y948" s="15">
        <v>9.1763999999999992</v>
      </c>
    </row>
    <row r="949" spans="1:25" x14ac:dyDescent="0.3">
      <c r="A949" s="16">
        <v>2964</v>
      </c>
      <c r="B949" s="16" t="s">
        <v>2929</v>
      </c>
      <c r="C949" s="21">
        <f>1/COUNTIF(B:B,'Store Data - 2017'!$B949)</f>
        <v>0.25</v>
      </c>
      <c r="D949" s="17">
        <v>43085</v>
      </c>
      <c r="E949" s="17">
        <v>43090</v>
      </c>
      <c r="F949" s="22" t="str">
        <f>TEXT('Store Data - 2017'!$D949,"mmmm")</f>
        <v>December</v>
      </c>
      <c r="G949" s="22" t="str">
        <f>TEXT('Store Data - 2017'!$D949,"dddd")</f>
        <v>Saturday</v>
      </c>
      <c r="H949" s="16" t="s">
        <v>35</v>
      </c>
      <c r="I949" s="16" t="s">
        <v>2930</v>
      </c>
      <c r="J949" s="16" t="s">
        <v>2931</v>
      </c>
      <c r="K949" s="21">
        <f>1/COUNTIF(J:J,'Store Data - 2017'!$J949)</f>
        <v>0.25</v>
      </c>
      <c r="L949" s="16" t="s">
        <v>57</v>
      </c>
      <c r="M949" s="16" t="s">
        <v>26</v>
      </c>
      <c r="N949" s="16" t="s">
        <v>1951</v>
      </c>
      <c r="O949" s="16" t="s">
        <v>134</v>
      </c>
      <c r="P949" s="16">
        <v>92054</v>
      </c>
      <c r="Q949" s="16" t="s">
        <v>120</v>
      </c>
      <c r="R949" s="16" t="s">
        <v>2932</v>
      </c>
      <c r="S949" s="16" t="s">
        <v>42</v>
      </c>
      <c r="T949" s="16" t="s">
        <v>43</v>
      </c>
      <c r="U949" s="16" t="s">
        <v>2933</v>
      </c>
      <c r="V949" s="18">
        <v>97.183999999999997</v>
      </c>
      <c r="W949" s="16">
        <v>2</v>
      </c>
      <c r="X949" s="16">
        <v>0.2</v>
      </c>
      <c r="Y949" s="18">
        <v>6.0739999999999998</v>
      </c>
    </row>
    <row r="950" spans="1:25" x14ac:dyDescent="0.3">
      <c r="A950" s="13">
        <v>2965</v>
      </c>
      <c r="B950" s="13" t="s">
        <v>2929</v>
      </c>
      <c r="C950" s="21">
        <f>1/COUNTIF(B:B,'Store Data - 2017'!$B950)</f>
        <v>0.25</v>
      </c>
      <c r="D950" s="14">
        <v>43085</v>
      </c>
      <c r="E950" s="14">
        <v>43090</v>
      </c>
      <c r="F950" s="22" t="str">
        <f>TEXT('Store Data - 2017'!$D950,"mmmm")</f>
        <v>December</v>
      </c>
      <c r="G950" s="22" t="str">
        <f>TEXT('Store Data - 2017'!$D950,"dddd")</f>
        <v>Saturday</v>
      </c>
      <c r="H950" s="13" t="s">
        <v>35</v>
      </c>
      <c r="I950" s="13" t="s">
        <v>2930</v>
      </c>
      <c r="J950" s="13" t="s">
        <v>2931</v>
      </c>
      <c r="K950" s="21">
        <f>1/COUNTIF(J:J,'Store Data - 2017'!$J950)</f>
        <v>0.25</v>
      </c>
      <c r="L950" s="13" t="s">
        <v>57</v>
      </c>
      <c r="M950" s="13" t="s">
        <v>26</v>
      </c>
      <c r="N950" s="13" t="s">
        <v>1951</v>
      </c>
      <c r="O950" s="13" t="s">
        <v>134</v>
      </c>
      <c r="P950" s="13">
        <v>92054</v>
      </c>
      <c r="Q950" s="13" t="s">
        <v>120</v>
      </c>
      <c r="R950" s="13" t="s">
        <v>656</v>
      </c>
      <c r="S950" s="13" t="s">
        <v>31</v>
      </c>
      <c r="T950" s="13" t="s">
        <v>84</v>
      </c>
      <c r="U950" s="13" t="s">
        <v>657</v>
      </c>
      <c r="V950" s="15">
        <v>24.32</v>
      </c>
      <c r="W950" s="13">
        <v>5</v>
      </c>
      <c r="X950" s="13">
        <v>0.2</v>
      </c>
      <c r="Y950" s="15">
        <v>8.2080000000000002</v>
      </c>
    </row>
    <row r="951" spans="1:25" x14ac:dyDescent="0.3">
      <c r="A951" s="16">
        <v>2966</v>
      </c>
      <c r="B951" s="16" t="s">
        <v>2929</v>
      </c>
      <c r="C951" s="21">
        <f>1/COUNTIF(B:B,'Store Data - 2017'!$B951)</f>
        <v>0.25</v>
      </c>
      <c r="D951" s="17">
        <v>43085</v>
      </c>
      <c r="E951" s="17">
        <v>43090</v>
      </c>
      <c r="F951" s="22" t="str">
        <f>TEXT('Store Data - 2017'!$D951,"mmmm")</f>
        <v>December</v>
      </c>
      <c r="G951" s="22" t="str">
        <f>TEXT('Store Data - 2017'!$D951,"dddd")</f>
        <v>Saturday</v>
      </c>
      <c r="H951" s="16" t="s">
        <v>35</v>
      </c>
      <c r="I951" s="16" t="s">
        <v>2930</v>
      </c>
      <c r="J951" s="16" t="s">
        <v>2931</v>
      </c>
      <c r="K951" s="21">
        <f>1/COUNTIF(J:J,'Store Data - 2017'!$J951)</f>
        <v>0.25</v>
      </c>
      <c r="L951" s="16" t="s">
        <v>57</v>
      </c>
      <c r="M951" s="16" t="s">
        <v>26</v>
      </c>
      <c r="N951" s="16" t="s">
        <v>1951</v>
      </c>
      <c r="O951" s="16" t="s">
        <v>134</v>
      </c>
      <c r="P951" s="16">
        <v>92054</v>
      </c>
      <c r="Q951" s="16" t="s">
        <v>120</v>
      </c>
      <c r="R951" s="16" t="s">
        <v>2934</v>
      </c>
      <c r="S951" s="16" t="s">
        <v>42</v>
      </c>
      <c r="T951" s="16" t="s">
        <v>87</v>
      </c>
      <c r="U951" s="16" t="s">
        <v>2935</v>
      </c>
      <c r="V951" s="18">
        <v>18.96</v>
      </c>
      <c r="W951" s="16">
        <v>2</v>
      </c>
      <c r="X951" s="16">
        <v>0</v>
      </c>
      <c r="Y951" s="18">
        <v>7.5839999999999996</v>
      </c>
    </row>
    <row r="952" spans="1:25" x14ac:dyDescent="0.3">
      <c r="A952" s="13">
        <v>2969</v>
      </c>
      <c r="B952" s="13" t="s">
        <v>2936</v>
      </c>
      <c r="C952" s="21">
        <f>1/COUNTIF(B:B,'Store Data - 2017'!$B952)</f>
        <v>0.2</v>
      </c>
      <c r="D952" s="14">
        <v>43045</v>
      </c>
      <c r="E952" s="14">
        <v>43048</v>
      </c>
      <c r="F952" s="22" t="str">
        <f>TEXT('Store Data - 2017'!$D952,"mmmm")</f>
        <v>November</v>
      </c>
      <c r="G952" s="22" t="str">
        <f>TEXT('Store Data - 2017'!$D952,"dddd")</f>
        <v>Monday</v>
      </c>
      <c r="H952" s="13" t="s">
        <v>35</v>
      </c>
      <c r="I952" s="13" t="s">
        <v>2937</v>
      </c>
      <c r="J952" s="13" t="s">
        <v>2938</v>
      </c>
      <c r="K952" s="21">
        <f>1/COUNTIF(J:J,'Store Data - 2017'!$J952)</f>
        <v>0.2</v>
      </c>
      <c r="L952" s="13" t="s">
        <v>25</v>
      </c>
      <c r="M952" s="13" t="s">
        <v>26</v>
      </c>
      <c r="N952" s="13" t="s">
        <v>2773</v>
      </c>
      <c r="O952" s="13" t="s">
        <v>28</v>
      </c>
      <c r="P952" s="13">
        <v>28314</v>
      </c>
      <c r="Q952" s="13" t="s">
        <v>29</v>
      </c>
      <c r="R952" s="13" t="s">
        <v>2348</v>
      </c>
      <c r="S952" s="13" t="s">
        <v>31</v>
      </c>
      <c r="T952" s="13" t="s">
        <v>190</v>
      </c>
      <c r="U952" s="13" t="s">
        <v>2349</v>
      </c>
      <c r="V952" s="15">
        <v>499.584</v>
      </c>
      <c r="W952" s="13">
        <v>3</v>
      </c>
      <c r="X952" s="13">
        <v>0.2</v>
      </c>
      <c r="Y952" s="15">
        <v>43.7136</v>
      </c>
    </row>
    <row r="953" spans="1:25" x14ac:dyDescent="0.3">
      <c r="A953" s="16">
        <v>2970</v>
      </c>
      <c r="B953" s="16" t="s">
        <v>2936</v>
      </c>
      <c r="C953" s="21">
        <f>1/COUNTIF(B:B,'Store Data - 2017'!$B953)</f>
        <v>0.2</v>
      </c>
      <c r="D953" s="17">
        <v>43045</v>
      </c>
      <c r="E953" s="17">
        <v>43048</v>
      </c>
      <c r="F953" s="22" t="str">
        <f>TEXT('Store Data - 2017'!$D953,"mmmm")</f>
        <v>November</v>
      </c>
      <c r="G953" s="22" t="str">
        <f>TEXT('Store Data - 2017'!$D953,"dddd")</f>
        <v>Monday</v>
      </c>
      <c r="H953" s="16" t="s">
        <v>35</v>
      </c>
      <c r="I953" s="16" t="s">
        <v>2937</v>
      </c>
      <c r="J953" s="16" t="s">
        <v>2938</v>
      </c>
      <c r="K953" s="21">
        <f>1/COUNTIF(J:J,'Store Data - 2017'!$J953)</f>
        <v>0.2</v>
      </c>
      <c r="L953" s="16" t="s">
        <v>25</v>
      </c>
      <c r="M953" s="16" t="s">
        <v>26</v>
      </c>
      <c r="N953" s="16" t="s">
        <v>2773</v>
      </c>
      <c r="O953" s="16" t="s">
        <v>28</v>
      </c>
      <c r="P953" s="16">
        <v>28314</v>
      </c>
      <c r="Q953" s="16" t="s">
        <v>29</v>
      </c>
      <c r="R953" s="16" t="s">
        <v>2939</v>
      </c>
      <c r="S953" s="16" t="s">
        <v>31</v>
      </c>
      <c r="T953" s="16" t="s">
        <v>32</v>
      </c>
      <c r="U953" s="16" t="s">
        <v>2940</v>
      </c>
      <c r="V953" s="18">
        <v>31.103999999999999</v>
      </c>
      <c r="W953" s="16">
        <v>6</v>
      </c>
      <c r="X953" s="16">
        <v>0.2</v>
      </c>
      <c r="Y953" s="18">
        <v>10.8864</v>
      </c>
    </row>
    <row r="954" spans="1:25" x14ac:dyDescent="0.3">
      <c r="A954" s="13">
        <v>2971</v>
      </c>
      <c r="B954" s="13" t="s">
        <v>2936</v>
      </c>
      <c r="C954" s="21">
        <f>1/COUNTIF(B:B,'Store Data - 2017'!$B954)</f>
        <v>0.2</v>
      </c>
      <c r="D954" s="14">
        <v>43045</v>
      </c>
      <c r="E954" s="14">
        <v>43048</v>
      </c>
      <c r="F954" s="22" t="str">
        <f>TEXT('Store Data - 2017'!$D954,"mmmm")</f>
        <v>November</v>
      </c>
      <c r="G954" s="22" t="str">
        <f>TEXT('Store Data - 2017'!$D954,"dddd")</f>
        <v>Monday</v>
      </c>
      <c r="H954" s="13" t="s">
        <v>35</v>
      </c>
      <c r="I954" s="13" t="s">
        <v>2937</v>
      </c>
      <c r="J954" s="13" t="s">
        <v>2938</v>
      </c>
      <c r="K954" s="21">
        <f>1/COUNTIF(J:J,'Store Data - 2017'!$J954)</f>
        <v>0.2</v>
      </c>
      <c r="L954" s="13" t="s">
        <v>25</v>
      </c>
      <c r="M954" s="13" t="s">
        <v>26</v>
      </c>
      <c r="N954" s="13" t="s">
        <v>2773</v>
      </c>
      <c r="O954" s="13" t="s">
        <v>28</v>
      </c>
      <c r="P954" s="13">
        <v>28314</v>
      </c>
      <c r="Q954" s="13" t="s">
        <v>29</v>
      </c>
      <c r="R954" s="13" t="s">
        <v>2941</v>
      </c>
      <c r="S954" s="13" t="s">
        <v>31</v>
      </c>
      <c r="T954" s="13" t="s">
        <v>84</v>
      </c>
      <c r="U954" s="13" t="s">
        <v>2942</v>
      </c>
      <c r="V954" s="15">
        <v>13.272</v>
      </c>
      <c r="W954" s="13">
        <v>8</v>
      </c>
      <c r="X954" s="13">
        <v>0.7</v>
      </c>
      <c r="Y954" s="15">
        <v>-10.617599999999999</v>
      </c>
    </row>
    <row r="955" spans="1:25" x14ac:dyDescent="0.3">
      <c r="A955" s="16">
        <v>2972</v>
      </c>
      <c r="B955" s="16" t="s">
        <v>2936</v>
      </c>
      <c r="C955" s="21">
        <f>1/COUNTIF(B:B,'Store Data - 2017'!$B955)</f>
        <v>0.2</v>
      </c>
      <c r="D955" s="17">
        <v>43045</v>
      </c>
      <c r="E955" s="17">
        <v>43048</v>
      </c>
      <c r="F955" s="22" t="str">
        <f>TEXT('Store Data - 2017'!$D955,"mmmm")</f>
        <v>November</v>
      </c>
      <c r="G955" s="22" t="str">
        <f>TEXT('Store Data - 2017'!$D955,"dddd")</f>
        <v>Monday</v>
      </c>
      <c r="H955" s="16" t="s">
        <v>35</v>
      </c>
      <c r="I955" s="16" t="s">
        <v>2937</v>
      </c>
      <c r="J955" s="16" t="s">
        <v>2938</v>
      </c>
      <c r="K955" s="21">
        <f>1/COUNTIF(J:J,'Store Data - 2017'!$J955)</f>
        <v>0.2</v>
      </c>
      <c r="L955" s="16" t="s">
        <v>25</v>
      </c>
      <c r="M955" s="16" t="s">
        <v>26</v>
      </c>
      <c r="N955" s="16" t="s">
        <v>2773</v>
      </c>
      <c r="O955" s="16" t="s">
        <v>28</v>
      </c>
      <c r="P955" s="16">
        <v>28314</v>
      </c>
      <c r="Q955" s="16" t="s">
        <v>29</v>
      </c>
      <c r="R955" s="16" t="s">
        <v>2943</v>
      </c>
      <c r="S955" s="16" t="s">
        <v>42</v>
      </c>
      <c r="T955" s="16" t="s">
        <v>87</v>
      </c>
      <c r="U955" s="16" t="s">
        <v>2944</v>
      </c>
      <c r="V955" s="18">
        <v>28.271999999999998</v>
      </c>
      <c r="W955" s="16">
        <v>2</v>
      </c>
      <c r="X955" s="16">
        <v>0.2</v>
      </c>
      <c r="Y955" s="18">
        <v>6.3612000000000002</v>
      </c>
    </row>
    <row r="956" spans="1:25" x14ac:dyDescent="0.3">
      <c r="A956" s="13">
        <v>2973</v>
      </c>
      <c r="B956" s="13" t="s">
        <v>2936</v>
      </c>
      <c r="C956" s="21">
        <f>1/COUNTIF(B:B,'Store Data - 2017'!$B956)</f>
        <v>0.2</v>
      </c>
      <c r="D956" s="14">
        <v>43045</v>
      </c>
      <c r="E956" s="14">
        <v>43048</v>
      </c>
      <c r="F956" s="22" t="str">
        <f>TEXT('Store Data - 2017'!$D956,"mmmm")</f>
        <v>November</v>
      </c>
      <c r="G956" s="22" t="str">
        <f>TEXT('Store Data - 2017'!$D956,"dddd")</f>
        <v>Monday</v>
      </c>
      <c r="H956" s="13" t="s">
        <v>35</v>
      </c>
      <c r="I956" s="13" t="s">
        <v>2937</v>
      </c>
      <c r="J956" s="13" t="s">
        <v>2938</v>
      </c>
      <c r="K956" s="21">
        <f>1/COUNTIF(J:J,'Store Data - 2017'!$J956)</f>
        <v>0.2</v>
      </c>
      <c r="L956" s="13" t="s">
        <v>25</v>
      </c>
      <c r="M956" s="13" t="s">
        <v>26</v>
      </c>
      <c r="N956" s="13" t="s">
        <v>2773</v>
      </c>
      <c r="O956" s="13" t="s">
        <v>28</v>
      </c>
      <c r="P956" s="13">
        <v>28314</v>
      </c>
      <c r="Q956" s="13" t="s">
        <v>29</v>
      </c>
      <c r="R956" s="13" t="s">
        <v>807</v>
      </c>
      <c r="S956" s="13" t="s">
        <v>31</v>
      </c>
      <c r="T956" s="13" t="s">
        <v>70</v>
      </c>
      <c r="U956" s="13" t="s">
        <v>808</v>
      </c>
      <c r="V956" s="15">
        <v>259.13600000000002</v>
      </c>
      <c r="W956" s="13">
        <v>4</v>
      </c>
      <c r="X956" s="13">
        <v>0.2</v>
      </c>
      <c r="Y956" s="15">
        <v>-51.827199999999998</v>
      </c>
    </row>
    <row r="957" spans="1:25" x14ac:dyDescent="0.3">
      <c r="A957" s="16">
        <v>2974</v>
      </c>
      <c r="B957" s="16" t="s">
        <v>2945</v>
      </c>
      <c r="C957" s="21">
        <f>1/COUNTIF(B:B,'Store Data - 2017'!$B957)</f>
        <v>1</v>
      </c>
      <c r="D957" s="17">
        <v>43085</v>
      </c>
      <c r="E957" s="17">
        <v>43089</v>
      </c>
      <c r="F957" s="22" t="str">
        <f>TEXT('Store Data - 2017'!$D957,"mmmm")</f>
        <v>December</v>
      </c>
      <c r="G957" s="22" t="str">
        <f>TEXT('Store Data - 2017'!$D957,"dddd")</f>
        <v>Saturday</v>
      </c>
      <c r="H957" s="16" t="s">
        <v>22</v>
      </c>
      <c r="I957" s="16" t="s">
        <v>2946</v>
      </c>
      <c r="J957" s="16" t="s">
        <v>2947</v>
      </c>
      <c r="K957" s="21">
        <f>1/COUNTIF(J:J,'Store Data - 2017'!$J957)</f>
        <v>1</v>
      </c>
      <c r="L957" s="16" t="s">
        <v>25</v>
      </c>
      <c r="M957" s="16" t="s">
        <v>26</v>
      </c>
      <c r="N957" s="16" t="s">
        <v>2055</v>
      </c>
      <c r="O957" s="16" t="s">
        <v>1846</v>
      </c>
      <c r="P957" s="16">
        <v>74133</v>
      </c>
      <c r="Q957" s="16" t="s">
        <v>51</v>
      </c>
      <c r="R957" s="16" t="s">
        <v>2948</v>
      </c>
      <c r="S957" s="16" t="s">
        <v>31</v>
      </c>
      <c r="T957" s="16" t="s">
        <v>84</v>
      </c>
      <c r="U957" s="16" t="s">
        <v>2949</v>
      </c>
      <c r="V957" s="18">
        <v>10.8</v>
      </c>
      <c r="W957" s="16">
        <v>5</v>
      </c>
      <c r="X957" s="16">
        <v>0</v>
      </c>
      <c r="Y957" s="18">
        <v>5.1840000000000002</v>
      </c>
    </row>
    <row r="958" spans="1:25" x14ac:dyDescent="0.3">
      <c r="A958" s="13">
        <v>2977</v>
      </c>
      <c r="B958" s="13" t="s">
        <v>2950</v>
      </c>
      <c r="C958" s="21">
        <f>1/COUNTIF(B:B,'Store Data - 2017'!$B958)</f>
        <v>1</v>
      </c>
      <c r="D958" s="14">
        <v>43073</v>
      </c>
      <c r="E958" s="14">
        <v>43073</v>
      </c>
      <c r="F958" s="22" t="str">
        <f>TEXT('Store Data - 2017'!$D958,"mmmm")</f>
        <v>December</v>
      </c>
      <c r="G958" s="22" t="str">
        <f>TEXT('Store Data - 2017'!$D958,"dddd")</f>
        <v>Monday</v>
      </c>
      <c r="H958" s="13" t="s">
        <v>760</v>
      </c>
      <c r="I958" s="13" t="s">
        <v>2951</v>
      </c>
      <c r="J958" s="13" t="s">
        <v>2952</v>
      </c>
      <c r="K958" s="21">
        <f>1/COUNTIF(J:J,'Store Data - 2017'!$J958)</f>
        <v>0.16666666666666666</v>
      </c>
      <c r="L958" s="13" t="s">
        <v>57</v>
      </c>
      <c r="M958" s="13" t="s">
        <v>26</v>
      </c>
      <c r="N958" s="13" t="s">
        <v>38</v>
      </c>
      <c r="O958" s="13" t="s">
        <v>39</v>
      </c>
      <c r="P958" s="13">
        <v>19143</v>
      </c>
      <c r="Q958" s="13" t="s">
        <v>40</v>
      </c>
      <c r="R958" s="13" t="s">
        <v>2953</v>
      </c>
      <c r="S958" s="13" t="s">
        <v>42</v>
      </c>
      <c r="T958" s="13" t="s">
        <v>43</v>
      </c>
      <c r="U958" s="13" t="s">
        <v>2954</v>
      </c>
      <c r="V958" s="15">
        <v>188.55199999999999</v>
      </c>
      <c r="W958" s="13">
        <v>7</v>
      </c>
      <c r="X958" s="13">
        <v>0.3</v>
      </c>
      <c r="Y958" s="15">
        <v>-2.6936</v>
      </c>
    </row>
    <row r="959" spans="1:25" x14ac:dyDescent="0.3">
      <c r="A959" s="16">
        <v>2978</v>
      </c>
      <c r="B959" s="16" t="s">
        <v>2955</v>
      </c>
      <c r="C959" s="21">
        <f>1/COUNTIF(B:B,'Store Data - 2017'!$B959)</f>
        <v>1</v>
      </c>
      <c r="D959" s="17">
        <v>43011</v>
      </c>
      <c r="E959" s="17">
        <v>43016</v>
      </c>
      <c r="F959" s="22" t="str">
        <f>TEXT('Store Data - 2017'!$D959,"mmmm")</f>
        <v>October</v>
      </c>
      <c r="G959" s="22" t="str">
        <f>TEXT('Store Data - 2017'!$D959,"dddd")</f>
        <v>Tuesday</v>
      </c>
      <c r="H959" s="16" t="s">
        <v>35</v>
      </c>
      <c r="I959" s="16" t="s">
        <v>2956</v>
      </c>
      <c r="J959" s="16" t="s">
        <v>2957</v>
      </c>
      <c r="K959" s="21">
        <f>1/COUNTIF(J:J,'Store Data - 2017'!$J959)</f>
        <v>0.5</v>
      </c>
      <c r="L959" s="16" t="s">
        <v>25</v>
      </c>
      <c r="M959" s="16" t="s">
        <v>26</v>
      </c>
      <c r="N959" s="16" t="s">
        <v>107</v>
      </c>
      <c r="O959" s="16" t="s">
        <v>127</v>
      </c>
      <c r="P959" s="16">
        <v>14609</v>
      </c>
      <c r="Q959" s="16" t="s">
        <v>40</v>
      </c>
      <c r="R959" s="16" t="s">
        <v>2411</v>
      </c>
      <c r="S959" s="16" t="s">
        <v>31</v>
      </c>
      <c r="T959" s="16" t="s">
        <v>70</v>
      </c>
      <c r="U959" s="16" t="s">
        <v>2412</v>
      </c>
      <c r="V959" s="18">
        <v>22.58</v>
      </c>
      <c r="W959" s="16">
        <v>2</v>
      </c>
      <c r="X959" s="16">
        <v>0</v>
      </c>
      <c r="Y959" s="18">
        <v>5.8708</v>
      </c>
    </row>
    <row r="960" spans="1:25" x14ac:dyDescent="0.3">
      <c r="A960" s="13">
        <v>2994</v>
      </c>
      <c r="B960" s="13" t="s">
        <v>2958</v>
      </c>
      <c r="C960" s="21">
        <f>1/COUNTIF(B:B,'Store Data - 2017'!$B960)</f>
        <v>1</v>
      </c>
      <c r="D960" s="14">
        <v>42805</v>
      </c>
      <c r="E960" s="14">
        <v>42811</v>
      </c>
      <c r="F960" s="22" t="str">
        <f>TEXT('Store Data - 2017'!$D960,"mmmm")</f>
        <v>March</v>
      </c>
      <c r="G960" s="22" t="str">
        <f>TEXT('Store Data - 2017'!$D960,"dddd")</f>
        <v>Saturday</v>
      </c>
      <c r="H960" s="13" t="s">
        <v>22</v>
      </c>
      <c r="I960" s="13" t="s">
        <v>2959</v>
      </c>
      <c r="J960" s="13" t="s">
        <v>2960</v>
      </c>
      <c r="K960" s="21">
        <f>1/COUNTIF(J:J,'Store Data - 2017'!$J960)</f>
        <v>0.33333333333333331</v>
      </c>
      <c r="L960" s="13" t="s">
        <v>25</v>
      </c>
      <c r="M960" s="13" t="s">
        <v>26</v>
      </c>
      <c r="N960" s="13" t="s">
        <v>553</v>
      </c>
      <c r="O960" s="13" t="s">
        <v>76</v>
      </c>
      <c r="P960" s="13">
        <v>48227</v>
      </c>
      <c r="Q960" s="13" t="s">
        <v>51</v>
      </c>
      <c r="R960" s="13" t="s">
        <v>1967</v>
      </c>
      <c r="S960" s="13" t="s">
        <v>31</v>
      </c>
      <c r="T960" s="13" t="s">
        <v>84</v>
      </c>
      <c r="U960" s="13" t="s">
        <v>1968</v>
      </c>
      <c r="V960" s="15">
        <v>895.92</v>
      </c>
      <c r="W960" s="13">
        <v>4</v>
      </c>
      <c r="X960" s="13">
        <v>0</v>
      </c>
      <c r="Y960" s="15">
        <v>421.08240000000001</v>
      </c>
    </row>
    <row r="961" spans="1:25" x14ac:dyDescent="0.3">
      <c r="A961" s="16">
        <v>3004</v>
      </c>
      <c r="B961" s="16" t="s">
        <v>2961</v>
      </c>
      <c r="C961" s="21">
        <f>1/COUNTIF(B:B,'Store Data - 2017'!$B961)</f>
        <v>1</v>
      </c>
      <c r="D961" s="17">
        <v>43085</v>
      </c>
      <c r="E961" s="17">
        <v>43092</v>
      </c>
      <c r="F961" s="22" t="str">
        <f>TEXT('Store Data - 2017'!$D961,"mmmm")</f>
        <v>December</v>
      </c>
      <c r="G961" s="22" t="str">
        <f>TEXT('Store Data - 2017'!$D961,"dddd")</f>
        <v>Saturday</v>
      </c>
      <c r="H961" s="16" t="s">
        <v>22</v>
      </c>
      <c r="I961" s="16" t="s">
        <v>2962</v>
      </c>
      <c r="J961" s="16" t="s">
        <v>2963</v>
      </c>
      <c r="K961" s="21">
        <f>1/COUNTIF(J:J,'Store Data - 2017'!$J961)</f>
        <v>0.1111111111111111</v>
      </c>
      <c r="L961" s="16" t="s">
        <v>48</v>
      </c>
      <c r="M961" s="16" t="s">
        <v>26</v>
      </c>
      <c r="N961" s="16" t="s">
        <v>107</v>
      </c>
      <c r="O961" s="16" t="s">
        <v>127</v>
      </c>
      <c r="P961" s="16">
        <v>14609</v>
      </c>
      <c r="Q961" s="16" t="s">
        <v>40</v>
      </c>
      <c r="R961" s="16" t="s">
        <v>2964</v>
      </c>
      <c r="S961" s="16" t="s">
        <v>31</v>
      </c>
      <c r="T961" s="16" t="s">
        <v>84</v>
      </c>
      <c r="U961" s="16" t="s">
        <v>2965</v>
      </c>
      <c r="V961" s="18">
        <v>33.375999999999998</v>
      </c>
      <c r="W961" s="16">
        <v>4</v>
      </c>
      <c r="X961" s="16">
        <v>0.2</v>
      </c>
      <c r="Y961" s="18">
        <v>10.43</v>
      </c>
    </row>
    <row r="962" spans="1:25" x14ac:dyDescent="0.3">
      <c r="A962" s="13">
        <v>3007</v>
      </c>
      <c r="B962" s="13" t="s">
        <v>2966</v>
      </c>
      <c r="C962" s="21">
        <f>1/COUNTIF(B:B,'Store Data - 2017'!$B962)</f>
        <v>1</v>
      </c>
      <c r="D962" s="14">
        <v>43021</v>
      </c>
      <c r="E962" s="14">
        <v>43023</v>
      </c>
      <c r="F962" s="22" t="str">
        <f>TEXT('Store Data - 2017'!$D962,"mmmm")</f>
        <v>October</v>
      </c>
      <c r="G962" s="22" t="str">
        <f>TEXT('Store Data - 2017'!$D962,"dddd")</f>
        <v>Friday</v>
      </c>
      <c r="H962" s="13" t="s">
        <v>80</v>
      </c>
      <c r="I962" s="13" t="s">
        <v>2967</v>
      </c>
      <c r="J962" s="13" t="s">
        <v>2968</v>
      </c>
      <c r="K962" s="21">
        <f>1/COUNTIF(J:J,'Store Data - 2017'!$J962)</f>
        <v>1</v>
      </c>
      <c r="L962" s="13" t="s">
        <v>25</v>
      </c>
      <c r="M962" s="13" t="s">
        <v>26</v>
      </c>
      <c r="N962" s="13" t="s">
        <v>126</v>
      </c>
      <c r="O962" s="13" t="s">
        <v>127</v>
      </c>
      <c r="P962" s="13">
        <v>10009</v>
      </c>
      <c r="Q962" s="13" t="s">
        <v>40</v>
      </c>
      <c r="R962" s="13" t="s">
        <v>2969</v>
      </c>
      <c r="S962" s="13" t="s">
        <v>31</v>
      </c>
      <c r="T962" s="13" t="s">
        <v>190</v>
      </c>
      <c r="U962" s="13" t="s">
        <v>2970</v>
      </c>
      <c r="V962" s="15">
        <v>904.9</v>
      </c>
      <c r="W962" s="13">
        <v>5</v>
      </c>
      <c r="X962" s="13">
        <v>0</v>
      </c>
      <c r="Y962" s="15">
        <v>253.37200000000001</v>
      </c>
    </row>
    <row r="963" spans="1:25" x14ac:dyDescent="0.3">
      <c r="A963" s="16">
        <v>3011</v>
      </c>
      <c r="B963" s="16" t="s">
        <v>2971</v>
      </c>
      <c r="C963" s="21">
        <f>1/COUNTIF(B:B,'Store Data - 2017'!$B963)</f>
        <v>0.2</v>
      </c>
      <c r="D963" s="17">
        <v>42842</v>
      </c>
      <c r="E963" s="17">
        <v>42848</v>
      </c>
      <c r="F963" s="22" t="str">
        <f>TEXT('Store Data - 2017'!$D963,"mmmm")</f>
        <v>April</v>
      </c>
      <c r="G963" s="22" t="str">
        <f>TEXT('Store Data - 2017'!$D963,"dddd")</f>
        <v>Monday</v>
      </c>
      <c r="H963" s="16" t="s">
        <v>22</v>
      </c>
      <c r="I963" s="16" t="s">
        <v>2972</v>
      </c>
      <c r="J963" s="16" t="s">
        <v>2973</v>
      </c>
      <c r="K963" s="21">
        <f>1/COUNTIF(J:J,'Store Data - 2017'!$J963)</f>
        <v>0.125</v>
      </c>
      <c r="L963" s="16" t="s">
        <v>48</v>
      </c>
      <c r="M963" s="16" t="s">
        <v>26</v>
      </c>
      <c r="N963" s="16" t="s">
        <v>1327</v>
      </c>
      <c r="O963" s="16" t="s">
        <v>639</v>
      </c>
      <c r="P963" s="16">
        <v>80027</v>
      </c>
      <c r="Q963" s="16" t="s">
        <v>120</v>
      </c>
      <c r="R963" s="16" t="s">
        <v>2974</v>
      </c>
      <c r="S963" s="16" t="s">
        <v>31</v>
      </c>
      <c r="T963" s="16" t="s">
        <v>84</v>
      </c>
      <c r="U963" s="16" t="s">
        <v>2975</v>
      </c>
      <c r="V963" s="18">
        <v>12.03</v>
      </c>
      <c r="W963" s="16">
        <v>5</v>
      </c>
      <c r="X963" s="16">
        <v>0.7</v>
      </c>
      <c r="Y963" s="18">
        <v>-9.2230000000000008</v>
      </c>
    </row>
    <row r="964" spans="1:25" x14ac:dyDescent="0.3">
      <c r="A964" s="13">
        <v>3012</v>
      </c>
      <c r="B964" s="13" t="s">
        <v>2971</v>
      </c>
      <c r="C964" s="21">
        <f>1/COUNTIF(B:B,'Store Data - 2017'!$B964)</f>
        <v>0.2</v>
      </c>
      <c r="D964" s="14">
        <v>42842</v>
      </c>
      <c r="E964" s="14">
        <v>42848</v>
      </c>
      <c r="F964" s="22" t="str">
        <f>TEXT('Store Data - 2017'!$D964,"mmmm")</f>
        <v>April</v>
      </c>
      <c r="G964" s="22" t="str">
        <f>TEXT('Store Data - 2017'!$D964,"dddd")</f>
        <v>Monday</v>
      </c>
      <c r="H964" s="13" t="s">
        <v>22</v>
      </c>
      <c r="I964" s="13" t="s">
        <v>2972</v>
      </c>
      <c r="J964" s="13" t="s">
        <v>2973</v>
      </c>
      <c r="K964" s="21">
        <f>1/COUNTIF(J:J,'Store Data - 2017'!$J964)</f>
        <v>0.125</v>
      </c>
      <c r="L964" s="13" t="s">
        <v>48</v>
      </c>
      <c r="M964" s="13" t="s">
        <v>26</v>
      </c>
      <c r="N964" s="13" t="s">
        <v>1327</v>
      </c>
      <c r="O964" s="13" t="s">
        <v>639</v>
      </c>
      <c r="P964" s="13">
        <v>80027</v>
      </c>
      <c r="Q964" s="13" t="s">
        <v>120</v>
      </c>
      <c r="R964" s="13" t="s">
        <v>1112</v>
      </c>
      <c r="S964" s="13" t="s">
        <v>61</v>
      </c>
      <c r="T964" s="13" t="s">
        <v>765</v>
      </c>
      <c r="U964" s="13" t="s">
        <v>1113</v>
      </c>
      <c r="V964" s="15">
        <v>2549.9850000000001</v>
      </c>
      <c r="W964" s="13">
        <v>5</v>
      </c>
      <c r="X964" s="13">
        <v>0.7</v>
      </c>
      <c r="Y964" s="15">
        <v>-3399.98</v>
      </c>
    </row>
    <row r="965" spans="1:25" x14ac:dyDescent="0.3">
      <c r="A965" s="16">
        <v>3013</v>
      </c>
      <c r="B965" s="16" t="s">
        <v>2971</v>
      </c>
      <c r="C965" s="21">
        <f>1/COUNTIF(B:B,'Store Data - 2017'!$B965)</f>
        <v>0.2</v>
      </c>
      <c r="D965" s="17">
        <v>42842</v>
      </c>
      <c r="E965" s="17">
        <v>42848</v>
      </c>
      <c r="F965" s="22" t="str">
        <f>TEXT('Store Data - 2017'!$D965,"mmmm")</f>
        <v>April</v>
      </c>
      <c r="G965" s="22" t="str">
        <f>TEXT('Store Data - 2017'!$D965,"dddd")</f>
        <v>Monday</v>
      </c>
      <c r="H965" s="16" t="s">
        <v>22</v>
      </c>
      <c r="I965" s="16" t="s">
        <v>2972</v>
      </c>
      <c r="J965" s="16" t="s">
        <v>2973</v>
      </c>
      <c r="K965" s="21">
        <f>1/COUNTIF(J:J,'Store Data - 2017'!$J965)</f>
        <v>0.125</v>
      </c>
      <c r="L965" s="16" t="s">
        <v>48</v>
      </c>
      <c r="M965" s="16" t="s">
        <v>26</v>
      </c>
      <c r="N965" s="16" t="s">
        <v>1327</v>
      </c>
      <c r="O965" s="16" t="s">
        <v>639</v>
      </c>
      <c r="P965" s="16">
        <v>80027</v>
      </c>
      <c r="Q965" s="16" t="s">
        <v>120</v>
      </c>
      <c r="R965" s="16" t="s">
        <v>477</v>
      </c>
      <c r="S965" s="16" t="s">
        <v>31</v>
      </c>
      <c r="T965" s="16" t="s">
        <v>84</v>
      </c>
      <c r="U965" s="16" t="s">
        <v>478</v>
      </c>
      <c r="V965" s="18">
        <v>21.594000000000001</v>
      </c>
      <c r="W965" s="16">
        <v>2</v>
      </c>
      <c r="X965" s="16">
        <v>0.7</v>
      </c>
      <c r="Y965" s="18">
        <v>-15.835599999999999</v>
      </c>
    </row>
    <row r="966" spans="1:25" x14ac:dyDescent="0.3">
      <c r="A966" s="13">
        <v>3014</v>
      </c>
      <c r="B966" s="13" t="s">
        <v>2971</v>
      </c>
      <c r="C966" s="21">
        <f>1/COUNTIF(B:B,'Store Data - 2017'!$B966)</f>
        <v>0.2</v>
      </c>
      <c r="D966" s="14">
        <v>42842</v>
      </c>
      <c r="E966" s="14">
        <v>42848</v>
      </c>
      <c r="F966" s="22" t="str">
        <f>TEXT('Store Data - 2017'!$D966,"mmmm")</f>
        <v>April</v>
      </c>
      <c r="G966" s="22" t="str">
        <f>TEXT('Store Data - 2017'!$D966,"dddd")</f>
        <v>Monday</v>
      </c>
      <c r="H966" s="13" t="s">
        <v>22</v>
      </c>
      <c r="I966" s="13" t="s">
        <v>2972</v>
      </c>
      <c r="J966" s="13" t="s">
        <v>2973</v>
      </c>
      <c r="K966" s="21">
        <f>1/COUNTIF(J:J,'Store Data - 2017'!$J966)</f>
        <v>0.125</v>
      </c>
      <c r="L966" s="13" t="s">
        <v>48</v>
      </c>
      <c r="M966" s="13" t="s">
        <v>26</v>
      </c>
      <c r="N966" s="13" t="s">
        <v>1327</v>
      </c>
      <c r="O966" s="13" t="s">
        <v>639</v>
      </c>
      <c r="P966" s="13">
        <v>80027</v>
      </c>
      <c r="Q966" s="13" t="s">
        <v>120</v>
      </c>
      <c r="R966" s="13" t="s">
        <v>2976</v>
      </c>
      <c r="S966" s="13" t="s">
        <v>31</v>
      </c>
      <c r="T966" s="13" t="s">
        <v>84</v>
      </c>
      <c r="U966" s="13" t="s">
        <v>2977</v>
      </c>
      <c r="V966" s="15">
        <v>8.9640000000000004</v>
      </c>
      <c r="W966" s="13">
        <v>6</v>
      </c>
      <c r="X966" s="13">
        <v>0.7</v>
      </c>
      <c r="Y966" s="15">
        <v>-6.5735999999999999</v>
      </c>
    </row>
    <row r="967" spans="1:25" x14ac:dyDescent="0.3">
      <c r="A967" s="16">
        <v>3015</v>
      </c>
      <c r="B967" s="16" t="s">
        <v>2971</v>
      </c>
      <c r="C967" s="21">
        <f>1/COUNTIF(B:B,'Store Data - 2017'!$B967)</f>
        <v>0.2</v>
      </c>
      <c r="D967" s="17">
        <v>42842</v>
      </c>
      <c r="E967" s="17">
        <v>42848</v>
      </c>
      <c r="F967" s="22" t="str">
        <f>TEXT('Store Data - 2017'!$D967,"mmmm")</f>
        <v>April</v>
      </c>
      <c r="G967" s="22" t="str">
        <f>TEXT('Store Data - 2017'!$D967,"dddd")</f>
        <v>Monday</v>
      </c>
      <c r="H967" s="16" t="s">
        <v>22</v>
      </c>
      <c r="I967" s="16" t="s">
        <v>2972</v>
      </c>
      <c r="J967" s="16" t="s">
        <v>2973</v>
      </c>
      <c r="K967" s="21">
        <f>1/COUNTIF(J:J,'Store Data - 2017'!$J967)</f>
        <v>0.125</v>
      </c>
      <c r="L967" s="16" t="s">
        <v>48</v>
      </c>
      <c r="M967" s="16" t="s">
        <v>26</v>
      </c>
      <c r="N967" s="16" t="s">
        <v>1327</v>
      </c>
      <c r="O967" s="16" t="s">
        <v>639</v>
      </c>
      <c r="P967" s="16">
        <v>80027</v>
      </c>
      <c r="Q967" s="16" t="s">
        <v>120</v>
      </c>
      <c r="R967" s="16" t="s">
        <v>2978</v>
      </c>
      <c r="S967" s="16" t="s">
        <v>31</v>
      </c>
      <c r="T967" s="16" t="s">
        <v>32</v>
      </c>
      <c r="U967" s="16" t="s">
        <v>2979</v>
      </c>
      <c r="V967" s="18">
        <v>20.736000000000001</v>
      </c>
      <c r="W967" s="16">
        <v>4</v>
      </c>
      <c r="X967" s="16">
        <v>0.2</v>
      </c>
      <c r="Y967" s="18">
        <v>7.2576000000000001</v>
      </c>
    </row>
    <row r="968" spans="1:25" x14ac:dyDescent="0.3">
      <c r="A968" s="13">
        <v>3024</v>
      </c>
      <c r="B968" s="13" t="s">
        <v>2980</v>
      </c>
      <c r="C968" s="21">
        <f>1/COUNTIF(B:B,'Store Data - 2017'!$B968)</f>
        <v>1</v>
      </c>
      <c r="D968" s="14">
        <v>43056</v>
      </c>
      <c r="E968" s="14">
        <v>43062</v>
      </c>
      <c r="F968" s="22" t="str">
        <f>TEXT('Store Data - 2017'!$D968,"mmmm")</f>
        <v>November</v>
      </c>
      <c r="G968" s="22" t="str">
        <f>TEXT('Store Data - 2017'!$D968,"dddd")</f>
        <v>Friday</v>
      </c>
      <c r="H968" s="13" t="s">
        <v>22</v>
      </c>
      <c r="I968" s="13" t="s">
        <v>2981</v>
      </c>
      <c r="J968" s="13" t="s">
        <v>2982</v>
      </c>
      <c r="K968" s="21">
        <f>1/COUNTIF(J:J,'Store Data - 2017'!$J968)</f>
        <v>0.2</v>
      </c>
      <c r="L968" s="13" t="s">
        <v>25</v>
      </c>
      <c r="M968" s="13" t="s">
        <v>26</v>
      </c>
      <c r="N968" s="13" t="s">
        <v>1181</v>
      </c>
      <c r="O968" s="13" t="s">
        <v>50</v>
      </c>
      <c r="P968" s="13">
        <v>78521</v>
      </c>
      <c r="Q968" s="13" t="s">
        <v>51</v>
      </c>
      <c r="R968" s="13" t="s">
        <v>2983</v>
      </c>
      <c r="S968" s="13" t="s">
        <v>42</v>
      </c>
      <c r="T968" s="13" t="s">
        <v>425</v>
      </c>
      <c r="U968" s="13" t="s">
        <v>2984</v>
      </c>
      <c r="V968" s="15">
        <v>327.7328</v>
      </c>
      <c r="W968" s="13">
        <v>2</v>
      </c>
      <c r="X968" s="13">
        <v>0.32</v>
      </c>
      <c r="Y968" s="15">
        <v>-14.4588</v>
      </c>
    </row>
    <row r="969" spans="1:25" x14ac:dyDescent="0.3">
      <c r="A969" s="16">
        <v>3027</v>
      </c>
      <c r="B969" s="16" t="s">
        <v>2985</v>
      </c>
      <c r="C969" s="21">
        <f>1/COUNTIF(B:B,'Store Data - 2017'!$B969)</f>
        <v>1</v>
      </c>
      <c r="D969" s="17">
        <v>42847</v>
      </c>
      <c r="E969" s="17">
        <v>42851</v>
      </c>
      <c r="F969" s="22" t="str">
        <f>TEXT('Store Data - 2017'!$D969,"mmmm")</f>
        <v>April</v>
      </c>
      <c r="G969" s="22" t="str">
        <f>TEXT('Store Data - 2017'!$D969,"dddd")</f>
        <v>Saturday</v>
      </c>
      <c r="H969" s="16" t="s">
        <v>22</v>
      </c>
      <c r="I969" s="16" t="s">
        <v>672</v>
      </c>
      <c r="J969" s="16" t="s">
        <v>673</v>
      </c>
      <c r="K969" s="21">
        <f>1/COUNTIF(J:J,'Store Data - 2017'!$J969)</f>
        <v>0.125</v>
      </c>
      <c r="L969" s="16" t="s">
        <v>48</v>
      </c>
      <c r="M969" s="16" t="s">
        <v>26</v>
      </c>
      <c r="N969" s="16" t="s">
        <v>38</v>
      </c>
      <c r="O969" s="16" t="s">
        <v>39</v>
      </c>
      <c r="P969" s="16">
        <v>19140</v>
      </c>
      <c r="Q969" s="16" t="s">
        <v>40</v>
      </c>
      <c r="R969" s="16" t="s">
        <v>2986</v>
      </c>
      <c r="S969" s="16" t="s">
        <v>42</v>
      </c>
      <c r="T969" s="16" t="s">
        <v>87</v>
      </c>
      <c r="U969" s="16" t="s">
        <v>2987</v>
      </c>
      <c r="V969" s="18">
        <v>254.352</v>
      </c>
      <c r="W969" s="16">
        <v>3</v>
      </c>
      <c r="X969" s="16">
        <v>0.2</v>
      </c>
      <c r="Y969" s="18">
        <v>0</v>
      </c>
    </row>
    <row r="970" spans="1:25" x14ac:dyDescent="0.3">
      <c r="A970" s="13">
        <v>3029</v>
      </c>
      <c r="B970" s="13" t="s">
        <v>2988</v>
      </c>
      <c r="C970" s="21">
        <f>1/COUNTIF(B:B,'Store Data - 2017'!$B970)</f>
        <v>1</v>
      </c>
      <c r="D970" s="14">
        <v>43086</v>
      </c>
      <c r="E970" s="14">
        <v>43090</v>
      </c>
      <c r="F970" s="22" t="str">
        <f>TEXT('Store Data - 2017'!$D970,"mmmm")</f>
        <v>December</v>
      </c>
      <c r="G970" s="22" t="str">
        <f>TEXT('Store Data - 2017'!$D970,"dddd")</f>
        <v>Sunday</v>
      </c>
      <c r="H970" s="13" t="s">
        <v>22</v>
      </c>
      <c r="I970" s="13" t="s">
        <v>1601</v>
      </c>
      <c r="J970" s="13" t="s">
        <v>1602</v>
      </c>
      <c r="K970" s="21">
        <f>1/COUNTIF(J:J,'Store Data - 2017'!$J970)</f>
        <v>0.25</v>
      </c>
      <c r="L970" s="13" t="s">
        <v>25</v>
      </c>
      <c r="M970" s="13" t="s">
        <v>26</v>
      </c>
      <c r="N970" s="13" t="s">
        <v>2989</v>
      </c>
      <c r="O970" s="13" t="s">
        <v>329</v>
      </c>
      <c r="P970" s="13">
        <v>23320</v>
      </c>
      <c r="Q970" s="13" t="s">
        <v>29</v>
      </c>
      <c r="R970" s="13" t="s">
        <v>2990</v>
      </c>
      <c r="S970" s="13" t="s">
        <v>42</v>
      </c>
      <c r="T970" s="13" t="s">
        <v>43</v>
      </c>
      <c r="U970" s="13" t="s">
        <v>2991</v>
      </c>
      <c r="V970" s="15">
        <v>504.9</v>
      </c>
      <c r="W970" s="13">
        <v>5</v>
      </c>
      <c r="X970" s="13">
        <v>0</v>
      </c>
      <c r="Y970" s="15">
        <v>80.784000000000006</v>
      </c>
    </row>
    <row r="971" spans="1:25" x14ac:dyDescent="0.3">
      <c r="A971" s="16">
        <v>3034</v>
      </c>
      <c r="B971" s="16" t="s">
        <v>2992</v>
      </c>
      <c r="C971" s="21">
        <f>1/COUNTIF(B:B,'Store Data - 2017'!$B971)</f>
        <v>1</v>
      </c>
      <c r="D971" s="17">
        <v>42994</v>
      </c>
      <c r="E971" s="17">
        <v>42999</v>
      </c>
      <c r="F971" s="22" t="str">
        <f>TEXT('Store Data - 2017'!$D971,"mmmm")</f>
        <v>September</v>
      </c>
      <c r="G971" s="22" t="str">
        <f>TEXT('Store Data - 2017'!$D971,"dddd")</f>
        <v>Saturday</v>
      </c>
      <c r="H971" s="16" t="s">
        <v>22</v>
      </c>
      <c r="I971" s="16" t="s">
        <v>2993</v>
      </c>
      <c r="J971" s="16" t="s">
        <v>2994</v>
      </c>
      <c r="K971" s="21">
        <f>1/COUNTIF(J:J,'Store Data - 2017'!$J971)</f>
        <v>0.125</v>
      </c>
      <c r="L971" s="16" t="s">
        <v>48</v>
      </c>
      <c r="M971" s="16" t="s">
        <v>26</v>
      </c>
      <c r="N971" s="16" t="s">
        <v>38</v>
      </c>
      <c r="O971" s="16" t="s">
        <v>39</v>
      </c>
      <c r="P971" s="16">
        <v>19143</v>
      </c>
      <c r="Q971" s="16" t="s">
        <v>40</v>
      </c>
      <c r="R971" s="16" t="s">
        <v>1801</v>
      </c>
      <c r="S971" s="16" t="s">
        <v>31</v>
      </c>
      <c r="T971" s="16" t="s">
        <v>32</v>
      </c>
      <c r="U971" s="16" t="s">
        <v>1802</v>
      </c>
      <c r="V971" s="18">
        <v>20.736000000000001</v>
      </c>
      <c r="W971" s="16">
        <v>4</v>
      </c>
      <c r="X971" s="16">
        <v>0.2</v>
      </c>
      <c r="Y971" s="18">
        <v>7.2576000000000001</v>
      </c>
    </row>
    <row r="972" spans="1:25" x14ac:dyDescent="0.3">
      <c r="A972" s="13">
        <v>3040</v>
      </c>
      <c r="B972" s="13" t="s">
        <v>2995</v>
      </c>
      <c r="C972" s="21">
        <f>1/COUNTIF(B:B,'Store Data - 2017'!$B972)</f>
        <v>1</v>
      </c>
      <c r="D972" s="14">
        <v>43011</v>
      </c>
      <c r="E972" s="14">
        <v>43016</v>
      </c>
      <c r="F972" s="22" t="str">
        <f>TEXT('Store Data - 2017'!$D972,"mmmm")</f>
        <v>October</v>
      </c>
      <c r="G972" s="22" t="str">
        <f>TEXT('Store Data - 2017'!$D972,"dddd")</f>
        <v>Tuesday</v>
      </c>
      <c r="H972" s="13" t="s">
        <v>22</v>
      </c>
      <c r="I972" s="13" t="s">
        <v>1402</v>
      </c>
      <c r="J972" s="13" t="s">
        <v>1403</v>
      </c>
      <c r="K972" s="21">
        <f>1/COUNTIF(J:J,'Store Data - 2017'!$J972)</f>
        <v>0.14285714285714285</v>
      </c>
      <c r="L972" s="13" t="s">
        <v>57</v>
      </c>
      <c r="M972" s="13" t="s">
        <v>26</v>
      </c>
      <c r="N972" s="13" t="s">
        <v>279</v>
      </c>
      <c r="O972" s="13" t="s">
        <v>134</v>
      </c>
      <c r="P972" s="13">
        <v>91104</v>
      </c>
      <c r="Q972" s="13" t="s">
        <v>120</v>
      </c>
      <c r="R972" s="13" t="s">
        <v>2996</v>
      </c>
      <c r="S972" s="13" t="s">
        <v>42</v>
      </c>
      <c r="T972" s="13" t="s">
        <v>251</v>
      </c>
      <c r="U972" s="13" t="s">
        <v>2997</v>
      </c>
      <c r="V972" s="15">
        <v>171.28800000000001</v>
      </c>
      <c r="W972" s="13">
        <v>3</v>
      </c>
      <c r="X972" s="13">
        <v>0.2</v>
      </c>
      <c r="Y972" s="15">
        <v>-6.4233000000000002</v>
      </c>
    </row>
    <row r="973" spans="1:25" x14ac:dyDescent="0.3">
      <c r="A973" s="16">
        <v>3042</v>
      </c>
      <c r="B973" s="16" t="s">
        <v>2998</v>
      </c>
      <c r="C973" s="21">
        <f>1/COUNTIF(B:B,'Store Data - 2017'!$B973)</f>
        <v>0.33333333333333331</v>
      </c>
      <c r="D973" s="17">
        <v>42989</v>
      </c>
      <c r="E973" s="17">
        <v>42990</v>
      </c>
      <c r="F973" s="22" t="str">
        <f>TEXT('Store Data - 2017'!$D973,"mmmm")</f>
        <v>September</v>
      </c>
      <c r="G973" s="22" t="str">
        <f>TEXT('Store Data - 2017'!$D973,"dddd")</f>
        <v>Monday</v>
      </c>
      <c r="H973" s="16" t="s">
        <v>760</v>
      </c>
      <c r="I973" s="16" t="s">
        <v>2201</v>
      </c>
      <c r="J973" s="16" t="s">
        <v>2202</v>
      </c>
      <c r="K973" s="21">
        <f>1/COUNTIF(J:J,'Store Data - 2017'!$J973)</f>
        <v>7.1428571428571425E-2</v>
      </c>
      <c r="L973" s="16" t="s">
        <v>48</v>
      </c>
      <c r="M973" s="16" t="s">
        <v>26</v>
      </c>
      <c r="N973" s="16" t="s">
        <v>1316</v>
      </c>
      <c r="O973" s="16" t="s">
        <v>134</v>
      </c>
      <c r="P973" s="16">
        <v>90805</v>
      </c>
      <c r="Q973" s="16" t="s">
        <v>120</v>
      </c>
      <c r="R973" s="16" t="s">
        <v>1237</v>
      </c>
      <c r="S973" s="16" t="s">
        <v>31</v>
      </c>
      <c r="T973" s="16" t="s">
        <v>32</v>
      </c>
      <c r="U973" s="16" t="s">
        <v>1238</v>
      </c>
      <c r="V973" s="18">
        <v>12.96</v>
      </c>
      <c r="W973" s="16">
        <v>2</v>
      </c>
      <c r="X973" s="16">
        <v>0</v>
      </c>
      <c r="Y973" s="18">
        <v>6.2207999999999997</v>
      </c>
    </row>
    <row r="974" spans="1:25" x14ac:dyDescent="0.3">
      <c r="A974" s="13">
        <v>3043</v>
      </c>
      <c r="B974" s="13" t="s">
        <v>2998</v>
      </c>
      <c r="C974" s="21">
        <f>1/COUNTIF(B:B,'Store Data - 2017'!$B974)</f>
        <v>0.33333333333333331</v>
      </c>
      <c r="D974" s="14">
        <v>42989</v>
      </c>
      <c r="E974" s="14">
        <v>42990</v>
      </c>
      <c r="F974" s="22" t="str">
        <f>TEXT('Store Data - 2017'!$D974,"mmmm")</f>
        <v>September</v>
      </c>
      <c r="G974" s="22" t="str">
        <f>TEXT('Store Data - 2017'!$D974,"dddd")</f>
        <v>Monday</v>
      </c>
      <c r="H974" s="13" t="s">
        <v>760</v>
      </c>
      <c r="I974" s="13" t="s">
        <v>2201</v>
      </c>
      <c r="J974" s="13" t="s">
        <v>2202</v>
      </c>
      <c r="K974" s="21">
        <f>1/COUNTIF(J:J,'Store Data - 2017'!$J974)</f>
        <v>7.1428571428571425E-2</v>
      </c>
      <c r="L974" s="13" t="s">
        <v>48</v>
      </c>
      <c r="M974" s="13" t="s">
        <v>26</v>
      </c>
      <c r="N974" s="13" t="s">
        <v>1316</v>
      </c>
      <c r="O974" s="13" t="s">
        <v>134</v>
      </c>
      <c r="P974" s="13">
        <v>90805</v>
      </c>
      <c r="Q974" s="13" t="s">
        <v>120</v>
      </c>
      <c r="R974" s="13" t="s">
        <v>2999</v>
      </c>
      <c r="S974" s="13" t="s">
        <v>31</v>
      </c>
      <c r="T974" s="13" t="s">
        <v>180</v>
      </c>
      <c r="U974" s="13" t="s">
        <v>3000</v>
      </c>
      <c r="V974" s="15">
        <v>22.18</v>
      </c>
      <c r="W974" s="13">
        <v>2</v>
      </c>
      <c r="X974" s="13">
        <v>0</v>
      </c>
      <c r="Y974" s="15">
        <v>10.8682</v>
      </c>
    </row>
    <row r="975" spans="1:25" x14ac:dyDescent="0.3">
      <c r="A975" s="16">
        <v>3044</v>
      </c>
      <c r="B975" s="16" t="s">
        <v>2998</v>
      </c>
      <c r="C975" s="21">
        <f>1/COUNTIF(B:B,'Store Data - 2017'!$B975)</f>
        <v>0.33333333333333331</v>
      </c>
      <c r="D975" s="17">
        <v>42989</v>
      </c>
      <c r="E975" s="17">
        <v>42990</v>
      </c>
      <c r="F975" s="22" t="str">
        <f>TEXT('Store Data - 2017'!$D975,"mmmm")</f>
        <v>September</v>
      </c>
      <c r="G975" s="22" t="str">
        <f>TEXT('Store Data - 2017'!$D975,"dddd")</f>
        <v>Monday</v>
      </c>
      <c r="H975" s="16" t="s">
        <v>760</v>
      </c>
      <c r="I975" s="16" t="s">
        <v>2201</v>
      </c>
      <c r="J975" s="16" t="s">
        <v>2202</v>
      </c>
      <c r="K975" s="21">
        <f>1/COUNTIF(J:J,'Store Data - 2017'!$J975)</f>
        <v>7.1428571428571425E-2</v>
      </c>
      <c r="L975" s="16" t="s">
        <v>48</v>
      </c>
      <c r="M975" s="16" t="s">
        <v>26</v>
      </c>
      <c r="N975" s="16" t="s">
        <v>1316</v>
      </c>
      <c r="O975" s="16" t="s">
        <v>134</v>
      </c>
      <c r="P975" s="16">
        <v>90805</v>
      </c>
      <c r="Q975" s="16" t="s">
        <v>120</v>
      </c>
      <c r="R975" s="16" t="s">
        <v>3001</v>
      </c>
      <c r="S975" s="16" t="s">
        <v>42</v>
      </c>
      <c r="T975" s="16" t="s">
        <v>43</v>
      </c>
      <c r="U975" s="16" t="s">
        <v>3002</v>
      </c>
      <c r="V975" s="18">
        <v>2054.2719999999999</v>
      </c>
      <c r="W975" s="16">
        <v>8</v>
      </c>
      <c r="X975" s="16">
        <v>0.2</v>
      </c>
      <c r="Y975" s="18">
        <v>256.78399999999999</v>
      </c>
    </row>
    <row r="976" spans="1:25" x14ac:dyDescent="0.3">
      <c r="A976" s="13">
        <v>3046</v>
      </c>
      <c r="B976" s="13" t="s">
        <v>3003</v>
      </c>
      <c r="C976" s="21">
        <f>1/COUNTIF(B:B,'Store Data - 2017'!$B976)</f>
        <v>0.5</v>
      </c>
      <c r="D976" s="14">
        <v>43045</v>
      </c>
      <c r="E976" s="14">
        <v>43049</v>
      </c>
      <c r="F976" s="22" t="str">
        <f>TEXT('Store Data - 2017'!$D976,"mmmm")</f>
        <v>November</v>
      </c>
      <c r="G976" s="22" t="str">
        <f>TEXT('Store Data - 2017'!$D976,"dddd")</f>
        <v>Monday</v>
      </c>
      <c r="H976" s="13" t="s">
        <v>35</v>
      </c>
      <c r="I976" s="13" t="s">
        <v>712</v>
      </c>
      <c r="J976" s="13" t="s">
        <v>713</v>
      </c>
      <c r="K976" s="21">
        <f>1/COUNTIF(J:J,'Store Data - 2017'!$J976)</f>
        <v>0.1111111111111111</v>
      </c>
      <c r="L976" s="13" t="s">
        <v>48</v>
      </c>
      <c r="M976" s="13" t="s">
        <v>26</v>
      </c>
      <c r="N976" s="13" t="s">
        <v>1225</v>
      </c>
      <c r="O976" s="13" t="s">
        <v>108</v>
      </c>
      <c r="P976" s="13">
        <v>55407</v>
      </c>
      <c r="Q976" s="13" t="s">
        <v>51</v>
      </c>
      <c r="R976" s="13" t="s">
        <v>3004</v>
      </c>
      <c r="S976" s="13" t="s">
        <v>31</v>
      </c>
      <c r="T976" s="13" t="s">
        <v>146</v>
      </c>
      <c r="U976" s="13" t="s">
        <v>3005</v>
      </c>
      <c r="V976" s="15">
        <v>13.9</v>
      </c>
      <c r="W976" s="13">
        <v>5</v>
      </c>
      <c r="X976" s="13">
        <v>0</v>
      </c>
      <c r="Y976" s="15">
        <v>3.6139999999999999</v>
      </c>
    </row>
    <row r="977" spans="1:25" x14ac:dyDescent="0.3">
      <c r="A977" s="16">
        <v>3047</v>
      </c>
      <c r="B977" s="16" t="s">
        <v>3003</v>
      </c>
      <c r="C977" s="21">
        <f>1/COUNTIF(B:B,'Store Data - 2017'!$B977)</f>
        <v>0.5</v>
      </c>
      <c r="D977" s="17">
        <v>43045</v>
      </c>
      <c r="E977" s="17">
        <v>43049</v>
      </c>
      <c r="F977" s="22" t="str">
        <f>TEXT('Store Data - 2017'!$D977,"mmmm")</f>
        <v>November</v>
      </c>
      <c r="G977" s="22" t="str">
        <f>TEXT('Store Data - 2017'!$D977,"dddd")</f>
        <v>Monday</v>
      </c>
      <c r="H977" s="16" t="s">
        <v>35</v>
      </c>
      <c r="I977" s="16" t="s">
        <v>712</v>
      </c>
      <c r="J977" s="16" t="s">
        <v>713</v>
      </c>
      <c r="K977" s="21">
        <f>1/COUNTIF(J:J,'Store Data - 2017'!$J977)</f>
        <v>0.1111111111111111</v>
      </c>
      <c r="L977" s="16" t="s">
        <v>48</v>
      </c>
      <c r="M977" s="16" t="s">
        <v>26</v>
      </c>
      <c r="N977" s="16" t="s">
        <v>1225</v>
      </c>
      <c r="O977" s="16" t="s">
        <v>108</v>
      </c>
      <c r="P977" s="16">
        <v>55407</v>
      </c>
      <c r="Q977" s="16" t="s">
        <v>51</v>
      </c>
      <c r="R977" s="16" t="s">
        <v>3006</v>
      </c>
      <c r="S977" s="16" t="s">
        <v>31</v>
      </c>
      <c r="T977" s="16" t="s">
        <v>32</v>
      </c>
      <c r="U977" s="16" t="s">
        <v>53</v>
      </c>
      <c r="V977" s="18">
        <v>26.38</v>
      </c>
      <c r="W977" s="16">
        <v>1</v>
      </c>
      <c r="X977" s="16">
        <v>0</v>
      </c>
      <c r="Y977" s="18">
        <v>12.1348</v>
      </c>
    </row>
    <row r="978" spans="1:25" x14ac:dyDescent="0.3">
      <c r="A978" s="13">
        <v>3049</v>
      </c>
      <c r="B978" s="13" t="s">
        <v>3007</v>
      </c>
      <c r="C978" s="21">
        <f>1/COUNTIF(B:B,'Store Data - 2017'!$B978)</f>
        <v>0.5</v>
      </c>
      <c r="D978" s="14">
        <v>42827</v>
      </c>
      <c r="E978" s="14">
        <v>42829</v>
      </c>
      <c r="F978" s="22" t="str">
        <f>TEXT('Store Data - 2017'!$D978,"mmmm")</f>
        <v>April</v>
      </c>
      <c r="G978" s="22" t="str">
        <f>TEXT('Store Data - 2017'!$D978,"dddd")</f>
        <v>Sunday</v>
      </c>
      <c r="H978" s="13" t="s">
        <v>80</v>
      </c>
      <c r="I978" s="13" t="s">
        <v>3008</v>
      </c>
      <c r="J978" s="13" t="s">
        <v>3009</v>
      </c>
      <c r="K978" s="21">
        <f>1/COUNTIF(J:J,'Store Data - 2017'!$J978)</f>
        <v>0.25</v>
      </c>
      <c r="L978" s="13" t="s">
        <v>48</v>
      </c>
      <c r="M978" s="13" t="s">
        <v>26</v>
      </c>
      <c r="N978" s="13" t="s">
        <v>165</v>
      </c>
      <c r="O978" s="13" t="s">
        <v>353</v>
      </c>
      <c r="P978" s="13">
        <v>31907</v>
      </c>
      <c r="Q978" s="13" t="s">
        <v>29</v>
      </c>
      <c r="R978" s="13" t="s">
        <v>2119</v>
      </c>
      <c r="S978" s="13" t="s">
        <v>42</v>
      </c>
      <c r="T978" s="13" t="s">
        <v>251</v>
      </c>
      <c r="U978" s="13" t="s">
        <v>2120</v>
      </c>
      <c r="V978" s="15">
        <v>411.8</v>
      </c>
      <c r="W978" s="13">
        <v>2</v>
      </c>
      <c r="X978" s="13">
        <v>0</v>
      </c>
      <c r="Y978" s="15">
        <v>70.006</v>
      </c>
    </row>
    <row r="979" spans="1:25" x14ac:dyDescent="0.3">
      <c r="A979" s="16">
        <v>3050</v>
      </c>
      <c r="B979" s="16" t="s">
        <v>3007</v>
      </c>
      <c r="C979" s="21">
        <f>1/COUNTIF(B:B,'Store Data - 2017'!$B979)</f>
        <v>0.5</v>
      </c>
      <c r="D979" s="17">
        <v>42827</v>
      </c>
      <c r="E979" s="17">
        <v>42829</v>
      </c>
      <c r="F979" s="22" t="str">
        <f>TEXT('Store Data - 2017'!$D979,"mmmm")</f>
        <v>April</v>
      </c>
      <c r="G979" s="22" t="str">
        <f>TEXT('Store Data - 2017'!$D979,"dddd")</f>
        <v>Sunday</v>
      </c>
      <c r="H979" s="16" t="s">
        <v>80</v>
      </c>
      <c r="I979" s="16" t="s">
        <v>3008</v>
      </c>
      <c r="J979" s="16" t="s">
        <v>3009</v>
      </c>
      <c r="K979" s="21">
        <f>1/COUNTIF(J:J,'Store Data - 2017'!$J979)</f>
        <v>0.25</v>
      </c>
      <c r="L979" s="16" t="s">
        <v>48</v>
      </c>
      <c r="M979" s="16" t="s">
        <v>26</v>
      </c>
      <c r="N979" s="16" t="s">
        <v>165</v>
      </c>
      <c r="O979" s="16" t="s">
        <v>353</v>
      </c>
      <c r="P979" s="16">
        <v>31907</v>
      </c>
      <c r="Q979" s="16" t="s">
        <v>29</v>
      </c>
      <c r="R979" s="16" t="s">
        <v>3010</v>
      </c>
      <c r="S979" s="16" t="s">
        <v>61</v>
      </c>
      <c r="T979" s="16" t="s">
        <v>110</v>
      </c>
      <c r="U979" s="16" t="s">
        <v>3011</v>
      </c>
      <c r="V979" s="18">
        <v>360</v>
      </c>
      <c r="W979" s="16">
        <v>4</v>
      </c>
      <c r="X979" s="16">
        <v>0</v>
      </c>
      <c r="Y979" s="18">
        <v>129.6</v>
      </c>
    </row>
    <row r="980" spans="1:25" x14ac:dyDescent="0.3">
      <c r="A980" s="13">
        <v>3051</v>
      </c>
      <c r="B980" s="13" t="s">
        <v>3012</v>
      </c>
      <c r="C980" s="21">
        <f>1/COUNTIF(B:B,'Store Data - 2017'!$B980)</f>
        <v>0.33333333333333331</v>
      </c>
      <c r="D980" s="14">
        <v>43014</v>
      </c>
      <c r="E980" s="14">
        <v>43019</v>
      </c>
      <c r="F980" s="22" t="str">
        <f>TEXT('Store Data - 2017'!$D980,"mmmm")</f>
        <v>October</v>
      </c>
      <c r="G980" s="22" t="str">
        <f>TEXT('Store Data - 2017'!$D980,"dddd")</f>
        <v>Friday</v>
      </c>
      <c r="H980" s="13" t="s">
        <v>22</v>
      </c>
      <c r="I980" s="13" t="s">
        <v>3013</v>
      </c>
      <c r="J980" s="13" t="s">
        <v>3014</v>
      </c>
      <c r="K980" s="21">
        <f>1/COUNTIF(J:J,'Store Data - 2017'!$J980)</f>
        <v>0.2</v>
      </c>
      <c r="L980" s="13" t="s">
        <v>48</v>
      </c>
      <c r="M980" s="13" t="s">
        <v>26</v>
      </c>
      <c r="N980" s="13" t="s">
        <v>3015</v>
      </c>
      <c r="O980" s="13" t="s">
        <v>3016</v>
      </c>
      <c r="P980" s="13">
        <v>83642</v>
      </c>
      <c r="Q980" s="13" t="s">
        <v>120</v>
      </c>
      <c r="R980" s="13" t="s">
        <v>3017</v>
      </c>
      <c r="S980" s="13" t="s">
        <v>42</v>
      </c>
      <c r="T980" s="13" t="s">
        <v>87</v>
      </c>
      <c r="U980" s="13" t="s">
        <v>3018</v>
      </c>
      <c r="V980" s="15">
        <v>41.96</v>
      </c>
      <c r="W980" s="13">
        <v>2</v>
      </c>
      <c r="X980" s="13">
        <v>0</v>
      </c>
      <c r="Y980" s="15">
        <v>2.9371999999999998</v>
      </c>
    </row>
    <row r="981" spans="1:25" x14ac:dyDescent="0.3">
      <c r="A981" s="16">
        <v>3052</v>
      </c>
      <c r="B981" s="16" t="s">
        <v>3012</v>
      </c>
      <c r="C981" s="21">
        <f>1/COUNTIF(B:B,'Store Data - 2017'!$B981)</f>
        <v>0.33333333333333331</v>
      </c>
      <c r="D981" s="17">
        <v>43014</v>
      </c>
      <c r="E981" s="17">
        <v>43019</v>
      </c>
      <c r="F981" s="22" t="str">
        <f>TEXT('Store Data - 2017'!$D981,"mmmm")</f>
        <v>October</v>
      </c>
      <c r="G981" s="22" t="str">
        <f>TEXT('Store Data - 2017'!$D981,"dddd")</f>
        <v>Friday</v>
      </c>
      <c r="H981" s="16" t="s">
        <v>22</v>
      </c>
      <c r="I981" s="16" t="s">
        <v>3013</v>
      </c>
      <c r="J981" s="16" t="s">
        <v>3014</v>
      </c>
      <c r="K981" s="21">
        <f>1/COUNTIF(J:J,'Store Data - 2017'!$J981)</f>
        <v>0.2</v>
      </c>
      <c r="L981" s="16" t="s">
        <v>48</v>
      </c>
      <c r="M981" s="16" t="s">
        <v>26</v>
      </c>
      <c r="N981" s="16" t="s">
        <v>3015</v>
      </c>
      <c r="O981" s="16" t="s">
        <v>3016</v>
      </c>
      <c r="P981" s="16">
        <v>83642</v>
      </c>
      <c r="Q981" s="16" t="s">
        <v>120</v>
      </c>
      <c r="R981" s="16" t="s">
        <v>3019</v>
      </c>
      <c r="S981" s="16" t="s">
        <v>31</v>
      </c>
      <c r="T981" s="16" t="s">
        <v>190</v>
      </c>
      <c r="U981" s="16" t="s">
        <v>3020</v>
      </c>
      <c r="V981" s="18">
        <v>227.84</v>
      </c>
      <c r="W981" s="16">
        <v>4</v>
      </c>
      <c r="X981" s="16">
        <v>0</v>
      </c>
      <c r="Y981" s="18">
        <v>66.073599999999999</v>
      </c>
    </row>
    <row r="982" spans="1:25" x14ac:dyDescent="0.3">
      <c r="A982" s="13">
        <v>3053</v>
      </c>
      <c r="B982" s="13" t="s">
        <v>3012</v>
      </c>
      <c r="C982" s="21">
        <f>1/COUNTIF(B:B,'Store Data - 2017'!$B982)</f>
        <v>0.33333333333333331</v>
      </c>
      <c r="D982" s="14">
        <v>43014</v>
      </c>
      <c r="E982" s="14">
        <v>43019</v>
      </c>
      <c r="F982" s="22" t="str">
        <f>TEXT('Store Data - 2017'!$D982,"mmmm")</f>
        <v>October</v>
      </c>
      <c r="G982" s="22" t="str">
        <f>TEXT('Store Data - 2017'!$D982,"dddd")</f>
        <v>Friday</v>
      </c>
      <c r="H982" s="13" t="s">
        <v>22</v>
      </c>
      <c r="I982" s="13" t="s">
        <v>3013</v>
      </c>
      <c r="J982" s="13" t="s">
        <v>3014</v>
      </c>
      <c r="K982" s="21">
        <f>1/COUNTIF(J:J,'Store Data - 2017'!$J982)</f>
        <v>0.2</v>
      </c>
      <c r="L982" s="13" t="s">
        <v>48</v>
      </c>
      <c r="M982" s="13" t="s">
        <v>26</v>
      </c>
      <c r="N982" s="13" t="s">
        <v>3015</v>
      </c>
      <c r="O982" s="13" t="s">
        <v>3016</v>
      </c>
      <c r="P982" s="13">
        <v>83642</v>
      </c>
      <c r="Q982" s="13" t="s">
        <v>120</v>
      </c>
      <c r="R982" s="13" t="s">
        <v>3021</v>
      </c>
      <c r="S982" s="13" t="s">
        <v>31</v>
      </c>
      <c r="T982" s="13" t="s">
        <v>32</v>
      </c>
      <c r="U982" s="13" t="s">
        <v>3022</v>
      </c>
      <c r="V982" s="15">
        <v>37.94</v>
      </c>
      <c r="W982" s="13">
        <v>2</v>
      </c>
      <c r="X982" s="13">
        <v>0</v>
      </c>
      <c r="Y982" s="15">
        <v>18.211200000000002</v>
      </c>
    </row>
    <row r="983" spans="1:25" x14ac:dyDescent="0.3">
      <c r="A983" s="16">
        <v>3057</v>
      </c>
      <c r="B983" s="16" t="s">
        <v>3023</v>
      </c>
      <c r="C983" s="21">
        <f>1/COUNTIF(B:B,'Store Data - 2017'!$B983)</f>
        <v>0.25</v>
      </c>
      <c r="D983" s="17">
        <v>43027</v>
      </c>
      <c r="E983" s="17">
        <v>43032</v>
      </c>
      <c r="F983" s="22" t="str">
        <f>TEXT('Store Data - 2017'!$D983,"mmmm")</f>
        <v>October</v>
      </c>
      <c r="G983" s="22" t="str">
        <f>TEXT('Store Data - 2017'!$D983,"dddd")</f>
        <v>Thursday</v>
      </c>
      <c r="H983" s="16" t="s">
        <v>35</v>
      </c>
      <c r="I983" s="16" t="s">
        <v>3024</v>
      </c>
      <c r="J983" s="16" t="s">
        <v>3025</v>
      </c>
      <c r="K983" s="21">
        <f>1/COUNTIF(J:J,'Store Data - 2017'!$J983)</f>
        <v>0.25</v>
      </c>
      <c r="L983" s="16" t="s">
        <v>57</v>
      </c>
      <c r="M983" s="16" t="s">
        <v>26</v>
      </c>
      <c r="N983" s="16" t="s">
        <v>133</v>
      </c>
      <c r="O983" s="16" t="s">
        <v>134</v>
      </c>
      <c r="P983" s="16">
        <v>94110</v>
      </c>
      <c r="Q983" s="16" t="s">
        <v>120</v>
      </c>
      <c r="R983" s="16" t="s">
        <v>3026</v>
      </c>
      <c r="S983" s="16" t="s">
        <v>31</v>
      </c>
      <c r="T983" s="16" t="s">
        <v>180</v>
      </c>
      <c r="U983" s="16" t="s">
        <v>3027</v>
      </c>
      <c r="V983" s="18">
        <v>8.9600000000000009</v>
      </c>
      <c r="W983" s="16">
        <v>2</v>
      </c>
      <c r="X983" s="16">
        <v>0</v>
      </c>
      <c r="Y983" s="18">
        <v>4.3007999999999997</v>
      </c>
    </row>
    <row r="984" spans="1:25" x14ac:dyDescent="0.3">
      <c r="A984" s="13">
        <v>3058</v>
      </c>
      <c r="B984" s="13" t="s">
        <v>3023</v>
      </c>
      <c r="C984" s="21">
        <f>1/COUNTIF(B:B,'Store Data - 2017'!$B984)</f>
        <v>0.25</v>
      </c>
      <c r="D984" s="14">
        <v>43027</v>
      </c>
      <c r="E984" s="14">
        <v>43032</v>
      </c>
      <c r="F984" s="22" t="str">
        <f>TEXT('Store Data - 2017'!$D984,"mmmm")</f>
        <v>October</v>
      </c>
      <c r="G984" s="22" t="str">
        <f>TEXT('Store Data - 2017'!$D984,"dddd")</f>
        <v>Thursday</v>
      </c>
      <c r="H984" s="13" t="s">
        <v>35</v>
      </c>
      <c r="I984" s="13" t="s">
        <v>3024</v>
      </c>
      <c r="J984" s="13" t="s">
        <v>3025</v>
      </c>
      <c r="K984" s="21">
        <f>1/COUNTIF(J:J,'Store Data - 2017'!$J984)</f>
        <v>0.25</v>
      </c>
      <c r="L984" s="13" t="s">
        <v>57</v>
      </c>
      <c r="M984" s="13" t="s">
        <v>26</v>
      </c>
      <c r="N984" s="13" t="s">
        <v>133</v>
      </c>
      <c r="O984" s="13" t="s">
        <v>134</v>
      </c>
      <c r="P984" s="13">
        <v>94110</v>
      </c>
      <c r="Q984" s="13" t="s">
        <v>120</v>
      </c>
      <c r="R984" s="13" t="s">
        <v>2019</v>
      </c>
      <c r="S984" s="13" t="s">
        <v>31</v>
      </c>
      <c r="T984" s="13" t="s">
        <v>113</v>
      </c>
      <c r="U984" s="13" t="s">
        <v>2020</v>
      </c>
      <c r="V984" s="15">
        <v>31.5</v>
      </c>
      <c r="W984" s="13">
        <v>10</v>
      </c>
      <c r="X984" s="13">
        <v>0</v>
      </c>
      <c r="Y984" s="15">
        <v>15.12</v>
      </c>
    </row>
    <row r="985" spans="1:25" x14ac:dyDescent="0.3">
      <c r="A985" s="16">
        <v>3059</v>
      </c>
      <c r="B985" s="16" t="s">
        <v>3023</v>
      </c>
      <c r="C985" s="21">
        <f>1/COUNTIF(B:B,'Store Data - 2017'!$B985)</f>
        <v>0.25</v>
      </c>
      <c r="D985" s="17">
        <v>43027</v>
      </c>
      <c r="E985" s="17">
        <v>43032</v>
      </c>
      <c r="F985" s="22" t="str">
        <f>TEXT('Store Data - 2017'!$D985,"mmmm")</f>
        <v>October</v>
      </c>
      <c r="G985" s="22" t="str">
        <f>TEXT('Store Data - 2017'!$D985,"dddd")</f>
        <v>Thursday</v>
      </c>
      <c r="H985" s="16" t="s">
        <v>35</v>
      </c>
      <c r="I985" s="16" t="s">
        <v>3024</v>
      </c>
      <c r="J985" s="16" t="s">
        <v>3025</v>
      </c>
      <c r="K985" s="21">
        <f>1/COUNTIF(J:J,'Store Data - 2017'!$J985)</f>
        <v>0.25</v>
      </c>
      <c r="L985" s="16" t="s">
        <v>57</v>
      </c>
      <c r="M985" s="16" t="s">
        <v>26</v>
      </c>
      <c r="N985" s="16" t="s">
        <v>133</v>
      </c>
      <c r="O985" s="16" t="s">
        <v>134</v>
      </c>
      <c r="P985" s="16">
        <v>94110</v>
      </c>
      <c r="Q985" s="16" t="s">
        <v>120</v>
      </c>
      <c r="R985" s="16" t="s">
        <v>929</v>
      </c>
      <c r="S985" s="16" t="s">
        <v>42</v>
      </c>
      <c r="T985" s="16" t="s">
        <v>87</v>
      </c>
      <c r="U985" s="16" t="s">
        <v>930</v>
      </c>
      <c r="V985" s="18">
        <v>30.56</v>
      </c>
      <c r="W985" s="16">
        <v>2</v>
      </c>
      <c r="X985" s="16">
        <v>0</v>
      </c>
      <c r="Y985" s="18">
        <v>10.3904</v>
      </c>
    </row>
    <row r="986" spans="1:25" x14ac:dyDescent="0.3">
      <c r="A986" s="13">
        <v>3060</v>
      </c>
      <c r="B986" s="13" t="s">
        <v>3023</v>
      </c>
      <c r="C986" s="21">
        <f>1/COUNTIF(B:B,'Store Data - 2017'!$B986)</f>
        <v>0.25</v>
      </c>
      <c r="D986" s="14">
        <v>43027</v>
      </c>
      <c r="E986" s="14">
        <v>43032</v>
      </c>
      <c r="F986" s="22" t="str">
        <f>TEXT('Store Data - 2017'!$D986,"mmmm")</f>
        <v>October</v>
      </c>
      <c r="G986" s="22" t="str">
        <f>TEXT('Store Data - 2017'!$D986,"dddd")</f>
        <v>Thursday</v>
      </c>
      <c r="H986" s="13" t="s">
        <v>35</v>
      </c>
      <c r="I986" s="13" t="s">
        <v>3024</v>
      </c>
      <c r="J986" s="13" t="s">
        <v>3025</v>
      </c>
      <c r="K986" s="21">
        <f>1/COUNTIF(J:J,'Store Data - 2017'!$J986)</f>
        <v>0.25</v>
      </c>
      <c r="L986" s="13" t="s">
        <v>57</v>
      </c>
      <c r="M986" s="13" t="s">
        <v>26</v>
      </c>
      <c r="N986" s="13" t="s">
        <v>133</v>
      </c>
      <c r="O986" s="13" t="s">
        <v>134</v>
      </c>
      <c r="P986" s="13">
        <v>94110</v>
      </c>
      <c r="Q986" s="13" t="s">
        <v>120</v>
      </c>
      <c r="R986" s="13" t="s">
        <v>3028</v>
      </c>
      <c r="S986" s="13" t="s">
        <v>42</v>
      </c>
      <c r="T986" s="13" t="s">
        <v>251</v>
      </c>
      <c r="U986" s="13" t="s">
        <v>3029</v>
      </c>
      <c r="V986" s="15">
        <v>24.367999999999999</v>
      </c>
      <c r="W986" s="13">
        <v>2</v>
      </c>
      <c r="X986" s="13">
        <v>0.2</v>
      </c>
      <c r="Y986" s="15">
        <v>-3.3506</v>
      </c>
    </row>
    <row r="987" spans="1:25" x14ac:dyDescent="0.3">
      <c r="A987" s="16">
        <v>3062</v>
      </c>
      <c r="B987" s="16" t="s">
        <v>3030</v>
      </c>
      <c r="C987" s="21">
        <f>1/COUNTIF(B:B,'Store Data - 2017'!$B987)</f>
        <v>1</v>
      </c>
      <c r="D987" s="17">
        <v>42797</v>
      </c>
      <c r="E987" s="17">
        <v>42801</v>
      </c>
      <c r="F987" s="22" t="str">
        <f>TEXT('Store Data - 2017'!$D987,"mmmm")</f>
        <v>March</v>
      </c>
      <c r="G987" s="22" t="str">
        <f>TEXT('Store Data - 2017'!$D987,"dddd")</f>
        <v>Friday</v>
      </c>
      <c r="H987" s="16" t="s">
        <v>22</v>
      </c>
      <c r="I987" s="16" t="s">
        <v>3031</v>
      </c>
      <c r="J987" s="16" t="s">
        <v>3032</v>
      </c>
      <c r="K987" s="21">
        <f>1/COUNTIF(J:J,'Store Data - 2017'!$J987)</f>
        <v>1</v>
      </c>
      <c r="L987" s="16" t="s">
        <v>25</v>
      </c>
      <c r="M987" s="16" t="s">
        <v>26</v>
      </c>
      <c r="N987" s="16" t="s">
        <v>220</v>
      </c>
      <c r="O987" s="16" t="s">
        <v>50</v>
      </c>
      <c r="P987" s="16">
        <v>75081</v>
      </c>
      <c r="Q987" s="16" t="s">
        <v>51</v>
      </c>
      <c r="R987" s="16" t="s">
        <v>3033</v>
      </c>
      <c r="S987" s="16" t="s">
        <v>31</v>
      </c>
      <c r="T987" s="16" t="s">
        <v>32</v>
      </c>
      <c r="U987" s="16" t="s">
        <v>3034</v>
      </c>
      <c r="V987" s="18">
        <v>26.88</v>
      </c>
      <c r="W987" s="16">
        <v>8</v>
      </c>
      <c r="X987" s="16">
        <v>0.2</v>
      </c>
      <c r="Y987" s="18">
        <v>9.7439999999999998</v>
      </c>
    </row>
    <row r="988" spans="1:25" x14ac:dyDescent="0.3">
      <c r="A988" s="13">
        <v>3065</v>
      </c>
      <c r="B988" s="13" t="s">
        <v>3035</v>
      </c>
      <c r="C988" s="21">
        <f>1/COUNTIF(B:B,'Store Data - 2017'!$B988)</f>
        <v>0.2</v>
      </c>
      <c r="D988" s="14">
        <v>42807</v>
      </c>
      <c r="E988" s="14">
        <v>42812</v>
      </c>
      <c r="F988" s="22" t="str">
        <f>TEXT('Store Data - 2017'!$D988,"mmmm")</f>
        <v>March</v>
      </c>
      <c r="G988" s="22" t="str">
        <f>TEXT('Store Data - 2017'!$D988,"dddd")</f>
        <v>Monday</v>
      </c>
      <c r="H988" s="13" t="s">
        <v>35</v>
      </c>
      <c r="I988" s="13" t="s">
        <v>3036</v>
      </c>
      <c r="J988" s="13" t="s">
        <v>3037</v>
      </c>
      <c r="K988" s="21">
        <f>1/COUNTIF(J:J,'Store Data - 2017'!$J988)</f>
        <v>0.16666666666666666</v>
      </c>
      <c r="L988" s="13" t="s">
        <v>48</v>
      </c>
      <c r="M988" s="13" t="s">
        <v>26</v>
      </c>
      <c r="N988" s="13" t="s">
        <v>2434</v>
      </c>
      <c r="O988" s="13" t="s">
        <v>1042</v>
      </c>
      <c r="P988" s="13">
        <v>87105</v>
      </c>
      <c r="Q988" s="13" t="s">
        <v>120</v>
      </c>
      <c r="R988" s="13" t="s">
        <v>89</v>
      </c>
      <c r="S988" s="13" t="s">
        <v>31</v>
      </c>
      <c r="T988" s="13" t="s">
        <v>70</v>
      </c>
      <c r="U988" s="13" t="s">
        <v>90</v>
      </c>
      <c r="V988" s="15">
        <v>90.8</v>
      </c>
      <c r="W988" s="13">
        <v>8</v>
      </c>
      <c r="X988" s="13">
        <v>0</v>
      </c>
      <c r="Y988" s="15">
        <v>25.423999999999999</v>
      </c>
    </row>
    <row r="989" spans="1:25" x14ac:dyDescent="0.3">
      <c r="A989" s="16">
        <v>3066</v>
      </c>
      <c r="B989" s="16" t="s">
        <v>3035</v>
      </c>
      <c r="C989" s="21">
        <f>1/COUNTIF(B:B,'Store Data - 2017'!$B989)</f>
        <v>0.2</v>
      </c>
      <c r="D989" s="17">
        <v>42807</v>
      </c>
      <c r="E989" s="17">
        <v>42812</v>
      </c>
      <c r="F989" s="22" t="str">
        <f>TEXT('Store Data - 2017'!$D989,"mmmm")</f>
        <v>March</v>
      </c>
      <c r="G989" s="22" t="str">
        <f>TEXT('Store Data - 2017'!$D989,"dddd")</f>
        <v>Monday</v>
      </c>
      <c r="H989" s="16" t="s">
        <v>35</v>
      </c>
      <c r="I989" s="16" t="s">
        <v>3036</v>
      </c>
      <c r="J989" s="16" t="s">
        <v>3037</v>
      </c>
      <c r="K989" s="21">
        <f>1/COUNTIF(J:J,'Store Data - 2017'!$J989)</f>
        <v>0.16666666666666666</v>
      </c>
      <c r="L989" s="16" t="s">
        <v>48</v>
      </c>
      <c r="M989" s="16" t="s">
        <v>26</v>
      </c>
      <c r="N989" s="16" t="s">
        <v>2434</v>
      </c>
      <c r="O989" s="16" t="s">
        <v>1042</v>
      </c>
      <c r="P989" s="16">
        <v>87105</v>
      </c>
      <c r="Q989" s="16" t="s">
        <v>120</v>
      </c>
      <c r="R989" s="16" t="s">
        <v>3038</v>
      </c>
      <c r="S989" s="16" t="s">
        <v>61</v>
      </c>
      <c r="T989" s="16" t="s">
        <v>62</v>
      </c>
      <c r="U989" s="16" t="s">
        <v>3039</v>
      </c>
      <c r="V989" s="18">
        <v>140.73599999999999</v>
      </c>
      <c r="W989" s="16">
        <v>8</v>
      </c>
      <c r="X989" s="16">
        <v>0.2</v>
      </c>
      <c r="Y989" s="18">
        <v>49.257599999999996</v>
      </c>
    </row>
    <row r="990" spans="1:25" x14ac:dyDescent="0.3">
      <c r="A990" s="13">
        <v>3067</v>
      </c>
      <c r="B990" s="13" t="s">
        <v>3035</v>
      </c>
      <c r="C990" s="21">
        <f>1/COUNTIF(B:B,'Store Data - 2017'!$B990)</f>
        <v>0.2</v>
      </c>
      <c r="D990" s="14">
        <v>42807</v>
      </c>
      <c r="E990" s="14">
        <v>42812</v>
      </c>
      <c r="F990" s="22" t="str">
        <f>TEXT('Store Data - 2017'!$D990,"mmmm")</f>
        <v>March</v>
      </c>
      <c r="G990" s="22" t="str">
        <f>TEXT('Store Data - 2017'!$D990,"dddd")</f>
        <v>Monday</v>
      </c>
      <c r="H990" s="13" t="s">
        <v>35</v>
      </c>
      <c r="I990" s="13" t="s">
        <v>3036</v>
      </c>
      <c r="J990" s="13" t="s">
        <v>3037</v>
      </c>
      <c r="K990" s="21">
        <f>1/COUNTIF(J:J,'Store Data - 2017'!$J990)</f>
        <v>0.16666666666666666</v>
      </c>
      <c r="L990" s="13" t="s">
        <v>48</v>
      </c>
      <c r="M990" s="13" t="s">
        <v>26</v>
      </c>
      <c r="N990" s="13" t="s">
        <v>2434</v>
      </c>
      <c r="O990" s="13" t="s">
        <v>1042</v>
      </c>
      <c r="P990" s="13">
        <v>87105</v>
      </c>
      <c r="Q990" s="13" t="s">
        <v>120</v>
      </c>
      <c r="R990" s="13" t="s">
        <v>3040</v>
      </c>
      <c r="S990" s="13" t="s">
        <v>61</v>
      </c>
      <c r="T990" s="13" t="s">
        <v>110</v>
      </c>
      <c r="U990" s="13" t="s">
        <v>3041</v>
      </c>
      <c r="V990" s="15">
        <v>214.95</v>
      </c>
      <c r="W990" s="13">
        <v>5</v>
      </c>
      <c r="X990" s="13">
        <v>0</v>
      </c>
      <c r="Y990" s="15">
        <v>88.129499999999993</v>
      </c>
    </row>
    <row r="991" spans="1:25" x14ac:dyDescent="0.3">
      <c r="A991" s="16">
        <v>3068</v>
      </c>
      <c r="B991" s="16" t="s">
        <v>3035</v>
      </c>
      <c r="C991" s="21">
        <f>1/COUNTIF(B:B,'Store Data - 2017'!$B991)</f>
        <v>0.2</v>
      </c>
      <c r="D991" s="17">
        <v>42807</v>
      </c>
      <c r="E991" s="17">
        <v>42812</v>
      </c>
      <c r="F991" s="22" t="str">
        <f>TEXT('Store Data - 2017'!$D991,"mmmm")</f>
        <v>March</v>
      </c>
      <c r="G991" s="22" t="str">
        <f>TEXT('Store Data - 2017'!$D991,"dddd")</f>
        <v>Monday</v>
      </c>
      <c r="H991" s="16" t="s">
        <v>35</v>
      </c>
      <c r="I991" s="16" t="s">
        <v>3036</v>
      </c>
      <c r="J991" s="16" t="s">
        <v>3037</v>
      </c>
      <c r="K991" s="21">
        <f>1/COUNTIF(J:J,'Store Data - 2017'!$J991)</f>
        <v>0.16666666666666666</v>
      </c>
      <c r="L991" s="16" t="s">
        <v>48</v>
      </c>
      <c r="M991" s="16" t="s">
        <v>26</v>
      </c>
      <c r="N991" s="16" t="s">
        <v>2434</v>
      </c>
      <c r="O991" s="16" t="s">
        <v>1042</v>
      </c>
      <c r="P991" s="16">
        <v>87105</v>
      </c>
      <c r="Q991" s="16" t="s">
        <v>120</v>
      </c>
      <c r="R991" s="16" t="s">
        <v>3042</v>
      </c>
      <c r="S991" s="16" t="s">
        <v>31</v>
      </c>
      <c r="T991" s="16" t="s">
        <v>32</v>
      </c>
      <c r="U991" s="16" t="s">
        <v>3043</v>
      </c>
      <c r="V991" s="18">
        <v>45.36</v>
      </c>
      <c r="W991" s="16">
        <v>7</v>
      </c>
      <c r="X991" s="16">
        <v>0</v>
      </c>
      <c r="Y991" s="18">
        <v>21.7728</v>
      </c>
    </row>
    <row r="992" spans="1:25" x14ac:dyDescent="0.3">
      <c r="A992" s="13">
        <v>3069</v>
      </c>
      <c r="B992" s="13" t="s">
        <v>3035</v>
      </c>
      <c r="C992" s="21">
        <f>1/COUNTIF(B:B,'Store Data - 2017'!$B992)</f>
        <v>0.2</v>
      </c>
      <c r="D992" s="14">
        <v>42807</v>
      </c>
      <c r="E992" s="14">
        <v>42812</v>
      </c>
      <c r="F992" s="22" t="str">
        <f>TEXT('Store Data - 2017'!$D992,"mmmm")</f>
        <v>March</v>
      </c>
      <c r="G992" s="22" t="str">
        <f>TEXT('Store Data - 2017'!$D992,"dddd")</f>
        <v>Monday</v>
      </c>
      <c r="H992" s="13" t="s">
        <v>35</v>
      </c>
      <c r="I992" s="13" t="s">
        <v>3036</v>
      </c>
      <c r="J992" s="13" t="s">
        <v>3037</v>
      </c>
      <c r="K992" s="21">
        <f>1/COUNTIF(J:J,'Store Data - 2017'!$J992)</f>
        <v>0.16666666666666666</v>
      </c>
      <c r="L992" s="13" t="s">
        <v>48</v>
      </c>
      <c r="M992" s="13" t="s">
        <v>26</v>
      </c>
      <c r="N992" s="13" t="s">
        <v>2434</v>
      </c>
      <c r="O992" s="13" t="s">
        <v>1042</v>
      </c>
      <c r="P992" s="13">
        <v>87105</v>
      </c>
      <c r="Q992" s="13" t="s">
        <v>120</v>
      </c>
      <c r="R992" s="13" t="s">
        <v>2681</v>
      </c>
      <c r="S992" s="13" t="s">
        <v>31</v>
      </c>
      <c r="T992" s="13" t="s">
        <v>32</v>
      </c>
      <c r="U992" s="13" t="s">
        <v>2682</v>
      </c>
      <c r="V992" s="15">
        <v>288.24</v>
      </c>
      <c r="W992" s="13">
        <v>6</v>
      </c>
      <c r="X992" s="13">
        <v>0</v>
      </c>
      <c r="Y992" s="15">
        <v>138.3552</v>
      </c>
    </row>
    <row r="993" spans="1:25" x14ac:dyDescent="0.3">
      <c r="A993" s="16">
        <v>3070</v>
      </c>
      <c r="B993" s="16" t="s">
        <v>3044</v>
      </c>
      <c r="C993" s="21">
        <f>1/COUNTIF(B:B,'Store Data - 2017'!$B993)</f>
        <v>1</v>
      </c>
      <c r="D993" s="17">
        <v>43069</v>
      </c>
      <c r="E993" s="17">
        <v>43069</v>
      </c>
      <c r="F993" s="22" t="str">
        <f>TEXT('Store Data - 2017'!$D993,"mmmm")</f>
        <v>November</v>
      </c>
      <c r="G993" s="22" t="str">
        <f>TEXT('Store Data - 2017'!$D993,"dddd")</f>
        <v>Thursday</v>
      </c>
      <c r="H993" s="16" t="s">
        <v>760</v>
      </c>
      <c r="I993" s="16" t="s">
        <v>2059</v>
      </c>
      <c r="J993" s="16" t="s">
        <v>2060</v>
      </c>
      <c r="K993" s="21">
        <f>1/COUNTIF(J:J,'Store Data - 2017'!$J993)</f>
        <v>0.1111111111111111</v>
      </c>
      <c r="L993" s="16" t="s">
        <v>48</v>
      </c>
      <c r="M993" s="16" t="s">
        <v>26</v>
      </c>
      <c r="N993" s="16" t="s">
        <v>1026</v>
      </c>
      <c r="O993" s="16" t="s">
        <v>166</v>
      </c>
      <c r="P993" s="16">
        <v>43615</v>
      </c>
      <c r="Q993" s="16" t="s">
        <v>40</v>
      </c>
      <c r="R993" s="16" t="s">
        <v>3045</v>
      </c>
      <c r="S993" s="16" t="s">
        <v>31</v>
      </c>
      <c r="T993" s="16" t="s">
        <v>190</v>
      </c>
      <c r="U993" s="16" t="s">
        <v>3046</v>
      </c>
      <c r="V993" s="18">
        <v>663.93600000000004</v>
      </c>
      <c r="W993" s="16">
        <v>4</v>
      </c>
      <c r="X993" s="16">
        <v>0.2</v>
      </c>
      <c r="Y993" s="18">
        <v>82.992000000000004</v>
      </c>
    </row>
    <row r="994" spans="1:25" x14ac:dyDescent="0.3">
      <c r="A994" s="13">
        <v>3080</v>
      </c>
      <c r="B994" s="13" t="s">
        <v>3047</v>
      </c>
      <c r="C994" s="21">
        <f>1/COUNTIF(B:B,'Store Data - 2017'!$B994)</f>
        <v>0.5</v>
      </c>
      <c r="D994" s="14">
        <v>42982</v>
      </c>
      <c r="E994" s="14">
        <v>42983</v>
      </c>
      <c r="F994" s="22" t="str">
        <f>TEXT('Store Data - 2017'!$D994,"mmmm")</f>
        <v>September</v>
      </c>
      <c r="G994" s="22" t="str">
        <f>TEXT('Store Data - 2017'!$D994,"dddd")</f>
        <v>Monday</v>
      </c>
      <c r="H994" s="13" t="s">
        <v>80</v>
      </c>
      <c r="I994" s="13" t="s">
        <v>3048</v>
      </c>
      <c r="J994" s="13" t="s">
        <v>3049</v>
      </c>
      <c r="K994" s="21">
        <f>1/COUNTIF(J:J,'Store Data - 2017'!$J994)</f>
        <v>0.16666666666666666</v>
      </c>
      <c r="L994" s="13" t="s">
        <v>48</v>
      </c>
      <c r="M994" s="13" t="s">
        <v>26</v>
      </c>
      <c r="N994" s="13" t="s">
        <v>2882</v>
      </c>
      <c r="O994" s="13" t="s">
        <v>134</v>
      </c>
      <c r="P994" s="13">
        <v>92307</v>
      </c>
      <c r="Q994" s="13" t="s">
        <v>120</v>
      </c>
      <c r="R994" s="13" t="s">
        <v>2939</v>
      </c>
      <c r="S994" s="13" t="s">
        <v>31</v>
      </c>
      <c r="T994" s="13" t="s">
        <v>32</v>
      </c>
      <c r="U994" s="13" t="s">
        <v>2940</v>
      </c>
      <c r="V994" s="15">
        <v>12.96</v>
      </c>
      <c r="W994" s="13">
        <v>2</v>
      </c>
      <c r="X994" s="13">
        <v>0</v>
      </c>
      <c r="Y994" s="15">
        <v>6.2207999999999997</v>
      </c>
    </row>
    <row r="995" spans="1:25" x14ac:dyDescent="0.3">
      <c r="A995" s="16">
        <v>3081</v>
      </c>
      <c r="B995" s="16" t="s">
        <v>3047</v>
      </c>
      <c r="C995" s="21">
        <f>1/COUNTIF(B:B,'Store Data - 2017'!$B995)</f>
        <v>0.5</v>
      </c>
      <c r="D995" s="17">
        <v>42982</v>
      </c>
      <c r="E995" s="17">
        <v>42983</v>
      </c>
      <c r="F995" s="22" t="str">
        <f>TEXT('Store Data - 2017'!$D995,"mmmm")</f>
        <v>September</v>
      </c>
      <c r="G995" s="22" t="str">
        <f>TEXT('Store Data - 2017'!$D995,"dddd")</f>
        <v>Monday</v>
      </c>
      <c r="H995" s="16" t="s">
        <v>80</v>
      </c>
      <c r="I995" s="16" t="s">
        <v>3048</v>
      </c>
      <c r="J995" s="16" t="s">
        <v>3049</v>
      </c>
      <c r="K995" s="21">
        <f>1/COUNTIF(J:J,'Store Data - 2017'!$J995)</f>
        <v>0.16666666666666666</v>
      </c>
      <c r="L995" s="16" t="s">
        <v>48</v>
      </c>
      <c r="M995" s="16" t="s">
        <v>26</v>
      </c>
      <c r="N995" s="16" t="s">
        <v>2882</v>
      </c>
      <c r="O995" s="16" t="s">
        <v>134</v>
      </c>
      <c r="P995" s="16">
        <v>92307</v>
      </c>
      <c r="Q995" s="16" t="s">
        <v>120</v>
      </c>
      <c r="R995" s="16" t="s">
        <v>3050</v>
      </c>
      <c r="S995" s="16" t="s">
        <v>61</v>
      </c>
      <c r="T995" s="16" t="s">
        <v>62</v>
      </c>
      <c r="U995" s="16" t="s">
        <v>3051</v>
      </c>
      <c r="V995" s="18">
        <v>43.176000000000002</v>
      </c>
      <c r="W995" s="16">
        <v>3</v>
      </c>
      <c r="X995" s="16">
        <v>0.2</v>
      </c>
      <c r="Y995" s="18">
        <v>15.111599999999999</v>
      </c>
    </row>
    <row r="996" spans="1:25" x14ac:dyDescent="0.3">
      <c r="A996" s="13">
        <v>3082</v>
      </c>
      <c r="B996" s="13" t="s">
        <v>3052</v>
      </c>
      <c r="C996" s="21">
        <f>1/COUNTIF(B:B,'Store Data - 2017'!$B996)</f>
        <v>0.5</v>
      </c>
      <c r="D996" s="14">
        <v>42882</v>
      </c>
      <c r="E996" s="14">
        <v>42888</v>
      </c>
      <c r="F996" s="22" t="str">
        <f>TEXT('Store Data - 2017'!$D996,"mmmm")</f>
        <v>May</v>
      </c>
      <c r="G996" s="22" t="str">
        <f>TEXT('Store Data - 2017'!$D996,"dddd")</f>
        <v>Saturday</v>
      </c>
      <c r="H996" s="13" t="s">
        <v>22</v>
      </c>
      <c r="I996" s="13" t="s">
        <v>3053</v>
      </c>
      <c r="J996" s="13" t="s">
        <v>3054</v>
      </c>
      <c r="K996" s="21">
        <f>1/COUNTIF(J:J,'Store Data - 2017'!$J996)</f>
        <v>0.5</v>
      </c>
      <c r="L996" s="13" t="s">
        <v>48</v>
      </c>
      <c r="M996" s="13" t="s">
        <v>26</v>
      </c>
      <c r="N996" s="13" t="s">
        <v>1327</v>
      </c>
      <c r="O996" s="13" t="s">
        <v>446</v>
      </c>
      <c r="P996" s="13">
        <v>40214</v>
      </c>
      <c r="Q996" s="13" t="s">
        <v>29</v>
      </c>
      <c r="R996" s="13" t="s">
        <v>1218</v>
      </c>
      <c r="S996" s="13" t="s">
        <v>31</v>
      </c>
      <c r="T996" s="13" t="s">
        <v>84</v>
      </c>
      <c r="U996" s="13" t="s">
        <v>1219</v>
      </c>
      <c r="V996" s="15">
        <v>58.34</v>
      </c>
      <c r="W996" s="13">
        <v>2</v>
      </c>
      <c r="X996" s="13">
        <v>0</v>
      </c>
      <c r="Y996" s="15">
        <v>28.0032</v>
      </c>
    </row>
    <row r="997" spans="1:25" x14ac:dyDescent="0.3">
      <c r="A997" s="16">
        <v>3083</v>
      </c>
      <c r="B997" s="16" t="s">
        <v>3052</v>
      </c>
      <c r="C997" s="21">
        <f>1/COUNTIF(B:B,'Store Data - 2017'!$B997)</f>
        <v>0.5</v>
      </c>
      <c r="D997" s="17">
        <v>42882</v>
      </c>
      <c r="E997" s="17">
        <v>42888</v>
      </c>
      <c r="F997" s="22" t="str">
        <f>TEXT('Store Data - 2017'!$D997,"mmmm")</f>
        <v>May</v>
      </c>
      <c r="G997" s="22" t="str">
        <f>TEXT('Store Data - 2017'!$D997,"dddd")</f>
        <v>Saturday</v>
      </c>
      <c r="H997" s="16" t="s">
        <v>22</v>
      </c>
      <c r="I997" s="16" t="s">
        <v>3053</v>
      </c>
      <c r="J997" s="16" t="s">
        <v>3054</v>
      </c>
      <c r="K997" s="21">
        <f>1/COUNTIF(J:J,'Store Data - 2017'!$J997)</f>
        <v>0.5</v>
      </c>
      <c r="L997" s="16" t="s">
        <v>48</v>
      </c>
      <c r="M997" s="16" t="s">
        <v>26</v>
      </c>
      <c r="N997" s="16" t="s">
        <v>1327</v>
      </c>
      <c r="O997" s="16" t="s">
        <v>446</v>
      </c>
      <c r="P997" s="16">
        <v>40214</v>
      </c>
      <c r="Q997" s="16" t="s">
        <v>29</v>
      </c>
      <c r="R997" s="16" t="s">
        <v>2648</v>
      </c>
      <c r="S997" s="16" t="s">
        <v>61</v>
      </c>
      <c r="T997" s="16" t="s">
        <v>62</v>
      </c>
      <c r="U997" s="16" t="s">
        <v>2649</v>
      </c>
      <c r="V997" s="18">
        <v>539.97</v>
      </c>
      <c r="W997" s="16">
        <v>3</v>
      </c>
      <c r="X997" s="16">
        <v>0</v>
      </c>
      <c r="Y997" s="18">
        <v>134.99250000000001</v>
      </c>
    </row>
    <row r="998" spans="1:25" x14ac:dyDescent="0.3">
      <c r="A998" s="13">
        <v>3085</v>
      </c>
      <c r="B998" s="13" t="s">
        <v>3055</v>
      </c>
      <c r="C998" s="21">
        <f>1/COUNTIF(B:B,'Store Data - 2017'!$B998)</f>
        <v>0.25</v>
      </c>
      <c r="D998" s="14">
        <v>42775</v>
      </c>
      <c r="E998" s="14">
        <v>42780</v>
      </c>
      <c r="F998" s="22" t="str">
        <f>TEXT('Store Data - 2017'!$D998,"mmmm")</f>
        <v>February</v>
      </c>
      <c r="G998" s="22" t="str">
        <f>TEXT('Store Data - 2017'!$D998,"dddd")</f>
        <v>Thursday</v>
      </c>
      <c r="H998" s="13" t="s">
        <v>22</v>
      </c>
      <c r="I998" s="13" t="s">
        <v>2286</v>
      </c>
      <c r="J998" s="13" t="s">
        <v>2287</v>
      </c>
      <c r="K998" s="21">
        <f>1/COUNTIF(J:J,'Store Data - 2017'!$J998)</f>
        <v>0.16666666666666666</v>
      </c>
      <c r="L998" s="13" t="s">
        <v>25</v>
      </c>
      <c r="M998" s="13" t="s">
        <v>26</v>
      </c>
      <c r="N998" s="13" t="s">
        <v>49</v>
      </c>
      <c r="O998" s="13" t="s">
        <v>50</v>
      </c>
      <c r="P998" s="13">
        <v>77070</v>
      </c>
      <c r="Q998" s="13" t="s">
        <v>51</v>
      </c>
      <c r="R998" s="13" t="s">
        <v>3056</v>
      </c>
      <c r="S998" s="13" t="s">
        <v>31</v>
      </c>
      <c r="T998" s="13" t="s">
        <v>84</v>
      </c>
      <c r="U998" s="13" t="s">
        <v>3057</v>
      </c>
      <c r="V998" s="15">
        <v>252.78399999999999</v>
      </c>
      <c r="W998" s="13">
        <v>4</v>
      </c>
      <c r="X998" s="13">
        <v>0.8</v>
      </c>
      <c r="Y998" s="15">
        <v>-417.09359999999998</v>
      </c>
    </row>
    <row r="999" spans="1:25" x14ac:dyDescent="0.3">
      <c r="A999" s="16">
        <v>3086</v>
      </c>
      <c r="B999" s="16" t="s">
        <v>3055</v>
      </c>
      <c r="C999" s="21">
        <f>1/COUNTIF(B:B,'Store Data - 2017'!$B999)</f>
        <v>0.25</v>
      </c>
      <c r="D999" s="17">
        <v>42775</v>
      </c>
      <c r="E999" s="17">
        <v>42780</v>
      </c>
      <c r="F999" s="22" t="str">
        <f>TEXT('Store Data - 2017'!$D999,"mmmm")</f>
        <v>February</v>
      </c>
      <c r="G999" s="22" t="str">
        <f>TEXT('Store Data - 2017'!$D999,"dddd")</f>
        <v>Thursday</v>
      </c>
      <c r="H999" s="16" t="s">
        <v>22</v>
      </c>
      <c r="I999" s="16" t="s">
        <v>2286</v>
      </c>
      <c r="J999" s="16" t="s">
        <v>2287</v>
      </c>
      <c r="K999" s="21">
        <f>1/COUNTIF(J:J,'Store Data - 2017'!$J999)</f>
        <v>0.16666666666666666</v>
      </c>
      <c r="L999" s="16" t="s">
        <v>25</v>
      </c>
      <c r="M999" s="16" t="s">
        <v>26</v>
      </c>
      <c r="N999" s="16" t="s">
        <v>49</v>
      </c>
      <c r="O999" s="16" t="s">
        <v>50</v>
      </c>
      <c r="P999" s="16">
        <v>77070</v>
      </c>
      <c r="Q999" s="16" t="s">
        <v>51</v>
      </c>
      <c r="R999" s="16" t="s">
        <v>896</v>
      </c>
      <c r="S999" s="16" t="s">
        <v>61</v>
      </c>
      <c r="T999" s="16" t="s">
        <v>110</v>
      </c>
      <c r="U999" s="16" t="s">
        <v>897</v>
      </c>
      <c r="V999" s="18">
        <v>127.98399999999999</v>
      </c>
      <c r="W999" s="16">
        <v>2</v>
      </c>
      <c r="X999" s="16">
        <v>0.2</v>
      </c>
      <c r="Y999" s="18">
        <v>15.997999999999999</v>
      </c>
    </row>
    <row r="1000" spans="1:25" x14ac:dyDescent="0.3">
      <c r="A1000" s="13">
        <v>3087</v>
      </c>
      <c r="B1000" s="13" t="s">
        <v>3055</v>
      </c>
      <c r="C1000" s="21">
        <f>1/COUNTIF(B:B,'Store Data - 2017'!$B1000)</f>
        <v>0.25</v>
      </c>
      <c r="D1000" s="14">
        <v>42775</v>
      </c>
      <c r="E1000" s="14">
        <v>42780</v>
      </c>
      <c r="F1000" s="22" t="str">
        <f>TEXT('Store Data - 2017'!$D1000,"mmmm")</f>
        <v>February</v>
      </c>
      <c r="G1000" s="22" t="str">
        <f>TEXT('Store Data - 2017'!$D1000,"dddd")</f>
        <v>Thursday</v>
      </c>
      <c r="H1000" s="13" t="s">
        <v>22</v>
      </c>
      <c r="I1000" s="13" t="s">
        <v>2286</v>
      </c>
      <c r="J1000" s="13" t="s">
        <v>2287</v>
      </c>
      <c r="K1000" s="21">
        <f>1/COUNTIF(J:J,'Store Data - 2017'!$J1000)</f>
        <v>0.16666666666666666</v>
      </c>
      <c r="L1000" s="13" t="s">
        <v>25</v>
      </c>
      <c r="M1000" s="13" t="s">
        <v>26</v>
      </c>
      <c r="N1000" s="13" t="s">
        <v>49</v>
      </c>
      <c r="O1000" s="13" t="s">
        <v>50</v>
      </c>
      <c r="P1000" s="13">
        <v>77070</v>
      </c>
      <c r="Q1000" s="13" t="s">
        <v>51</v>
      </c>
      <c r="R1000" s="13" t="s">
        <v>3058</v>
      </c>
      <c r="S1000" s="13" t="s">
        <v>42</v>
      </c>
      <c r="T1000" s="13" t="s">
        <v>87</v>
      </c>
      <c r="U1000" s="13" t="s">
        <v>3059</v>
      </c>
      <c r="V1000" s="15">
        <v>3.984</v>
      </c>
      <c r="W1000" s="13">
        <v>2</v>
      </c>
      <c r="X1000" s="13">
        <v>0.6</v>
      </c>
      <c r="Y1000" s="15">
        <v>-2.6892</v>
      </c>
    </row>
    <row r="1001" spans="1:25" x14ac:dyDescent="0.3">
      <c r="A1001" s="16">
        <v>3088</v>
      </c>
      <c r="B1001" s="16" t="s">
        <v>3055</v>
      </c>
      <c r="C1001" s="21">
        <f>1/COUNTIF(B:B,'Store Data - 2017'!$B1001)</f>
        <v>0.25</v>
      </c>
      <c r="D1001" s="17">
        <v>42775</v>
      </c>
      <c r="E1001" s="17">
        <v>42780</v>
      </c>
      <c r="F1001" s="22" t="str">
        <f>TEXT('Store Data - 2017'!$D1001,"mmmm")</f>
        <v>February</v>
      </c>
      <c r="G1001" s="22" t="str">
        <f>TEXT('Store Data - 2017'!$D1001,"dddd")</f>
        <v>Thursday</v>
      </c>
      <c r="H1001" s="16" t="s">
        <v>22</v>
      </c>
      <c r="I1001" s="16" t="s">
        <v>2286</v>
      </c>
      <c r="J1001" s="16" t="s">
        <v>2287</v>
      </c>
      <c r="K1001" s="21">
        <f>1/COUNTIF(J:J,'Store Data - 2017'!$J1001)</f>
        <v>0.16666666666666666</v>
      </c>
      <c r="L1001" s="16" t="s">
        <v>25</v>
      </c>
      <c r="M1001" s="16" t="s">
        <v>26</v>
      </c>
      <c r="N1001" s="16" t="s">
        <v>49</v>
      </c>
      <c r="O1001" s="16" t="s">
        <v>50</v>
      </c>
      <c r="P1001" s="16">
        <v>77070</v>
      </c>
      <c r="Q1001" s="16" t="s">
        <v>51</v>
      </c>
      <c r="R1001" s="16" t="s">
        <v>1163</v>
      </c>
      <c r="S1001" s="16" t="s">
        <v>31</v>
      </c>
      <c r="T1001" s="16" t="s">
        <v>190</v>
      </c>
      <c r="U1001" s="16" t="s">
        <v>1164</v>
      </c>
      <c r="V1001" s="18">
        <v>12.992000000000001</v>
      </c>
      <c r="W1001" s="16">
        <v>2</v>
      </c>
      <c r="X1001" s="16">
        <v>0.8</v>
      </c>
      <c r="Y1001" s="18">
        <v>-32.479999999999997</v>
      </c>
    </row>
    <row r="1002" spans="1:25" x14ac:dyDescent="0.3">
      <c r="A1002" s="13">
        <v>3089</v>
      </c>
      <c r="B1002" s="13" t="s">
        <v>3060</v>
      </c>
      <c r="C1002" s="21">
        <f>1/COUNTIF(B:B,'Store Data - 2017'!$B1002)</f>
        <v>0.5</v>
      </c>
      <c r="D1002" s="14">
        <v>42825</v>
      </c>
      <c r="E1002" s="14">
        <v>42827</v>
      </c>
      <c r="F1002" s="22" t="str">
        <f>TEXT('Store Data - 2017'!$D1002,"mmmm")</f>
        <v>March</v>
      </c>
      <c r="G1002" s="22" t="str">
        <f>TEXT('Store Data - 2017'!$D1002,"dddd")</f>
        <v>Friday</v>
      </c>
      <c r="H1002" s="13" t="s">
        <v>35</v>
      </c>
      <c r="I1002" s="13" t="s">
        <v>2526</v>
      </c>
      <c r="J1002" s="13" t="s">
        <v>2527</v>
      </c>
      <c r="K1002" s="21">
        <f>1/COUNTIF(J:J,'Store Data - 2017'!$J1002)</f>
        <v>0.2</v>
      </c>
      <c r="L1002" s="13" t="s">
        <v>48</v>
      </c>
      <c r="M1002" s="13" t="s">
        <v>26</v>
      </c>
      <c r="N1002" s="13" t="s">
        <v>1892</v>
      </c>
      <c r="O1002" s="13" t="s">
        <v>446</v>
      </c>
      <c r="P1002" s="13">
        <v>42420</v>
      </c>
      <c r="Q1002" s="13" t="s">
        <v>29</v>
      </c>
      <c r="R1002" s="13" t="s">
        <v>3061</v>
      </c>
      <c r="S1002" s="13" t="s">
        <v>42</v>
      </c>
      <c r="T1002" s="13" t="s">
        <v>87</v>
      </c>
      <c r="U1002" s="13" t="s">
        <v>3062</v>
      </c>
      <c r="V1002" s="15">
        <v>61</v>
      </c>
      <c r="W1002" s="13">
        <v>5</v>
      </c>
      <c r="X1002" s="13">
        <v>0</v>
      </c>
      <c r="Y1002" s="15">
        <v>25.62</v>
      </c>
    </row>
    <row r="1003" spans="1:25" x14ac:dyDescent="0.3">
      <c r="A1003" s="16">
        <v>3090</v>
      </c>
      <c r="B1003" s="16" t="s">
        <v>3060</v>
      </c>
      <c r="C1003" s="21">
        <f>1/COUNTIF(B:B,'Store Data - 2017'!$B1003)</f>
        <v>0.5</v>
      </c>
      <c r="D1003" s="17">
        <v>42825</v>
      </c>
      <c r="E1003" s="17">
        <v>42827</v>
      </c>
      <c r="F1003" s="22" t="str">
        <f>TEXT('Store Data - 2017'!$D1003,"mmmm")</f>
        <v>March</v>
      </c>
      <c r="G1003" s="22" t="str">
        <f>TEXT('Store Data - 2017'!$D1003,"dddd")</f>
        <v>Friday</v>
      </c>
      <c r="H1003" s="16" t="s">
        <v>35</v>
      </c>
      <c r="I1003" s="16" t="s">
        <v>2526</v>
      </c>
      <c r="J1003" s="16" t="s">
        <v>2527</v>
      </c>
      <c r="K1003" s="21">
        <f>1/COUNTIF(J:J,'Store Data - 2017'!$J1003)</f>
        <v>0.2</v>
      </c>
      <c r="L1003" s="16" t="s">
        <v>48</v>
      </c>
      <c r="M1003" s="16" t="s">
        <v>26</v>
      </c>
      <c r="N1003" s="16" t="s">
        <v>1892</v>
      </c>
      <c r="O1003" s="16" t="s">
        <v>446</v>
      </c>
      <c r="P1003" s="16">
        <v>42420</v>
      </c>
      <c r="Q1003" s="16" t="s">
        <v>29</v>
      </c>
      <c r="R1003" s="16" t="s">
        <v>3063</v>
      </c>
      <c r="S1003" s="16" t="s">
        <v>61</v>
      </c>
      <c r="T1003" s="16" t="s">
        <v>62</v>
      </c>
      <c r="U1003" s="16" t="s">
        <v>3064</v>
      </c>
      <c r="V1003" s="18">
        <v>671.93</v>
      </c>
      <c r="W1003" s="16">
        <v>7</v>
      </c>
      <c r="X1003" s="16">
        <v>0</v>
      </c>
      <c r="Y1003" s="18">
        <v>188.1404</v>
      </c>
    </row>
    <row r="1004" spans="1:25" x14ac:dyDescent="0.3">
      <c r="A1004" s="13">
        <v>3098</v>
      </c>
      <c r="B1004" s="13" t="s">
        <v>3065</v>
      </c>
      <c r="C1004" s="21">
        <f>1/COUNTIF(B:B,'Store Data - 2017'!$B1004)</f>
        <v>0.5</v>
      </c>
      <c r="D1004" s="14">
        <v>42852</v>
      </c>
      <c r="E1004" s="14">
        <v>42856</v>
      </c>
      <c r="F1004" s="22" t="str">
        <f>TEXT('Store Data - 2017'!$D1004,"mmmm")</f>
        <v>April</v>
      </c>
      <c r="G1004" s="22" t="str">
        <f>TEXT('Store Data - 2017'!$D1004,"dddd")</f>
        <v>Thursday</v>
      </c>
      <c r="H1004" s="13" t="s">
        <v>22</v>
      </c>
      <c r="I1004" s="13" t="s">
        <v>149</v>
      </c>
      <c r="J1004" s="13" t="s">
        <v>150</v>
      </c>
      <c r="K1004" s="21">
        <f>1/COUNTIF(J:J,'Store Data - 2017'!$J1004)</f>
        <v>7.6923076923076927E-2</v>
      </c>
      <c r="L1004" s="13" t="s">
        <v>57</v>
      </c>
      <c r="M1004" s="13" t="s">
        <v>26</v>
      </c>
      <c r="N1004" s="13" t="s">
        <v>1416</v>
      </c>
      <c r="O1004" s="13" t="s">
        <v>50</v>
      </c>
      <c r="P1004" s="13">
        <v>76106</v>
      </c>
      <c r="Q1004" s="13" t="s">
        <v>51</v>
      </c>
      <c r="R1004" s="13" t="s">
        <v>356</v>
      </c>
      <c r="S1004" s="13" t="s">
        <v>31</v>
      </c>
      <c r="T1004" s="13" t="s">
        <v>113</v>
      </c>
      <c r="U1004" s="13" t="s">
        <v>357</v>
      </c>
      <c r="V1004" s="15">
        <v>33.119999999999997</v>
      </c>
      <c r="W1004" s="13">
        <v>4</v>
      </c>
      <c r="X1004" s="13">
        <v>0.2</v>
      </c>
      <c r="Y1004" s="15">
        <v>11.592000000000001</v>
      </c>
    </row>
    <row r="1005" spans="1:25" x14ac:dyDescent="0.3">
      <c r="A1005" s="16">
        <v>3099</v>
      </c>
      <c r="B1005" s="16" t="s">
        <v>3065</v>
      </c>
      <c r="C1005" s="21">
        <f>1/COUNTIF(B:B,'Store Data - 2017'!$B1005)</f>
        <v>0.5</v>
      </c>
      <c r="D1005" s="17">
        <v>42852</v>
      </c>
      <c r="E1005" s="17">
        <v>42856</v>
      </c>
      <c r="F1005" s="22" t="str">
        <f>TEXT('Store Data - 2017'!$D1005,"mmmm")</f>
        <v>April</v>
      </c>
      <c r="G1005" s="22" t="str">
        <f>TEXT('Store Data - 2017'!$D1005,"dddd")</f>
        <v>Thursday</v>
      </c>
      <c r="H1005" s="16" t="s">
        <v>22</v>
      </c>
      <c r="I1005" s="16" t="s">
        <v>149</v>
      </c>
      <c r="J1005" s="16" t="s">
        <v>150</v>
      </c>
      <c r="K1005" s="21">
        <f>1/COUNTIF(J:J,'Store Data - 2017'!$J1005)</f>
        <v>7.6923076923076927E-2</v>
      </c>
      <c r="L1005" s="16" t="s">
        <v>57</v>
      </c>
      <c r="M1005" s="16" t="s">
        <v>26</v>
      </c>
      <c r="N1005" s="16" t="s">
        <v>1416</v>
      </c>
      <c r="O1005" s="16" t="s">
        <v>50</v>
      </c>
      <c r="P1005" s="16">
        <v>76106</v>
      </c>
      <c r="Q1005" s="16" t="s">
        <v>51</v>
      </c>
      <c r="R1005" s="16" t="s">
        <v>3066</v>
      </c>
      <c r="S1005" s="16" t="s">
        <v>42</v>
      </c>
      <c r="T1005" s="16" t="s">
        <v>425</v>
      </c>
      <c r="U1005" s="16" t="s">
        <v>3067</v>
      </c>
      <c r="V1005" s="18">
        <v>220.26560000000001</v>
      </c>
      <c r="W1005" s="16">
        <v>4</v>
      </c>
      <c r="X1005" s="16">
        <v>0.32</v>
      </c>
      <c r="Y1005" s="18">
        <v>-42.1096</v>
      </c>
    </row>
    <row r="1006" spans="1:25" x14ac:dyDescent="0.3">
      <c r="A1006" s="13">
        <v>3100</v>
      </c>
      <c r="B1006" s="13" t="s">
        <v>3068</v>
      </c>
      <c r="C1006" s="21">
        <f>1/COUNTIF(B:B,'Store Data - 2017'!$B1006)</f>
        <v>0.5</v>
      </c>
      <c r="D1006" s="14">
        <v>42839</v>
      </c>
      <c r="E1006" s="14">
        <v>42844</v>
      </c>
      <c r="F1006" s="22" t="str">
        <f>TEXT('Store Data - 2017'!$D1006,"mmmm")</f>
        <v>April</v>
      </c>
      <c r="G1006" s="22" t="str">
        <f>TEXT('Store Data - 2017'!$D1006,"dddd")</f>
        <v>Friday</v>
      </c>
      <c r="H1006" s="13" t="s">
        <v>22</v>
      </c>
      <c r="I1006" s="13" t="s">
        <v>1314</v>
      </c>
      <c r="J1006" s="13" t="s">
        <v>1315</v>
      </c>
      <c r="K1006" s="21">
        <f>1/COUNTIF(J:J,'Store Data - 2017'!$J1006)</f>
        <v>9.0909090909090912E-2</v>
      </c>
      <c r="L1006" s="13" t="s">
        <v>25</v>
      </c>
      <c r="M1006" s="13" t="s">
        <v>26</v>
      </c>
      <c r="N1006" s="13" t="s">
        <v>126</v>
      </c>
      <c r="O1006" s="13" t="s">
        <v>127</v>
      </c>
      <c r="P1006" s="13">
        <v>10024</v>
      </c>
      <c r="Q1006" s="13" t="s">
        <v>40</v>
      </c>
      <c r="R1006" s="13" t="s">
        <v>2632</v>
      </c>
      <c r="S1006" s="13" t="s">
        <v>31</v>
      </c>
      <c r="T1006" s="13" t="s">
        <v>84</v>
      </c>
      <c r="U1006" s="13" t="s">
        <v>1211</v>
      </c>
      <c r="V1006" s="15">
        <v>10.776</v>
      </c>
      <c r="W1006" s="13">
        <v>3</v>
      </c>
      <c r="X1006" s="13">
        <v>0.2</v>
      </c>
      <c r="Y1006" s="15">
        <v>3.5022000000000002</v>
      </c>
    </row>
    <row r="1007" spans="1:25" x14ac:dyDescent="0.3">
      <c r="A1007" s="16">
        <v>3101</v>
      </c>
      <c r="B1007" s="16" t="s">
        <v>3068</v>
      </c>
      <c r="C1007" s="21">
        <f>1/COUNTIF(B:B,'Store Data - 2017'!$B1007)</f>
        <v>0.5</v>
      </c>
      <c r="D1007" s="17">
        <v>42839</v>
      </c>
      <c r="E1007" s="17">
        <v>42844</v>
      </c>
      <c r="F1007" s="22" t="str">
        <f>TEXT('Store Data - 2017'!$D1007,"mmmm")</f>
        <v>April</v>
      </c>
      <c r="G1007" s="22" t="str">
        <f>TEXT('Store Data - 2017'!$D1007,"dddd")</f>
        <v>Friday</v>
      </c>
      <c r="H1007" s="16" t="s">
        <v>22</v>
      </c>
      <c r="I1007" s="16" t="s">
        <v>1314</v>
      </c>
      <c r="J1007" s="16" t="s">
        <v>1315</v>
      </c>
      <c r="K1007" s="21">
        <f>1/COUNTIF(J:J,'Store Data - 2017'!$J1007)</f>
        <v>9.0909090909090912E-2</v>
      </c>
      <c r="L1007" s="16" t="s">
        <v>25</v>
      </c>
      <c r="M1007" s="16" t="s">
        <v>26</v>
      </c>
      <c r="N1007" s="16" t="s">
        <v>126</v>
      </c>
      <c r="O1007" s="16" t="s">
        <v>127</v>
      </c>
      <c r="P1007" s="16">
        <v>10024</v>
      </c>
      <c r="Q1007" s="16" t="s">
        <v>40</v>
      </c>
      <c r="R1007" s="16" t="s">
        <v>1000</v>
      </c>
      <c r="S1007" s="16" t="s">
        <v>42</v>
      </c>
      <c r="T1007" s="16" t="s">
        <v>425</v>
      </c>
      <c r="U1007" s="16" t="s">
        <v>1001</v>
      </c>
      <c r="V1007" s="18">
        <v>242.352</v>
      </c>
      <c r="W1007" s="16">
        <v>3</v>
      </c>
      <c r="X1007" s="16">
        <v>0.2</v>
      </c>
      <c r="Y1007" s="18">
        <v>9.0882000000000005</v>
      </c>
    </row>
    <row r="1008" spans="1:25" x14ac:dyDescent="0.3">
      <c r="A1008" s="13">
        <v>3102</v>
      </c>
      <c r="B1008" s="13" t="s">
        <v>3069</v>
      </c>
      <c r="C1008" s="21">
        <f>1/COUNTIF(B:B,'Store Data - 2017'!$B1008)</f>
        <v>0.5</v>
      </c>
      <c r="D1008" s="14">
        <v>43091</v>
      </c>
      <c r="E1008" s="14">
        <v>43096</v>
      </c>
      <c r="F1008" s="22" t="str">
        <f>TEXT('Store Data - 2017'!$D1008,"mmmm")</f>
        <v>December</v>
      </c>
      <c r="G1008" s="22" t="str">
        <f>TEXT('Store Data - 2017'!$D1008,"dddd")</f>
        <v>Friday</v>
      </c>
      <c r="H1008" s="13" t="s">
        <v>35</v>
      </c>
      <c r="I1008" s="13" t="s">
        <v>3070</v>
      </c>
      <c r="J1008" s="13" t="s">
        <v>3071</v>
      </c>
      <c r="K1008" s="21">
        <f>1/COUNTIF(J:J,'Store Data - 2017'!$J1008)</f>
        <v>0.25</v>
      </c>
      <c r="L1008" s="13" t="s">
        <v>57</v>
      </c>
      <c r="M1008" s="13" t="s">
        <v>26</v>
      </c>
      <c r="N1008" s="13" t="s">
        <v>1487</v>
      </c>
      <c r="O1008" s="13" t="s">
        <v>396</v>
      </c>
      <c r="P1008" s="13">
        <v>2908</v>
      </c>
      <c r="Q1008" s="13" t="s">
        <v>40</v>
      </c>
      <c r="R1008" s="13" t="s">
        <v>3072</v>
      </c>
      <c r="S1008" s="13" t="s">
        <v>31</v>
      </c>
      <c r="T1008" s="13" t="s">
        <v>725</v>
      </c>
      <c r="U1008" s="13" t="s">
        <v>3073</v>
      </c>
      <c r="V1008" s="15">
        <v>695.16</v>
      </c>
      <c r="W1008" s="13">
        <v>6</v>
      </c>
      <c r="X1008" s="13">
        <v>0</v>
      </c>
      <c r="Y1008" s="15">
        <v>34.758000000000003</v>
      </c>
    </row>
    <row r="1009" spans="1:25" x14ac:dyDescent="0.3">
      <c r="A1009" s="16">
        <v>3103</v>
      </c>
      <c r="B1009" s="16" t="s">
        <v>3069</v>
      </c>
      <c r="C1009" s="21">
        <f>1/COUNTIF(B:B,'Store Data - 2017'!$B1009)</f>
        <v>0.5</v>
      </c>
      <c r="D1009" s="17">
        <v>43091</v>
      </c>
      <c r="E1009" s="17">
        <v>43096</v>
      </c>
      <c r="F1009" s="22" t="str">
        <f>TEXT('Store Data - 2017'!$D1009,"mmmm")</f>
        <v>December</v>
      </c>
      <c r="G1009" s="22" t="str">
        <f>TEXT('Store Data - 2017'!$D1009,"dddd")</f>
        <v>Friday</v>
      </c>
      <c r="H1009" s="16" t="s">
        <v>35</v>
      </c>
      <c r="I1009" s="16" t="s">
        <v>3070</v>
      </c>
      <c r="J1009" s="16" t="s">
        <v>3071</v>
      </c>
      <c r="K1009" s="21">
        <f>1/COUNTIF(J:J,'Store Data - 2017'!$J1009)</f>
        <v>0.25</v>
      </c>
      <c r="L1009" s="16" t="s">
        <v>57</v>
      </c>
      <c r="M1009" s="16" t="s">
        <v>26</v>
      </c>
      <c r="N1009" s="16" t="s">
        <v>1487</v>
      </c>
      <c r="O1009" s="16" t="s">
        <v>396</v>
      </c>
      <c r="P1009" s="16">
        <v>2908</v>
      </c>
      <c r="Q1009" s="16" t="s">
        <v>40</v>
      </c>
      <c r="R1009" s="16" t="s">
        <v>3074</v>
      </c>
      <c r="S1009" s="16" t="s">
        <v>42</v>
      </c>
      <c r="T1009" s="16" t="s">
        <v>425</v>
      </c>
      <c r="U1009" s="16" t="s">
        <v>3075</v>
      </c>
      <c r="V1009" s="18">
        <v>220.98</v>
      </c>
      <c r="W1009" s="16">
        <v>1</v>
      </c>
      <c r="X1009" s="16">
        <v>0</v>
      </c>
      <c r="Y1009" s="18">
        <v>50.825400000000002</v>
      </c>
    </row>
    <row r="1010" spans="1:25" x14ac:dyDescent="0.3">
      <c r="A1010" s="13">
        <v>3105</v>
      </c>
      <c r="B1010" s="13" t="s">
        <v>3076</v>
      </c>
      <c r="C1010" s="21">
        <f>1/COUNTIF(B:B,'Store Data - 2017'!$B1010)</f>
        <v>1</v>
      </c>
      <c r="D1010" s="14">
        <v>42817</v>
      </c>
      <c r="E1010" s="14">
        <v>42823</v>
      </c>
      <c r="F1010" s="22" t="str">
        <f>TEXT('Store Data - 2017'!$D1010,"mmmm")</f>
        <v>March</v>
      </c>
      <c r="G1010" s="22" t="str">
        <f>TEXT('Store Data - 2017'!$D1010,"dddd")</f>
        <v>Thursday</v>
      </c>
      <c r="H1010" s="13" t="s">
        <v>22</v>
      </c>
      <c r="I1010" s="13" t="s">
        <v>3077</v>
      </c>
      <c r="J1010" s="13" t="s">
        <v>3078</v>
      </c>
      <c r="K1010" s="21">
        <f>1/COUNTIF(J:J,'Store Data - 2017'!$J1010)</f>
        <v>0.25</v>
      </c>
      <c r="L1010" s="13" t="s">
        <v>25</v>
      </c>
      <c r="M1010" s="13" t="s">
        <v>26</v>
      </c>
      <c r="N1010" s="13" t="s">
        <v>126</v>
      </c>
      <c r="O1010" s="13" t="s">
        <v>127</v>
      </c>
      <c r="P1010" s="13">
        <v>10024</v>
      </c>
      <c r="Q1010" s="13" t="s">
        <v>40</v>
      </c>
      <c r="R1010" s="13" t="s">
        <v>3079</v>
      </c>
      <c r="S1010" s="13" t="s">
        <v>31</v>
      </c>
      <c r="T1010" s="13" t="s">
        <v>32</v>
      </c>
      <c r="U1010" s="13" t="s">
        <v>3080</v>
      </c>
      <c r="V1010" s="15">
        <v>25.68</v>
      </c>
      <c r="W1010" s="13">
        <v>6</v>
      </c>
      <c r="X1010" s="13">
        <v>0</v>
      </c>
      <c r="Y1010" s="15">
        <v>11.555999999999999</v>
      </c>
    </row>
    <row r="1011" spans="1:25" x14ac:dyDescent="0.3">
      <c r="A1011" s="16">
        <v>3107</v>
      </c>
      <c r="B1011" s="16" t="s">
        <v>3081</v>
      </c>
      <c r="C1011" s="21">
        <f>1/COUNTIF(B:B,'Store Data - 2017'!$B1011)</f>
        <v>1</v>
      </c>
      <c r="D1011" s="17">
        <v>42926</v>
      </c>
      <c r="E1011" s="17">
        <v>42930</v>
      </c>
      <c r="F1011" s="22" t="str">
        <f>TEXT('Store Data - 2017'!$D1011,"mmmm")</f>
        <v>July</v>
      </c>
      <c r="G1011" s="22" t="str">
        <f>TEXT('Store Data - 2017'!$D1011,"dddd")</f>
        <v>Monday</v>
      </c>
      <c r="H1011" s="16" t="s">
        <v>22</v>
      </c>
      <c r="I1011" s="16" t="s">
        <v>1382</v>
      </c>
      <c r="J1011" s="16" t="s">
        <v>1383</v>
      </c>
      <c r="K1011" s="21">
        <f>1/COUNTIF(J:J,'Store Data - 2017'!$J1011)</f>
        <v>0.14285714285714285</v>
      </c>
      <c r="L1011" s="16" t="s">
        <v>48</v>
      </c>
      <c r="M1011" s="16" t="s">
        <v>26</v>
      </c>
      <c r="N1011" s="16" t="s">
        <v>1458</v>
      </c>
      <c r="O1011" s="16" t="s">
        <v>59</v>
      </c>
      <c r="P1011" s="16">
        <v>60505</v>
      </c>
      <c r="Q1011" s="16" t="s">
        <v>51</v>
      </c>
      <c r="R1011" s="16" t="s">
        <v>1203</v>
      </c>
      <c r="S1011" s="16" t="s">
        <v>31</v>
      </c>
      <c r="T1011" s="16" t="s">
        <v>70</v>
      </c>
      <c r="U1011" s="16" t="s">
        <v>1204</v>
      </c>
      <c r="V1011" s="18">
        <v>298.464</v>
      </c>
      <c r="W1011" s="16">
        <v>6</v>
      </c>
      <c r="X1011" s="16">
        <v>0.2</v>
      </c>
      <c r="Y1011" s="18">
        <v>26.115600000000001</v>
      </c>
    </row>
    <row r="1012" spans="1:25" x14ac:dyDescent="0.3">
      <c r="A1012" s="13">
        <v>3127</v>
      </c>
      <c r="B1012" s="13" t="s">
        <v>3082</v>
      </c>
      <c r="C1012" s="21">
        <f>1/COUNTIF(B:B,'Store Data - 2017'!$B1012)</f>
        <v>1</v>
      </c>
      <c r="D1012" s="14">
        <v>42986</v>
      </c>
      <c r="E1012" s="14">
        <v>42990</v>
      </c>
      <c r="F1012" s="22" t="str">
        <f>TEXT('Store Data - 2017'!$D1012,"mmmm")</f>
        <v>September</v>
      </c>
      <c r="G1012" s="22" t="str">
        <f>TEXT('Store Data - 2017'!$D1012,"dddd")</f>
        <v>Friday</v>
      </c>
      <c r="H1012" s="13" t="s">
        <v>22</v>
      </c>
      <c r="I1012" s="13" t="s">
        <v>3083</v>
      </c>
      <c r="J1012" s="13" t="s">
        <v>3084</v>
      </c>
      <c r="K1012" s="21">
        <f>1/COUNTIF(J:J,'Store Data - 2017'!$J1012)</f>
        <v>1</v>
      </c>
      <c r="L1012" s="13" t="s">
        <v>25</v>
      </c>
      <c r="M1012" s="13" t="s">
        <v>26</v>
      </c>
      <c r="N1012" s="13" t="s">
        <v>38</v>
      </c>
      <c r="O1012" s="13" t="s">
        <v>39</v>
      </c>
      <c r="P1012" s="13">
        <v>19134</v>
      </c>
      <c r="Q1012" s="13" t="s">
        <v>40</v>
      </c>
      <c r="R1012" s="13" t="s">
        <v>1271</v>
      </c>
      <c r="S1012" s="13" t="s">
        <v>61</v>
      </c>
      <c r="T1012" s="13" t="s">
        <v>62</v>
      </c>
      <c r="U1012" s="13" t="s">
        <v>3085</v>
      </c>
      <c r="V1012" s="15">
        <v>258.52800000000002</v>
      </c>
      <c r="W1012" s="13">
        <v>2</v>
      </c>
      <c r="X1012" s="13">
        <v>0.4</v>
      </c>
      <c r="Y1012" s="15">
        <v>-47.396799999999999</v>
      </c>
    </row>
    <row r="1013" spans="1:25" x14ac:dyDescent="0.3">
      <c r="A1013" s="16">
        <v>3128</v>
      </c>
      <c r="B1013" s="16" t="s">
        <v>3086</v>
      </c>
      <c r="C1013" s="21">
        <f>1/COUNTIF(B:B,'Store Data - 2017'!$B1013)</f>
        <v>1</v>
      </c>
      <c r="D1013" s="17">
        <v>43010</v>
      </c>
      <c r="E1013" s="17">
        <v>43014</v>
      </c>
      <c r="F1013" s="22" t="str">
        <f>TEXT('Store Data - 2017'!$D1013,"mmmm")</f>
        <v>October</v>
      </c>
      <c r="G1013" s="22" t="str">
        <f>TEXT('Store Data - 2017'!$D1013,"dddd")</f>
        <v>Monday</v>
      </c>
      <c r="H1013" s="16" t="s">
        <v>22</v>
      </c>
      <c r="I1013" s="16" t="s">
        <v>2879</v>
      </c>
      <c r="J1013" s="16" t="s">
        <v>2880</v>
      </c>
      <c r="K1013" s="21">
        <f>1/COUNTIF(J:J,'Store Data - 2017'!$J1013)</f>
        <v>0.33333333333333331</v>
      </c>
      <c r="L1013" s="16" t="s">
        <v>25</v>
      </c>
      <c r="M1013" s="16" t="s">
        <v>26</v>
      </c>
      <c r="N1013" s="16" t="s">
        <v>126</v>
      </c>
      <c r="O1013" s="16" t="s">
        <v>127</v>
      </c>
      <c r="P1013" s="16">
        <v>10011</v>
      </c>
      <c r="Q1013" s="16" t="s">
        <v>40</v>
      </c>
      <c r="R1013" s="16" t="s">
        <v>3087</v>
      </c>
      <c r="S1013" s="16" t="s">
        <v>31</v>
      </c>
      <c r="T1013" s="16" t="s">
        <v>32</v>
      </c>
      <c r="U1013" s="16" t="s">
        <v>3088</v>
      </c>
      <c r="V1013" s="18">
        <v>49.12</v>
      </c>
      <c r="W1013" s="16">
        <v>4</v>
      </c>
      <c r="X1013" s="16">
        <v>0</v>
      </c>
      <c r="Y1013" s="18">
        <v>23.086400000000001</v>
      </c>
    </row>
    <row r="1014" spans="1:25" x14ac:dyDescent="0.3">
      <c r="A1014" s="13">
        <v>3135</v>
      </c>
      <c r="B1014" s="13" t="s">
        <v>3089</v>
      </c>
      <c r="C1014" s="21">
        <f>1/COUNTIF(B:B,'Store Data - 2017'!$B1014)</f>
        <v>0.16666666666666666</v>
      </c>
      <c r="D1014" s="14">
        <v>43051</v>
      </c>
      <c r="E1014" s="14">
        <v>43057</v>
      </c>
      <c r="F1014" s="22" t="str">
        <f>TEXT('Store Data - 2017'!$D1014,"mmmm")</f>
        <v>November</v>
      </c>
      <c r="G1014" s="22" t="str">
        <f>TEXT('Store Data - 2017'!$D1014,"dddd")</f>
        <v>Sunday</v>
      </c>
      <c r="H1014" s="13" t="s">
        <v>22</v>
      </c>
      <c r="I1014" s="13" t="s">
        <v>1578</v>
      </c>
      <c r="J1014" s="13" t="s">
        <v>1579</v>
      </c>
      <c r="K1014" s="21">
        <f>1/COUNTIF(J:J,'Store Data - 2017'!$J1014)</f>
        <v>0.1</v>
      </c>
      <c r="L1014" s="13" t="s">
        <v>48</v>
      </c>
      <c r="M1014" s="13" t="s">
        <v>26</v>
      </c>
      <c r="N1014" s="13" t="s">
        <v>220</v>
      </c>
      <c r="O1014" s="13" t="s">
        <v>50</v>
      </c>
      <c r="P1014" s="13">
        <v>75081</v>
      </c>
      <c r="Q1014" s="13" t="s">
        <v>51</v>
      </c>
      <c r="R1014" s="13" t="s">
        <v>3090</v>
      </c>
      <c r="S1014" s="13" t="s">
        <v>31</v>
      </c>
      <c r="T1014" s="13" t="s">
        <v>84</v>
      </c>
      <c r="U1014" s="13" t="s">
        <v>3091</v>
      </c>
      <c r="V1014" s="15">
        <v>30.56</v>
      </c>
      <c r="W1014" s="13">
        <v>5</v>
      </c>
      <c r="X1014" s="13">
        <v>0.8</v>
      </c>
      <c r="Y1014" s="15">
        <v>-45.84</v>
      </c>
    </row>
    <row r="1015" spans="1:25" x14ac:dyDescent="0.3">
      <c r="A1015" s="16">
        <v>3136</v>
      </c>
      <c r="B1015" s="16" t="s">
        <v>3089</v>
      </c>
      <c r="C1015" s="21">
        <f>1/COUNTIF(B:B,'Store Data - 2017'!$B1015)</f>
        <v>0.16666666666666666</v>
      </c>
      <c r="D1015" s="17">
        <v>43051</v>
      </c>
      <c r="E1015" s="17">
        <v>43057</v>
      </c>
      <c r="F1015" s="22" t="str">
        <f>TEXT('Store Data - 2017'!$D1015,"mmmm")</f>
        <v>November</v>
      </c>
      <c r="G1015" s="22" t="str">
        <f>TEXT('Store Data - 2017'!$D1015,"dddd")</f>
        <v>Sunday</v>
      </c>
      <c r="H1015" s="16" t="s">
        <v>22</v>
      </c>
      <c r="I1015" s="16" t="s">
        <v>1578</v>
      </c>
      <c r="J1015" s="16" t="s">
        <v>1579</v>
      </c>
      <c r="K1015" s="21">
        <f>1/COUNTIF(J:J,'Store Data - 2017'!$J1015)</f>
        <v>0.1</v>
      </c>
      <c r="L1015" s="16" t="s">
        <v>48</v>
      </c>
      <c r="M1015" s="16" t="s">
        <v>26</v>
      </c>
      <c r="N1015" s="16" t="s">
        <v>220</v>
      </c>
      <c r="O1015" s="16" t="s">
        <v>50</v>
      </c>
      <c r="P1015" s="16">
        <v>75081</v>
      </c>
      <c r="Q1015" s="16" t="s">
        <v>51</v>
      </c>
      <c r="R1015" s="16" t="s">
        <v>3092</v>
      </c>
      <c r="S1015" s="16" t="s">
        <v>31</v>
      </c>
      <c r="T1015" s="16" t="s">
        <v>70</v>
      </c>
      <c r="U1015" s="16" t="s">
        <v>3093</v>
      </c>
      <c r="V1015" s="18">
        <v>77.951999999999998</v>
      </c>
      <c r="W1015" s="16">
        <v>3</v>
      </c>
      <c r="X1015" s="16">
        <v>0.2</v>
      </c>
      <c r="Y1015" s="18">
        <v>-15.590400000000001</v>
      </c>
    </row>
    <row r="1016" spans="1:25" x14ac:dyDescent="0.3">
      <c r="A1016" s="13">
        <v>3137</v>
      </c>
      <c r="B1016" s="13" t="s">
        <v>3089</v>
      </c>
      <c r="C1016" s="21">
        <f>1/COUNTIF(B:B,'Store Data - 2017'!$B1016)</f>
        <v>0.16666666666666666</v>
      </c>
      <c r="D1016" s="14">
        <v>43051</v>
      </c>
      <c r="E1016" s="14">
        <v>43057</v>
      </c>
      <c r="F1016" s="22" t="str">
        <f>TEXT('Store Data - 2017'!$D1016,"mmmm")</f>
        <v>November</v>
      </c>
      <c r="G1016" s="22" t="str">
        <f>TEXT('Store Data - 2017'!$D1016,"dddd")</f>
        <v>Sunday</v>
      </c>
      <c r="H1016" s="13" t="s">
        <v>22</v>
      </c>
      <c r="I1016" s="13" t="s">
        <v>1578</v>
      </c>
      <c r="J1016" s="13" t="s">
        <v>1579</v>
      </c>
      <c r="K1016" s="21">
        <f>1/COUNTIF(J:J,'Store Data - 2017'!$J1016)</f>
        <v>0.1</v>
      </c>
      <c r="L1016" s="13" t="s">
        <v>48</v>
      </c>
      <c r="M1016" s="13" t="s">
        <v>26</v>
      </c>
      <c r="N1016" s="13" t="s">
        <v>220</v>
      </c>
      <c r="O1016" s="13" t="s">
        <v>50</v>
      </c>
      <c r="P1016" s="13">
        <v>75081</v>
      </c>
      <c r="Q1016" s="13" t="s">
        <v>51</v>
      </c>
      <c r="R1016" s="13" t="s">
        <v>3094</v>
      </c>
      <c r="S1016" s="13" t="s">
        <v>61</v>
      </c>
      <c r="T1016" s="13" t="s">
        <v>62</v>
      </c>
      <c r="U1016" s="13" t="s">
        <v>3095</v>
      </c>
      <c r="V1016" s="15">
        <v>67.992000000000004</v>
      </c>
      <c r="W1016" s="13">
        <v>1</v>
      </c>
      <c r="X1016" s="13">
        <v>0.2</v>
      </c>
      <c r="Y1016" s="15">
        <v>8.4990000000000006</v>
      </c>
    </row>
    <row r="1017" spans="1:25" x14ac:dyDescent="0.3">
      <c r="A1017" s="16">
        <v>3138</v>
      </c>
      <c r="B1017" s="16" t="s">
        <v>3089</v>
      </c>
      <c r="C1017" s="21">
        <f>1/COUNTIF(B:B,'Store Data - 2017'!$B1017)</f>
        <v>0.16666666666666666</v>
      </c>
      <c r="D1017" s="17">
        <v>43051</v>
      </c>
      <c r="E1017" s="17">
        <v>43057</v>
      </c>
      <c r="F1017" s="22" t="str">
        <f>TEXT('Store Data - 2017'!$D1017,"mmmm")</f>
        <v>November</v>
      </c>
      <c r="G1017" s="22" t="str">
        <f>TEXT('Store Data - 2017'!$D1017,"dddd")</f>
        <v>Sunday</v>
      </c>
      <c r="H1017" s="16" t="s">
        <v>22</v>
      </c>
      <c r="I1017" s="16" t="s">
        <v>1578</v>
      </c>
      <c r="J1017" s="16" t="s">
        <v>1579</v>
      </c>
      <c r="K1017" s="21">
        <f>1/COUNTIF(J:J,'Store Data - 2017'!$J1017)</f>
        <v>0.1</v>
      </c>
      <c r="L1017" s="16" t="s">
        <v>48</v>
      </c>
      <c r="M1017" s="16" t="s">
        <v>26</v>
      </c>
      <c r="N1017" s="16" t="s">
        <v>220</v>
      </c>
      <c r="O1017" s="16" t="s">
        <v>50</v>
      </c>
      <c r="P1017" s="16">
        <v>75081</v>
      </c>
      <c r="Q1017" s="16" t="s">
        <v>51</v>
      </c>
      <c r="R1017" s="16" t="s">
        <v>778</v>
      </c>
      <c r="S1017" s="16" t="s">
        <v>31</v>
      </c>
      <c r="T1017" s="16" t="s">
        <v>180</v>
      </c>
      <c r="U1017" s="16" t="s">
        <v>779</v>
      </c>
      <c r="V1017" s="18">
        <v>12.224</v>
      </c>
      <c r="W1017" s="16">
        <v>2</v>
      </c>
      <c r="X1017" s="16">
        <v>0.2</v>
      </c>
      <c r="Y1017" s="18">
        <v>4.4311999999999996</v>
      </c>
    </row>
    <row r="1018" spans="1:25" x14ac:dyDescent="0.3">
      <c r="A1018" s="13">
        <v>3139</v>
      </c>
      <c r="B1018" s="13" t="s">
        <v>3089</v>
      </c>
      <c r="C1018" s="21">
        <f>1/COUNTIF(B:B,'Store Data - 2017'!$B1018)</f>
        <v>0.16666666666666666</v>
      </c>
      <c r="D1018" s="14">
        <v>43051</v>
      </c>
      <c r="E1018" s="14">
        <v>43057</v>
      </c>
      <c r="F1018" s="22" t="str">
        <f>TEXT('Store Data - 2017'!$D1018,"mmmm")</f>
        <v>November</v>
      </c>
      <c r="G1018" s="22" t="str">
        <f>TEXT('Store Data - 2017'!$D1018,"dddd")</f>
        <v>Sunday</v>
      </c>
      <c r="H1018" s="13" t="s">
        <v>22</v>
      </c>
      <c r="I1018" s="13" t="s">
        <v>1578</v>
      </c>
      <c r="J1018" s="13" t="s">
        <v>1579</v>
      </c>
      <c r="K1018" s="21">
        <f>1/COUNTIF(J:J,'Store Data - 2017'!$J1018)</f>
        <v>0.1</v>
      </c>
      <c r="L1018" s="13" t="s">
        <v>48</v>
      </c>
      <c r="M1018" s="13" t="s">
        <v>26</v>
      </c>
      <c r="N1018" s="13" t="s">
        <v>220</v>
      </c>
      <c r="O1018" s="13" t="s">
        <v>50</v>
      </c>
      <c r="P1018" s="13">
        <v>75081</v>
      </c>
      <c r="Q1018" s="13" t="s">
        <v>51</v>
      </c>
      <c r="R1018" s="13" t="s">
        <v>3096</v>
      </c>
      <c r="S1018" s="13" t="s">
        <v>61</v>
      </c>
      <c r="T1018" s="13" t="s">
        <v>110</v>
      </c>
      <c r="U1018" s="13" t="s">
        <v>3097</v>
      </c>
      <c r="V1018" s="15">
        <v>44.783999999999999</v>
      </c>
      <c r="W1018" s="13">
        <v>2</v>
      </c>
      <c r="X1018" s="13">
        <v>0.2</v>
      </c>
      <c r="Y1018" s="15">
        <v>-0.55979999999999996</v>
      </c>
    </row>
    <row r="1019" spans="1:25" x14ac:dyDescent="0.3">
      <c r="A1019" s="16">
        <v>3140</v>
      </c>
      <c r="B1019" s="16" t="s">
        <v>3089</v>
      </c>
      <c r="C1019" s="21">
        <f>1/COUNTIF(B:B,'Store Data - 2017'!$B1019)</f>
        <v>0.16666666666666666</v>
      </c>
      <c r="D1019" s="17">
        <v>43051</v>
      </c>
      <c r="E1019" s="17">
        <v>43057</v>
      </c>
      <c r="F1019" s="22" t="str">
        <f>TEXT('Store Data - 2017'!$D1019,"mmmm")</f>
        <v>November</v>
      </c>
      <c r="G1019" s="22" t="str">
        <f>TEXT('Store Data - 2017'!$D1019,"dddd")</f>
        <v>Sunday</v>
      </c>
      <c r="H1019" s="16" t="s">
        <v>22</v>
      </c>
      <c r="I1019" s="16" t="s">
        <v>1578</v>
      </c>
      <c r="J1019" s="16" t="s">
        <v>1579</v>
      </c>
      <c r="K1019" s="21">
        <f>1/COUNTIF(J:J,'Store Data - 2017'!$J1019)</f>
        <v>0.1</v>
      </c>
      <c r="L1019" s="16" t="s">
        <v>48</v>
      </c>
      <c r="M1019" s="16" t="s">
        <v>26</v>
      </c>
      <c r="N1019" s="16" t="s">
        <v>220</v>
      </c>
      <c r="O1019" s="16" t="s">
        <v>50</v>
      </c>
      <c r="P1019" s="16">
        <v>75081</v>
      </c>
      <c r="Q1019" s="16" t="s">
        <v>51</v>
      </c>
      <c r="R1019" s="16" t="s">
        <v>562</v>
      </c>
      <c r="S1019" s="16" t="s">
        <v>42</v>
      </c>
      <c r="T1019" s="16" t="s">
        <v>87</v>
      </c>
      <c r="U1019" s="16" t="s">
        <v>563</v>
      </c>
      <c r="V1019" s="18">
        <v>22.847999999999999</v>
      </c>
      <c r="W1019" s="16">
        <v>3</v>
      </c>
      <c r="X1019" s="16">
        <v>0.6</v>
      </c>
      <c r="Y1019" s="18">
        <v>-17.7072</v>
      </c>
    </row>
    <row r="1020" spans="1:25" x14ac:dyDescent="0.3">
      <c r="A1020" s="13">
        <v>3143</v>
      </c>
      <c r="B1020" s="13" t="s">
        <v>3098</v>
      </c>
      <c r="C1020" s="21">
        <f>1/COUNTIF(B:B,'Store Data - 2017'!$B1020)</f>
        <v>0.5</v>
      </c>
      <c r="D1020" s="14">
        <v>43003</v>
      </c>
      <c r="E1020" s="14">
        <v>43005</v>
      </c>
      <c r="F1020" s="22" t="str">
        <f>TEXT('Store Data - 2017'!$D1020,"mmmm")</f>
        <v>September</v>
      </c>
      <c r="G1020" s="22" t="str">
        <f>TEXT('Store Data - 2017'!$D1020,"dddd")</f>
        <v>Monday</v>
      </c>
      <c r="H1020" s="13" t="s">
        <v>35</v>
      </c>
      <c r="I1020" s="13" t="s">
        <v>2807</v>
      </c>
      <c r="J1020" s="13" t="s">
        <v>2808</v>
      </c>
      <c r="K1020" s="21">
        <f>1/COUNTIF(J:J,'Store Data - 2017'!$J1020)</f>
        <v>0.16666666666666666</v>
      </c>
      <c r="L1020" s="13" t="s">
        <v>25</v>
      </c>
      <c r="M1020" s="13" t="s">
        <v>26</v>
      </c>
      <c r="N1020" s="13" t="s">
        <v>291</v>
      </c>
      <c r="O1020" s="13" t="s">
        <v>166</v>
      </c>
      <c r="P1020" s="13">
        <v>45231</v>
      </c>
      <c r="Q1020" s="13" t="s">
        <v>40</v>
      </c>
      <c r="R1020" s="13" t="s">
        <v>3099</v>
      </c>
      <c r="S1020" s="13" t="s">
        <v>61</v>
      </c>
      <c r="T1020" s="13" t="s">
        <v>110</v>
      </c>
      <c r="U1020" s="13" t="s">
        <v>3100</v>
      </c>
      <c r="V1020" s="15">
        <v>119.96</v>
      </c>
      <c r="W1020" s="13">
        <v>5</v>
      </c>
      <c r="X1020" s="13">
        <v>0.2</v>
      </c>
      <c r="Y1020" s="15">
        <v>35.988</v>
      </c>
    </row>
    <row r="1021" spans="1:25" x14ac:dyDescent="0.3">
      <c r="A1021" s="16">
        <v>3144</v>
      </c>
      <c r="B1021" s="16" t="s">
        <v>3098</v>
      </c>
      <c r="C1021" s="21">
        <f>1/COUNTIF(B:B,'Store Data - 2017'!$B1021)</f>
        <v>0.5</v>
      </c>
      <c r="D1021" s="17">
        <v>43003</v>
      </c>
      <c r="E1021" s="17">
        <v>43005</v>
      </c>
      <c r="F1021" s="22" t="str">
        <f>TEXT('Store Data - 2017'!$D1021,"mmmm")</f>
        <v>September</v>
      </c>
      <c r="G1021" s="22" t="str">
        <f>TEXT('Store Data - 2017'!$D1021,"dddd")</f>
        <v>Monday</v>
      </c>
      <c r="H1021" s="16" t="s">
        <v>35</v>
      </c>
      <c r="I1021" s="16" t="s">
        <v>2807</v>
      </c>
      <c r="J1021" s="16" t="s">
        <v>2808</v>
      </c>
      <c r="K1021" s="21">
        <f>1/COUNTIF(J:J,'Store Data - 2017'!$J1021)</f>
        <v>0.16666666666666666</v>
      </c>
      <c r="L1021" s="16" t="s">
        <v>25</v>
      </c>
      <c r="M1021" s="16" t="s">
        <v>26</v>
      </c>
      <c r="N1021" s="16" t="s">
        <v>291</v>
      </c>
      <c r="O1021" s="16" t="s">
        <v>166</v>
      </c>
      <c r="P1021" s="16">
        <v>45231</v>
      </c>
      <c r="Q1021" s="16" t="s">
        <v>40</v>
      </c>
      <c r="R1021" s="16" t="s">
        <v>2703</v>
      </c>
      <c r="S1021" s="16" t="s">
        <v>31</v>
      </c>
      <c r="T1021" s="16" t="s">
        <v>146</v>
      </c>
      <c r="U1021" s="16" t="s">
        <v>2704</v>
      </c>
      <c r="V1021" s="18">
        <v>10.608000000000001</v>
      </c>
      <c r="W1021" s="16">
        <v>6</v>
      </c>
      <c r="X1021" s="16">
        <v>0.2</v>
      </c>
      <c r="Y1021" s="18">
        <v>0.92820000000000003</v>
      </c>
    </row>
    <row r="1022" spans="1:25" x14ac:dyDescent="0.3">
      <c r="A1022" s="13">
        <v>3146</v>
      </c>
      <c r="B1022" s="13" t="s">
        <v>3101</v>
      </c>
      <c r="C1022" s="21">
        <f>1/COUNTIF(B:B,'Store Data - 2017'!$B1022)</f>
        <v>0.5</v>
      </c>
      <c r="D1022" s="14">
        <v>42777</v>
      </c>
      <c r="E1022" s="14">
        <v>42779</v>
      </c>
      <c r="F1022" s="22" t="str">
        <f>TEXT('Store Data - 2017'!$D1022,"mmmm")</f>
        <v>February</v>
      </c>
      <c r="G1022" s="22" t="str">
        <f>TEXT('Store Data - 2017'!$D1022,"dddd")</f>
        <v>Saturday</v>
      </c>
      <c r="H1022" s="13" t="s">
        <v>35</v>
      </c>
      <c r="I1022" s="13" t="s">
        <v>3102</v>
      </c>
      <c r="J1022" s="13" t="s">
        <v>3103</v>
      </c>
      <c r="K1022" s="21">
        <f>1/COUNTIF(J:J,'Store Data - 2017'!$J1022)</f>
        <v>0.2</v>
      </c>
      <c r="L1022" s="13" t="s">
        <v>57</v>
      </c>
      <c r="M1022" s="13" t="s">
        <v>26</v>
      </c>
      <c r="N1022" s="13" t="s">
        <v>432</v>
      </c>
      <c r="O1022" s="13" t="s">
        <v>433</v>
      </c>
      <c r="P1022" s="13">
        <v>98105</v>
      </c>
      <c r="Q1022" s="13" t="s">
        <v>120</v>
      </c>
      <c r="R1022" s="13" t="s">
        <v>3104</v>
      </c>
      <c r="S1022" s="13" t="s">
        <v>42</v>
      </c>
      <c r="T1022" s="13" t="s">
        <v>43</v>
      </c>
      <c r="U1022" s="13" t="s">
        <v>3105</v>
      </c>
      <c r="V1022" s="15">
        <v>963.13599999999997</v>
      </c>
      <c r="W1022" s="13">
        <v>4</v>
      </c>
      <c r="X1022" s="13">
        <v>0.2</v>
      </c>
      <c r="Y1022" s="15">
        <v>108.3528</v>
      </c>
    </row>
    <row r="1023" spans="1:25" x14ac:dyDescent="0.3">
      <c r="A1023" s="16">
        <v>3147</v>
      </c>
      <c r="B1023" s="16" t="s">
        <v>3101</v>
      </c>
      <c r="C1023" s="21">
        <f>1/COUNTIF(B:B,'Store Data - 2017'!$B1023)</f>
        <v>0.5</v>
      </c>
      <c r="D1023" s="17">
        <v>42777</v>
      </c>
      <c r="E1023" s="17">
        <v>42779</v>
      </c>
      <c r="F1023" s="22" t="str">
        <f>TEXT('Store Data - 2017'!$D1023,"mmmm")</f>
        <v>February</v>
      </c>
      <c r="G1023" s="22" t="str">
        <f>TEXT('Store Data - 2017'!$D1023,"dddd")</f>
        <v>Saturday</v>
      </c>
      <c r="H1023" s="16" t="s">
        <v>35</v>
      </c>
      <c r="I1023" s="16" t="s">
        <v>3102</v>
      </c>
      <c r="J1023" s="16" t="s">
        <v>3103</v>
      </c>
      <c r="K1023" s="21">
        <f>1/COUNTIF(J:J,'Store Data - 2017'!$J1023)</f>
        <v>0.2</v>
      </c>
      <c r="L1023" s="16" t="s">
        <v>57</v>
      </c>
      <c r="M1023" s="16" t="s">
        <v>26</v>
      </c>
      <c r="N1023" s="16" t="s">
        <v>432</v>
      </c>
      <c r="O1023" s="16" t="s">
        <v>433</v>
      </c>
      <c r="P1023" s="16">
        <v>98105</v>
      </c>
      <c r="Q1023" s="16" t="s">
        <v>120</v>
      </c>
      <c r="R1023" s="16" t="s">
        <v>1077</v>
      </c>
      <c r="S1023" s="16" t="s">
        <v>61</v>
      </c>
      <c r="T1023" s="16" t="s">
        <v>62</v>
      </c>
      <c r="U1023" s="16" t="s">
        <v>1078</v>
      </c>
      <c r="V1023" s="18">
        <v>88.775999999999996</v>
      </c>
      <c r="W1023" s="16">
        <v>3</v>
      </c>
      <c r="X1023" s="16">
        <v>0.2</v>
      </c>
      <c r="Y1023" s="18">
        <v>7.7679</v>
      </c>
    </row>
    <row r="1024" spans="1:25" x14ac:dyDescent="0.3">
      <c r="A1024" s="13">
        <v>3155</v>
      </c>
      <c r="B1024" s="13" t="s">
        <v>3106</v>
      </c>
      <c r="C1024" s="21">
        <f>1/COUNTIF(B:B,'Store Data - 2017'!$B1024)</f>
        <v>1</v>
      </c>
      <c r="D1024" s="14">
        <v>42936</v>
      </c>
      <c r="E1024" s="14">
        <v>42940</v>
      </c>
      <c r="F1024" s="22" t="str">
        <f>TEXT('Store Data - 2017'!$D1024,"mmmm")</f>
        <v>July</v>
      </c>
      <c r="G1024" s="22" t="str">
        <f>TEXT('Store Data - 2017'!$D1024,"dddd")</f>
        <v>Thursday</v>
      </c>
      <c r="H1024" s="13" t="s">
        <v>22</v>
      </c>
      <c r="I1024" s="13" t="s">
        <v>3107</v>
      </c>
      <c r="J1024" s="13" t="s">
        <v>3108</v>
      </c>
      <c r="K1024" s="21">
        <f>1/COUNTIF(J:J,'Store Data - 2017'!$J1024)</f>
        <v>0.2</v>
      </c>
      <c r="L1024" s="13" t="s">
        <v>57</v>
      </c>
      <c r="M1024" s="13" t="s">
        <v>26</v>
      </c>
      <c r="N1024" s="13" t="s">
        <v>3109</v>
      </c>
      <c r="O1024" s="13" t="s">
        <v>108</v>
      </c>
      <c r="P1024" s="13">
        <v>55369</v>
      </c>
      <c r="Q1024" s="13" t="s">
        <v>51</v>
      </c>
      <c r="R1024" s="13" t="s">
        <v>3110</v>
      </c>
      <c r="S1024" s="13" t="s">
        <v>31</v>
      </c>
      <c r="T1024" s="13" t="s">
        <v>84</v>
      </c>
      <c r="U1024" s="13" t="s">
        <v>3111</v>
      </c>
      <c r="V1024" s="15">
        <v>735.98</v>
      </c>
      <c r="W1024" s="13">
        <v>2</v>
      </c>
      <c r="X1024" s="13">
        <v>0</v>
      </c>
      <c r="Y1024" s="15">
        <v>331.19099999999997</v>
      </c>
    </row>
    <row r="1025" spans="1:25" x14ac:dyDescent="0.3">
      <c r="A1025" s="16">
        <v>3171</v>
      </c>
      <c r="B1025" s="16" t="s">
        <v>3112</v>
      </c>
      <c r="C1025" s="21">
        <f>1/COUNTIF(B:B,'Store Data - 2017'!$B1025)</f>
        <v>1</v>
      </c>
      <c r="D1025" s="17">
        <v>43090</v>
      </c>
      <c r="E1025" s="17">
        <v>43095</v>
      </c>
      <c r="F1025" s="22" t="str">
        <f>TEXT('Store Data - 2017'!$D1025,"mmmm")</f>
        <v>December</v>
      </c>
      <c r="G1025" s="22" t="str">
        <f>TEXT('Store Data - 2017'!$D1025,"dddd")</f>
        <v>Thursday</v>
      </c>
      <c r="H1025" s="16" t="s">
        <v>35</v>
      </c>
      <c r="I1025" s="16" t="s">
        <v>3113</v>
      </c>
      <c r="J1025" s="16" t="s">
        <v>3114</v>
      </c>
      <c r="K1025" s="21">
        <f>1/COUNTIF(J:J,'Store Data - 2017'!$J1025)</f>
        <v>0.14285714285714285</v>
      </c>
      <c r="L1025" s="16" t="s">
        <v>25</v>
      </c>
      <c r="M1025" s="16" t="s">
        <v>26</v>
      </c>
      <c r="N1025" s="16" t="s">
        <v>100</v>
      </c>
      <c r="O1025" s="16" t="s">
        <v>101</v>
      </c>
      <c r="P1025" s="16">
        <v>29203</v>
      </c>
      <c r="Q1025" s="16" t="s">
        <v>29</v>
      </c>
      <c r="R1025" s="16" t="s">
        <v>3115</v>
      </c>
      <c r="S1025" s="16" t="s">
        <v>31</v>
      </c>
      <c r="T1025" s="16" t="s">
        <v>84</v>
      </c>
      <c r="U1025" s="16" t="s">
        <v>3116</v>
      </c>
      <c r="V1025" s="18">
        <v>23.88</v>
      </c>
      <c r="W1025" s="16">
        <v>6</v>
      </c>
      <c r="X1025" s="16">
        <v>0</v>
      </c>
      <c r="Y1025" s="18">
        <v>11.223599999999999</v>
      </c>
    </row>
    <row r="1026" spans="1:25" x14ac:dyDescent="0.3">
      <c r="A1026" s="13">
        <v>3175</v>
      </c>
      <c r="B1026" s="13" t="s">
        <v>3117</v>
      </c>
      <c r="C1026" s="21">
        <f>1/COUNTIF(B:B,'Store Data - 2017'!$B1026)</f>
        <v>1</v>
      </c>
      <c r="D1026" s="14">
        <v>43050</v>
      </c>
      <c r="E1026" s="14">
        <v>43057</v>
      </c>
      <c r="F1026" s="22" t="str">
        <f>TEXT('Store Data - 2017'!$D1026,"mmmm")</f>
        <v>November</v>
      </c>
      <c r="G1026" s="22" t="str">
        <f>TEXT('Store Data - 2017'!$D1026,"dddd")</f>
        <v>Saturday</v>
      </c>
      <c r="H1026" s="13" t="s">
        <v>22</v>
      </c>
      <c r="I1026" s="13" t="s">
        <v>570</v>
      </c>
      <c r="J1026" s="13" t="s">
        <v>571</v>
      </c>
      <c r="K1026" s="21">
        <f>1/COUNTIF(J:J,'Store Data - 2017'!$J1026)</f>
        <v>6.6666666666666666E-2</v>
      </c>
      <c r="L1026" s="13" t="s">
        <v>25</v>
      </c>
      <c r="M1026" s="13" t="s">
        <v>26</v>
      </c>
      <c r="N1026" s="13" t="s">
        <v>553</v>
      </c>
      <c r="O1026" s="13" t="s">
        <v>76</v>
      </c>
      <c r="P1026" s="13">
        <v>48227</v>
      </c>
      <c r="Q1026" s="13" t="s">
        <v>51</v>
      </c>
      <c r="R1026" s="13" t="s">
        <v>3118</v>
      </c>
      <c r="S1026" s="13" t="s">
        <v>31</v>
      </c>
      <c r="T1026" s="13" t="s">
        <v>146</v>
      </c>
      <c r="U1026" s="13" t="s">
        <v>3119</v>
      </c>
      <c r="V1026" s="15">
        <v>181.86</v>
      </c>
      <c r="W1026" s="13">
        <v>7</v>
      </c>
      <c r="X1026" s="13">
        <v>0</v>
      </c>
      <c r="Y1026" s="15">
        <v>50.9208</v>
      </c>
    </row>
    <row r="1027" spans="1:25" x14ac:dyDescent="0.3">
      <c r="A1027" s="16">
        <v>3176</v>
      </c>
      <c r="B1027" s="16" t="s">
        <v>3120</v>
      </c>
      <c r="C1027" s="21">
        <f>1/COUNTIF(B:B,'Store Data - 2017'!$B1027)</f>
        <v>0.5</v>
      </c>
      <c r="D1027" s="17">
        <v>43001</v>
      </c>
      <c r="E1027" s="17">
        <v>43007</v>
      </c>
      <c r="F1027" s="22" t="str">
        <f>TEXT('Store Data - 2017'!$D1027,"mmmm")</f>
        <v>September</v>
      </c>
      <c r="G1027" s="22" t="str">
        <f>TEXT('Store Data - 2017'!$D1027,"dddd")</f>
        <v>Saturday</v>
      </c>
      <c r="H1027" s="16" t="s">
        <v>22</v>
      </c>
      <c r="I1027" s="16" t="s">
        <v>775</v>
      </c>
      <c r="J1027" s="16" t="s">
        <v>776</v>
      </c>
      <c r="K1027" s="21">
        <f>1/COUNTIF(J:J,'Store Data - 2017'!$J1027)</f>
        <v>0.16666666666666666</v>
      </c>
      <c r="L1027" s="16" t="s">
        <v>25</v>
      </c>
      <c r="M1027" s="16" t="s">
        <v>26</v>
      </c>
      <c r="N1027" s="16" t="s">
        <v>2358</v>
      </c>
      <c r="O1027" s="16" t="s">
        <v>639</v>
      </c>
      <c r="P1027" s="16">
        <v>80525</v>
      </c>
      <c r="Q1027" s="16" t="s">
        <v>120</v>
      </c>
      <c r="R1027" s="16" t="s">
        <v>3121</v>
      </c>
      <c r="S1027" s="16" t="s">
        <v>42</v>
      </c>
      <c r="T1027" s="16" t="s">
        <v>425</v>
      </c>
      <c r="U1027" s="16" t="s">
        <v>3122</v>
      </c>
      <c r="V1027" s="18">
        <v>180.58799999999999</v>
      </c>
      <c r="W1027" s="16">
        <v>2</v>
      </c>
      <c r="X1027" s="16">
        <v>0.7</v>
      </c>
      <c r="Y1027" s="18">
        <v>-240.78399999999999</v>
      </c>
    </row>
    <row r="1028" spans="1:25" x14ac:dyDescent="0.3">
      <c r="A1028" s="13">
        <v>3177</v>
      </c>
      <c r="B1028" s="13" t="s">
        <v>3120</v>
      </c>
      <c r="C1028" s="21">
        <f>1/COUNTIF(B:B,'Store Data - 2017'!$B1028)</f>
        <v>0.5</v>
      </c>
      <c r="D1028" s="14">
        <v>43001</v>
      </c>
      <c r="E1028" s="14">
        <v>43007</v>
      </c>
      <c r="F1028" s="22" t="str">
        <f>TEXT('Store Data - 2017'!$D1028,"mmmm")</f>
        <v>September</v>
      </c>
      <c r="G1028" s="22" t="str">
        <f>TEXT('Store Data - 2017'!$D1028,"dddd")</f>
        <v>Saturday</v>
      </c>
      <c r="H1028" s="13" t="s">
        <v>22</v>
      </c>
      <c r="I1028" s="13" t="s">
        <v>775</v>
      </c>
      <c r="J1028" s="13" t="s">
        <v>776</v>
      </c>
      <c r="K1028" s="21">
        <f>1/COUNTIF(J:J,'Store Data - 2017'!$J1028)</f>
        <v>0.16666666666666666</v>
      </c>
      <c r="L1028" s="13" t="s">
        <v>25</v>
      </c>
      <c r="M1028" s="13" t="s">
        <v>26</v>
      </c>
      <c r="N1028" s="13" t="s">
        <v>2358</v>
      </c>
      <c r="O1028" s="13" t="s">
        <v>639</v>
      </c>
      <c r="P1028" s="13">
        <v>80525</v>
      </c>
      <c r="Q1028" s="13" t="s">
        <v>120</v>
      </c>
      <c r="R1028" s="13" t="s">
        <v>3123</v>
      </c>
      <c r="S1028" s="13" t="s">
        <v>61</v>
      </c>
      <c r="T1028" s="13" t="s">
        <v>110</v>
      </c>
      <c r="U1028" s="13" t="s">
        <v>3124</v>
      </c>
      <c r="V1028" s="15">
        <v>47.984000000000002</v>
      </c>
      <c r="W1028" s="13">
        <v>2</v>
      </c>
      <c r="X1028" s="13">
        <v>0.2</v>
      </c>
      <c r="Y1028" s="15">
        <v>0.5998</v>
      </c>
    </row>
    <row r="1029" spans="1:25" x14ac:dyDescent="0.3">
      <c r="A1029" s="16">
        <v>3178</v>
      </c>
      <c r="B1029" s="16" t="s">
        <v>3125</v>
      </c>
      <c r="C1029" s="21">
        <f>1/COUNTIF(B:B,'Store Data - 2017'!$B1029)</f>
        <v>1</v>
      </c>
      <c r="D1029" s="17">
        <v>42988</v>
      </c>
      <c r="E1029" s="17">
        <v>42988</v>
      </c>
      <c r="F1029" s="22" t="str">
        <f>TEXT('Store Data - 2017'!$D1029,"mmmm")</f>
        <v>September</v>
      </c>
      <c r="G1029" s="22" t="str">
        <f>TEXT('Store Data - 2017'!$D1029,"dddd")</f>
        <v>Sunday</v>
      </c>
      <c r="H1029" s="16" t="s">
        <v>760</v>
      </c>
      <c r="I1029" s="16" t="s">
        <v>326</v>
      </c>
      <c r="J1029" s="16" t="s">
        <v>327</v>
      </c>
      <c r="K1029" s="21">
        <f>1/COUNTIF(J:J,'Store Data - 2017'!$J1029)</f>
        <v>0.14285714285714285</v>
      </c>
      <c r="L1029" s="16" t="s">
        <v>25</v>
      </c>
      <c r="M1029" s="16" t="s">
        <v>26</v>
      </c>
      <c r="N1029" s="16" t="s">
        <v>126</v>
      </c>
      <c r="O1029" s="16" t="s">
        <v>127</v>
      </c>
      <c r="P1029" s="16">
        <v>10024</v>
      </c>
      <c r="Q1029" s="16" t="s">
        <v>40</v>
      </c>
      <c r="R1029" s="16" t="s">
        <v>1399</v>
      </c>
      <c r="S1029" s="16" t="s">
        <v>31</v>
      </c>
      <c r="T1029" s="16" t="s">
        <v>32</v>
      </c>
      <c r="U1029" s="16" t="s">
        <v>1400</v>
      </c>
      <c r="V1029" s="18">
        <v>18.760000000000002</v>
      </c>
      <c r="W1029" s="16">
        <v>2</v>
      </c>
      <c r="X1029" s="16">
        <v>0</v>
      </c>
      <c r="Y1029" s="18">
        <v>9.0047999999999995</v>
      </c>
    </row>
    <row r="1030" spans="1:25" x14ac:dyDescent="0.3">
      <c r="A1030" s="13">
        <v>3179</v>
      </c>
      <c r="B1030" s="13" t="s">
        <v>3126</v>
      </c>
      <c r="C1030" s="21">
        <f>1/COUNTIF(B:B,'Store Data - 2017'!$B1030)</f>
        <v>0.33333333333333331</v>
      </c>
      <c r="D1030" s="14">
        <v>43074</v>
      </c>
      <c r="E1030" s="14">
        <v>43080</v>
      </c>
      <c r="F1030" s="22" t="str">
        <f>TEXT('Store Data - 2017'!$D1030,"mmmm")</f>
        <v>December</v>
      </c>
      <c r="G1030" s="22" t="str">
        <f>TEXT('Store Data - 2017'!$D1030,"dddd")</f>
        <v>Tuesday</v>
      </c>
      <c r="H1030" s="13" t="s">
        <v>22</v>
      </c>
      <c r="I1030" s="13" t="s">
        <v>3107</v>
      </c>
      <c r="J1030" s="13" t="s">
        <v>3108</v>
      </c>
      <c r="K1030" s="21">
        <f>1/COUNTIF(J:J,'Store Data - 2017'!$J1030)</f>
        <v>0.2</v>
      </c>
      <c r="L1030" s="13" t="s">
        <v>57</v>
      </c>
      <c r="M1030" s="13" t="s">
        <v>26</v>
      </c>
      <c r="N1030" s="13" t="s">
        <v>126</v>
      </c>
      <c r="O1030" s="13" t="s">
        <v>127</v>
      </c>
      <c r="P1030" s="13">
        <v>10011</v>
      </c>
      <c r="Q1030" s="13" t="s">
        <v>40</v>
      </c>
      <c r="R1030" s="13" t="s">
        <v>3127</v>
      </c>
      <c r="S1030" s="13" t="s">
        <v>42</v>
      </c>
      <c r="T1030" s="13" t="s">
        <v>87</v>
      </c>
      <c r="U1030" s="13" t="s">
        <v>3128</v>
      </c>
      <c r="V1030" s="15">
        <v>20.94</v>
      </c>
      <c r="W1030" s="13">
        <v>3</v>
      </c>
      <c r="X1030" s="13">
        <v>0</v>
      </c>
      <c r="Y1030" s="15">
        <v>6.0726000000000004</v>
      </c>
    </row>
    <row r="1031" spans="1:25" x14ac:dyDescent="0.3">
      <c r="A1031" s="16">
        <v>3180</v>
      </c>
      <c r="B1031" s="16" t="s">
        <v>3126</v>
      </c>
      <c r="C1031" s="21">
        <f>1/COUNTIF(B:B,'Store Data - 2017'!$B1031)</f>
        <v>0.33333333333333331</v>
      </c>
      <c r="D1031" s="17">
        <v>43074</v>
      </c>
      <c r="E1031" s="17">
        <v>43080</v>
      </c>
      <c r="F1031" s="22" t="str">
        <f>TEXT('Store Data - 2017'!$D1031,"mmmm")</f>
        <v>December</v>
      </c>
      <c r="G1031" s="22" t="str">
        <f>TEXT('Store Data - 2017'!$D1031,"dddd")</f>
        <v>Tuesday</v>
      </c>
      <c r="H1031" s="16" t="s">
        <v>22</v>
      </c>
      <c r="I1031" s="16" t="s">
        <v>3107</v>
      </c>
      <c r="J1031" s="16" t="s">
        <v>3108</v>
      </c>
      <c r="K1031" s="21">
        <f>1/COUNTIF(J:J,'Store Data - 2017'!$J1031)</f>
        <v>0.2</v>
      </c>
      <c r="L1031" s="16" t="s">
        <v>57</v>
      </c>
      <c r="M1031" s="16" t="s">
        <v>26</v>
      </c>
      <c r="N1031" s="16" t="s">
        <v>126</v>
      </c>
      <c r="O1031" s="16" t="s">
        <v>127</v>
      </c>
      <c r="P1031" s="16">
        <v>10011</v>
      </c>
      <c r="Q1031" s="16" t="s">
        <v>40</v>
      </c>
      <c r="R1031" s="16" t="s">
        <v>669</v>
      </c>
      <c r="S1031" s="16" t="s">
        <v>42</v>
      </c>
      <c r="T1031" s="16" t="s">
        <v>87</v>
      </c>
      <c r="U1031" s="16" t="s">
        <v>670</v>
      </c>
      <c r="V1031" s="18">
        <v>58.68</v>
      </c>
      <c r="W1031" s="16">
        <v>2</v>
      </c>
      <c r="X1031" s="16">
        <v>0</v>
      </c>
      <c r="Y1031" s="18">
        <v>18.190799999999999</v>
      </c>
    </row>
    <row r="1032" spans="1:25" x14ac:dyDescent="0.3">
      <c r="A1032" s="13">
        <v>3181</v>
      </c>
      <c r="B1032" s="13" t="s">
        <v>3126</v>
      </c>
      <c r="C1032" s="21">
        <f>1/COUNTIF(B:B,'Store Data - 2017'!$B1032)</f>
        <v>0.33333333333333331</v>
      </c>
      <c r="D1032" s="14">
        <v>43074</v>
      </c>
      <c r="E1032" s="14">
        <v>43080</v>
      </c>
      <c r="F1032" s="22" t="str">
        <f>TEXT('Store Data - 2017'!$D1032,"mmmm")</f>
        <v>December</v>
      </c>
      <c r="G1032" s="22" t="str">
        <f>TEXT('Store Data - 2017'!$D1032,"dddd")</f>
        <v>Tuesday</v>
      </c>
      <c r="H1032" s="13" t="s">
        <v>22</v>
      </c>
      <c r="I1032" s="13" t="s">
        <v>3107</v>
      </c>
      <c r="J1032" s="13" t="s">
        <v>3108</v>
      </c>
      <c r="K1032" s="21">
        <f>1/COUNTIF(J:J,'Store Data - 2017'!$J1032)</f>
        <v>0.2</v>
      </c>
      <c r="L1032" s="13" t="s">
        <v>57</v>
      </c>
      <c r="M1032" s="13" t="s">
        <v>26</v>
      </c>
      <c r="N1032" s="13" t="s">
        <v>126</v>
      </c>
      <c r="O1032" s="13" t="s">
        <v>127</v>
      </c>
      <c r="P1032" s="13">
        <v>10011</v>
      </c>
      <c r="Q1032" s="13" t="s">
        <v>40</v>
      </c>
      <c r="R1032" s="13" t="s">
        <v>3129</v>
      </c>
      <c r="S1032" s="13" t="s">
        <v>31</v>
      </c>
      <c r="T1032" s="13" t="s">
        <v>190</v>
      </c>
      <c r="U1032" s="13" t="s">
        <v>3130</v>
      </c>
      <c r="V1032" s="15">
        <v>254.9</v>
      </c>
      <c r="W1032" s="13">
        <v>5</v>
      </c>
      <c r="X1032" s="13">
        <v>0</v>
      </c>
      <c r="Y1032" s="15">
        <v>68.822999999999993</v>
      </c>
    </row>
    <row r="1033" spans="1:25" x14ac:dyDescent="0.3">
      <c r="A1033" s="16">
        <v>3182</v>
      </c>
      <c r="B1033" s="16" t="s">
        <v>3131</v>
      </c>
      <c r="C1033" s="21">
        <f>1/COUNTIF(B:B,'Store Data - 2017'!$B1033)</f>
        <v>0.25</v>
      </c>
      <c r="D1033" s="17">
        <v>43048</v>
      </c>
      <c r="E1033" s="17">
        <v>43051</v>
      </c>
      <c r="F1033" s="22" t="str">
        <f>TEXT('Store Data - 2017'!$D1033,"mmmm")</f>
        <v>November</v>
      </c>
      <c r="G1033" s="22" t="str">
        <f>TEXT('Store Data - 2017'!$D1033,"dddd")</f>
        <v>Thursday</v>
      </c>
      <c r="H1033" s="16" t="s">
        <v>35</v>
      </c>
      <c r="I1033" s="16" t="s">
        <v>1016</v>
      </c>
      <c r="J1033" s="16" t="s">
        <v>1017</v>
      </c>
      <c r="K1033" s="21">
        <f>1/COUNTIF(J:J,'Store Data - 2017'!$J1033)</f>
        <v>7.1428571428571425E-2</v>
      </c>
      <c r="L1033" s="16" t="s">
        <v>57</v>
      </c>
      <c r="M1033" s="16" t="s">
        <v>26</v>
      </c>
      <c r="N1033" s="16" t="s">
        <v>100</v>
      </c>
      <c r="O1033" s="16" t="s">
        <v>962</v>
      </c>
      <c r="P1033" s="16">
        <v>21044</v>
      </c>
      <c r="Q1033" s="16" t="s">
        <v>40</v>
      </c>
      <c r="R1033" s="16" t="s">
        <v>3132</v>
      </c>
      <c r="S1033" s="16" t="s">
        <v>31</v>
      </c>
      <c r="T1033" s="16" t="s">
        <v>84</v>
      </c>
      <c r="U1033" s="16" t="s">
        <v>3133</v>
      </c>
      <c r="V1033" s="18">
        <v>9.64</v>
      </c>
      <c r="W1033" s="16">
        <v>2</v>
      </c>
      <c r="X1033" s="16">
        <v>0</v>
      </c>
      <c r="Y1033" s="18">
        <v>4.4344000000000001</v>
      </c>
    </row>
    <row r="1034" spans="1:25" x14ac:dyDescent="0.3">
      <c r="A1034" s="13">
        <v>3183</v>
      </c>
      <c r="B1034" s="13" t="s">
        <v>3131</v>
      </c>
      <c r="C1034" s="21">
        <f>1/COUNTIF(B:B,'Store Data - 2017'!$B1034)</f>
        <v>0.25</v>
      </c>
      <c r="D1034" s="14">
        <v>43048</v>
      </c>
      <c r="E1034" s="14">
        <v>43051</v>
      </c>
      <c r="F1034" s="22" t="str">
        <f>TEXT('Store Data - 2017'!$D1034,"mmmm")</f>
        <v>November</v>
      </c>
      <c r="G1034" s="22" t="str">
        <f>TEXT('Store Data - 2017'!$D1034,"dddd")</f>
        <v>Thursday</v>
      </c>
      <c r="H1034" s="13" t="s">
        <v>35</v>
      </c>
      <c r="I1034" s="13" t="s">
        <v>1016</v>
      </c>
      <c r="J1034" s="13" t="s">
        <v>1017</v>
      </c>
      <c r="K1034" s="21">
        <f>1/COUNTIF(J:J,'Store Data - 2017'!$J1034)</f>
        <v>7.1428571428571425E-2</v>
      </c>
      <c r="L1034" s="13" t="s">
        <v>57</v>
      </c>
      <c r="M1034" s="13" t="s">
        <v>26</v>
      </c>
      <c r="N1034" s="13" t="s">
        <v>100</v>
      </c>
      <c r="O1034" s="13" t="s">
        <v>962</v>
      </c>
      <c r="P1034" s="13">
        <v>21044</v>
      </c>
      <c r="Q1034" s="13" t="s">
        <v>40</v>
      </c>
      <c r="R1034" s="13" t="s">
        <v>1011</v>
      </c>
      <c r="S1034" s="13" t="s">
        <v>61</v>
      </c>
      <c r="T1034" s="13" t="s">
        <v>110</v>
      </c>
      <c r="U1034" s="13" t="s">
        <v>1012</v>
      </c>
      <c r="V1034" s="15">
        <v>826.62</v>
      </c>
      <c r="W1034" s="13">
        <v>3</v>
      </c>
      <c r="X1034" s="13">
        <v>0</v>
      </c>
      <c r="Y1034" s="15">
        <v>355.44659999999999</v>
      </c>
    </row>
    <row r="1035" spans="1:25" x14ac:dyDescent="0.3">
      <c r="A1035" s="16">
        <v>3184</v>
      </c>
      <c r="B1035" s="16" t="s">
        <v>3131</v>
      </c>
      <c r="C1035" s="21">
        <f>1/COUNTIF(B:B,'Store Data - 2017'!$B1035)</f>
        <v>0.25</v>
      </c>
      <c r="D1035" s="17">
        <v>43048</v>
      </c>
      <c r="E1035" s="17">
        <v>43051</v>
      </c>
      <c r="F1035" s="22" t="str">
        <f>TEXT('Store Data - 2017'!$D1035,"mmmm")</f>
        <v>November</v>
      </c>
      <c r="G1035" s="22" t="str">
        <f>TEXT('Store Data - 2017'!$D1035,"dddd")</f>
        <v>Thursday</v>
      </c>
      <c r="H1035" s="16" t="s">
        <v>35</v>
      </c>
      <c r="I1035" s="16" t="s">
        <v>1016</v>
      </c>
      <c r="J1035" s="16" t="s">
        <v>1017</v>
      </c>
      <c r="K1035" s="21">
        <f>1/COUNTIF(J:J,'Store Data - 2017'!$J1035)</f>
        <v>7.1428571428571425E-2</v>
      </c>
      <c r="L1035" s="16" t="s">
        <v>57</v>
      </c>
      <c r="M1035" s="16" t="s">
        <v>26</v>
      </c>
      <c r="N1035" s="16" t="s">
        <v>100</v>
      </c>
      <c r="O1035" s="16" t="s">
        <v>962</v>
      </c>
      <c r="P1035" s="16">
        <v>21044</v>
      </c>
      <c r="Q1035" s="16" t="s">
        <v>40</v>
      </c>
      <c r="R1035" s="16" t="s">
        <v>299</v>
      </c>
      <c r="S1035" s="16" t="s">
        <v>31</v>
      </c>
      <c r="T1035" s="16" t="s">
        <v>70</v>
      </c>
      <c r="U1035" s="16" t="s">
        <v>300</v>
      </c>
      <c r="V1035" s="18">
        <v>1633.14</v>
      </c>
      <c r="W1035" s="16">
        <v>9</v>
      </c>
      <c r="X1035" s="16">
        <v>0</v>
      </c>
      <c r="Y1035" s="18">
        <v>473.61059999999998</v>
      </c>
    </row>
    <row r="1036" spans="1:25" x14ac:dyDescent="0.3">
      <c r="A1036" s="13">
        <v>3185</v>
      </c>
      <c r="B1036" s="13" t="s">
        <v>3131</v>
      </c>
      <c r="C1036" s="21">
        <f>1/COUNTIF(B:B,'Store Data - 2017'!$B1036)</f>
        <v>0.25</v>
      </c>
      <c r="D1036" s="14">
        <v>43048</v>
      </c>
      <c r="E1036" s="14">
        <v>43051</v>
      </c>
      <c r="F1036" s="22" t="str">
        <f>TEXT('Store Data - 2017'!$D1036,"mmmm")</f>
        <v>November</v>
      </c>
      <c r="G1036" s="22" t="str">
        <f>TEXT('Store Data - 2017'!$D1036,"dddd")</f>
        <v>Thursday</v>
      </c>
      <c r="H1036" s="13" t="s">
        <v>35</v>
      </c>
      <c r="I1036" s="13" t="s">
        <v>1016</v>
      </c>
      <c r="J1036" s="13" t="s">
        <v>1017</v>
      </c>
      <c r="K1036" s="21">
        <f>1/COUNTIF(J:J,'Store Data - 2017'!$J1036)</f>
        <v>7.1428571428571425E-2</v>
      </c>
      <c r="L1036" s="13" t="s">
        <v>57</v>
      </c>
      <c r="M1036" s="13" t="s">
        <v>26</v>
      </c>
      <c r="N1036" s="13" t="s">
        <v>100</v>
      </c>
      <c r="O1036" s="13" t="s">
        <v>962</v>
      </c>
      <c r="P1036" s="13">
        <v>21044</v>
      </c>
      <c r="Q1036" s="13" t="s">
        <v>40</v>
      </c>
      <c r="R1036" s="13" t="s">
        <v>299</v>
      </c>
      <c r="S1036" s="13" t="s">
        <v>31</v>
      </c>
      <c r="T1036" s="13" t="s">
        <v>70</v>
      </c>
      <c r="U1036" s="13" t="s">
        <v>300</v>
      </c>
      <c r="V1036" s="15">
        <v>544.38</v>
      </c>
      <c r="W1036" s="13">
        <v>3</v>
      </c>
      <c r="X1036" s="13">
        <v>0</v>
      </c>
      <c r="Y1036" s="15">
        <v>157.87020000000001</v>
      </c>
    </row>
    <row r="1037" spans="1:25" x14ac:dyDescent="0.3">
      <c r="A1037" s="16">
        <v>3188</v>
      </c>
      <c r="B1037" s="16" t="s">
        <v>3134</v>
      </c>
      <c r="C1037" s="21">
        <f>1/COUNTIF(B:B,'Store Data - 2017'!$B1037)</f>
        <v>1</v>
      </c>
      <c r="D1037" s="17">
        <v>42806</v>
      </c>
      <c r="E1037" s="17">
        <v>42811</v>
      </c>
      <c r="F1037" s="22" t="str">
        <f>TEXT('Store Data - 2017'!$D1037,"mmmm")</f>
        <v>March</v>
      </c>
      <c r="G1037" s="22" t="str">
        <f>TEXT('Store Data - 2017'!$D1037,"dddd")</f>
        <v>Sunday</v>
      </c>
      <c r="H1037" s="16" t="s">
        <v>22</v>
      </c>
      <c r="I1037" s="16" t="s">
        <v>3135</v>
      </c>
      <c r="J1037" s="16" t="s">
        <v>3136</v>
      </c>
      <c r="K1037" s="21">
        <f>1/COUNTIF(J:J,'Store Data - 2017'!$J1037)</f>
        <v>0.33333333333333331</v>
      </c>
      <c r="L1037" s="16" t="s">
        <v>57</v>
      </c>
      <c r="M1037" s="16" t="s">
        <v>26</v>
      </c>
      <c r="N1037" s="16" t="s">
        <v>344</v>
      </c>
      <c r="O1037" s="16" t="s">
        <v>345</v>
      </c>
      <c r="P1037" s="16">
        <v>1852</v>
      </c>
      <c r="Q1037" s="16" t="s">
        <v>40</v>
      </c>
      <c r="R1037" s="16" t="s">
        <v>3137</v>
      </c>
      <c r="S1037" s="16" t="s">
        <v>61</v>
      </c>
      <c r="T1037" s="16" t="s">
        <v>62</v>
      </c>
      <c r="U1037" s="16" t="s">
        <v>3138</v>
      </c>
      <c r="V1037" s="18">
        <v>69.930000000000007</v>
      </c>
      <c r="W1037" s="16">
        <v>7</v>
      </c>
      <c r="X1037" s="16">
        <v>0</v>
      </c>
      <c r="Y1037" s="18">
        <v>32.1678</v>
      </c>
    </row>
    <row r="1038" spans="1:25" x14ac:dyDescent="0.3">
      <c r="A1038" s="13">
        <v>3189</v>
      </c>
      <c r="B1038" s="13" t="s">
        <v>3139</v>
      </c>
      <c r="C1038" s="21">
        <f>1/COUNTIF(B:B,'Store Data - 2017'!$B1038)</f>
        <v>0.5</v>
      </c>
      <c r="D1038" s="14">
        <v>43028</v>
      </c>
      <c r="E1038" s="14">
        <v>43030</v>
      </c>
      <c r="F1038" s="22" t="str">
        <f>TEXT('Store Data - 2017'!$D1038,"mmmm")</f>
        <v>October</v>
      </c>
      <c r="G1038" s="22" t="str">
        <f>TEXT('Store Data - 2017'!$D1038,"dddd")</f>
        <v>Friday</v>
      </c>
      <c r="H1038" s="13" t="s">
        <v>35</v>
      </c>
      <c r="I1038" s="13" t="s">
        <v>3140</v>
      </c>
      <c r="J1038" s="13" t="s">
        <v>3141</v>
      </c>
      <c r="K1038" s="21">
        <f>1/COUNTIF(J:J,'Store Data - 2017'!$J1038)</f>
        <v>0.33333333333333331</v>
      </c>
      <c r="L1038" s="13" t="s">
        <v>57</v>
      </c>
      <c r="M1038" s="13" t="s">
        <v>26</v>
      </c>
      <c r="N1038" s="13" t="s">
        <v>3142</v>
      </c>
      <c r="O1038" s="13" t="s">
        <v>134</v>
      </c>
      <c r="P1038" s="13">
        <v>95695</v>
      </c>
      <c r="Q1038" s="13" t="s">
        <v>120</v>
      </c>
      <c r="R1038" s="13" t="s">
        <v>1918</v>
      </c>
      <c r="S1038" s="13" t="s">
        <v>31</v>
      </c>
      <c r="T1038" s="13" t="s">
        <v>113</v>
      </c>
      <c r="U1038" s="13" t="s">
        <v>1919</v>
      </c>
      <c r="V1038" s="15">
        <v>3.75</v>
      </c>
      <c r="W1038" s="13">
        <v>1</v>
      </c>
      <c r="X1038" s="13">
        <v>0</v>
      </c>
      <c r="Y1038" s="15">
        <v>1.8</v>
      </c>
    </row>
    <row r="1039" spans="1:25" x14ac:dyDescent="0.3">
      <c r="A1039" s="16">
        <v>3190</v>
      </c>
      <c r="B1039" s="16" t="s">
        <v>3139</v>
      </c>
      <c r="C1039" s="21">
        <f>1/COUNTIF(B:B,'Store Data - 2017'!$B1039)</f>
        <v>0.5</v>
      </c>
      <c r="D1039" s="17">
        <v>43028</v>
      </c>
      <c r="E1039" s="17">
        <v>43030</v>
      </c>
      <c r="F1039" s="22" t="str">
        <f>TEXT('Store Data - 2017'!$D1039,"mmmm")</f>
        <v>October</v>
      </c>
      <c r="G1039" s="22" t="str">
        <f>TEXT('Store Data - 2017'!$D1039,"dddd")</f>
        <v>Friday</v>
      </c>
      <c r="H1039" s="16" t="s">
        <v>35</v>
      </c>
      <c r="I1039" s="16" t="s">
        <v>3140</v>
      </c>
      <c r="J1039" s="16" t="s">
        <v>3141</v>
      </c>
      <c r="K1039" s="21">
        <f>1/COUNTIF(J:J,'Store Data - 2017'!$J1039)</f>
        <v>0.33333333333333331</v>
      </c>
      <c r="L1039" s="16" t="s">
        <v>57</v>
      </c>
      <c r="M1039" s="16" t="s">
        <v>26</v>
      </c>
      <c r="N1039" s="16" t="s">
        <v>3142</v>
      </c>
      <c r="O1039" s="16" t="s">
        <v>134</v>
      </c>
      <c r="P1039" s="16">
        <v>95695</v>
      </c>
      <c r="Q1039" s="16" t="s">
        <v>120</v>
      </c>
      <c r="R1039" s="16" t="s">
        <v>3143</v>
      </c>
      <c r="S1039" s="16" t="s">
        <v>31</v>
      </c>
      <c r="T1039" s="16" t="s">
        <v>84</v>
      </c>
      <c r="U1039" s="16" t="s">
        <v>3144</v>
      </c>
      <c r="V1039" s="18">
        <v>20.928000000000001</v>
      </c>
      <c r="W1039" s="16">
        <v>4</v>
      </c>
      <c r="X1039" s="16">
        <v>0.2</v>
      </c>
      <c r="Y1039" s="18">
        <v>7.5864000000000003</v>
      </c>
    </row>
    <row r="1040" spans="1:25" x14ac:dyDescent="0.3">
      <c r="A1040" s="13">
        <v>3192</v>
      </c>
      <c r="B1040" s="13" t="s">
        <v>3145</v>
      </c>
      <c r="C1040" s="21">
        <f>1/COUNTIF(B:B,'Store Data - 2017'!$B1040)</f>
        <v>1</v>
      </c>
      <c r="D1040" s="14">
        <v>43010</v>
      </c>
      <c r="E1040" s="14">
        <v>43016</v>
      </c>
      <c r="F1040" s="22" t="str">
        <f>TEXT('Store Data - 2017'!$D1040,"mmmm")</f>
        <v>October</v>
      </c>
      <c r="G1040" s="22" t="str">
        <f>TEXT('Store Data - 2017'!$D1040,"dddd")</f>
        <v>Monday</v>
      </c>
      <c r="H1040" s="13" t="s">
        <v>22</v>
      </c>
      <c r="I1040" s="13" t="s">
        <v>2159</v>
      </c>
      <c r="J1040" s="13" t="s">
        <v>2160</v>
      </c>
      <c r="K1040" s="21">
        <f>1/COUNTIF(J:J,'Store Data - 2017'!$J1040)</f>
        <v>0.33333333333333331</v>
      </c>
      <c r="L1040" s="13" t="s">
        <v>57</v>
      </c>
      <c r="M1040" s="13" t="s">
        <v>26</v>
      </c>
      <c r="N1040" s="13" t="s">
        <v>126</v>
      </c>
      <c r="O1040" s="13" t="s">
        <v>127</v>
      </c>
      <c r="P1040" s="13">
        <v>10035</v>
      </c>
      <c r="Q1040" s="13" t="s">
        <v>40</v>
      </c>
      <c r="R1040" s="13" t="s">
        <v>3146</v>
      </c>
      <c r="S1040" s="13" t="s">
        <v>61</v>
      </c>
      <c r="T1040" s="13" t="s">
        <v>62</v>
      </c>
      <c r="U1040" s="13" t="s">
        <v>3147</v>
      </c>
      <c r="V1040" s="15">
        <v>65.989999999999995</v>
      </c>
      <c r="W1040" s="13">
        <v>1</v>
      </c>
      <c r="X1040" s="13">
        <v>0</v>
      </c>
      <c r="Y1040" s="15">
        <v>17.157399999999999</v>
      </c>
    </row>
    <row r="1041" spans="1:25" x14ac:dyDescent="0.3">
      <c r="A1041" s="16">
        <v>3193</v>
      </c>
      <c r="B1041" s="16" t="s">
        <v>3148</v>
      </c>
      <c r="C1041" s="21">
        <f>1/COUNTIF(B:B,'Store Data - 2017'!$B1041)</f>
        <v>1</v>
      </c>
      <c r="D1041" s="17">
        <v>42890</v>
      </c>
      <c r="E1041" s="17">
        <v>42894</v>
      </c>
      <c r="F1041" s="22" t="str">
        <f>TEXT('Store Data - 2017'!$D1041,"mmmm")</f>
        <v>June</v>
      </c>
      <c r="G1041" s="22" t="str">
        <f>TEXT('Store Data - 2017'!$D1041,"dddd")</f>
        <v>Sunday</v>
      </c>
      <c r="H1041" s="16" t="s">
        <v>22</v>
      </c>
      <c r="I1041" s="16" t="s">
        <v>2432</v>
      </c>
      <c r="J1041" s="16" t="s">
        <v>2433</v>
      </c>
      <c r="K1041" s="21">
        <f>1/COUNTIF(J:J,'Store Data - 2017'!$J1041)</f>
        <v>0.25</v>
      </c>
      <c r="L1041" s="16" t="s">
        <v>57</v>
      </c>
      <c r="M1041" s="16" t="s">
        <v>26</v>
      </c>
      <c r="N1041" s="16" t="s">
        <v>3149</v>
      </c>
      <c r="O1041" s="16" t="s">
        <v>50</v>
      </c>
      <c r="P1041" s="16">
        <v>77489</v>
      </c>
      <c r="Q1041" s="16" t="s">
        <v>51</v>
      </c>
      <c r="R1041" s="16" t="s">
        <v>3150</v>
      </c>
      <c r="S1041" s="16" t="s">
        <v>31</v>
      </c>
      <c r="T1041" s="16" t="s">
        <v>84</v>
      </c>
      <c r="U1041" s="16" t="s">
        <v>3151</v>
      </c>
      <c r="V1041" s="18">
        <v>6.37</v>
      </c>
      <c r="W1041" s="16">
        <v>7</v>
      </c>
      <c r="X1041" s="16">
        <v>0.8</v>
      </c>
      <c r="Y1041" s="18">
        <v>-9.5549999999999997</v>
      </c>
    </row>
    <row r="1042" spans="1:25" x14ac:dyDescent="0.3">
      <c r="A1042" s="13">
        <v>3197</v>
      </c>
      <c r="B1042" s="13" t="s">
        <v>3152</v>
      </c>
      <c r="C1042" s="21">
        <f>1/COUNTIF(B:B,'Store Data - 2017'!$B1042)</f>
        <v>1</v>
      </c>
      <c r="D1042" s="14">
        <v>42938</v>
      </c>
      <c r="E1042" s="14">
        <v>42944</v>
      </c>
      <c r="F1042" s="22" t="str">
        <f>TEXT('Store Data - 2017'!$D1042,"mmmm")</f>
        <v>July</v>
      </c>
      <c r="G1042" s="22" t="str">
        <f>TEXT('Store Data - 2017'!$D1042,"dddd")</f>
        <v>Saturday</v>
      </c>
      <c r="H1042" s="13" t="s">
        <v>22</v>
      </c>
      <c r="I1042" s="13" t="s">
        <v>205</v>
      </c>
      <c r="J1042" s="13" t="s">
        <v>206</v>
      </c>
      <c r="K1042" s="21">
        <f>1/COUNTIF(J:J,'Store Data - 2017'!$J1042)</f>
        <v>0.16666666666666666</v>
      </c>
      <c r="L1042" s="13" t="s">
        <v>57</v>
      </c>
      <c r="M1042" s="13" t="s">
        <v>26</v>
      </c>
      <c r="N1042" s="13" t="s">
        <v>126</v>
      </c>
      <c r="O1042" s="13" t="s">
        <v>127</v>
      </c>
      <c r="P1042" s="13">
        <v>10009</v>
      </c>
      <c r="Q1042" s="13" t="s">
        <v>40</v>
      </c>
      <c r="R1042" s="13" t="s">
        <v>2420</v>
      </c>
      <c r="S1042" s="13" t="s">
        <v>61</v>
      </c>
      <c r="T1042" s="13" t="s">
        <v>62</v>
      </c>
      <c r="U1042" s="13" t="s">
        <v>2421</v>
      </c>
      <c r="V1042" s="15">
        <v>29.97</v>
      </c>
      <c r="W1042" s="13">
        <v>3</v>
      </c>
      <c r="X1042" s="13">
        <v>0</v>
      </c>
      <c r="Y1042" s="15">
        <v>14.085900000000001</v>
      </c>
    </row>
    <row r="1043" spans="1:25" x14ac:dyDescent="0.3">
      <c r="A1043" s="16">
        <v>3200</v>
      </c>
      <c r="B1043" s="16" t="s">
        <v>3153</v>
      </c>
      <c r="C1043" s="21">
        <f>1/COUNTIF(B:B,'Store Data - 2017'!$B1043)</f>
        <v>1</v>
      </c>
      <c r="D1043" s="17">
        <v>43087</v>
      </c>
      <c r="E1043" s="17">
        <v>43091</v>
      </c>
      <c r="F1043" s="22" t="str">
        <f>TEXT('Store Data - 2017'!$D1043,"mmmm")</f>
        <v>December</v>
      </c>
      <c r="G1043" s="22" t="str">
        <f>TEXT('Store Data - 2017'!$D1043,"dddd")</f>
        <v>Monday</v>
      </c>
      <c r="H1043" s="16" t="s">
        <v>22</v>
      </c>
      <c r="I1043" s="16" t="s">
        <v>3154</v>
      </c>
      <c r="J1043" s="16" t="s">
        <v>3155</v>
      </c>
      <c r="K1043" s="21">
        <f>1/COUNTIF(J:J,'Store Data - 2017'!$J1043)</f>
        <v>1</v>
      </c>
      <c r="L1043" s="16" t="s">
        <v>57</v>
      </c>
      <c r="M1043" s="16" t="s">
        <v>26</v>
      </c>
      <c r="N1043" s="16" t="s">
        <v>38</v>
      </c>
      <c r="O1043" s="16" t="s">
        <v>39</v>
      </c>
      <c r="P1043" s="16">
        <v>19134</v>
      </c>
      <c r="Q1043" s="16" t="s">
        <v>40</v>
      </c>
      <c r="R1043" s="16" t="s">
        <v>3156</v>
      </c>
      <c r="S1043" s="16" t="s">
        <v>31</v>
      </c>
      <c r="T1043" s="16" t="s">
        <v>146</v>
      </c>
      <c r="U1043" s="16" t="s">
        <v>3157</v>
      </c>
      <c r="V1043" s="18">
        <v>18.704000000000001</v>
      </c>
      <c r="W1043" s="16">
        <v>7</v>
      </c>
      <c r="X1043" s="16">
        <v>0.2</v>
      </c>
      <c r="Y1043" s="18">
        <v>2.3380000000000001</v>
      </c>
    </row>
    <row r="1044" spans="1:25" x14ac:dyDescent="0.3">
      <c r="A1044" s="13">
        <v>3211</v>
      </c>
      <c r="B1044" s="13" t="s">
        <v>3158</v>
      </c>
      <c r="C1044" s="21">
        <f>1/COUNTIF(B:B,'Store Data - 2017'!$B1044)</f>
        <v>0.5</v>
      </c>
      <c r="D1044" s="14">
        <v>43000</v>
      </c>
      <c r="E1044" s="14">
        <v>43005</v>
      </c>
      <c r="F1044" s="22" t="str">
        <f>TEXT('Store Data - 2017'!$D1044,"mmmm")</f>
        <v>September</v>
      </c>
      <c r="G1044" s="22" t="str">
        <f>TEXT('Store Data - 2017'!$D1044,"dddd")</f>
        <v>Friday</v>
      </c>
      <c r="H1044" s="13" t="s">
        <v>22</v>
      </c>
      <c r="I1044" s="13" t="s">
        <v>175</v>
      </c>
      <c r="J1044" s="13" t="s">
        <v>176</v>
      </c>
      <c r="K1044" s="21">
        <f>1/COUNTIF(J:J,'Store Data - 2017'!$J1044)</f>
        <v>9.0909090909090912E-2</v>
      </c>
      <c r="L1044" s="13" t="s">
        <v>57</v>
      </c>
      <c r="M1044" s="13" t="s">
        <v>26</v>
      </c>
      <c r="N1044" s="13" t="s">
        <v>3159</v>
      </c>
      <c r="O1044" s="13" t="s">
        <v>50</v>
      </c>
      <c r="P1044" s="13">
        <v>77581</v>
      </c>
      <c r="Q1044" s="13" t="s">
        <v>51</v>
      </c>
      <c r="R1044" s="13" t="s">
        <v>3160</v>
      </c>
      <c r="S1044" s="13" t="s">
        <v>31</v>
      </c>
      <c r="T1044" s="13" t="s">
        <v>180</v>
      </c>
      <c r="U1044" s="13" t="s">
        <v>1925</v>
      </c>
      <c r="V1044" s="15">
        <v>13.391999999999999</v>
      </c>
      <c r="W1044" s="13">
        <v>3</v>
      </c>
      <c r="X1044" s="13">
        <v>0.2</v>
      </c>
      <c r="Y1044" s="15">
        <v>5.0220000000000002</v>
      </c>
    </row>
    <row r="1045" spans="1:25" x14ac:dyDescent="0.3">
      <c r="A1045" s="16">
        <v>3212</v>
      </c>
      <c r="B1045" s="16" t="s">
        <v>3158</v>
      </c>
      <c r="C1045" s="21">
        <f>1/COUNTIF(B:B,'Store Data - 2017'!$B1045)</f>
        <v>0.5</v>
      </c>
      <c r="D1045" s="17">
        <v>43000</v>
      </c>
      <c r="E1045" s="17">
        <v>43005</v>
      </c>
      <c r="F1045" s="22" t="str">
        <f>TEXT('Store Data - 2017'!$D1045,"mmmm")</f>
        <v>September</v>
      </c>
      <c r="G1045" s="22" t="str">
        <f>TEXT('Store Data - 2017'!$D1045,"dddd")</f>
        <v>Friday</v>
      </c>
      <c r="H1045" s="16" t="s">
        <v>22</v>
      </c>
      <c r="I1045" s="16" t="s">
        <v>175</v>
      </c>
      <c r="J1045" s="16" t="s">
        <v>176</v>
      </c>
      <c r="K1045" s="21">
        <f>1/COUNTIF(J:J,'Store Data - 2017'!$J1045)</f>
        <v>9.0909090909090912E-2</v>
      </c>
      <c r="L1045" s="16" t="s">
        <v>57</v>
      </c>
      <c r="M1045" s="16" t="s">
        <v>26</v>
      </c>
      <c r="N1045" s="16" t="s">
        <v>3159</v>
      </c>
      <c r="O1045" s="16" t="s">
        <v>50</v>
      </c>
      <c r="P1045" s="16">
        <v>77581</v>
      </c>
      <c r="Q1045" s="16" t="s">
        <v>51</v>
      </c>
      <c r="R1045" s="16" t="s">
        <v>2974</v>
      </c>
      <c r="S1045" s="16" t="s">
        <v>31</v>
      </c>
      <c r="T1045" s="16" t="s">
        <v>84</v>
      </c>
      <c r="U1045" s="16" t="s">
        <v>2975</v>
      </c>
      <c r="V1045" s="18">
        <v>11.228</v>
      </c>
      <c r="W1045" s="16">
        <v>7</v>
      </c>
      <c r="X1045" s="16">
        <v>0.8</v>
      </c>
      <c r="Y1045" s="18">
        <v>-18.526199999999999</v>
      </c>
    </row>
    <row r="1046" spans="1:25" x14ac:dyDescent="0.3">
      <c r="A1046" s="13">
        <v>3216</v>
      </c>
      <c r="B1046" s="13" t="s">
        <v>3161</v>
      </c>
      <c r="C1046" s="21">
        <f>1/COUNTIF(B:B,'Store Data - 2017'!$B1046)</f>
        <v>1</v>
      </c>
      <c r="D1046" s="14">
        <v>42924</v>
      </c>
      <c r="E1046" s="14">
        <v>42926</v>
      </c>
      <c r="F1046" s="22" t="str">
        <f>TEXT('Store Data - 2017'!$D1046,"mmmm")</f>
        <v>July</v>
      </c>
      <c r="G1046" s="22" t="str">
        <f>TEXT('Store Data - 2017'!$D1046,"dddd")</f>
        <v>Saturday</v>
      </c>
      <c r="H1046" s="13" t="s">
        <v>80</v>
      </c>
      <c r="I1046" s="13" t="s">
        <v>3162</v>
      </c>
      <c r="J1046" s="13" t="s">
        <v>3163</v>
      </c>
      <c r="K1046" s="21">
        <f>1/COUNTIF(J:J,'Store Data - 2017'!$J1046)</f>
        <v>0.2</v>
      </c>
      <c r="L1046" s="13" t="s">
        <v>25</v>
      </c>
      <c r="M1046" s="13" t="s">
        <v>26</v>
      </c>
      <c r="N1046" s="13" t="s">
        <v>3164</v>
      </c>
      <c r="O1046" s="13" t="s">
        <v>134</v>
      </c>
      <c r="P1046" s="13">
        <v>94403</v>
      </c>
      <c r="Q1046" s="13" t="s">
        <v>120</v>
      </c>
      <c r="R1046" s="13" t="s">
        <v>3165</v>
      </c>
      <c r="S1046" s="13" t="s">
        <v>31</v>
      </c>
      <c r="T1046" s="13" t="s">
        <v>113</v>
      </c>
      <c r="U1046" s="13" t="s">
        <v>3166</v>
      </c>
      <c r="V1046" s="15">
        <v>75.180000000000007</v>
      </c>
      <c r="W1046" s="13">
        <v>6</v>
      </c>
      <c r="X1046" s="13">
        <v>0</v>
      </c>
      <c r="Y1046" s="15">
        <v>35.334600000000002</v>
      </c>
    </row>
    <row r="1047" spans="1:25" x14ac:dyDescent="0.3">
      <c r="A1047" s="16">
        <v>3218</v>
      </c>
      <c r="B1047" s="16" t="s">
        <v>3167</v>
      </c>
      <c r="C1047" s="21">
        <f>1/COUNTIF(B:B,'Store Data - 2017'!$B1047)</f>
        <v>0.5</v>
      </c>
      <c r="D1047" s="17">
        <v>43049</v>
      </c>
      <c r="E1047" s="17">
        <v>43055</v>
      </c>
      <c r="F1047" s="22" t="str">
        <f>TEXT('Store Data - 2017'!$D1047,"mmmm")</f>
        <v>November</v>
      </c>
      <c r="G1047" s="22" t="str">
        <f>TEXT('Store Data - 2017'!$D1047,"dddd")</f>
        <v>Friday</v>
      </c>
      <c r="H1047" s="16" t="s">
        <v>22</v>
      </c>
      <c r="I1047" s="16" t="s">
        <v>1874</v>
      </c>
      <c r="J1047" s="16" t="s">
        <v>1875</v>
      </c>
      <c r="K1047" s="21">
        <f>1/COUNTIF(J:J,'Store Data - 2017'!$J1047)</f>
        <v>0.1111111111111111</v>
      </c>
      <c r="L1047" s="16" t="s">
        <v>57</v>
      </c>
      <c r="M1047" s="16" t="s">
        <v>26</v>
      </c>
      <c r="N1047" s="16" t="s">
        <v>126</v>
      </c>
      <c r="O1047" s="16" t="s">
        <v>127</v>
      </c>
      <c r="P1047" s="16">
        <v>10024</v>
      </c>
      <c r="Q1047" s="16" t="s">
        <v>40</v>
      </c>
      <c r="R1047" s="16" t="s">
        <v>3168</v>
      </c>
      <c r="S1047" s="16" t="s">
        <v>31</v>
      </c>
      <c r="T1047" s="16" t="s">
        <v>84</v>
      </c>
      <c r="U1047" s="16" t="s">
        <v>3169</v>
      </c>
      <c r="V1047" s="18">
        <v>931.17600000000004</v>
      </c>
      <c r="W1047" s="16">
        <v>3</v>
      </c>
      <c r="X1047" s="16">
        <v>0.2</v>
      </c>
      <c r="Y1047" s="18">
        <v>314.27190000000002</v>
      </c>
    </row>
    <row r="1048" spans="1:25" x14ac:dyDescent="0.3">
      <c r="A1048" s="13">
        <v>3219</v>
      </c>
      <c r="B1048" s="13" t="s">
        <v>3167</v>
      </c>
      <c r="C1048" s="21">
        <f>1/COUNTIF(B:B,'Store Data - 2017'!$B1048)</f>
        <v>0.5</v>
      </c>
      <c r="D1048" s="14">
        <v>43049</v>
      </c>
      <c r="E1048" s="14">
        <v>43055</v>
      </c>
      <c r="F1048" s="22" t="str">
        <f>TEXT('Store Data - 2017'!$D1048,"mmmm")</f>
        <v>November</v>
      </c>
      <c r="G1048" s="22" t="str">
        <f>TEXT('Store Data - 2017'!$D1048,"dddd")</f>
        <v>Friday</v>
      </c>
      <c r="H1048" s="13" t="s">
        <v>22</v>
      </c>
      <c r="I1048" s="13" t="s">
        <v>1874</v>
      </c>
      <c r="J1048" s="13" t="s">
        <v>1875</v>
      </c>
      <c r="K1048" s="21">
        <f>1/COUNTIF(J:J,'Store Data - 2017'!$J1048)</f>
        <v>0.1111111111111111</v>
      </c>
      <c r="L1048" s="13" t="s">
        <v>57</v>
      </c>
      <c r="M1048" s="13" t="s">
        <v>26</v>
      </c>
      <c r="N1048" s="13" t="s">
        <v>126</v>
      </c>
      <c r="O1048" s="13" t="s">
        <v>127</v>
      </c>
      <c r="P1048" s="13">
        <v>10024</v>
      </c>
      <c r="Q1048" s="13" t="s">
        <v>40</v>
      </c>
      <c r="R1048" s="13" t="s">
        <v>1271</v>
      </c>
      <c r="S1048" s="13" t="s">
        <v>61</v>
      </c>
      <c r="T1048" s="13" t="s">
        <v>62</v>
      </c>
      <c r="U1048" s="13" t="s">
        <v>3085</v>
      </c>
      <c r="V1048" s="15">
        <v>430.88</v>
      </c>
      <c r="W1048" s="13">
        <v>2</v>
      </c>
      <c r="X1048" s="13">
        <v>0</v>
      </c>
      <c r="Y1048" s="15">
        <v>124.9552</v>
      </c>
    </row>
    <row r="1049" spans="1:25" x14ac:dyDescent="0.3">
      <c r="A1049" s="16">
        <v>3231</v>
      </c>
      <c r="B1049" s="16" t="s">
        <v>3170</v>
      </c>
      <c r="C1049" s="21">
        <f>1/COUNTIF(B:B,'Store Data - 2017'!$B1049)</f>
        <v>1</v>
      </c>
      <c r="D1049" s="17">
        <v>42979</v>
      </c>
      <c r="E1049" s="17">
        <v>42983</v>
      </c>
      <c r="F1049" s="22" t="str">
        <f>TEXT('Store Data - 2017'!$D1049,"mmmm")</f>
        <v>September</v>
      </c>
      <c r="G1049" s="22" t="str">
        <f>TEXT('Store Data - 2017'!$D1049,"dddd")</f>
        <v>Friday</v>
      </c>
      <c r="H1049" s="16" t="s">
        <v>35</v>
      </c>
      <c r="I1049" s="16" t="s">
        <v>531</v>
      </c>
      <c r="J1049" s="16" t="s">
        <v>532</v>
      </c>
      <c r="K1049" s="21">
        <f>1/COUNTIF(J:J,'Store Data - 2017'!$J1049)</f>
        <v>0.33333333333333331</v>
      </c>
      <c r="L1049" s="16" t="s">
        <v>25</v>
      </c>
      <c r="M1049" s="16" t="s">
        <v>26</v>
      </c>
      <c r="N1049" s="16" t="s">
        <v>126</v>
      </c>
      <c r="O1049" s="16" t="s">
        <v>127</v>
      </c>
      <c r="P1049" s="16">
        <v>10009</v>
      </c>
      <c r="Q1049" s="16" t="s">
        <v>40</v>
      </c>
      <c r="R1049" s="16" t="s">
        <v>3171</v>
      </c>
      <c r="S1049" s="16" t="s">
        <v>42</v>
      </c>
      <c r="T1049" s="16" t="s">
        <v>87</v>
      </c>
      <c r="U1049" s="16" t="s">
        <v>3172</v>
      </c>
      <c r="V1049" s="18">
        <v>114.9</v>
      </c>
      <c r="W1049" s="16">
        <v>5</v>
      </c>
      <c r="X1049" s="16">
        <v>0</v>
      </c>
      <c r="Y1049" s="18">
        <v>39.066000000000003</v>
      </c>
    </row>
    <row r="1050" spans="1:25" x14ac:dyDescent="0.3">
      <c r="A1050" s="13">
        <v>3232</v>
      </c>
      <c r="B1050" s="13" t="s">
        <v>3173</v>
      </c>
      <c r="C1050" s="21">
        <f>1/COUNTIF(B:B,'Store Data - 2017'!$B1050)</f>
        <v>0.33333333333333331</v>
      </c>
      <c r="D1050" s="14">
        <v>42841</v>
      </c>
      <c r="E1050" s="14">
        <v>42847</v>
      </c>
      <c r="F1050" s="22" t="str">
        <f>TEXT('Store Data - 2017'!$D1050,"mmmm")</f>
        <v>April</v>
      </c>
      <c r="G1050" s="22" t="str">
        <f>TEXT('Store Data - 2017'!$D1050,"dddd")</f>
        <v>Sunday</v>
      </c>
      <c r="H1050" s="13" t="s">
        <v>22</v>
      </c>
      <c r="I1050" s="13" t="s">
        <v>3174</v>
      </c>
      <c r="J1050" s="13" t="s">
        <v>3175</v>
      </c>
      <c r="K1050" s="21">
        <f>1/COUNTIF(J:J,'Store Data - 2017'!$J1050)</f>
        <v>0.1111111111111111</v>
      </c>
      <c r="L1050" s="13" t="s">
        <v>25</v>
      </c>
      <c r="M1050" s="13" t="s">
        <v>26</v>
      </c>
      <c r="N1050" s="13" t="s">
        <v>49</v>
      </c>
      <c r="O1050" s="13" t="s">
        <v>50</v>
      </c>
      <c r="P1050" s="13">
        <v>77095</v>
      </c>
      <c r="Q1050" s="13" t="s">
        <v>51</v>
      </c>
      <c r="R1050" s="13" t="s">
        <v>2372</v>
      </c>
      <c r="S1050" s="13" t="s">
        <v>31</v>
      </c>
      <c r="T1050" s="13" t="s">
        <v>84</v>
      </c>
      <c r="U1050" s="13" t="s">
        <v>2373</v>
      </c>
      <c r="V1050" s="15">
        <v>26.045999999999999</v>
      </c>
      <c r="W1050" s="13">
        <v>3</v>
      </c>
      <c r="X1050" s="13">
        <v>0.8</v>
      </c>
      <c r="Y1050" s="15">
        <v>-44.278199999999998</v>
      </c>
    </row>
    <row r="1051" spans="1:25" x14ac:dyDescent="0.3">
      <c r="A1051" s="16">
        <v>3233</v>
      </c>
      <c r="B1051" s="16" t="s">
        <v>3173</v>
      </c>
      <c r="C1051" s="21">
        <f>1/COUNTIF(B:B,'Store Data - 2017'!$B1051)</f>
        <v>0.33333333333333331</v>
      </c>
      <c r="D1051" s="17">
        <v>42841</v>
      </c>
      <c r="E1051" s="17">
        <v>42847</v>
      </c>
      <c r="F1051" s="22" t="str">
        <f>TEXT('Store Data - 2017'!$D1051,"mmmm")</f>
        <v>April</v>
      </c>
      <c r="G1051" s="22" t="str">
        <f>TEXT('Store Data - 2017'!$D1051,"dddd")</f>
        <v>Sunday</v>
      </c>
      <c r="H1051" s="16" t="s">
        <v>22</v>
      </c>
      <c r="I1051" s="16" t="s">
        <v>3174</v>
      </c>
      <c r="J1051" s="16" t="s">
        <v>3175</v>
      </c>
      <c r="K1051" s="21">
        <f>1/COUNTIF(J:J,'Store Data - 2017'!$J1051)</f>
        <v>0.1111111111111111</v>
      </c>
      <c r="L1051" s="16" t="s">
        <v>25</v>
      </c>
      <c r="M1051" s="16" t="s">
        <v>26</v>
      </c>
      <c r="N1051" s="16" t="s">
        <v>49</v>
      </c>
      <c r="O1051" s="16" t="s">
        <v>50</v>
      </c>
      <c r="P1051" s="16">
        <v>77095</v>
      </c>
      <c r="Q1051" s="16" t="s">
        <v>51</v>
      </c>
      <c r="R1051" s="16" t="s">
        <v>613</v>
      </c>
      <c r="S1051" s="16" t="s">
        <v>31</v>
      </c>
      <c r="T1051" s="16" t="s">
        <v>84</v>
      </c>
      <c r="U1051" s="16" t="s">
        <v>614</v>
      </c>
      <c r="V1051" s="18">
        <v>2.8959999999999999</v>
      </c>
      <c r="W1051" s="16">
        <v>1</v>
      </c>
      <c r="X1051" s="16">
        <v>0.8</v>
      </c>
      <c r="Y1051" s="18">
        <v>-4.7784000000000004</v>
      </c>
    </row>
    <row r="1052" spans="1:25" x14ac:dyDescent="0.3">
      <c r="A1052" s="13">
        <v>3234</v>
      </c>
      <c r="B1052" s="13" t="s">
        <v>3173</v>
      </c>
      <c r="C1052" s="21">
        <f>1/COUNTIF(B:B,'Store Data - 2017'!$B1052)</f>
        <v>0.33333333333333331</v>
      </c>
      <c r="D1052" s="14">
        <v>42841</v>
      </c>
      <c r="E1052" s="14">
        <v>42847</v>
      </c>
      <c r="F1052" s="22" t="str">
        <f>TEXT('Store Data - 2017'!$D1052,"mmmm")</f>
        <v>April</v>
      </c>
      <c r="G1052" s="22" t="str">
        <f>TEXT('Store Data - 2017'!$D1052,"dddd")</f>
        <v>Sunday</v>
      </c>
      <c r="H1052" s="13" t="s">
        <v>22</v>
      </c>
      <c r="I1052" s="13" t="s">
        <v>3174</v>
      </c>
      <c r="J1052" s="13" t="s">
        <v>3175</v>
      </c>
      <c r="K1052" s="21">
        <f>1/COUNTIF(J:J,'Store Data - 2017'!$J1052)</f>
        <v>0.1111111111111111</v>
      </c>
      <c r="L1052" s="13" t="s">
        <v>25</v>
      </c>
      <c r="M1052" s="13" t="s">
        <v>26</v>
      </c>
      <c r="N1052" s="13" t="s">
        <v>49</v>
      </c>
      <c r="O1052" s="13" t="s">
        <v>50</v>
      </c>
      <c r="P1052" s="13">
        <v>77095</v>
      </c>
      <c r="Q1052" s="13" t="s">
        <v>51</v>
      </c>
      <c r="R1052" s="13" t="s">
        <v>3176</v>
      </c>
      <c r="S1052" s="13" t="s">
        <v>31</v>
      </c>
      <c r="T1052" s="13" t="s">
        <v>70</v>
      </c>
      <c r="U1052" s="13" t="s">
        <v>3177</v>
      </c>
      <c r="V1052" s="15">
        <v>32.543999999999997</v>
      </c>
      <c r="W1052" s="13">
        <v>2</v>
      </c>
      <c r="X1052" s="13">
        <v>0.2</v>
      </c>
      <c r="Y1052" s="15">
        <v>-7.7291999999999996</v>
      </c>
    </row>
    <row r="1053" spans="1:25" x14ac:dyDescent="0.3">
      <c r="A1053" s="16">
        <v>3243</v>
      </c>
      <c r="B1053" s="16" t="s">
        <v>3178</v>
      </c>
      <c r="C1053" s="21">
        <f>1/COUNTIF(B:B,'Store Data - 2017'!$B1053)</f>
        <v>1</v>
      </c>
      <c r="D1053" s="17">
        <v>42825</v>
      </c>
      <c r="E1053" s="17">
        <v>42830</v>
      </c>
      <c r="F1053" s="22" t="str">
        <f>TEXT('Store Data - 2017'!$D1053,"mmmm")</f>
        <v>March</v>
      </c>
      <c r="G1053" s="22" t="str">
        <f>TEXT('Store Data - 2017'!$D1053,"dddd")</f>
        <v>Friday</v>
      </c>
      <c r="H1053" s="16" t="s">
        <v>35</v>
      </c>
      <c r="I1053" s="16" t="s">
        <v>3179</v>
      </c>
      <c r="J1053" s="16" t="s">
        <v>3180</v>
      </c>
      <c r="K1053" s="21">
        <f>1/COUNTIF(J:J,'Store Data - 2017'!$J1053)</f>
        <v>0.33333333333333331</v>
      </c>
      <c r="L1053" s="16" t="s">
        <v>25</v>
      </c>
      <c r="M1053" s="16" t="s">
        <v>26</v>
      </c>
      <c r="N1053" s="16" t="s">
        <v>94</v>
      </c>
      <c r="O1053" s="16" t="s">
        <v>59</v>
      </c>
      <c r="P1053" s="16">
        <v>60623</v>
      </c>
      <c r="Q1053" s="16" t="s">
        <v>51</v>
      </c>
      <c r="R1053" s="16" t="s">
        <v>3181</v>
      </c>
      <c r="S1053" s="16" t="s">
        <v>31</v>
      </c>
      <c r="T1053" s="16" t="s">
        <v>84</v>
      </c>
      <c r="U1053" s="16" t="s">
        <v>3182</v>
      </c>
      <c r="V1053" s="18">
        <v>13.468</v>
      </c>
      <c r="W1053" s="16">
        <v>13</v>
      </c>
      <c r="X1053" s="16">
        <v>0.8</v>
      </c>
      <c r="Y1053" s="18">
        <v>-22.895600000000002</v>
      </c>
    </row>
    <row r="1054" spans="1:25" x14ac:dyDescent="0.3">
      <c r="A1054" s="13">
        <v>3244</v>
      </c>
      <c r="B1054" s="13" t="s">
        <v>3183</v>
      </c>
      <c r="C1054" s="21">
        <f>1/COUNTIF(B:B,'Store Data - 2017'!$B1054)</f>
        <v>0.5</v>
      </c>
      <c r="D1054" s="14">
        <v>43070</v>
      </c>
      <c r="E1054" s="14">
        <v>43074</v>
      </c>
      <c r="F1054" s="22" t="str">
        <f>TEXT('Store Data - 2017'!$D1054,"mmmm")</f>
        <v>December</v>
      </c>
      <c r="G1054" s="22" t="str">
        <f>TEXT('Store Data - 2017'!$D1054,"dddd")</f>
        <v>Friday</v>
      </c>
      <c r="H1054" s="13" t="s">
        <v>22</v>
      </c>
      <c r="I1054" s="13" t="s">
        <v>3184</v>
      </c>
      <c r="J1054" s="13" t="s">
        <v>3185</v>
      </c>
      <c r="K1054" s="21">
        <f>1/COUNTIF(J:J,'Store Data - 2017'!$J1054)</f>
        <v>0.14285714285714285</v>
      </c>
      <c r="L1054" s="13" t="s">
        <v>25</v>
      </c>
      <c r="M1054" s="13" t="s">
        <v>26</v>
      </c>
      <c r="N1054" s="13" t="s">
        <v>1464</v>
      </c>
      <c r="O1054" s="13" t="s">
        <v>50</v>
      </c>
      <c r="P1054" s="13">
        <v>75051</v>
      </c>
      <c r="Q1054" s="13" t="s">
        <v>51</v>
      </c>
      <c r="R1054" s="13" t="s">
        <v>3186</v>
      </c>
      <c r="S1054" s="13" t="s">
        <v>61</v>
      </c>
      <c r="T1054" s="13" t="s">
        <v>62</v>
      </c>
      <c r="U1054" s="13" t="s">
        <v>3187</v>
      </c>
      <c r="V1054" s="15">
        <v>219.8</v>
      </c>
      <c r="W1054" s="13">
        <v>5</v>
      </c>
      <c r="X1054" s="13">
        <v>0.2</v>
      </c>
      <c r="Y1054" s="15">
        <v>24.727499999999999</v>
      </c>
    </row>
    <row r="1055" spans="1:25" x14ac:dyDescent="0.3">
      <c r="A1055" s="16">
        <v>3245</v>
      </c>
      <c r="B1055" s="16" t="s">
        <v>3183</v>
      </c>
      <c r="C1055" s="21">
        <f>1/COUNTIF(B:B,'Store Data - 2017'!$B1055)</f>
        <v>0.5</v>
      </c>
      <c r="D1055" s="17">
        <v>43070</v>
      </c>
      <c r="E1055" s="17">
        <v>43074</v>
      </c>
      <c r="F1055" s="22" t="str">
        <f>TEXT('Store Data - 2017'!$D1055,"mmmm")</f>
        <v>December</v>
      </c>
      <c r="G1055" s="22" t="str">
        <f>TEXT('Store Data - 2017'!$D1055,"dddd")</f>
        <v>Friday</v>
      </c>
      <c r="H1055" s="16" t="s">
        <v>22</v>
      </c>
      <c r="I1055" s="16" t="s">
        <v>3184</v>
      </c>
      <c r="J1055" s="16" t="s">
        <v>3185</v>
      </c>
      <c r="K1055" s="21">
        <f>1/COUNTIF(J:J,'Store Data - 2017'!$J1055)</f>
        <v>0.14285714285714285</v>
      </c>
      <c r="L1055" s="16" t="s">
        <v>25</v>
      </c>
      <c r="M1055" s="16" t="s">
        <v>26</v>
      </c>
      <c r="N1055" s="16" t="s">
        <v>1464</v>
      </c>
      <c r="O1055" s="16" t="s">
        <v>50</v>
      </c>
      <c r="P1055" s="16">
        <v>75051</v>
      </c>
      <c r="Q1055" s="16" t="s">
        <v>51</v>
      </c>
      <c r="R1055" s="16" t="s">
        <v>1876</v>
      </c>
      <c r="S1055" s="16" t="s">
        <v>42</v>
      </c>
      <c r="T1055" s="16" t="s">
        <v>43</v>
      </c>
      <c r="U1055" s="16" t="s">
        <v>1877</v>
      </c>
      <c r="V1055" s="18">
        <v>317.05799999999999</v>
      </c>
      <c r="W1055" s="16">
        <v>3</v>
      </c>
      <c r="X1055" s="16">
        <v>0.3</v>
      </c>
      <c r="Y1055" s="18">
        <v>-18.117599999999999</v>
      </c>
    </row>
    <row r="1056" spans="1:25" x14ac:dyDescent="0.3">
      <c r="A1056" s="13">
        <v>3246</v>
      </c>
      <c r="B1056" s="13" t="s">
        <v>3188</v>
      </c>
      <c r="C1056" s="21">
        <f>1/COUNTIF(B:B,'Store Data - 2017'!$B1056)</f>
        <v>0.33333333333333331</v>
      </c>
      <c r="D1056" s="14">
        <v>43079</v>
      </c>
      <c r="E1056" s="14">
        <v>43081</v>
      </c>
      <c r="F1056" s="22" t="str">
        <f>TEXT('Store Data - 2017'!$D1056,"mmmm")</f>
        <v>December</v>
      </c>
      <c r="G1056" s="22" t="str">
        <f>TEXT('Store Data - 2017'!$D1056,"dddd")</f>
        <v>Sunday</v>
      </c>
      <c r="H1056" s="13" t="s">
        <v>35</v>
      </c>
      <c r="I1056" s="13" t="s">
        <v>1172</v>
      </c>
      <c r="J1056" s="13" t="s">
        <v>1173</v>
      </c>
      <c r="K1056" s="21">
        <f>1/COUNTIF(J:J,'Store Data - 2017'!$J1056)</f>
        <v>0.125</v>
      </c>
      <c r="L1056" s="13" t="s">
        <v>57</v>
      </c>
      <c r="M1056" s="13" t="s">
        <v>26</v>
      </c>
      <c r="N1056" s="13" t="s">
        <v>432</v>
      </c>
      <c r="O1056" s="13" t="s">
        <v>433</v>
      </c>
      <c r="P1056" s="13">
        <v>98103</v>
      </c>
      <c r="Q1056" s="13" t="s">
        <v>120</v>
      </c>
      <c r="R1056" s="13" t="s">
        <v>1448</v>
      </c>
      <c r="S1056" s="13" t="s">
        <v>61</v>
      </c>
      <c r="T1056" s="13" t="s">
        <v>110</v>
      </c>
      <c r="U1056" s="13" t="s">
        <v>1449</v>
      </c>
      <c r="V1056" s="15">
        <v>49.08</v>
      </c>
      <c r="W1056" s="13">
        <v>3</v>
      </c>
      <c r="X1056" s="13">
        <v>0</v>
      </c>
      <c r="Y1056" s="15">
        <v>4.9080000000000004</v>
      </c>
    </row>
    <row r="1057" spans="1:25" x14ac:dyDescent="0.3">
      <c r="A1057" s="16">
        <v>3247</v>
      </c>
      <c r="B1057" s="16" t="s">
        <v>3188</v>
      </c>
      <c r="C1057" s="21">
        <f>1/COUNTIF(B:B,'Store Data - 2017'!$B1057)</f>
        <v>0.33333333333333331</v>
      </c>
      <c r="D1057" s="17">
        <v>43079</v>
      </c>
      <c r="E1057" s="17">
        <v>43081</v>
      </c>
      <c r="F1057" s="22" t="str">
        <f>TEXT('Store Data - 2017'!$D1057,"mmmm")</f>
        <v>December</v>
      </c>
      <c r="G1057" s="22" t="str">
        <f>TEXT('Store Data - 2017'!$D1057,"dddd")</f>
        <v>Sunday</v>
      </c>
      <c r="H1057" s="16" t="s">
        <v>35</v>
      </c>
      <c r="I1057" s="16" t="s">
        <v>1172</v>
      </c>
      <c r="J1057" s="16" t="s">
        <v>1173</v>
      </c>
      <c r="K1057" s="21">
        <f>1/COUNTIF(J:J,'Store Data - 2017'!$J1057)</f>
        <v>0.125</v>
      </c>
      <c r="L1057" s="16" t="s">
        <v>57</v>
      </c>
      <c r="M1057" s="16" t="s">
        <v>26</v>
      </c>
      <c r="N1057" s="16" t="s">
        <v>432</v>
      </c>
      <c r="O1057" s="16" t="s">
        <v>433</v>
      </c>
      <c r="P1057" s="16">
        <v>98103</v>
      </c>
      <c r="Q1057" s="16" t="s">
        <v>120</v>
      </c>
      <c r="R1057" s="16" t="s">
        <v>3189</v>
      </c>
      <c r="S1057" s="16" t="s">
        <v>31</v>
      </c>
      <c r="T1057" s="16" t="s">
        <v>70</v>
      </c>
      <c r="U1057" s="16" t="s">
        <v>3190</v>
      </c>
      <c r="V1057" s="18">
        <v>324.89999999999998</v>
      </c>
      <c r="W1057" s="16">
        <v>5</v>
      </c>
      <c r="X1057" s="16">
        <v>0</v>
      </c>
      <c r="Y1057" s="18">
        <v>38.988</v>
      </c>
    </row>
    <row r="1058" spans="1:25" x14ac:dyDescent="0.3">
      <c r="A1058" s="13">
        <v>3248</v>
      </c>
      <c r="B1058" s="13" t="s">
        <v>3188</v>
      </c>
      <c r="C1058" s="21">
        <f>1/COUNTIF(B:B,'Store Data - 2017'!$B1058)</f>
        <v>0.33333333333333331</v>
      </c>
      <c r="D1058" s="14">
        <v>43079</v>
      </c>
      <c r="E1058" s="14">
        <v>43081</v>
      </c>
      <c r="F1058" s="22" t="str">
        <f>TEXT('Store Data - 2017'!$D1058,"mmmm")</f>
        <v>December</v>
      </c>
      <c r="G1058" s="22" t="str">
        <f>TEXT('Store Data - 2017'!$D1058,"dddd")</f>
        <v>Sunday</v>
      </c>
      <c r="H1058" s="13" t="s">
        <v>35</v>
      </c>
      <c r="I1058" s="13" t="s">
        <v>1172</v>
      </c>
      <c r="J1058" s="13" t="s">
        <v>1173</v>
      </c>
      <c r="K1058" s="21">
        <f>1/COUNTIF(J:J,'Store Data - 2017'!$J1058)</f>
        <v>0.125</v>
      </c>
      <c r="L1058" s="13" t="s">
        <v>57</v>
      </c>
      <c r="M1058" s="13" t="s">
        <v>26</v>
      </c>
      <c r="N1058" s="13" t="s">
        <v>432</v>
      </c>
      <c r="O1058" s="13" t="s">
        <v>433</v>
      </c>
      <c r="P1058" s="13">
        <v>98103</v>
      </c>
      <c r="Q1058" s="13" t="s">
        <v>120</v>
      </c>
      <c r="R1058" s="13" t="s">
        <v>3191</v>
      </c>
      <c r="S1058" s="13" t="s">
        <v>31</v>
      </c>
      <c r="T1058" s="13" t="s">
        <v>146</v>
      </c>
      <c r="U1058" s="13" t="s">
        <v>3192</v>
      </c>
      <c r="V1058" s="15">
        <v>18.239999999999998</v>
      </c>
      <c r="W1058" s="13">
        <v>3</v>
      </c>
      <c r="X1058" s="13">
        <v>0</v>
      </c>
      <c r="Y1058" s="15">
        <v>5.2896000000000001</v>
      </c>
    </row>
    <row r="1059" spans="1:25" x14ac:dyDescent="0.3">
      <c r="A1059" s="16">
        <v>3252</v>
      </c>
      <c r="B1059" s="16" t="s">
        <v>3193</v>
      </c>
      <c r="C1059" s="21">
        <f>1/COUNTIF(B:B,'Store Data - 2017'!$B1059)</f>
        <v>1</v>
      </c>
      <c r="D1059" s="17">
        <v>42842</v>
      </c>
      <c r="E1059" s="17">
        <v>42844</v>
      </c>
      <c r="F1059" s="22" t="str">
        <f>TEXT('Store Data - 2017'!$D1059,"mmmm")</f>
        <v>April</v>
      </c>
      <c r="G1059" s="22" t="str">
        <f>TEXT('Store Data - 2017'!$D1059,"dddd")</f>
        <v>Monday</v>
      </c>
      <c r="H1059" s="16" t="s">
        <v>80</v>
      </c>
      <c r="I1059" s="16" t="s">
        <v>3194</v>
      </c>
      <c r="J1059" s="16" t="s">
        <v>3195</v>
      </c>
      <c r="K1059" s="21">
        <f>1/COUNTIF(J:J,'Store Data - 2017'!$J1059)</f>
        <v>0.5</v>
      </c>
      <c r="L1059" s="16" t="s">
        <v>25</v>
      </c>
      <c r="M1059" s="16" t="s">
        <v>26</v>
      </c>
      <c r="N1059" s="16" t="s">
        <v>38</v>
      </c>
      <c r="O1059" s="16" t="s">
        <v>39</v>
      </c>
      <c r="P1059" s="16">
        <v>19120</v>
      </c>
      <c r="Q1059" s="16" t="s">
        <v>40</v>
      </c>
      <c r="R1059" s="16" t="s">
        <v>3196</v>
      </c>
      <c r="S1059" s="16" t="s">
        <v>42</v>
      </c>
      <c r="T1059" s="16" t="s">
        <v>87</v>
      </c>
      <c r="U1059" s="16" t="s">
        <v>3197</v>
      </c>
      <c r="V1059" s="18">
        <v>60.311999999999998</v>
      </c>
      <c r="W1059" s="16">
        <v>3</v>
      </c>
      <c r="X1059" s="16">
        <v>0.2</v>
      </c>
      <c r="Y1059" s="18">
        <v>5.2773000000000003</v>
      </c>
    </row>
    <row r="1060" spans="1:25" x14ac:dyDescent="0.3">
      <c r="A1060" s="13">
        <v>3253</v>
      </c>
      <c r="B1060" s="13" t="s">
        <v>3198</v>
      </c>
      <c r="C1060" s="21">
        <f>1/COUNTIF(B:B,'Store Data - 2017'!$B1060)</f>
        <v>0.5</v>
      </c>
      <c r="D1060" s="14">
        <v>43035</v>
      </c>
      <c r="E1060" s="14">
        <v>43038</v>
      </c>
      <c r="F1060" s="22" t="str">
        <f>TEXT('Store Data - 2017'!$D1060,"mmmm")</f>
        <v>October</v>
      </c>
      <c r="G1060" s="22" t="str">
        <f>TEXT('Store Data - 2017'!$D1060,"dddd")</f>
        <v>Friday</v>
      </c>
      <c r="H1060" s="13" t="s">
        <v>35</v>
      </c>
      <c r="I1060" s="13" t="s">
        <v>46</v>
      </c>
      <c r="J1060" s="13" t="s">
        <v>47</v>
      </c>
      <c r="K1060" s="21">
        <f>1/COUNTIF(J:J,'Store Data - 2017'!$J1060)</f>
        <v>0.25</v>
      </c>
      <c r="L1060" s="13" t="s">
        <v>48</v>
      </c>
      <c r="M1060" s="13" t="s">
        <v>26</v>
      </c>
      <c r="N1060" s="13" t="s">
        <v>94</v>
      </c>
      <c r="O1060" s="13" t="s">
        <v>59</v>
      </c>
      <c r="P1060" s="13">
        <v>60610</v>
      </c>
      <c r="Q1060" s="13" t="s">
        <v>51</v>
      </c>
      <c r="R1060" s="13" t="s">
        <v>3199</v>
      </c>
      <c r="S1060" s="13" t="s">
        <v>31</v>
      </c>
      <c r="T1060" s="13" t="s">
        <v>146</v>
      </c>
      <c r="U1060" s="13" t="s">
        <v>3200</v>
      </c>
      <c r="V1060" s="15">
        <v>7.056</v>
      </c>
      <c r="W1060" s="13">
        <v>3</v>
      </c>
      <c r="X1060" s="13">
        <v>0.2</v>
      </c>
      <c r="Y1060" s="15">
        <v>2.2050000000000001</v>
      </c>
    </row>
    <row r="1061" spans="1:25" x14ac:dyDescent="0.3">
      <c r="A1061" s="16">
        <v>3254</v>
      </c>
      <c r="B1061" s="16" t="s">
        <v>3198</v>
      </c>
      <c r="C1061" s="21">
        <f>1/COUNTIF(B:B,'Store Data - 2017'!$B1061)</f>
        <v>0.5</v>
      </c>
      <c r="D1061" s="17">
        <v>43035</v>
      </c>
      <c r="E1061" s="17">
        <v>43038</v>
      </c>
      <c r="F1061" s="22" t="str">
        <f>TEXT('Store Data - 2017'!$D1061,"mmmm")</f>
        <v>October</v>
      </c>
      <c r="G1061" s="22" t="str">
        <f>TEXT('Store Data - 2017'!$D1061,"dddd")</f>
        <v>Friday</v>
      </c>
      <c r="H1061" s="16" t="s">
        <v>35</v>
      </c>
      <c r="I1061" s="16" t="s">
        <v>46</v>
      </c>
      <c r="J1061" s="16" t="s">
        <v>47</v>
      </c>
      <c r="K1061" s="21">
        <f>1/COUNTIF(J:J,'Store Data - 2017'!$J1061)</f>
        <v>0.25</v>
      </c>
      <c r="L1061" s="16" t="s">
        <v>48</v>
      </c>
      <c r="M1061" s="16" t="s">
        <v>26</v>
      </c>
      <c r="N1061" s="16" t="s">
        <v>94</v>
      </c>
      <c r="O1061" s="16" t="s">
        <v>59</v>
      </c>
      <c r="P1061" s="16">
        <v>60610</v>
      </c>
      <c r="Q1061" s="16" t="s">
        <v>51</v>
      </c>
      <c r="R1061" s="16" t="s">
        <v>2186</v>
      </c>
      <c r="S1061" s="16" t="s">
        <v>61</v>
      </c>
      <c r="T1061" s="16" t="s">
        <v>62</v>
      </c>
      <c r="U1061" s="16" t="s">
        <v>2187</v>
      </c>
      <c r="V1061" s="18">
        <v>27.184000000000001</v>
      </c>
      <c r="W1061" s="16">
        <v>2</v>
      </c>
      <c r="X1061" s="16">
        <v>0.2</v>
      </c>
      <c r="Y1061" s="18">
        <v>2.0388000000000002</v>
      </c>
    </row>
    <row r="1062" spans="1:25" x14ac:dyDescent="0.3">
      <c r="A1062" s="13">
        <v>3274</v>
      </c>
      <c r="B1062" s="13" t="s">
        <v>3201</v>
      </c>
      <c r="C1062" s="21">
        <f>1/COUNTIF(B:B,'Store Data - 2017'!$B1062)</f>
        <v>1</v>
      </c>
      <c r="D1062" s="14">
        <v>42863</v>
      </c>
      <c r="E1062" s="14">
        <v>42867</v>
      </c>
      <c r="F1062" s="22" t="str">
        <f>TEXT('Store Data - 2017'!$D1062,"mmmm")</f>
        <v>May</v>
      </c>
      <c r="G1062" s="22" t="str">
        <f>TEXT('Store Data - 2017'!$D1062,"dddd")</f>
        <v>Monday</v>
      </c>
      <c r="H1062" s="13" t="s">
        <v>22</v>
      </c>
      <c r="I1062" s="13" t="s">
        <v>1201</v>
      </c>
      <c r="J1062" s="13" t="s">
        <v>1202</v>
      </c>
      <c r="K1062" s="21">
        <f>1/COUNTIF(J:J,'Store Data - 2017'!$J1062)</f>
        <v>0.25</v>
      </c>
      <c r="L1062" s="13" t="s">
        <v>48</v>
      </c>
      <c r="M1062" s="13" t="s">
        <v>26</v>
      </c>
      <c r="N1062" s="13" t="s">
        <v>452</v>
      </c>
      <c r="O1062" s="13" t="s">
        <v>134</v>
      </c>
      <c r="P1062" s="13">
        <v>90032</v>
      </c>
      <c r="Q1062" s="13" t="s">
        <v>120</v>
      </c>
      <c r="R1062" s="13" t="s">
        <v>3202</v>
      </c>
      <c r="S1062" s="13" t="s">
        <v>61</v>
      </c>
      <c r="T1062" s="13" t="s">
        <v>412</v>
      </c>
      <c r="U1062" s="13" t="s">
        <v>3203</v>
      </c>
      <c r="V1062" s="15">
        <v>3359.9520000000002</v>
      </c>
      <c r="W1062" s="13">
        <v>6</v>
      </c>
      <c r="X1062" s="13">
        <v>0.2</v>
      </c>
      <c r="Y1062" s="15">
        <v>1049.9849999999999</v>
      </c>
    </row>
    <row r="1063" spans="1:25" x14ac:dyDescent="0.3">
      <c r="A1063" s="16">
        <v>3275</v>
      </c>
      <c r="B1063" s="16" t="s">
        <v>3204</v>
      </c>
      <c r="C1063" s="21">
        <f>1/COUNTIF(B:B,'Store Data - 2017'!$B1063)</f>
        <v>0.5</v>
      </c>
      <c r="D1063" s="17">
        <v>43041</v>
      </c>
      <c r="E1063" s="17">
        <v>43045</v>
      </c>
      <c r="F1063" s="22" t="str">
        <f>TEXT('Store Data - 2017'!$D1063,"mmmm")</f>
        <v>November</v>
      </c>
      <c r="G1063" s="22" t="str">
        <f>TEXT('Store Data - 2017'!$D1063,"dddd")</f>
        <v>Thursday</v>
      </c>
      <c r="H1063" s="16" t="s">
        <v>22</v>
      </c>
      <c r="I1063" s="16" t="s">
        <v>3205</v>
      </c>
      <c r="J1063" s="16" t="s">
        <v>3206</v>
      </c>
      <c r="K1063" s="21">
        <f>1/COUNTIF(J:J,'Store Data - 2017'!$J1063)</f>
        <v>0.125</v>
      </c>
      <c r="L1063" s="16" t="s">
        <v>57</v>
      </c>
      <c r="M1063" s="16" t="s">
        <v>26</v>
      </c>
      <c r="N1063" s="16" t="s">
        <v>3207</v>
      </c>
      <c r="O1063" s="16" t="s">
        <v>3208</v>
      </c>
      <c r="P1063" s="16">
        <v>66212</v>
      </c>
      <c r="Q1063" s="16" t="s">
        <v>51</v>
      </c>
      <c r="R1063" s="16" t="s">
        <v>3209</v>
      </c>
      <c r="S1063" s="16" t="s">
        <v>31</v>
      </c>
      <c r="T1063" s="16" t="s">
        <v>172</v>
      </c>
      <c r="U1063" s="16" t="s">
        <v>173</v>
      </c>
      <c r="V1063" s="18">
        <v>18.239999999999998</v>
      </c>
      <c r="W1063" s="16">
        <v>3</v>
      </c>
      <c r="X1063" s="16">
        <v>0</v>
      </c>
      <c r="Y1063" s="18">
        <v>9.1199999999999992</v>
      </c>
    </row>
    <row r="1064" spans="1:25" x14ac:dyDescent="0.3">
      <c r="A1064" s="13">
        <v>3276</v>
      </c>
      <c r="B1064" s="13" t="s">
        <v>3204</v>
      </c>
      <c r="C1064" s="21">
        <f>1/COUNTIF(B:B,'Store Data - 2017'!$B1064)</f>
        <v>0.5</v>
      </c>
      <c r="D1064" s="14">
        <v>43041</v>
      </c>
      <c r="E1064" s="14">
        <v>43045</v>
      </c>
      <c r="F1064" s="22" t="str">
        <f>TEXT('Store Data - 2017'!$D1064,"mmmm")</f>
        <v>November</v>
      </c>
      <c r="G1064" s="22" t="str">
        <f>TEXT('Store Data - 2017'!$D1064,"dddd")</f>
        <v>Thursday</v>
      </c>
      <c r="H1064" s="13" t="s">
        <v>22</v>
      </c>
      <c r="I1064" s="13" t="s">
        <v>3205</v>
      </c>
      <c r="J1064" s="13" t="s">
        <v>3206</v>
      </c>
      <c r="K1064" s="21">
        <f>1/COUNTIF(J:J,'Store Data - 2017'!$J1064)</f>
        <v>0.125</v>
      </c>
      <c r="L1064" s="13" t="s">
        <v>57</v>
      </c>
      <c r="M1064" s="13" t="s">
        <v>26</v>
      </c>
      <c r="N1064" s="13" t="s">
        <v>3207</v>
      </c>
      <c r="O1064" s="13" t="s">
        <v>3208</v>
      </c>
      <c r="P1064" s="13">
        <v>66212</v>
      </c>
      <c r="Q1064" s="13" t="s">
        <v>51</v>
      </c>
      <c r="R1064" s="13" t="s">
        <v>3210</v>
      </c>
      <c r="S1064" s="13" t="s">
        <v>31</v>
      </c>
      <c r="T1064" s="13" t="s">
        <v>146</v>
      </c>
      <c r="U1064" s="13" t="s">
        <v>3211</v>
      </c>
      <c r="V1064" s="15">
        <v>27.78</v>
      </c>
      <c r="W1064" s="13">
        <v>6</v>
      </c>
      <c r="X1064" s="13">
        <v>0</v>
      </c>
      <c r="Y1064" s="15">
        <v>9.1674000000000007</v>
      </c>
    </row>
    <row r="1065" spans="1:25" x14ac:dyDescent="0.3">
      <c r="A1065" s="16">
        <v>3286</v>
      </c>
      <c r="B1065" s="16" t="s">
        <v>3212</v>
      </c>
      <c r="C1065" s="21">
        <f>1/COUNTIF(B:B,'Store Data - 2017'!$B1065)</f>
        <v>0.5</v>
      </c>
      <c r="D1065" s="17">
        <v>42786</v>
      </c>
      <c r="E1065" s="17">
        <v>42791</v>
      </c>
      <c r="F1065" s="22" t="str">
        <f>TEXT('Store Data - 2017'!$D1065,"mmmm")</f>
        <v>February</v>
      </c>
      <c r="G1065" s="22" t="str">
        <f>TEXT('Store Data - 2017'!$D1065,"dddd")</f>
        <v>Monday</v>
      </c>
      <c r="H1065" s="16" t="s">
        <v>22</v>
      </c>
      <c r="I1065" s="16" t="s">
        <v>3213</v>
      </c>
      <c r="J1065" s="16" t="s">
        <v>3214</v>
      </c>
      <c r="K1065" s="21">
        <f>1/COUNTIF(J:J,'Store Data - 2017'!$J1065)</f>
        <v>0.25</v>
      </c>
      <c r="L1065" s="16" t="s">
        <v>48</v>
      </c>
      <c r="M1065" s="16" t="s">
        <v>26</v>
      </c>
      <c r="N1065" s="16" t="s">
        <v>1845</v>
      </c>
      <c r="O1065" s="16" t="s">
        <v>1846</v>
      </c>
      <c r="P1065" s="16">
        <v>74403</v>
      </c>
      <c r="Q1065" s="16" t="s">
        <v>51</v>
      </c>
      <c r="R1065" s="16" t="s">
        <v>2313</v>
      </c>
      <c r="S1065" s="16" t="s">
        <v>31</v>
      </c>
      <c r="T1065" s="16" t="s">
        <v>146</v>
      </c>
      <c r="U1065" s="16" t="s">
        <v>2314</v>
      </c>
      <c r="V1065" s="18">
        <v>6.56</v>
      </c>
      <c r="W1065" s="16">
        <v>2</v>
      </c>
      <c r="X1065" s="16">
        <v>0</v>
      </c>
      <c r="Y1065" s="18">
        <v>1.9024000000000001</v>
      </c>
    </row>
    <row r="1066" spans="1:25" x14ac:dyDescent="0.3">
      <c r="A1066" s="13">
        <v>3287</v>
      </c>
      <c r="B1066" s="13" t="s">
        <v>3212</v>
      </c>
      <c r="C1066" s="21">
        <f>1/COUNTIF(B:B,'Store Data - 2017'!$B1066)</f>
        <v>0.5</v>
      </c>
      <c r="D1066" s="14">
        <v>42786</v>
      </c>
      <c r="E1066" s="14">
        <v>42791</v>
      </c>
      <c r="F1066" s="22" t="str">
        <f>TEXT('Store Data - 2017'!$D1066,"mmmm")</f>
        <v>February</v>
      </c>
      <c r="G1066" s="22" t="str">
        <f>TEXT('Store Data - 2017'!$D1066,"dddd")</f>
        <v>Monday</v>
      </c>
      <c r="H1066" s="13" t="s">
        <v>22</v>
      </c>
      <c r="I1066" s="13" t="s">
        <v>3213</v>
      </c>
      <c r="J1066" s="13" t="s">
        <v>3214</v>
      </c>
      <c r="K1066" s="21">
        <f>1/COUNTIF(J:J,'Store Data - 2017'!$J1066)</f>
        <v>0.25</v>
      </c>
      <c r="L1066" s="13" t="s">
        <v>48</v>
      </c>
      <c r="M1066" s="13" t="s">
        <v>26</v>
      </c>
      <c r="N1066" s="13" t="s">
        <v>1845</v>
      </c>
      <c r="O1066" s="13" t="s">
        <v>1846</v>
      </c>
      <c r="P1066" s="13">
        <v>74403</v>
      </c>
      <c r="Q1066" s="13" t="s">
        <v>51</v>
      </c>
      <c r="R1066" s="13" t="s">
        <v>3215</v>
      </c>
      <c r="S1066" s="13" t="s">
        <v>31</v>
      </c>
      <c r="T1066" s="13" t="s">
        <v>190</v>
      </c>
      <c r="U1066" s="13" t="s">
        <v>3216</v>
      </c>
      <c r="V1066" s="15">
        <v>13.11</v>
      </c>
      <c r="W1066" s="13">
        <v>3</v>
      </c>
      <c r="X1066" s="13">
        <v>0</v>
      </c>
      <c r="Y1066" s="15">
        <v>3.4085999999999999</v>
      </c>
    </row>
    <row r="1067" spans="1:25" x14ac:dyDescent="0.3">
      <c r="A1067" s="16">
        <v>3296</v>
      </c>
      <c r="B1067" s="16" t="s">
        <v>3217</v>
      </c>
      <c r="C1067" s="21">
        <f>1/COUNTIF(B:B,'Store Data - 2017'!$B1067)</f>
        <v>1</v>
      </c>
      <c r="D1067" s="17">
        <v>43009</v>
      </c>
      <c r="E1067" s="17">
        <v>43011</v>
      </c>
      <c r="F1067" s="22" t="str">
        <f>TEXT('Store Data - 2017'!$D1067,"mmmm")</f>
        <v>October</v>
      </c>
      <c r="G1067" s="22" t="str">
        <f>TEXT('Store Data - 2017'!$D1067,"dddd")</f>
        <v>Sunday</v>
      </c>
      <c r="H1067" s="16" t="s">
        <v>80</v>
      </c>
      <c r="I1067" s="16" t="s">
        <v>3218</v>
      </c>
      <c r="J1067" s="16" t="s">
        <v>3219</v>
      </c>
      <c r="K1067" s="21">
        <f>1/COUNTIF(J:J,'Store Data - 2017'!$J1067)</f>
        <v>0.5</v>
      </c>
      <c r="L1067" s="16" t="s">
        <v>48</v>
      </c>
      <c r="M1067" s="16" t="s">
        <v>26</v>
      </c>
      <c r="N1067" s="16" t="s">
        <v>126</v>
      </c>
      <c r="O1067" s="16" t="s">
        <v>127</v>
      </c>
      <c r="P1067" s="16">
        <v>10035</v>
      </c>
      <c r="Q1067" s="16" t="s">
        <v>40</v>
      </c>
      <c r="R1067" s="16" t="s">
        <v>3220</v>
      </c>
      <c r="S1067" s="16" t="s">
        <v>61</v>
      </c>
      <c r="T1067" s="16" t="s">
        <v>765</v>
      </c>
      <c r="U1067" s="16" t="s">
        <v>3221</v>
      </c>
      <c r="V1067" s="18">
        <v>1704.89</v>
      </c>
      <c r="W1067" s="16">
        <v>11</v>
      </c>
      <c r="X1067" s="16">
        <v>0</v>
      </c>
      <c r="Y1067" s="18">
        <v>767.20050000000003</v>
      </c>
    </row>
    <row r="1068" spans="1:25" x14ac:dyDescent="0.3">
      <c r="A1068" s="13">
        <v>3299</v>
      </c>
      <c r="B1068" s="13" t="s">
        <v>3222</v>
      </c>
      <c r="C1068" s="21">
        <f>1/COUNTIF(B:B,'Store Data - 2017'!$B1068)</f>
        <v>1</v>
      </c>
      <c r="D1068" s="14">
        <v>43055</v>
      </c>
      <c r="E1068" s="14">
        <v>43055</v>
      </c>
      <c r="F1068" s="22" t="str">
        <f>TEXT('Store Data - 2017'!$D1068,"mmmm")</f>
        <v>November</v>
      </c>
      <c r="G1068" s="22" t="str">
        <f>TEXT('Store Data - 2017'!$D1068,"dddd")</f>
        <v>Thursday</v>
      </c>
      <c r="H1068" s="13" t="s">
        <v>760</v>
      </c>
      <c r="I1068" s="13" t="s">
        <v>3223</v>
      </c>
      <c r="J1068" s="13" t="s">
        <v>3224</v>
      </c>
      <c r="K1068" s="21">
        <f>1/COUNTIF(J:J,'Store Data - 2017'!$J1068)</f>
        <v>1</v>
      </c>
      <c r="L1068" s="13" t="s">
        <v>57</v>
      </c>
      <c r="M1068" s="13" t="s">
        <v>26</v>
      </c>
      <c r="N1068" s="13" t="s">
        <v>133</v>
      </c>
      <c r="O1068" s="13" t="s">
        <v>134</v>
      </c>
      <c r="P1068" s="13">
        <v>94122</v>
      </c>
      <c r="Q1068" s="13" t="s">
        <v>120</v>
      </c>
      <c r="R1068" s="13" t="s">
        <v>1852</v>
      </c>
      <c r="S1068" s="13" t="s">
        <v>61</v>
      </c>
      <c r="T1068" s="13" t="s">
        <v>765</v>
      </c>
      <c r="U1068" s="13" t="s">
        <v>1853</v>
      </c>
      <c r="V1068" s="15">
        <v>1919.9760000000001</v>
      </c>
      <c r="W1068" s="13">
        <v>3</v>
      </c>
      <c r="X1068" s="13">
        <v>0.2</v>
      </c>
      <c r="Y1068" s="15">
        <v>215.9973</v>
      </c>
    </row>
    <row r="1069" spans="1:25" x14ac:dyDescent="0.3">
      <c r="A1069" s="16">
        <v>3315</v>
      </c>
      <c r="B1069" s="16" t="s">
        <v>3225</v>
      </c>
      <c r="C1069" s="21">
        <f>1/COUNTIF(B:B,'Store Data - 2017'!$B1069)</f>
        <v>0.5</v>
      </c>
      <c r="D1069" s="17">
        <v>43093</v>
      </c>
      <c r="E1069" s="17">
        <v>43097</v>
      </c>
      <c r="F1069" s="22" t="str">
        <f>TEXT('Store Data - 2017'!$D1069,"mmmm")</f>
        <v>December</v>
      </c>
      <c r="G1069" s="22" t="str">
        <f>TEXT('Store Data - 2017'!$D1069,"dddd")</f>
        <v>Sunday</v>
      </c>
      <c r="H1069" s="16" t="s">
        <v>22</v>
      </c>
      <c r="I1069" s="16" t="s">
        <v>2740</v>
      </c>
      <c r="J1069" s="16" t="s">
        <v>2741</v>
      </c>
      <c r="K1069" s="21">
        <f>1/COUNTIF(J:J,'Store Data - 2017'!$J1069)</f>
        <v>0.25</v>
      </c>
      <c r="L1069" s="16" t="s">
        <v>25</v>
      </c>
      <c r="M1069" s="16" t="s">
        <v>26</v>
      </c>
      <c r="N1069" s="16" t="s">
        <v>1951</v>
      </c>
      <c r="O1069" s="16" t="s">
        <v>127</v>
      </c>
      <c r="P1069" s="16">
        <v>11572</v>
      </c>
      <c r="Q1069" s="16" t="s">
        <v>40</v>
      </c>
      <c r="R1069" s="16" t="s">
        <v>1876</v>
      </c>
      <c r="S1069" s="16" t="s">
        <v>42</v>
      </c>
      <c r="T1069" s="16" t="s">
        <v>43</v>
      </c>
      <c r="U1069" s="16" t="s">
        <v>1877</v>
      </c>
      <c r="V1069" s="18">
        <v>271.76400000000001</v>
      </c>
      <c r="W1069" s="16">
        <v>2</v>
      </c>
      <c r="X1069" s="16">
        <v>0.1</v>
      </c>
      <c r="Y1069" s="18">
        <v>48.313600000000001</v>
      </c>
    </row>
    <row r="1070" spans="1:25" x14ac:dyDescent="0.3">
      <c r="A1070" s="13">
        <v>3316</v>
      </c>
      <c r="B1070" s="13" t="s">
        <v>3225</v>
      </c>
      <c r="C1070" s="21">
        <f>1/COUNTIF(B:B,'Store Data - 2017'!$B1070)</f>
        <v>0.5</v>
      </c>
      <c r="D1070" s="14">
        <v>43093</v>
      </c>
      <c r="E1070" s="14">
        <v>43097</v>
      </c>
      <c r="F1070" s="22" t="str">
        <f>TEXT('Store Data - 2017'!$D1070,"mmmm")</f>
        <v>December</v>
      </c>
      <c r="G1070" s="22" t="str">
        <f>TEXT('Store Data - 2017'!$D1070,"dddd")</f>
        <v>Sunday</v>
      </c>
      <c r="H1070" s="13" t="s">
        <v>22</v>
      </c>
      <c r="I1070" s="13" t="s">
        <v>2740</v>
      </c>
      <c r="J1070" s="13" t="s">
        <v>2741</v>
      </c>
      <c r="K1070" s="21">
        <f>1/COUNTIF(J:J,'Store Data - 2017'!$J1070)</f>
        <v>0.25</v>
      </c>
      <c r="L1070" s="13" t="s">
        <v>25</v>
      </c>
      <c r="M1070" s="13" t="s">
        <v>26</v>
      </c>
      <c r="N1070" s="13" t="s">
        <v>1951</v>
      </c>
      <c r="O1070" s="13" t="s">
        <v>127</v>
      </c>
      <c r="P1070" s="13">
        <v>11572</v>
      </c>
      <c r="Q1070" s="13" t="s">
        <v>40</v>
      </c>
      <c r="R1070" s="13" t="s">
        <v>3226</v>
      </c>
      <c r="S1070" s="13" t="s">
        <v>31</v>
      </c>
      <c r="T1070" s="13" t="s">
        <v>84</v>
      </c>
      <c r="U1070" s="13" t="s">
        <v>3227</v>
      </c>
      <c r="V1070" s="15">
        <v>14.375999999999999</v>
      </c>
      <c r="W1070" s="13">
        <v>3</v>
      </c>
      <c r="X1070" s="13">
        <v>0.2</v>
      </c>
      <c r="Y1070" s="15">
        <v>4.8518999999999997</v>
      </c>
    </row>
    <row r="1071" spans="1:25" x14ac:dyDescent="0.3">
      <c r="A1071" s="16">
        <v>3317</v>
      </c>
      <c r="B1071" s="16" t="s">
        <v>3228</v>
      </c>
      <c r="C1071" s="21">
        <f>1/COUNTIF(B:B,'Store Data - 2017'!$B1071)</f>
        <v>1</v>
      </c>
      <c r="D1071" s="17">
        <v>43049</v>
      </c>
      <c r="E1071" s="17">
        <v>43054</v>
      </c>
      <c r="F1071" s="22" t="str">
        <f>TEXT('Store Data - 2017'!$D1071,"mmmm")</f>
        <v>November</v>
      </c>
      <c r="G1071" s="22" t="str">
        <f>TEXT('Store Data - 2017'!$D1071,"dddd")</f>
        <v>Friday</v>
      </c>
      <c r="H1071" s="16" t="s">
        <v>35</v>
      </c>
      <c r="I1071" s="16" t="s">
        <v>2706</v>
      </c>
      <c r="J1071" s="16" t="s">
        <v>2707</v>
      </c>
      <c r="K1071" s="21">
        <f>1/COUNTIF(J:J,'Store Data - 2017'!$J1071)</f>
        <v>0.2</v>
      </c>
      <c r="L1071" s="16" t="s">
        <v>57</v>
      </c>
      <c r="M1071" s="16" t="s">
        <v>26</v>
      </c>
      <c r="N1071" s="16" t="s">
        <v>1064</v>
      </c>
      <c r="O1071" s="16" t="s">
        <v>50</v>
      </c>
      <c r="P1071" s="16">
        <v>78664</v>
      </c>
      <c r="Q1071" s="16" t="s">
        <v>51</v>
      </c>
      <c r="R1071" s="16" t="s">
        <v>3229</v>
      </c>
      <c r="S1071" s="16" t="s">
        <v>42</v>
      </c>
      <c r="T1071" s="16" t="s">
        <v>87</v>
      </c>
      <c r="U1071" s="16" t="s">
        <v>3230</v>
      </c>
      <c r="V1071" s="18">
        <v>341.96</v>
      </c>
      <c r="W1071" s="16">
        <v>5</v>
      </c>
      <c r="X1071" s="16">
        <v>0.6</v>
      </c>
      <c r="Y1071" s="18">
        <v>-427.45</v>
      </c>
    </row>
    <row r="1072" spans="1:25" x14ac:dyDescent="0.3">
      <c r="A1072" s="13">
        <v>3332</v>
      </c>
      <c r="B1072" s="13" t="s">
        <v>3231</v>
      </c>
      <c r="C1072" s="21">
        <f>1/COUNTIF(B:B,'Store Data - 2017'!$B1072)</f>
        <v>0.33333333333333331</v>
      </c>
      <c r="D1072" s="14">
        <v>43083</v>
      </c>
      <c r="E1072" s="14">
        <v>43089</v>
      </c>
      <c r="F1072" s="22" t="str">
        <f>TEXT('Store Data - 2017'!$D1072,"mmmm")</f>
        <v>December</v>
      </c>
      <c r="G1072" s="22" t="str">
        <f>TEXT('Store Data - 2017'!$D1072,"dddd")</f>
        <v>Thursday</v>
      </c>
      <c r="H1072" s="13" t="s">
        <v>22</v>
      </c>
      <c r="I1072" s="13" t="s">
        <v>3232</v>
      </c>
      <c r="J1072" s="13" t="s">
        <v>3233</v>
      </c>
      <c r="K1072" s="21">
        <f>1/COUNTIF(J:J,'Store Data - 2017'!$J1072)</f>
        <v>0.16666666666666666</v>
      </c>
      <c r="L1072" s="13" t="s">
        <v>48</v>
      </c>
      <c r="M1072" s="13" t="s">
        <v>26</v>
      </c>
      <c r="N1072" s="13" t="s">
        <v>94</v>
      </c>
      <c r="O1072" s="13" t="s">
        <v>59</v>
      </c>
      <c r="P1072" s="13">
        <v>60653</v>
      </c>
      <c r="Q1072" s="13" t="s">
        <v>51</v>
      </c>
      <c r="R1072" s="13" t="s">
        <v>3234</v>
      </c>
      <c r="S1072" s="13" t="s">
        <v>61</v>
      </c>
      <c r="T1072" s="13" t="s">
        <v>110</v>
      </c>
      <c r="U1072" s="13" t="s">
        <v>3235</v>
      </c>
      <c r="V1072" s="15">
        <v>227.976</v>
      </c>
      <c r="W1072" s="13">
        <v>3</v>
      </c>
      <c r="X1072" s="13">
        <v>0.2</v>
      </c>
      <c r="Y1072" s="15">
        <v>28.497</v>
      </c>
    </row>
    <row r="1073" spans="1:25" x14ac:dyDescent="0.3">
      <c r="A1073" s="16">
        <v>3333</v>
      </c>
      <c r="B1073" s="16" t="s">
        <v>3231</v>
      </c>
      <c r="C1073" s="21">
        <f>1/COUNTIF(B:B,'Store Data - 2017'!$B1073)</f>
        <v>0.33333333333333331</v>
      </c>
      <c r="D1073" s="17">
        <v>43083</v>
      </c>
      <c r="E1073" s="17">
        <v>43089</v>
      </c>
      <c r="F1073" s="22" t="str">
        <f>TEXT('Store Data - 2017'!$D1073,"mmmm")</f>
        <v>December</v>
      </c>
      <c r="G1073" s="22" t="str">
        <f>TEXT('Store Data - 2017'!$D1073,"dddd")</f>
        <v>Thursday</v>
      </c>
      <c r="H1073" s="16" t="s">
        <v>22</v>
      </c>
      <c r="I1073" s="16" t="s">
        <v>3232</v>
      </c>
      <c r="J1073" s="16" t="s">
        <v>3233</v>
      </c>
      <c r="K1073" s="21">
        <f>1/COUNTIF(J:J,'Store Data - 2017'!$J1073)</f>
        <v>0.16666666666666666</v>
      </c>
      <c r="L1073" s="16" t="s">
        <v>48</v>
      </c>
      <c r="M1073" s="16" t="s">
        <v>26</v>
      </c>
      <c r="N1073" s="16" t="s">
        <v>94</v>
      </c>
      <c r="O1073" s="16" t="s">
        <v>59</v>
      </c>
      <c r="P1073" s="16">
        <v>60653</v>
      </c>
      <c r="Q1073" s="16" t="s">
        <v>51</v>
      </c>
      <c r="R1073" s="16" t="s">
        <v>3236</v>
      </c>
      <c r="S1073" s="16" t="s">
        <v>61</v>
      </c>
      <c r="T1073" s="16" t="s">
        <v>62</v>
      </c>
      <c r="U1073" s="16" t="s">
        <v>3237</v>
      </c>
      <c r="V1073" s="18">
        <v>52.68</v>
      </c>
      <c r="W1073" s="16">
        <v>3</v>
      </c>
      <c r="X1073" s="16">
        <v>0.2</v>
      </c>
      <c r="Y1073" s="18">
        <v>19.754999999999999</v>
      </c>
    </row>
    <row r="1074" spans="1:25" x14ac:dyDescent="0.3">
      <c r="A1074" s="13">
        <v>3334</v>
      </c>
      <c r="B1074" s="13" t="s">
        <v>3231</v>
      </c>
      <c r="C1074" s="21">
        <f>1/COUNTIF(B:B,'Store Data - 2017'!$B1074)</f>
        <v>0.33333333333333331</v>
      </c>
      <c r="D1074" s="14">
        <v>43083</v>
      </c>
      <c r="E1074" s="14">
        <v>43089</v>
      </c>
      <c r="F1074" s="22" t="str">
        <f>TEXT('Store Data - 2017'!$D1074,"mmmm")</f>
        <v>December</v>
      </c>
      <c r="G1074" s="22" t="str">
        <f>TEXT('Store Data - 2017'!$D1074,"dddd")</f>
        <v>Thursday</v>
      </c>
      <c r="H1074" s="13" t="s">
        <v>22</v>
      </c>
      <c r="I1074" s="13" t="s">
        <v>3232</v>
      </c>
      <c r="J1074" s="13" t="s">
        <v>3233</v>
      </c>
      <c r="K1074" s="21">
        <f>1/COUNTIF(J:J,'Store Data - 2017'!$J1074)</f>
        <v>0.16666666666666666</v>
      </c>
      <c r="L1074" s="13" t="s">
        <v>48</v>
      </c>
      <c r="M1074" s="13" t="s">
        <v>26</v>
      </c>
      <c r="N1074" s="13" t="s">
        <v>94</v>
      </c>
      <c r="O1074" s="13" t="s">
        <v>59</v>
      </c>
      <c r="P1074" s="13">
        <v>60653</v>
      </c>
      <c r="Q1074" s="13" t="s">
        <v>51</v>
      </c>
      <c r="R1074" s="13" t="s">
        <v>3238</v>
      </c>
      <c r="S1074" s="13" t="s">
        <v>42</v>
      </c>
      <c r="T1074" s="13" t="s">
        <v>87</v>
      </c>
      <c r="U1074" s="13" t="s">
        <v>3239</v>
      </c>
      <c r="V1074" s="15">
        <v>2.032</v>
      </c>
      <c r="W1074" s="13">
        <v>1</v>
      </c>
      <c r="X1074" s="13">
        <v>0.6</v>
      </c>
      <c r="Y1074" s="15">
        <v>-1.3208</v>
      </c>
    </row>
    <row r="1075" spans="1:25" x14ac:dyDescent="0.3">
      <c r="A1075" s="16">
        <v>3335</v>
      </c>
      <c r="B1075" s="16" t="s">
        <v>3240</v>
      </c>
      <c r="C1075" s="21">
        <f>1/COUNTIF(B:B,'Store Data - 2017'!$B1075)</f>
        <v>0.14285714285714285</v>
      </c>
      <c r="D1075" s="17">
        <v>42968</v>
      </c>
      <c r="E1075" s="17">
        <v>42969</v>
      </c>
      <c r="F1075" s="22" t="str">
        <f>TEXT('Store Data - 2017'!$D1075,"mmmm")</f>
        <v>August</v>
      </c>
      <c r="G1075" s="22" t="str">
        <f>TEXT('Store Data - 2017'!$D1075,"dddd")</f>
        <v>Monday</v>
      </c>
      <c r="H1075" s="16" t="s">
        <v>80</v>
      </c>
      <c r="I1075" s="16" t="s">
        <v>3241</v>
      </c>
      <c r="J1075" s="16" t="s">
        <v>3242</v>
      </c>
      <c r="K1075" s="21">
        <f>1/COUNTIF(J:J,'Store Data - 2017'!$J1075)</f>
        <v>0.125</v>
      </c>
      <c r="L1075" s="16" t="s">
        <v>25</v>
      </c>
      <c r="M1075" s="16" t="s">
        <v>26</v>
      </c>
      <c r="N1075" s="16" t="s">
        <v>1691</v>
      </c>
      <c r="O1075" s="16" t="s">
        <v>134</v>
      </c>
      <c r="P1075" s="16">
        <v>94601</v>
      </c>
      <c r="Q1075" s="16" t="s">
        <v>120</v>
      </c>
      <c r="R1075" s="16" t="s">
        <v>1154</v>
      </c>
      <c r="S1075" s="16" t="s">
        <v>31</v>
      </c>
      <c r="T1075" s="16" t="s">
        <v>146</v>
      </c>
      <c r="U1075" s="16" t="s">
        <v>1155</v>
      </c>
      <c r="V1075" s="18">
        <v>17.12</v>
      </c>
      <c r="W1075" s="16">
        <v>4</v>
      </c>
      <c r="X1075" s="16">
        <v>0</v>
      </c>
      <c r="Y1075" s="18">
        <v>4.9648000000000003</v>
      </c>
    </row>
    <row r="1076" spans="1:25" x14ac:dyDescent="0.3">
      <c r="A1076" s="13">
        <v>3336</v>
      </c>
      <c r="B1076" s="13" t="s">
        <v>3240</v>
      </c>
      <c r="C1076" s="21">
        <f>1/COUNTIF(B:B,'Store Data - 2017'!$B1076)</f>
        <v>0.14285714285714285</v>
      </c>
      <c r="D1076" s="14">
        <v>42968</v>
      </c>
      <c r="E1076" s="14">
        <v>42969</v>
      </c>
      <c r="F1076" s="22" t="str">
        <f>TEXT('Store Data - 2017'!$D1076,"mmmm")</f>
        <v>August</v>
      </c>
      <c r="G1076" s="22" t="str">
        <f>TEXT('Store Data - 2017'!$D1076,"dddd")</f>
        <v>Monday</v>
      </c>
      <c r="H1076" s="13" t="s">
        <v>80</v>
      </c>
      <c r="I1076" s="13" t="s">
        <v>3241</v>
      </c>
      <c r="J1076" s="13" t="s">
        <v>3242</v>
      </c>
      <c r="K1076" s="21">
        <f>1/COUNTIF(J:J,'Store Data - 2017'!$J1076)</f>
        <v>0.125</v>
      </c>
      <c r="L1076" s="13" t="s">
        <v>25</v>
      </c>
      <c r="M1076" s="13" t="s">
        <v>26</v>
      </c>
      <c r="N1076" s="13" t="s">
        <v>1691</v>
      </c>
      <c r="O1076" s="13" t="s">
        <v>134</v>
      </c>
      <c r="P1076" s="13">
        <v>94601</v>
      </c>
      <c r="Q1076" s="13" t="s">
        <v>120</v>
      </c>
      <c r="R1076" s="13" t="s">
        <v>3243</v>
      </c>
      <c r="S1076" s="13" t="s">
        <v>61</v>
      </c>
      <c r="T1076" s="13" t="s">
        <v>62</v>
      </c>
      <c r="U1076" s="13" t="s">
        <v>3244</v>
      </c>
      <c r="V1076" s="15">
        <v>431.96800000000002</v>
      </c>
      <c r="W1076" s="13">
        <v>4</v>
      </c>
      <c r="X1076" s="13">
        <v>0.2</v>
      </c>
      <c r="Y1076" s="15">
        <v>37.797199999999997</v>
      </c>
    </row>
    <row r="1077" spans="1:25" x14ac:dyDescent="0.3">
      <c r="A1077" s="16">
        <v>3337</v>
      </c>
      <c r="B1077" s="16" t="s">
        <v>3240</v>
      </c>
      <c r="C1077" s="21">
        <f>1/COUNTIF(B:B,'Store Data - 2017'!$B1077)</f>
        <v>0.14285714285714285</v>
      </c>
      <c r="D1077" s="17">
        <v>42968</v>
      </c>
      <c r="E1077" s="17">
        <v>42969</v>
      </c>
      <c r="F1077" s="22" t="str">
        <f>TEXT('Store Data - 2017'!$D1077,"mmmm")</f>
        <v>August</v>
      </c>
      <c r="G1077" s="22" t="str">
        <f>TEXT('Store Data - 2017'!$D1077,"dddd")</f>
        <v>Monday</v>
      </c>
      <c r="H1077" s="16" t="s">
        <v>80</v>
      </c>
      <c r="I1077" s="16" t="s">
        <v>3241</v>
      </c>
      <c r="J1077" s="16" t="s">
        <v>3242</v>
      </c>
      <c r="K1077" s="21">
        <f>1/COUNTIF(J:J,'Store Data - 2017'!$J1077)</f>
        <v>0.125</v>
      </c>
      <c r="L1077" s="16" t="s">
        <v>25</v>
      </c>
      <c r="M1077" s="16" t="s">
        <v>26</v>
      </c>
      <c r="N1077" s="16" t="s">
        <v>1691</v>
      </c>
      <c r="O1077" s="16" t="s">
        <v>134</v>
      </c>
      <c r="P1077" s="16">
        <v>94601</v>
      </c>
      <c r="Q1077" s="16" t="s">
        <v>120</v>
      </c>
      <c r="R1077" s="16" t="s">
        <v>3245</v>
      </c>
      <c r="S1077" s="16" t="s">
        <v>42</v>
      </c>
      <c r="T1077" s="16" t="s">
        <v>87</v>
      </c>
      <c r="U1077" s="16" t="s">
        <v>3246</v>
      </c>
      <c r="V1077" s="18">
        <v>129.91999999999999</v>
      </c>
      <c r="W1077" s="16">
        <v>4</v>
      </c>
      <c r="X1077" s="16">
        <v>0</v>
      </c>
      <c r="Y1077" s="18">
        <v>10.393599999999999</v>
      </c>
    </row>
    <row r="1078" spans="1:25" x14ac:dyDescent="0.3">
      <c r="A1078" s="13">
        <v>3338</v>
      </c>
      <c r="B1078" s="13" t="s">
        <v>3240</v>
      </c>
      <c r="C1078" s="21">
        <f>1/COUNTIF(B:B,'Store Data - 2017'!$B1078)</f>
        <v>0.14285714285714285</v>
      </c>
      <c r="D1078" s="14">
        <v>42968</v>
      </c>
      <c r="E1078" s="14">
        <v>42969</v>
      </c>
      <c r="F1078" s="22" t="str">
        <f>TEXT('Store Data - 2017'!$D1078,"mmmm")</f>
        <v>August</v>
      </c>
      <c r="G1078" s="22" t="str">
        <f>TEXT('Store Data - 2017'!$D1078,"dddd")</f>
        <v>Monday</v>
      </c>
      <c r="H1078" s="13" t="s">
        <v>80</v>
      </c>
      <c r="I1078" s="13" t="s">
        <v>3241</v>
      </c>
      <c r="J1078" s="13" t="s">
        <v>3242</v>
      </c>
      <c r="K1078" s="21">
        <f>1/COUNTIF(J:J,'Store Data - 2017'!$J1078)</f>
        <v>0.125</v>
      </c>
      <c r="L1078" s="13" t="s">
        <v>25</v>
      </c>
      <c r="M1078" s="13" t="s">
        <v>26</v>
      </c>
      <c r="N1078" s="13" t="s">
        <v>1691</v>
      </c>
      <c r="O1078" s="13" t="s">
        <v>134</v>
      </c>
      <c r="P1078" s="13">
        <v>94601</v>
      </c>
      <c r="Q1078" s="13" t="s">
        <v>120</v>
      </c>
      <c r="R1078" s="13" t="s">
        <v>502</v>
      </c>
      <c r="S1078" s="13" t="s">
        <v>42</v>
      </c>
      <c r="T1078" s="13" t="s">
        <v>251</v>
      </c>
      <c r="U1078" s="13" t="s">
        <v>503</v>
      </c>
      <c r="V1078" s="15">
        <v>568.72799999999995</v>
      </c>
      <c r="W1078" s="13">
        <v>3</v>
      </c>
      <c r="X1078" s="13">
        <v>0.2</v>
      </c>
      <c r="Y1078" s="15">
        <v>28.436399999999999</v>
      </c>
    </row>
    <row r="1079" spans="1:25" x14ac:dyDescent="0.3">
      <c r="A1079" s="16">
        <v>3339</v>
      </c>
      <c r="B1079" s="16" t="s">
        <v>3240</v>
      </c>
      <c r="C1079" s="21">
        <f>1/COUNTIF(B:B,'Store Data - 2017'!$B1079)</f>
        <v>0.14285714285714285</v>
      </c>
      <c r="D1079" s="17">
        <v>42968</v>
      </c>
      <c r="E1079" s="17">
        <v>42969</v>
      </c>
      <c r="F1079" s="22" t="str">
        <f>TEXT('Store Data - 2017'!$D1079,"mmmm")</f>
        <v>August</v>
      </c>
      <c r="G1079" s="22" t="str">
        <f>TEXT('Store Data - 2017'!$D1079,"dddd")</f>
        <v>Monday</v>
      </c>
      <c r="H1079" s="16" t="s">
        <v>80</v>
      </c>
      <c r="I1079" s="16" t="s">
        <v>3241</v>
      </c>
      <c r="J1079" s="16" t="s">
        <v>3242</v>
      </c>
      <c r="K1079" s="21">
        <f>1/COUNTIF(J:J,'Store Data - 2017'!$J1079)</f>
        <v>0.125</v>
      </c>
      <c r="L1079" s="16" t="s">
        <v>25</v>
      </c>
      <c r="M1079" s="16" t="s">
        <v>26</v>
      </c>
      <c r="N1079" s="16" t="s">
        <v>1691</v>
      </c>
      <c r="O1079" s="16" t="s">
        <v>134</v>
      </c>
      <c r="P1079" s="16">
        <v>94601</v>
      </c>
      <c r="Q1079" s="16" t="s">
        <v>120</v>
      </c>
      <c r="R1079" s="16" t="s">
        <v>3247</v>
      </c>
      <c r="S1079" s="16" t="s">
        <v>31</v>
      </c>
      <c r="T1079" s="16" t="s">
        <v>84</v>
      </c>
      <c r="U1079" s="16" t="s">
        <v>3248</v>
      </c>
      <c r="V1079" s="18">
        <v>117.14400000000001</v>
      </c>
      <c r="W1079" s="16">
        <v>9</v>
      </c>
      <c r="X1079" s="16">
        <v>0.2</v>
      </c>
      <c r="Y1079" s="18">
        <v>42.464700000000001</v>
      </c>
    </row>
    <row r="1080" spans="1:25" x14ac:dyDescent="0.3">
      <c r="A1080" s="13">
        <v>3340</v>
      </c>
      <c r="B1080" s="13" t="s">
        <v>3240</v>
      </c>
      <c r="C1080" s="21">
        <f>1/COUNTIF(B:B,'Store Data - 2017'!$B1080)</f>
        <v>0.14285714285714285</v>
      </c>
      <c r="D1080" s="14">
        <v>42968</v>
      </c>
      <c r="E1080" s="14">
        <v>42969</v>
      </c>
      <c r="F1080" s="22" t="str">
        <f>TEXT('Store Data - 2017'!$D1080,"mmmm")</f>
        <v>August</v>
      </c>
      <c r="G1080" s="22" t="str">
        <f>TEXT('Store Data - 2017'!$D1080,"dddd")</f>
        <v>Monday</v>
      </c>
      <c r="H1080" s="13" t="s">
        <v>80</v>
      </c>
      <c r="I1080" s="13" t="s">
        <v>3241</v>
      </c>
      <c r="J1080" s="13" t="s">
        <v>3242</v>
      </c>
      <c r="K1080" s="21">
        <f>1/COUNTIF(J:J,'Store Data - 2017'!$J1080)</f>
        <v>0.125</v>
      </c>
      <c r="L1080" s="13" t="s">
        <v>25</v>
      </c>
      <c r="M1080" s="13" t="s">
        <v>26</v>
      </c>
      <c r="N1080" s="13" t="s">
        <v>1691</v>
      </c>
      <c r="O1080" s="13" t="s">
        <v>134</v>
      </c>
      <c r="P1080" s="13">
        <v>94601</v>
      </c>
      <c r="Q1080" s="13" t="s">
        <v>120</v>
      </c>
      <c r="R1080" s="13" t="s">
        <v>3249</v>
      </c>
      <c r="S1080" s="13" t="s">
        <v>31</v>
      </c>
      <c r="T1080" s="13" t="s">
        <v>190</v>
      </c>
      <c r="U1080" s="13" t="s">
        <v>3250</v>
      </c>
      <c r="V1080" s="15">
        <v>203.52</v>
      </c>
      <c r="W1080" s="13">
        <v>3</v>
      </c>
      <c r="X1080" s="13">
        <v>0</v>
      </c>
      <c r="Y1080" s="15">
        <v>54.950400000000002</v>
      </c>
    </row>
    <row r="1081" spans="1:25" x14ac:dyDescent="0.3">
      <c r="A1081" s="16">
        <v>3341</v>
      </c>
      <c r="B1081" s="16" t="s">
        <v>3240</v>
      </c>
      <c r="C1081" s="21">
        <f>1/COUNTIF(B:B,'Store Data - 2017'!$B1081)</f>
        <v>0.14285714285714285</v>
      </c>
      <c r="D1081" s="17">
        <v>42968</v>
      </c>
      <c r="E1081" s="17">
        <v>42969</v>
      </c>
      <c r="F1081" s="22" t="str">
        <f>TEXT('Store Data - 2017'!$D1081,"mmmm")</f>
        <v>August</v>
      </c>
      <c r="G1081" s="22" t="str">
        <f>TEXT('Store Data - 2017'!$D1081,"dddd")</f>
        <v>Monday</v>
      </c>
      <c r="H1081" s="16" t="s">
        <v>80</v>
      </c>
      <c r="I1081" s="16" t="s">
        <v>3241</v>
      </c>
      <c r="J1081" s="16" t="s">
        <v>3242</v>
      </c>
      <c r="K1081" s="21">
        <f>1/COUNTIF(J:J,'Store Data - 2017'!$J1081)</f>
        <v>0.125</v>
      </c>
      <c r="L1081" s="16" t="s">
        <v>25</v>
      </c>
      <c r="M1081" s="16" t="s">
        <v>26</v>
      </c>
      <c r="N1081" s="16" t="s">
        <v>1691</v>
      </c>
      <c r="O1081" s="16" t="s">
        <v>134</v>
      </c>
      <c r="P1081" s="16">
        <v>94601</v>
      </c>
      <c r="Q1081" s="16" t="s">
        <v>120</v>
      </c>
      <c r="R1081" s="16" t="s">
        <v>356</v>
      </c>
      <c r="S1081" s="16" t="s">
        <v>31</v>
      </c>
      <c r="T1081" s="16" t="s">
        <v>113</v>
      </c>
      <c r="U1081" s="16" t="s">
        <v>357</v>
      </c>
      <c r="V1081" s="18">
        <v>51.75</v>
      </c>
      <c r="W1081" s="16">
        <v>5</v>
      </c>
      <c r="X1081" s="16">
        <v>0</v>
      </c>
      <c r="Y1081" s="18">
        <v>24.84</v>
      </c>
    </row>
    <row r="1082" spans="1:25" x14ac:dyDescent="0.3">
      <c r="A1082" s="13">
        <v>3349</v>
      </c>
      <c r="B1082" s="13" t="s">
        <v>3251</v>
      </c>
      <c r="C1082" s="21">
        <f>1/COUNTIF(B:B,'Store Data - 2017'!$B1082)</f>
        <v>1</v>
      </c>
      <c r="D1082" s="14">
        <v>43044</v>
      </c>
      <c r="E1082" s="14">
        <v>43046</v>
      </c>
      <c r="F1082" s="22" t="str">
        <f>TEXT('Store Data - 2017'!$D1082,"mmmm")</f>
        <v>November</v>
      </c>
      <c r="G1082" s="22" t="str">
        <f>TEXT('Store Data - 2017'!$D1082,"dddd")</f>
        <v>Sunday</v>
      </c>
      <c r="H1082" s="13" t="s">
        <v>80</v>
      </c>
      <c r="I1082" s="13" t="s">
        <v>3252</v>
      </c>
      <c r="J1082" s="13" t="s">
        <v>3253</v>
      </c>
      <c r="K1082" s="21">
        <f>1/COUNTIF(J:J,'Store Data - 2017'!$J1082)</f>
        <v>0.33333333333333331</v>
      </c>
      <c r="L1082" s="13" t="s">
        <v>57</v>
      </c>
      <c r="M1082" s="13" t="s">
        <v>26</v>
      </c>
      <c r="N1082" s="13" t="s">
        <v>94</v>
      </c>
      <c r="O1082" s="13" t="s">
        <v>59</v>
      </c>
      <c r="P1082" s="13">
        <v>60623</v>
      </c>
      <c r="Q1082" s="13" t="s">
        <v>51</v>
      </c>
      <c r="R1082" s="13" t="s">
        <v>1408</v>
      </c>
      <c r="S1082" s="13" t="s">
        <v>31</v>
      </c>
      <c r="T1082" s="13" t="s">
        <v>84</v>
      </c>
      <c r="U1082" s="13" t="s">
        <v>1409</v>
      </c>
      <c r="V1082" s="15">
        <v>16.03</v>
      </c>
      <c r="W1082" s="13">
        <v>5</v>
      </c>
      <c r="X1082" s="13">
        <v>0.8</v>
      </c>
      <c r="Y1082" s="15">
        <v>-25.648</v>
      </c>
    </row>
    <row r="1083" spans="1:25" x14ac:dyDescent="0.3">
      <c r="A1083" s="16">
        <v>3358</v>
      </c>
      <c r="B1083" s="16" t="s">
        <v>3254</v>
      </c>
      <c r="C1083" s="21">
        <f>1/COUNTIF(B:B,'Store Data - 2017'!$B1083)</f>
        <v>1</v>
      </c>
      <c r="D1083" s="17">
        <v>42985</v>
      </c>
      <c r="E1083" s="17">
        <v>42991</v>
      </c>
      <c r="F1083" s="22" t="str">
        <f>TEXT('Store Data - 2017'!$D1083,"mmmm")</f>
        <v>September</v>
      </c>
      <c r="G1083" s="22" t="str">
        <f>TEXT('Store Data - 2017'!$D1083,"dddd")</f>
        <v>Thursday</v>
      </c>
      <c r="H1083" s="16" t="s">
        <v>22</v>
      </c>
      <c r="I1083" s="16" t="s">
        <v>3255</v>
      </c>
      <c r="J1083" s="16" t="s">
        <v>3256</v>
      </c>
      <c r="K1083" s="21">
        <f>1/COUNTIF(J:J,'Store Data - 2017'!$J1083)</f>
        <v>0.5</v>
      </c>
      <c r="L1083" s="16" t="s">
        <v>48</v>
      </c>
      <c r="M1083" s="16" t="s">
        <v>26</v>
      </c>
      <c r="N1083" s="16" t="s">
        <v>94</v>
      </c>
      <c r="O1083" s="16" t="s">
        <v>59</v>
      </c>
      <c r="P1083" s="16">
        <v>60610</v>
      </c>
      <c r="Q1083" s="16" t="s">
        <v>51</v>
      </c>
      <c r="R1083" s="16" t="s">
        <v>3257</v>
      </c>
      <c r="S1083" s="16" t="s">
        <v>31</v>
      </c>
      <c r="T1083" s="16" t="s">
        <v>32</v>
      </c>
      <c r="U1083" s="16" t="s">
        <v>53</v>
      </c>
      <c r="V1083" s="18">
        <v>73.007999999999996</v>
      </c>
      <c r="W1083" s="16">
        <v>9</v>
      </c>
      <c r="X1083" s="16">
        <v>0.2</v>
      </c>
      <c r="Y1083" s="18">
        <v>26.465399999999999</v>
      </c>
    </row>
    <row r="1084" spans="1:25" x14ac:dyDescent="0.3">
      <c r="A1084" s="13">
        <v>3372</v>
      </c>
      <c r="B1084" s="13" t="s">
        <v>3258</v>
      </c>
      <c r="C1084" s="21">
        <f>1/COUNTIF(B:B,'Store Data - 2017'!$B1084)</f>
        <v>0.5</v>
      </c>
      <c r="D1084" s="14">
        <v>43001</v>
      </c>
      <c r="E1084" s="14">
        <v>43008</v>
      </c>
      <c r="F1084" s="22" t="str">
        <f>TEXT('Store Data - 2017'!$D1084,"mmmm")</f>
        <v>September</v>
      </c>
      <c r="G1084" s="22" t="str">
        <f>TEXT('Store Data - 2017'!$D1084,"dddd")</f>
        <v>Saturday</v>
      </c>
      <c r="H1084" s="13" t="s">
        <v>22</v>
      </c>
      <c r="I1084" s="13" t="s">
        <v>3259</v>
      </c>
      <c r="J1084" s="13" t="s">
        <v>3260</v>
      </c>
      <c r="K1084" s="21">
        <f>1/COUNTIF(J:J,'Store Data - 2017'!$J1084)</f>
        <v>0.16666666666666666</v>
      </c>
      <c r="L1084" s="13" t="s">
        <v>25</v>
      </c>
      <c r="M1084" s="13" t="s">
        <v>26</v>
      </c>
      <c r="N1084" s="13" t="s">
        <v>133</v>
      </c>
      <c r="O1084" s="13" t="s">
        <v>134</v>
      </c>
      <c r="P1084" s="13">
        <v>94122</v>
      </c>
      <c r="Q1084" s="13" t="s">
        <v>120</v>
      </c>
      <c r="R1084" s="13" t="s">
        <v>3261</v>
      </c>
      <c r="S1084" s="13" t="s">
        <v>31</v>
      </c>
      <c r="T1084" s="13" t="s">
        <v>84</v>
      </c>
      <c r="U1084" s="13" t="s">
        <v>3262</v>
      </c>
      <c r="V1084" s="15">
        <v>25.824000000000002</v>
      </c>
      <c r="W1084" s="13">
        <v>6</v>
      </c>
      <c r="X1084" s="13">
        <v>0.2</v>
      </c>
      <c r="Y1084" s="15">
        <v>9.0383999999999993</v>
      </c>
    </row>
    <row r="1085" spans="1:25" x14ac:dyDescent="0.3">
      <c r="A1085" s="16">
        <v>3373</v>
      </c>
      <c r="B1085" s="16" t="s">
        <v>3258</v>
      </c>
      <c r="C1085" s="21">
        <f>1/COUNTIF(B:B,'Store Data - 2017'!$B1085)</f>
        <v>0.5</v>
      </c>
      <c r="D1085" s="17">
        <v>43001</v>
      </c>
      <c r="E1085" s="17">
        <v>43008</v>
      </c>
      <c r="F1085" s="22" t="str">
        <f>TEXT('Store Data - 2017'!$D1085,"mmmm")</f>
        <v>September</v>
      </c>
      <c r="G1085" s="22" t="str">
        <f>TEXT('Store Data - 2017'!$D1085,"dddd")</f>
        <v>Saturday</v>
      </c>
      <c r="H1085" s="16" t="s">
        <v>22</v>
      </c>
      <c r="I1085" s="16" t="s">
        <v>3259</v>
      </c>
      <c r="J1085" s="16" t="s">
        <v>3260</v>
      </c>
      <c r="K1085" s="21">
        <f>1/COUNTIF(J:J,'Store Data - 2017'!$J1085)</f>
        <v>0.16666666666666666</v>
      </c>
      <c r="L1085" s="16" t="s">
        <v>25</v>
      </c>
      <c r="M1085" s="16" t="s">
        <v>26</v>
      </c>
      <c r="N1085" s="16" t="s">
        <v>133</v>
      </c>
      <c r="O1085" s="16" t="s">
        <v>134</v>
      </c>
      <c r="P1085" s="16">
        <v>94122</v>
      </c>
      <c r="Q1085" s="16" t="s">
        <v>120</v>
      </c>
      <c r="R1085" s="16" t="s">
        <v>3263</v>
      </c>
      <c r="S1085" s="16" t="s">
        <v>31</v>
      </c>
      <c r="T1085" s="16" t="s">
        <v>190</v>
      </c>
      <c r="U1085" s="16" t="s">
        <v>3264</v>
      </c>
      <c r="V1085" s="18">
        <v>160.96</v>
      </c>
      <c r="W1085" s="16">
        <v>2</v>
      </c>
      <c r="X1085" s="16">
        <v>0</v>
      </c>
      <c r="Y1085" s="18">
        <v>48.287999999999997</v>
      </c>
    </row>
    <row r="1086" spans="1:25" x14ac:dyDescent="0.3">
      <c r="A1086" s="13">
        <v>3379</v>
      </c>
      <c r="B1086" s="13" t="s">
        <v>3265</v>
      </c>
      <c r="C1086" s="21">
        <f>1/COUNTIF(B:B,'Store Data - 2017'!$B1086)</f>
        <v>0.5</v>
      </c>
      <c r="D1086" s="14">
        <v>42811</v>
      </c>
      <c r="E1086" s="14">
        <v>42815</v>
      </c>
      <c r="F1086" s="22" t="str">
        <f>TEXT('Store Data - 2017'!$D1086,"mmmm")</f>
        <v>March</v>
      </c>
      <c r="G1086" s="22" t="str">
        <f>TEXT('Store Data - 2017'!$D1086,"dddd")</f>
        <v>Friday</v>
      </c>
      <c r="H1086" s="13" t="s">
        <v>22</v>
      </c>
      <c r="I1086" s="13" t="s">
        <v>2923</v>
      </c>
      <c r="J1086" s="13" t="s">
        <v>2924</v>
      </c>
      <c r="K1086" s="21">
        <f>1/COUNTIF(J:J,'Store Data - 2017'!$J1086)</f>
        <v>0.2</v>
      </c>
      <c r="L1086" s="13" t="s">
        <v>48</v>
      </c>
      <c r="M1086" s="13" t="s">
        <v>26</v>
      </c>
      <c r="N1086" s="13" t="s">
        <v>49</v>
      </c>
      <c r="O1086" s="13" t="s">
        <v>50</v>
      </c>
      <c r="P1086" s="13">
        <v>77095</v>
      </c>
      <c r="Q1086" s="13" t="s">
        <v>51</v>
      </c>
      <c r="R1086" s="13" t="s">
        <v>2722</v>
      </c>
      <c r="S1086" s="13" t="s">
        <v>31</v>
      </c>
      <c r="T1086" s="13" t="s">
        <v>84</v>
      </c>
      <c r="U1086" s="13" t="s">
        <v>2723</v>
      </c>
      <c r="V1086" s="15">
        <v>13.776</v>
      </c>
      <c r="W1086" s="13">
        <v>6</v>
      </c>
      <c r="X1086" s="13">
        <v>0.8</v>
      </c>
      <c r="Y1086" s="15">
        <v>-22.041599999999999</v>
      </c>
    </row>
    <row r="1087" spans="1:25" x14ac:dyDescent="0.3">
      <c r="A1087" s="16">
        <v>3380</v>
      </c>
      <c r="B1087" s="16" t="s">
        <v>3265</v>
      </c>
      <c r="C1087" s="21">
        <f>1/COUNTIF(B:B,'Store Data - 2017'!$B1087)</f>
        <v>0.5</v>
      </c>
      <c r="D1087" s="17">
        <v>42811</v>
      </c>
      <c r="E1087" s="17">
        <v>42815</v>
      </c>
      <c r="F1087" s="22" t="str">
        <f>TEXT('Store Data - 2017'!$D1087,"mmmm")</f>
        <v>March</v>
      </c>
      <c r="G1087" s="22" t="str">
        <f>TEXT('Store Data - 2017'!$D1087,"dddd")</f>
        <v>Friday</v>
      </c>
      <c r="H1087" s="16" t="s">
        <v>22</v>
      </c>
      <c r="I1087" s="16" t="s">
        <v>2923</v>
      </c>
      <c r="J1087" s="16" t="s">
        <v>2924</v>
      </c>
      <c r="K1087" s="21">
        <f>1/COUNTIF(J:J,'Store Data - 2017'!$J1087)</f>
        <v>0.2</v>
      </c>
      <c r="L1087" s="16" t="s">
        <v>48</v>
      </c>
      <c r="M1087" s="16" t="s">
        <v>26</v>
      </c>
      <c r="N1087" s="16" t="s">
        <v>49</v>
      </c>
      <c r="O1087" s="16" t="s">
        <v>50</v>
      </c>
      <c r="P1087" s="16">
        <v>77095</v>
      </c>
      <c r="Q1087" s="16" t="s">
        <v>51</v>
      </c>
      <c r="R1087" s="16" t="s">
        <v>3266</v>
      </c>
      <c r="S1087" s="16" t="s">
        <v>31</v>
      </c>
      <c r="T1087" s="16" t="s">
        <v>32</v>
      </c>
      <c r="U1087" s="16" t="s">
        <v>3267</v>
      </c>
      <c r="V1087" s="18">
        <v>10.272</v>
      </c>
      <c r="W1087" s="16">
        <v>3</v>
      </c>
      <c r="X1087" s="16">
        <v>0.2</v>
      </c>
      <c r="Y1087" s="18">
        <v>3.21</v>
      </c>
    </row>
    <row r="1088" spans="1:25" x14ac:dyDescent="0.3">
      <c r="A1088" s="13">
        <v>3381</v>
      </c>
      <c r="B1088" s="13" t="s">
        <v>3268</v>
      </c>
      <c r="C1088" s="21">
        <f>1/COUNTIF(B:B,'Store Data - 2017'!$B1088)</f>
        <v>1</v>
      </c>
      <c r="D1088" s="14">
        <v>43062</v>
      </c>
      <c r="E1088" s="14">
        <v>43063</v>
      </c>
      <c r="F1088" s="22" t="str">
        <f>TEXT('Store Data - 2017'!$D1088,"mmmm")</f>
        <v>November</v>
      </c>
      <c r="G1088" s="22" t="str">
        <f>TEXT('Store Data - 2017'!$D1088,"dddd")</f>
        <v>Thursday</v>
      </c>
      <c r="H1088" s="13" t="s">
        <v>80</v>
      </c>
      <c r="I1088" s="13" t="s">
        <v>342</v>
      </c>
      <c r="J1088" s="13" t="s">
        <v>343</v>
      </c>
      <c r="K1088" s="21">
        <f>1/COUNTIF(J:J,'Store Data - 2017'!$J1088)</f>
        <v>0.1111111111111111</v>
      </c>
      <c r="L1088" s="13" t="s">
        <v>25</v>
      </c>
      <c r="M1088" s="13" t="s">
        <v>26</v>
      </c>
      <c r="N1088" s="13" t="s">
        <v>38</v>
      </c>
      <c r="O1088" s="13" t="s">
        <v>39</v>
      </c>
      <c r="P1088" s="13">
        <v>19120</v>
      </c>
      <c r="Q1088" s="13" t="s">
        <v>40</v>
      </c>
      <c r="R1088" s="13" t="s">
        <v>3269</v>
      </c>
      <c r="S1088" s="13" t="s">
        <v>42</v>
      </c>
      <c r="T1088" s="13" t="s">
        <v>87</v>
      </c>
      <c r="U1088" s="13" t="s">
        <v>3270</v>
      </c>
      <c r="V1088" s="15">
        <v>24.047999999999998</v>
      </c>
      <c r="W1088" s="13">
        <v>9</v>
      </c>
      <c r="X1088" s="13">
        <v>0.2</v>
      </c>
      <c r="Y1088" s="15">
        <v>7.2144000000000004</v>
      </c>
    </row>
    <row r="1089" spans="1:25" x14ac:dyDescent="0.3">
      <c r="A1089" s="16">
        <v>3382</v>
      </c>
      <c r="B1089" s="16" t="s">
        <v>3271</v>
      </c>
      <c r="C1089" s="21">
        <f>1/COUNTIF(B:B,'Store Data - 2017'!$B1089)</f>
        <v>1</v>
      </c>
      <c r="D1089" s="17">
        <v>42974</v>
      </c>
      <c r="E1089" s="17">
        <v>42977</v>
      </c>
      <c r="F1089" s="22" t="str">
        <f>TEXT('Store Data - 2017'!$D1089,"mmmm")</f>
        <v>August</v>
      </c>
      <c r="G1089" s="22" t="str">
        <f>TEXT('Store Data - 2017'!$D1089,"dddd")</f>
        <v>Sunday</v>
      </c>
      <c r="H1089" s="16" t="s">
        <v>80</v>
      </c>
      <c r="I1089" s="16" t="s">
        <v>1259</v>
      </c>
      <c r="J1089" s="16" t="s">
        <v>1260</v>
      </c>
      <c r="K1089" s="21">
        <f>1/COUNTIF(J:J,'Store Data - 2017'!$J1089)</f>
        <v>8.3333333333333329E-2</v>
      </c>
      <c r="L1089" s="16" t="s">
        <v>57</v>
      </c>
      <c r="M1089" s="16" t="s">
        <v>26</v>
      </c>
      <c r="N1089" s="16" t="s">
        <v>249</v>
      </c>
      <c r="O1089" s="16" t="s">
        <v>68</v>
      </c>
      <c r="P1089" s="16">
        <v>33614</v>
      </c>
      <c r="Q1089" s="16" t="s">
        <v>29</v>
      </c>
      <c r="R1089" s="16" t="s">
        <v>179</v>
      </c>
      <c r="S1089" s="16" t="s">
        <v>31</v>
      </c>
      <c r="T1089" s="16" t="s">
        <v>180</v>
      </c>
      <c r="U1089" s="16" t="s">
        <v>181</v>
      </c>
      <c r="V1089" s="18">
        <v>2.8959999999999999</v>
      </c>
      <c r="W1089" s="16">
        <v>1</v>
      </c>
      <c r="X1089" s="16">
        <v>0.2</v>
      </c>
      <c r="Y1089" s="18">
        <v>0.97740000000000005</v>
      </c>
    </row>
    <row r="1090" spans="1:25" x14ac:dyDescent="0.3">
      <c r="A1090" s="13">
        <v>3386</v>
      </c>
      <c r="B1090" s="13" t="s">
        <v>3272</v>
      </c>
      <c r="C1090" s="21">
        <f>1/COUNTIF(B:B,'Store Data - 2017'!$B1090)</f>
        <v>0.2</v>
      </c>
      <c r="D1090" s="14">
        <v>43015</v>
      </c>
      <c r="E1090" s="14">
        <v>43019</v>
      </c>
      <c r="F1090" s="22" t="str">
        <f>TEXT('Store Data - 2017'!$D1090,"mmmm")</f>
        <v>October</v>
      </c>
      <c r="G1090" s="22" t="str">
        <f>TEXT('Store Data - 2017'!$D1090,"dddd")</f>
        <v>Saturday</v>
      </c>
      <c r="H1090" s="13" t="s">
        <v>22</v>
      </c>
      <c r="I1090" s="13" t="s">
        <v>3273</v>
      </c>
      <c r="J1090" s="13" t="s">
        <v>3274</v>
      </c>
      <c r="K1090" s="21">
        <f>1/COUNTIF(J:J,'Store Data - 2017'!$J1090)</f>
        <v>5.2631578947368418E-2</v>
      </c>
      <c r="L1090" s="13" t="s">
        <v>48</v>
      </c>
      <c r="M1090" s="13" t="s">
        <v>26</v>
      </c>
      <c r="N1090" s="13" t="s">
        <v>140</v>
      </c>
      <c r="O1090" s="13" t="s">
        <v>28</v>
      </c>
      <c r="P1090" s="13">
        <v>28205</v>
      </c>
      <c r="Q1090" s="13" t="s">
        <v>29</v>
      </c>
      <c r="R1090" s="13" t="s">
        <v>299</v>
      </c>
      <c r="S1090" s="13" t="s">
        <v>31</v>
      </c>
      <c r="T1090" s="13" t="s">
        <v>70</v>
      </c>
      <c r="U1090" s="13" t="s">
        <v>300</v>
      </c>
      <c r="V1090" s="15">
        <v>580.67200000000003</v>
      </c>
      <c r="W1090" s="13">
        <v>4</v>
      </c>
      <c r="X1090" s="13">
        <v>0.2</v>
      </c>
      <c r="Y1090" s="15">
        <v>65.325599999999994</v>
      </c>
    </row>
    <row r="1091" spans="1:25" x14ac:dyDescent="0.3">
      <c r="A1091" s="16">
        <v>3387</v>
      </c>
      <c r="B1091" s="16" t="s">
        <v>3272</v>
      </c>
      <c r="C1091" s="21">
        <f>1/COUNTIF(B:B,'Store Data - 2017'!$B1091)</f>
        <v>0.2</v>
      </c>
      <c r="D1091" s="17">
        <v>43015</v>
      </c>
      <c r="E1091" s="17">
        <v>43019</v>
      </c>
      <c r="F1091" s="22" t="str">
        <f>TEXT('Store Data - 2017'!$D1091,"mmmm")</f>
        <v>October</v>
      </c>
      <c r="G1091" s="22" t="str">
        <f>TEXT('Store Data - 2017'!$D1091,"dddd")</f>
        <v>Saturday</v>
      </c>
      <c r="H1091" s="16" t="s">
        <v>22</v>
      </c>
      <c r="I1091" s="16" t="s">
        <v>3273</v>
      </c>
      <c r="J1091" s="16" t="s">
        <v>3274</v>
      </c>
      <c r="K1091" s="21">
        <f>1/COUNTIF(J:J,'Store Data - 2017'!$J1091)</f>
        <v>5.2631578947368418E-2</v>
      </c>
      <c r="L1091" s="16" t="s">
        <v>48</v>
      </c>
      <c r="M1091" s="16" t="s">
        <v>26</v>
      </c>
      <c r="N1091" s="16" t="s">
        <v>140</v>
      </c>
      <c r="O1091" s="16" t="s">
        <v>28</v>
      </c>
      <c r="P1091" s="16">
        <v>28205</v>
      </c>
      <c r="Q1091" s="16" t="s">
        <v>29</v>
      </c>
      <c r="R1091" s="16" t="s">
        <v>3275</v>
      </c>
      <c r="S1091" s="16" t="s">
        <v>31</v>
      </c>
      <c r="T1091" s="16" t="s">
        <v>172</v>
      </c>
      <c r="U1091" s="16" t="s">
        <v>173</v>
      </c>
      <c r="V1091" s="18">
        <v>18.936</v>
      </c>
      <c r="W1091" s="16">
        <v>3</v>
      </c>
      <c r="X1091" s="16">
        <v>0.2</v>
      </c>
      <c r="Y1091" s="18">
        <v>5.9175000000000004</v>
      </c>
    </row>
    <row r="1092" spans="1:25" x14ac:dyDescent="0.3">
      <c r="A1092" s="13">
        <v>3388</v>
      </c>
      <c r="B1092" s="13" t="s">
        <v>3272</v>
      </c>
      <c r="C1092" s="21">
        <f>1/COUNTIF(B:B,'Store Data - 2017'!$B1092)</f>
        <v>0.2</v>
      </c>
      <c r="D1092" s="14">
        <v>43015</v>
      </c>
      <c r="E1092" s="14">
        <v>43019</v>
      </c>
      <c r="F1092" s="22" t="str">
        <f>TEXT('Store Data - 2017'!$D1092,"mmmm")</f>
        <v>October</v>
      </c>
      <c r="G1092" s="22" t="str">
        <f>TEXT('Store Data - 2017'!$D1092,"dddd")</f>
        <v>Saturday</v>
      </c>
      <c r="H1092" s="13" t="s">
        <v>22</v>
      </c>
      <c r="I1092" s="13" t="s">
        <v>3273</v>
      </c>
      <c r="J1092" s="13" t="s">
        <v>3274</v>
      </c>
      <c r="K1092" s="21">
        <f>1/COUNTIF(J:J,'Store Data - 2017'!$J1092)</f>
        <v>5.2631578947368418E-2</v>
      </c>
      <c r="L1092" s="13" t="s">
        <v>48</v>
      </c>
      <c r="M1092" s="13" t="s">
        <v>26</v>
      </c>
      <c r="N1092" s="13" t="s">
        <v>140</v>
      </c>
      <c r="O1092" s="13" t="s">
        <v>28</v>
      </c>
      <c r="P1092" s="13">
        <v>28205</v>
      </c>
      <c r="Q1092" s="13" t="s">
        <v>29</v>
      </c>
      <c r="R1092" s="13" t="s">
        <v>1249</v>
      </c>
      <c r="S1092" s="13" t="s">
        <v>61</v>
      </c>
      <c r="T1092" s="13" t="s">
        <v>62</v>
      </c>
      <c r="U1092" s="13" t="s">
        <v>1250</v>
      </c>
      <c r="V1092" s="15">
        <v>222.38399999999999</v>
      </c>
      <c r="W1092" s="13">
        <v>2</v>
      </c>
      <c r="X1092" s="13">
        <v>0.2</v>
      </c>
      <c r="Y1092" s="15">
        <v>16.678799999999999</v>
      </c>
    </row>
    <row r="1093" spans="1:25" x14ac:dyDescent="0.3">
      <c r="A1093" s="16">
        <v>3389</v>
      </c>
      <c r="B1093" s="16" t="s">
        <v>3272</v>
      </c>
      <c r="C1093" s="21">
        <f>1/COUNTIF(B:B,'Store Data - 2017'!$B1093)</f>
        <v>0.2</v>
      </c>
      <c r="D1093" s="17">
        <v>43015</v>
      </c>
      <c r="E1093" s="17">
        <v>43019</v>
      </c>
      <c r="F1093" s="22" t="str">
        <f>TEXT('Store Data - 2017'!$D1093,"mmmm")</f>
        <v>October</v>
      </c>
      <c r="G1093" s="22" t="str">
        <f>TEXT('Store Data - 2017'!$D1093,"dddd")</f>
        <v>Saturday</v>
      </c>
      <c r="H1093" s="16" t="s">
        <v>22</v>
      </c>
      <c r="I1093" s="16" t="s">
        <v>3273</v>
      </c>
      <c r="J1093" s="16" t="s">
        <v>3274</v>
      </c>
      <c r="K1093" s="21">
        <f>1/COUNTIF(J:J,'Store Data - 2017'!$J1093)</f>
        <v>5.2631578947368418E-2</v>
      </c>
      <c r="L1093" s="16" t="s">
        <v>48</v>
      </c>
      <c r="M1093" s="16" t="s">
        <v>26</v>
      </c>
      <c r="N1093" s="16" t="s">
        <v>140</v>
      </c>
      <c r="O1093" s="16" t="s">
        <v>28</v>
      </c>
      <c r="P1093" s="16">
        <v>28205</v>
      </c>
      <c r="Q1093" s="16" t="s">
        <v>29</v>
      </c>
      <c r="R1093" s="16" t="s">
        <v>3276</v>
      </c>
      <c r="S1093" s="16" t="s">
        <v>31</v>
      </c>
      <c r="T1093" s="16" t="s">
        <v>84</v>
      </c>
      <c r="U1093" s="16" t="s">
        <v>3277</v>
      </c>
      <c r="V1093" s="18">
        <v>50.454000000000001</v>
      </c>
      <c r="W1093" s="16">
        <v>6</v>
      </c>
      <c r="X1093" s="16">
        <v>0.7</v>
      </c>
      <c r="Y1093" s="18">
        <v>-33.636000000000003</v>
      </c>
    </row>
    <row r="1094" spans="1:25" x14ac:dyDescent="0.3">
      <c r="A1094" s="13">
        <v>3390</v>
      </c>
      <c r="B1094" s="13" t="s">
        <v>3272</v>
      </c>
      <c r="C1094" s="21">
        <f>1/COUNTIF(B:B,'Store Data - 2017'!$B1094)</f>
        <v>0.2</v>
      </c>
      <c r="D1094" s="14">
        <v>43015</v>
      </c>
      <c r="E1094" s="14">
        <v>43019</v>
      </c>
      <c r="F1094" s="22" t="str">
        <f>TEXT('Store Data - 2017'!$D1094,"mmmm")</f>
        <v>October</v>
      </c>
      <c r="G1094" s="22" t="str">
        <f>TEXT('Store Data - 2017'!$D1094,"dddd")</f>
        <v>Saturday</v>
      </c>
      <c r="H1094" s="13" t="s">
        <v>22</v>
      </c>
      <c r="I1094" s="13" t="s">
        <v>3273</v>
      </c>
      <c r="J1094" s="13" t="s">
        <v>3274</v>
      </c>
      <c r="K1094" s="21">
        <f>1/COUNTIF(J:J,'Store Data - 2017'!$J1094)</f>
        <v>5.2631578947368418E-2</v>
      </c>
      <c r="L1094" s="13" t="s">
        <v>48</v>
      </c>
      <c r="M1094" s="13" t="s">
        <v>26</v>
      </c>
      <c r="N1094" s="13" t="s">
        <v>140</v>
      </c>
      <c r="O1094" s="13" t="s">
        <v>28</v>
      </c>
      <c r="P1094" s="13">
        <v>28205</v>
      </c>
      <c r="Q1094" s="13" t="s">
        <v>29</v>
      </c>
      <c r="R1094" s="13" t="s">
        <v>3278</v>
      </c>
      <c r="S1094" s="13" t="s">
        <v>42</v>
      </c>
      <c r="T1094" s="13" t="s">
        <v>251</v>
      </c>
      <c r="U1094" s="13" t="s">
        <v>3279</v>
      </c>
      <c r="V1094" s="15">
        <v>154.76400000000001</v>
      </c>
      <c r="W1094" s="13">
        <v>3</v>
      </c>
      <c r="X1094" s="13">
        <v>0.4</v>
      </c>
      <c r="Y1094" s="15">
        <v>-36.111600000000003</v>
      </c>
    </row>
    <row r="1095" spans="1:25" x14ac:dyDescent="0.3">
      <c r="A1095" s="16">
        <v>3391</v>
      </c>
      <c r="B1095" s="16" t="s">
        <v>3280</v>
      </c>
      <c r="C1095" s="21">
        <f>1/COUNTIF(B:B,'Store Data - 2017'!$B1095)</f>
        <v>1</v>
      </c>
      <c r="D1095" s="17">
        <v>42819</v>
      </c>
      <c r="E1095" s="17">
        <v>42824</v>
      </c>
      <c r="F1095" s="22" t="str">
        <f>TEXT('Store Data - 2017'!$D1095,"mmmm")</f>
        <v>March</v>
      </c>
      <c r="G1095" s="22" t="str">
        <f>TEXT('Store Data - 2017'!$D1095,"dddd")</f>
        <v>Saturday</v>
      </c>
      <c r="H1095" s="16" t="s">
        <v>35</v>
      </c>
      <c r="I1095" s="16" t="s">
        <v>1949</v>
      </c>
      <c r="J1095" s="16" t="s">
        <v>1950</v>
      </c>
      <c r="K1095" s="21">
        <f>1/COUNTIF(J:J,'Store Data - 2017'!$J1095)</f>
        <v>0.14285714285714285</v>
      </c>
      <c r="L1095" s="16" t="s">
        <v>25</v>
      </c>
      <c r="M1095" s="16" t="s">
        <v>26</v>
      </c>
      <c r="N1095" s="16" t="s">
        <v>220</v>
      </c>
      <c r="O1095" s="16" t="s">
        <v>50</v>
      </c>
      <c r="P1095" s="16">
        <v>75081</v>
      </c>
      <c r="Q1095" s="16" t="s">
        <v>51</v>
      </c>
      <c r="R1095" s="16" t="s">
        <v>3281</v>
      </c>
      <c r="S1095" s="16" t="s">
        <v>31</v>
      </c>
      <c r="T1095" s="16" t="s">
        <v>32</v>
      </c>
      <c r="U1095" s="16" t="s">
        <v>3282</v>
      </c>
      <c r="V1095" s="18">
        <v>6.8479999999999999</v>
      </c>
      <c r="W1095" s="16">
        <v>2</v>
      </c>
      <c r="X1095" s="16">
        <v>0.2</v>
      </c>
      <c r="Y1095" s="18">
        <v>2.14</v>
      </c>
    </row>
    <row r="1096" spans="1:25" x14ac:dyDescent="0.3">
      <c r="A1096" s="13">
        <v>3395</v>
      </c>
      <c r="B1096" s="13" t="s">
        <v>3283</v>
      </c>
      <c r="C1096" s="21">
        <f>1/COUNTIF(B:B,'Store Data - 2017'!$B1096)</f>
        <v>1</v>
      </c>
      <c r="D1096" s="14">
        <v>42896</v>
      </c>
      <c r="E1096" s="14">
        <v>42896</v>
      </c>
      <c r="F1096" s="22" t="str">
        <f>TEXT('Store Data - 2017'!$D1096,"mmmm")</f>
        <v>June</v>
      </c>
      <c r="G1096" s="22" t="str">
        <f>TEXT('Store Data - 2017'!$D1096,"dddd")</f>
        <v>Saturday</v>
      </c>
      <c r="H1096" s="13" t="s">
        <v>760</v>
      </c>
      <c r="I1096" s="13" t="s">
        <v>1632</v>
      </c>
      <c r="J1096" s="13" t="s">
        <v>1633</v>
      </c>
      <c r="K1096" s="21">
        <f>1/COUNTIF(J:J,'Store Data - 2017'!$J1096)</f>
        <v>0.2</v>
      </c>
      <c r="L1096" s="13" t="s">
        <v>25</v>
      </c>
      <c r="M1096" s="13" t="s">
        <v>26</v>
      </c>
      <c r="N1096" s="13" t="s">
        <v>38</v>
      </c>
      <c r="O1096" s="13" t="s">
        <v>39</v>
      </c>
      <c r="P1096" s="13">
        <v>19143</v>
      </c>
      <c r="Q1096" s="13" t="s">
        <v>40</v>
      </c>
      <c r="R1096" s="13" t="s">
        <v>3284</v>
      </c>
      <c r="S1096" s="13" t="s">
        <v>31</v>
      </c>
      <c r="T1096" s="13" t="s">
        <v>32</v>
      </c>
      <c r="U1096" s="13" t="s">
        <v>3285</v>
      </c>
      <c r="V1096" s="15">
        <v>40.031999999999996</v>
      </c>
      <c r="W1096" s="13">
        <v>6</v>
      </c>
      <c r="X1096" s="13">
        <v>0.2</v>
      </c>
      <c r="Y1096" s="15">
        <v>15.012</v>
      </c>
    </row>
    <row r="1097" spans="1:25" x14ac:dyDescent="0.3">
      <c r="A1097" s="16">
        <v>3396</v>
      </c>
      <c r="B1097" s="16" t="s">
        <v>3286</v>
      </c>
      <c r="C1097" s="21">
        <f>1/COUNTIF(B:B,'Store Data - 2017'!$B1097)</f>
        <v>0.33333333333333331</v>
      </c>
      <c r="D1097" s="17">
        <v>42917</v>
      </c>
      <c r="E1097" s="17">
        <v>42924</v>
      </c>
      <c r="F1097" s="22" t="str">
        <f>TEXT('Store Data - 2017'!$D1097,"mmmm")</f>
        <v>July</v>
      </c>
      <c r="G1097" s="22" t="str">
        <f>TEXT('Store Data - 2017'!$D1097,"dddd")</f>
        <v>Saturday</v>
      </c>
      <c r="H1097" s="16" t="s">
        <v>22</v>
      </c>
      <c r="I1097" s="16" t="s">
        <v>2201</v>
      </c>
      <c r="J1097" s="16" t="s">
        <v>2202</v>
      </c>
      <c r="K1097" s="21">
        <f>1/COUNTIF(J:J,'Store Data - 2017'!$J1097)</f>
        <v>7.1428571428571425E-2</v>
      </c>
      <c r="L1097" s="16" t="s">
        <v>48</v>
      </c>
      <c r="M1097" s="16" t="s">
        <v>26</v>
      </c>
      <c r="N1097" s="16" t="s">
        <v>1761</v>
      </c>
      <c r="O1097" s="16" t="s">
        <v>496</v>
      </c>
      <c r="P1097" s="16">
        <v>46203</v>
      </c>
      <c r="Q1097" s="16" t="s">
        <v>51</v>
      </c>
      <c r="R1097" s="16" t="s">
        <v>3287</v>
      </c>
      <c r="S1097" s="16" t="s">
        <v>31</v>
      </c>
      <c r="T1097" s="16" t="s">
        <v>70</v>
      </c>
      <c r="U1097" s="16" t="s">
        <v>3288</v>
      </c>
      <c r="V1097" s="18">
        <v>443.92</v>
      </c>
      <c r="W1097" s="16">
        <v>4</v>
      </c>
      <c r="X1097" s="16">
        <v>0</v>
      </c>
      <c r="Y1097" s="18">
        <v>13.317600000000001</v>
      </c>
    </row>
    <row r="1098" spans="1:25" x14ac:dyDescent="0.3">
      <c r="A1098" s="13">
        <v>3397</v>
      </c>
      <c r="B1098" s="13" t="s">
        <v>3286</v>
      </c>
      <c r="C1098" s="21">
        <f>1/COUNTIF(B:B,'Store Data - 2017'!$B1098)</f>
        <v>0.33333333333333331</v>
      </c>
      <c r="D1098" s="14">
        <v>42917</v>
      </c>
      <c r="E1098" s="14">
        <v>42924</v>
      </c>
      <c r="F1098" s="22" t="str">
        <f>TEXT('Store Data - 2017'!$D1098,"mmmm")</f>
        <v>July</v>
      </c>
      <c r="G1098" s="22" t="str">
        <f>TEXT('Store Data - 2017'!$D1098,"dddd")</f>
        <v>Saturday</v>
      </c>
      <c r="H1098" s="13" t="s">
        <v>22</v>
      </c>
      <c r="I1098" s="13" t="s">
        <v>2201</v>
      </c>
      <c r="J1098" s="13" t="s">
        <v>2202</v>
      </c>
      <c r="K1098" s="21">
        <f>1/COUNTIF(J:J,'Store Data - 2017'!$J1098)</f>
        <v>7.1428571428571425E-2</v>
      </c>
      <c r="L1098" s="13" t="s">
        <v>48</v>
      </c>
      <c r="M1098" s="13" t="s">
        <v>26</v>
      </c>
      <c r="N1098" s="13" t="s">
        <v>1761</v>
      </c>
      <c r="O1098" s="13" t="s">
        <v>496</v>
      </c>
      <c r="P1098" s="13">
        <v>46203</v>
      </c>
      <c r="Q1098" s="13" t="s">
        <v>51</v>
      </c>
      <c r="R1098" s="13" t="s">
        <v>3289</v>
      </c>
      <c r="S1098" s="13" t="s">
        <v>31</v>
      </c>
      <c r="T1098" s="13" t="s">
        <v>84</v>
      </c>
      <c r="U1098" s="13" t="s">
        <v>3290</v>
      </c>
      <c r="V1098" s="15">
        <v>169.99</v>
      </c>
      <c r="W1098" s="13">
        <v>1</v>
      </c>
      <c r="X1098" s="13">
        <v>0</v>
      </c>
      <c r="Y1098" s="15">
        <v>78.195400000000006</v>
      </c>
    </row>
    <row r="1099" spans="1:25" x14ac:dyDescent="0.3">
      <c r="A1099" s="16">
        <v>3398</v>
      </c>
      <c r="B1099" s="16" t="s">
        <v>3286</v>
      </c>
      <c r="C1099" s="21">
        <f>1/COUNTIF(B:B,'Store Data - 2017'!$B1099)</f>
        <v>0.33333333333333331</v>
      </c>
      <c r="D1099" s="17">
        <v>42917</v>
      </c>
      <c r="E1099" s="17">
        <v>42924</v>
      </c>
      <c r="F1099" s="22" t="str">
        <f>TEXT('Store Data - 2017'!$D1099,"mmmm")</f>
        <v>July</v>
      </c>
      <c r="G1099" s="22" t="str">
        <f>TEXT('Store Data - 2017'!$D1099,"dddd")</f>
        <v>Saturday</v>
      </c>
      <c r="H1099" s="16" t="s">
        <v>22</v>
      </c>
      <c r="I1099" s="16" t="s">
        <v>2201</v>
      </c>
      <c r="J1099" s="16" t="s">
        <v>2202</v>
      </c>
      <c r="K1099" s="21">
        <f>1/COUNTIF(J:J,'Store Data - 2017'!$J1099)</f>
        <v>7.1428571428571425E-2</v>
      </c>
      <c r="L1099" s="16" t="s">
        <v>48</v>
      </c>
      <c r="M1099" s="16" t="s">
        <v>26</v>
      </c>
      <c r="N1099" s="16" t="s">
        <v>1761</v>
      </c>
      <c r="O1099" s="16" t="s">
        <v>496</v>
      </c>
      <c r="P1099" s="16">
        <v>46203</v>
      </c>
      <c r="Q1099" s="16" t="s">
        <v>51</v>
      </c>
      <c r="R1099" s="16" t="s">
        <v>3291</v>
      </c>
      <c r="S1099" s="16" t="s">
        <v>31</v>
      </c>
      <c r="T1099" s="16" t="s">
        <v>32</v>
      </c>
      <c r="U1099" s="16" t="s">
        <v>3292</v>
      </c>
      <c r="V1099" s="18">
        <v>25.92</v>
      </c>
      <c r="W1099" s="16">
        <v>4</v>
      </c>
      <c r="X1099" s="16">
        <v>0</v>
      </c>
      <c r="Y1099" s="18">
        <v>12.441599999999999</v>
      </c>
    </row>
    <row r="1100" spans="1:25" x14ac:dyDescent="0.3">
      <c r="A1100" s="13">
        <v>3404</v>
      </c>
      <c r="B1100" s="13" t="s">
        <v>3293</v>
      </c>
      <c r="C1100" s="21">
        <f>1/COUNTIF(B:B,'Store Data - 2017'!$B1100)</f>
        <v>1</v>
      </c>
      <c r="D1100" s="14">
        <v>42884</v>
      </c>
      <c r="E1100" s="14">
        <v>42891</v>
      </c>
      <c r="F1100" s="22" t="str">
        <f>TEXT('Store Data - 2017'!$D1100,"mmmm")</f>
        <v>May</v>
      </c>
      <c r="G1100" s="22" t="str">
        <f>TEXT('Store Data - 2017'!$D1100,"dddd")</f>
        <v>Monday</v>
      </c>
      <c r="H1100" s="13" t="s">
        <v>22</v>
      </c>
      <c r="I1100" s="13" t="s">
        <v>3294</v>
      </c>
      <c r="J1100" s="13" t="s">
        <v>3295</v>
      </c>
      <c r="K1100" s="21">
        <f>1/COUNTIF(J:J,'Store Data - 2017'!$J1100)</f>
        <v>0.2</v>
      </c>
      <c r="L1100" s="13" t="s">
        <v>25</v>
      </c>
      <c r="M1100" s="13" t="s">
        <v>26</v>
      </c>
      <c r="N1100" s="13" t="s">
        <v>49</v>
      </c>
      <c r="O1100" s="13" t="s">
        <v>50</v>
      </c>
      <c r="P1100" s="13">
        <v>77095</v>
      </c>
      <c r="Q1100" s="13" t="s">
        <v>51</v>
      </c>
      <c r="R1100" s="13" t="s">
        <v>3296</v>
      </c>
      <c r="S1100" s="13" t="s">
        <v>42</v>
      </c>
      <c r="T1100" s="13" t="s">
        <v>87</v>
      </c>
      <c r="U1100" s="13" t="s">
        <v>3297</v>
      </c>
      <c r="V1100" s="15">
        <v>65.424000000000007</v>
      </c>
      <c r="W1100" s="13">
        <v>4</v>
      </c>
      <c r="X1100" s="13">
        <v>0.6</v>
      </c>
      <c r="Y1100" s="15">
        <v>-52.339199999999998</v>
      </c>
    </row>
    <row r="1101" spans="1:25" x14ac:dyDescent="0.3">
      <c r="A1101" s="16">
        <v>3410</v>
      </c>
      <c r="B1101" s="16" t="s">
        <v>3298</v>
      </c>
      <c r="C1101" s="21">
        <f>1/COUNTIF(B:B,'Store Data - 2017'!$B1101)</f>
        <v>1</v>
      </c>
      <c r="D1101" s="17">
        <v>42855</v>
      </c>
      <c r="E1101" s="17">
        <v>42861</v>
      </c>
      <c r="F1101" s="22" t="str">
        <f>TEXT('Store Data - 2017'!$D1101,"mmmm")</f>
        <v>April</v>
      </c>
      <c r="G1101" s="22" t="str">
        <f>TEXT('Store Data - 2017'!$D1101,"dddd")</f>
        <v>Sunday</v>
      </c>
      <c r="H1101" s="16" t="s">
        <v>22</v>
      </c>
      <c r="I1101" s="16" t="s">
        <v>1622</v>
      </c>
      <c r="J1101" s="16" t="s">
        <v>1623</v>
      </c>
      <c r="K1101" s="21">
        <f>1/COUNTIF(J:J,'Store Data - 2017'!$J1101)</f>
        <v>0.2</v>
      </c>
      <c r="L1101" s="16" t="s">
        <v>25</v>
      </c>
      <c r="M1101" s="16" t="s">
        <v>26</v>
      </c>
      <c r="N1101" s="16" t="s">
        <v>165</v>
      </c>
      <c r="O1101" s="16" t="s">
        <v>166</v>
      </c>
      <c r="P1101" s="16">
        <v>43229</v>
      </c>
      <c r="Q1101" s="16" t="s">
        <v>40</v>
      </c>
      <c r="R1101" s="16" t="s">
        <v>615</v>
      </c>
      <c r="S1101" s="16" t="s">
        <v>31</v>
      </c>
      <c r="T1101" s="16" t="s">
        <v>32</v>
      </c>
      <c r="U1101" s="16" t="s">
        <v>616</v>
      </c>
      <c r="V1101" s="18">
        <v>10.368</v>
      </c>
      <c r="W1101" s="16">
        <v>2</v>
      </c>
      <c r="X1101" s="16">
        <v>0.2</v>
      </c>
      <c r="Y1101" s="18">
        <v>3.6288</v>
      </c>
    </row>
    <row r="1102" spans="1:25" x14ac:dyDescent="0.3">
      <c r="A1102" s="13">
        <v>3428</v>
      </c>
      <c r="B1102" s="13" t="s">
        <v>3299</v>
      </c>
      <c r="C1102" s="21">
        <f>1/COUNTIF(B:B,'Store Data - 2017'!$B1102)</f>
        <v>0.33333333333333331</v>
      </c>
      <c r="D1102" s="14">
        <v>42919</v>
      </c>
      <c r="E1102" s="14">
        <v>42922</v>
      </c>
      <c r="F1102" s="22" t="str">
        <f>TEXT('Store Data - 2017'!$D1102,"mmmm")</f>
        <v>July</v>
      </c>
      <c r="G1102" s="22" t="str">
        <f>TEXT('Store Data - 2017'!$D1102,"dddd")</f>
        <v>Monday</v>
      </c>
      <c r="H1102" s="13" t="s">
        <v>35</v>
      </c>
      <c r="I1102" s="13" t="s">
        <v>1439</v>
      </c>
      <c r="J1102" s="13" t="s">
        <v>1440</v>
      </c>
      <c r="K1102" s="21">
        <f>1/COUNTIF(J:J,'Store Data - 2017'!$J1102)</f>
        <v>0.14285714285714285</v>
      </c>
      <c r="L1102" s="13" t="s">
        <v>48</v>
      </c>
      <c r="M1102" s="13" t="s">
        <v>26</v>
      </c>
      <c r="N1102" s="13" t="s">
        <v>867</v>
      </c>
      <c r="O1102" s="13" t="s">
        <v>166</v>
      </c>
      <c r="P1102" s="13">
        <v>43130</v>
      </c>
      <c r="Q1102" s="13" t="s">
        <v>40</v>
      </c>
      <c r="R1102" s="13" t="s">
        <v>3300</v>
      </c>
      <c r="S1102" s="13" t="s">
        <v>31</v>
      </c>
      <c r="T1102" s="13" t="s">
        <v>32</v>
      </c>
      <c r="U1102" s="13" t="s">
        <v>3301</v>
      </c>
      <c r="V1102" s="15">
        <v>32.896000000000001</v>
      </c>
      <c r="W1102" s="13">
        <v>4</v>
      </c>
      <c r="X1102" s="13">
        <v>0.2</v>
      </c>
      <c r="Y1102" s="15">
        <v>11.102399999999999</v>
      </c>
    </row>
    <row r="1103" spans="1:25" x14ac:dyDescent="0.3">
      <c r="A1103" s="16">
        <v>3429</v>
      </c>
      <c r="B1103" s="16" t="s">
        <v>3299</v>
      </c>
      <c r="C1103" s="21">
        <f>1/COUNTIF(B:B,'Store Data - 2017'!$B1103)</f>
        <v>0.33333333333333331</v>
      </c>
      <c r="D1103" s="17">
        <v>42919</v>
      </c>
      <c r="E1103" s="17">
        <v>42922</v>
      </c>
      <c r="F1103" s="22" t="str">
        <f>TEXT('Store Data - 2017'!$D1103,"mmmm")</f>
        <v>July</v>
      </c>
      <c r="G1103" s="22" t="str">
        <f>TEXT('Store Data - 2017'!$D1103,"dddd")</f>
        <v>Monday</v>
      </c>
      <c r="H1103" s="16" t="s">
        <v>35</v>
      </c>
      <c r="I1103" s="16" t="s">
        <v>1439</v>
      </c>
      <c r="J1103" s="16" t="s">
        <v>1440</v>
      </c>
      <c r="K1103" s="21">
        <f>1/COUNTIF(J:J,'Store Data - 2017'!$J1103)</f>
        <v>0.14285714285714285</v>
      </c>
      <c r="L1103" s="16" t="s">
        <v>48</v>
      </c>
      <c r="M1103" s="16" t="s">
        <v>26</v>
      </c>
      <c r="N1103" s="16" t="s">
        <v>867</v>
      </c>
      <c r="O1103" s="16" t="s">
        <v>166</v>
      </c>
      <c r="P1103" s="16">
        <v>43130</v>
      </c>
      <c r="Q1103" s="16" t="s">
        <v>40</v>
      </c>
      <c r="R1103" s="16" t="s">
        <v>416</v>
      </c>
      <c r="S1103" s="16" t="s">
        <v>42</v>
      </c>
      <c r="T1103" s="16" t="s">
        <v>251</v>
      </c>
      <c r="U1103" s="16" t="s">
        <v>417</v>
      </c>
      <c r="V1103" s="18">
        <v>215.148</v>
      </c>
      <c r="W1103" s="16">
        <v>2</v>
      </c>
      <c r="X1103" s="16">
        <v>0.4</v>
      </c>
      <c r="Y1103" s="18">
        <v>-103.98820000000001</v>
      </c>
    </row>
    <row r="1104" spans="1:25" x14ac:dyDescent="0.3">
      <c r="A1104" s="13">
        <v>3430</v>
      </c>
      <c r="B1104" s="13" t="s">
        <v>3299</v>
      </c>
      <c r="C1104" s="21">
        <f>1/COUNTIF(B:B,'Store Data - 2017'!$B1104)</f>
        <v>0.33333333333333331</v>
      </c>
      <c r="D1104" s="14">
        <v>42919</v>
      </c>
      <c r="E1104" s="14">
        <v>42922</v>
      </c>
      <c r="F1104" s="22" t="str">
        <f>TEXT('Store Data - 2017'!$D1104,"mmmm")</f>
        <v>July</v>
      </c>
      <c r="G1104" s="22" t="str">
        <f>TEXT('Store Data - 2017'!$D1104,"dddd")</f>
        <v>Monday</v>
      </c>
      <c r="H1104" s="13" t="s">
        <v>35</v>
      </c>
      <c r="I1104" s="13" t="s">
        <v>1439</v>
      </c>
      <c r="J1104" s="13" t="s">
        <v>1440</v>
      </c>
      <c r="K1104" s="21">
        <f>1/COUNTIF(J:J,'Store Data - 2017'!$J1104)</f>
        <v>0.14285714285714285</v>
      </c>
      <c r="L1104" s="13" t="s">
        <v>48</v>
      </c>
      <c r="M1104" s="13" t="s">
        <v>26</v>
      </c>
      <c r="N1104" s="13" t="s">
        <v>867</v>
      </c>
      <c r="O1104" s="13" t="s">
        <v>166</v>
      </c>
      <c r="P1104" s="13">
        <v>43130</v>
      </c>
      <c r="Q1104" s="13" t="s">
        <v>40</v>
      </c>
      <c r="R1104" s="13" t="s">
        <v>3302</v>
      </c>
      <c r="S1104" s="13" t="s">
        <v>31</v>
      </c>
      <c r="T1104" s="13" t="s">
        <v>32</v>
      </c>
      <c r="U1104" s="13" t="s">
        <v>3303</v>
      </c>
      <c r="V1104" s="15">
        <v>30.96</v>
      </c>
      <c r="W1104" s="13">
        <v>6</v>
      </c>
      <c r="X1104" s="13">
        <v>0.2</v>
      </c>
      <c r="Y1104" s="15">
        <v>11.223000000000001</v>
      </c>
    </row>
    <row r="1105" spans="1:25" x14ac:dyDescent="0.3">
      <c r="A1105" s="16">
        <v>3431</v>
      </c>
      <c r="B1105" s="16" t="s">
        <v>3304</v>
      </c>
      <c r="C1105" s="21">
        <f>1/COUNTIF(B:B,'Store Data - 2017'!$B1105)</f>
        <v>0.33333333333333331</v>
      </c>
      <c r="D1105" s="17">
        <v>43077</v>
      </c>
      <c r="E1105" s="17">
        <v>43078</v>
      </c>
      <c r="F1105" s="22" t="str">
        <f>TEXT('Store Data - 2017'!$D1105,"mmmm")</f>
        <v>December</v>
      </c>
      <c r="G1105" s="22" t="str">
        <f>TEXT('Store Data - 2017'!$D1105,"dddd")</f>
        <v>Friday</v>
      </c>
      <c r="H1105" s="16" t="s">
        <v>80</v>
      </c>
      <c r="I1105" s="16" t="s">
        <v>3305</v>
      </c>
      <c r="J1105" s="16" t="s">
        <v>3306</v>
      </c>
      <c r="K1105" s="21">
        <f>1/COUNTIF(J:J,'Store Data - 2017'!$J1105)</f>
        <v>0.25</v>
      </c>
      <c r="L1105" s="16" t="s">
        <v>25</v>
      </c>
      <c r="M1105" s="16" t="s">
        <v>26</v>
      </c>
      <c r="N1105" s="16" t="s">
        <v>304</v>
      </c>
      <c r="O1105" s="16" t="s">
        <v>134</v>
      </c>
      <c r="P1105" s="16">
        <v>90301</v>
      </c>
      <c r="Q1105" s="16" t="s">
        <v>120</v>
      </c>
      <c r="R1105" s="16" t="s">
        <v>3307</v>
      </c>
      <c r="S1105" s="16" t="s">
        <v>31</v>
      </c>
      <c r="T1105" s="16" t="s">
        <v>70</v>
      </c>
      <c r="U1105" s="16" t="s">
        <v>3308</v>
      </c>
      <c r="V1105" s="18">
        <v>29.79</v>
      </c>
      <c r="W1105" s="16">
        <v>3</v>
      </c>
      <c r="X1105" s="16">
        <v>0</v>
      </c>
      <c r="Y1105" s="18">
        <v>8.6390999999999991</v>
      </c>
    </row>
    <row r="1106" spans="1:25" x14ac:dyDescent="0.3">
      <c r="A1106" s="13">
        <v>3432</v>
      </c>
      <c r="B1106" s="13" t="s">
        <v>3304</v>
      </c>
      <c r="C1106" s="21">
        <f>1/COUNTIF(B:B,'Store Data - 2017'!$B1106)</f>
        <v>0.33333333333333331</v>
      </c>
      <c r="D1106" s="14">
        <v>43077</v>
      </c>
      <c r="E1106" s="14">
        <v>43078</v>
      </c>
      <c r="F1106" s="22" t="str">
        <f>TEXT('Store Data - 2017'!$D1106,"mmmm")</f>
        <v>December</v>
      </c>
      <c r="G1106" s="22" t="str">
        <f>TEXT('Store Data - 2017'!$D1106,"dddd")</f>
        <v>Friday</v>
      </c>
      <c r="H1106" s="13" t="s">
        <v>80</v>
      </c>
      <c r="I1106" s="13" t="s">
        <v>3305</v>
      </c>
      <c r="J1106" s="13" t="s">
        <v>3306</v>
      </c>
      <c r="K1106" s="21">
        <f>1/COUNTIF(J:J,'Store Data - 2017'!$J1106)</f>
        <v>0.25</v>
      </c>
      <c r="L1106" s="13" t="s">
        <v>25</v>
      </c>
      <c r="M1106" s="13" t="s">
        <v>26</v>
      </c>
      <c r="N1106" s="13" t="s">
        <v>304</v>
      </c>
      <c r="O1106" s="13" t="s">
        <v>134</v>
      </c>
      <c r="P1106" s="13">
        <v>90301</v>
      </c>
      <c r="Q1106" s="13" t="s">
        <v>120</v>
      </c>
      <c r="R1106" s="13" t="s">
        <v>3309</v>
      </c>
      <c r="S1106" s="13" t="s">
        <v>42</v>
      </c>
      <c r="T1106" s="13" t="s">
        <v>87</v>
      </c>
      <c r="U1106" s="13" t="s">
        <v>3310</v>
      </c>
      <c r="V1106" s="15">
        <v>128.9</v>
      </c>
      <c r="W1106" s="13">
        <v>2</v>
      </c>
      <c r="X1106" s="13">
        <v>0</v>
      </c>
      <c r="Y1106" s="15">
        <v>15.468</v>
      </c>
    </row>
    <row r="1107" spans="1:25" x14ac:dyDescent="0.3">
      <c r="A1107" s="16">
        <v>3433</v>
      </c>
      <c r="B1107" s="16" t="s">
        <v>3304</v>
      </c>
      <c r="C1107" s="21">
        <f>1/COUNTIF(B:B,'Store Data - 2017'!$B1107)</f>
        <v>0.33333333333333331</v>
      </c>
      <c r="D1107" s="17">
        <v>43077</v>
      </c>
      <c r="E1107" s="17">
        <v>43078</v>
      </c>
      <c r="F1107" s="22" t="str">
        <f>TEXT('Store Data - 2017'!$D1107,"mmmm")</f>
        <v>December</v>
      </c>
      <c r="G1107" s="22" t="str">
        <f>TEXT('Store Data - 2017'!$D1107,"dddd")</f>
        <v>Friday</v>
      </c>
      <c r="H1107" s="16" t="s">
        <v>80</v>
      </c>
      <c r="I1107" s="16" t="s">
        <v>3305</v>
      </c>
      <c r="J1107" s="16" t="s">
        <v>3306</v>
      </c>
      <c r="K1107" s="21">
        <f>1/COUNTIF(J:J,'Store Data - 2017'!$J1107)</f>
        <v>0.25</v>
      </c>
      <c r="L1107" s="16" t="s">
        <v>25</v>
      </c>
      <c r="M1107" s="16" t="s">
        <v>26</v>
      </c>
      <c r="N1107" s="16" t="s">
        <v>304</v>
      </c>
      <c r="O1107" s="16" t="s">
        <v>134</v>
      </c>
      <c r="P1107" s="16">
        <v>90301</v>
      </c>
      <c r="Q1107" s="16" t="s">
        <v>120</v>
      </c>
      <c r="R1107" s="16" t="s">
        <v>3311</v>
      </c>
      <c r="S1107" s="16" t="s">
        <v>31</v>
      </c>
      <c r="T1107" s="16" t="s">
        <v>32</v>
      </c>
      <c r="U1107" s="16" t="s">
        <v>3312</v>
      </c>
      <c r="V1107" s="18">
        <v>60.12</v>
      </c>
      <c r="W1107" s="16">
        <v>9</v>
      </c>
      <c r="X1107" s="16">
        <v>0</v>
      </c>
      <c r="Y1107" s="18">
        <v>28.857600000000001</v>
      </c>
    </row>
    <row r="1108" spans="1:25" x14ac:dyDescent="0.3">
      <c r="A1108" s="13">
        <v>3434</v>
      </c>
      <c r="B1108" s="13" t="s">
        <v>3313</v>
      </c>
      <c r="C1108" s="21">
        <f>1/COUNTIF(B:B,'Store Data - 2017'!$B1108)</f>
        <v>0.5</v>
      </c>
      <c r="D1108" s="14">
        <v>43074</v>
      </c>
      <c r="E1108" s="14">
        <v>43078</v>
      </c>
      <c r="F1108" s="22" t="str">
        <f>TEXT('Store Data - 2017'!$D1108,"mmmm")</f>
        <v>December</v>
      </c>
      <c r="G1108" s="22" t="str">
        <f>TEXT('Store Data - 2017'!$D1108,"dddd")</f>
        <v>Tuesday</v>
      </c>
      <c r="H1108" s="13" t="s">
        <v>22</v>
      </c>
      <c r="I1108" s="13" t="s">
        <v>1024</v>
      </c>
      <c r="J1108" s="13" t="s">
        <v>1025</v>
      </c>
      <c r="K1108" s="21">
        <f>1/COUNTIF(J:J,'Store Data - 2017'!$J1108)</f>
        <v>0.14285714285714285</v>
      </c>
      <c r="L1108" s="13" t="s">
        <v>25</v>
      </c>
      <c r="M1108" s="13" t="s">
        <v>26</v>
      </c>
      <c r="N1108" s="13" t="s">
        <v>3314</v>
      </c>
      <c r="O1108" s="13" t="s">
        <v>433</v>
      </c>
      <c r="P1108" s="13">
        <v>98006</v>
      </c>
      <c r="Q1108" s="13" t="s">
        <v>120</v>
      </c>
      <c r="R1108" s="13" t="s">
        <v>3315</v>
      </c>
      <c r="S1108" s="13" t="s">
        <v>31</v>
      </c>
      <c r="T1108" s="13" t="s">
        <v>84</v>
      </c>
      <c r="U1108" s="13" t="s">
        <v>3316</v>
      </c>
      <c r="V1108" s="15">
        <v>24.815999999999999</v>
      </c>
      <c r="W1108" s="13">
        <v>3</v>
      </c>
      <c r="X1108" s="13">
        <v>0.2</v>
      </c>
      <c r="Y1108" s="15">
        <v>8.3754000000000008</v>
      </c>
    </row>
    <row r="1109" spans="1:25" x14ac:dyDescent="0.3">
      <c r="A1109" s="16">
        <v>3435</v>
      </c>
      <c r="B1109" s="16" t="s">
        <v>3313</v>
      </c>
      <c r="C1109" s="21">
        <f>1/COUNTIF(B:B,'Store Data - 2017'!$B1109)</f>
        <v>0.5</v>
      </c>
      <c r="D1109" s="17">
        <v>43074</v>
      </c>
      <c r="E1109" s="17">
        <v>43078</v>
      </c>
      <c r="F1109" s="22" t="str">
        <f>TEXT('Store Data - 2017'!$D1109,"mmmm")</f>
        <v>December</v>
      </c>
      <c r="G1109" s="22" t="str">
        <f>TEXT('Store Data - 2017'!$D1109,"dddd")</f>
        <v>Tuesday</v>
      </c>
      <c r="H1109" s="16" t="s">
        <v>22</v>
      </c>
      <c r="I1109" s="16" t="s">
        <v>1024</v>
      </c>
      <c r="J1109" s="16" t="s">
        <v>1025</v>
      </c>
      <c r="K1109" s="21">
        <f>1/COUNTIF(J:J,'Store Data - 2017'!$J1109)</f>
        <v>0.14285714285714285</v>
      </c>
      <c r="L1109" s="16" t="s">
        <v>25</v>
      </c>
      <c r="M1109" s="16" t="s">
        <v>26</v>
      </c>
      <c r="N1109" s="16" t="s">
        <v>3314</v>
      </c>
      <c r="O1109" s="16" t="s">
        <v>433</v>
      </c>
      <c r="P1109" s="16">
        <v>98006</v>
      </c>
      <c r="Q1109" s="16" t="s">
        <v>120</v>
      </c>
      <c r="R1109" s="16" t="s">
        <v>2165</v>
      </c>
      <c r="S1109" s="16" t="s">
        <v>31</v>
      </c>
      <c r="T1109" s="16" t="s">
        <v>84</v>
      </c>
      <c r="U1109" s="16" t="s">
        <v>2166</v>
      </c>
      <c r="V1109" s="18">
        <v>14.976000000000001</v>
      </c>
      <c r="W1109" s="16">
        <v>6</v>
      </c>
      <c r="X1109" s="16">
        <v>0.2</v>
      </c>
      <c r="Y1109" s="18">
        <v>5.4287999999999998</v>
      </c>
    </row>
    <row r="1110" spans="1:25" x14ac:dyDescent="0.3">
      <c r="A1110" s="13">
        <v>3438</v>
      </c>
      <c r="B1110" s="13" t="s">
        <v>3317</v>
      </c>
      <c r="C1110" s="21">
        <f>1/COUNTIF(B:B,'Store Data - 2017'!$B1110)</f>
        <v>0.33333333333333331</v>
      </c>
      <c r="D1110" s="14">
        <v>43038</v>
      </c>
      <c r="E1110" s="14">
        <v>43038</v>
      </c>
      <c r="F1110" s="22" t="str">
        <f>TEXT('Store Data - 2017'!$D1110,"mmmm")</f>
        <v>October</v>
      </c>
      <c r="G1110" s="22" t="str">
        <f>TEXT('Store Data - 2017'!$D1110,"dddd")</f>
        <v>Monday</v>
      </c>
      <c r="H1110" s="13" t="s">
        <v>760</v>
      </c>
      <c r="I1110" s="13" t="s">
        <v>3318</v>
      </c>
      <c r="J1110" s="13" t="s">
        <v>3319</v>
      </c>
      <c r="K1110" s="21">
        <f>1/COUNTIF(J:J,'Store Data - 2017'!$J1110)</f>
        <v>0.25</v>
      </c>
      <c r="L1110" s="13" t="s">
        <v>25</v>
      </c>
      <c r="M1110" s="13" t="s">
        <v>26</v>
      </c>
      <c r="N1110" s="13" t="s">
        <v>220</v>
      </c>
      <c r="O1110" s="13" t="s">
        <v>50</v>
      </c>
      <c r="P1110" s="13">
        <v>75217</v>
      </c>
      <c r="Q1110" s="13" t="s">
        <v>51</v>
      </c>
      <c r="R1110" s="13" t="s">
        <v>661</v>
      </c>
      <c r="S1110" s="13" t="s">
        <v>42</v>
      </c>
      <c r="T1110" s="13" t="s">
        <v>87</v>
      </c>
      <c r="U1110" s="13" t="s">
        <v>662</v>
      </c>
      <c r="V1110" s="15">
        <v>16.192</v>
      </c>
      <c r="W1110" s="13">
        <v>2</v>
      </c>
      <c r="X1110" s="13">
        <v>0.6</v>
      </c>
      <c r="Y1110" s="15">
        <v>-8.5007999999999999</v>
      </c>
    </row>
    <row r="1111" spans="1:25" x14ac:dyDescent="0.3">
      <c r="A1111" s="16">
        <v>3439</v>
      </c>
      <c r="B1111" s="16" t="s">
        <v>3317</v>
      </c>
      <c r="C1111" s="21">
        <f>1/COUNTIF(B:B,'Store Data - 2017'!$B1111)</f>
        <v>0.33333333333333331</v>
      </c>
      <c r="D1111" s="17">
        <v>43038</v>
      </c>
      <c r="E1111" s="17">
        <v>43038</v>
      </c>
      <c r="F1111" s="22" t="str">
        <f>TEXT('Store Data - 2017'!$D1111,"mmmm")</f>
        <v>October</v>
      </c>
      <c r="G1111" s="22" t="str">
        <f>TEXT('Store Data - 2017'!$D1111,"dddd")</f>
        <v>Monday</v>
      </c>
      <c r="H1111" s="16" t="s">
        <v>760</v>
      </c>
      <c r="I1111" s="16" t="s">
        <v>3318</v>
      </c>
      <c r="J1111" s="16" t="s">
        <v>3319</v>
      </c>
      <c r="K1111" s="21">
        <f>1/COUNTIF(J:J,'Store Data - 2017'!$J1111)</f>
        <v>0.25</v>
      </c>
      <c r="L1111" s="16" t="s">
        <v>25</v>
      </c>
      <c r="M1111" s="16" t="s">
        <v>26</v>
      </c>
      <c r="N1111" s="16" t="s">
        <v>220</v>
      </c>
      <c r="O1111" s="16" t="s">
        <v>50</v>
      </c>
      <c r="P1111" s="16">
        <v>75217</v>
      </c>
      <c r="Q1111" s="16" t="s">
        <v>51</v>
      </c>
      <c r="R1111" s="16" t="s">
        <v>416</v>
      </c>
      <c r="S1111" s="16" t="s">
        <v>42</v>
      </c>
      <c r="T1111" s="16" t="s">
        <v>251</v>
      </c>
      <c r="U1111" s="16" t="s">
        <v>417</v>
      </c>
      <c r="V1111" s="18">
        <v>251.006</v>
      </c>
      <c r="W1111" s="16">
        <v>2</v>
      </c>
      <c r="X1111" s="16">
        <v>0.3</v>
      </c>
      <c r="Y1111" s="18">
        <v>-68.130200000000002</v>
      </c>
    </row>
    <row r="1112" spans="1:25" x14ac:dyDescent="0.3">
      <c r="A1112" s="13">
        <v>3440</v>
      </c>
      <c r="B1112" s="13" t="s">
        <v>3317</v>
      </c>
      <c r="C1112" s="21">
        <f>1/COUNTIF(B:B,'Store Data - 2017'!$B1112)</f>
        <v>0.33333333333333331</v>
      </c>
      <c r="D1112" s="14">
        <v>43038</v>
      </c>
      <c r="E1112" s="14">
        <v>43038</v>
      </c>
      <c r="F1112" s="22" t="str">
        <f>TEXT('Store Data - 2017'!$D1112,"mmmm")</f>
        <v>October</v>
      </c>
      <c r="G1112" s="22" t="str">
        <f>TEXT('Store Data - 2017'!$D1112,"dddd")</f>
        <v>Monday</v>
      </c>
      <c r="H1112" s="13" t="s">
        <v>760</v>
      </c>
      <c r="I1112" s="13" t="s">
        <v>3318</v>
      </c>
      <c r="J1112" s="13" t="s">
        <v>3319</v>
      </c>
      <c r="K1112" s="21">
        <f>1/COUNTIF(J:J,'Store Data - 2017'!$J1112)</f>
        <v>0.25</v>
      </c>
      <c r="L1112" s="13" t="s">
        <v>25</v>
      </c>
      <c r="M1112" s="13" t="s">
        <v>26</v>
      </c>
      <c r="N1112" s="13" t="s">
        <v>220</v>
      </c>
      <c r="O1112" s="13" t="s">
        <v>50</v>
      </c>
      <c r="P1112" s="13">
        <v>75217</v>
      </c>
      <c r="Q1112" s="13" t="s">
        <v>51</v>
      </c>
      <c r="R1112" s="13" t="s">
        <v>2411</v>
      </c>
      <c r="S1112" s="13" t="s">
        <v>31</v>
      </c>
      <c r="T1112" s="13" t="s">
        <v>70</v>
      </c>
      <c r="U1112" s="13" t="s">
        <v>2412</v>
      </c>
      <c r="V1112" s="15">
        <v>54.192</v>
      </c>
      <c r="W1112" s="13">
        <v>6</v>
      </c>
      <c r="X1112" s="13">
        <v>0.2</v>
      </c>
      <c r="Y1112" s="15">
        <v>4.0644</v>
      </c>
    </row>
    <row r="1113" spans="1:25" x14ac:dyDescent="0.3">
      <c r="A1113" s="16">
        <v>3443</v>
      </c>
      <c r="B1113" s="16" t="s">
        <v>3320</v>
      </c>
      <c r="C1113" s="21">
        <f>1/COUNTIF(B:B,'Store Data - 2017'!$B1113)</f>
        <v>0.5</v>
      </c>
      <c r="D1113" s="17">
        <v>43058</v>
      </c>
      <c r="E1113" s="17">
        <v>43062</v>
      </c>
      <c r="F1113" s="22" t="str">
        <f>TEXT('Store Data - 2017'!$D1113,"mmmm")</f>
        <v>November</v>
      </c>
      <c r="G1113" s="22" t="str">
        <f>TEXT('Store Data - 2017'!$D1113,"dddd")</f>
        <v>Sunday</v>
      </c>
      <c r="H1113" s="16" t="s">
        <v>22</v>
      </c>
      <c r="I1113" s="16" t="s">
        <v>2890</v>
      </c>
      <c r="J1113" s="16" t="s">
        <v>2891</v>
      </c>
      <c r="K1113" s="21">
        <f>1/COUNTIF(J:J,'Store Data - 2017'!$J1113)</f>
        <v>0.2</v>
      </c>
      <c r="L1113" s="16" t="s">
        <v>57</v>
      </c>
      <c r="M1113" s="16" t="s">
        <v>26</v>
      </c>
      <c r="N1113" s="16" t="s">
        <v>126</v>
      </c>
      <c r="O1113" s="16" t="s">
        <v>127</v>
      </c>
      <c r="P1113" s="16">
        <v>10011</v>
      </c>
      <c r="Q1113" s="16" t="s">
        <v>40</v>
      </c>
      <c r="R1113" s="16" t="s">
        <v>3160</v>
      </c>
      <c r="S1113" s="16" t="s">
        <v>31</v>
      </c>
      <c r="T1113" s="16" t="s">
        <v>180</v>
      </c>
      <c r="U1113" s="16" t="s">
        <v>1925</v>
      </c>
      <c r="V1113" s="18">
        <v>16.739999999999998</v>
      </c>
      <c r="W1113" s="16">
        <v>3</v>
      </c>
      <c r="X1113" s="16">
        <v>0</v>
      </c>
      <c r="Y1113" s="18">
        <v>8.3699999999999992</v>
      </c>
    </row>
    <row r="1114" spans="1:25" x14ac:dyDescent="0.3">
      <c r="A1114" s="13">
        <v>3444</v>
      </c>
      <c r="B1114" s="13" t="s">
        <v>3320</v>
      </c>
      <c r="C1114" s="21">
        <f>1/COUNTIF(B:B,'Store Data - 2017'!$B1114)</f>
        <v>0.5</v>
      </c>
      <c r="D1114" s="14">
        <v>43058</v>
      </c>
      <c r="E1114" s="14">
        <v>43062</v>
      </c>
      <c r="F1114" s="22" t="str">
        <f>TEXT('Store Data - 2017'!$D1114,"mmmm")</f>
        <v>November</v>
      </c>
      <c r="G1114" s="22" t="str">
        <f>TEXT('Store Data - 2017'!$D1114,"dddd")</f>
        <v>Sunday</v>
      </c>
      <c r="H1114" s="13" t="s">
        <v>22</v>
      </c>
      <c r="I1114" s="13" t="s">
        <v>2890</v>
      </c>
      <c r="J1114" s="13" t="s">
        <v>2891</v>
      </c>
      <c r="K1114" s="21">
        <f>1/COUNTIF(J:J,'Store Data - 2017'!$J1114)</f>
        <v>0.2</v>
      </c>
      <c r="L1114" s="13" t="s">
        <v>57</v>
      </c>
      <c r="M1114" s="13" t="s">
        <v>26</v>
      </c>
      <c r="N1114" s="13" t="s">
        <v>126</v>
      </c>
      <c r="O1114" s="13" t="s">
        <v>127</v>
      </c>
      <c r="P1114" s="13">
        <v>10011</v>
      </c>
      <c r="Q1114" s="13" t="s">
        <v>40</v>
      </c>
      <c r="R1114" s="13" t="s">
        <v>3321</v>
      </c>
      <c r="S1114" s="13" t="s">
        <v>31</v>
      </c>
      <c r="T1114" s="13" t="s">
        <v>190</v>
      </c>
      <c r="U1114" s="13" t="s">
        <v>3322</v>
      </c>
      <c r="V1114" s="15">
        <v>2504.7399999999998</v>
      </c>
      <c r="W1114" s="13">
        <v>7</v>
      </c>
      <c r="X1114" s="13">
        <v>0</v>
      </c>
      <c r="Y1114" s="15">
        <v>626.18499999999995</v>
      </c>
    </row>
    <row r="1115" spans="1:25" x14ac:dyDescent="0.3">
      <c r="A1115" s="16">
        <v>3448</v>
      </c>
      <c r="B1115" s="16" t="s">
        <v>3323</v>
      </c>
      <c r="C1115" s="21">
        <f>1/COUNTIF(B:B,'Store Data - 2017'!$B1115)</f>
        <v>1</v>
      </c>
      <c r="D1115" s="17">
        <v>42897</v>
      </c>
      <c r="E1115" s="17">
        <v>42901</v>
      </c>
      <c r="F1115" s="22" t="str">
        <f>TEXT('Store Data - 2017'!$D1115,"mmmm")</f>
        <v>June</v>
      </c>
      <c r="G1115" s="22" t="str">
        <f>TEXT('Store Data - 2017'!$D1115,"dddd")</f>
        <v>Sunday</v>
      </c>
      <c r="H1115" s="16" t="s">
        <v>22</v>
      </c>
      <c r="I1115" s="16" t="s">
        <v>2356</v>
      </c>
      <c r="J1115" s="16" t="s">
        <v>2357</v>
      </c>
      <c r="K1115" s="21">
        <f>1/COUNTIF(J:J,'Store Data - 2017'!$J1115)</f>
        <v>0.16666666666666666</v>
      </c>
      <c r="L1115" s="16" t="s">
        <v>48</v>
      </c>
      <c r="M1115" s="16" t="s">
        <v>26</v>
      </c>
      <c r="N1115" s="16" t="s">
        <v>985</v>
      </c>
      <c r="O1115" s="16" t="s">
        <v>1333</v>
      </c>
      <c r="P1115" s="16">
        <v>36830</v>
      </c>
      <c r="Q1115" s="16" t="s">
        <v>29</v>
      </c>
      <c r="R1115" s="16" t="s">
        <v>3324</v>
      </c>
      <c r="S1115" s="16" t="s">
        <v>31</v>
      </c>
      <c r="T1115" s="16" t="s">
        <v>146</v>
      </c>
      <c r="U1115" s="16" t="s">
        <v>3325</v>
      </c>
      <c r="V1115" s="18">
        <v>3.76</v>
      </c>
      <c r="W1115" s="16">
        <v>2</v>
      </c>
      <c r="X1115" s="16">
        <v>0</v>
      </c>
      <c r="Y1115" s="18">
        <v>1.0904</v>
      </c>
    </row>
    <row r="1116" spans="1:25" x14ac:dyDescent="0.3">
      <c r="A1116" s="13">
        <v>3457</v>
      </c>
      <c r="B1116" s="13" t="s">
        <v>3326</v>
      </c>
      <c r="C1116" s="21">
        <f>1/COUNTIF(B:B,'Store Data - 2017'!$B1116)</f>
        <v>0.2</v>
      </c>
      <c r="D1116" s="14">
        <v>42994</v>
      </c>
      <c r="E1116" s="14">
        <v>42996</v>
      </c>
      <c r="F1116" s="22" t="str">
        <f>TEXT('Store Data - 2017'!$D1116,"mmmm")</f>
        <v>September</v>
      </c>
      <c r="G1116" s="22" t="str">
        <f>TEXT('Store Data - 2017'!$D1116,"dddd")</f>
        <v>Saturday</v>
      </c>
      <c r="H1116" s="13" t="s">
        <v>80</v>
      </c>
      <c r="I1116" s="13" t="s">
        <v>1927</v>
      </c>
      <c r="J1116" s="13" t="s">
        <v>1928</v>
      </c>
      <c r="K1116" s="21">
        <f>1/COUNTIF(J:J,'Store Data - 2017'!$J1116)</f>
        <v>0.125</v>
      </c>
      <c r="L1116" s="13" t="s">
        <v>25</v>
      </c>
      <c r="M1116" s="13" t="s">
        <v>26</v>
      </c>
      <c r="N1116" s="13" t="s">
        <v>38</v>
      </c>
      <c r="O1116" s="13" t="s">
        <v>39</v>
      </c>
      <c r="P1116" s="13">
        <v>19143</v>
      </c>
      <c r="Q1116" s="13" t="s">
        <v>40</v>
      </c>
      <c r="R1116" s="13" t="s">
        <v>3327</v>
      </c>
      <c r="S1116" s="13" t="s">
        <v>61</v>
      </c>
      <c r="T1116" s="13" t="s">
        <v>110</v>
      </c>
      <c r="U1116" s="13" t="s">
        <v>3328</v>
      </c>
      <c r="V1116" s="15">
        <v>71.975999999999999</v>
      </c>
      <c r="W1116" s="13">
        <v>3</v>
      </c>
      <c r="X1116" s="13">
        <v>0.2</v>
      </c>
      <c r="Y1116" s="15">
        <v>19.793399999999998</v>
      </c>
    </row>
    <row r="1117" spans="1:25" x14ac:dyDescent="0.3">
      <c r="A1117" s="16">
        <v>3458</v>
      </c>
      <c r="B1117" s="16" t="s">
        <v>3326</v>
      </c>
      <c r="C1117" s="21">
        <f>1/COUNTIF(B:B,'Store Data - 2017'!$B1117)</f>
        <v>0.2</v>
      </c>
      <c r="D1117" s="17">
        <v>42994</v>
      </c>
      <c r="E1117" s="17">
        <v>42996</v>
      </c>
      <c r="F1117" s="22" t="str">
        <f>TEXT('Store Data - 2017'!$D1117,"mmmm")</f>
        <v>September</v>
      </c>
      <c r="G1117" s="22" t="str">
        <f>TEXT('Store Data - 2017'!$D1117,"dddd")</f>
        <v>Saturday</v>
      </c>
      <c r="H1117" s="16" t="s">
        <v>80</v>
      </c>
      <c r="I1117" s="16" t="s">
        <v>1927</v>
      </c>
      <c r="J1117" s="16" t="s">
        <v>1928</v>
      </c>
      <c r="K1117" s="21">
        <f>1/COUNTIF(J:J,'Store Data - 2017'!$J1117)</f>
        <v>0.125</v>
      </c>
      <c r="L1117" s="16" t="s">
        <v>25</v>
      </c>
      <c r="M1117" s="16" t="s">
        <v>26</v>
      </c>
      <c r="N1117" s="16" t="s">
        <v>38</v>
      </c>
      <c r="O1117" s="16" t="s">
        <v>39</v>
      </c>
      <c r="P1117" s="16">
        <v>19143</v>
      </c>
      <c r="Q1117" s="16" t="s">
        <v>40</v>
      </c>
      <c r="R1117" s="16" t="s">
        <v>2796</v>
      </c>
      <c r="S1117" s="16" t="s">
        <v>42</v>
      </c>
      <c r="T1117" s="16" t="s">
        <v>87</v>
      </c>
      <c r="U1117" s="16" t="s">
        <v>2797</v>
      </c>
      <c r="V1117" s="18">
        <v>22.512</v>
      </c>
      <c r="W1117" s="16">
        <v>3</v>
      </c>
      <c r="X1117" s="16">
        <v>0.2</v>
      </c>
      <c r="Y1117" s="18">
        <v>2.2511999999999999</v>
      </c>
    </row>
    <row r="1118" spans="1:25" x14ac:dyDescent="0.3">
      <c r="A1118" s="13">
        <v>3459</v>
      </c>
      <c r="B1118" s="13" t="s">
        <v>3326</v>
      </c>
      <c r="C1118" s="21">
        <f>1/COUNTIF(B:B,'Store Data - 2017'!$B1118)</f>
        <v>0.2</v>
      </c>
      <c r="D1118" s="14">
        <v>42994</v>
      </c>
      <c r="E1118" s="14">
        <v>42996</v>
      </c>
      <c r="F1118" s="22" t="str">
        <f>TEXT('Store Data - 2017'!$D1118,"mmmm")</f>
        <v>September</v>
      </c>
      <c r="G1118" s="22" t="str">
        <f>TEXT('Store Data - 2017'!$D1118,"dddd")</f>
        <v>Saturday</v>
      </c>
      <c r="H1118" s="13" t="s">
        <v>80</v>
      </c>
      <c r="I1118" s="13" t="s">
        <v>1927</v>
      </c>
      <c r="J1118" s="13" t="s">
        <v>1928</v>
      </c>
      <c r="K1118" s="21">
        <f>1/COUNTIF(J:J,'Store Data - 2017'!$J1118)</f>
        <v>0.125</v>
      </c>
      <c r="L1118" s="13" t="s">
        <v>25</v>
      </c>
      <c r="M1118" s="13" t="s">
        <v>26</v>
      </c>
      <c r="N1118" s="13" t="s">
        <v>38</v>
      </c>
      <c r="O1118" s="13" t="s">
        <v>39</v>
      </c>
      <c r="P1118" s="13">
        <v>19143</v>
      </c>
      <c r="Q1118" s="13" t="s">
        <v>40</v>
      </c>
      <c r="R1118" s="13" t="s">
        <v>3329</v>
      </c>
      <c r="S1118" s="13" t="s">
        <v>31</v>
      </c>
      <c r="T1118" s="13" t="s">
        <v>84</v>
      </c>
      <c r="U1118" s="13" t="s">
        <v>3330</v>
      </c>
      <c r="V1118" s="15">
        <v>3.444</v>
      </c>
      <c r="W1118" s="13">
        <v>2</v>
      </c>
      <c r="X1118" s="13">
        <v>0.7</v>
      </c>
      <c r="Y1118" s="15">
        <v>-2.7551999999999999</v>
      </c>
    </row>
    <row r="1119" spans="1:25" x14ac:dyDescent="0.3">
      <c r="A1119" s="16">
        <v>3460</v>
      </c>
      <c r="B1119" s="16" t="s">
        <v>3326</v>
      </c>
      <c r="C1119" s="21">
        <f>1/COUNTIF(B:B,'Store Data - 2017'!$B1119)</f>
        <v>0.2</v>
      </c>
      <c r="D1119" s="17">
        <v>42994</v>
      </c>
      <c r="E1119" s="17">
        <v>42996</v>
      </c>
      <c r="F1119" s="22" t="str">
        <f>TEXT('Store Data - 2017'!$D1119,"mmmm")</f>
        <v>September</v>
      </c>
      <c r="G1119" s="22" t="str">
        <f>TEXT('Store Data - 2017'!$D1119,"dddd")</f>
        <v>Saturday</v>
      </c>
      <c r="H1119" s="16" t="s">
        <v>80</v>
      </c>
      <c r="I1119" s="16" t="s">
        <v>1927</v>
      </c>
      <c r="J1119" s="16" t="s">
        <v>1928</v>
      </c>
      <c r="K1119" s="21">
        <f>1/COUNTIF(J:J,'Store Data - 2017'!$J1119)</f>
        <v>0.125</v>
      </c>
      <c r="L1119" s="16" t="s">
        <v>25</v>
      </c>
      <c r="M1119" s="16" t="s">
        <v>26</v>
      </c>
      <c r="N1119" s="16" t="s">
        <v>38</v>
      </c>
      <c r="O1119" s="16" t="s">
        <v>39</v>
      </c>
      <c r="P1119" s="16">
        <v>19143</v>
      </c>
      <c r="Q1119" s="16" t="s">
        <v>40</v>
      </c>
      <c r="R1119" s="16" t="s">
        <v>1935</v>
      </c>
      <c r="S1119" s="16" t="s">
        <v>31</v>
      </c>
      <c r="T1119" s="16" t="s">
        <v>84</v>
      </c>
      <c r="U1119" s="16" t="s">
        <v>1936</v>
      </c>
      <c r="V1119" s="18">
        <v>538.19399999999996</v>
      </c>
      <c r="W1119" s="16">
        <v>2</v>
      </c>
      <c r="X1119" s="16">
        <v>0.7</v>
      </c>
      <c r="Y1119" s="18">
        <v>-412.61540000000002</v>
      </c>
    </row>
    <row r="1120" spans="1:25" x14ac:dyDescent="0.3">
      <c r="A1120" s="13">
        <v>3461</v>
      </c>
      <c r="B1120" s="13" t="s">
        <v>3326</v>
      </c>
      <c r="C1120" s="21">
        <f>1/COUNTIF(B:B,'Store Data - 2017'!$B1120)</f>
        <v>0.2</v>
      </c>
      <c r="D1120" s="14">
        <v>42994</v>
      </c>
      <c r="E1120" s="14">
        <v>42996</v>
      </c>
      <c r="F1120" s="22" t="str">
        <f>TEXT('Store Data - 2017'!$D1120,"mmmm")</f>
        <v>September</v>
      </c>
      <c r="G1120" s="22" t="str">
        <f>TEXT('Store Data - 2017'!$D1120,"dddd")</f>
        <v>Saturday</v>
      </c>
      <c r="H1120" s="13" t="s">
        <v>80</v>
      </c>
      <c r="I1120" s="13" t="s">
        <v>1927</v>
      </c>
      <c r="J1120" s="13" t="s">
        <v>1928</v>
      </c>
      <c r="K1120" s="21">
        <f>1/COUNTIF(J:J,'Store Data - 2017'!$J1120)</f>
        <v>0.125</v>
      </c>
      <c r="L1120" s="13" t="s">
        <v>25</v>
      </c>
      <c r="M1120" s="13" t="s">
        <v>26</v>
      </c>
      <c r="N1120" s="13" t="s">
        <v>38</v>
      </c>
      <c r="O1120" s="13" t="s">
        <v>39</v>
      </c>
      <c r="P1120" s="13">
        <v>19143</v>
      </c>
      <c r="Q1120" s="13" t="s">
        <v>40</v>
      </c>
      <c r="R1120" s="13" t="s">
        <v>3099</v>
      </c>
      <c r="S1120" s="13" t="s">
        <v>61</v>
      </c>
      <c r="T1120" s="13" t="s">
        <v>110</v>
      </c>
      <c r="U1120" s="13" t="s">
        <v>3100</v>
      </c>
      <c r="V1120" s="15">
        <v>47.984000000000002</v>
      </c>
      <c r="W1120" s="13">
        <v>2</v>
      </c>
      <c r="X1120" s="13">
        <v>0.2</v>
      </c>
      <c r="Y1120" s="15">
        <v>14.395200000000001</v>
      </c>
    </row>
    <row r="1121" spans="1:25" x14ac:dyDescent="0.3">
      <c r="A1121" s="16">
        <v>3462</v>
      </c>
      <c r="B1121" s="16" t="s">
        <v>3331</v>
      </c>
      <c r="C1121" s="21">
        <f>1/COUNTIF(B:B,'Store Data - 2017'!$B1121)</f>
        <v>1</v>
      </c>
      <c r="D1121" s="17">
        <v>43044</v>
      </c>
      <c r="E1121" s="17">
        <v>43049</v>
      </c>
      <c r="F1121" s="22" t="str">
        <f>TEXT('Store Data - 2017'!$D1121,"mmmm")</f>
        <v>November</v>
      </c>
      <c r="G1121" s="22" t="str">
        <f>TEXT('Store Data - 2017'!$D1121,"dddd")</f>
        <v>Sunday</v>
      </c>
      <c r="H1121" s="16" t="s">
        <v>35</v>
      </c>
      <c r="I1121" s="16" t="s">
        <v>2342</v>
      </c>
      <c r="J1121" s="16" t="s">
        <v>2343</v>
      </c>
      <c r="K1121" s="21">
        <f>1/COUNTIF(J:J,'Store Data - 2017'!$J1121)</f>
        <v>0.125</v>
      </c>
      <c r="L1121" s="16" t="s">
        <v>57</v>
      </c>
      <c r="M1121" s="16" t="s">
        <v>26</v>
      </c>
      <c r="N1121" s="16" t="s">
        <v>220</v>
      </c>
      <c r="O1121" s="16" t="s">
        <v>50</v>
      </c>
      <c r="P1121" s="16">
        <v>75081</v>
      </c>
      <c r="Q1121" s="16" t="s">
        <v>51</v>
      </c>
      <c r="R1121" s="16" t="s">
        <v>786</v>
      </c>
      <c r="S1121" s="16" t="s">
        <v>61</v>
      </c>
      <c r="T1121" s="16" t="s">
        <v>62</v>
      </c>
      <c r="U1121" s="16" t="s">
        <v>787</v>
      </c>
      <c r="V1121" s="18">
        <v>492.76799999999997</v>
      </c>
      <c r="W1121" s="16">
        <v>4</v>
      </c>
      <c r="X1121" s="16">
        <v>0.2</v>
      </c>
      <c r="Y1121" s="18">
        <v>55.436399999999999</v>
      </c>
    </row>
    <row r="1122" spans="1:25" x14ac:dyDescent="0.3">
      <c r="A1122" s="13">
        <v>3465</v>
      </c>
      <c r="B1122" s="13" t="s">
        <v>3332</v>
      </c>
      <c r="C1122" s="21">
        <f>1/COUNTIF(B:B,'Store Data - 2017'!$B1122)</f>
        <v>1</v>
      </c>
      <c r="D1122" s="14">
        <v>43072</v>
      </c>
      <c r="E1122" s="14">
        <v>43074</v>
      </c>
      <c r="F1122" s="22" t="str">
        <f>TEXT('Store Data - 2017'!$D1122,"mmmm")</f>
        <v>December</v>
      </c>
      <c r="G1122" s="22" t="str">
        <f>TEXT('Store Data - 2017'!$D1122,"dddd")</f>
        <v>Sunday</v>
      </c>
      <c r="H1122" s="13" t="s">
        <v>35</v>
      </c>
      <c r="I1122" s="13" t="s">
        <v>3174</v>
      </c>
      <c r="J1122" s="13" t="s">
        <v>3175</v>
      </c>
      <c r="K1122" s="21">
        <f>1/COUNTIF(J:J,'Store Data - 2017'!$J1122)</f>
        <v>0.1111111111111111</v>
      </c>
      <c r="L1122" s="13" t="s">
        <v>25</v>
      </c>
      <c r="M1122" s="13" t="s">
        <v>26</v>
      </c>
      <c r="N1122" s="13" t="s">
        <v>584</v>
      </c>
      <c r="O1122" s="13" t="s">
        <v>68</v>
      </c>
      <c r="P1122" s="13">
        <v>32216</v>
      </c>
      <c r="Q1122" s="13" t="s">
        <v>29</v>
      </c>
      <c r="R1122" s="13" t="s">
        <v>3333</v>
      </c>
      <c r="S1122" s="13" t="s">
        <v>61</v>
      </c>
      <c r="T1122" s="13" t="s">
        <v>110</v>
      </c>
      <c r="U1122" s="13" t="s">
        <v>3334</v>
      </c>
      <c r="V1122" s="15">
        <v>47.991999999999997</v>
      </c>
      <c r="W1122" s="13">
        <v>1</v>
      </c>
      <c r="X1122" s="13">
        <v>0.2</v>
      </c>
      <c r="Y1122" s="15">
        <v>7.1988000000000003</v>
      </c>
    </row>
    <row r="1123" spans="1:25" x14ac:dyDescent="0.3">
      <c r="A1123" s="16">
        <v>3472</v>
      </c>
      <c r="B1123" s="16" t="s">
        <v>3335</v>
      </c>
      <c r="C1123" s="21">
        <f>1/COUNTIF(B:B,'Store Data - 2017'!$B1123)</f>
        <v>0.5</v>
      </c>
      <c r="D1123" s="17">
        <v>43051</v>
      </c>
      <c r="E1123" s="17">
        <v>43056</v>
      </c>
      <c r="F1123" s="22" t="str">
        <f>TEXT('Store Data - 2017'!$D1123,"mmmm")</f>
        <v>November</v>
      </c>
      <c r="G1123" s="22" t="str">
        <f>TEXT('Store Data - 2017'!$D1123,"dddd")</f>
        <v>Sunday</v>
      </c>
      <c r="H1123" s="16" t="s">
        <v>22</v>
      </c>
      <c r="I1123" s="16" t="s">
        <v>3336</v>
      </c>
      <c r="J1123" s="16" t="s">
        <v>3337</v>
      </c>
      <c r="K1123" s="21">
        <f>1/COUNTIF(J:J,'Store Data - 2017'!$J1123)</f>
        <v>0.14285714285714285</v>
      </c>
      <c r="L1123" s="16" t="s">
        <v>57</v>
      </c>
      <c r="M1123" s="16" t="s">
        <v>26</v>
      </c>
      <c r="N1123" s="16" t="s">
        <v>165</v>
      </c>
      <c r="O1123" s="16" t="s">
        <v>166</v>
      </c>
      <c r="P1123" s="16">
        <v>43229</v>
      </c>
      <c r="Q1123" s="16" t="s">
        <v>40</v>
      </c>
      <c r="R1123" s="16" t="s">
        <v>2925</v>
      </c>
      <c r="S1123" s="16" t="s">
        <v>31</v>
      </c>
      <c r="T1123" s="16" t="s">
        <v>32</v>
      </c>
      <c r="U1123" s="16" t="s">
        <v>2926</v>
      </c>
      <c r="V1123" s="18">
        <v>10.848000000000001</v>
      </c>
      <c r="W1123" s="16">
        <v>2</v>
      </c>
      <c r="X1123" s="16">
        <v>0.2</v>
      </c>
      <c r="Y1123" s="18">
        <v>3.5255999999999998</v>
      </c>
    </row>
    <row r="1124" spans="1:25" x14ac:dyDescent="0.3">
      <c r="A1124" s="13">
        <v>3473</v>
      </c>
      <c r="B1124" s="13" t="s">
        <v>3335</v>
      </c>
      <c r="C1124" s="21">
        <f>1/COUNTIF(B:B,'Store Data - 2017'!$B1124)</f>
        <v>0.5</v>
      </c>
      <c r="D1124" s="14">
        <v>43051</v>
      </c>
      <c r="E1124" s="14">
        <v>43056</v>
      </c>
      <c r="F1124" s="22" t="str">
        <f>TEXT('Store Data - 2017'!$D1124,"mmmm")</f>
        <v>November</v>
      </c>
      <c r="G1124" s="22" t="str">
        <f>TEXT('Store Data - 2017'!$D1124,"dddd")</f>
        <v>Sunday</v>
      </c>
      <c r="H1124" s="13" t="s">
        <v>22</v>
      </c>
      <c r="I1124" s="13" t="s">
        <v>3336</v>
      </c>
      <c r="J1124" s="13" t="s">
        <v>3337</v>
      </c>
      <c r="K1124" s="21">
        <f>1/COUNTIF(J:J,'Store Data - 2017'!$J1124)</f>
        <v>0.14285714285714285</v>
      </c>
      <c r="L1124" s="13" t="s">
        <v>57</v>
      </c>
      <c r="M1124" s="13" t="s">
        <v>26</v>
      </c>
      <c r="N1124" s="13" t="s">
        <v>165</v>
      </c>
      <c r="O1124" s="13" t="s">
        <v>166</v>
      </c>
      <c r="P1124" s="13">
        <v>43229</v>
      </c>
      <c r="Q1124" s="13" t="s">
        <v>40</v>
      </c>
      <c r="R1124" s="13" t="s">
        <v>753</v>
      </c>
      <c r="S1124" s="13" t="s">
        <v>61</v>
      </c>
      <c r="T1124" s="13" t="s">
        <v>110</v>
      </c>
      <c r="U1124" s="13" t="s">
        <v>754</v>
      </c>
      <c r="V1124" s="15">
        <v>18.544</v>
      </c>
      <c r="W1124" s="13">
        <v>2</v>
      </c>
      <c r="X1124" s="13">
        <v>0.2</v>
      </c>
      <c r="Y1124" s="15">
        <v>3.0133999999999999</v>
      </c>
    </row>
    <row r="1125" spans="1:25" x14ac:dyDescent="0.3">
      <c r="A1125" s="16">
        <v>3474</v>
      </c>
      <c r="B1125" s="16" t="s">
        <v>3338</v>
      </c>
      <c r="C1125" s="21">
        <f>1/COUNTIF(B:B,'Store Data - 2017'!$B1125)</f>
        <v>0.5</v>
      </c>
      <c r="D1125" s="17">
        <v>42797</v>
      </c>
      <c r="E1125" s="17">
        <v>42804</v>
      </c>
      <c r="F1125" s="22" t="str">
        <f>TEXT('Store Data - 2017'!$D1125,"mmmm")</f>
        <v>March</v>
      </c>
      <c r="G1125" s="22" t="str">
        <f>TEXT('Store Data - 2017'!$D1125,"dddd")</f>
        <v>Friday</v>
      </c>
      <c r="H1125" s="16" t="s">
        <v>22</v>
      </c>
      <c r="I1125" s="16" t="s">
        <v>570</v>
      </c>
      <c r="J1125" s="16" t="s">
        <v>571</v>
      </c>
      <c r="K1125" s="21">
        <f>1/COUNTIF(J:J,'Store Data - 2017'!$J1125)</f>
        <v>6.6666666666666666E-2</v>
      </c>
      <c r="L1125" s="16" t="s">
        <v>25</v>
      </c>
      <c r="M1125" s="16" t="s">
        <v>26</v>
      </c>
      <c r="N1125" s="16" t="s">
        <v>3339</v>
      </c>
      <c r="O1125" s="16" t="s">
        <v>76</v>
      </c>
      <c r="P1125" s="16">
        <v>48127</v>
      </c>
      <c r="Q1125" s="16" t="s">
        <v>51</v>
      </c>
      <c r="R1125" s="16" t="s">
        <v>361</v>
      </c>
      <c r="S1125" s="16" t="s">
        <v>42</v>
      </c>
      <c r="T1125" s="16" t="s">
        <v>43</v>
      </c>
      <c r="U1125" s="16" t="s">
        <v>362</v>
      </c>
      <c r="V1125" s="18">
        <v>180.98</v>
      </c>
      <c r="W1125" s="16">
        <v>1</v>
      </c>
      <c r="X1125" s="16">
        <v>0</v>
      </c>
      <c r="Y1125" s="18">
        <v>47.0548</v>
      </c>
    </row>
    <row r="1126" spans="1:25" x14ac:dyDescent="0.3">
      <c r="A1126" s="13">
        <v>3475</v>
      </c>
      <c r="B1126" s="13" t="s">
        <v>3338</v>
      </c>
      <c r="C1126" s="21">
        <f>1/COUNTIF(B:B,'Store Data - 2017'!$B1126)</f>
        <v>0.5</v>
      </c>
      <c r="D1126" s="14">
        <v>42797</v>
      </c>
      <c r="E1126" s="14">
        <v>42804</v>
      </c>
      <c r="F1126" s="22" t="str">
        <f>TEXT('Store Data - 2017'!$D1126,"mmmm")</f>
        <v>March</v>
      </c>
      <c r="G1126" s="22" t="str">
        <f>TEXT('Store Data - 2017'!$D1126,"dddd")</f>
        <v>Friday</v>
      </c>
      <c r="H1126" s="13" t="s">
        <v>22</v>
      </c>
      <c r="I1126" s="13" t="s">
        <v>570</v>
      </c>
      <c r="J1126" s="13" t="s">
        <v>571</v>
      </c>
      <c r="K1126" s="21">
        <f>1/COUNTIF(J:J,'Store Data - 2017'!$J1126)</f>
        <v>6.6666666666666666E-2</v>
      </c>
      <c r="L1126" s="13" t="s">
        <v>25</v>
      </c>
      <c r="M1126" s="13" t="s">
        <v>26</v>
      </c>
      <c r="N1126" s="13" t="s">
        <v>3339</v>
      </c>
      <c r="O1126" s="13" t="s">
        <v>76</v>
      </c>
      <c r="P1126" s="13">
        <v>48127</v>
      </c>
      <c r="Q1126" s="13" t="s">
        <v>51</v>
      </c>
      <c r="R1126" s="13" t="s">
        <v>1835</v>
      </c>
      <c r="S1126" s="13" t="s">
        <v>61</v>
      </c>
      <c r="T1126" s="13" t="s">
        <v>110</v>
      </c>
      <c r="U1126" s="13" t="s">
        <v>1836</v>
      </c>
      <c r="V1126" s="15">
        <v>99.98</v>
      </c>
      <c r="W1126" s="13">
        <v>2</v>
      </c>
      <c r="X1126" s="13">
        <v>0</v>
      </c>
      <c r="Y1126" s="15">
        <v>42.991399999999999</v>
      </c>
    </row>
    <row r="1127" spans="1:25" x14ac:dyDescent="0.3">
      <c r="A1127" s="16">
        <v>3488</v>
      </c>
      <c r="B1127" s="16" t="s">
        <v>3340</v>
      </c>
      <c r="C1127" s="21">
        <f>1/COUNTIF(B:B,'Store Data - 2017'!$B1127)</f>
        <v>1</v>
      </c>
      <c r="D1127" s="17">
        <v>42983</v>
      </c>
      <c r="E1127" s="17">
        <v>42989</v>
      </c>
      <c r="F1127" s="22" t="str">
        <f>TEXT('Store Data - 2017'!$D1127,"mmmm")</f>
        <v>September</v>
      </c>
      <c r="G1127" s="22" t="str">
        <f>TEXT('Store Data - 2017'!$D1127,"dddd")</f>
        <v>Tuesday</v>
      </c>
      <c r="H1127" s="16" t="s">
        <v>22</v>
      </c>
      <c r="I1127" s="16" t="s">
        <v>3341</v>
      </c>
      <c r="J1127" s="16" t="s">
        <v>3342</v>
      </c>
      <c r="K1127" s="21">
        <f>1/COUNTIF(J:J,'Store Data - 2017'!$J1127)</f>
        <v>1</v>
      </c>
      <c r="L1127" s="16" t="s">
        <v>48</v>
      </c>
      <c r="M1127" s="16" t="s">
        <v>26</v>
      </c>
      <c r="N1127" s="16" t="s">
        <v>2732</v>
      </c>
      <c r="O1127" s="16" t="s">
        <v>68</v>
      </c>
      <c r="P1127" s="16">
        <v>33311</v>
      </c>
      <c r="Q1127" s="16" t="s">
        <v>29</v>
      </c>
      <c r="R1127" s="16" t="s">
        <v>246</v>
      </c>
      <c r="S1127" s="16" t="s">
        <v>31</v>
      </c>
      <c r="T1127" s="16" t="s">
        <v>70</v>
      </c>
      <c r="U1127" s="16" t="s">
        <v>247</v>
      </c>
      <c r="V1127" s="18">
        <v>147.184</v>
      </c>
      <c r="W1127" s="16">
        <v>2</v>
      </c>
      <c r="X1127" s="16">
        <v>0.2</v>
      </c>
      <c r="Y1127" s="18">
        <v>-29.436800000000002</v>
      </c>
    </row>
    <row r="1128" spans="1:25" x14ac:dyDescent="0.3">
      <c r="A1128" s="13">
        <v>3494</v>
      </c>
      <c r="B1128" s="13" t="s">
        <v>3343</v>
      </c>
      <c r="C1128" s="21">
        <f>1/COUNTIF(B:B,'Store Data - 2017'!$B1128)</f>
        <v>0.33333333333333331</v>
      </c>
      <c r="D1128" s="14">
        <v>43002</v>
      </c>
      <c r="E1128" s="14">
        <v>43006</v>
      </c>
      <c r="F1128" s="22" t="str">
        <f>TEXT('Store Data - 2017'!$D1128,"mmmm")</f>
        <v>September</v>
      </c>
      <c r="G1128" s="22" t="str">
        <f>TEXT('Store Data - 2017'!$D1128,"dddd")</f>
        <v>Sunday</v>
      </c>
      <c r="H1128" s="13" t="s">
        <v>22</v>
      </c>
      <c r="I1128" s="13" t="s">
        <v>3344</v>
      </c>
      <c r="J1128" s="13" t="s">
        <v>3345</v>
      </c>
      <c r="K1128" s="21">
        <f>1/COUNTIF(J:J,'Store Data - 2017'!$J1128)</f>
        <v>0.16666666666666666</v>
      </c>
      <c r="L1128" s="13" t="s">
        <v>57</v>
      </c>
      <c r="M1128" s="13" t="s">
        <v>26</v>
      </c>
      <c r="N1128" s="13" t="s">
        <v>3346</v>
      </c>
      <c r="O1128" s="13" t="s">
        <v>108</v>
      </c>
      <c r="P1128" s="13">
        <v>56301</v>
      </c>
      <c r="Q1128" s="13" t="s">
        <v>51</v>
      </c>
      <c r="R1128" s="13" t="s">
        <v>3347</v>
      </c>
      <c r="S1128" s="13" t="s">
        <v>61</v>
      </c>
      <c r="T1128" s="13" t="s">
        <v>110</v>
      </c>
      <c r="U1128" s="13" t="s">
        <v>3348</v>
      </c>
      <c r="V1128" s="15">
        <v>72</v>
      </c>
      <c r="W1128" s="13">
        <v>4</v>
      </c>
      <c r="X1128" s="13">
        <v>0</v>
      </c>
      <c r="Y1128" s="15">
        <v>12.96</v>
      </c>
    </row>
    <row r="1129" spans="1:25" x14ac:dyDescent="0.3">
      <c r="A1129" s="16">
        <v>3495</v>
      </c>
      <c r="B1129" s="16" t="s">
        <v>3343</v>
      </c>
      <c r="C1129" s="21">
        <f>1/COUNTIF(B:B,'Store Data - 2017'!$B1129)</f>
        <v>0.33333333333333331</v>
      </c>
      <c r="D1129" s="17">
        <v>43002</v>
      </c>
      <c r="E1129" s="17">
        <v>43006</v>
      </c>
      <c r="F1129" s="22" t="str">
        <f>TEXT('Store Data - 2017'!$D1129,"mmmm")</f>
        <v>September</v>
      </c>
      <c r="G1129" s="22" t="str">
        <f>TEXT('Store Data - 2017'!$D1129,"dddd")</f>
        <v>Sunday</v>
      </c>
      <c r="H1129" s="16" t="s">
        <v>22</v>
      </c>
      <c r="I1129" s="16" t="s">
        <v>3344</v>
      </c>
      <c r="J1129" s="16" t="s">
        <v>3345</v>
      </c>
      <c r="K1129" s="21">
        <f>1/COUNTIF(J:J,'Store Data - 2017'!$J1129)</f>
        <v>0.16666666666666666</v>
      </c>
      <c r="L1129" s="16" t="s">
        <v>57</v>
      </c>
      <c r="M1129" s="16" t="s">
        <v>26</v>
      </c>
      <c r="N1129" s="16" t="s">
        <v>3346</v>
      </c>
      <c r="O1129" s="16" t="s">
        <v>108</v>
      </c>
      <c r="P1129" s="16">
        <v>56301</v>
      </c>
      <c r="Q1129" s="16" t="s">
        <v>51</v>
      </c>
      <c r="R1129" s="16" t="s">
        <v>3349</v>
      </c>
      <c r="S1129" s="16" t="s">
        <v>61</v>
      </c>
      <c r="T1129" s="16" t="s">
        <v>110</v>
      </c>
      <c r="U1129" s="16" t="s">
        <v>3350</v>
      </c>
      <c r="V1129" s="18">
        <v>655.9</v>
      </c>
      <c r="W1129" s="16">
        <v>5</v>
      </c>
      <c r="X1129" s="16">
        <v>0</v>
      </c>
      <c r="Y1129" s="18">
        <v>275.47800000000001</v>
      </c>
    </row>
    <row r="1130" spans="1:25" x14ac:dyDescent="0.3">
      <c r="A1130" s="13">
        <v>3496</v>
      </c>
      <c r="B1130" s="13" t="s">
        <v>3343</v>
      </c>
      <c r="C1130" s="21">
        <f>1/COUNTIF(B:B,'Store Data - 2017'!$B1130)</f>
        <v>0.33333333333333331</v>
      </c>
      <c r="D1130" s="14">
        <v>43002</v>
      </c>
      <c r="E1130" s="14">
        <v>43006</v>
      </c>
      <c r="F1130" s="22" t="str">
        <f>TEXT('Store Data - 2017'!$D1130,"mmmm")</f>
        <v>September</v>
      </c>
      <c r="G1130" s="22" t="str">
        <f>TEXT('Store Data - 2017'!$D1130,"dddd")</f>
        <v>Sunday</v>
      </c>
      <c r="H1130" s="13" t="s">
        <v>22</v>
      </c>
      <c r="I1130" s="13" t="s">
        <v>3344</v>
      </c>
      <c r="J1130" s="13" t="s">
        <v>3345</v>
      </c>
      <c r="K1130" s="21">
        <f>1/COUNTIF(J:J,'Store Data - 2017'!$J1130)</f>
        <v>0.16666666666666666</v>
      </c>
      <c r="L1130" s="13" t="s">
        <v>57</v>
      </c>
      <c r="M1130" s="13" t="s">
        <v>26</v>
      </c>
      <c r="N1130" s="13" t="s">
        <v>3346</v>
      </c>
      <c r="O1130" s="13" t="s">
        <v>108</v>
      </c>
      <c r="P1130" s="13">
        <v>56301</v>
      </c>
      <c r="Q1130" s="13" t="s">
        <v>51</v>
      </c>
      <c r="R1130" s="13" t="s">
        <v>912</v>
      </c>
      <c r="S1130" s="13" t="s">
        <v>42</v>
      </c>
      <c r="T1130" s="13" t="s">
        <v>43</v>
      </c>
      <c r="U1130" s="13" t="s">
        <v>913</v>
      </c>
      <c r="V1130" s="15">
        <v>603.91999999999996</v>
      </c>
      <c r="W1130" s="13">
        <v>4</v>
      </c>
      <c r="X1130" s="13">
        <v>0</v>
      </c>
      <c r="Y1130" s="15">
        <v>181.17599999999999</v>
      </c>
    </row>
    <row r="1131" spans="1:25" x14ac:dyDescent="0.3">
      <c r="A1131" s="16">
        <v>3503</v>
      </c>
      <c r="B1131" s="16" t="s">
        <v>3351</v>
      </c>
      <c r="C1131" s="21">
        <f>1/COUNTIF(B:B,'Store Data - 2017'!$B1131)</f>
        <v>0.5</v>
      </c>
      <c r="D1131" s="17">
        <v>42835</v>
      </c>
      <c r="E1131" s="17">
        <v>42835</v>
      </c>
      <c r="F1131" s="22" t="str">
        <f>TEXT('Store Data - 2017'!$D1131,"mmmm")</f>
        <v>April</v>
      </c>
      <c r="G1131" s="22" t="str">
        <f>TEXT('Store Data - 2017'!$D1131,"dddd")</f>
        <v>Monday</v>
      </c>
      <c r="H1131" s="16" t="s">
        <v>760</v>
      </c>
      <c r="I1131" s="16" t="s">
        <v>3352</v>
      </c>
      <c r="J1131" s="16" t="s">
        <v>3353</v>
      </c>
      <c r="K1131" s="21">
        <f>1/COUNTIF(J:J,'Store Data - 2017'!$J1131)</f>
        <v>0.25</v>
      </c>
      <c r="L1131" s="16" t="s">
        <v>25</v>
      </c>
      <c r="M1131" s="16" t="s">
        <v>26</v>
      </c>
      <c r="N1131" s="16" t="s">
        <v>799</v>
      </c>
      <c r="O1131" s="16" t="s">
        <v>50</v>
      </c>
      <c r="P1131" s="16">
        <v>78745</v>
      </c>
      <c r="Q1131" s="16" t="s">
        <v>51</v>
      </c>
      <c r="R1131" s="16" t="s">
        <v>3354</v>
      </c>
      <c r="S1131" s="16" t="s">
        <v>31</v>
      </c>
      <c r="T1131" s="16" t="s">
        <v>32</v>
      </c>
      <c r="U1131" s="16" t="s">
        <v>3355</v>
      </c>
      <c r="V1131" s="18">
        <v>10.368</v>
      </c>
      <c r="W1131" s="16">
        <v>2</v>
      </c>
      <c r="X1131" s="16">
        <v>0.2</v>
      </c>
      <c r="Y1131" s="18">
        <v>3.6288</v>
      </c>
    </row>
    <row r="1132" spans="1:25" x14ac:dyDescent="0.3">
      <c r="A1132" s="13">
        <v>3504</v>
      </c>
      <c r="B1132" s="13" t="s">
        <v>3351</v>
      </c>
      <c r="C1132" s="21">
        <f>1/COUNTIF(B:B,'Store Data - 2017'!$B1132)</f>
        <v>0.5</v>
      </c>
      <c r="D1132" s="14">
        <v>42835</v>
      </c>
      <c r="E1132" s="14">
        <v>42835</v>
      </c>
      <c r="F1132" s="22" t="str">
        <f>TEXT('Store Data - 2017'!$D1132,"mmmm")</f>
        <v>April</v>
      </c>
      <c r="G1132" s="22" t="str">
        <f>TEXT('Store Data - 2017'!$D1132,"dddd")</f>
        <v>Monday</v>
      </c>
      <c r="H1132" s="13" t="s">
        <v>760</v>
      </c>
      <c r="I1132" s="13" t="s">
        <v>3352</v>
      </c>
      <c r="J1132" s="13" t="s">
        <v>3353</v>
      </c>
      <c r="K1132" s="21">
        <f>1/COUNTIF(J:J,'Store Data - 2017'!$J1132)</f>
        <v>0.25</v>
      </c>
      <c r="L1132" s="13" t="s">
        <v>25</v>
      </c>
      <c r="M1132" s="13" t="s">
        <v>26</v>
      </c>
      <c r="N1132" s="13" t="s">
        <v>799</v>
      </c>
      <c r="O1132" s="13" t="s">
        <v>50</v>
      </c>
      <c r="P1132" s="13">
        <v>78745</v>
      </c>
      <c r="Q1132" s="13" t="s">
        <v>51</v>
      </c>
      <c r="R1132" s="13" t="s">
        <v>3356</v>
      </c>
      <c r="S1132" s="13" t="s">
        <v>61</v>
      </c>
      <c r="T1132" s="13" t="s">
        <v>110</v>
      </c>
      <c r="U1132" s="13" t="s">
        <v>3357</v>
      </c>
      <c r="V1132" s="15">
        <v>95.736000000000004</v>
      </c>
      <c r="W1132" s="13">
        <v>3</v>
      </c>
      <c r="X1132" s="13">
        <v>0.2</v>
      </c>
      <c r="Y1132" s="15">
        <v>20.343900000000001</v>
      </c>
    </row>
    <row r="1133" spans="1:25" x14ac:dyDescent="0.3">
      <c r="A1133" s="16">
        <v>3513</v>
      </c>
      <c r="B1133" s="16" t="s">
        <v>3358</v>
      </c>
      <c r="C1133" s="21">
        <f>1/COUNTIF(B:B,'Store Data - 2017'!$B1133)</f>
        <v>0.33333333333333331</v>
      </c>
      <c r="D1133" s="17">
        <v>42982</v>
      </c>
      <c r="E1133" s="17">
        <v>42984</v>
      </c>
      <c r="F1133" s="22" t="str">
        <f>TEXT('Store Data - 2017'!$D1133,"mmmm")</f>
        <v>September</v>
      </c>
      <c r="G1133" s="22" t="str">
        <f>TEXT('Store Data - 2017'!$D1133,"dddd")</f>
        <v>Monday</v>
      </c>
      <c r="H1133" s="16" t="s">
        <v>80</v>
      </c>
      <c r="I1133" s="16" t="s">
        <v>874</v>
      </c>
      <c r="J1133" s="16" t="s">
        <v>875</v>
      </c>
      <c r="K1133" s="21">
        <f>1/COUNTIF(J:J,'Store Data - 2017'!$J1133)</f>
        <v>7.6923076923076927E-2</v>
      </c>
      <c r="L1133" s="16" t="s">
        <v>57</v>
      </c>
      <c r="M1133" s="16" t="s">
        <v>26</v>
      </c>
      <c r="N1133" s="16" t="s">
        <v>94</v>
      </c>
      <c r="O1133" s="16" t="s">
        <v>59</v>
      </c>
      <c r="P1133" s="16">
        <v>60653</v>
      </c>
      <c r="Q1133" s="16" t="s">
        <v>51</v>
      </c>
      <c r="R1133" s="16" t="s">
        <v>3359</v>
      </c>
      <c r="S1133" s="16" t="s">
        <v>42</v>
      </c>
      <c r="T1133" s="16" t="s">
        <v>425</v>
      </c>
      <c r="U1133" s="16" t="s">
        <v>3360</v>
      </c>
      <c r="V1133" s="18">
        <v>825.17399999999998</v>
      </c>
      <c r="W1133" s="16">
        <v>9</v>
      </c>
      <c r="X1133" s="16">
        <v>0.3</v>
      </c>
      <c r="Y1133" s="18">
        <v>-117.88200000000001</v>
      </c>
    </row>
    <row r="1134" spans="1:25" x14ac:dyDescent="0.3">
      <c r="A1134" s="13">
        <v>3514</v>
      </c>
      <c r="B1134" s="13" t="s">
        <v>3358</v>
      </c>
      <c r="C1134" s="21">
        <f>1/COUNTIF(B:B,'Store Data - 2017'!$B1134)</f>
        <v>0.33333333333333331</v>
      </c>
      <c r="D1134" s="14">
        <v>42982</v>
      </c>
      <c r="E1134" s="14">
        <v>42984</v>
      </c>
      <c r="F1134" s="22" t="str">
        <f>TEXT('Store Data - 2017'!$D1134,"mmmm")</f>
        <v>September</v>
      </c>
      <c r="G1134" s="22" t="str">
        <f>TEXT('Store Data - 2017'!$D1134,"dddd")</f>
        <v>Monday</v>
      </c>
      <c r="H1134" s="13" t="s">
        <v>80</v>
      </c>
      <c r="I1134" s="13" t="s">
        <v>874</v>
      </c>
      <c r="J1134" s="13" t="s">
        <v>875</v>
      </c>
      <c r="K1134" s="21">
        <f>1/COUNTIF(J:J,'Store Data - 2017'!$J1134)</f>
        <v>7.6923076923076927E-2</v>
      </c>
      <c r="L1134" s="13" t="s">
        <v>57</v>
      </c>
      <c r="M1134" s="13" t="s">
        <v>26</v>
      </c>
      <c r="N1134" s="13" t="s">
        <v>94</v>
      </c>
      <c r="O1134" s="13" t="s">
        <v>59</v>
      </c>
      <c r="P1134" s="13">
        <v>60653</v>
      </c>
      <c r="Q1134" s="13" t="s">
        <v>51</v>
      </c>
      <c r="R1134" s="13" t="s">
        <v>1422</v>
      </c>
      <c r="S1134" s="13" t="s">
        <v>31</v>
      </c>
      <c r="T1134" s="13" t="s">
        <v>32</v>
      </c>
      <c r="U1134" s="13" t="s">
        <v>1423</v>
      </c>
      <c r="V1134" s="15">
        <v>17.760000000000002</v>
      </c>
      <c r="W1134" s="13">
        <v>3</v>
      </c>
      <c r="X1134" s="13">
        <v>0.2</v>
      </c>
      <c r="Y1134" s="15">
        <v>5.55</v>
      </c>
    </row>
    <row r="1135" spans="1:25" x14ac:dyDescent="0.3">
      <c r="A1135" s="16">
        <v>3515</v>
      </c>
      <c r="B1135" s="16" t="s">
        <v>3358</v>
      </c>
      <c r="C1135" s="21">
        <f>1/COUNTIF(B:B,'Store Data - 2017'!$B1135)</f>
        <v>0.33333333333333331</v>
      </c>
      <c r="D1135" s="17">
        <v>42982</v>
      </c>
      <c r="E1135" s="17">
        <v>42984</v>
      </c>
      <c r="F1135" s="22" t="str">
        <f>TEXT('Store Data - 2017'!$D1135,"mmmm")</f>
        <v>September</v>
      </c>
      <c r="G1135" s="22" t="str">
        <f>TEXT('Store Data - 2017'!$D1135,"dddd")</f>
        <v>Monday</v>
      </c>
      <c r="H1135" s="16" t="s">
        <v>80</v>
      </c>
      <c r="I1135" s="16" t="s">
        <v>874</v>
      </c>
      <c r="J1135" s="16" t="s">
        <v>875</v>
      </c>
      <c r="K1135" s="21">
        <f>1/COUNTIF(J:J,'Store Data - 2017'!$J1135)</f>
        <v>7.6923076923076927E-2</v>
      </c>
      <c r="L1135" s="16" t="s">
        <v>57</v>
      </c>
      <c r="M1135" s="16" t="s">
        <v>26</v>
      </c>
      <c r="N1135" s="16" t="s">
        <v>94</v>
      </c>
      <c r="O1135" s="16" t="s">
        <v>59</v>
      </c>
      <c r="P1135" s="16">
        <v>60653</v>
      </c>
      <c r="Q1135" s="16" t="s">
        <v>51</v>
      </c>
      <c r="R1135" s="16" t="s">
        <v>3361</v>
      </c>
      <c r="S1135" s="16" t="s">
        <v>31</v>
      </c>
      <c r="T1135" s="16" t="s">
        <v>146</v>
      </c>
      <c r="U1135" s="16" t="s">
        <v>3362</v>
      </c>
      <c r="V1135" s="18">
        <v>6.9119999999999999</v>
      </c>
      <c r="W1135" s="16">
        <v>3</v>
      </c>
      <c r="X1135" s="16">
        <v>0.2</v>
      </c>
      <c r="Y1135" s="18">
        <v>0.86399999999999999</v>
      </c>
    </row>
    <row r="1136" spans="1:25" x14ac:dyDescent="0.3">
      <c r="A1136" s="13">
        <v>3526</v>
      </c>
      <c r="B1136" s="13" t="s">
        <v>3363</v>
      </c>
      <c r="C1136" s="21">
        <f>1/COUNTIF(B:B,'Store Data - 2017'!$B1136)</f>
        <v>0.33333333333333331</v>
      </c>
      <c r="D1136" s="14">
        <v>43079</v>
      </c>
      <c r="E1136" s="14">
        <v>43084</v>
      </c>
      <c r="F1136" s="22" t="str">
        <f>TEXT('Store Data - 2017'!$D1136,"mmmm")</f>
        <v>December</v>
      </c>
      <c r="G1136" s="22" t="str">
        <f>TEXT('Store Data - 2017'!$D1136,"dddd")</f>
        <v>Sunday</v>
      </c>
      <c r="H1136" s="13" t="s">
        <v>35</v>
      </c>
      <c r="I1136" s="13" t="s">
        <v>3364</v>
      </c>
      <c r="J1136" s="13" t="s">
        <v>3365</v>
      </c>
      <c r="K1136" s="21">
        <f>1/COUNTIF(J:J,'Store Data - 2017'!$J1136)</f>
        <v>9.0909090909090912E-2</v>
      </c>
      <c r="L1136" s="13" t="s">
        <v>48</v>
      </c>
      <c r="M1136" s="13" t="s">
        <v>26</v>
      </c>
      <c r="N1136" s="13" t="s">
        <v>75</v>
      </c>
      <c r="O1136" s="13" t="s">
        <v>468</v>
      </c>
      <c r="P1136" s="13">
        <v>39212</v>
      </c>
      <c r="Q1136" s="13" t="s">
        <v>29</v>
      </c>
      <c r="R1136" s="13" t="s">
        <v>890</v>
      </c>
      <c r="S1136" s="13" t="s">
        <v>61</v>
      </c>
      <c r="T1136" s="13" t="s">
        <v>110</v>
      </c>
      <c r="U1136" s="13" t="s">
        <v>891</v>
      </c>
      <c r="V1136" s="15">
        <v>599.97</v>
      </c>
      <c r="W1136" s="13">
        <v>3</v>
      </c>
      <c r="X1136" s="13">
        <v>0</v>
      </c>
      <c r="Y1136" s="15">
        <v>257.9871</v>
      </c>
    </row>
    <row r="1137" spans="1:25" x14ac:dyDescent="0.3">
      <c r="A1137" s="16">
        <v>3527</v>
      </c>
      <c r="B1137" s="16" t="s">
        <v>3363</v>
      </c>
      <c r="C1137" s="21">
        <f>1/COUNTIF(B:B,'Store Data - 2017'!$B1137)</f>
        <v>0.33333333333333331</v>
      </c>
      <c r="D1137" s="17">
        <v>43079</v>
      </c>
      <c r="E1137" s="17">
        <v>43084</v>
      </c>
      <c r="F1137" s="22" t="str">
        <f>TEXT('Store Data - 2017'!$D1137,"mmmm")</f>
        <v>December</v>
      </c>
      <c r="G1137" s="22" t="str">
        <f>TEXT('Store Data - 2017'!$D1137,"dddd")</f>
        <v>Sunday</v>
      </c>
      <c r="H1137" s="16" t="s">
        <v>35</v>
      </c>
      <c r="I1137" s="16" t="s">
        <v>3364</v>
      </c>
      <c r="J1137" s="16" t="s">
        <v>3365</v>
      </c>
      <c r="K1137" s="21">
        <f>1/COUNTIF(J:J,'Store Data - 2017'!$J1137)</f>
        <v>9.0909090909090912E-2</v>
      </c>
      <c r="L1137" s="16" t="s">
        <v>48</v>
      </c>
      <c r="M1137" s="16" t="s">
        <v>26</v>
      </c>
      <c r="N1137" s="16" t="s">
        <v>75</v>
      </c>
      <c r="O1137" s="16" t="s">
        <v>468</v>
      </c>
      <c r="P1137" s="16">
        <v>39212</v>
      </c>
      <c r="Q1137" s="16" t="s">
        <v>29</v>
      </c>
      <c r="R1137" s="16" t="s">
        <v>3366</v>
      </c>
      <c r="S1137" s="16" t="s">
        <v>61</v>
      </c>
      <c r="T1137" s="16" t="s">
        <v>62</v>
      </c>
      <c r="U1137" s="16" t="s">
        <v>3367</v>
      </c>
      <c r="V1137" s="18">
        <v>38.97</v>
      </c>
      <c r="W1137" s="16">
        <v>3</v>
      </c>
      <c r="X1137" s="16">
        <v>0</v>
      </c>
      <c r="Y1137" s="18">
        <v>0.77939999999999998</v>
      </c>
    </row>
    <row r="1138" spans="1:25" x14ac:dyDescent="0.3">
      <c r="A1138" s="13">
        <v>3528</v>
      </c>
      <c r="B1138" s="13" t="s">
        <v>3363</v>
      </c>
      <c r="C1138" s="21">
        <f>1/COUNTIF(B:B,'Store Data - 2017'!$B1138)</f>
        <v>0.33333333333333331</v>
      </c>
      <c r="D1138" s="14">
        <v>43079</v>
      </c>
      <c r="E1138" s="14">
        <v>43084</v>
      </c>
      <c r="F1138" s="22" t="str">
        <f>TEXT('Store Data - 2017'!$D1138,"mmmm")</f>
        <v>December</v>
      </c>
      <c r="G1138" s="22" t="str">
        <f>TEXT('Store Data - 2017'!$D1138,"dddd")</f>
        <v>Sunday</v>
      </c>
      <c r="H1138" s="13" t="s">
        <v>35</v>
      </c>
      <c r="I1138" s="13" t="s">
        <v>3364</v>
      </c>
      <c r="J1138" s="13" t="s">
        <v>3365</v>
      </c>
      <c r="K1138" s="21">
        <f>1/COUNTIF(J:J,'Store Data - 2017'!$J1138)</f>
        <v>9.0909090909090912E-2</v>
      </c>
      <c r="L1138" s="13" t="s">
        <v>48</v>
      </c>
      <c r="M1138" s="13" t="s">
        <v>26</v>
      </c>
      <c r="N1138" s="13" t="s">
        <v>75</v>
      </c>
      <c r="O1138" s="13" t="s">
        <v>468</v>
      </c>
      <c r="P1138" s="13">
        <v>39212</v>
      </c>
      <c r="Q1138" s="13" t="s">
        <v>29</v>
      </c>
      <c r="R1138" s="13" t="s">
        <v>3368</v>
      </c>
      <c r="S1138" s="13" t="s">
        <v>31</v>
      </c>
      <c r="T1138" s="13" t="s">
        <v>84</v>
      </c>
      <c r="U1138" s="13" t="s">
        <v>3369</v>
      </c>
      <c r="V1138" s="15">
        <v>45.84</v>
      </c>
      <c r="W1138" s="13">
        <v>8</v>
      </c>
      <c r="X1138" s="13">
        <v>0</v>
      </c>
      <c r="Y1138" s="15">
        <v>22.0032</v>
      </c>
    </row>
    <row r="1139" spans="1:25" x14ac:dyDescent="0.3">
      <c r="A1139" s="16">
        <v>3545</v>
      </c>
      <c r="B1139" s="16" t="s">
        <v>3370</v>
      </c>
      <c r="C1139" s="21">
        <f>1/COUNTIF(B:B,'Store Data - 2017'!$B1139)</f>
        <v>0.5</v>
      </c>
      <c r="D1139" s="17">
        <v>43092</v>
      </c>
      <c r="E1139" s="17">
        <v>43094</v>
      </c>
      <c r="F1139" s="22" t="str">
        <f>TEXT('Store Data - 2017'!$D1139,"mmmm")</f>
        <v>December</v>
      </c>
      <c r="G1139" s="22" t="str">
        <f>TEXT('Store Data - 2017'!$D1139,"dddd")</f>
        <v>Saturday</v>
      </c>
      <c r="H1139" s="16" t="s">
        <v>35</v>
      </c>
      <c r="I1139" s="16" t="s">
        <v>1492</v>
      </c>
      <c r="J1139" s="16" t="s">
        <v>1493</v>
      </c>
      <c r="K1139" s="21">
        <f>1/COUNTIF(J:J,'Store Data - 2017'!$J1139)</f>
        <v>0.2</v>
      </c>
      <c r="L1139" s="16" t="s">
        <v>25</v>
      </c>
      <c r="M1139" s="16" t="s">
        <v>26</v>
      </c>
      <c r="N1139" s="16" t="s">
        <v>2191</v>
      </c>
      <c r="O1139" s="16" t="s">
        <v>50</v>
      </c>
      <c r="P1139" s="16">
        <v>77840</v>
      </c>
      <c r="Q1139" s="16" t="s">
        <v>51</v>
      </c>
      <c r="R1139" s="16" t="s">
        <v>3371</v>
      </c>
      <c r="S1139" s="16" t="s">
        <v>31</v>
      </c>
      <c r="T1139" s="16" t="s">
        <v>32</v>
      </c>
      <c r="U1139" s="16" t="s">
        <v>3372</v>
      </c>
      <c r="V1139" s="18">
        <v>28.672000000000001</v>
      </c>
      <c r="W1139" s="16">
        <v>8</v>
      </c>
      <c r="X1139" s="16">
        <v>0.2</v>
      </c>
      <c r="Y1139" s="18">
        <v>10.393599999999999</v>
      </c>
    </row>
    <row r="1140" spans="1:25" x14ac:dyDescent="0.3">
      <c r="A1140" s="13">
        <v>3546</v>
      </c>
      <c r="B1140" s="13" t="s">
        <v>3370</v>
      </c>
      <c r="C1140" s="21">
        <f>1/COUNTIF(B:B,'Store Data - 2017'!$B1140)</f>
        <v>0.5</v>
      </c>
      <c r="D1140" s="14">
        <v>43092</v>
      </c>
      <c r="E1140" s="14">
        <v>43094</v>
      </c>
      <c r="F1140" s="22" t="str">
        <f>TEXT('Store Data - 2017'!$D1140,"mmmm")</f>
        <v>December</v>
      </c>
      <c r="G1140" s="22" t="str">
        <f>TEXT('Store Data - 2017'!$D1140,"dddd")</f>
        <v>Saturday</v>
      </c>
      <c r="H1140" s="13" t="s">
        <v>35</v>
      </c>
      <c r="I1140" s="13" t="s">
        <v>1492</v>
      </c>
      <c r="J1140" s="13" t="s">
        <v>1493</v>
      </c>
      <c r="K1140" s="21">
        <f>1/COUNTIF(J:J,'Store Data - 2017'!$J1140)</f>
        <v>0.2</v>
      </c>
      <c r="L1140" s="13" t="s">
        <v>25</v>
      </c>
      <c r="M1140" s="13" t="s">
        <v>26</v>
      </c>
      <c r="N1140" s="13" t="s">
        <v>2191</v>
      </c>
      <c r="O1140" s="13" t="s">
        <v>50</v>
      </c>
      <c r="P1140" s="13">
        <v>77840</v>
      </c>
      <c r="Q1140" s="13" t="s">
        <v>51</v>
      </c>
      <c r="R1140" s="13" t="s">
        <v>3373</v>
      </c>
      <c r="S1140" s="13" t="s">
        <v>31</v>
      </c>
      <c r="T1140" s="13" t="s">
        <v>190</v>
      </c>
      <c r="U1140" s="13" t="s">
        <v>3374</v>
      </c>
      <c r="V1140" s="15">
        <v>29.312000000000001</v>
      </c>
      <c r="W1140" s="13">
        <v>8</v>
      </c>
      <c r="X1140" s="13">
        <v>0.8</v>
      </c>
      <c r="Y1140" s="15">
        <v>-74.745599999999996</v>
      </c>
    </row>
    <row r="1141" spans="1:25" x14ac:dyDescent="0.3">
      <c r="A1141" s="16">
        <v>3547</v>
      </c>
      <c r="B1141" s="16" t="s">
        <v>3375</v>
      </c>
      <c r="C1141" s="21">
        <f>1/COUNTIF(B:B,'Store Data - 2017'!$B1141)</f>
        <v>0.25</v>
      </c>
      <c r="D1141" s="17">
        <v>43038</v>
      </c>
      <c r="E1141" s="17">
        <v>43040</v>
      </c>
      <c r="F1141" s="22" t="str">
        <f>TEXT('Store Data - 2017'!$D1141,"mmmm")</f>
        <v>October</v>
      </c>
      <c r="G1141" s="22" t="str">
        <f>TEXT('Store Data - 2017'!$D1141,"dddd")</f>
        <v>Monday</v>
      </c>
      <c r="H1141" s="16" t="s">
        <v>80</v>
      </c>
      <c r="I1141" s="16" t="s">
        <v>2962</v>
      </c>
      <c r="J1141" s="16" t="s">
        <v>2963</v>
      </c>
      <c r="K1141" s="21">
        <f>1/COUNTIF(J:J,'Store Data - 2017'!$J1141)</f>
        <v>0.1111111111111111</v>
      </c>
      <c r="L1141" s="16" t="s">
        <v>48</v>
      </c>
      <c r="M1141" s="16" t="s">
        <v>26</v>
      </c>
      <c r="N1141" s="16" t="s">
        <v>445</v>
      </c>
      <c r="O1141" s="16" t="s">
        <v>446</v>
      </c>
      <c r="P1141" s="16">
        <v>40475</v>
      </c>
      <c r="Q1141" s="16" t="s">
        <v>29</v>
      </c>
      <c r="R1141" s="16" t="s">
        <v>3376</v>
      </c>
      <c r="S1141" s="16" t="s">
        <v>31</v>
      </c>
      <c r="T1141" s="16" t="s">
        <v>70</v>
      </c>
      <c r="U1141" s="16" t="s">
        <v>3377</v>
      </c>
      <c r="V1141" s="18">
        <v>105.98</v>
      </c>
      <c r="W1141" s="16">
        <v>7</v>
      </c>
      <c r="X1141" s="16">
        <v>0</v>
      </c>
      <c r="Y1141" s="18">
        <v>4.2392000000000003</v>
      </c>
    </row>
    <row r="1142" spans="1:25" x14ac:dyDescent="0.3">
      <c r="A1142" s="13">
        <v>3548</v>
      </c>
      <c r="B1142" s="13" t="s">
        <v>3375</v>
      </c>
      <c r="C1142" s="21">
        <f>1/COUNTIF(B:B,'Store Data - 2017'!$B1142)</f>
        <v>0.25</v>
      </c>
      <c r="D1142" s="14">
        <v>43038</v>
      </c>
      <c r="E1142" s="14">
        <v>43040</v>
      </c>
      <c r="F1142" s="22" t="str">
        <f>TEXT('Store Data - 2017'!$D1142,"mmmm")</f>
        <v>October</v>
      </c>
      <c r="G1142" s="22" t="str">
        <f>TEXT('Store Data - 2017'!$D1142,"dddd")</f>
        <v>Monday</v>
      </c>
      <c r="H1142" s="13" t="s">
        <v>80</v>
      </c>
      <c r="I1142" s="13" t="s">
        <v>2962</v>
      </c>
      <c r="J1142" s="13" t="s">
        <v>2963</v>
      </c>
      <c r="K1142" s="21">
        <f>1/COUNTIF(J:J,'Store Data - 2017'!$J1142)</f>
        <v>0.1111111111111111</v>
      </c>
      <c r="L1142" s="13" t="s">
        <v>48</v>
      </c>
      <c r="M1142" s="13" t="s">
        <v>26</v>
      </c>
      <c r="N1142" s="13" t="s">
        <v>445</v>
      </c>
      <c r="O1142" s="13" t="s">
        <v>446</v>
      </c>
      <c r="P1142" s="13">
        <v>40475</v>
      </c>
      <c r="Q1142" s="13" t="s">
        <v>29</v>
      </c>
      <c r="R1142" s="13" t="s">
        <v>2582</v>
      </c>
      <c r="S1142" s="13" t="s">
        <v>31</v>
      </c>
      <c r="T1142" s="13" t="s">
        <v>725</v>
      </c>
      <c r="U1142" s="13" t="s">
        <v>2583</v>
      </c>
      <c r="V1142" s="15">
        <v>35.06</v>
      </c>
      <c r="W1142" s="13">
        <v>2</v>
      </c>
      <c r="X1142" s="13">
        <v>0</v>
      </c>
      <c r="Y1142" s="15">
        <v>10.518000000000001</v>
      </c>
    </row>
    <row r="1143" spans="1:25" x14ac:dyDescent="0.3">
      <c r="A1143" s="16">
        <v>3549</v>
      </c>
      <c r="B1143" s="16" t="s">
        <v>3375</v>
      </c>
      <c r="C1143" s="21">
        <f>1/COUNTIF(B:B,'Store Data - 2017'!$B1143)</f>
        <v>0.25</v>
      </c>
      <c r="D1143" s="17">
        <v>43038</v>
      </c>
      <c r="E1143" s="17">
        <v>43040</v>
      </c>
      <c r="F1143" s="22" t="str">
        <f>TEXT('Store Data - 2017'!$D1143,"mmmm")</f>
        <v>October</v>
      </c>
      <c r="G1143" s="22" t="str">
        <f>TEXT('Store Data - 2017'!$D1143,"dddd")</f>
        <v>Monday</v>
      </c>
      <c r="H1143" s="16" t="s">
        <v>80</v>
      </c>
      <c r="I1143" s="16" t="s">
        <v>2962</v>
      </c>
      <c r="J1143" s="16" t="s">
        <v>2963</v>
      </c>
      <c r="K1143" s="21">
        <f>1/COUNTIF(J:J,'Store Data - 2017'!$J1143)</f>
        <v>0.1111111111111111</v>
      </c>
      <c r="L1143" s="16" t="s">
        <v>48</v>
      </c>
      <c r="M1143" s="16" t="s">
        <v>26</v>
      </c>
      <c r="N1143" s="16" t="s">
        <v>445</v>
      </c>
      <c r="O1143" s="16" t="s">
        <v>446</v>
      </c>
      <c r="P1143" s="16">
        <v>40475</v>
      </c>
      <c r="Q1143" s="16" t="s">
        <v>29</v>
      </c>
      <c r="R1143" s="16" t="s">
        <v>2232</v>
      </c>
      <c r="S1143" s="16" t="s">
        <v>42</v>
      </c>
      <c r="T1143" s="16" t="s">
        <v>43</v>
      </c>
      <c r="U1143" s="16" t="s">
        <v>2233</v>
      </c>
      <c r="V1143" s="18">
        <v>33.94</v>
      </c>
      <c r="W1143" s="16">
        <v>1</v>
      </c>
      <c r="X1143" s="16">
        <v>0</v>
      </c>
      <c r="Y1143" s="18">
        <v>9.1638000000000002</v>
      </c>
    </row>
    <row r="1144" spans="1:25" x14ac:dyDescent="0.3">
      <c r="A1144" s="13">
        <v>3550</v>
      </c>
      <c r="B1144" s="13" t="s">
        <v>3375</v>
      </c>
      <c r="C1144" s="21">
        <f>1/COUNTIF(B:B,'Store Data - 2017'!$B1144)</f>
        <v>0.25</v>
      </c>
      <c r="D1144" s="14">
        <v>43038</v>
      </c>
      <c r="E1144" s="14">
        <v>43040</v>
      </c>
      <c r="F1144" s="22" t="str">
        <f>TEXT('Store Data - 2017'!$D1144,"mmmm")</f>
        <v>October</v>
      </c>
      <c r="G1144" s="22" t="str">
        <f>TEXT('Store Data - 2017'!$D1144,"dddd")</f>
        <v>Monday</v>
      </c>
      <c r="H1144" s="13" t="s">
        <v>80</v>
      </c>
      <c r="I1144" s="13" t="s">
        <v>2962</v>
      </c>
      <c r="J1144" s="13" t="s">
        <v>2963</v>
      </c>
      <c r="K1144" s="21">
        <f>1/COUNTIF(J:J,'Store Data - 2017'!$J1144)</f>
        <v>0.1111111111111111</v>
      </c>
      <c r="L1144" s="13" t="s">
        <v>48</v>
      </c>
      <c r="M1144" s="13" t="s">
        <v>26</v>
      </c>
      <c r="N1144" s="13" t="s">
        <v>445</v>
      </c>
      <c r="O1144" s="13" t="s">
        <v>446</v>
      </c>
      <c r="P1144" s="13">
        <v>40475</v>
      </c>
      <c r="Q1144" s="13" t="s">
        <v>29</v>
      </c>
      <c r="R1144" s="13" t="s">
        <v>3378</v>
      </c>
      <c r="S1144" s="13" t="s">
        <v>31</v>
      </c>
      <c r="T1144" s="13" t="s">
        <v>113</v>
      </c>
      <c r="U1144" s="13" t="s">
        <v>3379</v>
      </c>
      <c r="V1144" s="15">
        <v>30</v>
      </c>
      <c r="W1144" s="13">
        <v>8</v>
      </c>
      <c r="X1144" s="13">
        <v>0</v>
      </c>
      <c r="Y1144" s="15">
        <v>14.4</v>
      </c>
    </row>
    <row r="1145" spans="1:25" x14ac:dyDescent="0.3">
      <c r="A1145" s="16">
        <v>3554</v>
      </c>
      <c r="B1145" s="16" t="s">
        <v>3380</v>
      </c>
      <c r="C1145" s="21">
        <f>1/COUNTIF(B:B,'Store Data - 2017'!$B1145)</f>
        <v>1</v>
      </c>
      <c r="D1145" s="17">
        <v>43062</v>
      </c>
      <c r="E1145" s="17">
        <v>43065</v>
      </c>
      <c r="F1145" s="22" t="str">
        <f>TEXT('Store Data - 2017'!$D1145,"mmmm")</f>
        <v>November</v>
      </c>
      <c r="G1145" s="22" t="str">
        <f>TEXT('Store Data - 2017'!$D1145,"dddd")</f>
        <v>Thursday</v>
      </c>
      <c r="H1145" s="16" t="s">
        <v>35</v>
      </c>
      <c r="I1145" s="16" t="s">
        <v>1874</v>
      </c>
      <c r="J1145" s="16" t="s">
        <v>1875</v>
      </c>
      <c r="K1145" s="21">
        <f>1/COUNTIF(J:J,'Store Data - 2017'!$J1145)</f>
        <v>0.1111111111111111</v>
      </c>
      <c r="L1145" s="16" t="s">
        <v>57</v>
      </c>
      <c r="M1145" s="16" t="s">
        <v>26</v>
      </c>
      <c r="N1145" s="16" t="s">
        <v>38</v>
      </c>
      <c r="O1145" s="16" t="s">
        <v>39</v>
      </c>
      <c r="P1145" s="16">
        <v>19120</v>
      </c>
      <c r="Q1145" s="16" t="s">
        <v>40</v>
      </c>
      <c r="R1145" s="16" t="s">
        <v>2509</v>
      </c>
      <c r="S1145" s="16" t="s">
        <v>31</v>
      </c>
      <c r="T1145" s="16" t="s">
        <v>84</v>
      </c>
      <c r="U1145" s="16" t="s">
        <v>2510</v>
      </c>
      <c r="V1145" s="18">
        <v>7.476</v>
      </c>
      <c r="W1145" s="16">
        <v>1</v>
      </c>
      <c r="X1145" s="16">
        <v>0.7</v>
      </c>
      <c r="Y1145" s="18">
        <v>-5.9808000000000003</v>
      </c>
    </row>
    <row r="1146" spans="1:25" x14ac:dyDescent="0.3">
      <c r="A1146" s="13">
        <v>3557</v>
      </c>
      <c r="B1146" s="13" t="s">
        <v>3381</v>
      </c>
      <c r="C1146" s="21">
        <f>1/COUNTIF(B:B,'Store Data - 2017'!$B1146)</f>
        <v>0.5</v>
      </c>
      <c r="D1146" s="14">
        <v>43070</v>
      </c>
      <c r="E1146" s="14">
        <v>43074</v>
      </c>
      <c r="F1146" s="22" t="str">
        <f>TEXT('Store Data - 2017'!$D1146,"mmmm")</f>
        <v>December</v>
      </c>
      <c r="G1146" s="22" t="str">
        <f>TEXT('Store Data - 2017'!$D1146,"dddd")</f>
        <v>Friday</v>
      </c>
      <c r="H1146" s="13" t="s">
        <v>22</v>
      </c>
      <c r="I1146" s="13" t="s">
        <v>339</v>
      </c>
      <c r="J1146" s="13" t="s">
        <v>340</v>
      </c>
      <c r="K1146" s="21">
        <f>1/COUNTIF(J:J,'Store Data - 2017'!$J1146)</f>
        <v>0.25</v>
      </c>
      <c r="L1146" s="13" t="s">
        <v>25</v>
      </c>
      <c r="M1146" s="13" t="s">
        <v>26</v>
      </c>
      <c r="N1146" s="13" t="s">
        <v>452</v>
      </c>
      <c r="O1146" s="13" t="s">
        <v>134</v>
      </c>
      <c r="P1146" s="13">
        <v>90008</v>
      </c>
      <c r="Q1146" s="13" t="s">
        <v>120</v>
      </c>
      <c r="R1146" s="13" t="s">
        <v>3382</v>
      </c>
      <c r="S1146" s="13" t="s">
        <v>31</v>
      </c>
      <c r="T1146" s="13" t="s">
        <v>32</v>
      </c>
      <c r="U1146" s="13" t="s">
        <v>3383</v>
      </c>
      <c r="V1146" s="15">
        <v>45.36</v>
      </c>
      <c r="W1146" s="13">
        <v>7</v>
      </c>
      <c r="X1146" s="13">
        <v>0</v>
      </c>
      <c r="Y1146" s="15">
        <v>21.7728</v>
      </c>
    </row>
    <row r="1147" spans="1:25" x14ac:dyDescent="0.3">
      <c r="A1147" s="16">
        <v>3558</v>
      </c>
      <c r="B1147" s="16" t="s">
        <v>3381</v>
      </c>
      <c r="C1147" s="21">
        <f>1/COUNTIF(B:B,'Store Data - 2017'!$B1147)</f>
        <v>0.5</v>
      </c>
      <c r="D1147" s="17">
        <v>43070</v>
      </c>
      <c r="E1147" s="17">
        <v>43074</v>
      </c>
      <c r="F1147" s="22" t="str">
        <f>TEXT('Store Data - 2017'!$D1147,"mmmm")</f>
        <v>December</v>
      </c>
      <c r="G1147" s="22" t="str">
        <f>TEXT('Store Data - 2017'!$D1147,"dddd")</f>
        <v>Friday</v>
      </c>
      <c r="H1147" s="16" t="s">
        <v>22</v>
      </c>
      <c r="I1147" s="16" t="s">
        <v>339</v>
      </c>
      <c r="J1147" s="16" t="s">
        <v>340</v>
      </c>
      <c r="K1147" s="21">
        <f>1/COUNTIF(J:J,'Store Data - 2017'!$J1147)</f>
        <v>0.25</v>
      </c>
      <c r="L1147" s="16" t="s">
        <v>25</v>
      </c>
      <c r="M1147" s="16" t="s">
        <v>26</v>
      </c>
      <c r="N1147" s="16" t="s">
        <v>452</v>
      </c>
      <c r="O1147" s="16" t="s">
        <v>134</v>
      </c>
      <c r="P1147" s="16">
        <v>90008</v>
      </c>
      <c r="Q1147" s="16" t="s">
        <v>120</v>
      </c>
      <c r="R1147" s="16" t="s">
        <v>3384</v>
      </c>
      <c r="S1147" s="16" t="s">
        <v>31</v>
      </c>
      <c r="T1147" s="16" t="s">
        <v>84</v>
      </c>
      <c r="U1147" s="16" t="s">
        <v>3385</v>
      </c>
      <c r="V1147" s="18">
        <v>10.128</v>
      </c>
      <c r="W1147" s="16">
        <v>2</v>
      </c>
      <c r="X1147" s="16">
        <v>0.2</v>
      </c>
      <c r="Y1147" s="18">
        <v>3.6714000000000002</v>
      </c>
    </row>
    <row r="1148" spans="1:25" x14ac:dyDescent="0.3">
      <c r="A1148" s="13">
        <v>3559</v>
      </c>
      <c r="B1148" s="13" t="s">
        <v>3386</v>
      </c>
      <c r="C1148" s="21">
        <f>1/COUNTIF(B:B,'Store Data - 2017'!$B1148)</f>
        <v>0.5</v>
      </c>
      <c r="D1148" s="14">
        <v>43046</v>
      </c>
      <c r="E1148" s="14">
        <v>43051</v>
      </c>
      <c r="F1148" s="22" t="str">
        <f>TEXT('Store Data - 2017'!$D1148,"mmmm")</f>
        <v>November</v>
      </c>
      <c r="G1148" s="22" t="str">
        <f>TEXT('Store Data - 2017'!$D1148,"dddd")</f>
        <v>Tuesday</v>
      </c>
      <c r="H1148" s="13" t="s">
        <v>22</v>
      </c>
      <c r="I1148" s="13" t="s">
        <v>3387</v>
      </c>
      <c r="J1148" s="13" t="s">
        <v>3388</v>
      </c>
      <c r="K1148" s="21">
        <f>1/COUNTIF(J:J,'Store Data - 2017'!$J1148)</f>
        <v>0.125</v>
      </c>
      <c r="L1148" s="13" t="s">
        <v>25</v>
      </c>
      <c r="M1148" s="13" t="s">
        <v>26</v>
      </c>
      <c r="N1148" s="13" t="s">
        <v>133</v>
      </c>
      <c r="O1148" s="13" t="s">
        <v>134</v>
      </c>
      <c r="P1148" s="13">
        <v>94122</v>
      </c>
      <c r="Q1148" s="13" t="s">
        <v>120</v>
      </c>
      <c r="R1148" s="13" t="s">
        <v>3389</v>
      </c>
      <c r="S1148" s="13" t="s">
        <v>31</v>
      </c>
      <c r="T1148" s="13" t="s">
        <v>84</v>
      </c>
      <c r="U1148" s="13" t="s">
        <v>3390</v>
      </c>
      <c r="V1148" s="15">
        <v>21.792000000000002</v>
      </c>
      <c r="W1148" s="13">
        <v>4</v>
      </c>
      <c r="X1148" s="13">
        <v>0.2</v>
      </c>
      <c r="Y1148" s="15">
        <v>7.6272000000000002</v>
      </c>
    </row>
    <row r="1149" spans="1:25" x14ac:dyDescent="0.3">
      <c r="A1149" s="16">
        <v>3560</v>
      </c>
      <c r="B1149" s="16" t="s">
        <v>3386</v>
      </c>
      <c r="C1149" s="21">
        <f>1/COUNTIF(B:B,'Store Data - 2017'!$B1149)</f>
        <v>0.5</v>
      </c>
      <c r="D1149" s="17">
        <v>43046</v>
      </c>
      <c r="E1149" s="17">
        <v>43051</v>
      </c>
      <c r="F1149" s="22" t="str">
        <f>TEXT('Store Data - 2017'!$D1149,"mmmm")</f>
        <v>November</v>
      </c>
      <c r="G1149" s="22" t="str">
        <f>TEXT('Store Data - 2017'!$D1149,"dddd")</f>
        <v>Tuesday</v>
      </c>
      <c r="H1149" s="16" t="s">
        <v>22</v>
      </c>
      <c r="I1149" s="16" t="s">
        <v>3387</v>
      </c>
      <c r="J1149" s="16" t="s">
        <v>3388</v>
      </c>
      <c r="K1149" s="21">
        <f>1/COUNTIF(J:J,'Store Data - 2017'!$J1149)</f>
        <v>0.125</v>
      </c>
      <c r="L1149" s="16" t="s">
        <v>25</v>
      </c>
      <c r="M1149" s="16" t="s">
        <v>26</v>
      </c>
      <c r="N1149" s="16" t="s">
        <v>133</v>
      </c>
      <c r="O1149" s="16" t="s">
        <v>134</v>
      </c>
      <c r="P1149" s="16">
        <v>94122</v>
      </c>
      <c r="Q1149" s="16" t="s">
        <v>120</v>
      </c>
      <c r="R1149" s="16" t="s">
        <v>3391</v>
      </c>
      <c r="S1149" s="16" t="s">
        <v>61</v>
      </c>
      <c r="T1149" s="16" t="s">
        <v>110</v>
      </c>
      <c r="U1149" s="16" t="s">
        <v>3392</v>
      </c>
      <c r="V1149" s="18">
        <v>439.8</v>
      </c>
      <c r="W1149" s="16">
        <v>4</v>
      </c>
      <c r="X1149" s="16">
        <v>0</v>
      </c>
      <c r="Y1149" s="18">
        <v>145.13399999999999</v>
      </c>
    </row>
    <row r="1150" spans="1:25" x14ac:dyDescent="0.3">
      <c r="A1150" s="13">
        <v>3561</v>
      </c>
      <c r="B1150" s="13" t="s">
        <v>3393</v>
      </c>
      <c r="C1150" s="21">
        <f>1/COUNTIF(B:B,'Store Data - 2017'!$B1150)</f>
        <v>0.25</v>
      </c>
      <c r="D1150" s="14">
        <v>42982</v>
      </c>
      <c r="E1150" s="14">
        <v>42987</v>
      </c>
      <c r="F1150" s="22" t="str">
        <f>TEXT('Store Data - 2017'!$D1150,"mmmm")</f>
        <v>September</v>
      </c>
      <c r="G1150" s="22" t="str">
        <f>TEXT('Store Data - 2017'!$D1150,"dddd")</f>
        <v>Monday</v>
      </c>
      <c r="H1150" s="13" t="s">
        <v>35</v>
      </c>
      <c r="I1150" s="13" t="s">
        <v>1669</v>
      </c>
      <c r="J1150" s="13" t="s">
        <v>1670</v>
      </c>
      <c r="K1150" s="21">
        <f>1/COUNTIF(J:J,'Store Data - 2017'!$J1150)</f>
        <v>0.16666666666666666</v>
      </c>
      <c r="L1150" s="13" t="s">
        <v>25</v>
      </c>
      <c r="M1150" s="13" t="s">
        <v>26</v>
      </c>
      <c r="N1150" s="13" t="s">
        <v>214</v>
      </c>
      <c r="O1150" s="13" t="s">
        <v>166</v>
      </c>
      <c r="P1150" s="13">
        <v>44312</v>
      </c>
      <c r="Q1150" s="13" t="s">
        <v>40</v>
      </c>
      <c r="R1150" s="13" t="s">
        <v>3394</v>
      </c>
      <c r="S1150" s="13" t="s">
        <v>31</v>
      </c>
      <c r="T1150" s="13" t="s">
        <v>146</v>
      </c>
      <c r="U1150" s="13" t="s">
        <v>3395</v>
      </c>
      <c r="V1150" s="15">
        <v>8.2560000000000002</v>
      </c>
      <c r="W1150" s="13">
        <v>4</v>
      </c>
      <c r="X1150" s="13">
        <v>0.2</v>
      </c>
      <c r="Y1150" s="15">
        <v>0.61919999999999997</v>
      </c>
    </row>
    <row r="1151" spans="1:25" x14ac:dyDescent="0.3">
      <c r="A1151" s="16">
        <v>3562</v>
      </c>
      <c r="B1151" s="16" t="s">
        <v>3393</v>
      </c>
      <c r="C1151" s="21">
        <f>1/COUNTIF(B:B,'Store Data - 2017'!$B1151)</f>
        <v>0.25</v>
      </c>
      <c r="D1151" s="17">
        <v>42982</v>
      </c>
      <c r="E1151" s="17">
        <v>42987</v>
      </c>
      <c r="F1151" s="22" t="str">
        <f>TEXT('Store Data - 2017'!$D1151,"mmmm")</f>
        <v>September</v>
      </c>
      <c r="G1151" s="22" t="str">
        <f>TEXT('Store Data - 2017'!$D1151,"dddd")</f>
        <v>Monday</v>
      </c>
      <c r="H1151" s="16" t="s">
        <v>35</v>
      </c>
      <c r="I1151" s="16" t="s">
        <v>1669</v>
      </c>
      <c r="J1151" s="16" t="s">
        <v>1670</v>
      </c>
      <c r="K1151" s="21">
        <f>1/COUNTIF(J:J,'Store Data - 2017'!$J1151)</f>
        <v>0.16666666666666666</v>
      </c>
      <c r="L1151" s="16" t="s">
        <v>25</v>
      </c>
      <c r="M1151" s="16" t="s">
        <v>26</v>
      </c>
      <c r="N1151" s="16" t="s">
        <v>214</v>
      </c>
      <c r="O1151" s="16" t="s">
        <v>166</v>
      </c>
      <c r="P1151" s="16">
        <v>44312</v>
      </c>
      <c r="Q1151" s="16" t="s">
        <v>40</v>
      </c>
      <c r="R1151" s="16" t="s">
        <v>1205</v>
      </c>
      <c r="S1151" s="16" t="s">
        <v>31</v>
      </c>
      <c r="T1151" s="16" t="s">
        <v>84</v>
      </c>
      <c r="U1151" s="16" t="s">
        <v>1206</v>
      </c>
      <c r="V1151" s="18">
        <v>25.56</v>
      </c>
      <c r="W1151" s="16">
        <v>5</v>
      </c>
      <c r="X1151" s="16">
        <v>0.7</v>
      </c>
      <c r="Y1151" s="18">
        <v>-20.448</v>
      </c>
    </row>
    <row r="1152" spans="1:25" x14ac:dyDescent="0.3">
      <c r="A1152" s="13">
        <v>3563</v>
      </c>
      <c r="B1152" s="13" t="s">
        <v>3393</v>
      </c>
      <c r="C1152" s="21">
        <f>1/COUNTIF(B:B,'Store Data - 2017'!$B1152)</f>
        <v>0.25</v>
      </c>
      <c r="D1152" s="14">
        <v>42982</v>
      </c>
      <c r="E1152" s="14">
        <v>42987</v>
      </c>
      <c r="F1152" s="22" t="str">
        <f>TEXT('Store Data - 2017'!$D1152,"mmmm")</f>
        <v>September</v>
      </c>
      <c r="G1152" s="22" t="str">
        <f>TEXT('Store Data - 2017'!$D1152,"dddd")</f>
        <v>Monday</v>
      </c>
      <c r="H1152" s="13" t="s">
        <v>35</v>
      </c>
      <c r="I1152" s="13" t="s">
        <v>1669</v>
      </c>
      <c r="J1152" s="13" t="s">
        <v>1670</v>
      </c>
      <c r="K1152" s="21">
        <f>1/COUNTIF(J:J,'Store Data - 2017'!$J1152)</f>
        <v>0.16666666666666666</v>
      </c>
      <c r="L1152" s="13" t="s">
        <v>25</v>
      </c>
      <c r="M1152" s="13" t="s">
        <v>26</v>
      </c>
      <c r="N1152" s="13" t="s">
        <v>214</v>
      </c>
      <c r="O1152" s="13" t="s">
        <v>166</v>
      </c>
      <c r="P1152" s="13">
        <v>44312</v>
      </c>
      <c r="Q1152" s="13" t="s">
        <v>40</v>
      </c>
      <c r="R1152" s="13" t="s">
        <v>1317</v>
      </c>
      <c r="S1152" s="13" t="s">
        <v>31</v>
      </c>
      <c r="T1152" s="13" t="s">
        <v>84</v>
      </c>
      <c r="U1152" s="13" t="s">
        <v>1318</v>
      </c>
      <c r="V1152" s="15">
        <v>4.3680000000000003</v>
      </c>
      <c r="W1152" s="13">
        <v>2</v>
      </c>
      <c r="X1152" s="13">
        <v>0.7</v>
      </c>
      <c r="Y1152" s="15">
        <v>-3.0575999999999999</v>
      </c>
    </row>
    <row r="1153" spans="1:25" x14ac:dyDescent="0.3">
      <c r="A1153" s="16">
        <v>3564</v>
      </c>
      <c r="B1153" s="16" t="s">
        <v>3393</v>
      </c>
      <c r="C1153" s="21">
        <f>1/COUNTIF(B:B,'Store Data - 2017'!$B1153)</f>
        <v>0.25</v>
      </c>
      <c r="D1153" s="17">
        <v>42982</v>
      </c>
      <c r="E1153" s="17">
        <v>42987</v>
      </c>
      <c r="F1153" s="22" t="str">
        <f>TEXT('Store Data - 2017'!$D1153,"mmmm")</f>
        <v>September</v>
      </c>
      <c r="G1153" s="22" t="str">
        <f>TEXT('Store Data - 2017'!$D1153,"dddd")</f>
        <v>Monday</v>
      </c>
      <c r="H1153" s="16" t="s">
        <v>35</v>
      </c>
      <c r="I1153" s="16" t="s">
        <v>1669</v>
      </c>
      <c r="J1153" s="16" t="s">
        <v>1670</v>
      </c>
      <c r="K1153" s="21">
        <f>1/COUNTIF(J:J,'Store Data - 2017'!$J1153)</f>
        <v>0.16666666666666666</v>
      </c>
      <c r="L1153" s="16" t="s">
        <v>25</v>
      </c>
      <c r="M1153" s="16" t="s">
        <v>26</v>
      </c>
      <c r="N1153" s="16" t="s">
        <v>214</v>
      </c>
      <c r="O1153" s="16" t="s">
        <v>166</v>
      </c>
      <c r="P1153" s="16">
        <v>44312</v>
      </c>
      <c r="Q1153" s="16" t="s">
        <v>40</v>
      </c>
      <c r="R1153" s="16" t="s">
        <v>3396</v>
      </c>
      <c r="S1153" s="16" t="s">
        <v>31</v>
      </c>
      <c r="T1153" s="16" t="s">
        <v>32</v>
      </c>
      <c r="U1153" s="16" t="s">
        <v>3397</v>
      </c>
      <c r="V1153" s="18">
        <v>11.52</v>
      </c>
      <c r="W1153" s="16">
        <v>4</v>
      </c>
      <c r="X1153" s="16">
        <v>0.2</v>
      </c>
      <c r="Y1153" s="18">
        <v>3.7440000000000002</v>
      </c>
    </row>
    <row r="1154" spans="1:25" x14ac:dyDescent="0.3">
      <c r="A1154" s="13">
        <v>3567</v>
      </c>
      <c r="B1154" s="13" t="s">
        <v>3398</v>
      </c>
      <c r="C1154" s="21">
        <f>1/COUNTIF(B:B,'Store Data - 2017'!$B1154)</f>
        <v>1</v>
      </c>
      <c r="D1154" s="14">
        <v>42985</v>
      </c>
      <c r="E1154" s="14">
        <v>42992</v>
      </c>
      <c r="F1154" s="22" t="str">
        <f>TEXT('Store Data - 2017'!$D1154,"mmmm")</f>
        <v>September</v>
      </c>
      <c r="G1154" s="22" t="str">
        <f>TEXT('Store Data - 2017'!$D1154,"dddd")</f>
        <v>Thursday</v>
      </c>
      <c r="H1154" s="13" t="s">
        <v>22</v>
      </c>
      <c r="I1154" s="13" t="s">
        <v>3399</v>
      </c>
      <c r="J1154" s="13" t="s">
        <v>3400</v>
      </c>
      <c r="K1154" s="21">
        <f>1/COUNTIF(J:J,'Store Data - 2017'!$J1154)</f>
        <v>1</v>
      </c>
      <c r="L1154" s="13" t="s">
        <v>48</v>
      </c>
      <c r="M1154" s="13" t="s">
        <v>26</v>
      </c>
      <c r="N1154" s="13" t="s">
        <v>187</v>
      </c>
      <c r="O1154" s="13" t="s">
        <v>188</v>
      </c>
      <c r="P1154" s="13">
        <v>64055</v>
      </c>
      <c r="Q1154" s="13" t="s">
        <v>51</v>
      </c>
      <c r="R1154" s="13" t="s">
        <v>3401</v>
      </c>
      <c r="S1154" s="13" t="s">
        <v>31</v>
      </c>
      <c r="T1154" s="13" t="s">
        <v>84</v>
      </c>
      <c r="U1154" s="13" t="s">
        <v>3402</v>
      </c>
      <c r="V1154" s="15">
        <v>1577.94</v>
      </c>
      <c r="W1154" s="13">
        <v>3</v>
      </c>
      <c r="X1154" s="13">
        <v>0</v>
      </c>
      <c r="Y1154" s="15">
        <v>757.41120000000001</v>
      </c>
    </row>
    <row r="1155" spans="1:25" x14ac:dyDescent="0.3">
      <c r="A1155" s="16">
        <v>3569</v>
      </c>
      <c r="B1155" s="16" t="s">
        <v>3403</v>
      </c>
      <c r="C1155" s="21">
        <f>1/COUNTIF(B:B,'Store Data - 2017'!$B1155)</f>
        <v>0.25</v>
      </c>
      <c r="D1155" s="17">
        <v>42919</v>
      </c>
      <c r="E1155" s="17">
        <v>42919</v>
      </c>
      <c r="F1155" s="22" t="str">
        <f>TEXT('Store Data - 2017'!$D1155,"mmmm")</f>
        <v>July</v>
      </c>
      <c r="G1155" s="22" t="str">
        <f>TEXT('Store Data - 2017'!$D1155,"dddd")</f>
        <v>Monday</v>
      </c>
      <c r="H1155" s="16" t="s">
        <v>760</v>
      </c>
      <c r="I1155" s="16" t="s">
        <v>3404</v>
      </c>
      <c r="J1155" s="16" t="s">
        <v>3405</v>
      </c>
      <c r="K1155" s="21">
        <f>1/COUNTIF(J:J,'Store Data - 2017'!$J1155)</f>
        <v>0.25</v>
      </c>
      <c r="L1155" s="16" t="s">
        <v>48</v>
      </c>
      <c r="M1155" s="16" t="s">
        <v>26</v>
      </c>
      <c r="N1155" s="16" t="s">
        <v>432</v>
      </c>
      <c r="O1155" s="16" t="s">
        <v>433</v>
      </c>
      <c r="P1155" s="16">
        <v>98105</v>
      </c>
      <c r="Q1155" s="16" t="s">
        <v>120</v>
      </c>
      <c r="R1155" s="16" t="s">
        <v>3099</v>
      </c>
      <c r="S1155" s="16" t="s">
        <v>61</v>
      </c>
      <c r="T1155" s="16" t="s">
        <v>110</v>
      </c>
      <c r="U1155" s="16" t="s">
        <v>3100</v>
      </c>
      <c r="V1155" s="18">
        <v>59.98</v>
      </c>
      <c r="W1155" s="16">
        <v>2</v>
      </c>
      <c r="X1155" s="16">
        <v>0</v>
      </c>
      <c r="Y1155" s="18">
        <v>26.391200000000001</v>
      </c>
    </row>
    <row r="1156" spans="1:25" x14ac:dyDescent="0.3">
      <c r="A1156" s="13">
        <v>3570</v>
      </c>
      <c r="B1156" s="13" t="s">
        <v>3403</v>
      </c>
      <c r="C1156" s="21">
        <f>1/COUNTIF(B:B,'Store Data - 2017'!$B1156)</f>
        <v>0.25</v>
      </c>
      <c r="D1156" s="14">
        <v>42919</v>
      </c>
      <c r="E1156" s="14">
        <v>42919</v>
      </c>
      <c r="F1156" s="22" t="str">
        <f>TEXT('Store Data - 2017'!$D1156,"mmmm")</f>
        <v>July</v>
      </c>
      <c r="G1156" s="22" t="str">
        <f>TEXT('Store Data - 2017'!$D1156,"dddd")</f>
        <v>Monday</v>
      </c>
      <c r="H1156" s="13" t="s">
        <v>760</v>
      </c>
      <c r="I1156" s="13" t="s">
        <v>3404</v>
      </c>
      <c r="J1156" s="13" t="s">
        <v>3405</v>
      </c>
      <c r="K1156" s="21">
        <f>1/COUNTIF(J:J,'Store Data - 2017'!$J1156)</f>
        <v>0.25</v>
      </c>
      <c r="L1156" s="13" t="s">
        <v>48</v>
      </c>
      <c r="M1156" s="13" t="s">
        <v>26</v>
      </c>
      <c r="N1156" s="13" t="s">
        <v>432</v>
      </c>
      <c r="O1156" s="13" t="s">
        <v>433</v>
      </c>
      <c r="P1156" s="13">
        <v>98105</v>
      </c>
      <c r="Q1156" s="13" t="s">
        <v>120</v>
      </c>
      <c r="R1156" s="13" t="s">
        <v>3406</v>
      </c>
      <c r="S1156" s="13" t="s">
        <v>61</v>
      </c>
      <c r="T1156" s="13" t="s">
        <v>765</v>
      </c>
      <c r="U1156" s="13" t="s">
        <v>3407</v>
      </c>
      <c r="V1156" s="15">
        <v>2395.1999999999998</v>
      </c>
      <c r="W1156" s="13">
        <v>6</v>
      </c>
      <c r="X1156" s="13">
        <v>0.2</v>
      </c>
      <c r="Y1156" s="15">
        <v>209.58</v>
      </c>
    </row>
    <row r="1157" spans="1:25" x14ac:dyDescent="0.3">
      <c r="A1157" s="16">
        <v>3571</v>
      </c>
      <c r="B1157" s="16" t="s">
        <v>3403</v>
      </c>
      <c r="C1157" s="21">
        <f>1/COUNTIF(B:B,'Store Data - 2017'!$B1157)</f>
        <v>0.25</v>
      </c>
      <c r="D1157" s="17">
        <v>42919</v>
      </c>
      <c r="E1157" s="17">
        <v>42919</v>
      </c>
      <c r="F1157" s="22" t="str">
        <f>TEXT('Store Data - 2017'!$D1157,"mmmm")</f>
        <v>July</v>
      </c>
      <c r="G1157" s="22" t="str">
        <f>TEXT('Store Data - 2017'!$D1157,"dddd")</f>
        <v>Monday</v>
      </c>
      <c r="H1157" s="16" t="s">
        <v>760</v>
      </c>
      <c r="I1157" s="16" t="s">
        <v>3404</v>
      </c>
      <c r="J1157" s="16" t="s">
        <v>3405</v>
      </c>
      <c r="K1157" s="21">
        <f>1/COUNTIF(J:J,'Store Data - 2017'!$J1157)</f>
        <v>0.25</v>
      </c>
      <c r="L1157" s="16" t="s">
        <v>48</v>
      </c>
      <c r="M1157" s="16" t="s">
        <v>26</v>
      </c>
      <c r="N1157" s="16" t="s">
        <v>432</v>
      </c>
      <c r="O1157" s="16" t="s">
        <v>433</v>
      </c>
      <c r="P1157" s="16">
        <v>98105</v>
      </c>
      <c r="Q1157" s="16" t="s">
        <v>120</v>
      </c>
      <c r="R1157" s="16" t="s">
        <v>2418</v>
      </c>
      <c r="S1157" s="16" t="s">
        <v>61</v>
      </c>
      <c r="T1157" s="16" t="s">
        <v>110</v>
      </c>
      <c r="U1157" s="16" t="s">
        <v>3408</v>
      </c>
      <c r="V1157" s="18">
        <v>1687.8</v>
      </c>
      <c r="W1157" s="16">
        <v>4</v>
      </c>
      <c r="X1157" s="16">
        <v>0</v>
      </c>
      <c r="Y1157" s="18">
        <v>742.63199999999995</v>
      </c>
    </row>
    <row r="1158" spans="1:25" x14ac:dyDescent="0.3">
      <c r="A1158" s="13">
        <v>3572</v>
      </c>
      <c r="B1158" s="13" t="s">
        <v>3403</v>
      </c>
      <c r="C1158" s="21">
        <f>1/COUNTIF(B:B,'Store Data - 2017'!$B1158)</f>
        <v>0.25</v>
      </c>
      <c r="D1158" s="14">
        <v>42919</v>
      </c>
      <c r="E1158" s="14">
        <v>42919</v>
      </c>
      <c r="F1158" s="22" t="str">
        <f>TEXT('Store Data - 2017'!$D1158,"mmmm")</f>
        <v>July</v>
      </c>
      <c r="G1158" s="22" t="str">
        <f>TEXT('Store Data - 2017'!$D1158,"dddd")</f>
        <v>Monday</v>
      </c>
      <c r="H1158" s="13" t="s">
        <v>760</v>
      </c>
      <c r="I1158" s="13" t="s">
        <v>3404</v>
      </c>
      <c r="J1158" s="13" t="s">
        <v>3405</v>
      </c>
      <c r="K1158" s="21">
        <f>1/COUNTIF(J:J,'Store Data - 2017'!$J1158)</f>
        <v>0.25</v>
      </c>
      <c r="L1158" s="13" t="s">
        <v>48</v>
      </c>
      <c r="M1158" s="13" t="s">
        <v>26</v>
      </c>
      <c r="N1158" s="13" t="s">
        <v>432</v>
      </c>
      <c r="O1158" s="13" t="s">
        <v>433</v>
      </c>
      <c r="P1158" s="13">
        <v>98105</v>
      </c>
      <c r="Q1158" s="13" t="s">
        <v>120</v>
      </c>
      <c r="R1158" s="13" t="s">
        <v>2420</v>
      </c>
      <c r="S1158" s="13" t="s">
        <v>61</v>
      </c>
      <c r="T1158" s="13" t="s">
        <v>62</v>
      </c>
      <c r="U1158" s="13" t="s">
        <v>2421</v>
      </c>
      <c r="V1158" s="15">
        <v>7.992</v>
      </c>
      <c r="W1158" s="13">
        <v>1</v>
      </c>
      <c r="X1158" s="13">
        <v>0.2</v>
      </c>
      <c r="Y1158" s="15">
        <v>2.6972999999999998</v>
      </c>
    </row>
    <row r="1159" spans="1:25" x14ac:dyDescent="0.3">
      <c r="A1159" s="16">
        <v>3573</v>
      </c>
      <c r="B1159" s="16" t="s">
        <v>3409</v>
      </c>
      <c r="C1159" s="21">
        <f>1/COUNTIF(B:B,'Store Data - 2017'!$B1159)</f>
        <v>1</v>
      </c>
      <c r="D1159" s="17">
        <v>42915</v>
      </c>
      <c r="E1159" s="17">
        <v>42920</v>
      </c>
      <c r="F1159" s="22" t="str">
        <f>TEXT('Store Data - 2017'!$D1159,"mmmm")</f>
        <v>June</v>
      </c>
      <c r="G1159" s="22" t="str">
        <f>TEXT('Store Data - 2017'!$D1159,"dddd")</f>
        <v>Thursday</v>
      </c>
      <c r="H1159" s="16" t="s">
        <v>22</v>
      </c>
      <c r="I1159" s="16" t="s">
        <v>3410</v>
      </c>
      <c r="J1159" s="16" t="s">
        <v>3411</v>
      </c>
      <c r="K1159" s="21">
        <f>1/COUNTIF(J:J,'Store Data - 2017'!$J1159)</f>
        <v>0.33333333333333331</v>
      </c>
      <c r="L1159" s="16" t="s">
        <v>57</v>
      </c>
      <c r="M1159" s="16" t="s">
        <v>26</v>
      </c>
      <c r="N1159" s="16" t="s">
        <v>3412</v>
      </c>
      <c r="O1159" s="16" t="s">
        <v>50</v>
      </c>
      <c r="P1159" s="16">
        <v>75150</v>
      </c>
      <c r="Q1159" s="16" t="s">
        <v>51</v>
      </c>
      <c r="R1159" s="16" t="s">
        <v>1939</v>
      </c>
      <c r="S1159" s="16" t="s">
        <v>31</v>
      </c>
      <c r="T1159" s="16" t="s">
        <v>32</v>
      </c>
      <c r="U1159" s="16" t="s">
        <v>1940</v>
      </c>
      <c r="V1159" s="18">
        <v>5.1840000000000002</v>
      </c>
      <c r="W1159" s="16">
        <v>1</v>
      </c>
      <c r="X1159" s="16">
        <v>0.2</v>
      </c>
      <c r="Y1159" s="18">
        <v>1.8144</v>
      </c>
    </row>
    <row r="1160" spans="1:25" x14ac:dyDescent="0.3">
      <c r="A1160" s="13">
        <v>3574</v>
      </c>
      <c r="B1160" s="13" t="s">
        <v>3413</v>
      </c>
      <c r="C1160" s="21">
        <f>1/COUNTIF(B:B,'Store Data - 2017'!$B1160)</f>
        <v>0.5</v>
      </c>
      <c r="D1160" s="14">
        <v>42954</v>
      </c>
      <c r="E1160" s="14">
        <v>42959</v>
      </c>
      <c r="F1160" s="22" t="str">
        <f>TEXT('Store Data - 2017'!$D1160,"mmmm")</f>
        <v>August</v>
      </c>
      <c r="G1160" s="22" t="str">
        <f>TEXT('Store Data - 2017'!$D1160,"dddd")</f>
        <v>Monday</v>
      </c>
      <c r="H1160" s="13" t="s">
        <v>22</v>
      </c>
      <c r="I1160" s="13" t="s">
        <v>1806</v>
      </c>
      <c r="J1160" s="13" t="s">
        <v>1807</v>
      </c>
      <c r="K1160" s="21">
        <f>1/COUNTIF(J:J,'Store Data - 2017'!$J1160)</f>
        <v>0.125</v>
      </c>
      <c r="L1160" s="13" t="s">
        <v>25</v>
      </c>
      <c r="M1160" s="13" t="s">
        <v>26</v>
      </c>
      <c r="N1160" s="13" t="s">
        <v>1316</v>
      </c>
      <c r="O1160" s="13" t="s">
        <v>127</v>
      </c>
      <c r="P1160" s="13">
        <v>11561</v>
      </c>
      <c r="Q1160" s="13" t="s">
        <v>40</v>
      </c>
      <c r="R1160" s="13" t="s">
        <v>286</v>
      </c>
      <c r="S1160" s="13" t="s">
        <v>31</v>
      </c>
      <c r="T1160" s="13" t="s">
        <v>146</v>
      </c>
      <c r="U1160" s="13" t="s">
        <v>287</v>
      </c>
      <c r="V1160" s="15">
        <v>11.68</v>
      </c>
      <c r="W1160" s="13">
        <v>2</v>
      </c>
      <c r="X1160" s="13">
        <v>0</v>
      </c>
      <c r="Y1160" s="15">
        <v>5.4896000000000003</v>
      </c>
    </row>
    <row r="1161" spans="1:25" x14ac:dyDescent="0.3">
      <c r="A1161" s="16">
        <v>3575</v>
      </c>
      <c r="B1161" s="16" t="s">
        <v>3413</v>
      </c>
      <c r="C1161" s="21">
        <f>1/COUNTIF(B:B,'Store Data - 2017'!$B1161)</f>
        <v>0.5</v>
      </c>
      <c r="D1161" s="17">
        <v>42954</v>
      </c>
      <c r="E1161" s="17">
        <v>42959</v>
      </c>
      <c r="F1161" s="22" t="str">
        <f>TEXT('Store Data - 2017'!$D1161,"mmmm")</f>
        <v>August</v>
      </c>
      <c r="G1161" s="22" t="str">
        <f>TEXT('Store Data - 2017'!$D1161,"dddd")</f>
        <v>Monday</v>
      </c>
      <c r="H1161" s="16" t="s">
        <v>22</v>
      </c>
      <c r="I1161" s="16" t="s">
        <v>1806</v>
      </c>
      <c r="J1161" s="16" t="s">
        <v>1807</v>
      </c>
      <c r="K1161" s="21">
        <f>1/COUNTIF(J:J,'Store Data - 2017'!$J1161)</f>
        <v>0.125</v>
      </c>
      <c r="L1161" s="16" t="s">
        <v>25</v>
      </c>
      <c r="M1161" s="16" t="s">
        <v>26</v>
      </c>
      <c r="N1161" s="16" t="s">
        <v>1316</v>
      </c>
      <c r="O1161" s="16" t="s">
        <v>127</v>
      </c>
      <c r="P1161" s="16">
        <v>11561</v>
      </c>
      <c r="Q1161" s="16" t="s">
        <v>40</v>
      </c>
      <c r="R1161" s="16" t="s">
        <v>3414</v>
      </c>
      <c r="S1161" s="16" t="s">
        <v>31</v>
      </c>
      <c r="T1161" s="16" t="s">
        <v>146</v>
      </c>
      <c r="U1161" s="16" t="s">
        <v>1157</v>
      </c>
      <c r="V1161" s="18">
        <v>104.8</v>
      </c>
      <c r="W1161" s="16">
        <v>10</v>
      </c>
      <c r="X1161" s="16">
        <v>0</v>
      </c>
      <c r="Y1161" s="18">
        <v>26.2</v>
      </c>
    </row>
    <row r="1162" spans="1:25" x14ac:dyDescent="0.3">
      <c r="A1162" s="13">
        <v>3582</v>
      </c>
      <c r="B1162" s="13" t="s">
        <v>3415</v>
      </c>
      <c r="C1162" s="21">
        <f>1/COUNTIF(B:B,'Store Data - 2017'!$B1162)</f>
        <v>1</v>
      </c>
      <c r="D1162" s="14">
        <v>43009</v>
      </c>
      <c r="E1162" s="14">
        <v>43015</v>
      </c>
      <c r="F1162" s="22" t="str">
        <f>TEXT('Store Data - 2017'!$D1162,"mmmm")</f>
        <v>October</v>
      </c>
      <c r="G1162" s="22" t="str">
        <f>TEXT('Store Data - 2017'!$D1162,"dddd")</f>
        <v>Sunday</v>
      </c>
      <c r="H1162" s="13" t="s">
        <v>22</v>
      </c>
      <c r="I1162" s="13" t="s">
        <v>3416</v>
      </c>
      <c r="J1162" s="13" t="s">
        <v>3417</v>
      </c>
      <c r="K1162" s="21">
        <f>1/COUNTIF(J:J,'Store Data - 2017'!$J1162)</f>
        <v>0.14285714285714285</v>
      </c>
      <c r="L1162" s="13" t="s">
        <v>25</v>
      </c>
      <c r="M1162" s="13" t="s">
        <v>26</v>
      </c>
      <c r="N1162" s="13" t="s">
        <v>3418</v>
      </c>
      <c r="O1162" s="13" t="s">
        <v>1581</v>
      </c>
      <c r="P1162" s="13">
        <v>68025</v>
      </c>
      <c r="Q1162" s="13" t="s">
        <v>51</v>
      </c>
      <c r="R1162" s="13" t="s">
        <v>1343</v>
      </c>
      <c r="S1162" s="13" t="s">
        <v>31</v>
      </c>
      <c r="T1162" s="13" t="s">
        <v>32</v>
      </c>
      <c r="U1162" s="13" t="s">
        <v>1344</v>
      </c>
      <c r="V1162" s="15">
        <v>104.85</v>
      </c>
      <c r="W1162" s="13">
        <v>1</v>
      </c>
      <c r="X1162" s="13">
        <v>0</v>
      </c>
      <c r="Y1162" s="15">
        <v>50.328000000000003</v>
      </c>
    </row>
    <row r="1163" spans="1:25" x14ac:dyDescent="0.3">
      <c r="A1163" s="16">
        <v>3587</v>
      </c>
      <c r="B1163" s="16" t="s">
        <v>3419</v>
      </c>
      <c r="C1163" s="21">
        <f>1/COUNTIF(B:B,'Store Data - 2017'!$B1163)</f>
        <v>1</v>
      </c>
      <c r="D1163" s="17">
        <v>42981</v>
      </c>
      <c r="E1163" s="17">
        <v>42986</v>
      </c>
      <c r="F1163" s="22" t="str">
        <f>TEXT('Store Data - 2017'!$D1163,"mmmm")</f>
        <v>September</v>
      </c>
      <c r="G1163" s="22" t="str">
        <f>TEXT('Store Data - 2017'!$D1163,"dddd")</f>
        <v>Sunday</v>
      </c>
      <c r="H1163" s="16" t="s">
        <v>22</v>
      </c>
      <c r="I1163" s="16" t="s">
        <v>3420</v>
      </c>
      <c r="J1163" s="16" t="s">
        <v>3421</v>
      </c>
      <c r="K1163" s="21">
        <f>1/COUNTIF(J:J,'Store Data - 2017'!$J1163)</f>
        <v>1</v>
      </c>
      <c r="L1163" s="16" t="s">
        <v>57</v>
      </c>
      <c r="M1163" s="16" t="s">
        <v>26</v>
      </c>
      <c r="N1163" s="16" t="s">
        <v>133</v>
      </c>
      <c r="O1163" s="16" t="s">
        <v>134</v>
      </c>
      <c r="P1163" s="16">
        <v>94122</v>
      </c>
      <c r="Q1163" s="16" t="s">
        <v>120</v>
      </c>
      <c r="R1163" s="16" t="s">
        <v>3422</v>
      </c>
      <c r="S1163" s="16" t="s">
        <v>31</v>
      </c>
      <c r="T1163" s="16" t="s">
        <v>146</v>
      </c>
      <c r="U1163" s="16" t="s">
        <v>3423</v>
      </c>
      <c r="V1163" s="18">
        <v>5.96</v>
      </c>
      <c r="W1163" s="16">
        <v>2</v>
      </c>
      <c r="X1163" s="16">
        <v>0</v>
      </c>
      <c r="Y1163" s="18">
        <v>1.6688000000000001</v>
      </c>
    </row>
    <row r="1164" spans="1:25" x14ac:dyDescent="0.3">
      <c r="A1164" s="13">
        <v>3588</v>
      </c>
      <c r="B1164" s="13" t="s">
        <v>3424</v>
      </c>
      <c r="C1164" s="21">
        <f>1/COUNTIF(B:B,'Store Data - 2017'!$B1164)</f>
        <v>1</v>
      </c>
      <c r="D1164" s="14">
        <v>43002</v>
      </c>
      <c r="E1164" s="14">
        <v>43006</v>
      </c>
      <c r="F1164" s="22" t="str">
        <f>TEXT('Store Data - 2017'!$D1164,"mmmm")</f>
        <v>September</v>
      </c>
      <c r="G1164" s="22" t="str">
        <f>TEXT('Store Data - 2017'!$D1164,"dddd")</f>
        <v>Sunday</v>
      </c>
      <c r="H1164" s="13" t="s">
        <v>22</v>
      </c>
      <c r="I1164" s="13" t="s">
        <v>1297</v>
      </c>
      <c r="J1164" s="13" t="s">
        <v>1298</v>
      </c>
      <c r="K1164" s="21">
        <f>1/COUNTIF(J:J,'Store Data - 2017'!$J1164)</f>
        <v>5.2631578947368418E-2</v>
      </c>
      <c r="L1164" s="13" t="s">
        <v>48</v>
      </c>
      <c r="M1164" s="13" t="s">
        <v>26</v>
      </c>
      <c r="N1164" s="13" t="s">
        <v>867</v>
      </c>
      <c r="O1164" s="13" t="s">
        <v>166</v>
      </c>
      <c r="P1164" s="13">
        <v>43130</v>
      </c>
      <c r="Q1164" s="13" t="s">
        <v>40</v>
      </c>
      <c r="R1164" s="13" t="s">
        <v>3425</v>
      </c>
      <c r="S1164" s="13" t="s">
        <v>61</v>
      </c>
      <c r="T1164" s="13" t="s">
        <v>62</v>
      </c>
      <c r="U1164" s="13" t="s">
        <v>3426</v>
      </c>
      <c r="V1164" s="15">
        <v>1169.694</v>
      </c>
      <c r="W1164" s="13">
        <v>3</v>
      </c>
      <c r="X1164" s="13">
        <v>0.4</v>
      </c>
      <c r="Y1164" s="15">
        <v>-253.43369999999999</v>
      </c>
    </row>
    <row r="1165" spans="1:25" x14ac:dyDescent="0.3">
      <c r="A1165" s="16">
        <v>3589</v>
      </c>
      <c r="B1165" s="16" t="s">
        <v>3427</v>
      </c>
      <c r="C1165" s="21">
        <f>1/COUNTIF(B:B,'Store Data - 2017'!$B1165)</f>
        <v>1</v>
      </c>
      <c r="D1165" s="17">
        <v>43088</v>
      </c>
      <c r="E1165" s="17">
        <v>43090</v>
      </c>
      <c r="F1165" s="22" t="str">
        <f>TEXT('Store Data - 2017'!$D1165,"mmmm")</f>
        <v>December</v>
      </c>
      <c r="G1165" s="22" t="str">
        <f>TEXT('Store Data - 2017'!$D1165,"dddd")</f>
        <v>Tuesday</v>
      </c>
      <c r="H1165" s="16" t="s">
        <v>80</v>
      </c>
      <c r="I1165" s="16" t="s">
        <v>1933</v>
      </c>
      <c r="J1165" s="16" t="s">
        <v>1934</v>
      </c>
      <c r="K1165" s="21">
        <f>1/COUNTIF(J:J,'Store Data - 2017'!$J1165)</f>
        <v>0.5</v>
      </c>
      <c r="L1165" s="16" t="s">
        <v>25</v>
      </c>
      <c r="M1165" s="16" t="s">
        <v>26</v>
      </c>
      <c r="N1165" s="16" t="s">
        <v>1990</v>
      </c>
      <c r="O1165" s="16" t="s">
        <v>1991</v>
      </c>
      <c r="P1165" s="16">
        <v>70506</v>
      </c>
      <c r="Q1165" s="16" t="s">
        <v>29</v>
      </c>
      <c r="R1165" s="16" t="s">
        <v>1833</v>
      </c>
      <c r="S1165" s="16" t="s">
        <v>31</v>
      </c>
      <c r="T1165" s="16" t="s">
        <v>725</v>
      </c>
      <c r="U1165" s="16" t="s">
        <v>1834</v>
      </c>
      <c r="V1165" s="18">
        <v>1665.62</v>
      </c>
      <c r="W1165" s="16">
        <v>2</v>
      </c>
      <c r="X1165" s="16">
        <v>0</v>
      </c>
      <c r="Y1165" s="18">
        <v>33.312399999999997</v>
      </c>
    </row>
    <row r="1166" spans="1:25" x14ac:dyDescent="0.3">
      <c r="A1166" s="13">
        <v>3590</v>
      </c>
      <c r="B1166" s="13" t="s">
        <v>3428</v>
      </c>
      <c r="C1166" s="21">
        <f>1/COUNTIF(B:B,'Store Data - 2017'!$B1166)</f>
        <v>0.5</v>
      </c>
      <c r="D1166" s="14">
        <v>43063</v>
      </c>
      <c r="E1166" s="14">
        <v>43069</v>
      </c>
      <c r="F1166" s="22" t="str">
        <f>TEXT('Store Data - 2017'!$D1166,"mmmm")</f>
        <v>November</v>
      </c>
      <c r="G1166" s="22" t="str">
        <f>TEXT('Store Data - 2017'!$D1166,"dddd")</f>
        <v>Friday</v>
      </c>
      <c r="H1166" s="13" t="s">
        <v>22</v>
      </c>
      <c r="I1166" s="13" t="s">
        <v>3429</v>
      </c>
      <c r="J1166" s="13" t="s">
        <v>3430</v>
      </c>
      <c r="K1166" s="21">
        <f>1/COUNTIF(J:J,'Store Data - 2017'!$J1166)</f>
        <v>7.6923076923076927E-2</v>
      </c>
      <c r="L1166" s="13" t="s">
        <v>48</v>
      </c>
      <c r="M1166" s="13" t="s">
        <v>26</v>
      </c>
      <c r="N1166" s="13" t="s">
        <v>445</v>
      </c>
      <c r="O1166" s="13" t="s">
        <v>446</v>
      </c>
      <c r="P1166" s="13">
        <v>40475</v>
      </c>
      <c r="Q1166" s="13" t="s">
        <v>29</v>
      </c>
      <c r="R1166" s="13" t="s">
        <v>829</v>
      </c>
      <c r="S1166" s="13" t="s">
        <v>31</v>
      </c>
      <c r="T1166" s="13" t="s">
        <v>84</v>
      </c>
      <c r="U1166" s="13" t="s">
        <v>830</v>
      </c>
      <c r="V1166" s="15">
        <v>2.88</v>
      </c>
      <c r="W1166" s="13">
        <v>1</v>
      </c>
      <c r="X1166" s="13">
        <v>0</v>
      </c>
      <c r="Y1166" s="15">
        <v>1.4112</v>
      </c>
    </row>
    <row r="1167" spans="1:25" x14ac:dyDescent="0.3">
      <c r="A1167" s="16">
        <v>3591</v>
      </c>
      <c r="B1167" s="16" t="s">
        <v>3428</v>
      </c>
      <c r="C1167" s="21">
        <f>1/COUNTIF(B:B,'Store Data - 2017'!$B1167)</f>
        <v>0.5</v>
      </c>
      <c r="D1167" s="17">
        <v>43063</v>
      </c>
      <c r="E1167" s="17">
        <v>43069</v>
      </c>
      <c r="F1167" s="22" t="str">
        <f>TEXT('Store Data - 2017'!$D1167,"mmmm")</f>
        <v>November</v>
      </c>
      <c r="G1167" s="22" t="str">
        <f>TEXT('Store Data - 2017'!$D1167,"dddd")</f>
        <v>Friday</v>
      </c>
      <c r="H1167" s="16" t="s">
        <v>22</v>
      </c>
      <c r="I1167" s="16" t="s">
        <v>3429</v>
      </c>
      <c r="J1167" s="16" t="s">
        <v>3430</v>
      </c>
      <c r="K1167" s="21">
        <f>1/COUNTIF(J:J,'Store Data - 2017'!$J1167)</f>
        <v>7.6923076923076927E-2</v>
      </c>
      <c r="L1167" s="16" t="s">
        <v>48</v>
      </c>
      <c r="M1167" s="16" t="s">
        <v>26</v>
      </c>
      <c r="N1167" s="16" t="s">
        <v>445</v>
      </c>
      <c r="O1167" s="16" t="s">
        <v>446</v>
      </c>
      <c r="P1167" s="16">
        <v>40475</v>
      </c>
      <c r="Q1167" s="16" t="s">
        <v>29</v>
      </c>
      <c r="R1167" s="16" t="s">
        <v>3431</v>
      </c>
      <c r="S1167" s="16" t="s">
        <v>31</v>
      </c>
      <c r="T1167" s="16" t="s">
        <v>70</v>
      </c>
      <c r="U1167" s="16" t="s">
        <v>3432</v>
      </c>
      <c r="V1167" s="18">
        <v>1443.96</v>
      </c>
      <c r="W1167" s="16">
        <v>12</v>
      </c>
      <c r="X1167" s="16">
        <v>0</v>
      </c>
      <c r="Y1167" s="18">
        <v>375.42959999999999</v>
      </c>
    </row>
    <row r="1168" spans="1:25" x14ac:dyDescent="0.3">
      <c r="A1168" s="13">
        <v>3596</v>
      </c>
      <c r="B1168" s="13" t="s">
        <v>3433</v>
      </c>
      <c r="C1168" s="21">
        <f>1/COUNTIF(B:B,'Store Data - 2017'!$B1168)</f>
        <v>1</v>
      </c>
      <c r="D1168" s="14">
        <v>43078</v>
      </c>
      <c r="E1168" s="14">
        <v>43084</v>
      </c>
      <c r="F1168" s="22" t="str">
        <f>TEXT('Store Data - 2017'!$D1168,"mmmm")</f>
        <v>December</v>
      </c>
      <c r="G1168" s="22" t="str">
        <f>TEXT('Store Data - 2017'!$D1168,"dddd")</f>
        <v>Saturday</v>
      </c>
      <c r="H1168" s="13" t="s">
        <v>22</v>
      </c>
      <c r="I1168" s="13" t="s">
        <v>3205</v>
      </c>
      <c r="J1168" s="13" t="s">
        <v>3206</v>
      </c>
      <c r="K1168" s="21">
        <f>1/COUNTIF(J:J,'Store Data - 2017'!$J1168)</f>
        <v>0.125</v>
      </c>
      <c r="L1168" s="13" t="s">
        <v>57</v>
      </c>
      <c r="M1168" s="13" t="s">
        <v>26</v>
      </c>
      <c r="N1168" s="13" t="s">
        <v>38</v>
      </c>
      <c r="O1168" s="13" t="s">
        <v>39</v>
      </c>
      <c r="P1168" s="13">
        <v>19143</v>
      </c>
      <c r="Q1168" s="13" t="s">
        <v>40</v>
      </c>
      <c r="R1168" s="13" t="s">
        <v>3434</v>
      </c>
      <c r="S1168" s="13" t="s">
        <v>31</v>
      </c>
      <c r="T1168" s="13" t="s">
        <v>146</v>
      </c>
      <c r="U1168" s="13" t="s">
        <v>3435</v>
      </c>
      <c r="V1168" s="15">
        <v>2.6240000000000001</v>
      </c>
      <c r="W1168" s="13">
        <v>1</v>
      </c>
      <c r="X1168" s="13">
        <v>0.2</v>
      </c>
      <c r="Y1168" s="15">
        <v>0.4264</v>
      </c>
    </row>
    <row r="1169" spans="1:25" x14ac:dyDescent="0.3">
      <c r="A1169" s="16">
        <v>3601</v>
      </c>
      <c r="B1169" s="16" t="s">
        <v>3436</v>
      </c>
      <c r="C1169" s="21">
        <f>1/COUNTIF(B:B,'Store Data - 2017'!$B1169)</f>
        <v>1</v>
      </c>
      <c r="D1169" s="17">
        <v>42912</v>
      </c>
      <c r="E1169" s="17">
        <v>42916</v>
      </c>
      <c r="F1169" s="22" t="str">
        <f>TEXT('Store Data - 2017'!$D1169,"mmmm")</f>
        <v>June</v>
      </c>
      <c r="G1169" s="22" t="str">
        <f>TEXT('Store Data - 2017'!$D1169,"dddd")</f>
        <v>Monday</v>
      </c>
      <c r="H1169" s="16" t="s">
        <v>22</v>
      </c>
      <c r="I1169" s="16" t="s">
        <v>2404</v>
      </c>
      <c r="J1169" s="16" t="s">
        <v>2405</v>
      </c>
      <c r="K1169" s="21">
        <f>1/COUNTIF(J:J,'Store Data - 2017'!$J1169)</f>
        <v>0.33333333333333331</v>
      </c>
      <c r="L1169" s="16" t="s">
        <v>25</v>
      </c>
      <c r="M1169" s="16" t="s">
        <v>26</v>
      </c>
      <c r="N1169" s="16" t="s">
        <v>638</v>
      </c>
      <c r="O1169" s="16" t="s">
        <v>639</v>
      </c>
      <c r="P1169" s="16">
        <v>80219</v>
      </c>
      <c r="Q1169" s="16" t="s">
        <v>120</v>
      </c>
      <c r="R1169" s="16" t="s">
        <v>3333</v>
      </c>
      <c r="S1169" s="16" t="s">
        <v>61</v>
      </c>
      <c r="T1169" s="16" t="s">
        <v>110</v>
      </c>
      <c r="U1169" s="16" t="s">
        <v>3334</v>
      </c>
      <c r="V1169" s="18">
        <v>431.928</v>
      </c>
      <c r="W1169" s="16">
        <v>9</v>
      </c>
      <c r="X1169" s="16">
        <v>0.2</v>
      </c>
      <c r="Y1169" s="18">
        <v>64.789199999999994</v>
      </c>
    </row>
    <row r="1170" spans="1:25" x14ac:dyDescent="0.3">
      <c r="A1170" s="13">
        <v>3604</v>
      </c>
      <c r="B1170" s="13" t="s">
        <v>3437</v>
      </c>
      <c r="C1170" s="21">
        <f>1/COUNTIF(B:B,'Store Data - 2017'!$B1170)</f>
        <v>0.33333333333333331</v>
      </c>
      <c r="D1170" s="14">
        <v>42968</v>
      </c>
      <c r="E1170" s="14">
        <v>42974</v>
      </c>
      <c r="F1170" s="22" t="str">
        <f>TEXT('Store Data - 2017'!$D1170,"mmmm")</f>
        <v>August</v>
      </c>
      <c r="G1170" s="22" t="str">
        <f>TEXT('Store Data - 2017'!$D1170,"dddd")</f>
        <v>Monday</v>
      </c>
      <c r="H1170" s="13" t="s">
        <v>22</v>
      </c>
      <c r="I1170" s="13" t="s">
        <v>974</v>
      </c>
      <c r="J1170" s="13" t="s">
        <v>975</v>
      </c>
      <c r="K1170" s="21">
        <f>1/COUNTIF(J:J,'Store Data - 2017'!$J1170)</f>
        <v>0.14285714285714285</v>
      </c>
      <c r="L1170" s="13" t="s">
        <v>48</v>
      </c>
      <c r="M1170" s="13" t="s">
        <v>26</v>
      </c>
      <c r="N1170" s="13" t="s">
        <v>100</v>
      </c>
      <c r="O1170" s="13" t="s">
        <v>962</v>
      </c>
      <c r="P1170" s="13">
        <v>21044</v>
      </c>
      <c r="Q1170" s="13" t="s">
        <v>40</v>
      </c>
      <c r="R1170" s="13" t="s">
        <v>1661</v>
      </c>
      <c r="S1170" s="13" t="s">
        <v>31</v>
      </c>
      <c r="T1170" s="13" t="s">
        <v>32</v>
      </c>
      <c r="U1170" s="13" t="s">
        <v>2155</v>
      </c>
      <c r="V1170" s="15">
        <v>277.39999999999998</v>
      </c>
      <c r="W1170" s="13">
        <v>5</v>
      </c>
      <c r="X1170" s="13">
        <v>0</v>
      </c>
      <c r="Y1170" s="15">
        <v>133.15199999999999</v>
      </c>
    </row>
    <row r="1171" spans="1:25" x14ac:dyDescent="0.3">
      <c r="A1171" s="16">
        <v>3605</v>
      </c>
      <c r="B1171" s="16" t="s">
        <v>3437</v>
      </c>
      <c r="C1171" s="21">
        <f>1/COUNTIF(B:B,'Store Data - 2017'!$B1171)</f>
        <v>0.33333333333333331</v>
      </c>
      <c r="D1171" s="17">
        <v>42968</v>
      </c>
      <c r="E1171" s="17">
        <v>42974</v>
      </c>
      <c r="F1171" s="22" t="str">
        <f>TEXT('Store Data - 2017'!$D1171,"mmmm")</f>
        <v>August</v>
      </c>
      <c r="G1171" s="22" t="str">
        <f>TEXT('Store Data - 2017'!$D1171,"dddd")</f>
        <v>Monday</v>
      </c>
      <c r="H1171" s="16" t="s">
        <v>22</v>
      </c>
      <c r="I1171" s="16" t="s">
        <v>974</v>
      </c>
      <c r="J1171" s="16" t="s">
        <v>975</v>
      </c>
      <c r="K1171" s="21">
        <f>1/COUNTIF(J:J,'Store Data - 2017'!$J1171)</f>
        <v>0.14285714285714285</v>
      </c>
      <c r="L1171" s="16" t="s">
        <v>48</v>
      </c>
      <c r="M1171" s="16" t="s">
        <v>26</v>
      </c>
      <c r="N1171" s="16" t="s">
        <v>100</v>
      </c>
      <c r="O1171" s="16" t="s">
        <v>962</v>
      </c>
      <c r="P1171" s="16">
        <v>21044</v>
      </c>
      <c r="Q1171" s="16" t="s">
        <v>40</v>
      </c>
      <c r="R1171" s="16" t="s">
        <v>1471</v>
      </c>
      <c r="S1171" s="16" t="s">
        <v>42</v>
      </c>
      <c r="T1171" s="16" t="s">
        <v>87</v>
      </c>
      <c r="U1171" s="16" t="s">
        <v>1472</v>
      </c>
      <c r="V1171" s="18">
        <v>25.16</v>
      </c>
      <c r="W1171" s="16">
        <v>2</v>
      </c>
      <c r="X1171" s="16">
        <v>0</v>
      </c>
      <c r="Y1171" s="18">
        <v>8.5543999999999993</v>
      </c>
    </row>
    <row r="1172" spans="1:25" x14ac:dyDescent="0.3">
      <c r="A1172" s="13">
        <v>3606</v>
      </c>
      <c r="B1172" s="13" t="s">
        <v>3437</v>
      </c>
      <c r="C1172" s="21">
        <f>1/COUNTIF(B:B,'Store Data - 2017'!$B1172)</f>
        <v>0.33333333333333331</v>
      </c>
      <c r="D1172" s="14">
        <v>42968</v>
      </c>
      <c r="E1172" s="14">
        <v>42974</v>
      </c>
      <c r="F1172" s="22" t="str">
        <f>TEXT('Store Data - 2017'!$D1172,"mmmm")</f>
        <v>August</v>
      </c>
      <c r="G1172" s="22" t="str">
        <f>TEXT('Store Data - 2017'!$D1172,"dddd")</f>
        <v>Monday</v>
      </c>
      <c r="H1172" s="13" t="s">
        <v>22</v>
      </c>
      <c r="I1172" s="13" t="s">
        <v>974</v>
      </c>
      <c r="J1172" s="13" t="s">
        <v>975</v>
      </c>
      <c r="K1172" s="21">
        <f>1/COUNTIF(J:J,'Store Data - 2017'!$J1172)</f>
        <v>0.14285714285714285</v>
      </c>
      <c r="L1172" s="13" t="s">
        <v>48</v>
      </c>
      <c r="M1172" s="13" t="s">
        <v>26</v>
      </c>
      <c r="N1172" s="13" t="s">
        <v>100</v>
      </c>
      <c r="O1172" s="13" t="s">
        <v>962</v>
      </c>
      <c r="P1172" s="13">
        <v>21044</v>
      </c>
      <c r="Q1172" s="13" t="s">
        <v>40</v>
      </c>
      <c r="R1172" s="13" t="s">
        <v>3171</v>
      </c>
      <c r="S1172" s="13" t="s">
        <v>42</v>
      </c>
      <c r="T1172" s="13" t="s">
        <v>87</v>
      </c>
      <c r="U1172" s="13" t="s">
        <v>3172</v>
      </c>
      <c r="V1172" s="15">
        <v>91.92</v>
      </c>
      <c r="W1172" s="13">
        <v>4</v>
      </c>
      <c r="X1172" s="13">
        <v>0</v>
      </c>
      <c r="Y1172" s="15">
        <v>31.252800000000001</v>
      </c>
    </row>
    <row r="1173" spans="1:25" x14ac:dyDescent="0.3">
      <c r="A1173" s="16">
        <v>3615</v>
      </c>
      <c r="B1173" s="16" t="s">
        <v>3438</v>
      </c>
      <c r="C1173" s="21">
        <f>1/COUNTIF(B:B,'Store Data - 2017'!$B1173)</f>
        <v>0.5</v>
      </c>
      <c r="D1173" s="17">
        <v>43058</v>
      </c>
      <c r="E1173" s="17">
        <v>43060</v>
      </c>
      <c r="F1173" s="22" t="str">
        <f>TEXT('Store Data - 2017'!$D1173,"mmmm")</f>
        <v>November</v>
      </c>
      <c r="G1173" s="22" t="str">
        <f>TEXT('Store Data - 2017'!$D1173,"dddd")</f>
        <v>Sunday</v>
      </c>
      <c r="H1173" s="16" t="s">
        <v>80</v>
      </c>
      <c r="I1173" s="16" t="s">
        <v>1816</v>
      </c>
      <c r="J1173" s="16" t="s">
        <v>1817</v>
      </c>
      <c r="K1173" s="21">
        <f>1/COUNTIF(J:J,'Store Data - 2017'!$J1173)</f>
        <v>0.25</v>
      </c>
      <c r="L1173" s="16" t="s">
        <v>57</v>
      </c>
      <c r="M1173" s="16" t="s">
        <v>26</v>
      </c>
      <c r="N1173" s="16" t="s">
        <v>482</v>
      </c>
      <c r="O1173" s="16" t="s">
        <v>50</v>
      </c>
      <c r="P1173" s="16">
        <v>78207</v>
      </c>
      <c r="Q1173" s="16" t="s">
        <v>51</v>
      </c>
      <c r="R1173" s="16" t="s">
        <v>3439</v>
      </c>
      <c r="S1173" s="16" t="s">
        <v>42</v>
      </c>
      <c r="T1173" s="16" t="s">
        <v>251</v>
      </c>
      <c r="U1173" s="16" t="s">
        <v>3440</v>
      </c>
      <c r="V1173" s="18">
        <v>718.11599999999999</v>
      </c>
      <c r="W1173" s="16">
        <v>6</v>
      </c>
      <c r="X1173" s="16">
        <v>0.3</v>
      </c>
      <c r="Y1173" s="18">
        <v>-71.811599999999999</v>
      </c>
    </row>
    <row r="1174" spans="1:25" x14ac:dyDescent="0.3">
      <c r="A1174" s="13">
        <v>3616</v>
      </c>
      <c r="B1174" s="13" t="s">
        <v>3438</v>
      </c>
      <c r="C1174" s="21">
        <f>1/COUNTIF(B:B,'Store Data - 2017'!$B1174)</f>
        <v>0.5</v>
      </c>
      <c r="D1174" s="14">
        <v>43058</v>
      </c>
      <c r="E1174" s="14">
        <v>43060</v>
      </c>
      <c r="F1174" s="22" t="str">
        <f>TEXT('Store Data - 2017'!$D1174,"mmmm")</f>
        <v>November</v>
      </c>
      <c r="G1174" s="22" t="str">
        <f>TEXT('Store Data - 2017'!$D1174,"dddd")</f>
        <v>Sunday</v>
      </c>
      <c r="H1174" s="13" t="s">
        <v>80</v>
      </c>
      <c r="I1174" s="13" t="s">
        <v>1816</v>
      </c>
      <c r="J1174" s="13" t="s">
        <v>1817</v>
      </c>
      <c r="K1174" s="21">
        <f>1/COUNTIF(J:J,'Store Data - 2017'!$J1174)</f>
        <v>0.25</v>
      </c>
      <c r="L1174" s="13" t="s">
        <v>57</v>
      </c>
      <c r="M1174" s="13" t="s">
        <v>26</v>
      </c>
      <c r="N1174" s="13" t="s">
        <v>482</v>
      </c>
      <c r="O1174" s="13" t="s">
        <v>50</v>
      </c>
      <c r="P1174" s="13">
        <v>78207</v>
      </c>
      <c r="Q1174" s="13" t="s">
        <v>51</v>
      </c>
      <c r="R1174" s="13" t="s">
        <v>3441</v>
      </c>
      <c r="S1174" s="13" t="s">
        <v>31</v>
      </c>
      <c r="T1174" s="13" t="s">
        <v>146</v>
      </c>
      <c r="U1174" s="13" t="s">
        <v>3442</v>
      </c>
      <c r="V1174" s="15">
        <v>31.776</v>
      </c>
      <c r="W1174" s="13">
        <v>4</v>
      </c>
      <c r="X1174" s="13">
        <v>0.2</v>
      </c>
      <c r="Y1174" s="15">
        <v>8.7384000000000004</v>
      </c>
    </row>
    <row r="1175" spans="1:25" x14ac:dyDescent="0.3">
      <c r="A1175" s="16">
        <v>3618</v>
      </c>
      <c r="B1175" s="16" t="s">
        <v>3443</v>
      </c>
      <c r="C1175" s="21">
        <f>1/COUNTIF(B:B,'Store Data - 2017'!$B1175)</f>
        <v>0.33333333333333331</v>
      </c>
      <c r="D1175" s="17">
        <v>42982</v>
      </c>
      <c r="E1175" s="17">
        <v>42986</v>
      </c>
      <c r="F1175" s="22" t="str">
        <f>TEXT('Store Data - 2017'!$D1175,"mmmm")</f>
        <v>September</v>
      </c>
      <c r="G1175" s="22" t="str">
        <f>TEXT('Store Data - 2017'!$D1175,"dddd")</f>
        <v>Monday</v>
      </c>
      <c r="H1175" s="16" t="s">
        <v>22</v>
      </c>
      <c r="I1175" s="16" t="s">
        <v>768</v>
      </c>
      <c r="J1175" s="16" t="s">
        <v>769</v>
      </c>
      <c r="K1175" s="21">
        <f>1/COUNTIF(J:J,'Store Data - 2017'!$J1175)</f>
        <v>0.125</v>
      </c>
      <c r="L1175" s="16" t="s">
        <v>25</v>
      </c>
      <c r="M1175" s="16" t="s">
        <v>26</v>
      </c>
      <c r="N1175" s="16" t="s">
        <v>452</v>
      </c>
      <c r="O1175" s="16" t="s">
        <v>134</v>
      </c>
      <c r="P1175" s="16">
        <v>90004</v>
      </c>
      <c r="Q1175" s="16" t="s">
        <v>120</v>
      </c>
      <c r="R1175" s="16" t="s">
        <v>757</v>
      </c>
      <c r="S1175" s="16" t="s">
        <v>31</v>
      </c>
      <c r="T1175" s="16" t="s">
        <v>84</v>
      </c>
      <c r="U1175" s="16" t="s">
        <v>758</v>
      </c>
      <c r="V1175" s="18">
        <v>487.98399999999998</v>
      </c>
      <c r="W1175" s="16">
        <v>2</v>
      </c>
      <c r="X1175" s="16">
        <v>0.2</v>
      </c>
      <c r="Y1175" s="18">
        <v>152.495</v>
      </c>
    </row>
    <row r="1176" spans="1:25" x14ac:dyDescent="0.3">
      <c r="A1176" s="13">
        <v>3619</v>
      </c>
      <c r="B1176" s="13" t="s">
        <v>3443</v>
      </c>
      <c r="C1176" s="21">
        <f>1/COUNTIF(B:B,'Store Data - 2017'!$B1176)</f>
        <v>0.33333333333333331</v>
      </c>
      <c r="D1176" s="14">
        <v>42982</v>
      </c>
      <c r="E1176" s="14">
        <v>42986</v>
      </c>
      <c r="F1176" s="22" t="str">
        <f>TEXT('Store Data - 2017'!$D1176,"mmmm")</f>
        <v>September</v>
      </c>
      <c r="G1176" s="22" t="str">
        <f>TEXT('Store Data - 2017'!$D1176,"dddd")</f>
        <v>Monday</v>
      </c>
      <c r="H1176" s="13" t="s">
        <v>22</v>
      </c>
      <c r="I1176" s="13" t="s">
        <v>768</v>
      </c>
      <c r="J1176" s="13" t="s">
        <v>769</v>
      </c>
      <c r="K1176" s="21">
        <f>1/COUNTIF(J:J,'Store Data - 2017'!$J1176)</f>
        <v>0.125</v>
      </c>
      <c r="L1176" s="13" t="s">
        <v>25</v>
      </c>
      <c r="M1176" s="13" t="s">
        <v>26</v>
      </c>
      <c r="N1176" s="13" t="s">
        <v>452</v>
      </c>
      <c r="O1176" s="13" t="s">
        <v>134</v>
      </c>
      <c r="P1176" s="13">
        <v>90004</v>
      </c>
      <c r="Q1176" s="13" t="s">
        <v>120</v>
      </c>
      <c r="R1176" s="13" t="s">
        <v>1738</v>
      </c>
      <c r="S1176" s="13" t="s">
        <v>61</v>
      </c>
      <c r="T1176" s="13" t="s">
        <v>62</v>
      </c>
      <c r="U1176" s="13" t="s">
        <v>1739</v>
      </c>
      <c r="V1176" s="15">
        <v>5.56</v>
      </c>
      <c r="W1176" s="13">
        <v>1</v>
      </c>
      <c r="X1176" s="13">
        <v>0.2</v>
      </c>
      <c r="Y1176" s="15">
        <v>1.7375</v>
      </c>
    </row>
    <row r="1177" spans="1:25" x14ac:dyDescent="0.3">
      <c r="A1177" s="16">
        <v>3620</v>
      </c>
      <c r="B1177" s="16" t="s">
        <v>3443</v>
      </c>
      <c r="C1177" s="21">
        <f>1/COUNTIF(B:B,'Store Data - 2017'!$B1177)</f>
        <v>0.33333333333333331</v>
      </c>
      <c r="D1177" s="17">
        <v>42982</v>
      </c>
      <c r="E1177" s="17">
        <v>42986</v>
      </c>
      <c r="F1177" s="22" t="str">
        <f>TEXT('Store Data - 2017'!$D1177,"mmmm")</f>
        <v>September</v>
      </c>
      <c r="G1177" s="22" t="str">
        <f>TEXT('Store Data - 2017'!$D1177,"dddd")</f>
        <v>Monday</v>
      </c>
      <c r="H1177" s="16" t="s">
        <v>22</v>
      </c>
      <c r="I1177" s="16" t="s">
        <v>768</v>
      </c>
      <c r="J1177" s="16" t="s">
        <v>769</v>
      </c>
      <c r="K1177" s="21">
        <f>1/COUNTIF(J:J,'Store Data - 2017'!$J1177)</f>
        <v>0.125</v>
      </c>
      <c r="L1177" s="16" t="s">
        <v>25</v>
      </c>
      <c r="M1177" s="16" t="s">
        <v>26</v>
      </c>
      <c r="N1177" s="16" t="s">
        <v>452</v>
      </c>
      <c r="O1177" s="16" t="s">
        <v>134</v>
      </c>
      <c r="P1177" s="16">
        <v>90004</v>
      </c>
      <c r="Q1177" s="16" t="s">
        <v>120</v>
      </c>
      <c r="R1177" s="16" t="s">
        <v>160</v>
      </c>
      <c r="S1177" s="16" t="s">
        <v>31</v>
      </c>
      <c r="T1177" s="16" t="s">
        <v>70</v>
      </c>
      <c r="U1177" s="16" t="s">
        <v>161</v>
      </c>
      <c r="V1177" s="18">
        <v>217.85</v>
      </c>
      <c r="W1177" s="16">
        <v>5</v>
      </c>
      <c r="X1177" s="16">
        <v>0</v>
      </c>
      <c r="Y1177" s="18">
        <v>65.355000000000004</v>
      </c>
    </row>
    <row r="1178" spans="1:25" x14ac:dyDescent="0.3">
      <c r="A1178" s="13">
        <v>3625</v>
      </c>
      <c r="B1178" s="13" t="s">
        <v>3444</v>
      </c>
      <c r="C1178" s="21">
        <f>1/COUNTIF(B:B,'Store Data - 2017'!$B1178)</f>
        <v>0.25</v>
      </c>
      <c r="D1178" s="14">
        <v>42874</v>
      </c>
      <c r="E1178" s="14">
        <v>42876</v>
      </c>
      <c r="F1178" s="22" t="str">
        <f>TEXT('Store Data - 2017'!$D1178,"mmmm")</f>
        <v>May</v>
      </c>
      <c r="G1178" s="22" t="str">
        <f>TEXT('Store Data - 2017'!$D1178,"dddd")</f>
        <v>Friday</v>
      </c>
      <c r="H1178" s="13" t="s">
        <v>35</v>
      </c>
      <c r="I1178" s="13" t="s">
        <v>2330</v>
      </c>
      <c r="J1178" s="13" t="s">
        <v>2331</v>
      </c>
      <c r="K1178" s="21">
        <f>1/COUNTIF(J:J,'Store Data - 2017'!$J1178)</f>
        <v>0.1111111111111111</v>
      </c>
      <c r="L1178" s="13" t="s">
        <v>48</v>
      </c>
      <c r="M1178" s="13" t="s">
        <v>26</v>
      </c>
      <c r="N1178" s="13" t="s">
        <v>133</v>
      </c>
      <c r="O1178" s="13" t="s">
        <v>134</v>
      </c>
      <c r="P1178" s="13">
        <v>94109</v>
      </c>
      <c r="Q1178" s="13" t="s">
        <v>120</v>
      </c>
      <c r="R1178" s="13" t="s">
        <v>2919</v>
      </c>
      <c r="S1178" s="13" t="s">
        <v>42</v>
      </c>
      <c r="T1178" s="13" t="s">
        <v>43</v>
      </c>
      <c r="U1178" s="13" t="s">
        <v>2920</v>
      </c>
      <c r="V1178" s="15">
        <v>681.40800000000002</v>
      </c>
      <c r="W1178" s="13">
        <v>12</v>
      </c>
      <c r="X1178" s="13">
        <v>0.2</v>
      </c>
      <c r="Y1178" s="15">
        <v>42.588000000000001</v>
      </c>
    </row>
    <row r="1179" spans="1:25" x14ac:dyDescent="0.3">
      <c r="A1179" s="16">
        <v>3626</v>
      </c>
      <c r="B1179" s="16" t="s">
        <v>3444</v>
      </c>
      <c r="C1179" s="21">
        <f>1/COUNTIF(B:B,'Store Data - 2017'!$B1179)</f>
        <v>0.25</v>
      </c>
      <c r="D1179" s="17">
        <v>42874</v>
      </c>
      <c r="E1179" s="17">
        <v>42876</v>
      </c>
      <c r="F1179" s="22" t="str">
        <f>TEXT('Store Data - 2017'!$D1179,"mmmm")</f>
        <v>May</v>
      </c>
      <c r="G1179" s="22" t="str">
        <f>TEXT('Store Data - 2017'!$D1179,"dddd")</f>
        <v>Friday</v>
      </c>
      <c r="H1179" s="16" t="s">
        <v>35</v>
      </c>
      <c r="I1179" s="16" t="s">
        <v>2330</v>
      </c>
      <c r="J1179" s="16" t="s">
        <v>2331</v>
      </c>
      <c r="K1179" s="21">
        <f>1/COUNTIF(J:J,'Store Data - 2017'!$J1179)</f>
        <v>0.1111111111111111</v>
      </c>
      <c r="L1179" s="16" t="s">
        <v>48</v>
      </c>
      <c r="M1179" s="16" t="s">
        <v>26</v>
      </c>
      <c r="N1179" s="16" t="s">
        <v>133</v>
      </c>
      <c r="O1179" s="16" t="s">
        <v>134</v>
      </c>
      <c r="P1179" s="16">
        <v>94109</v>
      </c>
      <c r="Q1179" s="16" t="s">
        <v>120</v>
      </c>
      <c r="R1179" s="16" t="s">
        <v>3445</v>
      </c>
      <c r="S1179" s="16" t="s">
        <v>31</v>
      </c>
      <c r="T1179" s="16" t="s">
        <v>146</v>
      </c>
      <c r="U1179" s="16" t="s">
        <v>3446</v>
      </c>
      <c r="V1179" s="18">
        <v>3.52</v>
      </c>
      <c r="W1179" s="16">
        <v>2</v>
      </c>
      <c r="X1179" s="16">
        <v>0</v>
      </c>
      <c r="Y1179" s="18">
        <v>1.0207999999999999</v>
      </c>
    </row>
    <row r="1180" spans="1:25" x14ac:dyDescent="0.3">
      <c r="A1180" s="13">
        <v>3627</v>
      </c>
      <c r="B1180" s="13" t="s">
        <v>3444</v>
      </c>
      <c r="C1180" s="21">
        <f>1/COUNTIF(B:B,'Store Data - 2017'!$B1180)</f>
        <v>0.25</v>
      </c>
      <c r="D1180" s="14">
        <v>42874</v>
      </c>
      <c r="E1180" s="14">
        <v>42876</v>
      </c>
      <c r="F1180" s="22" t="str">
        <f>TEXT('Store Data - 2017'!$D1180,"mmmm")</f>
        <v>May</v>
      </c>
      <c r="G1180" s="22" t="str">
        <f>TEXT('Store Data - 2017'!$D1180,"dddd")</f>
        <v>Friday</v>
      </c>
      <c r="H1180" s="13" t="s">
        <v>35</v>
      </c>
      <c r="I1180" s="13" t="s">
        <v>2330</v>
      </c>
      <c r="J1180" s="13" t="s">
        <v>2331</v>
      </c>
      <c r="K1180" s="21">
        <f>1/COUNTIF(J:J,'Store Data - 2017'!$J1180)</f>
        <v>0.1111111111111111</v>
      </c>
      <c r="L1180" s="13" t="s">
        <v>48</v>
      </c>
      <c r="M1180" s="13" t="s">
        <v>26</v>
      </c>
      <c r="N1180" s="13" t="s">
        <v>133</v>
      </c>
      <c r="O1180" s="13" t="s">
        <v>134</v>
      </c>
      <c r="P1180" s="13">
        <v>94109</v>
      </c>
      <c r="Q1180" s="13" t="s">
        <v>120</v>
      </c>
      <c r="R1180" s="13" t="s">
        <v>2756</v>
      </c>
      <c r="S1180" s="13" t="s">
        <v>31</v>
      </c>
      <c r="T1180" s="13" t="s">
        <v>146</v>
      </c>
      <c r="U1180" s="13" t="s">
        <v>2757</v>
      </c>
      <c r="V1180" s="15">
        <v>5.58</v>
      </c>
      <c r="W1180" s="13">
        <v>1</v>
      </c>
      <c r="X1180" s="13">
        <v>0</v>
      </c>
      <c r="Y1180" s="15">
        <v>1.395</v>
      </c>
    </row>
    <row r="1181" spans="1:25" x14ac:dyDescent="0.3">
      <c r="A1181" s="16">
        <v>3628</v>
      </c>
      <c r="B1181" s="16" t="s">
        <v>3444</v>
      </c>
      <c r="C1181" s="21">
        <f>1/COUNTIF(B:B,'Store Data - 2017'!$B1181)</f>
        <v>0.25</v>
      </c>
      <c r="D1181" s="17">
        <v>42874</v>
      </c>
      <c r="E1181" s="17">
        <v>42876</v>
      </c>
      <c r="F1181" s="22" t="str">
        <f>TEXT('Store Data - 2017'!$D1181,"mmmm")</f>
        <v>May</v>
      </c>
      <c r="G1181" s="22" t="str">
        <f>TEXT('Store Data - 2017'!$D1181,"dddd")</f>
        <v>Friday</v>
      </c>
      <c r="H1181" s="16" t="s">
        <v>35</v>
      </c>
      <c r="I1181" s="16" t="s">
        <v>2330</v>
      </c>
      <c r="J1181" s="16" t="s">
        <v>2331</v>
      </c>
      <c r="K1181" s="21">
        <f>1/COUNTIF(J:J,'Store Data - 2017'!$J1181)</f>
        <v>0.1111111111111111</v>
      </c>
      <c r="L1181" s="16" t="s">
        <v>48</v>
      </c>
      <c r="M1181" s="16" t="s">
        <v>26</v>
      </c>
      <c r="N1181" s="16" t="s">
        <v>133</v>
      </c>
      <c r="O1181" s="16" t="s">
        <v>134</v>
      </c>
      <c r="P1181" s="16">
        <v>94109</v>
      </c>
      <c r="Q1181" s="16" t="s">
        <v>120</v>
      </c>
      <c r="R1181" s="16" t="s">
        <v>3447</v>
      </c>
      <c r="S1181" s="16" t="s">
        <v>61</v>
      </c>
      <c r="T1181" s="16" t="s">
        <v>110</v>
      </c>
      <c r="U1181" s="16" t="s">
        <v>3448</v>
      </c>
      <c r="V1181" s="18">
        <v>36.32</v>
      </c>
      <c r="W1181" s="16">
        <v>1</v>
      </c>
      <c r="X1181" s="16">
        <v>0</v>
      </c>
      <c r="Y1181" s="18">
        <v>10.896000000000001</v>
      </c>
    </row>
    <row r="1182" spans="1:25" x14ac:dyDescent="0.3">
      <c r="A1182" s="13">
        <v>3630</v>
      </c>
      <c r="B1182" s="13" t="s">
        <v>3449</v>
      </c>
      <c r="C1182" s="21">
        <f>1/COUNTIF(B:B,'Store Data - 2017'!$B1182)</f>
        <v>0.5</v>
      </c>
      <c r="D1182" s="14">
        <v>43065</v>
      </c>
      <c r="E1182" s="14">
        <v>43069</v>
      </c>
      <c r="F1182" s="22" t="str">
        <f>TEXT('Store Data - 2017'!$D1182,"mmmm")</f>
        <v>November</v>
      </c>
      <c r="G1182" s="22" t="str">
        <f>TEXT('Store Data - 2017'!$D1182,"dddd")</f>
        <v>Sunday</v>
      </c>
      <c r="H1182" s="13" t="s">
        <v>22</v>
      </c>
      <c r="I1182" s="13" t="s">
        <v>3450</v>
      </c>
      <c r="J1182" s="13" t="s">
        <v>3451</v>
      </c>
      <c r="K1182" s="21">
        <f>1/COUNTIF(J:J,'Store Data - 2017'!$J1182)</f>
        <v>0.5</v>
      </c>
      <c r="L1182" s="13" t="s">
        <v>57</v>
      </c>
      <c r="M1182" s="13" t="s">
        <v>26</v>
      </c>
      <c r="N1182" s="13" t="s">
        <v>165</v>
      </c>
      <c r="O1182" s="13" t="s">
        <v>166</v>
      </c>
      <c r="P1182" s="13">
        <v>43229</v>
      </c>
      <c r="Q1182" s="13" t="s">
        <v>40</v>
      </c>
      <c r="R1182" s="13" t="s">
        <v>1792</v>
      </c>
      <c r="S1182" s="13" t="s">
        <v>31</v>
      </c>
      <c r="T1182" s="13" t="s">
        <v>190</v>
      </c>
      <c r="U1182" s="13" t="s">
        <v>1793</v>
      </c>
      <c r="V1182" s="15">
        <v>52.271999999999998</v>
      </c>
      <c r="W1182" s="13">
        <v>3</v>
      </c>
      <c r="X1182" s="13">
        <v>0.2</v>
      </c>
      <c r="Y1182" s="15">
        <v>9.8010000000000002</v>
      </c>
    </row>
    <row r="1183" spans="1:25" x14ac:dyDescent="0.3">
      <c r="A1183" s="16">
        <v>3631</v>
      </c>
      <c r="B1183" s="16" t="s">
        <v>3449</v>
      </c>
      <c r="C1183" s="21">
        <f>1/COUNTIF(B:B,'Store Data - 2017'!$B1183)</f>
        <v>0.5</v>
      </c>
      <c r="D1183" s="17">
        <v>43065</v>
      </c>
      <c r="E1183" s="17">
        <v>43069</v>
      </c>
      <c r="F1183" s="22" t="str">
        <f>TEXT('Store Data - 2017'!$D1183,"mmmm")</f>
        <v>November</v>
      </c>
      <c r="G1183" s="22" t="str">
        <f>TEXT('Store Data - 2017'!$D1183,"dddd")</f>
        <v>Sunday</v>
      </c>
      <c r="H1183" s="16" t="s">
        <v>22</v>
      </c>
      <c r="I1183" s="16" t="s">
        <v>3450</v>
      </c>
      <c r="J1183" s="16" t="s">
        <v>3451</v>
      </c>
      <c r="K1183" s="21">
        <f>1/COUNTIF(J:J,'Store Data - 2017'!$J1183)</f>
        <v>0.5</v>
      </c>
      <c r="L1183" s="16" t="s">
        <v>57</v>
      </c>
      <c r="M1183" s="16" t="s">
        <v>26</v>
      </c>
      <c r="N1183" s="16" t="s">
        <v>165</v>
      </c>
      <c r="O1183" s="16" t="s">
        <v>166</v>
      </c>
      <c r="P1183" s="16">
        <v>43229</v>
      </c>
      <c r="Q1183" s="16" t="s">
        <v>40</v>
      </c>
      <c r="R1183" s="16" t="s">
        <v>3452</v>
      </c>
      <c r="S1183" s="16" t="s">
        <v>31</v>
      </c>
      <c r="T1183" s="16" t="s">
        <v>190</v>
      </c>
      <c r="U1183" s="16" t="s">
        <v>3453</v>
      </c>
      <c r="V1183" s="18">
        <v>213.136</v>
      </c>
      <c r="W1183" s="16">
        <v>7</v>
      </c>
      <c r="X1183" s="16">
        <v>0.2</v>
      </c>
      <c r="Y1183" s="18">
        <v>23.977799999999998</v>
      </c>
    </row>
    <row r="1184" spans="1:25" x14ac:dyDescent="0.3">
      <c r="A1184" s="13">
        <v>3632</v>
      </c>
      <c r="B1184" s="13" t="s">
        <v>3454</v>
      </c>
      <c r="C1184" s="21">
        <f>1/COUNTIF(B:B,'Store Data - 2017'!$B1184)</f>
        <v>0.5</v>
      </c>
      <c r="D1184" s="14">
        <v>42858</v>
      </c>
      <c r="E1184" s="14">
        <v>42863</v>
      </c>
      <c r="F1184" s="22" t="str">
        <f>TEXT('Store Data - 2017'!$D1184,"mmmm")</f>
        <v>May</v>
      </c>
      <c r="G1184" s="22" t="str">
        <f>TEXT('Store Data - 2017'!$D1184,"dddd")</f>
        <v>Wednesday</v>
      </c>
      <c r="H1184" s="13" t="s">
        <v>35</v>
      </c>
      <c r="I1184" s="13" t="s">
        <v>3455</v>
      </c>
      <c r="J1184" s="13" t="s">
        <v>3456</v>
      </c>
      <c r="K1184" s="21">
        <f>1/COUNTIF(J:J,'Store Data - 2017'!$J1184)</f>
        <v>0.5</v>
      </c>
      <c r="L1184" s="13" t="s">
        <v>57</v>
      </c>
      <c r="M1184" s="13" t="s">
        <v>26</v>
      </c>
      <c r="N1184" s="13" t="s">
        <v>452</v>
      </c>
      <c r="O1184" s="13" t="s">
        <v>134</v>
      </c>
      <c r="P1184" s="13">
        <v>90004</v>
      </c>
      <c r="Q1184" s="13" t="s">
        <v>120</v>
      </c>
      <c r="R1184" s="13" t="s">
        <v>3457</v>
      </c>
      <c r="S1184" s="13" t="s">
        <v>31</v>
      </c>
      <c r="T1184" s="13" t="s">
        <v>70</v>
      </c>
      <c r="U1184" s="13" t="s">
        <v>3458</v>
      </c>
      <c r="V1184" s="15">
        <v>69.52</v>
      </c>
      <c r="W1184" s="13">
        <v>2</v>
      </c>
      <c r="X1184" s="13">
        <v>0</v>
      </c>
      <c r="Y1184" s="15">
        <v>19.465599999999998</v>
      </c>
    </row>
    <row r="1185" spans="1:25" x14ac:dyDescent="0.3">
      <c r="A1185" s="16">
        <v>3633</v>
      </c>
      <c r="B1185" s="16" t="s">
        <v>3454</v>
      </c>
      <c r="C1185" s="21">
        <f>1/COUNTIF(B:B,'Store Data - 2017'!$B1185)</f>
        <v>0.5</v>
      </c>
      <c r="D1185" s="17">
        <v>42858</v>
      </c>
      <c r="E1185" s="17">
        <v>42863</v>
      </c>
      <c r="F1185" s="22" t="str">
        <f>TEXT('Store Data - 2017'!$D1185,"mmmm")</f>
        <v>May</v>
      </c>
      <c r="G1185" s="22" t="str">
        <f>TEXT('Store Data - 2017'!$D1185,"dddd")</f>
        <v>Wednesday</v>
      </c>
      <c r="H1185" s="16" t="s">
        <v>35</v>
      </c>
      <c r="I1185" s="16" t="s">
        <v>3455</v>
      </c>
      <c r="J1185" s="16" t="s">
        <v>3456</v>
      </c>
      <c r="K1185" s="21">
        <f>1/COUNTIF(J:J,'Store Data - 2017'!$J1185)</f>
        <v>0.5</v>
      </c>
      <c r="L1185" s="16" t="s">
        <v>57</v>
      </c>
      <c r="M1185" s="16" t="s">
        <v>26</v>
      </c>
      <c r="N1185" s="16" t="s">
        <v>452</v>
      </c>
      <c r="O1185" s="16" t="s">
        <v>134</v>
      </c>
      <c r="P1185" s="16">
        <v>90004</v>
      </c>
      <c r="Q1185" s="16" t="s">
        <v>120</v>
      </c>
      <c r="R1185" s="16" t="s">
        <v>2040</v>
      </c>
      <c r="S1185" s="16" t="s">
        <v>31</v>
      </c>
      <c r="T1185" s="16" t="s">
        <v>70</v>
      </c>
      <c r="U1185" s="16" t="s">
        <v>2041</v>
      </c>
      <c r="V1185" s="18">
        <v>763.44</v>
      </c>
      <c r="W1185" s="16">
        <v>8</v>
      </c>
      <c r="X1185" s="16">
        <v>0</v>
      </c>
      <c r="Y1185" s="18">
        <v>45.806399999999996</v>
      </c>
    </row>
    <row r="1186" spans="1:25" x14ac:dyDescent="0.3">
      <c r="A1186" s="13">
        <v>3651</v>
      </c>
      <c r="B1186" s="13" t="s">
        <v>3459</v>
      </c>
      <c r="C1186" s="21">
        <f>1/COUNTIF(B:B,'Store Data - 2017'!$B1186)</f>
        <v>0.25</v>
      </c>
      <c r="D1186" s="14">
        <v>43078</v>
      </c>
      <c r="E1186" s="14">
        <v>43080</v>
      </c>
      <c r="F1186" s="22" t="str">
        <f>TEXT('Store Data - 2017'!$D1186,"mmmm")</f>
        <v>December</v>
      </c>
      <c r="G1186" s="22" t="str">
        <f>TEXT('Store Data - 2017'!$D1186,"dddd")</f>
        <v>Saturday</v>
      </c>
      <c r="H1186" s="13" t="s">
        <v>35</v>
      </c>
      <c r="I1186" s="13" t="s">
        <v>2045</v>
      </c>
      <c r="J1186" s="13" t="s">
        <v>2046</v>
      </c>
      <c r="K1186" s="21">
        <f>1/COUNTIF(J:J,'Store Data - 2017'!$J1186)</f>
        <v>0.125</v>
      </c>
      <c r="L1186" s="13" t="s">
        <v>25</v>
      </c>
      <c r="M1186" s="13" t="s">
        <v>26</v>
      </c>
      <c r="N1186" s="13" t="s">
        <v>553</v>
      </c>
      <c r="O1186" s="13" t="s">
        <v>76</v>
      </c>
      <c r="P1186" s="13">
        <v>48234</v>
      </c>
      <c r="Q1186" s="13" t="s">
        <v>51</v>
      </c>
      <c r="R1186" s="13" t="s">
        <v>3460</v>
      </c>
      <c r="S1186" s="13" t="s">
        <v>61</v>
      </c>
      <c r="T1186" s="13" t="s">
        <v>110</v>
      </c>
      <c r="U1186" s="13" t="s">
        <v>3461</v>
      </c>
      <c r="V1186" s="15">
        <v>104.88</v>
      </c>
      <c r="W1186" s="13">
        <v>6</v>
      </c>
      <c r="X1186" s="13">
        <v>0</v>
      </c>
      <c r="Y1186" s="15">
        <v>41.951999999999998</v>
      </c>
    </row>
    <row r="1187" spans="1:25" x14ac:dyDescent="0.3">
      <c r="A1187" s="16">
        <v>3652</v>
      </c>
      <c r="B1187" s="16" t="s">
        <v>3459</v>
      </c>
      <c r="C1187" s="21">
        <f>1/COUNTIF(B:B,'Store Data - 2017'!$B1187)</f>
        <v>0.25</v>
      </c>
      <c r="D1187" s="17">
        <v>43078</v>
      </c>
      <c r="E1187" s="17">
        <v>43080</v>
      </c>
      <c r="F1187" s="22" t="str">
        <f>TEXT('Store Data - 2017'!$D1187,"mmmm")</f>
        <v>December</v>
      </c>
      <c r="G1187" s="22" t="str">
        <f>TEXT('Store Data - 2017'!$D1187,"dddd")</f>
        <v>Saturday</v>
      </c>
      <c r="H1187" s="16" t="s">
        <v>35</v>
      </c>
      <c r="I1187" s="16" t="s">
        <v>2045</v>
      </c>
      <c r="J1187" s="16" t="s">
        <v>2046</v>
      </c>
      <c r="K1187" s="21">
        <f>1/COUNTIF(J:J,'Store Data - 2017'!$J1187)</f>
        <v>0.125</v>
      </c>
      <c r="L1187" s="16" t="s">
        <v>25</v>
      </c>
      <c r="M1187" s="16" t="s">
        <v>26</v>
      </c>
      <c r="N1187" s="16" t="s">
        <v>553</v>
      </c>
      <c r="O1187" s="16" t="s">
        <v>76</v>
      </c>
      <c r="P1187" s="16">
        <v>48234</v>
      </c>
      <c r="Q1187" s="16" t="s">
        <v>51</v>
      </c>
      <c r="R1187" s="16" t="s">
        <v>2108</v>
      </c>
      <c r="S1187" s="16" t="s">
        <v>31</v>
      </c>
      <c r="T1187" s="16" t="s">
        <v>146</v>
      </c>
      <c r="U1187" s="16" t="s">
        <v>2109</v>
      </c>
      <c r="V1187" s="18">
        <v>34.700000000000003</v>
      </c>
      <c r="W1187" s="16">
        <v>5</v>
      </c>
      <c r="X1187" s="16">
        <v>0</v>
      </c>
      <c r="Y1187" s="18">
        <v>12.492000000000001</v>
      </c>
    </row>
    <row r="1188" spans="1:25" x14ac:dyDescent="0.3">
      <c r="A1188" s="13">
        <v>3653</v>
      </c>
      <c r="B1188" s="13" t="s">
        <v>3459</v>
      </c>
      <c r="C1188" s="21">
        <f>1/COUNTIF(B:B,'Store Data - 2017'!$B1188)</f>
        <v>0.25</v>
      </c>
      <c r="D1188" s="14">
        <v>43078</v>
      </c>
      <c r="E1188" s="14">
        <v>43080</v>
      </c>
      <c r="F1188" s="22" t="str">
        <f>TEXT('Store Data - 2017'!$D1188,"mmmm")</f>
        <v>December</v>
      </c>
      <c r="G1188" s="22" t="str">
        <f>TEXT('Store Data - 2017'!$D1188,"dddd")</f>
        <v>Saturday</v>
      </c>
      <c r="H1188" s="13" t="s">
        <v>35</v>
      </c>
      <c r="I1188" s="13" t="s">
        <v>2045</v>
      </c>
      <c r="J1188" s="13" t="s">
        <v>2046</v>
      </c>
      <c r="K1188" s="21">
        <f>1/COUNTIF(J:J,'Store Data - 2017'!$J1188)</f>
        <v>0.125</v>
      </c>
      <c r="L1188" s="13" t="s">
        <v>25</v>
      </c>
      <c r="M1188" s="13" t="s">
        <v>26</v>
      </c>
      <c r="N1188" s="13" t="s">
        <v>553</v>
      </c>
      <c r="O1188" s="13" t="s">
        <v>76</v>
      </c>
      <c r="P1188" s="13">
        <v>48234</v>
      </c>
      <c r="Q1188" s="13" t="s">
        <v>51</v>
      </c>
      <c r="R1188" s="13" t="s">
        <v>1598</v>
      </c>
      <c r="S1188" s="13" t="s">
        <v>31</v>
      </c>
      <c r="T1188" s="13" t="s">
        <v>84</v>
      </c>
      <c r="U1188" s="13" t="s">
        <v>1599</v>
      </c>
      <c r="V1188" s="15">
        <v>33.72</v>
      </c>
      <c r="W1188" s="13">
        <v>4</v>
      </c>
      <c r="X1188" s="13">
        <v>0</v>
      </c>
      <c r="Y1188" s="15">
        <v>15.511200000000001</v>
      </c>
    </row>
    <row r="1189" spans="1:25" x14ac:dyDescent="0.3">
      <c r="A1189" s="16">
        <v>3654</v>
      </c>
      <c r="B1189" s="16" t="s">
        <v>3459</v>
      </c>
      <c r="C1189" s="21">
        <f>1/COUNTIF(B:B,'Store Data - 2017'!$B1189)</f>
        <v>0.25</v>
      </c>
      <c r="D1189" s="17">
        <v>43078</v>
      </c>
      <c r="E1189" s="17">
        <v>43080</v>
      </c>
      <c r="F1189" s="22" t="str">
        <f>TEXT('Store Data - 2017'!$D1189,"mmmm")</f>
        <v>December</v>
      </c>
      <c r="G1189" s="22" t="str">
        <f>TEXT('Store Data - 2017'!$D1189,"dddd")</f>
        <v>Saturday</v>
      </c>
      <c r="H1189" s="16" t="s">
        <v>35</v>
      </c>
      <c r="I1189" s="16" t="s">
        <v>2045</v>
      </c>
      <c r="J1189" s="16" t="s">
        <v>2046</v>
      </c>
      <c r="K1189" s="21">
        <f>1/COUNTIF(J:J,'Store Data - 2017'!$J1189)</f>
        <v>0.125</v>
      </c>
      <c r="L1189" s="16" t="s">
        <v>25</v>
      </c>
      <c r="M1189" s="16" t="s">
        <v>26</v>
      </c>
      <c r="N1189" s="16" t="s">
        <v>553</v>
      </c>
      <c r="O1189" s="16" t="s">
        <v>76</v>
      </c>
      <c r="P1189" s="16">
        <v>48234</v>
      </c>
      <c r="Q1189" s="16" t="s">
        <v>51</v>
      </c>
      <c r="R1189" s="16" t="s">
        <v>3462</v>
      </c>
      <c r="S1189" s="16" t="s">
        <v>31</v>
      </c>
      <c r="T1189" s="16" t="s">
        <v>32</v>
      </c>
      <c r="U1189" s="16" t="s">
        <v>53</v>
      </c>
      <c r="V1189" s="18">
        <v>14.94</v>
      </c>
      <c r="W1189" s="16">
        <v>3</v>
      </c>
      <c r="X1189" s="16">
        <v>0</v>
      </c>
      <c r="Y1189" s="18">
        <v>7.0217999999999998</v>
      </c>
    </row>
    <row r="1190" spans="1:25" x14ac:dyDescent="0.3">
      <c r="A1190" s="13">
        <v>3655</v>
      </c>
      <c r="B1190" s="13" t="s">
        <v>3463</v>
      </c>
      <c r="C1190" s="21">
        <f>1/COUNTIF(B:B,'Store Data - 2017'!$B1190)</f>
        <v>1</v>
      </c>
      <c r="D1190" s="14">
        <v>42978</v>
      </c>
      <c r="E1190" s="14">
        <v>42983</v>
      </c>
      <c r="F1190" s="22" t="str">
        <f>TEXT('Store Data - 2017'!$D1190,"mmmm")</f>
        <v>August</v>
      </c>
      <c r="G1190" s="22" t="str">
        <f>TEXT('Store Data - 2017'!$D1190,"dddd")</f>
        <v>Thursday</v>
      </c>
      <c r="H1190" s="13" t="s">
        <v>22</v>
      </c>
      <c r="I1190" s="13" t="s">
        <v>3464</v>
      </c>
      <c r="J1190" s="13" t="s">
        <v>3465</v>
      </c>
      <c r="K1190" s="21">
        <f>1/COUNTIF(J:J,'Store Data - 2017'!$J1190)</f>
        <v>0.5</v>
      </c>
      <c r="L1190" s="13" t="s">
        <v>25</v>
      </c>
      <c r="M1190" s="13" t="s">
        <v>26</v>
      </c>
      <c r="N1190" s="13" t="s">
        <v>460</v>
      </c>
      <c r="O1190" s="13" t="s">
        <v>496</v>
      </c>
      <c r="P1190" s="13">
        <v>46226</v>
      </c>
      <c r="Q1190" s="13" t="s">
        <v>51</v>
      </c>
      <c r="R1190" s="13" t="s">
        <v>3466</v>
      </c>
      <c r="S1190" s="13" t="s">
        <v>31</v>
      </c>
      <c r="T1190" s="13" t="s">
        <v>190</v>
      </c>
      <c r="U1190" s="13" t="s">
        <v>3467</v>
      </c>
      <c r="V1190" s="15">
        <v>638.73</v>
      </c>
      <c r="W1190" s="13">
        <v>9</v>
      </c>
      <c r="X1190" s="13">
        <v>0</v>
      </c>
      <c r="Y1190" s="15">
        <v>166.06979999999999</v>
      </c>
    </row>
    <row r="1191" spans="1:25" x14ac:dyDescent="0.3">
      <c r="A1191" s="16">
        <v>3656</v>
      </c>
      <c r="B1191" s="16" t="s">
        <v>3468</v>
      </c>
      <c r="C1191" s="21">
        <f>1/COUNTIF(B:B,'Store Data - 2017'!$B1191)</f>
        <v>1</v>
      </c>
      <c r="D1191" s="17">
        <v>42849</v>
      </c>
      <c r="E1191" s="17">
        <v>42855</v>
      </c>
      <c r="F1191" s="22" t="str">
        <f>TEXT('Store Data - 2017'!$D1191,"mmmm")</f>
        <v>April</v>
      </c>
      <c r="G1191" s="22" t="str">
        <f>TEXT('Store Data - 2017'!$D1191,"dddd")</f>
        <v>Monday</v>
      </c>
      <c r="H1191" s="16" t="s">
        <v>22</v>
      </c>
      <c r="I1191" s="16" t="s">
        <v>832</v>
      </c>
      <c r="J1191" s="16" t="s">
        <v>833</v>
      </c>
      <c r="K1191" s="21">
        <f>1/COUNTIF(J:J,'Store Data - 2017'!$J1191)</f>
        <v>0.5</v>
      </c>
      <c r="L1191" s="16" t="s">
        <v>57</v>
      </c>
      <c r="M1191" s="16" t="s">
        <v>26</v>
      </c>
      <c r="N1191" s="16" t="s">
        <v>584</v>
      </c>
      <c r="O1191" s="16" t="s">
        <v>68</v>
      </c>
      <c r="P1191" s="16">
        <v>32216</v>
      </c>
      <c r="Q1191" s="16" t="s">
        <v>29</v>
      </c>
      <c r="R1191" s="16" t="s">
        <v>3469</v>
      </c>
      <c r="S1191" s="16" t="s">
        <v>31</v>
      </c>
      <c r="T1191" s="16" t="s">
        <v>70</v>
      </c>
      <c r="U1191" s="16" t="s">
        <v>3470</v>
      </c>
      <c r="V1191" s="18">
        <v>113.568</v>
      </c>
      <c r="W1191" s="16">
        <v>2</v>
      </c>
      <c r="X1191" s="16">
        <v>0.2</v>
      </c>
      <c r="Y1191" s="18">
        <v>-21.294</v>
      </c>
    </row>
    <row r="1192" spans="1:25" x14ac:dyDescent="0.3">
      <c r="A1192" s="13">
        <v>3657</v>
      </c>
      <c r="B1192" s="13" t="s">
        <v>3471</v>
      </c>
      <c r="C1192" s="21">
        <f>1/COUNTIF(B:B,'Store Data - 2017'!$B1192)</f>
        <v>1</v>
      </c>
      <c r="D1192" s="14">
        <v>42986</v>
      </c>
      <c r="E1192" s="14">
        <v>42992</v>
      </c>
      <c r="F1192" s="22" t="str">
        <f>TEXT('Store Data - 2017'!$D1192,"mmmm")</f>
        <v>September</v>
      </c>
      <c r="G1192" s="22" t="str">
        <f>TEXT('Store Data - 2017'!$D1192,"dddd")</f>
        <v>Friday</v>
      </c>
      <c r="H1192" s="13" t="s">
        <v>22</v>
      </c>
      <c r="I1192" s="13" t="s">
        <v>3472</v>
      </c>
      <c r="J1192" s="13" t="s">
        <v>3473</v>
      </c>
      <c r="K1192" s="21">
        <f>1/COUNTIF(J:J,'Store Data - 2017'!$J1192)</f>
        <v>0.1</v>
      </c>
      <c r="L1192" s="13" t="s">
        <v>57</v>
      </c>
      <c r="M1192" s="13" t="s">
        <v>26</v>
      </c>
      <c r="N1192" s="13" t="s">
        <v>1786</v>
      </c>
      <c r="O1192" s="13" t="s">
        <v>166</v>
      </c>
      <c r="P1192" s="13">
        <v>43017</v>
      </c>
      <c r="Q1192" s="13" t="s">
        <v>40</v>
      </c>
      <c r="R1192" s="13" t="s">
        <v>3474</v>
      </c>
      <c r="S1192" s="13" t="s">
        <v>61</v>
      </c>
      <c r="T1192" s="13" t="s">
        <v>110</v>
      </c>
      <c r="U1192" s="13" t="s">
        <v>3475</v>
      </c>
      <c r="V1192" s="15">
        <v>9.0960000000000001</v>
      </c>
      <c r="W1192" s="13">
        <v>1</v>
      </c>
      <c r="X1192" s="13">
        <v>0.2</v>
      </c>
      <c r="Y1192" s="15">
        <v>1.7055</v>
      </c>
    </row>
    <row r="1193" spans="1:25" x14ac:dyDescent="0.3">
      <c r="A1193" s="16">
        <v>3663</v>
      </c>
      <c r="B1193" s="16" t="s">
        <v>3476</v>
      </c>
      <c r="C1193" s="21">
        <f>1/COUNTIF(B:B,'Store Data - 2017'!$B1193)</f>
        <v>0.5</v>
      </c>
      <c r="D1193" s="17">
        <v>42919</v>
      </c>
      <c r="E1193" s="17">
        <v>42925</v>
      </c>
      <c r="F1193" s="22" t="str">
        <f>TEXT('Store Data - 2017'!$D1193,"mmmm")</f>
        <v>July</v>
      </c>
      <c r="G1193" s="22" t="str">
        <f>TEXT('Store Data - 2017'!$D1193,"dddd")</f>
        <v>Monday</v>
      </c>
      <c r="H1193" s="16" t="s">
        <v>22</v>
      </c>
      <c r="I1193" s="16" t="s">
        <v>3429</v>
      </c>
      <c r="J1193" s="16" t="s">
        <v>3430</v>
      </c>
      <c r="K1193" s="21">
        <f>1/COUNTIF(J:J,'Store Data - 2017'!$J1193)</f>
        <v>7.6923076923076927E-2</v>
      </c>
      <c r="L1193" s="16" t="s">
        <v>48</v>
      </c>
      <c r="M1193" s="16" t="s">
        <v>26</v>
      </c>
      <c r="N1193" s="16" t="s">
        <v>737</v>
      </c>
      <c r="O1193" s="16" t="s">
        <v>345</v>
      </c>
      <c r="P1193" s="16">
        <v>2169</v>
      </c>
      <c r="Q1193" s="16" t="s">
        <v>40</v>
      </c>
      <c r="R1193" s="16" t="s">
        <v>3477</v>
      </c>
      <c r="S1193" s="16" t="s">
        <v>61</v>
      </c>
      <c r="T1193" s="16" t="s">
        <v>110</v>
      </c>
      <c r="U1193" s="16" t="s">
        <v>3478</v>
      </c>
      <c r="V1193" s="18">
        <v>258.89999999999998</v>
      </c>
      <c r="W1193" s="16">
        <v>10</v>
      </c>
      <c r="X1193" s="16">
        <v>0</v>
      </c>
      <c r="Y1193" s="18">
        <v>93.203999999999994</v>
      </c>
    </row>
    <row r="1194" spans="1:25" x14ac:dyDescent="0.3">
      <c r="A1194" s="13">
        <v>3664</v>
      </c>
      <c r="B1194" s="13" t="s">
        <v>3476</v>
      </c>
      <c r="C1194" s="21">
        <f>1/COUNTIF(B:B,'Store Data - 2017'!$B1194)</f>
        <v>0.5</v>
      </c>
      <c r="D1194" s="14">
        <v>42919</v>
      </c>
      <c r="E1194" s="14">
        <v>42925</v>
      </c>
      <c r="F1194" s="22" t="str">
        <f>TEXT('Store Data - 2017'!$D1194,"mmmm")</f>
        <v>July</v>
      </c>
      <c r="G1194" s="22" t="str">
        <f>TEXT('Store Data - 2017'!$D1194,"dddd")</f>
        <v>Monday</v>
      </c>
      <c r="H1194" s="13" t="s">
        <v>22</v>
      </c>
      <c r="I1194" s="13" t="s">
        <v>3429</v>
      </c>
      <c r="J1194" s="13" t="s">
        <v>3430</v>
      </c>
      <c r="K1194" s="21">
        <f>1/COUNTIF(J:J,'Store Data - 2017'!$J1194)</f>
        <v>7.6923076923076927E-2</v>
      </c>
      <c r="L1194" s="13" t="s">
        <v>48</v>
      </c>
      <c r="M1194" s="13" t="s">
        <v>26</v>
      </c>
      <c r="N1194" s="13" t="s">
        <v>737</v>
      </c>
      <c r="O1194" s="13" t="s">
        <v>345</v>
      </c>
      <c r="P1194" s="13">
        <v>2169</v>
      </c>
      <c r="Q1194" s="13" t="s">
        <v>40</v>
      </c>
      <c r="R1194" s="13" t="s">
        <v>422</v>
      </c>
      <c r="S1194" s="13" t="s">
        <v>31</v>
      </c>
      <c r="T1194" s="13" t="s">
        <v>32</v>
      </c>
      <c r="U1194" s="13" t="s">
        <v>3479</v>
      </c>
      <c r="V1194" s="15">
        <v>24.56</v>
      </c>
      <c r="W1194" s="13">
        <v>2</v>
      </c>
      <c r="X1194" s="13">
        <v>0</v>
      </c>
      <c r="Y1194" s="15">
        <v>11.543200000000001</v>
      </c>
    </row>
    <row r="1195" spans="1:25" x14ac:dyDescent="0.3">
      <c r="A1195" s="16">
        <v>3675</v>
      </c>
      <c r="B1195" s="16" t="s">
        <v>3480</v>
      </c>
      <c r="C1195" s="21">
        <f>1/COUNTIF(B:B,'Store Data - 2017'!$B1195)</f>
        <v>0.5</v>
      </c>
      <c r="D1195" s="17">
        <v>43045</v>
      </c>
      <c r="E1195" s="17">
        <v>43050</v>
      </c>
      <c r="F1195" s="22" t="str">
        <f>TEXT('Store Data - 2017'!$D1195,"mmmm")</f>
        <v>November</v>
      </c>
      <c r="G1195" s="22" t="str">
        <f>TEXT('Store Data - 2017'!$D1195,"dddd")</f>
        <v>Monday</v>
      </c>
      <c r="H1195" s="16" t="s">
        <v>22</v>
      </c>
      <c r="I1195" s="16" t="s">
        <v>3481</v>
      </c>
      <c r="J1195" s="16" t="s">
        <v>3482</v>
      </c>
      <c r="K1195" s="21">
        <f>1/COUNTIF(J:J,'Store Data - 2017'!$J1195)</f>
        <v>8.3333333333333329E-2</v>
      </c>
      <c r="L1195" s="16" t="s">
        <v>25</v>
      </c>
      <c r="M1195" s="16" t="s">
        <v>26</v>
      </c>
      <c r="N1195" s="16" t="s">
        <v>38</v>
      </c>
      <c r="O1195" s="16" t="s">
        <v>39</v>
      </c>
      <c r="P1195" s="16">
        <v>19143</v>
      </c>
      <c r="Q1195" s="16" t="s">
        <v>40</v>
      </c>
      <c r="R1195" s="16" t="s">
        <v>3483</v>
      </c>
      <c r="S1195" s="16" t="s">
        <v>42</v>
      </c>
      <c r="T1195" s="16" t="s">
        <v>43</v>
      </c>
      <c r="U1195" s="16" t="s">
        <v>3484</v>
      </c>
      <c r="V1195" s="18">
        <v>127.372</v>
      </c>
      <c r="W1195" s="16">
        <v>2</v>
      </c>
      <c r="X1195" s="16">
        <v>0.3</v>
      </c>
      <c r="Y1195" s="18">
        <v>-30.933199999999999</v>
      </c>
    </row>
    <row r="1196" spans="1:25" x14ac:dyDescent="0.3">
      <c r="A1196" s="13">
        <v>3676</v>
      </c>
      <c r="B1196" s="13" t="s">
        <v>3480</v>
      </c>
      <c r="C1196" s="21">
        <f>1/COUNTIF(B:B,'Store Data - 2017'!$B1196)</f>
        <v>0.5</v>
      </c>
      <c r="D1196" s="14">
        <v>43045</v>
      </c>
      <c r="E1196" s="14">
        <v>43050</v>
      </c>
      <c r="F1196" s="22" t="str">
        <f>TEXT('Store Data - 2017'!$D1196,"mmmm")</f>
        <v>November</v>
      </c>
      <c r="G1196" s="22" t="str">
        <f>TEXT('Store Data - 2017'!$D1196,"dddd")</f>
        <v>Monday</v>
      </c>
      <c r="H1196" s="13" t="s">
        <v>22</v>
      </c>
      <c r="I1196" s="13" t="s">
        <v>3481</v>
      </c>
      <c r="J1196" s="13" t="s">
        <v>3482</v>
      </c>
      <c r="K1196" s="21">
        <f>1/COUNTIF(J:J,'Store Data - 2017'!$J1196)</f>
        <v>8.3333333333333329E-2</v>
      </c>
      <c r="L1196" s="13" t="s">
        <v>25</v>
      </c>
      <c r="M1196" s="13" t="s">
        <v>26</v>
      </c>
      <c r="N1196" s="13" t="s">
        <v>38</v>
      </c>
      <c r="O1196" s="13" t="s">
        <v>39</v>
      </c>
      <c r="P1196" s="13">
        <v>19143</v>
      </c>
      <c r="Q1196" s="13" t="s">
        <v>40</v>
      </c>
      <c r="R1196" s="13" t="s">
        <v>434</v>
      </c>
      <c r="S1196" s="13" t="s">
        <v>31</v>
      </c>
      <c r="T1196" s="13" t="s">
        <v>32</v>
      </c>
      <c r="U1196" s="13" t="s">
        <v>435</v>
      </c>
      <c r="V1196" s="15">
        <v>47.951999999999998</v>
      </c>
      <c r="W1196" s="13">
        <v>3</v>
      </c>
      <c r="X1196" s="13">
        <v>0.2</v>
      </c>
      <c r="Y1196" s="15">
        <v>16.183800000000002</v>
      </c>
    </row>
    <row r="1197" spans="1:25" x14ac:dyDescent="0.3">
      <c r="A1197" s="16">
        <v>3689</v>
      </c>
      <c r="B1197" s="16" t="s">
        <v>3485</v>
      </c>
      <c r="C1197" s="21">
        <f>1/COUNTIF(B:B,'Store Data - 2017'!$B1197)</f>
        <v>0.5</v>
      </c>
      <c r="D1197" s="17">
        <v>42888</v>
      </c>
      <c r="E1197" s="17">
        <v>42891</v>
      </c>
      <c r="F1197" s="22" t="str">
        <f>TEXT('Store Data - 2017'!$D1197,"mmmm")</f>
        <v>June</v>
      </c>
      <c r="G1197" s="22" t="str">
        <f>TEXT('Store Data - 2017'!$D1197,"dddd")</f>
        <v>Friday</v>
      </c>
      <c r="H1197" s="16" t="s">
        <v>35</v>
      </c>
      <c r="I1197" s="16" t="s">
        <v>2184</v>
      </c>
      <c r="J1197" s="16" t="s">
        <v>2185</v>
      </c>
      <c r="K1197" s="21">
        <f>1/COUNTIF(J:J,'Store Data - 2017'!$J1197)</f>
        <v>0.2</v>
      </c>
      <c r="L1197" s="16" t="s">
        <v>25</v>
      </c>
      <c r="M1197" s="16" t="s">
        <v>26</v>
      </c>
      <c r="N1197" s="16" t="s">
        <v>3486</v>
      </c>
      <c r="O1197" s="16" t="s">
        <v>157</v>
      </c>
      <c r="P1197" s="16">
        <v>85204</v>
      </c>
      <c r="Q1197" s="16" t="s">
        <v>120</v>
      </c>
      <c r="R1197" s="16" t="s">
        <v>265</v>
      </c>
      <c r="S1197" s="16" t="s">
        <v>31</v>
      </c>
      <c r="T1197" s="16" t="s">
        <v>32</v>
      </c>
      <c r="U1197" s="16" t="s">
        <v>266</v>
      </c>
      <c r="V1197" s="18">
        <v>25.344000000000001</v>
      </c>
      <c r="W1197" s="16">
        <v>6</v>
      </c>
      <c r="X1197" s="16">
        <v>0.2</v>
      </c>
      <c r="Y1197" s="18">
        <v>7.92</v>
      </c>
    </row>
    <row r="1198" spans="1:25" x14ac:dyDescent="0.3">
      <c r="A1198" s="13">
        <v>3690</v>
      </c>
      <c r="B1198" s="13" t="s">
        <v>3485</v>
      </c>
      <c r="C1198" s="21">
        <f>1/COUNTIF(B:B,'Store Data - 2017'!$B1198)</f>
        <v>0.5</v>
      </c>
      <c r="D1198" s="14">
        <v>42888</v>
      </c>
      <c r="E1198" s="14">
        <v>42891</v>
      </c>
      <c r="F1198" s="22" t="str">
        <f>TEXT('Store Data - 2017'!$D1198,"mmmm")</f>
        <v>June</v>
      </c>
      <c r="G1198" s="22" t="str">
        <f>TEXT('Store Data - 2017'!$D1198,"dddd")</f>
        <v>Friday</v>
      </c>
      <c r="H1198" s="13" t="s">
        <v>35</v>
      </c>
      <c r="I1198" s="13" t="s">
        <v>2184</v>
      </c>
      <c r="J1198" s="13" t="s">
        <v>2185</v>
      </c>
      <c r="K1198" s="21">
        <f>1/COUNTIF(J:J,'Store Data - 2017'!$J1198)</f>
        <v>0.2</v>
      </c>
      <c r="L1198" s="13" t="s">
        <v>25</v>
      </c>
      <c r="M1198" s="13" t="s">
        <v>26</v>
      </c>
      <c r="N1198" s="13" t="s">
        <v>3486</v>
      </c>
      <c r="O1198" s="13" t="s">
        <v>157</v>
      </c>
      <c r="P1198" s="13">
        <v>85204</v>
      </c>
      <c r="Q1198" s="13" t="s">
        <v>120</v>
      </c>
      <c r="R1198" s="13" t="s">
        <v>800</v>
      </c>
      <c r="S1198" s="13" t="s">
        <v>31</v>
      </c>
      <c r="T1198" s="13" t="s">
        <v>180</v>
      </c>
      <c r="U1198" s="13" t="s">
        <v>801</v>
      </c>
      <c r="V1198" s="15">
        <v>43.92</v>
      </c>
      <c r="W1198" s="13">
        <v>5</v>
      </c>
      <c r="X1198" s="13">
        <v>0.2</v>
      </c>
      <c r="Y1198" s="15">
        <v>15.920999999999999</v>
      </c>
    </row>
    <row r="1199" spans="1:25" x14ac:dyDescent="0.3">
      <c r="A1199" s="16">
        <v>3700</v>
      </c>
      <c r="B1199" s="16" t="s">
        <v>3487</v>
      </c>
      <c r="C1199" s="21">
        <f>1/COUNTIF(B:B,'Store Data - 2017'!$B1199)</f>
        <v>1</v>
      </c>
      <c r="D1199" s="17">
        <v>43052</v>
      </c>
      <c r="E1199" s="17">
        <v>43057</v>
      </c>
      <c r="F1199" s="22" t="str">
        <f>TEXT('Store Data - 2017'!$D1199,"mmmm")</f>
        <v>November</v>
      </c>
      <c r="G1199" s="22" t="str">
        <f>TEXT('Store Data - 2017'!$D1199,"dddd")</f>
        <v>Monday</v>
      </c>
      <c r="H1199" s="16" t="s">
        <v>35</v>
      </c>
      <c r="I1199" s="16" t="s">
        <v>538</v>
      </c>
      <c r="J1199" s="16" t="s">
        <v>539</v>
      </c>
      <c r="K1199" s="21">
        <f>1/COUNTIF(J:J,'Store Data - 2017'!$J1199)</f>
        <v>0.125</v>
      </c>
      <c r="L1199" s="16" t="s">
        <v>48</v>
      </c>
      <c r="M1199" s="16" t="s">
        <v>26</v>
      </c>
      <c r="N1199" s="16" t="s">
        <v>3488</v>
      </c>
      <c r="O1199" s="16" t="s">
        <v>127</v>
      </c>
      <c r="P1199" s="16">
        <v>10701</v>
      </c>
      <c r="Q1199" s="16" t="s">
        <v>40</v>
      </c>
      <c r="R1199" s="16" t="s">
        <v>3489</v>
      </c>
      <c r="S1199" s="16" t="s">
        <v>61</v>
      </c>
      <c r="T1199" s="16" t="s">
        <v>110</v>
      </c>
      <c r="U1199" s="16" t="s">
        <v>3490</v>
      </c>
      <c r="V1199" s="18">
        <v>163.96</v>
      </c>
      <c r="W1199" s="16">
        <v>4</v>
      </c>
      <c r="X1199" s="16">
        <v>0</v>
      </c>
      <c r="Y1199" s="18">
        <v>70.502799999999993</v>
      </c>
    </row>
    <row r="1200" spans="1:25" x14ac:dyDescent="0.3">
      <c r="A1200" s="13">
        <v>3701</v>
      </c>
      <c r="B1200" s="13" t="s">
        <v>3491</v>
      </c>
      <c r="C1200" s="21">
        <f>1/COUNTIF(B:B,'Store Data - 2017'!$B1200)</f>
        <v>1</v>
      </c>
      <c r="D1200" s="14">
        <v>43093</v>
      </c>
      <c r="E1200" s="14">
        <v>43098</v>
      </c>
      <c r="F1200" s="22" t="str">
        <f>TEXT('Store Data - 2017'!$D1200,"mmmm")</f>
        <v>December</v>
      </c>
      <c r="G1200" s="22" t="str">
        <f>TEXT('Store Data - 2017'!$D1200,"dddd")</f>
        <v>Sunday</v>
      </c>
      <c r="H1200" s="13" t="s">
        <v>22</v>
      </c>
      <c r="I1200" s="13" t="s">
        <v>2007</v>
      </c>
      <c r="J1200" s="13" t="s">
        <v>2008</v>
      </c>
      <c r="K1200" s="21">
        <f>1/COUNTIF(J:J,'Store Data - 2017'!$J1200)</f>
        <v>6.25E-2</v>
      </c>
      <c r="L1200" s="13" t="s">
        <v>57</v>
      </c>
      <c r="M1200" s="13" t="s">
        <v>26</v>
      </c>
      <c r="N1200" s="13" t="s">
        <v>107</v>
      </c>
      <c r="O1200" s="13" t="s">
        <v>127</v>
      </c>
      <c r="P1200" s="13">
        <v>14609</v>
      </c>
      <c r="Q1200" s="13" t="s">
        <v>40</v>
      </c>
      <c r="R1200" s="13" t="s">
        <v>3492</v>
      </c>
      <c r="S1200" s="13" t="s">
        <v>42</v>
      </c>
      <c r="T1200" s="13" t="s">
        <v>87</v>
      </c>
      <c r="U1200" s="13" t="s">
        <v>3493</v>
      </c>
      <c r="V1200" s="15">
        <v>37.93</v>
      </c>
      <c r="W1200" s="13">
        <v>1</v>
      </c>
      <c r="X1200" s="13">
        <v>0</v>
      </c>
      <c r="Y1200" s="15">
        <v>6.8273999999999999</v>
      </c>
    </row>
    <row r="1201" spans="1:25" x14ac:dyDescent="0.3">
      <c r="A1201" s="16">
        <v>3707</v>
      </c>
      <c r="B1201" s="16" t="s">
        <v>3494</v>
      </c>
      <c r="C1201" s="21">
        <f>1/COUNTIF(B:B,'Store Data - 2017'!$B1201)</f>
        <v>1</v>
      </c>
      <c r="D1201" s="17">
        <v>42812</v>
      </c>
      <c r="E1201" s="17">
        <v>42816</v>
      </c>
      <c r="F1201" s="22" t="str">
        <f>TEXT('Store Data - 2017'!$D1201,"mmmm")</f>
        <v>March</v>
      </c>
      <c r="G1201" s="22" t="str">
        <f>TEXT('Store Data - 2017'!$D1201,"dddd")</f>
        <v>Saturday</v>
      </c>
      <c r="H1201" s="16" t="s">
        <v>22</v>
      </c>
      <c r="I1201" s="16" t="s">
        <v>3495</v>
      </c>
      <c r="J1201" s="16" t="s">
        <v>3496</v>
      </c>
      <c r="K1201" s="21">
        <f>1/COUNTIF(J:J,'Store Data - 2017'!$J1201)</f>
        <v>1</v>
      </c>
      <c r="L1201" s="16" t="s">
        <v>25</v>
      </c>
      <c r="M1201" s="16" t="s">
        <v>26</v>
      </c>
      <c r="N1201" s="16" t="s">
        <v>220</v>
      </c>
      <c r="O1201" s="16" t="s">
        <v>50</v>
      </c>
      <c r="P1201" s="16">
        <v>75220</v>
      </c>
      <c r="Q1201" s="16" t="s">
        <v>51</v>
      </c>
      <c r="R1201" s="16" t="s">
        <v>3441</v>
      </c>
      <c r="S1201" s="16" t="s">
        <v>31</v>
      </c>
      <c r="T1201" s="16" t="s">
        <v>146</v>
      </c>
      <c r="U1201" s="16" t="s">
        <v>3442</v>
      </c>
      <c r="V1201" s="18">
        <v>23.832000000000001</v>
      </c>
      <c r="W1201" s="16">
        <v>3</v>
      </c>
      <c r="X1201" s="16">
        <v>0.2</v>
      </c>
      <c r="Y1201" s="18">
        <v>6.5537999999999998</v>
      </c>
    </row>
    <row r="1202" spans="1:25" x14ac:dyDescent="0.3">
      <c r="A1202" s="13">
        <v>3711</v>
      </c>
      <c r="B1202" s="13" t="s">
        <v>3497</v>
      </c>
      <c r="C1202" s="21">
        <f>1/COUNTIF(B:B,'Store Data - 2017'!$B1202)</f>
        <v>0.5</v>
      </c>
      <c r="D1202" s="14">
        <v>43023</v>
      </c>
      <c r="E1202" s="14">
        <v>43025</v>
      </c>
      <c r="F1202" s="22" t="str">
        <f>TEXT('Store Data - 2017'!$D1202,"mmmm")</f>
        <v>October</v>
      </c>
      <c r="G1202" s="22" t="str">
        <f>TEXT('Store Data - 2017'!$D1202,"dddd")</f>
        <v>Sunday</v>
      </c>
      <c r="H1202" s="13" t="s">
        <v>80</v>
      </c>
      <c r="I1202" s="13" t="s">
        <v>781</v>
      </c>
      <c r="J1202" s="13" t="s">
        <v>782</v>
      </c>
      <c r="K1202" s="21">
        <f>1/COUNTIF(J:J,'Store Data - 2017'!$J1202)</f>
        <v>0.1111111111111111</v>
      </c>
      <c r="L1202" s="13" t="s">
        <v>57</v>
      </c>
      <c r="M1202" s="13" t="s">
        <v>26</v>
      </c>
      <c r="N1202" s="13" t="s">
        <v>452</v>
      </c>
      <c r="O1202" s="13" t="s">
        <v>134</v>
      </c>
      <c r="P1202" s="13">
        <v>90045</v>
      </c>
      <c r="Q1202" s="13" t="s">
        <v>120</v>
      </c>
      <c r="R1202" s="13" t="s">
        <v>250</v>
      </c>
      <c r="S1202" s="13" t="s">
        <v>42</v>
      </c>
      <c r="T1202" s="13" t="s">
        <v>251</v>
      </c>
      <c r="U1202" s="13" t="s">
        <v>252</v>
      </c>
      <c r="V1202" s="15">
        <v>510.24</v>
      </c>
      <c r="W1202" s="13">
        <v>3</v>
      </c>
      <c r="X1202" s="13">
        <v>0.2</v>
      </c>
      <c r="Y1202" s="15">
        <v>6.3780000000000001</v>
      </c>
    </row>
    <row r="1203" spans="1:25" x14ac:dyDescent="0.3">
      <c r="A1203" s="16">
        <v>3712</v>
      </c>
      <c r="B1203" s="16" t="s">
        <v>3497</v>
      </c>
      <c r="C1203" s="21">
        <f>1/COUNTIF(B:B,'Store Data - 2017'!$B1203)</f>
        <v>0.5</v>
      </c>
      <c r="D1203" s="17">
        <v>43023</v>
      </c>
      <c r="E1203" s="17">
        <v>43025</v>
      </c>
      <c r="F1203" s="22" t="str">
        <f>TEXT('Store Data - 2017'!$D1203,"mmmm")</f>
        <v>October</v>
      </c>
      <c r="G1203" s="22" t="str">
        <f>TEXT('Store Data - 2017'!$D1203,"dddd")</f>
        <v>Sunday</v>
      </c>
      <c r="H1203" s="16" t="s">
        <v>80</v>
      </c>
      <c r="I1203" s="16" t="s">
        <v>781</v>
      </c>
      <c r="J1203" s="16" t="s">
        <v>782</v>
      </c>
      <c r="K1203" s="21">
        <f>1/COUNTIF(J:J,'Store Data - 2017'!$J1203)</f>
        <v>0.1111111111111111</v>
      </c>
      <c r="L1203" s="16" t="s">
        <v>57</v>
      </c>
      <c r="M1203" s="16" t="s">
        <v>26</v>
      </c>
      <c r="N1203" s="16" t="s">
        <v>452</v>
      </c>
      <c r="O1203" s="16" t="s">
        <v>134</v>
      </c>
      <c r="P1203" s="16">
        <v>90045</v>
      </c>
      <c r="Q1203" s="16" t="s">
        <v>120</v>
      </c>
      <c r="R1203" s="16" t="s">
        <v>3498</v>
      </c>
      <c r="S1203" s="16" t="s">
        <v>31</v>
      </c>
      <c r="T1203" s="16" t="s">
        <v>32</v>
      </c>
      <c r="U1203" s="16" t="s">
        <v>3499</v>
      </c>
      <c r="V1203" s="18">
        <v>204.95</v>
      </c>
      <c r="W1203" s="16">
        <v>5</v>
      </c>
      <c r="X1203" s="16">
        <v>0</v>
      </c>
      <c r="Y1203" s="18">
        <v>100.4255</v>
      </c>
    </row>
    <row r="1204" spans="1:25" x14ac:dyDescent="0.3">
      <c r="A1204" s="13">
        <v>3713</v>
      </c>
      <c r="B1204" s="13" t="s">
        <v>3500</v>
      </c>
      <c r="C1204" s="21">
        <f>1/COUNTIF(B:B,'Store Data - 2017'!$B1204)</f>
        <v>0.5</v>
      </c>
      <c r="D1204" s="14">
        <v>42846</v>
      </c>
      <c r="E1204" s="14">
        <v>42849</v>
      </c>
      <c r="F1204" s="22" t="str">
        <f>TEXT('Store Data - 2017'!$D1204,"mmmm")</f>
        <v>April</v>
      </c>
      <c r="G1204" s="22" t="str">
        <f>TEXT('Store Data - 2017'!$D1204,"dddd")</f>
        <v>Friday</v>
      </c>
      <c r="H1204" s="13" t="s">
        <v>80</v>
      </c>
      <c r="I1204" s="13" t="s">
        <v>1806</v>
      </c>
      <c r="J1204" s="13" t="s">
        <v>1807</v>
      </c>
      <c r="K1204" s="21">
        <f>1/COUNTIF(J:J,'Store Data - 2017'!$J1204)</f>
        <v>0.125</v>
      </c>
      <c r="L1204" s="13" t="s">
        <v>25</v>
      </c>
      <c r="M1204" s="13" t="s">
        <v>26</v>
      </c>
      <c r="N1204" s="13" t="s">
        <v>432</v>
      </c>
      <c r="O1204" s="13" t="s">
        <v>433</v>
      </c>
      <c r="P1204" s="13">
        <v>98103</v>
      </c>
      <c r="Q1204" s="13" t="s">
        <v>120</v>
      </c>
      <c r="R1204" s="13" t="s">
        <v>3501</v>
      </c>
      <c r="S1204" s="13" t="s">
        <v>61</v>
      </c>
      <c r="T1204" s="13" t="s">
        <v>110</v>
      </c>
      <c r="U1204" s="13" t="s">
        <v>3502</v>
      </c>
      <c r="V1204" s="15">
        <v>11.54</v>
      </c>
      <c r="W1204" s="13">
        <v>1</v>
      </c>
      <c r="X1204" s="13">
        <v>0</v>
      </c>
      <c r="Y1204" s="15">
        <v>3.4620000000000002</v>
      </c>
    </row>
    <row r="1205" spans="1:25" x14ac:dyDescent="0.3">
      <c r="A1205" s="16">
        <v>3714</v>
      </c>
      <c r="B1205" s="16" t="s">
        <v>3500</v>
      </c>
      <c r="C1205" s="21">
        <f>1/COUNTIF(B:B,'Store Data - 2017'!$B1205)</f>
        <v>0.5</v>
      </c>
      <c r="D1205" s="17">
        <v>42846</v>
      </c>
      <c r="E1205" s="17">
        <v>42849</v>
      </c>
      <c r="F1205" s="22" t="str">
        <f>TEXT('Store Data - 2017'!$D1205,"mmmm")</f>
        <v>April</v>
      </c>
      <c r="G1205" s="22" t="str">
        <f>TEXT('Store Data - 2017'!$D1205,"dddd")</f>
        <v>Friday</v>
      </c>
      <c r="H1205" s="16" t="s">
        <v>80</v>
      </c>
      <c r="I1205" s="16" t="s">
        <v>1806</v>
      </c>
      <c r="J1205" s="16" t="s">
        <v>1807</v>
      </c>
      <c r="K1205" s="21">
        <f>1/COUNTIF(J:J,'Store Data - 2017'!$J1205)</f>
        <v>0.125</v>
      </c>
      <c r="L1205" s="16" t="s">
        <v>25</v>
      </c>
      <c r="M1205" s="16" t="s">
        <v>26</v>
      </c>
      <c r="N1205" s="16" t="s">
        <v>432</v>
      </c>
      <c r="O1205" s="16" t="s">
        <v>433</v>
      </c>
      <c r="P1205" s="16">
        <v>98103</v>
      </c>
      <c r="Q1205" s="16" t="s">
        <v>120</v>
      </c>
      <c r="R1205" s="16" t="s">
        <v>3503</v>
      </c>
      <c r="S1205" s="16" t="s">
        <v>42</v>
      </c>
      <c r="T1205" s="16" t="s">
        <v>87</v>
      </c>
      <c r="U1205" s="16" t="s">
        <v>3504</v>
      </c>
      <c r="V1205" s="18">
        <v>162.6</v>
      </c>
      <c r="W1205" s="16">
        <v>3</v>
      </c>
      <c r="X1205" s="16">
        <v>0</v>
      </c>
      <c r="Y1205" s="18">
        <v>34.146000000000001</v>
      </c>
    </row>
    <row r="1206" spans="1:25" x14ac:dyDescent="0.3">
      <c r="A1206" s="13">
        <v>3717</v>
      </c>
      <c r="B1206" s="13" t="s">
        <v>3505</v>
      </c>
      <c r="C1206" s="21">
        <f>1/COUNTIF(B:B,'Store Data - 2017'!$B1206)</f>
        <v>1</v>
      </c>
      <c r="D1206" s="14">
        <v>42884</v>
      </c>
      <c r="E1206" s="14">
        <v>42888</v>
      </c>
      <c r="F1206" s="22" t="str">
        <f>TEXT('Store Data - 2017'!$D1206,"mmmm")</f>
        <v>May</v>
      </c>
      <c r="G1206" s="22" t="str">
        <f>TEXT('Store Data - 2017'!$D1206,"dddd")</f>
        <v>Monday</v>
      </c>
      <c r="H1206" s="13" t="s">
        <v>22</v>
      </c>
      <c r="I1206" s="13" t="s">
        <v>3506</v>
      </c>
      <c r="J1206" s="13" t="s">
        <v>3507</v>
      </c>
      <c r="K1206" s="21">
        <f>1/COUNTIF(J:J,'Store Data - 2017'!$J1206)</f>
        <v>0.5</v>
      </c>
      <c r="L1206" s="13" t="s">
        <v>48</v>
      </c>
      <c r="M1206" s="13" t="s">
        <v>26</v>
      </c>
      <c r="N1206" s="13" t="s">
        <v>1580</v>
      </c>
      <c r="O1206" s="13" t="s">
        <v>1581</v>
      </c>
      <c r="P1206" s="13">
        <v>68104</v>
      </c>
      <c r="Q1206" s="13" t="s">
        <v>51</v>
      </c>
      <c r="R1206" s="13" t="s">
        <v>2069</v>
      </c>
      <c r="S1206" s="13" t="s">
        <v>31</v>
      </c>
      <c r="T1206" s="13" t="s">
        <v>172</v>
      </c>
      <c r="U1206" s="13" t="s">
        <v>2070</v>
      </c>
      <c r="V1206" s="15">
        <v>23.55</v>
      </c>
      <c r="W1206" s="13">
        <v>5</v>
      </c>
      <c r="X1206" s="13">
        <v>0</v>
      </c>
      <c r="Y1206" s="15">
        <v>1.1775</v>
      </c>
    </row>
    <row r="1207" spans="1:25" x14ac:dyDescent="0.3">
      <c r="A1207" s="16">
        <v>3723</v>
      </c>
      <c r="B1207" s="16" t="s">
        <v>3508</v>
      </c>
      <c r="C1207" s="21">
        <f>1/COUNTIF(B:B,'Store Data - 2017'!$B1207)</f>
        <v>1</v>
      </c>
      <c r="D1207" s="17">
        <v>43061</v>
      </c>
      <c r="E1207" s="17">
        <v>43065</v>
      </c>
      <c r="F1207" s="22" t="str">
        <f>TEXT('Store Data - 2017'!$D1207,"mmmm")</f>
        <v>November</v>
      </c>
      <c r="G1207" s="22" t="str">
        <f>TEXT('Store Data - 2017'!$D1207,"dddd")</f>
        <v>Wednesday</v>
      </c>
      <c r="H1207" s="16" t="s">
        <v>22</v>
      </c>
      <c r="I1207" s="16" t="s">
        <v>1185</v>
      </c>
      <c r="J1207" s="16" t="s">
        <v>1186</v>
      </c>
      <c r="K1207" s="21">
        <f>1/COUNTIF(J:J,'Store Data - 2017'!$J1207)</f>
        <v>0.14285714285714285</v>
      </c>
      <c r="L1207" s="16" t="s">
        <v>25</v>
      </c>
      <c r="M1207" s="16" t="s">
        <v>26</v>
      </c>
      <c r="N1207" s="16" t="s">
        <v>49</v>
      </c>
      <c r="O1207" s="16" t="s">
        <v>50</v>
      </c>
      <c r="P1207" s="16">
        <v>77070</v>
      </c>
      <c r="Q1207" s="16" t="s">
        <v>51</v>
      </c>
      <c r="R1207" s="16" t="s">
        <v>2756</v>
      </c>
      <c r="S1207" s="16" t="s">
        <v>31</v>
      </c>
      <c r="T1207" s="16" t="s">
        <v>146</v>
      </c>
      <c r="U1207" s="16" t="s">
        <v>2757</v>
      </c>
      <c r="V1207" s="18">
        <v>35.712000000000003</v>
      </c>
      <c r="W1207" s="16">
        <v>8</v>
      </c>
      <c r="X1207" s="16">
        <v>0.2</v>
      </c>
      <c r="Y1207" s="18">
        <v>2.2320000000000002</v>
      </c>
    </row>
    <row r="1208" spans="1:25" x14ac:dyDescent="0.3">
      <c r="A1208" s="13">
        <v>3725</v>
      </c>
      <c r="B1208" s="13" t="s">
        <v>3509</v>
      </c>
      <c r="C1208" s="21">
        <f>1/COUNTIF(B:B,'Store Data - 2017'!$B1208)</f>
        <v>1</v>
      </c>
      <c r="D1208" s="14">
        <v>42828</v>
      </c>
      <c r="E1208" s="14">
        <v>42830</v>
      </c>
      <c r="F1208" s="22" t="str">
        <f>TEXT('Store Data - 2017'!$D1208,"mmmm")</f>
        <v>April</v>
      </c>
      <c r="G1208" s="22" t="str">
        <f>TEXT('Store Data - 2017'!$D1208,"dddd")</f>
        <v>Monday</v>
      </c>
      <c r="H1208" s="13" t="s">
        <v>80</v>
      </c>
      <c r="I1208" s="13" t="s">
        <v>1337</v>
      </c>
      <c r="J1208" s="13" t="s">
        <v>1338</v>
      </c>
      <c r="K1208" s="21">
        <f>1/COUNTIF(J:J,'Store Data - 2017'!$J1208)</f>
        <v>0.1</v>
      </c>
      <c r="L1208" s="13" t="s">
        <v>25</v>
      </c>
      <c r="M1208" s="13" t="s">
        <v>26</v>
      </c>
      <c r="N1208" s="13" t="s">
        <v>94</v>
      </c>
      <c r="O1208" s="13" t="s">
        <v>59</v>
      </c>
      <c r="P1208" s="13">
        <v>60653</v>
      </c>
      <c r="Q1208" s="13" t="s">
        <v>51</v>
      </c>
      <c r="R1208" s="13" t="s">
        <v>3199</v>
      </c>
      <c r="S1208" s="13" t="s">
        <v>31</v>
      </c>
      <c r="T1208" s="13" t="s">
        <v>146</v>
      </c>
      <c r="U1208" s="13" t="s">
        <v>3200</v>
      </c>
      <c r="V1208" s="15">
        <v>7.056</v>
      </c>
      <c r="W1208" s="13">
        <v>3</v>
      </c>
      <c r="X1208" s="13">
        <v>0.2</v>
      </c>
      <c r="Y1208" s="15">
        <v>2.2050000000000001</v>
      </c>
    </row>
    <row r="1209" spans="1:25" x14ac:dyDescent="0.3">
      <c r="A1209" s="16">
        <v>3735</v>
      </c>
      <c r="B1209" s="16" t="s">
        <v>3510</v>
      </c>
      <c r="C1209" s="21">
        <f>1/COUNTIF(B:B,'Store Data - 2017'!$B1209)</f>
        <v>0.5</v>
      </c>
      <c r="D1209" s="17">
        <v>42800</v>
      </c>
      <c r="E1209" s="17">
        <v>42805</v>
      </c>
      <c r="F1209" s="22" t="str">
        <f>TEXT('Store Data - 2017'!$D1209,"mmmm")</f>
        <v>March</v>
      </c>
      <c r="G1209" s="22" t="str">
        <f>TEXT('Store Data - 2017'!$D1209,"dddd")</f>
        <v>Monday</v>
      </c>
      <c r="H1209" s="16" t="s">
        <v>35</v>
      </c>
      <c r="I1209" s="16" t="s">
        <v>3511</v>
      </c>
      <c r="J1209" s="16" t="s">
        <v>3512</v>
      </c>
      <c r="K1209" s="21">
        <f>1/COUNTIF(J:J,'Store Data - 2017'!$J1209)</f>
        <v>0.5</v>
      </c>
      <c r="L1209" s="16" t="s">
        <v>25</v>
      </c>
      <c r="M1209" s="16" t="s">
        <v>26</v>
      </c>
      <c r="N1209" s="16" t="s">
        <v>126</v>
      </c>
      <c r="O1209" s="16" t="s">
        <v>127</v>
      </c>
      <c r="P1209" s="16">
        <v>10011</v>
      </c>
      <c r="Q1209" s="16" t="s">
        <v>40</v>
      </c>
      <c r="R1209" s="16" t="s">
        <v>3513</v>
      </c>
      <c r="S1209" s="16" t="s">
        <v>31</v>
      </c>
      <c r="T1209" s="16" t="s">
        <v>32</v>
      </c>
      <c r="U1209" s="16" t="s">
        <v>3514</v>
      </c>
      <c r="V1209" s="18">
        <v>26.38</v>
      </c>
      <c r="W1209" s="16">
        <v>1</v>
      </c>
      <c r="X1209" s="16">
        <v>0</v>
      </c>
      <c r="Y1209" s="18">
        <v>12.1348</v>
      </c>
    </row>
    <row r="1210" spans="1:25" x14ac:dyDescent="0.3">
      <c r="A1210" s="13">
        <v>3736</v>
      </c>
      <c r="B1210" s="13" t="s">
        <v>3510</v>
      </c>
      <c r="C1210" s="21">
        <f>1/COUNTIF(B:B,'Store Data - 2017'!$B1210)</f>
        <v>0.5</v>
      </c>
      <c r="D1210" s="14">
        <v>42800</v>
      </c>
      <c r="E1210" s="14">
        <v>42805</v>
      </c>
      <c r="F1210" s="22" t="str">
        <f>TEXT('Store Data - 2017'!$D1210,"mmmm")</f>
        <v>March</v>
      </c>
      <c r="G1210" s="22" t="str">
        <f>TEXT('Store Data - 2017'!$D1210,"dddd")</f>
        <v>Monday</v>
      </c>
      <c r="H1210" s="13" t="s">
        <v>35</v>
      </c>
      <c r="I1210" s="13" t="s">
        <v>3511</v>
      </c>
      <c r="J1210" s="13" t="s">
        <v>3512</v>
      </c>
      <c r="K1210" s="21">
        <f>1/COUNTIF(J:J,'Store Data - 2017'!$J1210)</f>
        <v>0.5</v>
      </c>
      <c r="L1210" s="13" t="s">
        <v>25</v>
      </c>
      <c r="M1210" s="13" t="s">
        <v>26</v>
      </c>
      <c r="N1210" s="13" t="s">
        <v>126</v>
      </c>
      <c r="O1210" s="13" t="s">
        <v>127</v>
      </c>
      <c r="P1210" s="13">
        <v>10011</v>
      </c>
      <c r="Q1210" s="13" t="s">
        <v>40</v>
      </c>
      <c r="R1210" s="13" t="s">
        <v>1355</v>
      </c>
      <c r="S1210" s="13" t="s">
        <v>42</v>
      </c>
      <c r="T1210" s="13" t="s">
        <v>87</v>
      </c>
      <c r="U1210" s="13" t="s">
        <v>1356</v>
      </c>
      <c r="V1210" s="15">
        <v>71.97</v>
      </c>
      <c r="W1210" s="13">
        <v>3</v>
      </c>
      <c r="X1210" s="13">
        <v>0</v>
      </c>
      <c r="Y1210" s="15">
        <v>16.553100000000001</v>
      </c>
    </row>
    <row r="1211" spans="1:25" x14ac:dyDescent="0.3">
      <c r="A1211" s="16">
        <v>3748</v>
      </c>
      <c r="B1211" s="16" t="s">
        <v>3515</v>
      </c>
      <c r="C1211" s="21">
        <f>1/COUNTIF(B:B,'Store Data - 2017'!$B1211)</f>
        <v>0.125</v>
      </c>
      <c r="D1211" s="17">
        <v>42974</v>
      </c>
      <c r="E1211" s="17">
        <v>42976</v>
      </c>
      <c r="F1211" s="22" t="str">
        <f>TEXT('Store Data - 2017'!$D1211,"mmmm")</f>
        <v>August</v>
      </c>
      <c r="G1211" s="22" t="str">
        <f>TEXT('Store Data - 2017'!$D1211,"dddd")</f>
        <v>Sunday</v>
      </c>
      <c r="H1211" s="16" t="s">
        <v>35</v>
      </c>
      <c r="I1211" s="16" t="s">
        <v>2554</v>
      </c>
      <c r="J1211" s="16" t="s">
        <v>2555</v>
      </c>
      <c r="K1211" s="21">
        <f>1/COUNTIF(J:J,'Store Data - 2017'!$J1211)</f>
        <v>6.6666666666666666E-2</v>
      </c>
      <c r="L1211" s="16" t="s">
        <v>57</v>
      </c>
      <c r="M1211" s="16" t="s">
        <v>26</v>
      </c>
      <c r="N1211" s="16" t="s">
        <v>304</v>
      </c>
      <c r="O1211" s="16" t="s">
        <v>134</v>
      </c>
      <c r="P1211" s="16">
        <v>90301</v>
      </c>
      <c r="Q1211" s="16" t="s">
        <v>120</v>
      </c>
      <c r="R1211" s="16" t="s">
        <v>1698</v>
      </c>
      <c r="S1211" s="16" t="s">
        <v>42</v>
      </c>
      <c r="T1211" s="16" t="s">
        <v>87</v>
      </c>
      <c r="U1211" s="16" t="s">
        <v>1699</v>
      </c>
      <c r="V1211" s="18">
        <v>198.46</v>
      </c>
      <c r="W1211" s="16">
        <v>2</v>
      </c>
      <c r="X1211" s="16">
        <v>0</v>
      </c>
      <c r="Y1211" s="18">
        <v>99.23</v>
      </c>
    </row>
    <row r="1212" spans="1:25" x14ac:dyDescent="0.3">
      <c r="A1212" s="13">
        <v>3749</v>
      </c>
      <c r="B1212" s="13" t="s">
        <v>3515</v>
      </c>
      <c r="C1212" s="21">
        <f>1/COUNTIF(B:B,'Store Data - 2017'!$B1212)</f>
        <v>0.125</v>
      </c>
      <c r="D1212" s="14">
        <v>42974</v>
      </c>
      <c r="E1212" s="14">
        <v>42976</v>
      </c>
      <c r="F1212" s="22" t="str">
        <f>TEXT('Store Data - 2017'!$D1212,"mmmm")</f>
        <v>August</v>
      </c>
      <c r="G1212" s="22" t="str">
        <f>TEXT('Store Data - 2017'!$D1212,"dddd")</f>
        <v>Sunday</v>
      </c>
      <c r="H1212" s="13" t="s">
        <v>35</v>
      </c>
      <c r="I1212" s="13" t="s">
        <v>2554</v>
      </c>
      <c r="J1212" s="13" t="s">
        <v>2555</v>
      </c>
      <c r="K1212" s="21">
        <f>1/COUNTIF(J:J,'Store Data - 2017'!$J1212)</f>
        <v>6.6666666666666666E-2</v>
      </c>
      <c r="L1212" s="13" t="s">
        <v>57</v>
      </c>
      <c r="M1212" s="13" t="s">
        <v>26</v>
      </c>
      <c r="N1212" s="13" t="s">
        <v>304</v>
      </c>
      <c r="O1212" s="13" t="s">
        <v>134</v>
      </c>
      <c r="P1212" s="13">
        <v>90301</v>
      </c>
      <c r="Q1212" s="13" t="s">
        <v>120</v>
      </c>
      <c r="R1212" s="13" t="s">
        <v>3263</v>
      </c>
      <c r="S1212" s="13" t="s">
        <v>31</v>
      </c>
      <c r="T1212" s="13" t="s">
        <v>190</v>
      </c>
      <c r="U1212" s="13" t="s">
        <v>3264</v>
      </c>
      <c r="V1212" s="15">
        <v>321.92</v>
      </c>
      <c r="W1212" s="13">
        <v>4</v>
      </c>
      <c r="X1212" s="13">
        <v>0</v>
      </c>
      <c r="Y1212" s="15">
        <v>96.575999999999993</v>
      </c>
    </row>
    <row r="1213" spans="1:25" x14ac:dyDescent="0.3">
      <c r="A1213" s="16">
        <v>3750</v>
      </c>
      <c r="B1213" s="16" t="s">
        <v>3515</v>
      </c>
      <c r="C1213" s="21">
        <f>1/COUNTIF(B:B,'Store Data - 2017'!$B1213)</f>
        <v>0.125</v>
      </c>
      <c r="D1213" s="17">
        <v>42974</v>
      </c>
      <c r="E1213" s="17">
        <v>42976</v>
      </c>
      <c r="F1213" s="22" t="str">
        <f>TEXT('Store Data - 2017'!$D1213,"mmmm")</f>
        <v>August</v>
      </c>
      <c r="G1213" s="22" t="str">
        <f>TEXT('Store Data - 2017'!$D1213,"dddd")</f>
        <v>Sunday</v>
      </c>
      <c r="H1213" s="16" t="s">
        <v>35</v>
      </c>
      <c r="I1213" s="16" t="s">
        <v>2554</v>
      </c>
      <c r="J1213" s="16" t="s">
        <v>2555</v>
      </c>
      <c r="K1213" s="21">
        <f>1/COUNTIF(J:J,'Store Data - 2017'!$J1213)</f>
        <v>6.6666666666666666E-2</v>
      </c>
      <c r="L1213" s="16" t="s">
        <v>57</v>
      </c>
      <c r="M1213" s="16" t="s">
        <v>26</v>
      </c>
      <c r="N1213" s="16" t="s">
        <v>304</v>
      </c>
      <c r="O1213" s="16" t="s">
        <v>134</v>
      </c>
      <c r="P1213" s="16">
        <v>90301</v>
      </c>
      <c r="Q1213" s="16" t="s">
        <v>120</v>
      </c>
      <c r="R1213" s="16" t="s">
        <v>3516</v>
      </c>
      <c r="S1213" s="16" t="s">
        <v>61</v>
      </c>
      <c r="T1213" s="16" t="s">
        <v>412</v>
      </c>
      <c r="U1213" s="16" t="s">
        <v>3517</v>
      </c>
      <c r="V1213" s="18">
        <v>879.98400000000004</v>
      </c>
      <c r="W1213" s="16">
        <v>2</v>
      </c>
      <c r="X1213" s="16">
        <v>0.2</v>
      </c>
      <c r="Y1213" s="18">
        <v>329.99400000000003</v>
      </c>
    </row>
    <row r="1214" spans="1:25" x14ac:dyDescent="0.3">
      <c r="A1214" s="13">
        <v>3751</v>
      </c>
      <c r="B1214" s="13" t="s">
        <v>3515</v>
      </c>
      <c r="C1214" s="21">
        <f>1/COUNTIF(B:B,'Store Data - 2017'!$B1214)</f>
        <v>0.125</v>
      </c>
      <c r="D1214" s="14">
        <v>42974</v>
      </c>
      <c r="E1214" s="14">
        <v>42976</v>
      </c>
      <c r="F1214" s="22" t="str">
        <f>TEXT('Store Data - 2017'!$D1214,"mmmm")</f>
        <v>August</v>
      </c>
      <c r="G1214" s="22" t="str">
        <f>TEXT('Store Data - 2017'!$D1214,"dddd")</f>
        <v>Sunday</v>
      </c>
      <c r="H1214" s="13" t="s">
        <v>35</v>
      </c>
      <c r="I1214" s="13" t="s">
        <v>2554</v>
      </c>
      <c r="J1214" s="13" t="s">
        <v>2555</v>
      </c>
      <c r="K1214" s="21">
        <f>1/COUNTIF(J:J,'Store Data - 2017'!$J1214)</f>
        <v>6.6666666666666666E-2</v>
      </c>
      <c r="L1214" s="13" t="s">
        <v>57</v>
      </c>
      <c r="M1214" s="13" t="s">
        <v>26</v>
      </c>
      <c r="N1214" s="13" t="s">
        <v>304</v>
      </c>
      <c r="O1214" s="13" t="s">
        <v>134</v>
      </c>
      <c r="P1214" s="13">
        <v>90301</v>
      </c>
      <c r="Q1214" s="13" t="s">
        <v>120</v>
      </c>
      <c r="R1214" s="13" t="s">
        <v>3518</v>
      </c>
      <c r="S1214" s="13" t="s">
        <v>31</v>
      </c>
      <c r="T1214" s="13" t="s">
        <v>725</v>
      </c>
      <c r="U1214" s="13" t="s">
        <v>3519</v>
      </c>
      <c r="V1214" s="15">
        <v>28.4</v>
      </c>
      <c r="W1214" s="13">
        <v>5</v>
      </c>
      <c r="X1214" s="13">
        <v>0</v>
      </c>
      <c r="Y1214" s="15">
        <v>8.2360000000000007</v>
      </c>
    </row>
    <row r="1215" spans="1:25" x14ac:dyDescent="0.3">
      <c r="A1215" s="16">
        <v>3752</v>
      </c>
      <c r="B1215" s="16" t="s">
        <v>3515</v>
      </c>
      <c r="C1215" s="21">
        <f>1/COUNTIF(B:B,'Store Data - 2017'!$B1215)</f>
        <v>0.125</v>
      </c>
      <c r="D1215" s="17">
        <v>42974</v>
      </c>
      <c r="E1215" s="17">
        <v>42976</v>
      </c>
      <c r="F1215" s="22" t="str">
        <f>TEXT('Store Data - 2017'!$D1215,"mmmm")</f>
        <v>August</v>
      </c>
      <c r="G1215" s="22" t="str">
        <f>TEXT('Store Data - 2017'!$D1215,"dddd")</f>
        <v>Sunday</v>
      </c>
      <c r="H1215" s="16" t="s">
        <v>35</v>
      </c>
      <c r="I1215" s="16" t="s">
        <v>2554</v>
      </c>
      <c r="J1215" s="16" t="s">
        <v>2555</v>
      </c>
      <c r="K1215" s="21">
        <f>1/COUNTIF(J:J,'Store Data - 2017'!$J1215)</f>
        <v>6.6666666666666666E-2</v>
      </c>
      <c r="L1215" s="16" t="s">
        <v>57</v>
      </c>
      <c r="M1215" s="16" t="s">
        <v>26</v>
      </c>
      <c r="N1215" s="16" t="s">
        <v>304</v>
      </c>
      <c r="O1215" s="16" t="s">
        <v>134</v>
      </c>
      <c r="P1215" s="16">
        <v>90301</v>
      </c>
      <c r="Q1215" s="16" t="s">
        <v>120</v>
      </c>
      <c r="R1215" s="16" t="s">
        <v>3520</v>
      </c>
      <c r="S1215" s="16" t="s">
        <v>42</v>
      </c>
      <c r="T1215" s="16" t="s">
        <v>43</v>
      </c>
      <c r="U1215" s="16" t="s">
        <v>3521</v>
      </c>
      <c r="V1215" s="18">
        <v>230.28</v>
      </c>
      <c r="W1215" s="16">
        <v>3</v>
      </c>
      <c r="X1215" s="16">
        <v>0.2</v>
      </c>
      <c r="Y1215" s="18">
        <v>23.027999999999999</v>
      </c>
    </row>
    <row r="1216" spans="1:25" x14ac:dyDescent="0.3">
      <c r="A1216" s="13">
        <v>3753</v>
      </c>
      <c r="B1216" s="13" t="s">
        <v>3515</v>
      </c>
      <c r="C1216" s="21">
        <f>1/COUNTIF(B:B,'Store Data - 2017'!$B1216)</f>
        <v>0.125</v>
      </c>
      <c r="D1216" s="14">
        <v>42974</v>
      </c>
      <c r="E1216" s="14">
        <v>42976</v>
      </c>
      <c r="F1216" s="22" t="str">
        <f>TEXT('Store Data - 2017'!$D1216,"mmmm")</f>
        <v>August</v>
      </c>
      <c r="G1216" s="22" t="str">
        <f>TEXT('Store Data - 2017'!$D1216,"dddd")</f>
        <v>Sunday</v>
      </c>
      <c r="H1216" s="13" t="s">
        <v>35</v>
      </c>
      <c r="I1216" s="13" t="s">
        <v>2554</v>
      </c>
      <c r="J1216" s="13" t="s">
        <v>2555</v>
      </c>
      <c r="K1216" s="21">
        <f>1/COUNTIF(J:J,'Store Data - 2017'!$J1216)</f>
        <v>6.6666666666666666E-2</v>
      </c>
      <c r="L1216" s="13" t="s">
        <v>57</v>
      </c>
      <c r="M1216" s="13" t="s">
        <v>26</v>
      </c>
      <c r="N1216" s="13" t="s">
        <v>304</v>
      </c>
      <c r="O1216" s="13" t="s">
        <v>134</v>
      </c>
      <c r="P1216" s="13">
        <v>90301</v>
      </c>
      <c r="Q1216" s="13" t="s">
        <v>120</v>
      </c>
      <c r="R1216" s="13" t="s">
        <v>3522</v>
      </c>
      <c r="S1216" s="13" t="s">
        <v>31</v>
      </c>
      <c r="T1216" s="13" t="s">
        <v>32</v>
      </c>
      <c r="U1216" s="13" t="s">
        <v>3523</v>
      </c>
      <c r="V1216" s="15">
        <v>116.28</v>
      </c>
      <c r="W1216" s="13">
        <v>3</v>
      </c>
      <c r="X1216" s="13">
        <v>0</v>
      </c>
      <c r="Y1216" s="15">
        <v>56.977200000000003</v>
      </c>
    </row>
    <row r="1217" spans="1:25" x14ac:dyDescent="0.3">
      <c r="A1217" s="16">
        <v>3754</v>
      </c>
      <c r="B1217" s="16" t="s">
        <v>3515</v>
      </c>
      <c r="C1217" s="21">
        <f>1/COUNTIF(B:B,'Store Data - 2017'!$B1217)</f>
        <v>0.125</v>
      </c>
      <c r="D1217" s="17">
        <v>42974</v>
      </c>
      <c r="E1217" s="17">
        <v>42976</v>
      </c>
      <c r="F1217" s="22" t="str">
        <f>TEXT('Store Data - 2017'!$D1217,"mmmm")</f>
        <v>August</v>
      </c>
      <c r="G1217" s="22" t="str">
        <f>TEXT('Store Data - 2017'!$D1217,"dddd")</f>
        <v>Sunday</v>
      </c>
      <c r="H1217" s="16" t="s">
        <v>35</v>
      </c>
      <c r="I1217" s="16" t="s">
        <v>2554</v>
      </c>
      <c r="J1217" s="16" t="s">
        <v>2555</v>
      </c>
      <c r="K1217" s="21">
        <f>1/COUNTIF(J:J,'Store Data - 2017'!$J1217)</f>
        <v>6.6666666666666666E-2</v>
      </c>
      <c r="L1217" s="16" t="s">
        <v>57</v>
      </c>
      <c r="M1217" s="16" t="s">
        <v>26</v>
      </c>
      <c r="N1217" s="16" t="s">
        <v>304</v>
      </c>
      <c r="O1217" s="16" t="s">
        <v>134</v>
      </c>
      <c r="P1217" s="16">
        <v>90301</v>
      </c>
      <c r="Q1217" s="16" t="s">
        <v>120</v>
      </c>
      <c r="R1217" s="16" t="s">
        <v>3401</v>
      </c>
      <c r="S1217" s="16" t="s">
        <v>31</v>
      </c>
      <c r="T1217" s="16" t="s">
        <v>84</v>
      </c>
      <c r="U1217" s="16" t="s">
        <v>3402</v>
      </c>
      <c r="V1217" s="18">
        <v>841.56799999999998</v>
      </c>
      <c r="W1217" s="16">
        <v>2</v>
      </c>
      <c r="X1217" s="16">
        <v>0.2</v>
      </c>
      <c r="Y1217" s="18">
        <v>294.54880000000003</v>
      </c>
    </row>
    <row r="1218" spans="1:25" x14ac:dyDescent="0.3">
      <c r="A1218" s="13">
        <v>3755</v>
      </c>
      <c r="B1218" s="13" t="s">
        <v>3515</v>
      </c>
      <c r="C1218" s="21">
        <f>1/COUNTIF(B:B,'Store Data - 2017'!$B1218)</f>
        <v>0.125</v>
      </c>
      <c r="D1218" s="14">
        <v>42974</v>
      </c>
      <c r="E1218" s="14">
        <v>42976</v>
      </c>
      <c r="F1218" s="22" t="str">
        <f>TEXT('Store Data - 2017'!$D1218,"mmmm")</f>
        <v>August</v>
      </c>
      <c r="G1218" s="22" t="str">
        <f>TEXT('Store Data - 2017'!$D1218,"dddd")</f>
        <v>Sunday</v>
      </c>
      <c r="H1218" s="13" t="s">
        <v>35</v>
      </c>
      <c r="I1218" s="13" t="s">
        <v>2554</v>
      </c>
      <c r="J1218" s="13" t="s">
        <v>2555</v>
      </c>
      <c r="K1218" s="21">
        <f>1/COUNTIF(J:J,'Store Data - 2017'!$J1218)</f>
        <v>6.6666666666666666E-2</v>
      </c>
      <c r="L1218" s="13" t="s">
        <v>57</v>
      </c>
      <c r="M1218" s="13" t="s">
        <v>26</v>
      </c>
      <c r="N1218" s="13" t="s">
        <v>304</v>
      </c>
      <c r="O1218" s="13" t="s">
        <v>134</v>
      </c>
      <c r="P1218" s="13">
        <v>90301</v>
      </c>
      <c r="Q1218" s="13" t="s">
        <v>120</v>
      </c>
      <c r="R1218" s="13" t="s">
        <v>3469</v>
      </c>
      <c r="S1218" s="13" t="s">
        <v>31</v>
      </c>
      <c r="T1218" s="13" t="s">
        <v>70</v>
      </c>
      <c r="U1218" s="13" t="s">
        <v>3470</v>
      </c>
      <c r="V1218" s="15">
        <v>354.9</v>
      </c>
      <c r="W1218" s="13">
        <v>5</v>
      </c>
      <c r="X1218" s="13">
        <v>0</v>
      </c>
      <c r="Y1218" s="15">
        <v>17.745000000000001</v>
      </c>
    </row>
    <row r="1219" spans="1:25" x14ac:dyDescent="0.3">
      <c r="A1219" s="16">
        <v>3762</v>
      </c>
      <c r="B1219" s="16" t="s">
        <v>3524</v>
      </c>
      <c r="C1219" s="21">
        <f>1/COUNTIF(B:B,'Store Data - 2017'!$B1219)</f>
        <v>1</v>
      </c>
      <c r="D1219" s="17">
        <v>42867</v>
      </c>
      <c r="E1219" s="17">
        <v>42872</v>
      </c>
      <c r="F1219" s="22" t="str">
        <f>TEXT('Store Data - 2017'!$D1219,"mmmm")</f>
        <v>May</v>
      </c>
      <c r="G1219" s="22" t="str">
        <f>TEXT('Store Data - 2017'!$D1219,"dddd")</f>
        <v>Friday</v>
      </c>
      <c r="H1219" s="16" t="s">
        <v>22</v>
      </c>
      <c r="I1219" s="16" t="s">
        <v>3525</v>
      </c>
      <c r="J1219" s="16" t="s">
        <v>3526</v>
      </c>
      <c r="K1219" s="21">
        <f>1/COUNTIF(J:J,'Store Data - 2017'!$J1219)</f>
        <v>0.14285714285714285</v>
      </c>
      <c r="L1219" s="16" t="s">
        <v>25</v>
      </c>
      <c r="M1219" s="16" t="s">
        <v>26</v>
      </c>
      <c r="N1219" s="16" t="s">
        <v>1634</v>
      </c>
      <c r="O1219" s="16" t="s">
        <v>345</v>
      </c>
      <c r="P1219" s="16">
        <v>2149</v>
      </c>
      <c r="Q1219" s="16" t="s">
        <v>40</v>
      </c>
      <c r="R1219" s="16" t="s">
        <v>3527</v>
      </c>
      <c r="S1219" s="16" t="s">
        <v>31</v>
      </c>
      <c r="T1219" s="16" t="s">
        <v>32</v>
      </c>
      <c r="U1219" s="16" t="s">
        <v>3528</v>
      </c>
      <c r="V1219" s="18">
        <v>87.6</v>
      </c>
      <c r="W1219" s="16">
        <v>5</v>
      </c>
      <c r="X1219" s="16">
        <v>0</v>
      </c>
      <c r="Y1219" s="18">
        <v>42.048000000000002</v>
      </c>
    </row>
    <row r="1220" spans="1:25" x14ac:dyDescent="0.3">
      <c r="A1220" s="13">
        <v>3765</v>
      </c>
      <c r="B1220" s="13" t="s">
        <v>3529</v>
      </c>
      <c r="C1220" s="21">
        <f>1/COUNTIF(B:B,'Store Data - 2017'!$B1220)</f>
        <v>1</v>
      </c>
      <c r="D1220" s="14">
        <v>42791</v>
      </c>
      <c r="E1220" s="14">
        <v>42796</v>
      </c>
      <c r="F1220" s="22" t="str">
        <f>TEXT('Store Data - 2017'!$D1220,"mmmm")</f>
        <v>February</v>
      </c>
      <c r="G1220" s="22" t="str">
        <f>TEXT('Store Data - 2017'!$D1220,"dddd")</f>
        <v>Saturday</v>
      </c>
      <c r="H1220" s="13" t="s">
        <v>22</v>
      </c>
      <c r="I1220" s="13" t="s">
        <v>3530</v>
      </c>
      <c r="J1220" s="13" t="s">
        <v>3531</v>
      </c>
      <c r="K1220" s="21">
        <f>1/COUNTIF(J:J,'Store Data - 2017'!$J1220)</f>
        <v>0.2</v>
      </c>
      <c r="L1220" s="13" t="s">
        <v>25</v>
      </c>
      <c r="M1220" s="13" t="s">
        <v>26</v>
      </c>
      <c r="N1220" s="13" t="s">
        <v>94</v>
      </c>
      <c r="O1220" s="13" t="s">
        <v>59</v>
      </c>
      <c r="P1220" s="13">
        <v>60623</v>
      </c>
      <c r="Q1220" s="13" t="s">
        <v>51</v>
      </c>
      <c r="R1220" s="13" t="s">
        <v>3532</v>
      </c>
      <c r="S1220" s="13" t="s">
        <v>31</v>
      </c>
      <c r="T1220" s="13" t="s">
        <v>84</v>
      </c>
      <c r="U1220" s="13" t="s">
        <v>3533</v>
      </c>
      <c r="V1220" s="15">
        <v>1.788</v>
      </c>
      <c r="W1220" s="13">
        <v>3</v>
      </c>
      <c r="X1220" s="13">
        <v>0.8</v>
      </c>
      <c r="Y1220" s="15">
        <v>-3.0396000000000001</v>
      </c>
    </row>
    <row r="1221" spans="1:25" x14ac:dyDescent="0.3">
      <c r="A1221" s="16">
        <v>3779</v>
      </c>
      <c r="B1221" s="16" t="s">
        <v>3534</v>
      </c>
      <c r="C1221" s="21">
        <f>1/COUNTIF(B:B,'Store Data - 2017'!$B1221)</f>
        <v>1</v>
      </c>
      <c r="D1221" s="17">
        <v>43069</v>
      </c>
      <c r="E1221" s="17">
        <v>43071</v>
      </c>
      <c r="F1221" s="22" t="str">
        <f>TEXT('Store Data - 2017'!$D1221,"mmmm")</f>
        <v>November</v>
      </c>
      <c r="G1221" s="22" t="str">
        <f>TEXT('Store Data - 2017'!$D1221,"dddd")</f>
        <v>Thursday</v>
      </c>
      <c r="H1221" s="16" t="s">
        <v>35</v>
      </c>
      <c r="I1221" s="16" t="s">
        <v>124</v>
      </c>
      <c r="J1221" s="16" t="s">
        <v>125</v>
      </c>
      <c r="K1221" s="21">
        <f>1/COUNTIF(J:J,'Store Data - 2017'!$J1221)</f>
        <v>0.125</v>
      </c>
      <c r="L1221" s="16" t="s">
        <v>48</v>
      </c>
      <c r="M1221" s="16" t="s">
        <v>26</v>
      </c>
      <c r="N1221" s="16" t="s">
        <v>687</v>
      </c>
      <c r="O1221" s="16" t="s">
        <v>68</v>
      </c>
      <c r="P1221" s="16">
        <v>33180</v>
      </c>
      <c r="Q1221" s="16" t="s">
        <v>29</v>
      </c>
      <c r="R1221" s="16" t="s">
        <v>1506</v>
      </c>
      <c r="S1221" s="16" t="s">
        <v>61</v>
      </c>
      <c r="T1221" s="16" t="s">
        <v>62</v>
      </c>
      <c r="U1221" s="16" t="s">
        <v>1507</v>
      </c>
      <c r="V1221" s="18">
        <v>71.975999999999999</v>
      </c>
      <c r="W1221" s="16">
        <v>3</v>
      </c>
      <c r="X1221" s="16">
        <v>0.2</v>
      </c>
      <c r="Y1221" s="18">
        <v>8.9969999999999999</v>
      </c>
    </row>
    <row r="1222" spans="1:25" x14ac:dyDescent="0.3">
      <c r="A1222" s="13">
        <v>3780</v>
      </c>
      <c r="B1222" s="13" t="s">
        <v>3535</v>
      </c>
      <c r="C1222" s="21">
        <f>1/COUNTIF(B:B,'Store Data - 2017'!$B1222)</f>
        <v>1</v>
      </c>
      <c r="D1222" s="14">
        <v>42782</v>
      </c>
      <c r="E1222" s="14">
        <v>42786</v>
      </c>
      <c r="F1222" s="22" t="str">
        <f>TEXT('Store Data - 2017'!$D1222,"mmmm")</f>
        <v>February</v>
      </c>
      <c r="G1222" s="22" t="str">
        <f>TEXT('Store Data - 2017'!$D1222,"dddd")</f>
        <v>Thursday</v>
      </c>
      <c r="H1222" s="13" t="s">
        <v>22</v>
      </c>
      <c r="I1222" s="13" t="s">
        <v>3305</v>
      </c>
      <c r="J1222" s="13" t="s">
        <v>3306</v>
      </c>
      <c r="K1222" s="21">
        <f>1/COUNTIF(J:J,'Store Data - 2017'!$J1222)</f>
        <v>0.25</v>
      </c>
      <c r="L1222" s="13" t="s">
        <v>25</v>
      </c>
      <c r="M1222" s="13" t="s">
        <v>26</v>
      </c>
      <c r="N1222" s="13" t="s">
        <v>126</v>
      </c>
      <c r="O1222" s="13" t="s">
        <v>127</v>
      </c>
      <c r="P1222" s="13">
        <v>10035</v>
      </c>
      <c r="Q1222" s="13" t="s">
        <v>40</v>
      </c>
      <c r="R1222" s="13" t="s">
        <v>3536</v>
      </c>
      <c r="S1222" s="13" t="s">
        <v>31</v>
      </c>
      <c r="T1222" s="13" t="s">
        <v>32</v>
      </c>
      <c r="U1222" s="13" t="s">
        <v>3537</v>
      </c>
      <c r="V1222" s="15">
        <v>37.94</v>
      </c>
      <c r="W1222" s="13">
        <v>2</v>
      </c>
      <c r="X1222" s="13">
        <v>0</v>
      </c>
      <c r="Y1222" s="15">
        <v>18.211200000000002</v>
      </c>
    </row>
    <row r="1223" spans="1:25" x14ac:dyDescent="0.3">
      <c r="A1223" s="16">
        <v>3783</v>
      </c>
      <c r="B1223" s="16" t="s">
        <v>3538</v>
      </c>
      <c r="C1223" s="21">
        <f>1/COUNTIF(B:B,'Store Data - 2017'!$B1223)</f>
        <v>0.5</v>
      </c>
      <c r="D1223" s="17">
        <v>43052</v>
      </c>
      <c r="E1223" s="17">
        <v>43055</v>
      </c>
      <c r="F1223" s="22" t="str">
        <f>TEXT('Store Data - 2017'!$D1223,"mmmm")</f>
        <v>November</v>
      </c>
      <c r="G1223" s="22" t="str">
        <f>TEXT('Store Data - 2017'!$D1223,"dddd")</f>
        <v>Monday</v>
      </c>
      <c r="H1223" s="16" t="s">
        <v>35</v>
      </c>
      <c r="I1223" s="16" t="s">
        <v>2382</v>
      </c>
      <c r="J1223" s="16" t="s">
        <v>2383</v>
      </c>
      <c r="K1223" s="21">
        <f>1/COUNTIF(J:J,'Store Data - 2017'!$J1223)</f>
        <v>0.2</v>
      </c>
      <c r="L1223" s="16" t="s">
        <v>25</v>
      </c>
      <c r="M1223" s="16" t="s">
        <v>26</v>
      </c>
      <c r="N1223" s="16" t="s">
        <v>3539</v>
      </c>
      <c r="O1223" s="16" t="s">
        <v>227</v>
      </c>
      <c r="P1223" s="16">
        <v>38109</v>
      </c>
      <c r="Q1223" s="16" t="s">
        <v>29</v>
      </c>
      <c r="R1223" s="16" t="s">
        <v>1771</v>
      </c>
      <c r="S1223" s="16" t="s">
        <v>31</v>
      </c>
      <c r="T1223" s="16" t="s">
        <v>32</v>
      </c>
      <c r="U1223" s="16" t="s">
        <v>1772</v>
      </c>
      <c r="V1223" s="18">
        <v>8.9039999999999999</v>
      </c>
      <c r="W1223" s="16">
        <v>3</v>
      </c>
      <c r="X1223" s="16">
        <v>0.2</v>
      </c>
      <c r="Y1223" s="18">
        <v>3.339</v>
      </c>
    </row>
    <row r="1224" spans="1:25" x14ac:dyDescent="0.3">
      <c r="A1224" s="13">
        <v>3784</v>
      </c>
      <c r="B1224" s="13" t="s">
        <v>3538</v>
      </c>
      <c r="C1224" s="21">
        <f>1/COUNTIF(B:B,'Store Data - 2017'!$B1224)</f>
        <v>0.5</v>
      </c>
      <c r="D1224" s="14">
        <v>43052</v>
      </c>
      <c r="E1224" s="14">
        <v>43055</v>
      </c>
      <c r="F1224" s="22" t="str">
        <f>TEXT('Store Data - 2017'!$D1224,"mmmm")</f>
        <v>November</v>
      </c>
      <c r="G1224" s="22" t="str">
        <f>TEXT('Store Data - 2017'!$D1224,"dddd")</f>
        <v>Monday</v>
      </c>
      <c r="H1224" s="13" t="s">
        <v>35</v>
      </c>
      <c r="I1224" s="13" t="s">
        <v>2382</v>
      </c>
      <c r="J1224" s="13" t="s">
        <v>2383</v>
      </c>
      <c r="K1224" s="21">
        <f>1/COUNTIF(J:J,'Store Data - 2017'!$J1224)</f>
        <v>0.2</v>
      </c>
      <c r="L1224" s="13" t="s">
        <v>25</v>
      </c>
      <c r="M1224" s="13" t="s">
        <v>26</v>
      </c>
      <c r="N1224" s="13" t="s">
        <v>3539</v>
      </c>
      <c r="O1224" s="13" t="s">
        <v>227</v>
      </c>
      <c r="P1224" s="13">
        <v>38109</v>
      </c>
      <c r="Q1224" s="13" t="s">
        <v>29</v>
      </c>
      <c r="R1224" s="13" t="s">
        <v>1570</v>
      </c>
      <c r="S1224" s="13" t="s">
        <v>31</v>
      </c>
      <c r="T1224" s="13" t="s">
        <v>70</v>
      </c>
      <c r="U1224" s="13" t="s">
        <v>1571</v>
      </c>
      <c r="V1224" s="15">
        <v>720.06399999999996</v>
      </c>
      <c r="W1224" s="13">
        <v>4</v>
      </c>
      <c r="X1224" s="13">
        <v>0.2</v>
      </c>
      <c r="Y1224" s="15">
        <v>-63.005600000000001</v>
      </c>
    </row>
    <row r="1225" spans="1:25" x14ac:dyDescent="0.3">
      <c r="A1225" s="16">
        <v>3785</v>
      </c>
      <c r="B1225" s="16" t="s">
        <v>3540</v>
      </c>
      <c r="C1225" s="21">
        <f>1/COUNTIF(B:B,'Store Data - 2017'!$B1225)</f>
        <v>1</v>
      </c>
      <c r="D1225" s="17">
        <v>42947</v>
      </c>
      <c r="E1225" s="17">
        <v>42951</v>
      </c>
      <c r="F1225" s="22" t="str">
        <f>TEXT('Store Data - 2017'!$D1225,"mmmm")</f>
        <v>July</v>
      </c>
      <c r="G1225" s="22" t="str">
        <f>TEXT('Store Data - 2017'!$D1225,"dddd")</f>
        <v>Monday</v>
      </c>
      <c r="H1225" s="16" t="s">
        <v>22</v>
      </c>
      <c r="I1225" s="16" t="s">
        <v>3541</v>
      </c>
      <c r="J1225" s="16" t="s">
        <v>3542</v>
      </c>
      <c r="K1225" s="21">
        <f>1/COUNTIF(J:J,'Store Data - 2017'!$J1225)</f>
        <v>0.14285714285714285</v>
      </c>
      <c r="L1225" s="16" t="s">
        <v>48</v>
      </c>
      <c r="M1225" s="16" t="s">
        <v>26</v>
      </c>
      <c r="N1225" s="16" t="s">
        <v>2732</v>
      </c>
      <c r="O1225" s="16" t="s">
        <v>68</v>
      </c>
      <c r="P1225" s="16">
        <v>33311</v>
      </c>
      <c r="Q1225" s="16" t="s">
        <v>29</v>
      </c>
      <c r="R1225" s="16" t="s">
        <v>3477</v>
      </c>
      <c r="S1225" s="16" t="s">
        <v>61</v>
      </c>
      <c r="T1225" s="16" t="s">
        <v>110</v>
      </c>
      <c r="U1225" s="16" t="s">
        <v>3478</v>
      </c>
      <c r="V1225" s="18">
        <v>41.423999999999999</v>
      </c>
      <c r="W1225" s="16">
        <v>2</v>
      </c>
      <c r="X1225" s="16">
        <v>0.2</v>
      </c>
      <c r="Y1225" s="18">
        <v>8.2848000000000006</v>
      </c>
    </row>
    <row r="1226" spans="1:25" x14ac:dyDescent="0.3">
      <c r="A1226" s="13">
        <v>3786</v>
      </c>
      <c r="B1226" s="13" t="s">
        <v>3543</v>
      </c>
      <c r="C1226" s="21">
        <f>1/COUNTIF(B:B,'Store Data - 2017'!$B1226)</f>
        <v>1</v>
      </c>
      <c r="D1226" s="14">
        <v>43095</v>
      </c>
      <c r="E1226" s="14">
        <v>43099</v>
      </c>
      <c r="F1226" s="22" t="str">
        <f>TEXT('Store Data - 2017'!$D1226,"mmmm")</f>
        <v>December</v>
      </c>
      <c r="G1226" s="22" t="str">
        <f>TEXT('Store Data - 2017'!$D1226,"dddd")</f>
        <v>Tuesday</v>
      </c>
      <c r="H1226" s="13" t="s">
        <v>22</v>
      </c>
      <c r="I1226" s="13" t="s">
        <v>3544</v>
      </c>
      <c r="J1226" s="13" t="s">
        <v>3545</v>
      </c>
      <c r="K1226" s="21">
        <f>1/COUNTIF(J:J,'Store Data - 2017'!$J1226)</f>
        <v>0.5</v>
      </c>
      <c r="L1226" s="13" t="s">
        <v>48</v>
      </c>
      <c r="M1226" s="13" t="s">
        <v>26</v>
      </c>
      <c r="N1226" s="13" t="s">
        <v>165</v>
      </c>
      <c r="O1226" s="13" t="s">
        <v>166</v>
      </c>
      <c r="P1226" s="13">
        <v>43229</v>
      </c>
      <c r="Q1226" s="13" t="s">
        <v>40</v>
      </c>
      <c r="R1226" s="13" t="s">
        <v>3546</v>
      </c>
      <c r="S1226" s="13" t="s">
        <v>31</v>
      </c>
      <c r="T1226" s="13" t="s">
        <v>84</v>
      </c>
      <c r="U1226" s="13" t="s">
        <v>3547</v>
      </c>
      <c r="V1226" s="15">
        <v>3.1320000000000001</v>
      </c>
      <c r="W1226" s="13">
        <v>2</v>
      </c>
      <c r="X1226" s="13">
        <v>0.7</v>
      </c>
      <c r="Y1226" s="15">
        <v>-2.61</v>
      </c>
    </row>
    <row r="1227" spans="1:25" x14ac:dyDescent="0.3">
      <c r="A1227" s="16">
        <v>3798</v>
      </c>
      <c r="B1227" s="16" t="s">
        <v>3548</v>
      </c>
      <c r="C1227" s="21">
        <f>1/COUNTIF(B:B,'Store Data - 2017'!$B1227)</f>
        <v>1</v>
      </c>
      <c r="D1227" s="17">
        <v>43001</v>
      </c>
      <c r="E1227" s="17">
        <v>43004</v>
      </c>
      <c r="F1227" s="22" t="str">
        <f>TEXT('Store Data - 2017'!$D1227,"mmmm")</f>
        <v>September</v>
      </c>
      <c r="G1227" s="22" t="str">
        <f>TEXT('Store Data - 2017'!$D1227,"dddd")</f>
        <v>Saturday</v>
      </c>
      <c r="H1227" s="16" t="s">
        <v>80</v>
      </c>
      <c r="I1227" s="16" t="s">
        <v>3549</v>
      </c>
      <c r="J1227" s="16" t="s">
        <v>3550</v>
      </c>
      <c r="K1227" s="21">
        <f>1/COUNTIF(J:J,'Store Data - 2017'!$J1227)</f>
        <v>0.5</v>
      </c>
      <c r="L1227" s="16" t="s">
        <v>25</v>
      </c>
      <c r="M1227" s="16" t="s">
        <v>26</v>
      </c>
      <c r="N1227" s="16" t="s">
        <v>687</v>
      </c>
      <c r="O1227" s="16" t="s">
        <v>68</v>
      </c>
      <c r="P1227" s="16">
        <v>33178</v>
      </c>
      <c r="Q1227" s="16" t="s">
        <v>29</v>
      </c>
      <c r="R1227" s="16" t="s">
        <v>3551</v>
      </c>
      <c r="S1227" s="16" t="s">
        <v>31</v>
      </c>
      <c r="T1227" s="16" t="s">
        <v>32</v>
      </c>
      <c r="U1227" s="16" t="s">
        <v>3552</v>
      </c>
      <c r="V1227" s="18">
        <v>251.64</v>
      </c>
      <c r="W1227" s="16">
        <v>3</v>
      </c>
      <c r="X1227" s="16">
        <v>0.2</v>
      </c>
      <c r="Y1227" s="18">
        <v>88.073999999999998</v>
      </c>
    </row>
    <row r="1228" spans="1:25" x14ac:dyDescent="0.3">
      <c r="A1228" s="13">
        <v>3799</v>
      </c>
      <c r="B1228" s="13" t="s">
        <v>3553</v>
      </c>
      <c r="C1228" s="21">
        <f>1/COUNTIF(B:B,'Store Data - 2017'!$B1228)</f>
        <v>0.5</v>
      </c>
      <c r="D1228" s="14">
        <v>43043</v>
      </c>
      <c r="E1228" s="14">
        <v>43044</v>
      </c>
      <c r="F1228" s="22" t="str">
        <f>TEXT('Store Data - 2017'!$D1228,"mmmm")</f>
        <v>November</v>
      </c>
      <c r="G1228" s="22" t="str">
        <f>TEXT('Store Data - 2017'!$D1228,"dddd")</f>
        <v>Saturday</v>
      </c>
      <c r="H1228" s="13" t="s">
        <v>80</v>
      </c>
      <c r="I1228" s="13" t="s">
        <v>3554</v>
      </c>
      <c r="J1228" s="13" t="s">
        <v>3555</v>
      </c>
      <c r="K1228" s="21">
        <f>1/COUNTIF(J:J,'Store Data - 2017'!$J1228)</f>
        <v>0.16666666666666666</v>
      </c>
      <c r="L1228" s="13" t="s">
        <v>57</v>
      </c>
      <c r="M1228" s="13" t="s">
        <v>26</v>
      </c>
      <c r="N1228" s="13" t="s">
        <v>3556</v>
      </c>
      <c r="O1228" s="13" t="s">
        <v>28</v>
      </c>
      <c r="P1228" s="13">
        <v>27405</v>
      </c>
      <c r="Q1228" s="13" t="s">
        <v>29</v>
      </c>
      <c r="R1228" s="13" t="s">
        <v>3557</v>
      </c>
      <c r="S1228" s="13" t="s">
        <v>42</v>
      </c>
      <c r="T1228" s="13" t="s">
        <v>251</v>
      </c>
      <c r="U1228" s="13" t="s">
        <v>3558</v>
      </c>
      <c r="V1228" s="15">
        <v>523.76400000000001</v>
      </c>
      <c r="W1228" s="13">
        <v>3</v>
      </c>
      <c r="X1228" s="13">
        <v>0.4</v>
      </c>
      <c r="Y1228" s="15">
        <v>-192.04679999999999</v>
      </c>
    </row>
    <row r="1229" spans="1:25" x14ac:dyDescent="0.3">
      <c r="A1229" s="16">
        <v>3800</v>
      </c>
      <c r="B1229" s="16" t="s">
        <v>3553</v>
      </c>
      <c r="C1229" s="21">
        <f>1/COUNTIF(B:B,'Store Data - 2017'!$B1229)</f>
        <v>0.5</v>
      </c>
      <c r="D1229" s="17">
        <v>43043</v>
      </c>
      <c r="E1229" s="17">
        <v>43044</v>
      </c>
      <c r="F1229" s="22" t="str">
        <f>TEXT('Store Data - 2017'!$D1229,"mmmm")</f>
        <v>November</v>
      </c>
      <c r="G1229" s="22" t="str">
        <f>TEXT('Store Data - 2017'!$D1229,"dddd")</f>
        <v>Saturday</v>
      </c>
      <c r="H1229" s="16" t="s">
        <v>80</v>
      </c>
      <c r="I1229" s="16" t="s">
        <v>3554</v>
      </c>
      <c r="J1229" s="16" t="s">
        <v>3555</v>
      </c>
      <c r="K1229" s="21">
        <f>1/COUNTIF(J:J,'Store Data - 2017'!$J1229)</f>
        <v>0.16666666666666666</v>
      </c>
      <c r="L1229" s="16" t="s">
        <v>57</v>
      </c>
      <c r="M1229" s="16" t="s">
        <v>26</v>
      </c>
      <c r="N1229" s="16" t="s">
        <v>3556</v>
      </c>
      <c r="O1229" s="16" t="s">
        <v>28</v>
      </c>
      <c r="P1229" s="16">
        <v>27405</v>
      </c>
      <c r="Q1229" s="16" t="s">
        <v>29</v>
      </c>
      <c r="R1229" s="16" t="s">
        <v>3559</v>
      </c>
      <c r="S1229" s="16" t="s">
        <v>61</v>
      </c>
      <c r="T1229" s="16" t="s">
        <v>62</v>
      </c>
      <c r="U1229" s="16" t="s">
        <v>3560</v>
      </c>
      <c r="V1229" s="18">
        <v>1359.96</v>
      </c>
      <c r="W1229" s="16">
        <v>5</v>
      </c>
      <c r="X1229" s="16">
        <v>0.2</v>
      </c>
      <c r="Y1229" s="18">
        <v>118.9965</v>
      </c>
    </row>
    <row r="1230" spans="1:25" x14ac:dyDescent="0.3">
      <c r="A1230" s="13">
        <v>3813</v>
      </c>
      <c r="B1230" s="13" t="s">
        <v>3561</v>
      </c>
      <c r="C1230" s="21">
        <f>1/COUNTIF(B:B,'Store Data - 2017'!$B1230)</f>
        <v>1</v>
      </c>
      <c r="D1230" s="14">
        <v>42799</v>
      </c>
      <c r="E1230" s="14">
        <v>42799</v>
      </c>
      <c r="F1230" s="22" t="str">
        <f>TEXT('Store Data - 2017'!$D1230,"mmmm")</f>
        <v>March</v>
      </c>
      <c r="G1230" s="22" t="str">
        <f>TEXT('Store Data - 2017'!$D1230,"dddd")</f>
        <v>Sunday</v>
      </c>
      <c r="H1230" s="13" t="s">
        <v>760</v>
      </c>
      <c r="I1230" s="13" t="s">
        <v>3113</v>
      </c>
      <c r="J1230" s="13" t="s">
        <v>3114</v>
      </c>
      <c r="K1230" s="21">
        <f>1/COUNTIF(J:J,'Store Data - 2017'!$J1230)</f>
        <v>0.14285714285714285</v>
      </c>
      <c r="L1230" s="13" t="s">
        <v>25</v>
      </c>
      <c r="M1230" s="13" t="s">
        <v>26</v>
      </c>
      <c r="N1230" s="13" t="s">
        <v>1018</v>
      </c>
      <c r="O1230" s="13" t="s">
        <v>840</v>
      </c>
      <c r="P1230" s="13">
        <v>53209</v>
      </c>
      <c r="Q1230" s="13" t="s">
        <v>51</v>
      </c>
      <c r="R1230" s="13" t="s">
        <v>3562</v>
      </c>
      <c r="S1230" s="13" t="s">
        <v>31</v>
      </c>
      <c r="T1230" s="13" t="s">
        <v>113</v>
      </c>
      <c r="U1230" s="13" t="s">
        <v>3563</v>
      </c>
      <c r="V1230" s="15">
        <v>25.06</v>
      </c>
      <c r="W1230" s="13">
        <v>2</v>
      </c>
      <c r="X1230" s="13">
        <v>0</v>
      </c>
      <c r="Y1230" s="15">
        <v>11.7782</v>
      </c>
    </row>
    <row r="1231" spans="1:25" x14ac:dyDescent="0.3">
      <c r="A1231" s="16">
        <v>3820</v>
      </c>
      <c r="B1231" s="16" t="s">
        <v>3564</v>
      </c>
      <c r="C1231" s="21">
        <f>1/COUNTIF(B:B,'Store Data - 2017'!$B1231)</f>
        <v>0.25</v>
      </c>
      <c r="D1231" s="17">
        <v>43017</v>
      </c>
      <c r="E1231" s="17">
        <v>43022</v>
      </c>
      <c r="F1231" s="22" t="str">
        <f>TEXT('Store Data - 2017'!$D1231,"mmmm")</f>
        <v>October</v>
      </c>
      <c r="G1231" s="22" t="str">
        <f>TEXT('Store Data - 2017'!$D1231,"dddd")</f>
        <v>Monday</v>
      </c>
      <c r="H1231" s="16" t="s">
        <v>22</v>
      </c>
      <c r="I1231" s="16" t="s">
        <v>3565</v>
      </c>
      <c r="J1231" s="16" t="s">
        <v>3566</v>
      </c>
      <c r="K1231" s="21">
        <f>1/COUNTIF(J:J,'Store Data - 2017'!$J1231)</f>
        <v>0.14285714285714285</v>
      </c>
      <c r="L1231" s="16" t="s">
        <v>25</v>
      </c>
      <c r="M1231" s="16" t="s">
        <v>26</v>
      </c>
      <c r="N1231" s="16" t="s">
        <v>126</v>
      </c>
      <c r="O1231" s="16" t="s">
        <v>127</v>
      </c>
      <c r="P1231" s="16">
        <v>10024</v>
      </c>
      <c r="Q1231" s="16" t="s">
        <v>40</v>
      </c>
      <c r="R1231" s="16" t="s">
        <v>3567</v>
      </c>
      <c r="S1231" s="16" t="s">
        <v>31</v>
      </c>
      <c r="T1231" s="16" t="s">
        <v>84</v>
      </c>
      <c r="U1231" s="16" t="s">
        <v>3568</v>
      </c>
      <c r="V1231" s="18">
        <v>12.816000000000001</v>
      </c>
      <c r="W1231" s="16">
        <v>3</v>
      </c>
      <c r="X1231" s="16">
        <v>0.2</v>
      </c>
      <c r="Y1231" s="18">
        <v>4.3254000000000001</v>
      </c>
    </row>
    <row r="1232" spans="1:25" x14ac:dyDescent="0.3">
      <c r="A1232" s="13">
        <v>3821</v>
      </c>
      <c r="B1232" s="13" t="s">
        <v>3564</v>
      </c>
      <c r="C1232" s="21">
        <f>1/COUNTIF(B:B,'Store Data - 2017'!$B1232)</f>
        <v>0.25</v>
      </c>
      <c r="D1232" s="14">
        <v>43017</v>
      </c>
      <c r="E1232" s="14">
        <v>43022</v>
      </c>
      <c r="F1232" s="22" t="str">
        <f>TEXT('Store Data - 2017'!$D1232,"mmmm")</f>
        <v>October</v>
      </c>
      <c r="G1232" s="22" t="str">
        <f>TEXT('Store Data - 2017'!$D1232,"dddd")</f>
        <v>Monday</v>
      </c>
      <c r="H1232" s="13" t="s">
        <v>22</v>
      </c>
      <c r="I1232" s="13" t="s">
        <v>3565</v>
      </c>
      <c r="J1232" s="13" t="s">
        <v>3566</v>
      </c>
      <c r="K1232" s="21">
        <f>1/COUNTIF(J:J,'Store Data - 2017'!$J1232)</f>
        <v>0.14285714285714285</v>
      </c>
      <c r="L1232" s="13" t="s">
        <v>25</v>
      </c>
      <c r="M1232" s="13" t="s">
        <v>26</v>
      </c>
      <c r="N1232" s="13" t="s">
        <v>126</v>
      </c>
      <c r="O1232" s="13" t="s">
        <v>127</v>
      </c>
      <c r="P1232" s="13">
        <v>10024</v>
      </c>
      <c r="Q1232" s="13" t="s">
        <v>40</v>
      </c>
      <c r="R1232" s="13" t="s">
        <v>2095</v>
      </c>
      <c r="S1232" s="13" t="s">
        <v>42</v>
      </c>
      <c r="T1232" s="13" t="s">
        <v>425</v>
      </c>
      <c r="U1232" s="13" t="s">
        <v>2096</v>
      </c>
      <c r="V1232" s="15">
        <v>314.35199999999998</v>
      </c>
      <c r="W1232" s="13">
        <v>3</v>
      </c>
      <c r="X1232" s="13">
        <v>0.2</v>
      </c>
      <c r="Y1232" s="15">
        <v>-15.717599999999999</v>
      </c>
    </row>
    <row r="1233" spans="1:25" x14ac:dyDescent="0.3">
      <c r="A1233" s="16">
        <v>3822</v>
      </c>
      <c r="B1233" s="16" t="s">
        <v>3564</v>
      </c>
      <c r="C1233" s="21">
        <f>1/COUNTIF(B:B,'Store Data - 2017'!$B1233)</f>
        <v>0.25</v>
      </c>
      <c r="D1233" s="17">
        <v>43017</v>
      </c>
      <c r="E1233" s="17">
        <v>43022</v>
      </c>
      <c r="F1233" s="22" t="str">
        <f>TEXT('Store Data - 2017'!$D1233,"mmmm")</f>
        <v>October</v>
      </c>
      <c r="G1233" s="22" t="str">
        <f>TEXT('Store Data - 2017'!$D1233,"dddd")</f>
        <v>Monday</v>
      </c>
      <c r="H1233" s="16" t="s">
        <v>22</v>
      </c>
      <c r="I1233" s="16" t="s">
        <v>3565</v>
      </c>
      <c r="J1233" s="16" t="s">
        <v>3566</v>
      </c>
      <c r="K1233" s="21">
        <f>1/COUNTIF(J:J,'Store Data - 2017'!$J1233)</f>
        <v>0.14285714285714285</v>
      </c>
      <c r="L1233" s="16" t="s">
        <v>25</v>
      </c>
      <c r="M1233" s="16" t="s">
        <v>26</v>
      </c>
      <c r="N1233" s="16" t="s">
        <v>126</v>
      </c>
      <c r="O1233" s="16" t="s">
        <v>127</v>
      </c>
      <c r="P1233" s="16">
        <v>10024</v>
      </c>
      <c r="Q1233" s="16" t="s">
        <v>40</v>
      </c>
      <c r="R1233" s="16" t="s">
        <v>3569</v>
      </c>
      <c r="S1233" s="16" t="s">
        <v>31</v>
      </c>
      <c r="T1233" s="16" t="s">
        <v>32</v>
      </c>
      <c r="U1233" s="16" t="s">
        <v>3570</v>
      </c>
      <c r="V1233" s="18">
        <v>18.98</v>
      </c>
      <c r="W1233" s="16">
        <v>2</v>
      </c>
      <c r="X1233" s="16">
        <v>0</v>
      </c>
      <c r="Y1233" s="18">
        <v>8.9206000000000003</v>
      </c>
    </row>
    <row r="1234" spans="1:25" x14ac:dyDescent="0.3">
      <c r="A1234" s="13">
        <v>3823</v>
      </c>
      <c r="B1234" s="13" t="s">
        <v>3564</v>
      </c>
      <c r="C1234" s="21">
        <f>1/COUNTIF(B:B,'Store Data - 2017'!$B1234)</f>
        <v>0.25</v>
      </c>
      <c r="D1234" s="14">
        <v>43017</v>
      </c>
      <c r="E1234" s="14">
        <v>43022</v>
      </c>
      <c r="F1234" s="22" t="str">
        <f>TEXT('Store Data - 2017'!$D1234,"mmmm")</f>
        <v>October</v>
      </c>
      <c r="G1234" s="22" t="str">
        <f>TEXT('Store Data - 2017'!$D1234,"dddd")</f>
        <v>Monday</v>
      </c>
      <c r="H1234" s="13" t="s">
        <v>22</v>
      </c>
      <c r="I1234" s="13" t="s">
        <v>3565</v>
      </c>
      <c r="J1234" s="13" t="s">
        <v>3566</v>
      </c>
      <c r="K1234" s="21">
        <f>1/COUNTIF(J:J,'Store Data - 2017'!$J1234)</f>
        <v>0.14285714285714285</v>
      </c>
      <c r="L1234" s="13" t="s">
        <v>25</v>
      </c>
      <c r="M1234" s="13" t="s">
        <v>26</v>
      </c>
      <c r="N1234" s="13" t="s">
        <v>126</v>
      </c>
      <c r="O1234" s="13" t="s">
        <v>127</v>
      </c>
      <c r="P1234" s="13">
        <v>10024</v>
      </c>
      <c r="Q1234" s="13" t="s">
        <v>40</v>
      </c>
      <c r="R1234" s="13" t="s">
        <v>3571</v>
      </c>
      <c r="S1234" s="13" t="s">
        <v>31</v>
      </c>
      <c r="T1234" s="13" t="s">
        <v>84</v>
      </c>
      <c r="U1234" s="13" t="s">
        <v>3572</v>
      </c>
      <c r="V1234" s="15">
        <v>18.239999999999998</v>
      </c>
      <c r="W1234" s="13">
        <v>6</v>
      </c>
      <c r="X1234" s="13">
        <v>0.2</v>
      </c>
      <c r="Y1234" s="15">
        <v>6.1559999999999997</v>
      </c>
    </row>
    <row r="1235" spans="1:25" x14ac:dyDescent="0.3">
      <c r="A1235" s="16">
        <v>3828</v>
      </c>
      <c r="B1235" s="16" t="s">
        <v>3573</v>
      </c>
      <c r="C1235" s="21">
        <f>1/COUNTIF(B:B,'Store Data - 2017'!$B1235)</f>
        <v>0.25</v>
      </c>
      <c r="D1235" s="17">
        <v>42862</v>
      </c>
      <c r="E1235" s="17">
        <v>42866</v>
      </c>
      <c r="F1235" s="22" t="str">
        <f>TEXT('Store Data - 2017'!$D1235,"mmmm")</f>
        <v>May</v>
      </c>
      <c r="G1235" s="22" t="str">
        <f>TEXT('Store Data - 2017'!$D1235,"dddd")</f>
        <v>Sunday</v>
      </c>
      <c r="H1235" s="16" t="s">
        <v>22</v>
      </c>
      <c r="I1235" s="16" t="s">
        <v>3574</v>
      </c>
      <c r="J1235" s="16" t="s">
        <v>3575</v>
      </c>
      <c r="K1235" s="21">
        <f>1/COUNTIF(J:J,'Store Data - 2017'!$J1235)</f>
        <v>7.1428571428571425E-2</v>
      </c>
      <c r="L1235" s="16" t="s">
        <v>57</v>
      </c>
      <c r="M1235" s="16" t="s">
        <v>26</v>
      </c>
      <c r="N1235" s="16" t="s">
        <v>553</v>
      </c>
      <c r="O1235" s="16" t="s">
        <v>76</v>
      </c>
      <c r="P1235" s="16">
        <v>48234</v>
      </c>
      <c r="Q1235" s="16" t="s">
        <v>51</v>
      </c>
      <c r="R1235" s="16" t="s">
        <v>3576</v>
      </c>
      <c r="S1235" s="16" t="s">
        <v>42</v>
      </c>
      <c r="T1235" s="16" t="s">
        <v>43</v>
      </c>
      <c r="U1235" s="16" t="s">
        <v>3577</v>
      </c>
      <c r="V1235" s="18">
        <v>1458.65</v>
      </c>
      <c r="W1235" s="16">
        <v>5</v>
      </c>
      <c r="X1235" s="16">
        <v>0</v>
      </c>
      <c r="Y1235" s="18">
        <v>423.00850000000003</v>
      </c>
    </row>
    <row r="1236" spans="1:25" x14ac:dyDescent="0.3">
      <c r="A1236" s="13">
        <v>3829</v>
      </c>
      <c r="B1236" s="13" t="s">
        <v>3573</v>
      </c>
      <c r="C1236" s="21">
        <f>1/COUNTIF(B:B,'Store Data - 2017'!$B1236)</f>
        <v>0.25</v>
      </c>
      <c r="D1236" s="14">
        <v>42862</v>
      </c>
      <c r="E1236" s="14">
        <v>42866</v>
      </c>
      <c r="F1236" s="22" t="str">
        <f>TEXT('Store Data - 2017'!$D1236,"mmmm")</f>
        <v>May</v>
      </c>
      <c r="G1236" s="22" t="str">
        <f>TEXT('Store Data - 2017'!$D1236,"dddd")</f>
        <v>Sunday</v>
      </c>
      <c r="H1236" s="13" t="s">
        <v>22</v>
      </c>
      <c r="I1236" s="13" t="s">
        <v>3574</v>
      </c>
      <c r="J1236" s="13" t="s">
        <v>3575</v>
      </c>
      <c r="K1236" s="21">
        <f>1/COUNTIF(J:J,'Store Data - 2017'!$J1236)</f>
        <v>7.1428571428571425E-2</v>
      </c>
      <c r="L1236" s="13" t="s">
        <v>57</v>
      </c>
      <c r="M1236" s="13" t="s">
        <v>26</v>
      </c>
      <c r="N1236" s="13" t="s">
        <v>553</v>
      </c>
      <c r="O1236" s="13" t="s">
        <v>76</v>
      </c>
      <c r="P1236" s="13">
        <v>48234</v>
      </c>
      <c r="Q1236" s="13" t="s">
        <v>51</v>
      </c>
      <c r="R1236" s="13" t="s">
        <v>2616</v>
      </c>
      <c r="S1236" s="13" t="s">
        <v>42</v>
      </c>
      <c r="T1236" s="13" t="s">
        <v>43</v>
      </c>
      <c r="U1236" s="13" t="s">
        <v>2617</v>
      </c>
      <c r="V1236" s="15">
        <v>26.64</v>
      </c>
      <c r="W1236" s="13">
        <v>1</v>
      </c>
      <c r="X1236" s="13">
        <v>0</v>
      </c>
      <c r="Y1236" s="15">
        <v>7.4592000000000001</v>
      </c>
    </row>
    <row r="1237" spans="1:25" x14ac:dyDescent="0.3">
      <c r="A1237" s="16">
        <v>3830</v>
      </c>
      <c r="B1237" s="16" t="s">
        <v>3573</v>
      </c>
      <c r="C1237" s="21">
        <f>1/COUNTIF(B:B,'Store Data - 2017'!$B1237)</f>
        <v>0.25</v>
      </c>
      <c r="D1237" s="17">
        <v>42862</v>
      </c>
      <c r="E1237" s="17">
        <v>42866</v>
      </c>
      <c r="F1237" s="22" t="str">
        <f>TEXT('Store Data - 2017'!$D1237,"mmmm")</f>
        <v>May</v>
      </c>
      <c r="G1237" s="22" t="str">
        <f>TEXT('Store Data - 2017'!$D1237,"dddd")</f>
        <v>Sunday</v>
      </c>
      <c r="H1237" s="16" t="s">
        <v>22</v>
      </c>
      <c r="I1237" s="16" t="s">
        <v>3574</v>
      </c>
      <c r="J1237" s="16" t="s">
        <v>3575</v>
      </c>
      <c r="K1237" s="21">
        <f>1/COUNTIF(J:J,'Store Data - 2017'!$J1237)</f>
        <v>7.1428571428571425E-2</v>
      </c>
      <c r="L1237" s="16" t="s">
        <v>57</v>
      </c>
      <c r="M1237" s="16" t="s">
        <v>26</v>
      </c>
      <c r="N1237" s="16" t="s">
        <v>553</v>
      </c>
      <c r="O1237" s="16" t="s">
        <v>76</v>
      </c>
      <c r="P1237" s="16">
        <v>48234</v>
      </c>
      <c r="Q1237" s="16" t="s">
        <v>51</v>
      </c>
      <c r="R1237" s="16" t="s">
        <v>2625</v>
      </c>
      <c r="S1237" s="16" t="s">
        <v>42</v>
      </c>
      <c r="T1237" s="16" t="s">
        <v>43</v>
      </c>
      <c r="U1237" s="16" t="s">
        <v>2626</v>
      </c>
      <c r="V1237" s="18">
        <v>476.8</v>
      </c>
      <c r="W1237" s="16">
        <v>2</v>
      </c>
      <c r="X1237" s="16">
        <v>0</v>
      </c>
      <c r="Y1237" s="18">
        <v>119.2</v>
      </c>
    </row>
    <row r="1238" spans="1:25" x14ac:dyDescent="0.3">
      <c r="A1238" s="13">
        <v>3831</v>
      </c>
      <c r="B1238" s="13" t="s">
        <v>3573</v>
      </c>
      <c r="C1238" s="21">
        <f>1/COUNTIF(B:B,'Store Data - 2017'!$B1238)</f>
        <v>0.25</v>
      </c>
      <c r="D1238" s="14">
        <v>42862</v>
      </c>
      <c r="E1238" s="14">
        <v>42866</v>
      </c>
      <c r="F1238" s="22" t="str">
        <f>TEXT('Store Data - 2017'!$D1238,"mmmm")</f>
        <v>May</v>
      </c>
      <c r="G1238" s="22" t="str">
        <f>TEXT('Store Data - 2017'!$D1238,"dddd")</f>
        <v>Sunday</v>
      </c>
      <c r="H1238" s="13" t="s">
        <v>22</v>
      </c>
      <c r="I1238" s="13" t="s">
        <v>3574</v>
      </c>
      <c r="J1238" s="13" t="s">
        <v>3575</v>
      </c>
      <c r="K1238" s="21">
        <f>1/COUNTIF(J:J,'Store Data - 2017'!$J1238)</f>
        <v>7.1428571428571425E-2</v>
      </c>
      <c r="L1238" s="13" t="s">
        <v>57</v>
      </c>
      <c r="M1238" s="13" t="s">
        <v>26</v>
      </c>
      <c r="N1238" s="13" t="s">
        <v>553</v>
      </c>
      <c r="O1238" s="13" t="s">
        <v>76</v>
      </c>
      <c r="P1238" s="13">
        <v>48234</v>
      </c>
      <c r="Q1238" s="13" t="s">
        <v>51</v>
      </c>
      <c r="R1238" s="13" t="s">
        <v>679</v>
      </c>
      <c r="S1238" s="13" t="s">
        <v>31</v>
      </c>
      <c r="T1238" s="13" t="s">
        <v>190</v>
      </c>
      <c r="U1238" s="13" t="s">
        <v>680</v>
      </c>
      <c r="V1238" s="15">
        <v>87.444000000000003</v>
      </c>
      <c r="W1238" s="13">
        <v>2</v>
      </c>
      <c r="X1238" s="13">
        <v>0.1</v>
      </c>
      <c r="Y1238" s="15">
        <v>18.4604</v>
      </c>
    </row>
    <row r="1239" spans="1:25" x14ac:dyDescent="0.3">
      <c r="A1239" s="16">
        <v>3848</v>
      </c>
      <c r="B1239" s="16" t="s">
        <v>3578</v>
      </c>
      <c r="C1239" s="21">
        <f>1/COUNTIF(B:B,'Store Data - 2017'!$B1239)</f>
        <v>1</v>
      </c>
      <c r="D1239" s="17">
        <v>43064</v>
      </c>
      <c r="E1239" s="17">
        <v>43066</v>
      </c>
      <c r="F1239" s="22" t="str">
        <f>TEXT('Store Data - 2017'!$D1239,"mmmm")</f>
        <v>November</v>
      </c>
      <c r="G1239" s="22" t="str">
        <f>TEXT('Store Data - 2017'!$D1239,"dddd")</f>
        <v>Saturday</v>
      </c>
      <c r="H1239" s="16" t="s">
        <v>35</v>
      </c>
      <c r="I1239" s="16" t="s">
        <v>1439</v>
      </c>
      <c r="J1239" s="16" t="s">
        <v>1440</v>
      </c>
      <c r="K1239" s="21">
        <f>1/COUNTIF(J:J,'Store Data - 2017'!$J1239)</f>
        <v>0.14285714285714285</v>
      </c>
      <c r="L1239" s="16" t="s">
        <v>48</v>
      </c>
      <c r="M1239" s="16" t="s">
        <v>26</v>
      </c>
      <c r="N1239" s="16" t="s">
        <v>474</v>
      </c>
      <c r="O1239" s="16" t="s">
        <v>76</v>
      </c>
      <c r="P1239" s="16">
        <v>48187</v>
      </c>
      <c r="Q1239" s="16" t="s">
        <v>51</v>
      </c>
      <c r="R1239" s="16" t="s">
        <v>1099</v>
      </c>
      <c r="S1239" s="16" t="s">
        <v>31</v>
      </c>
      <c r="T1239" s="16" t="s">
        <v>70</v>
      </c>
      <c r="U1239" s="16" t="s">
        <v>1100</v>
      </c>
      <c r="V1239" s="18">
        <v>501.81</v>
      </c>
      <c r="W1239" s="16">
        <v>3</v>
      </c>
      <c r="X1239" s="16">
        <v>0</v>
      </c>
      <c r="Y1239" s="18">
        <v>0</v>
      </c>
    </row>
    <row r="1240" spans="1:25" x14ac:dyDescent="0.3">
      <c r="A1240" s="13">
        <v>3849</v>
      </c>
      <c r="B1240" s="13" t="s">
        <v>3579</v>
      </c>
      <c r="C1240" s="21">
        <f>1/COUNTIF(B:B,'Store Data - 2017'!$B1240)</f>
        <v>0.5</v>
      </c>
      <c r="D1240" s="14">
        <v>43000</v>
      </c>
      <c r="E1240" s="14">
        <v>43001</v>
      </c>
      <c r="F1240" s="22" t="str">
        <f>TEXT('Store Data - 2017'!$D1240,"mmmm")</f>
        <v>September</v>
      </c>
      <c r="G1240" s="22" t="str">
        <f>TEXT('Store Data - 2017'!$D1240,"dddd")</f>
        <v>Friday</v>
      </c>
      <c r="H1240" s="13" t="s">
        <v>80</v>
      </c>
      <c r="I1240" s="13" t="s">
        <v>909</v>
      </c>
      <c r="J1240" s="13" t="s">
        <v>910</v>
      </c>
      <c r="K1240" s="21">
        <f>1/COUNTIF(J:J,'Store Data - 2017'!$J1240)</f>
        <v>0.1111111111111111</v>
      </c>
      <c r="L1240" s="13" t="s">
        <v>25</v>
      </c>
      <c r="M1240" s="13" t="s">
        <v>26</v>
      </c>
      <c r="N1240" s="13" t="s">
        <v>2773</v>
      </c>
      <c r="O1240" s="13" t="s">
        <v>2748</v>
      </c>
      <c r="P1240" s="13">
        <v>72701</v>
      </c>
      <c r="Q1240" s="13" t="s">
        <v>29</v>
      </c>
      <c r="R1240" s="13" t="s">
        <v>3580</v>
      </c>
      <c r="S1240" s="13" t="s">
        <v>31</v>
      </c>
      <c r="T1240" s="13" t="s">
        <v>84</v>
      </c>
      <c r="U1240" s="13" t="s">
        <v>3581</v>
      </c>
      <c r="V1240" s="15">
        <v>691.96</v>
      </c>
      <c r="W1240" s="13">
        <v>4</v>
      </c>
      <c r="X1240" s="13">
        <v>0</v>
      </c>
      <c r="Y1240" s="15">
        <v>318.30160000000001</v>
      </c>
    </row>
    <row r="1241" spans="1:25" x14ac:dyDescent="0.3">
      <c r="A1241" s="16">
        <v>3850</v>
      </c>
      <c r="B1241" s="16" t="s">
        <v>3579</v>
      </c>
      <c r="C1241" s="21">
        <f>1/COUNTIF(B:B,'Store Data - 2017'!$B1241)</f>
        <v>0.5</v>
      </c>
      <c r="D1241" s="17">
        <v>43000</v>
      </c>
      <c r="E1241" s="17">
        <v>43001</v>
      </c>
      <c r="F1241" s="22" t="str">
        <f>TEXT('Store Data - 2017'!$D1241,"mmmm")</f>
        <v>September</v>
      </c>
      <c r="G1241" s="22" t="str">
        <f>TEXT('Store Data - 2017'!$D1241,"dddd")</f>
        <v>Friday</v>
      </c>
      <c r="H1241" s="16" t="s">
        <v>80</v>
      </c>
      <c r="I1241" s="16" t="s">
        <v>909</v>
      </c>
      <c r="J1241" s="16" t="s">
        <v>910</v>
      </c>
      <c r="K1241" s="21">
        <f>1/COUNTIF(J:J,'Store Data - 2017'!$J1241)</f>
        <v>0.1111111111111111</v>
      </c>
      <c r="L1241" s="16" t="s">
        <v>25</v>
      </c>
      <c r="M1241" s="16" t="s">
        <v>26</v>
      </c>
      <c r="N1241" s="16" t="s">
        <v>2773</v>
      </c>
      <c r="O1241" s="16" t="s">
        <v>2748</v>
      </c>
      <c r="P1241" s="16">
        <v>72701</v>
      </c>
      <c r="Q1241" s="16" t="s">
        <v>29</v>
      </c>
      <c r="R1241" s="16" t="s">
        <v>3582</v>
      </c>
      <c r="S1241" s="16" t="s">
        <v>61</v>
      </c>
      <c r="T1241" s="16" t="s">
        <v>110</v>
      </c>
      <c r="U1241" s="16" t="s">
        <v>3583</v>
      </c>
      <c r="V1241" s="18">
        <v>34.950000000000003</v>
      </c>
      <c r="W1241" s="16">
        <v>5</v>
      </c>
      <c r="X1241" s="16">
        <v>0</v>
      </c>
      <c r="Y1241" s="18">
        <v>15.378</v>
      </c>
    </row>
    <row r="1242" spans="1:25" x14ac:dyDescent="0.3">
      <c r="A1242" s="13">
        <v>3853</v>
      </c>
      <c r="B1242" s="13" t="s">
        <v>3584</v>
      </c>
      <c r="C1242" s="21">
        <f>1/COUNTIF(B:B,'Store Data - 2017'!$B1242)</f>
        <v>1</v>
      </c>
      <c r="D1242" s="14">
        <v>43065</v>
      </c>
      <c r="E1242" s="14">
        <v>43068</v>
      </c>
      <c r="F1242" s="22" t="str">
        <f>TEXT('Store Data - 2017'!$D1242,"mmmm")</f>
        <v>November</v>
      </c>
      <c r="G1242" s="22" t="str">
        <f>TEXT('Store Data - 2017'!$D1242,"dddd")</f>
        <v>Sunday</v>
      </c>
      <c r="H1242" s="13" t="s">
        <v>80</v>
      </c>
      <c r="I1242" s="13" t="s">
        <v>368</v>
      </c>
      <c r="J1242" s="13" t="s">
        <v>369</v>
      </c>
      <c r="K1242" s="21">
        <f>1/COUNTIF(J:J,'Store Data - 2017'!$J1242)</f>
        <v>0.33333333333333331</v>
      </c>
      <c r="L1242" s="13" t="s">
        <v>25</v>
      </c>
      <c r="M1242" s="13" t="s">
        <v>26</v>
      </c>
      <c r="N1242" s="13" t="s">
        <v>1168</v>
      </c>
      <c r="O1242" s="13" t="s">
        <v>59</v>
      </c>
      <c r="P1242" s="13">
        <v>61107</v>
      </c>
      <c r="Q1242" s="13" t="s">
        <v>51</v>
      </c>
      <c r="R1242" s="13" t="s">
        <v>2477</v>
      </c>
      <c r="S1242" s="13" t="s">
        <v>31</v>
      </c>
      <c r="T1242" s="13" t="s">
        <v>84</v>
      </c>
      <c r="U1242" s="13" t="s">
        <v>2478</v>
      </c>
      <c r="V1242" s="15">
        <v>33.567999999999998</v>
      </c>
      <c r="W1242" s="13">
        <v>8</v>
      </c>
      <c r="X1242" s="13">
        <v>0.8</v>
      </c>
      <c r="Y1242" s="15">
        <v>-53.708799999999997</v>
      </c>
    </row>
    <row r="1243" spans="1:25" x14ac:dyDescent="0.3">
      <c r="A1243" s="16">
        <v>3854</v>
      </c>
      <c r="B1243" s="16" t="s">
        <v>3585</v>
      </c>
      <c r="C1243" s="21">
        <f>1/COUNTIF(B:B,'Store Data - 2017'!$B1243)</f>
        <v>0.5</v>
      </c>
      <c r="D1243" s="17">
        <v>42892</v>
      </c>
      <c r="E1243" s="17">
        <v>42896</v>
      </c>
      <c r="F1243" s="22" t="str">
        <f>TEXT('Store Data - 2017'!$D1243,"mmmm")</f>
        <v>June</v>
      </c>
      <c r="G1243" s="22" t="str">
        <f>TEXT('Store Data - 2017'!$D1243,"dddd")</f>
        <v>Tuesday</v>
      </c>
      <c r="H1243" s="16" t="s">
        <v>22</v>
      </c>
      <c r="I1243" s="16" t="s">
        <v>3586</v>
      </c>
      <c r="J1243" s="16" t="s">
        <v>3587</v>
      </c>
      <c r="K1243" s="21">
        <f>1/COUNTIF(J:J,'Store Data - 2017'!$J1243)</f>
        <v>0.125</v>
      </c>
      <c r="L1243" s="16" t="s">
        <v>48</v>
      </c>
      <c r="M1243" s="16" t="s">
        <v>26</v>
      </c>
      <c r="N1243" s="16" t="s">
        <v>133</v>
      </c>
      <c r="O1243" s="16" t="s">
        <v>134</v>
      </c>
      <c r="P1243" s="16">
        <v>94122</v>
      </c>
      <c r="Q1243" s="16" t="s">
        <v>120</v>
      </c>
      <c r="R1243" s="16" t="s">
        <v>3588</v>
      </c>
      <c r="S1243" s="16" t="s">
        <v>42</v>
      </c>
      <c r="T1243" s="16" t="s">
        <v>87</v>
      </c>
      <c r="U1243" s="16" t="s">
        <v>3589</v>
      </c>
      <c r="V1243" s="18">
        <v>4.95</v>
      </c>
      <c r="W1243" s="16">
        <v>1</v>
      </c>
      <c r="X1243" s="16">
        <v>0</v>
      </c>
      <c r="Y1243" s="18">
        <v>2.1779999999999999</v>
      </c>
    </row>
    <row r="1244" spans="1:25" x14ac:dyDescent="0.3">
      <c r="A1244" s="13">
        <v>3855</v>
      </c>
      <c r="B1244" s="13" t="s">
        <v>3585</v>
      </c>
      <c r="C1244" s="21">
        <f>1/COUNTIF(B:B,'Store Data - 2017'!$B1244)</f>
        <v>0.5</v>
      </c>
      <c r="D1244" s="14">
        <v>42892</v>
      </c>
      <c r="E1244" s="14">
        <v>42896</v>
      </c>
      <c r="F1244" s="22" t="str">
        <f>TEXT('Store Data - 2017'!$D1244,"mmmm")</f>
        <v>June</v>
      </c>
      <c r="G1244" s="22" t="str">
        <f>TEXT('Store Data - 2017'!$D1244,"dddd")</f>
        <v>Tuesday</v>
      </c>
      <c r="H1244" s="13" t="s">
        <v>22</v>
      </c>
      <c r="I1244" s="13" t="s">
        <v>3586</v>
      </c>
      <c r="J1244" s="13" t="s">
        <v>3587</v>
      </c>
      <c r="K1244" s="21">
        <f>1/COUNTIF(J:J,'Store Data - 2017'!$J1244)</f>
        <v>0.125</v>
      </c>
      <c r="L1244" s="13" t="s">
        <v>48</v>
      </c>
      <c r="M1244" s="13" t="s">
        <v>26</v>
      </c>
      <c r="N1244" s="13" t="s">
        <v>133</v>
      </c>
      <c r="O1244" s="13" t="s">
        <v>134</v>
      </c>
      <c r="P1244" s="13">
        <v>94122</v>
      </c>
      <c r="Q1244" s="13" t="s">
        <v>120</v>
      </c>
      <c r="R1244" s="13" t="s">
        <v>3590</v>
      </c>
      <c r="S1244" s="13" t="s">
        <v>31</v>
      </c>
      <c r="T1244" s="13" t="s">
        <v>70</v>
      </c>
      <c r="U1244" s="13" t="s">
        <v>3591</v>
      </c>
      <c r="V1244" s="15">
        <v>26.4</v>
      </c>
      <c r="W1244" s="13">
        <v>5</v>
      </c>
      <c r="X1244" s="13">
        <v>0</v>
      </c>
      <c r="Y1244" s="15">
        <v>0</v>
      </c>
    </row>
    <row r="1245" spans="1:25" x14ac:dyDescent="0.3">
      <c r="A1245" s="16">
        <v>3856</v>
      </c>
      <c r="B1245" s="16" t="s">
        <v>3592</v>
      </c>
      <c r="C1245" s="21">
        <f>1/COUNTIF(B:B,'Store Data - 2017'!$B1245)</f>
        <v>0.33333333333333331</v>
      </c>
      <c r="D1245" s="17">
        <v>43031</v>
      </c>
      <c r="E1245" s="17">
        <v>43036</v>
      </c>
      <c r="F1245" s="22" t="str">
        <f>TEXT('Store Data - 2017'!$D1245,"mmmm")</f>
        <v>October</v>
      </c>
      <c r="G1245" s="22" t="str">
        <f>TEXT('Store Data - 2017'!$D1245,"dddd")</f>
        <v>Monday</v>
      </c>
      <c r="H1245" s="16" t="s">
        <v>35</v>
      </c>
      <c r="I1245" s="16" t="s">
        <v>3593</v>
      </c>
      <c r="J1245" s="16" t="s">
        <v>3594</v>
      </c>
      <c r="K1245" s="21">
        <f>1/COUNTIF(J:J,'Store Data - 2017'!$J1245)</f>
        <v>0.16666666666666666</v>
      </c>
      <c r="L1245" s="16" t="s">
        <v>25</v>
      </c>
      <c r="M1245" s="16" t="s">
        <v>26</v>
      </c>
      <c r="N1245" s="16" t="s">
        <v>482</v>
      </c>
      <c r="O1245" s="16" t="s">
        <v>50</v>
      </c>
      <c r="P1245" s="16">
        <v>78207</v>
      </c>
      <c r="Q1245" s="16" t="s">
        <v>51</v>
      </c>
      <c r="R1245" s="16" t="s">
        <v>1488</v>
      </c>
      <c r="S1245" s="16" t="s">
        <v>31</v>
      </c>
      <c r="T1245" s="16" t="s">
        <v>84</v>
      </c>
      <c r="U1245" s="16" t="s">
        <v>627</v>
      </c>
      <c r="V1245" s="18">
        <v>3.5640000000000001</v>
      </c>
      <c r="W1245" s="16">
        <v>3</v>
      </c>
      <c r="X1245" s="16">
        <v>0.8</v>
      </c>
      <c r="Y1245" s="18">
        <v>-6.2370000000000001</v>
      </c>
    </row>
    <row r="1246" spans="1:25" x14ac:dyDescent="0.3">
      <c r="A1246" s="13">
        <v>3857</v>
      </c>
      <c r="B1246" s="13" t="s">
        <v>3592</v>
      </c>
      <c r="C1246" s="21">
        <f>1/COUNTIF(B:B,'Store Data - 2017'!$B1246)</f>
        <v>0.33333333333333331</v>
      </c>
      <c r="D1246" s="14">
        <v>43031</v>
      </c>
      <c r="E1246" s="14">
        <v>43036</v>
      </c>
      <c r="F1246" s="22" t="str">
        <f>TEXT('Store Data - 2017'!$D1246,"mmmm")</f>
        <v>October</v>
      </c>
      <c r="G1246" s="22" t="str">
        <f>TEXT('Store Data - 2017'!$D1246,"dddd")</f>
        <v>Monday</v>
      </c>
      <c r="H1246" s="13" t="s">
        <v>35</v>
      </c>
      <c r="I1246" s="13" t="s">
        <v>3593</v>
      </c>
      <c r="J1246" s="13" t="s">
        <v>3594</v>
      </c>
      <c r="K1246" s="21">
        <f>1/COUNTIF(J:J,'Store Data - 2017'!$J1246)</f>
        <v>0.16666666666666666</v>
      </c>
      <c r="L1246" s="13" t="s">
        <v>25</v>
      </c>
      <c r="M1246" s="13" t="s">
        <v>26</v>
      </c>
      <c r="N1246" s="13" t="s">
        <v>482</v>
      </c>
      <c r="O1246" s="13" t="s">
        <v>50</v>
      </c>
      <c r="P1246" s="13">
        <v>78207</v>
      </c>
      <c r="Q1246" s="13" t="s">
        <v>51</v>
      </c>
      <c r="R1246" s="13" t="s">
        <v>1889</v>
      </c>
      <c r="S1246" s="13" t="s">
        <v>61</v>
      </c>
      <c r="T1246" s="13" t="s">
        <v>62</v>
      </c>
      <c r="U1246" s="13" t="s">
        <v>1890</v>
      </c>
      <c r="V1246" s="15">
        <v>823.96</v>
      </c>
      <c r="W1246" s="13">
        <v>5</v>
      </c>
      <c r="X1246" s="13">
        <v>0.2</v>
      </c>
      <c r="Y1246" s="15">
        <v>51.497500000000002</v>
      </c>
    </row>
    <row r="1247" spans="1:25" x14ac:dyDescent="0.3">
      <c r="A1247" s="16">
        <v>3858</v>
      </c>
      <c r="B1247" s="16" t="s">
        <v>3592</v>
      </c>
      <c r="C1247" s="21">
        <f>1/COUNTIF(B:B,'Store Data - 2017'!$B1247)</f>
        <v>0.33333333333333331</v>
      </c>
      <c r="D1247" s="17">
        <v>43031</v>
      </c>
      <c r="E1247" s="17">
        <v>43036</v>
      </c>
      <c r="F1247" s="22" t="str">
        <f>TEXT('Store Data - 2017'!$D1247,"mmmm")</f>
        <v>October</v>
      </c>
      <c r="G1247" s="22" t="str">
        <f>TEXT('Store Data - 2017'!$D1247,"dddd")</f>
        <v>Monday</v>
      </c>
      <c r="H1247" s="16" t="s">
        <v>35</v>
      </c>
      <c r="I1247" s="16" t="s">
        <v>3593</v>
      </c>
      <c r="J1247" s="16" t="s">
        <v>3594</v>
      </c>
      <c r="K1247" s="21">
        <f>1/COUNTIF(J:J,'Store Data - 2017'!$J1247)</f>
        <v>0.16666666666666666</v>
      </c>
      <c r="L1247" s="16" t="s">
        <v>25</v>
      </c>
      <c r="M1247" s="16" t="s">
        <v>26</v>
      </c>
      <c r="N1247" s="16" t="s">
        <v>482</v>
      </c>
      <c r="O1247" s="16" t="s">
        <v>50</v>
      </c>
      <c r="P1247" s="16">
        <v>78207</v>
      </c>
      <c r="Q1247" s="16" t="s">
        <v>51</v>
      </c>
      <c r="R1247" s="16" t="s">
        <v>3595</v>
      </c>
      <c r="S1247" s="16" t="s">
        <v>31</v>
      </c>
      <c r="T1247" s="16" t="s">
        <v>146</v>
      </c>
      <c r="U1247" s="16" t="s">
        <v>3596</v>
      </c>
      <c r="V1247" s="18">
        <v>10.272</v>
      </c>
      <c r="W1247" s="16">
        <v>3</v>
      </c>
      <c r="X1247" s="16">
        <v>0.2</v>
      </c>
      <c r="Y1247" s="18">
        <v>0.89880000000000004</v>
      </c>
    </row>
    <row r="1248" spans="1:25" x14ac:dyDescent="0.3">
      <c r="A1248" s="13">
        <v>3860</v>
      </c>
      <c r="B1248" s="13" t="s">
        <v>3597</v>
      </c>
      <c r="C1248" s="21">
        <f>1/COUNTIF(B:B,'Store Data - 2017'!$B1248)</f>
        <v>0.5</v>
      </c>
      <c r="D1248" s="14">
        <v>42783</v>
      </c>
      <c r="E1248" s="14">
        <v>42788</v>
      </c>
      <c r="F1248" s="22" t="str">
        <f>TEXT('Store Data - 2017'!$D1248,"mmmm")</f>
        <v>February</v>
      </c>
      <c r="G1248" s="22" t="str">
        <f>TEXT('Store Data - 2017'!$D1248,"dddd")</f>
        <v>Friday</v>
      </c>
      <c r="H1248" s="13" t="s">
        <v>22</v>
      </c>
      <c r="I1248" s="13" t="s">
        <v>3598</v>
      </c>
      <c r="J1248" s="13" t="s">
        <v>3599</v>
      </c>
      <c r="K1248" s="21">
        <f>1/COUNTIF(J:J,'Store Data - 2017'!$J1248)</f>
        <v>0.14285714285714285</v>
      </c>
      <c r="L1248" s="13" t="s">
        <v>48</v>
      </c>
      <c r="M1248" s="13" t="s">
        <v>26</v>
      </c>
      <c r="N1248" s="13" t="s">
        <v>94</v>
      </c>
      <c r="O1248" s="13" t="s">
        <v>59</v>
      </c>
      <c r="P1248" s="13">
        <v>60653</v>
      </c>
      <c r="Q1248" s="13" t="s">
        <v>51</v>
      </c>
      <c r="R1248" s="13" t="s">
        <v>3600</v>
      </c>
      <c r="S1248" s="13" t="s">
        <v>42</v>
      </c>
      <c r="T1248" s="13" t="s">
        <v>251</v>
      </c>
      <c r="U1248" s="13" t="s">
        <v>3601</v>
      </c>
      <c r="V1248" s="15">
        <v>480.96</v>
      </c>
      <c r="W1248" s="13">
        <v>3</v>
      </c>
      <c r="X1248" s="13">
        <v>0.5</v>
      </c>
      <c r="Y1248" s="15">
        <v>-269.33760000000001</v>
      </c>
    </row>
    <row r="1249" spans="1:25" x14ac:dyDescent="0.3">
      <c r="A1249" s="16">
        <v>3861</v>
      </c>
      <c r="B1249" s="16" t="s">
        <v>3597</v>
      </c>
      <c r="C1249" s="21">
        <f>1/COUNTIF(B:B,'Store Data - 2017'!$B1249)</f>
        <v>0.5</v>
      </c>
      <c r="D1249" s="17">
        <v>42783</v>
      </c>
      <c r="E1249" s="17">
        <v>42788</v>
      </c>
      <c r="F1249" s="22" t="str">
        <f>TEXT('Store Data - 2017'!$D1249,"mmmm")</f>
        <v>February</v>
      </c>
      <c r="G1249" s="22" t="str">
        <f>TEXT('Store Data - 2017'!$D1249,"dddd")</f>
        <v>Friday</v>
      </c>
      <c r="H1249" s="16" t="s">
        <v>22</v>
      </c>
      <c r="I1249" s="16" t="s">
        <v>3598</v>
      </c>
      <c r="J1249" s="16" t="s">
        <v>3599</v>
      </c>
      <c r="K1249" s="21">
        <f>1/COUNTIF(J:J,'Store Data - 2017'!$J1249)</f>
        <v>0.14285714285714285</v>
      </c>
      <c r="L1249" s="16" t="s">
        <v>48</v>
      </c>
      <c r="M1249" s="16" t="s">
        <v>26</v>
      </c>
      <c r="N1249" s="16" t="s">
        <v>94</v>
      </c>
      <c r="O1249" s="16" t="s">
        <v>59</v>
      </c>
      <c r="P1249" s="16">
        <v>60653</v>
      </c>
      <c r="Q1249" s="16" t="s">
        <v>51</v>
      </c>
      <c r="R1249" s="16" t="s">
        <v>3602</v>
      </c>
      <c r="S1249" s="16" t="s">
        <v>61</v>
      </c>
      <c r="T1249" s="16" t="s">
        <v>62</v>
      </c>
      <c r="U1249" s="16" t="s">
        <v>3603</v>
      </c>
      <c r="V1249" s="18">
        <v>124.792</v>
      </c>
      <c r="W1249" s="16">
        <v>1</v>
      </c>
      <c r="X1249" s="16">
        <v>0.2</v>
      </c>
      <c r="Y1249" s="18">
        <v>10.9193</v>
      </c>
    </row>
    <row r="1250" spans="1:25" x14ac:dyDescent="0.3">
      <c r="A1250" s="13">
        <v>3864</v>
      </c>
      <c r="B1250" s="13" t="s">
        <v>3604</v>
      </c>
      <c r="C1250" s="21">
        <f>1/COUNTIF(B:B,'Store Data - 2017'!$B1250)</f>
        <v>1</v>
      </c>
      <c r="D1250" s="14">
        <v>43025</v>
      </c>
      <c r="E1250" s="14">
        <v>43027</v>
      </c>
      <c r="F1250" s="22" t="str">
        <f>TEXT('Store Data - 2017'!$D1250,"mmmm")</f>
        <v>October</v>
      </c>
      <c r="G1250" s="22" t="str">
        <f>TEXT('Store Data - 2017'!$D1250,"dddd")</f>
        <v>Tuesday</v>
      </c>
      <c r="H1250" s="13" t="s">
        <v>35</v>
      </c>
      <c r="I1250" s="13" t="s">
        <v>3605</v>
      </c>
      <c r="J1250" s="13" t="s">
        <v>3606</v>
      </c>
      <c r="K1250" s="21">
        <f>1/COUNTIF(J:J,'Store Data - 2017'!$J1250)</f>
        <v>1</v>
      </c>
      <c r="L1250" s="13" t="s">
        <v>25</v>
      </c>
      <c r="M1250" s="13" t="s">
        <v>26</v>
      </c>
      <c r="N1250" s="13" t="s">
        <v>876</v>
      </c>
      <c r="O1250" s="13" t="s">
        <v>134</v>
      </c>
      <c r="P1250" s="13">
        <v>92037</v>
      </c>
      <c r="Q1250" s="13" t="s">
        <v>120</v>
      </c>
      <c r="R1250" s="13" t="s">
        <v>3607</v>
      </c>
      <c r="S1250" s="13" t="s">
        <v>31</v>
      </c>
      <c r="T1250" s="13" t="s">
        <v>146</v>
      </c>
      <c r="U1250" s="13" t="s">
        <v>3608</v>
      </c>
      <c r="V1250" s="15">
        <v>10.64</v>
      </c>
      <c r="W1250" s="13">
        <v>4</v>
      </c>
      <c r="X1250" s="13">
        <v>0</v>
      </c>
      <c r="Y1250" s="15">
        <v>2.7664</v>
      </c>
    </row>
    <row r="1251" spans="1:25" x14ac:dyDescent="0.3">
      <c r="A1251" s="16">
        <v>3867</v>
      </c>
      <c r="B1251" s="16" t="s">
        <v>3609</v>
      </c>
      <c r="C1251" s="21">
        <f>1/COUNTIF(B:B,'Store Data - 2017'!$B1251)</f>
        <v>1</v>
      </c>
      <c r="D1251" s="17">
        <v>42848</v>
      </c>
      <c r="E1251" s="17">
        <v>42850</v>
      </c>
      <c r="F1251" s="22" t="str">
        <f>TEXT('Store Data - 2017'!$D1251,"mmmm")</f>
        <v>April</v>
      </c>
      <c r="G1251" s="22" t="str">
        <f>TEXT('Store Data - 2017'!$D1251,"dddd")</f>
        <v>Sunday</v>
      </c>
      <c r="H1251" s="16" t="s">
        <v>35</v>
      </c>
      <c r="I1251" s="16" t="s">
        <v>701</v>
      </c>
      <c r="J1251" s="16" t="s">
        <v>702</v>
      </c>
      <c r="K1251" s="21">
        <f>1/COUNTIF(J:J,'Store Data - 2017'!$J1251)</f>
        <v>0.14285714285714285</v>
      </c>
      <c r="L1251" s="16" t="s">
        <v>25</v>
      </c>
      <c r="M1251" s="16" t="s">
        <v>26</v>
      </c>
      <c r="N1251" s="16" t="s">
        <v>460</v>
      </c>
      <c r="O1251" s="16" t="s">
        <v>496</v>
      </c>
      <c r="P1251" s="16">
        <v>46226</v>
      </c>
      <c r="Q1251" s="16" t="s">
        <v>51</v>
      </c>
      <c r="R1251" s="16" t="s">
        <v>3477</v>
      </c>
      <c r="S1251" s="16" t="s">
        <v>61</v>
      </c>
      <c r="T1251" s="16" t="s">
        <v>110</v>
      </c>
      <c r="U1251" s="16" t="s">
        <v>3478</v>
      </c>
      <c r="V1251" s="18">
        <v>155.34</v>
      </c>
      <c r="W1251" s="16">
        <v>6</v>
      </c>
      <c r="X1251" s="16">
        <v>0</v>
      </c>
      <c r="Y1251" s="18">
        <v>55.922400000000003</v>
      </c>
    </row>
    <row r="1252" spans="1:25" x14ac:dyDescent="0.3">
      <c r="A1252" s="13">
        <v>3886</v>
      </c>
      <c r="B1252" s="13" t="s">
        <v>3610</v>
      </c>
      <c r="C1252" s="21">
        <f>1/COUNTIF(B:B,'Store Data - 2017'!$B1252)</f>
        <v>1</v>
      </c>
      <c r="D1252" s="14">
        <v>42764</v>
      </c>
      <c r="E1252" s="14">
        <v>42768</v>
      </c>
      <c r="F1252" s="22" t="str">
        <f>TEXT('Store Data - 2017'!$D1252,"mmmm")</f>
        <v>January</v>
      </c>
      <c r="G1252" s="22" t="str">
        <f>TEXT('Store Data - 2017'!$D1252,"dddd")</f>
        <v>Sunday</v>
      </c>
      <c r="H1252" s="13" t="s">
        <v>22</v>
      </c>
      <c r="I1252" s="13" t="s">
        <v>651</v>
      </c>
      <c r="J1252" s="13" t="s">
        <v>652</v>
      </c>
      <c r="K1252" s="21">
        <f>1/COUNTIF(J:J,'Store Data - 2017'!$J1252)</f>
        <v>0.16666666666666666</v>
      </c>
      <c r="L1252" s="13" t="s">
        <v>25</v>
      </c>
      <c r="M1252" s="13" t="s">
        <v>26</v>
      </c>
      <c r="N1252" s="13" t="s">
        <v>94</v>
      </c>
      <c r="O1252" s="13" t="s">
        <v>59</v>
      </c>
      <c r="P1252" s="13">
        <v>60653</v>
      </c>
      <c r="Q1252" s="13" t="s">
        <v>51</v>
      </c>
      <c r="R1252" s="13" t="s">
        <v>3611</v>
      </c>
      <c r="S1252" s="13" t="s">
        <v>31</v>
      </c>
      <c r="T1252" s="13" t="s">
        <v>84</v>
      </c>
      <c r="U1252" s="13" t="s">
        <v>3612</v>
      </c>
      <c r="V1252" s="15">
        <v>12.128</v>
      </c>
      <c r="W1252" s="13">
        <v>4</v>
      </c>
      <c r="X1252" s="13">
        <v>0.8</v>
      </c>
      <c r="Y1252" s="15">
        <v>-20.617599999999999</v>
      </c>
    </row>
    <row r="1253" spans="1:25" x14ac:dyDescent="0.3">
      <c r="A1253" s="16">
        <v>3896</v>
      </c>
      <c r="B1253" s="16" t="s">
        <v>3613</v>
      </c>
      <c r="C1253" s="21">
        <f>1/COUNTIF(B:B,'Store Data - 2017'!$B1253)</f>
        <v>1</v>
      </c>
      <c r="D1253" s="17">
        <v>42856</v>
      </c>
      <c r="E1253" s="17">
        <v>42860</v>
      </c>
      <c r="F1253" s="22" t="str">
        <f>TEXT('Store Data - 2017'!$D1253,"mmmm")</f>
        <v>May</v>
      </c>
      <c r="G1253" s="22" t="str">
        <f>TEXT('Store Data - 2017'!$D1253,"dddd")</f>
        <v>Monday</v>
      </c>
      <c r="H1253" s="16" t="s">
        <v>22</v>
      </c>
      <c r="I1253" s="16" t="s">
        <v>932</v>
      </c>
      <c r="J1253" s="16" t="s">
        <v>933</v>
      </c>
      <c r="K1253" s="21">
        <f>1/COUNTIF(J:J,'Store Data - 2017'!$J1253)</f>
        <v>9.0909090909090912E-2</v>
      </c>
      <c r="L1253" s="16" t="s">
        <v>48</v>
      </c>
      <c r="M1253" s="16" t="s">
        <v>26</v>
      </c>
      <c r="N1253" s="16" t="s">
        <v>3614</v>
      </c>
      <c r="O1253" s="16" t="s">
        <v>2748</v>
      </c>
      <c r="P1253" s="16">
        <v>71854</v>
      </c>
      <c r="Q1253" s="16" t="s">
        <v>29</v>
      </c>
      <c r="R1253" s="16" t="s">
        <v>3615</v>
      </c>
      <c r="S1253" s="16" t="s">
        <v>61</v>
      </c>
      <c r="T1253" s="16" t="s">
        <v>110</v>
      </c>
      <c r="U1253" s="16" t="s">
        <v>3616</v>
      </c>
      <c r="V1253" s="18">
        <v>48.9</v>
      </c>
      <c r="W1253" s="16">
        <v>5</v>
      </c>
      <c r="X1253" s="16">
        <v>0</v>
      </c>
      <c r="Y1253" s="18">
        <v>18.093</v>
      </c>
    </row>
    <row r="1254" spans="1:25" x14ac:dyDescent="0.3">
      <c r="A1254" s="13">
        <v>3897</v>
      </c>
      <c r="B1254" s="13" t="s">
        <v>3617</v>
      </c>
      <c r="C1254" s="21">
        <f>1/COUNTIF(B:B,'Store Data - 2017'!$B1254)</f>
        <v>0.5</v>
      </c>
      <c r="D1254" s="14">
        <v>43076</v>
      </c>
      <c r="E1254" s="14">
        <v>43081</v>
      </c>
      <c r="F1254" s="22" t="str">
        <f>TEXT('Store Data - 2017'!$D1254,"mmmm")</f>
        <v>December</v>
      </c>
      <c r="G1254" s="22" t="str">
        <f>TEXT('Store Data - 2017'!$D1254,"dddd")</f>
        <v>Thursday</v>
      </c>
      <c r="H1254" s="13" t="s">
        <v>22</v>
      </c>
      <c r="I1254" s="13" t="s">
        <v>507</v>
      </c>
      <c r="J1254" s="13" t="s">
        <v>508</v>
      </c>
      <c r="K1254" s="21">
        <f>1/COUNTIF(J:J,'Store Data - 2017'!$J1254)</f>
        <v>0.33333333333333331</v>
      </c>
      <c r="L1254" s="13" t="s">
        <v>57</v>
      </c>
      <c r="M1254" s="13" t="s">
        <v>26</v>
      </c>
      <c r="N1254" s="13" t="s">
        <v>482</v>
      </c>
      <c r="O1254" s="13" t="s">
        <v>50</v>
      </c>
      <c r="P1254" s="13">
        <v>78207</v>
      </c>
      <c r="Q1254" s="13" t="s">
        <v>51</v>
      </c>
      <c r="R1254" s="13" t="s">
        <v>1712</v>
      </c>
      <c r="S1254" s="13" t="s">
        <v>31</v>
      </c>
      <c r="T1254" s="13" t="s">
        <v>172</v>
      </c>
      <c r="U1254" s="13" t="s">
        <v>1713</v>
      </c>
      <c r="V1254" s="15">
        <v>3.552</v>
      </c>
      <c r="W1254" s="13">
        <v>3</v>
      </c>
      <c r="X1254" s="13">
        <v>0.2</v>
      </c>
      <c r="Y1254" s="15">
        <v>1.2432000000000001</v>
      </c>
    </row>
    <row r="1255" spans="1:25" x14ac:dyDescent="0.3">
      <c r="A1255" s="16">
        <v>3898</v>
      </c>
      <c r="B1255" s="16" t="s">
        <v>3617</v>
      </c>
      <c r="C1255" s="21">
        <f>1/COUNTIF(B:B,'Store Data - 2017'!$B1255)</f>
        <v>0.5</v>
      </c>
      <c r="D1255" s="17">
        <v>43076</v>
      </c>
      <c r="E1255" s="17">
        <v>43081</v>
      </c>
      <c r="F1255" s="22" t="str">
        <f>TEXT('Store Data - 2017'!$D1255,"mmmm")</f>
        <v>December</v>
      </c>
      <c r="G1255" s="22" t="str">
        <f>TEXT('Store Data - 2017'!$D1255,"dddd")</f>
        <v>Thursday</v>
      </c>
      <c r="H1255" s="16" t="s">
        <v>22</v>
      </c>
      <c r="I1255" s="16" t="s">
        <v>507</v>
      </c>
      <c r="J1255" s="16" t="s">
        <v>508</v>
      </c>
      <c r="K1255" s="21">
        <f>1/COUNTIF(J:J,'Store Data - 2017'!$J1255)</f>
        <v>0.33333333333333331</v>
      </c>
      <c r="L1255" s="16" t="s">
        <v>57</v>
      </c>
      <c r="M1255" s="16" t="s">
        <v>26</v>
      </c>
      <c r="N1255" s="16" t="s">
        <v>482</v>
      </c>
      <c r="O1255" s="16" t="s">
        <v>50</v>
      </c>
      <c r="P1255" s="16">
        <v>78207</v>
      </c>
      <c r="Q1255" s="16" t="s">
        <v>51</v>
      </c>
      <c r="R1255" s="16" t="s">
        <v>3618</v>
      </c>
      <c r="S1255" s="16" t="s">
        <v>31</v>
      </c>
      <c r="T1255" s="16" t="s">
        <v>32</v>
      </c>
      <c r="U1255" s="16" t="s">
        <v>3619</v>
      </c>
      <c r="V1255" s="18">
        <v>15.552</v>
      </c>
      <c r="W1255" s="16">
        <v>3</v>
      </c>
      <c r="X1255" s="16">
        <v>0.2</v>
      </c>
      <c r="Y1255" s="18">
        <v>5.4432</v>
      </c>
    </row>
    <row r="1256" spans="1:25" x14ac:dyDescent="0.3">
      <c r="A1256" s="13">
        <v>3899</v>
      </c>
      <c r="B1256" s="13" t="s">
        <v>3620</v>
      </c>
      <c r="C1256" s="21">
        <f>1/COUNTIF(B:B,'Store Data - 2017'!$B1256)</f>
        <v>1</v>
      </c>
      <c r="D1256" s="14">
        <v>43069</v>
      </c>
      <c r="E1256" s="14">
        <v>43073</v>
      </c>
      <c r="F1256" s="22" t="str">
        <f>TEXT('Store Data - 2017'!$D1256,"mmmm")</f>
        <v>November</v>
      </c>
      <c r="G1256" s="22" t="str">
        <f>TEXT('Store Data - 2017'!$D1256,"dddd")</f>
        <v>Thursday</v>
      </c>
      <c r="H1256" s="13" t="s">
        <v>22</v>
      </c>
      <c r="I1256" s="13" t="s">
        <v>2835</v>
      </c>
      <c r="J1256" s="13" t="s">
        <v>2836</v>
      </c>
      <c r="K1256" s="21">
        <f>1/COUNTIF(J:J,'Store Data - 2017'!$J1256)</f>
        <v>0.5</v>
      </c>
      <c r="L1256" s="13" t="s">
        <v>25</v>
      </c>
      <c r="M1256" s="13" t="s">
        <v>26</v>
      </c>
      <c r="N1256" s="13" t="s">
        <v>3621</v>
      </c>
      <c r="O1256" s="13" t="s">
        <v>50</v>
      </c>
      <c r="P1256" s="13">
        <v>78539</v>
      </c>
      <c r="Q1256" s="13" t="s">
        <v>51</v>
      </c>
      <c r="R1256" s="13" t="s">
        <v>1712</v>
      </c>
      <c r="S1256" s="13" t="s">
        <v>31</v>
      </c>
      <c r="T1256" s="13" t="s">
        <v>172</v>
      </c>
      <c r="U1256" s="13" t="s">
        <v>1713</v>
      </c>
      <c r="V1256" s="15">
        <v>2.3679999999999999</v>
      </c>
      <c r="W1256" s="13">
        <v>2</v>
      </c>
      <c r="X1256" s="13">
        <v>0.2</v>
      </c>
      <c r="Y1256" s="15">
        <v>0.82879999999999998</v>
      </c>
    </row>
    <row r="1257" spans="1:25" x14ac:dyDescent="0.3">
      <c r="A1257" s="16">
        <v>3900</v>
      </c>
      <c r="B1257" s="16" t="s">
        <v>3622</v>
      </c>
      <c r="C1257" s="21">
        <f>1/COUNTIF(B:B,'Store Data - 2017'!$B1257)</f>
        <v>1</v>
      </c>
      <c r="D1257" s="17">
        <v>43076</v>
      </c>
      <c r="E1257" s="17">
        <v>43078</v>
      </c>
      <c r="F1257" s="22" t="str">
        <f>TEXT('Store Data - 2017'!$D1257,"mmmm")</f>
        <v>December</v>
      </c>
      <c r="G1257" s="22" t="str">
        <f>TEXT('Store Data - 2017'!$D1257,"dddd")</f>
        <v>Thursday</v>
      </c>
      <c r="H1257" s="16" t="s">
        <v>80</v>
      </c>
      <c r="I1257" s="16" t="s">
        <v>326</v>
      </c>
      <c r="J1257" s="16" t="s">
        <v>327</v>
      </c>
      <c r="K1257" s="21">
        <f>1/COUNTIF(J:J,'Store Data - 2017'!$J1257)</f>
        <v>0.14285714285714285</v>
      </c>
      <c r="L1257" s="16" t="s">
        <v>25</v>
      </c>
      <c r="M1257" s="16" t="s">
        <v>26</v>
      </c>
      <c r="N1257" s="16" t="s">
        <v>1026</v>
      </c>
      <c r="O1257" s="16" t="s">
        <v>166</v>
      </c>
      <c r="P1257" s="16">
        <v>43615</v>
      </c>
      <c r="Q1257" s="16" t="s">
        <v>40</v>
      </c>
      <c r="R1257" s="16" t="s">
        <v>3623</v>
      </c>
      <c r="S1257" s="16" t="s">
        <v>61</v>
      </c>
      <c r="T1257" s="16" t="s">
        <v>110</v>
      </c>
      <c r="U1257" s="16" t="s">
        <v>3624</v>
      </c>
      <c r="V1257" s="18">
        <v>127.98399999999999</v>
      </c>
      <c r="W1257" s="16">
        <v>2</v>
      </c>
      <c r="X1257" s="16">
        <v>0.2</v>
      </c>
      <c r="Y1257" s="18">
        <v>25.596800000000002</v>
      </c>
    </row>
    <row r="1258" spans="1:25" x14ac:dyDescent="0.3">
      <c r="A1258" s="13">
        <v>3912</v>
      </c>
      <c r="B1258" s="13" t="s">
        <v>3625</v>
      </c>
      <c r="C1258" s="21">
        <f>1/COUNTIF(B:B,'Store Data - 2017'!$B1258)</f>
        <v>1</v>
      </c>
      <c r="D1258" s="14">
        <v>42891</v>
      </c>
      <c r="E1258" s="14">
        <v>42892</v>
      </c>
      <c r="F1258" s="22" t="str">
        <f>TEXT('Store Data - 2017'!$D1258,"mmmm")</f>
        <v>June</v>
      </c>
      <c r="G1258" s="22" t="str">
        <f>TEXT('Store Data - 2017'!$D1258,"dddd")</f>
        <v>Monday</v>
      </c>
      <c r="H1258" s="13" t="s">
        <v>80</v>
      </c>
      <c r="I1258" s="13" t="s">
        <v>2534</v>
      </c>
      <c r="J1258" s="13" t="s">
        <v>2535</v>
      </c>
      <c r="K1258" s="21">
        <f>1/COUNTIF(J:J,'Store Data - 2017'!$J1258)</f>
        <v>0.1111111111111111</v>
      </c>
      <c r="L1258" s="13" t="s">
        <v>25</v>
      </c>
      <c r="M1258" s="13" t="s">
        <v>26</v>
      </c>
      <c r="N1258" s="13" t="s">
        <v>3159</v>
      </c>
      <c r="O1258" s="13" t="s">
        <v>50</v>
      </c>
      <c r="P1258" s="13">
        <v>77581</v>
      </c>
      <c r="Q1258" s="13" t="s">
        <v>51</v>
      </c>
      <c r="R1258" s="13" t="s">
        <v>3626</v>
      </c>
      <c r="S1258" s="13" t="s">
        <v>61</v>
      </c>
      <c r="T1258" s="13" t="s">
        <v>62</v>
      </c>
      <c r="U1258" s="13" t="s">
        <v>3627</v>
      </c>
      <c r="V1258" s="15">
        <v>470.37599999999998</v>
      </c>
      <c r="W1258" s="13">
        <v>3</v>
      </c>
      <c r="X1258" s="13">
        <v>0.2</v>
      </c>
      <c r="Y1258" s="15">
        <v>52.917299999999997</v>
      </c>
    </row>
    <row r="1259" spans="1:25" x14ac:dyDescent="0.3">
      <c r="A1259" s="16">
        <v>3913</v>
      </c>
      <c r="B1259" s="16" t="s">
        <v>3628</v>
      </c>
      <c r="C1259" s="21">
        <f>1/COUNTIF(B:B,'Store Data - 2017'!$B1259)</f>
        <v>0.5</v>
      </c>
      <c r="D1259" s="17">
        <v>42996</v>
      </c>
      <c r="E1259" s="17">
        <v>43003</v>
      </c>
      <c r="F1259" s="22" t="str">
        <f>TEXT('Store Data - 2017'!$D1259,"mmmm")</f>
        <v>September</v>
      </c>
      <c r="G1259" s="22" t="str">
        <f>TEXT('Store Data - 2017'!$D1259,"dddd")</f>
        <v>Monday</v>
      </c>
      <c r="H1259" s="16" t="s">
        <v>22</v>
      </c>
      <c r="I1259" s="16" t="s">
        <v>3629</v>
      </c>
      <c r="J1259" s="16" t="s">
        <v>3630</v>
      </c>
      <c r="K1259" s="21">
        <f>1/COUNTIF(J:J,'Store Data - 2017'!$J1259)</f>
        <v>0.25</v>
      </c>
      <c r="L1259" s="16" t="s">
        <v>57</v>
      </c>
      <c r="M1259" s="16" t="s">
        <v>26</v>
      </c>
      <c r="N1259" s="16" t="s">
        <v>126</v>
      </c>
      <c r="O1259" s="16" t="s">
        <v>127</v>
      </c>
      <c r="P1259" s="16">
        <v>10035</v>
      </c>
      <c r="Q1259" s="16" t="s">
        <v>40</v>
      </c>
      <c r="R1259" s="16" t="s">
        <v>1480</v>
      </c>
      <c r="S1259" s="16" t="s">
        <v>31</v>
      </c>
      <c r="T1259" s="16" t="s">
        <v>32</v>
      </c>
      <c r="U1259" s="16" t="s">
        <v>1481</v>
      </c>
      <c r="V1259" s="18">
        <v>19.440000000000001</v>
      </c>
      <c r="W1259" s="16">
        <v>3</v>
      </c>
      <c r="X1259" s="16">
        <v>0</v>
      </c>
      <c r="Y1259" s="18">
        <v>9.3312000000000008</v>
      </c>
    </row>
    <row r="1260" spans="1:25" x14ac:dyDescent="0.3">
      <c r="A1260" s="13">
        <v>3914</v>
      </c>
      <c r="B1260" s="13" t="s">
        <v>3628</v>
      </c>
      <c r="C1260" s="21">
        <f>1/COUNTIF(B:B,'Store Data - 2017'!$B1260)</f>
        <v>0.5</v>
      </c>
      <c r="D1260" s="14">
        <v>42996</v>
      </c>
      <c r="E1260" s="14">
        <v>43003</v>
      </c>
      <c r="F1260" s="22" t="str">
        <f>TEXT('Store Data - 2017'!$D1260,"mmmm")</f>
        <v>September</v>
      </c>
      <c r="G1260" s="22" t="str">
        <f>TEXT('Store Data - 2017'!$D1260,"dddd")</f>
        <v>Monday</v>
      </c>
      <c r="H1260" s="13" t="s">
        <v>22</v>
      </c>
      <c r="I1260" s="13" t="s">
        <v>3629</v>
      </c>
      <c r="J1260" s="13" t="s">
        <v>3630</v>
      </c>
      <c r="K1260" s="21">
        <f>1/COUNTIF(J:J,'Store Data - 2017'!$J1260)</f>
        <v>0.25</v>
      </c>
      <c r="L1260" s="13" t="s">
        <v>57</v>
      </c>
      <c r="M1260" s="13" t="s">
        <v>26</v>
      </c>
      <c r="N1260" s="13" t="s">
        <v>126</v>
      </c>
      <c r="O1260" s="13" t="s">
        <v>127</v>
      </c>
      <c r="P1260" s="13">
        <v>10035</v>
      </c>
      <c r="Q1260" s="13" t="s">
        <v>40</v>
      </c>
      <c r="R1260" s="13" t="s">
        <v>3631</v>
      </c>
      <c r="S1260" s="13" t="s">
        <v>42</v>
      </c>
      <c r="T1260" s="13" t="s">
        <v>87</v>
      </c>
      <c r="U1260" s="13" t="s">
        <v>3632</v>
      </c>
      <c r="V1260" s="15">
        <v>9.82</v>
      </c>
      <c r="W1260" s="13">
        <v>2</v>
      </c>
      <c r="X1260" s="13">
        <v>0</v>
      </c>
      <c r="Y1260" s="15">
        <v>3.2406000000000001</v>
      </c>
    </row>
    <row r="1261" spans="1:25" x14ac:dyDescent="0.3">
      <c r="A1261" s="16">
        <v>3915</v>
      </c>
      <c r="B1261" s="16" t="s">
        <v>3633</v>
      </c>
      <c r="C1261" s="21">
        <f>1/COUNTIF(B:B,'Store Data - 2017'!$B1261)</f>
        <v>0.2</v>
      </c>
      <c r="D1261" s="17">
        <v>42934</v>
      </c>
      <c r="E1261" s="17">
        <v>42939</v>
      </c>
      <c r="F1261" s="22" t="str">
        <f>TEXT('Store Data - 2017'!$D1261,"mmmm")</f>
        <v>July</v>
      </c>
      <c r="G1261" s="22" t="str">
        <f>TEXT('Store Data - 2017'!$D1261,"dddd")</f>
        <v>Tuesday</v>
      </c>
      <c r="H1261" s="16" t="s">
        <v>22</v>
      </c>
      <c r="I1261" s="16" t="s">
        <v>3481</v>
      </c>
      <c r="J1261" s="16" t="s">
        <v>3482</v>
      </c>
      <c r="K1261" s="21">
        <f>1/COUNTIF(J:J,'Store Data - 2017'!$J1261)</f>
        <v>8.3333333333333329E-2</v>
      </c>
      <c r="L1261" s="16" t="s">
        <v>25</v>
      </c>
      <c r="M1261" s="16" t="s">
        <v>26</v>
      </c>
      <c r="N1261" s="16" t="s">
        <v>156</v>
      </c>
      <c r="O1261" s="16" t="s">
        <v>157</v>
      </c>
      <c r="P1261" s="16">
        <v>85023</v>
      </c>
      <c r="Q1261" s="16" t="s">
        <v>120</v>
      </c>
      <c r="R1261" s="16" t="s">
        <v>3600</v>
      </c>
      <c r="S1261" s="16" t="s">
        <v>42</v>
      </c>
      <c r="T1261" s="16" t="s">
        <v>251</v>
      </c>
      <c r="U1261" s="16" t="s">
        <v>3601</v>
      </c>
      <c r="V1261" s="18">
        <v>801.6</v>
      </c>
      <c r="W1261" s="16">
        <v>5</v>
      </c>
      <c r="X1261" s="16">
        <v>0.5</v>
      </c>
      <c r="Y1261" s="18">
        <v>-448.89600000000002</v>
      </c>
    </row>
    <row r="1262" spans="1:25" x14ac:dyDescent="0.3">
      <c r="A1262" s="13">
        <v>3916</v>
      </c>
      <c r="B1262" s="13" t="s">
        <v>3633</v>
      </c>
      <c r="C1262" s="21">
        <f>1/COUNTIF(B:B,'Store Data - 2017'!$B1262)</f>
        <v>0.2</v>
      </c>
      <c r="D1262" s="14">
        <v>42934</v>
      </c>
      <c r="E1262" s="14">
        <v>42939</v>
      </c>
      <c r="F1262" s="22" t="str">
        <f>TEXT('Store Data - 2017'!$D1262,"mmmm")</f>
        <v>July</v>
      </c>
      <c r="G1262" s="22" t="str">
        <f>TEXT('Store Data - 2017'!$D1262,"dddd")</f>
        <v>Tuesday</v>
      </c>
      <c r="H1262" s="13" t="s">
        <v>22</v>
      </c>
      <c r="I1262" s="13" t="s">
        <v>3481</v>
      </c>
      <c r="J1262" s="13" t="s">
        <v>3482</v>
      </c>
      <c r="K1262" s="21">
        <f>1/COUNTIF(J:J,'Store Data - 2017'!$J1262)</f>
        <v>8.3333333333333329E-2</v>
      </c>
      <c r="L1262" s="13" t="s">
        <v>25</v>
      </c>
      <c r="M1262" s="13" t="s">
        <v>26</v>
      </c>
      <c r="N1262" s="13" t="s">
        <v>156</v>
      </c>
      <c r="O1262" s="13" t="s">
        <v>157</v>
      </c>
      <c r="P1262" s="13">
        <v>85023</v>
      </c>
      <c r="Q1262" s="13" t="s">
        <v>120</v>
      </c>
      <c r="R1262" s="13" t="s">
        <v>3634</v>
      </c>
      <c r="S1262" s="13" t="s">
        <v>42</v>
      </c>
      <c r="T1262" s="13" t="s">
        <v>43</v>
      </c>
      <c r="U1262" s="13" t="s">
        <v>3635</v>
      </c>
      <c r="V1262" s="15">
        <v>161.56800000000001</v>
      </c>
      <c r="W1262" s="13">
        <v>2</v>
      </c>
      <c r="X1262" s="13">
        <v>0.2</v>
      </c>
      <c r="Y1262" s="15">
        <v>10.098000000000001</v>
      </c>
    </row>
    <row r="1263" spans="1:25" x14ac:dyDescent="0.3">
      <c r="A1263" s="16">
        <v>3917</v>
      </c>
      <c r="B1263" s="16" t="s">
        <v>3633</v>
      </c>
      <c r="C1263" s="21">
        <f>1/COUNTIF(B:B,'Store Data - 2017'!$B1263)</f>
        <v>0.2</v>
      </c>
      <c r="D1263" s="17">
        <v>42934</v>
      </c>
      <c r="E1263" s="17">
        <v>42939</v>
      </c>
      <c r="F1263" s="22" t="str">
        <f>TEXT('Store Data - 2017'!$D1263,"mmmm")</f>
        <v>July</v>
      </c>
      <c r="G1263" s="22" t="str">
        <f>TEXT('Store Data - 2017'!$D1263,"dddd")</f>
        <v>Tuesday</v>
      </c>
      <c r="H1263" s="16" t="s">
        <v>22</v>
      </c>
      <c r="I1263" s="16" t="s">
        <v>3481</v>
      </c>
      <c r="J1263" s="16" t="s">
        <v>3482</v>
      </c>
      <c r="K1263" s="21">
        <f>1/COUNTIF(J:J,'Store Data - 2017'!$J1263)</f>
        <v>8.3333333333333329E-2</v>
      </c>
      <c r="L1263" s="16" t="s">
        <v>25</v>
      </c>
      <c r="M1263" s="16" t="s">
        <v>26</v>
      </c>
      <c r="N1263" s="16" t="s">
        <v>156</v>
      </c>
      <c r="O1263" s="16" t="s">
        <v>157</v>
      </c>
      <c r="P1263" s="16">
        <v>85023</v>
      </c>
      <c r="Q1263" s="16" t="s">
        <v>120</v>
      </c>
      <c r="R1263" s="16" t="s">
        <v>3636</v>
      </c>
      <c r="S1263" s="16" t="s">
        <v>31</v>
      </c>
      <c r="T1263" s="16" t="s">
        <v>32</v>
      </c>
      <c r="U1263" s="16" t="s">
        <v>3637</v>
      </c>
      <c r="V1263" s="18">
        <v>16.096</v>
      </c>
      <c r="W1263" s="16">
        <v>2</v>
      </c>
      <c r="X1263" s="16">
        <v>0.2</v>
      </c>
      <c r="Y1263" s="18">
        <v>5.2312000000000003</v>
      </c>
    </row>
    <row r="1264" spans="1:25" x14ac:dyDescent="0.3">
      <c r="A1264" s="13">
        <v>3918</v>
      </c>
      <c r="B1264" s="13" t="s">
        <v>3633</v>
      </c>
      <c r="C1264" s="21">
        <f>1/COUNTIF(B:B,'Store Data - 2017'!$B1264)</f>
        <v>0.2</v>
      </c>
      <c r="D1264" s="14">
        <v>42934</v>
      </c>
      <c r="E1264" s="14">
        <v>42939</v>
      </c>
      <c r="F1264" s="22" t="str">
        <f>TEXT('Store Data - 2017'!$D1264,"mmmm")</f>
        <v>July</v>
      </c>
      <c r="G1264" s="22" t="str">
        <f>TEXT('Store Data - 2017'!$D1264,"dddd")</f>
        <v>Tuesday</v>
      </c>
      <c r="H1264" s="13" t="s">
        <v>22</v>
      </c>
      <c r="I1264" s="13" t="s">
        <v>3481</v>
      </c>
      <c r="J1264" s="13" t="s">
        <v>3482</v>
      </c>
      <c r="K1264" s="21">
        <f>1/COUNTIF(J:J,'Store Data - 2017'!$J1264)</f>
        <v>8.3333333333333329E-2</v>
      </c>
      <c r="L1264" s="13" t="s">
        <v>25</v>
      </c>
      <c r="M1264" s="13" t="s">
        <v>26</v>
      </c>
      <c r="N1264" s="13" t="s">
        <v>156</v>
      </c>
      <c r="O1264" s="13" t="s">
        <v>157</v>
      </c>
      <c r="P1264" s="13">
        <v>85023</v>
      </c>
      <c r="Q1264" s="13" t="s">
        <v>120</v>
      </c>
      <c r="R1264" s="13" t="s">
        <v>3638</v>
      </c>
      <c r="S1264" s="13" t="s">
        <v>31</v>
      </c>
      <c r="T1264" s="13" t="s">
        <v>84</v>
      </c>
      <c r="U1264" s="13" t="s">
        <v>3639</v>
      </c>
      <c r="V1264" s="15">
        <v>7.6559999999999997</v>
      </c>
      <c r="W1264" s="13">
        <v>4</v>
      </c>
      <c r="X1264" s="13">
        <v>0.7</v>
      </c>
      <c r="Y1264" s="15">
        <v>-6.1247999999999996</v>
      </c>
    </row>
    <row r="1265" spans="1:25" x14ac:dyDescent="0.3">
      <c r="A1265" s="16">
        <v>3919</v>
      </c>
      <c r="B1265" s="16" t="s">
        <v>3633</v>
      </c>
      <c r="C1265" s="21">
        <f>1/COUNTIF(B:B,'Store Data - 2017'!$B1265)</f>
        <v>0.2</v>
      </c>
      <c r="D1265" s="17">
        <v>42934</v>
      </c>
      <c r="E1265" s="17">
        <v>42939</v>
      </c>
      <c r="F1265" s="22" t="str">
        <f>TEXT('Store Data - 2017'!$D1265,"mmmm")</f>
        <v>July</v>
      </c>
      <c r="G1265" s="22" t="str">
        <f>TEXT('Store Data - 2017'!$D1265,"dddd")</f>
        <v>Tuesday</v>
      </c>
      <c r="H1265" s="16" t="s">
        <v>22</v>
      </c>
      <c r="I1265" s="16" t="s">
        <v>3481</v>
      </c>
      <c r="J1265" s="16" t="s">
        <v>3482</v>
      </c>
      <c r="K1265" s="21">
        <f>1/COUNTIF(J:J,'Store Data - 2017'!$J1265)</f>
        <v>8.3333333333333329E-2</v>
      </c>
      <c r="L1265" s="16" t="s">
        <v>25</v>
      </c>
      <c r="M1265" s="16" t="s">
        <v>26</v>
      </c>
      <c r="N1265" s="16" t="s">
        <v>156</v>
      </c>
      <c r="O1265" s="16" t="s">
        <v>157</v>
      </c>
      <c r="P1265" s="16">
        <v>85023</v>
      </c>
      <c r="Q1265" s="16" t="s">
        <v>120</v>
      </c>
      <c r="R1265" s="16" t="s">
        <v>3640</v>
      </c>
      <c r="S1265" s="16" t="s">
        <v>42</v>
      </c>
      <c r="T1265" s="16" t="s">
        <v>43</v>
      </c>
      <c r="U1265" s="16" t="s">
        <v>3641</v>
      </c>
      <c r="V1265" s="18">
        <v>311.976</v>
      </c>
      <c r="W1265" s="16">
        <v>3</v>
      </c>
      <c r="X1265" s="16">
        <v>0.2</v>
      </c>
      <c r="Y1265" s="18">
        <v>-42.896700000000003</v>
      </c>
    </row>
    <row r="1266" spans="1:25" x14ac:dyDescent="0.3">
      <c r="A1266" s="13">
        <v>3923</v>
      </c>
      <c r="B1266" s="13" t="s">
        <v>3642</v>
      </c>
      <c r="C1266" s="21">
        <f>1/COUNTIF(B:B,'Store Data - 2017'!$B1266)</f>
        <v>0.5</v>
      </c>
      <c r="D1266" s="14">
        <v>42975</v>
      </c>
      <c r="E1266" s="14">
        <v>42979</v>
      </c>
      <c r="F1266" s="22" t="str">
        <f>TEXT('Store Data - 2017'!$D1266,"mmmm")</f>
        <v>August</v>
      </c>
      <c r="G1266" s="22" t="str">
        <f>TEXT('Store Data - 2017'!$D1266,"dddd")</f>
        <v>Monday</v>
      </c>
      <c r="H1266" s="13" t="s">
        <v>22</v>
      </c>
      <c r="I1266" s="13" t="s">
        <v>701</v>
      </c>
      <c r="J1266" s="13" t="s">
        <v>702</v>
      </c>
      <c r="K1266" s="21">
        <f>1/COUNTIF(J:J,'Store Data - 2017'!$J1266)</f>
        <v>0.14285714285714285</v>
      </c>
      <c r="L1266" s="13" t="s">
        <v>25</v>
      </c>
      <c r="M1266" s="13" t="s">
        <v>26</v>
      </c>
      <c r="N1266" s="13" t="s">
        <v>94</v>
      </c>
      <c r="O1266" s="13" t="s">
        <v>59</v>
      </c>
      <c r="P1266" s="13">
        <v>60623</v>
      </c>
      <c r="Q1266" s="13" t="s">
        <v>51</v>
      </c>
      <c r="R1266" s="13" t="s">
        <v>265</v>
      </c>
      <c r="S1266" s="13" t="s">
        <v>31</v>
      </c>
      <c r="T1266" s="13" t="s">
        <v>32</v>
      </c>
      <c r="U1266" s="13" t="s">
        <v>266</v>
      </c>
      <c r="V1266" s="15">
        <v>25.344000000000001</v>
      </c>
      <c r="W1266" s="13">
        <v>6</v>
      </c>
      <c r="X1266" s="13">
        <v>0.2</v>
      </c>
      <c r="Y1266" s="15">
        <v>7.92</v>
      </c>
    </row>
    <row r="1267" spans="1:25" x14ac:dyDescent="0.3">
      <c r="A1267" s="16">
        <v>3924</v>
      </c>
      <c r="B1267" s="16" t="s">
        <v>3642</v>
      </c>
      <c r="C1267" s="21">
        <f>1/COUNTIF(B:B,'Store Data - 2017'!$B1267)</f>
        <v>0.5</v>
      </c>
      <c r="D1267" s="17">
        <v>42975</v>
      </c>
      <c r="E1267" s="17">
        <v>42979</v>
      </c>
      <c r="F1267" s="22" t="str">
        <f>TEXT('Store Data - 2017'!$D1267,"mmmm")</f>
        <v>August</v>
      </c>
      <c r="G1267" s="22" t="str">
        <f>TEXT('Store Data - 2017'!$D1267,"dddd")</f>
        <v>Monday</v>
      </c>
      <c r="H1267" s="16" t="s">
        <v>22</v>
      </c>
      <c r="I1267" s="16" t="s">
        <v>701</v>
      </c>
      <c r="J1267" s="16" t="s">
        <v>702</v>
      </c>
      <c r="K1267" s="21">
        <f>1/COUNTIF(J:J,'Store Data - 2017'!$J1267)</f>
        <v>0.14285714285714285</v>
      </c>
      <c r="L1267" s="16" t="s">
        <v>25</v>
      </c>
      <c r="M1267" s="16" t="s">
        <v>26</v>
      </c>
      <c r="N1267" s="16" t="s">
        <v>94</v>
      </c>
      <c r="O1267" s="16" t="s">
        <v>59</v>
      </c>
      <c r="P1267" s="16">
        <v>60623</v>
      </c>
      <c r="Q1267" s="16" t="s">
        <v>51</v>
      </c>
      <c r="R1267" s="16" t="s">
        <v>3643</v>
      </c>
      <c r="S1267" s="16" t="s">
        <v>31</v>
      </c>
      <c r="T1267" s="16" t="s">
        <v>32</v>
      </c>
      <c r="U1267" s="16" t="s">
        <v>3644</v>
      </c>
      <c r="V1267" s="18">
        <v>26.72</v>
      </c>
      <c r="W1267" s="16">
        <v>5</v>
      </c>
      <c r="X1267" s="16">
        <v>0.2</v>
      </c>
      <c r="Y1267" s="18">
        <v>9.3520000000000003</v>
      </c>
    </row>
    <row r="1268" spans="1:25" x14ac:dyDescent="0.3">
      <c r="A1268" s="13">
        <v>3934</v>
      </c>
      <c r="B1268" s="13" t="s">
        <v>3645</v>
      </c>
      <c r="C1268" s="21">
        <f>1/COUNTIF(B:B,'Store Data - 2017'!$B1268)</f>
        <v>0.33333333333333331</v>
      </c>
      <c r="D1268" s="14">
        <v>42980</v>
      </c>
      <c r="E1268" s="14">
        <v>42986</v>
      </c>
      <c r="F1268" s="22" t="str">
        <f>TEXT('Store Data - 2017'!$D1268,"mmmm")</f>
        <v>September</v>
      </c>
      <c r="G1268" s="22" t="str">
        <f>TEXT('Store Data - 2017'!$D1268,"dddd")</f>
        <v>Saturday</v>
      </c>
      <c r="H1268" s="13" t="s">
        <v>22</v>
      </c>
      <c r="I1268" s="13" t="s">
        <v>1754</v>
      </c>
      <c r="J1268" s="13" t="s">
        <v>1755</v>
      </c>
      <c r="K1268" s="21">
        <f>1/COUNTIF(J:J,'Store Data - 2017'!$J1268)</f>
        <v>0.2</v>
      </c>
      <c r="L1268" s="13" t="s">
        <v>25</v>
      </c>
      <c r="M1268" s="13" t="s">
        <v>26</v>
      </c>
      <c r="N1268" s="13" t="s">
        <v>3646</v>
      </c>
      <c r="O1268" s="13" t="s">
        <v>134</v>
      </c>
      <c r="P1268" s="13">
        <v>93309</v>
      </c>
      <c r="Q1268" s="13" t="s">
        <v>120</v>
      </c>
      <c r="R1268" s="13" t="s">
        <v>3324</v>
      </c>
      <c r="S1268" s="13" t="s">
        <v>31</v>
      </c>
      <c r="T1268" s="13" t="s">
        <v>146</v>
      </c>
      <c r="U1268" s="13" t="s">
        <v>3325</v>
      </c>
      <c r="V1268" s="15">
        <v>9.4</v>
      </c>
      <c r="W1268" s="13">
        <v>5</v>
      </c>
      <c r="X1268" s="13">
        <v>0</v>
      </c>
      <c r="Y1268" s="15">
        <v>2.726</v>
      </c>
    </row>
    <row r="1269" spans="1:25" x14ac:dyDescent="0.3">
      <c r="A1269" s="16">
        <v>3935</v>
      </c>
      <c r="B1269" s="16" t="s">
        <v>3645</v>
      </c>
      <c r="C1269" s="21">
        <f>1/COUNTIF(B:B,'Store Data - 2017'!$B1269)</f>
        <v>0.33333333333333331</v>
      </c>
      <c r="D1269" s="17">
        <v>42980</v>
      </c>
      <c r="E1269" s="17">
        <v>42986</v>
      </c>
      <c r="F1269" s="22" t="str">
        <f>TEXT('Store Data - 2017'!$D1269,"mmmm")</f>
        <v>September</v>
      </c>
      <c r="G1269" s="22" t="str">
        <f>TEXT('Store Data - 2017'!$D1269,"dddd")</f>
        <v>Saturday</v>
      </c>
      <c r="H1269" s="16" t="s">
        <v>22</v>
      </c>
      <c r="I1269" s="16" t="s">
        <v>1754</v>
      </c>
      <c r="J1269" s="16" t="s">
        <v>1755</v>
      </c>
      <c r="K1269" s="21">
        <f>1/COUNTIF(J:J,'Store Data - 2017'!$J1269)</f>
        <v>0.2</v>
      </c>
      <c r="L1269" s="16" t="s">
        <v>25</v>
      </c>
      <c r="M1269" s="16" t="s">
        <v>26</v>
      </c>
      <c r="N1269" s="16" t="s">
        <v>3646</v>
      </c>
      <c r="O1269" s="16" t="s">
        <v>134</v>
      </c>
      <c r="P1269" s="16">
        <v>93309</v>
      </c>
      <c r="Q1269" s="16" t="s">
        <v>120</v>
      </c>
      <c r="R1269" s="16" t="s">
        <v>2004</v>
      </c>
      <c r="S1269" s="16" t="s">
        <v>31</v>
      </c>
      <c r="T1269" s="16" t="s">
        <v>113</v>
      </c>
      <c r="U1269" s="16" t="s">
        <v>2005</v>
      </c>
      <c r="V1269" s="18">
        <v>74</v>
      </c>
      <c r="W1269" s="16">
        <v>5</v>
      </c>
      <c r="X1269" s="16">
        <v>0</v>
      </c>
      <c r="Y1269" s="18">
        <v>37</v>
      </c>
    </row>
    <row r="1270" spans="1:25" x14ac:dyDescent="0.3">
      <c r="A1270" s="13">
        <v>3936</v>
      </c>
      <c r="B1270" s="13" t="s">
        <v>3645</v>
      </c>
      <c r="C1270" s="21">
        <f>1/COUNTIF(B:B,'Store Data - 2017'!$B1270)</f>
        <v>0.33333333333333331</v>
      </c>
      <c r="D1270" s="14">
        <v>42980</v>
      </c>
      <c r="E1270" s="14">
        <v>42986</v>
      </c>
      <c r="F1270" s="22" t="str">
        <f>TEXT('Store Data - 2017'!$D1270,"mmmm")</f>
        <v>September</v>
      </c>
      <c r="G1270" s="22" t="str">
        <f>TEXT('Store Data - 2017'!$D1270,"dddd")</f>
        <v>Saturday</v>
      </c>
      <c r="H1270" s="13" t="s">
        <v>22</v>
      </c>
      <c r="I1270" s="13" t="s">
        <v>1754</v>
      </c>
      <c r="J1270" s="13" t="s">
        <v>1755</v>
      </c>
      <c r="K1270" s="21">
        <f>1/COUNTIF(J:J,'Store Data - 2017'!$J1270)</f>
        <v>0.2</v>
      </c>
      <c r="L1270" s="13" t="s">
        <v>25</v>
      </c>
      <c r="M1270" s="13" t="s">
        <v>26</v>
      </c>
      <c r="N1270" s="13" t="s">
        <v>3646</v>
      </c>
      <c r="O1270" s="13" t="s">
        <v>134</v>
      </c>
      <c r="P1270" s="13">
        <v>93309</v>
      </c>
      <c r="Q1270" s="13" t="s">
        <v>120</v>
      </c>
      <c r="R1270" s="13" t="s">
        <v>3647</v>
      </c>
      <c r="S1270" s="13" t="s">
        <v>61</v>
      </c>
      <c r="T1270" s="13" t="s">
        <v>62</v>
      </c>
      <c r="U1270" s="13" t="s">
        <v>3648</v>
      </c>
      <c r="V1270" s="15">
        <v>201.584</v>
      </c>
      <c r="W1270" s="13">
        <v>2</v>
      </c>
      <c r="X1270" s="13">
        <v>0.2</v>
      </c>
      <c r="Y1270" s="15">
        <v>12.599</v>
      </c>
    </row>
    <row r="1271" spans="1:25" x14ac:dyDescent="0.3">
      <c r="A1271" s="16">
        <v>3941</v>
      </c>
      <c r="B1271" s="16" t="s">
        <v>3649</v>
      </c>
      <c r="C1271" s="21">
        <f>1/COUNTIF(B:B,'Store Data - 2017'!$B1271)</f>
        <v>0.5</v>
      </c>
      <c r="D1271" s="17">
        <v>42873</v>
      </c>
      <c r="E1271" s="17">
        <v>42878</v>
      </c>
      <c r="F1271" s="22" t="str">
        <f>TEXT('Store Data - 2017'!$D1271,"mmmm")</f>
        <v>May</v>
      </c>
      <c r="G1271" s="22" t="str">
        <f>TEXT('Store Data - 2017'!$D1271,"dddd")</f>
        <v>Thursday</v>
      </c>
      <c r="H1271" s="16" t="s">
        <v>22</v>
      </c>
      <c r="I1271" s="16" t="s">
        <v>3650</v>
      </c>
      <c r="J1271" s="16" t="s">
        <v>3651</v>
      </c>
      <c r="K1271" s="21">
        <f>1/COUNTIF(J:J,'Store Data - 2017'!$J1271)</f>
        <v>0.5</v>
      </c>
      <c r="L1271" s="16" t="s">
        <v>25</v>
      </c>
      <c r="M1271" s="16" t="s">
        <v>26</v>
      </c>
      <c r="N1271" s="16" t="s">
        <v>126</v>
      </c>
      <c r="O1271" s="16" t="s">
        <v>127</v>
      </c>
      <c r="P1271" s="16">
        <v>10024</v>
      </c>
      <c r="Q1271" s="16" t="s">
        <v>40</v>
      </c>
      <c r="R1271" s="16" t="s">
        <v>3652</v>
      </c>
      <c r="S1271" s="16" t="s">
        <v>42</v>
      </c>
      <c r="T1271" s="16" t="s">
        <v>87</v>
      </c>
      <c r="U1271" s="16" t="s">
        <v>3653</v>
      </c>
      <c r="V1271" s="18">
        <v>14.56</v>
      </c>
      <c r="W1271" s="16">
        <v>2</v>
      </c>
      <c r="X1271" s="16">
        <v>0</v>
      </c>
      <c r="Y1271" s="18">
        <v>6.2607999999999997</v>
      </c>
    </row>
    <row r="1272" spans="1:25" x14ac:dyDescent="0.3">
      <c r="A1272" s="13">
        <v>3942</v>
      </c>
      <c r="B1272" s="13" t="s">
        <v>3649</v>
      </c>
      <c r="C1272" s="21">
        <f>1/COUNTIF(B:B,'Store Data - 2017'!$B1272)</f>
        <v>0.5</v>
      </c>
      <c r="D1272" s="14">
        <v>42873</v>
      </c>
      <c r="E1272" s="14">
        <v>42878</v>
      </c>
      <c r="F1272" s="22" t="str">
        <f>TEXT('Store Data - 2017'!$D1272,"mmmm")</f>
        <v>May</v>
      </c>
      <c r="G1272" s="22" t="str">
        <f>TEXT('Store Data - 2017'!$D1272,"dddd")</f>
        <v>Thursday</v>
      </c>
      <c r="H1272" s="13" t="s">
        <v>22</v>
      </c>
      <c r="I1272" s="13" t="s">
        <v>3650</v>
      </c>
      <c r="J1272" s="13" t="s">
        <v>3651</v>
      </c>
      <c r="K1272" s="21">
        <f>1/COUNTIF(J:J,'Store Data - 2017'!$J1272)</f>
        <v>0.5</v>
      </c>
      <c r="L1272" s="13" t="s">
        <v>25</v>
      </c>
      <c r="M1272" s="13" t="s">
        <v>26</v>
      </c>
      <c r="N1272" s="13" t="s">
        <v>126</v>
      </c>
      <c r="O1272" s="13" t="s">
        <v>127</v>
      </c>
      <c r="P1272" s="13">
        <v>10024</v>
      </c>
      <c r="Q1272" s="13" t="s">
        <v>40</v>
      </c>
      <c r="R1272" s="13" t="s">
        <v>682</v>
      </c>
      <c r="S1272" s="13" t="s">
        <v>31</v>
      </c>
      <c r="T1272" s="13" t="s">
        <v>84</v>
      </c>
      <c r="U1272" s="13" t="s">
        <v>683</v>
      </c>
      <c r="V1272" s="15">
        <v>3.048</v>
      </c>
      <c r="W1272" s="13">
        <v>1</v>
      </c>
      <c r="X1272" s="13">
        <v>0.2</v>
      </c>
      <c r="Y1272" s="15">
        <v>1.0286999999999999</v>
      </c>
    </row>
    <row r="1273" spans="1:25" x14ac:dyDescent="0.3">
      <c r="A1273" s="16">
        <v>3943</v>
      </c>
      <c r="B1273" s="16" t="s">
        <v>3654</v>
      </c>
      <c r="C1273" s="21">
        <f>1/COUNTIF(B:B,'Store Data - 2017'!$B1273)</f>
        <v>1</v>
      </c>
      <c r="D1273" s="17">
        <v>42882</v>
      </c>
      <c r="E1273" s="17">
        <v>42884</v>
      </c>
      <c r="F1273" s="22" t="str">
        <f>TEXT('Store Data - 2017'!$D1273,"mmmm")</f>
        <v>May</v>
      </c>
      <c r="G1273" s="22" t="str">
        <f>TEXT('Store Data - 2017'!$D1273,"dddd")</f>
        <v>Saturday</v>
      </c>
      <c r="H1273" s="16" t="s">
        <v>35</v>
      </c>
      <c r="I1273" s="16" t="s">
        <v>3655</v>
      </c>
      <c r="J1273" s="16" t="s">
        <v>3656</v>
      </c>
      <c r="K1273" s="21">
        <f>1/COUNTIF(J:J,'Store Data - 2017'!$J1273)</f>
        <v>0.5</v>
      </c>
      <c r="L1273" s="16" t="s">
        <v>25</v>
      </c>
      <c r="M1273" s="16" t="s">
        <v>26</v>
      </c>
      <c r="N1273" s="16" t="s">
        <v>3539</v>
      </c>
      <c r="O1273" s="16" t="s">
        <v>227</v>
      </c>
      <c r="P1273" s="16">
        <v>38109</v>
      </c>
      <c r="Q1273" s="16" t="s">
        <v>29</v>
      </c>
      <c r="R1273" s="16" t="s">
        <v>3657</v>
      </c>
      <c r="S1273" s="16" t="s">
        <v>31</v>
      </c>
      <c r="T1273" s="16" t="s">
        <v>32</v>
      </c>
      <c r="U1273" s="16" t="s">
        <v>3658</v>
      </c>
      <c r="V1273" s="18">
        <v>25.92</v>
      </c>
      <c r="W1273" s="16">
        <v>5</v>
      </c>
      <c r="X1273" s="16">
        <v>0.2</v>
      </c>
      <c r="Y1273" s="18">
        <v>9.0719999999999992</v>
      </c>
    </row>
    <row r="1274" spans="1:25" x14ac:dyDescent="0.3">
      <c r="A1274" s="13">
        <v>3946</v>
      </c>
      <c r="B1274" s="13" t="s">
        <v>3659</v>
      </c>
      <c r="C1274" s="21">
        <f>1/COUNTIF(B:B,'Store Data - 2017'!$B1274)</f>
        <v>0.5</v>
      </c>
      <c r="D1274" s="14">
        <v>43057</v>
      </c>
      <c r="E1274" s="14">
        <v>43062</v>
      </c>
      <c r="F1274" s="22" t="str">
        <f>TEXT('Store Data - 2017'!$D1274,"mmmm")</f>
        <v>November</v>
      </c>
      <c r="G1274" s="22" t="str">
        <f>TEXT('Store Data - 2017'!$D1274,"dddd")</f>
        <v>Saturday</v>
      </c>
      <c r="H1274" s="13" t="s">
        <v>22</v>
      </c>
      <c r="I1274" s="13" t="s">
        <v>2189</v>
      </c>
      <c r="J1274" s="13" t="s">
        <v>2190</v>
      </c>
      <c r="K1274" s="21">
        <f>1/COUNTIF(J:J,'Store Data - 2017'!$J1274)</f>
        <v>0.2</v>
      </c>
      <c r="L1274" s="13" t="s">
        <v>25</v>
      </c>
      <c r="M1274" s="13" t="s">
        <v>26</v>
      </c>
      <c r="N1274" s="13" t="s">
        <v>3660</v>
      </c>
      <c r="O1274" s="13" t="s">
        <v>68</v>
      </c>
      <c r="P1274" s="13">
        <v>33030</v>
      </c>
      <c r="Q1274" s="13" t="s">
        <v>29</v>
      </c>
      <c r="R1274" s="13" t="s">
        <v>3661</v>
      </c>
      <c r="S1274" s="13" t="s">
        <v>31</v>
      </c>
      <c r="T1274" s="13" t="s">
        <v>32</v>
      </c>
      <c r="U1274" s="13" t="s">
        <v>3662</v>
      </c>
      <c r="V1274" s="15">
        <v>44.384</v>
      </c>
      <c r="W1274" s="13">
        <v>1</v>
      </c>
      <c r="X1274" s="13">
        <v>0.2</v>
      </c>
      <c r="Y1274" s="15">
        <v>15.5344</v>
      </c>
    </row>
    <row r="1275" spans="1:25" x14ac:dyDescent="0.3">
      <c r="A1275" s="16">
        <v>3947</v>
      </c>
      <c r="B1275" s="16" t="s">
        <v>3659</v>
      </c>
      <c r="C1275" s="21">
        <f>1/COUNTIF(B:B,'Store Data - 2017'!$B1275)</f>
        <v>0.5</v>
      </c>
      <c r="D1275" s="17">
        <v>43057</v>
      </c>
      <c r="E1275" s="17">
        <v>43062</v>
      </c>
      <c r="F1275" s="22" t="str">
        <f>TEXT('Store Data - 2017'!$D1275,"mmmm")</f>
        <v>November</v>
      </c>
      <c r="G1275" s="22" t="str">
        <f>TEXT('Store Data - 2017'!$D1275,"dddd")</f>
        <v>Saturday</v>
      </c>
      <c r="H1275" s="16" t="s">
        <v>22</v>
      </c>
      <c r="I1275" s="16" t="s">
        <v>2189</v>
      </c>
      <c r="J1275" s="16" t="s">
        <v>2190</v>
      </c>
      <c r="K1275" s="21">
        <f>1/COUNTIF(J:J,'Store Data - 2017'!$J1275)</f>
        <v>0.2</v>
      </c>
      <c r="L1275" s="16" t="s">
        <v>25</v>
      </c>
      <c r="M1275" s="16" t="s">
        <v>26</v>
      </c>
      <c r="N1275" s="16" t="s">
        <v>3660</v>
      </c>
      <c r="O1275" s="16" t="s">
        <v>68</v>
      </c>
      <c r="P1275" s="16">
        <v>33030</v>
      </c>
      <c r="Q1275" s="16" t="s">
        <v>29</v>
      </c>
      <c r="R1275" s="16" t="s">
        <v>3663</v>
      </c>
      <c r="S1275" s="16" t="s">
        <v>31</v>
      </c>
      <c r="T1275" s="16" t="s">
        <v>725</v>
      </c>
      <c r="U1275" s="16" t="s">
        <v>1183</v>
      </c>
      <c r="V1275" s="18">
        <v>2.944</v>
      </c>
      <c r="W1275" s="16">
        <v>1</v>
      </c>
      <c r="X1275" s="16">
        <v>0.2</v>
      </c>
      <c r="Y1275" s="18">
        <v>-0.66239999999999999</v>
      </c>
    </row>
    <row r="1276" spans="1:25" x14ac:dyDescent="0.3">
      <c r="A1276" s="13">
        <v>3954</v>
      </c>
      <c r="B1276" s="13" t="s">
        <v>3664</v>
      </c>
      <c r="C1276" s="21">
        <f>1/COUNTIF(B:B,'Store Data - 2017'!$B1276)</f>
        <v>1</v>
      </c>
      <c r="D1276" s="14">
        <v>42750</v>
      </c>
      <c r="E1276" s="14">
        <v>42754</v>
      </c>
      <c r="F1276" s="22" t="str">
        <f>TEXT('Store Data - 2017'!$D1276,"mmmm")</f>
        <v>January</v>
      </c>
      <c r="G1276" s="22" t="str">
        <f>TEXT('Store Data - 2017'!$D1276,"dddd")</f>
        <v>Sunday</v>
      </c>
      <c r="H1276" s="13" t="s">
        <v>22</v>
      </c>
      <c r="I1276" s="13" t="s">
        <v>3665</v>
      </c>
      <c r="J1276" s="13" t="s">
        <v>3666</v>
      </c>
      <c r="K1276" s="21">
        <f>1/COUNTIF(J:J,'Store Data - 2017'!$J1276)</f>
        <v>1</v>
      </c>
      <c r="L1276" s="13" t="s">
        <v>25</v>
      </c>
      <c r="M1276" s="13" t="s">
        <v>26</v>
      </c>
      <c r="N1276" s="13" t="s">
        <v>737</v>
      </c>
      <c r="O1276" s="13" t="s">
        <v>345</v>
      </c>
      <c r="P1276" s="13">
        <v>2169</v>
      </c>
      <c r="Q1276" s="13" t="s">
        <v>40</v>
      </c>
      <c r="R1276" s="13" t="s">
        <v>77</v>
      </c>
      <c r="S1276" s="13" t="s">
        <v>31</v>
      </c>
      <c r="T1276" s="13" t="s">
        <v>32</v>
      </c>
      <c r="U1276" s="13" t="s">
        <v>78</v>
      </c>
      <c r="V1276" s="15">
        <v>12.7</v>
      </c>
      <c r="W1276" s="13">
        <v>2</v>
      </c>
      <c r="X1276" s="13">
        <v>0</v>
      </c>
      <c r="Y1276" s="15">
        <v>5.8419999999999996</v>
      </c>
    </row>
    <row r="1277" spans="1:25" x14ac:dyDescent="0.3">
      <c r="A1277" s="16">
        <v>3963</v>
      </c>
      <c r="B1277" s="16" t="s">
        <v>3667</v>
      </c>
      <c r="C1277" s="21">
        <f>1/COUNTIF(B:B,'Store Data - 2017'!$B1277)</f>
        <v>0.5</v>
      </c>
      <c r="D1277" s="17">
        <v>42785</v>
      </c>
      <c r="E1277" s="17">
        <v>42786</v>
      </c>
      <c r="F1277" s="22" t="str">
        <f>TEXT('Store Data - 2017'!$D1277,"mmmm")</f>
        <v>February</v>
      </c>
      <c r="G1277" s="22" t="str">
        <f>TEXT('Store Data - 2017'!$D1277,"dddd")</f>
        <v>Sunday</v>
      </c>
      <c r="H1277" s="16" t="s">
        <v>80</v>
      </c>
      <c r="I1277" s="16" t="s">
        <v>3668</v>
      </c>
      <c r="J1277" s="16" t="s">
        <v>3669</v>
      </c>
      <c r="K1277" s="21">
        <f>1/COUNTIF(J:J,'Store Data - 2017'!$J1277)</f>
        <v>0.14285714285714285</v>
      </c>
      <c r="L1277" s="16" t="s">
        <v>48</v>
      </c>
      <c r="M1277" s="16" t="s">
        <v>26</v>
      </c>
      <c r="N1277" s="16" t="s">
        <v>452</v>
      </c>
      <c r="O1277" s="16" t="s">
        <v>134</v>
      </c>
      <c r="P1277" s="16">
        <v>90045</v>
      </c>
      <c r="Q1277" s="16" t="s">
        <v>120</v>
      </c>
      <c r="R1277" s="16" t="s">
        <v>3595</v>
      </c>
      <c r="S1277" s="16" t="s">
        <v>31</v>
      </c>
      <c r="T1277" s="16" t="s">
        <v>146</v>
      </c>
      <c r="U1277" s="16" t="s">
        <v>3596</v>
      </c>
      <c r="V1277" s="18">
        <v>12.84</v>
      </c>
      <c r="W1277" s="16">
        <v>3</v>
      </c>
      <c r="X1277" s="16">
        <v>0</v>
      </c>
      <c r="Y1277" s="18">
        <v>3.4668000000000001</v>
      </c>
    </row>
    <row r="1278" spans="1:25" x14ac:dyDescent="0.3">
      <c r="A1278" s="13">
        <v>3964</v>
      </c>
      <c r="B1278" s="13" t="s">
        <v>3667</v>
      </c>
      <c r="C1278" s="21">
        <f>1/COUNTIF(B:B,'Store Data - 2017'!$B1278)</f>
        <v>0.5</v>
      </c>
      <c r="D1278" s="14">
        <v>42785</v>
      </c>
      <c r="E1278" s="14">
        <v>42786</v>
      </c>
      <c r="F1278" s="22" t="str">
        <f>TEXT('Store Data - 2017'!$D1278,"mmmm")</f>
        <v>February</v>
      </c>
      <c r="G1278" s="22" t="str">
        <f>TEXT('Store Data - 2017'!$D1278,"dddd")</f>
        <v>Sunday</v>
      </c>
      <c r="H1278" s="13" t="s">
        <v>80</v>
      </c>
      <c r="I1278" s="13" t="s">
        <v>3668</v>
      </c>
      <c r="J1278" s="13" t="s">
        <v>3669</v>
      </c>
      <c r="K1278" s="21">
        <f>1/COUNTIF(J:J,'Store Data - 2017'!$J1278)</f>
        <v>0.14285714285714285</v>
      </c>
      <c r="L1278" s="13" t="s">
        <v>48</v>
      </c>
      <c r="M1278" s="13" t="s">
        <v>26</v>
      </c>
      <c r="N1278" s="13" t="s">
        <v>452</v>
      </c>
      <c r="O1278" s="13" t="s">
        <v>134</v>
      </c>
      <c r="P1278" s="13">
        <v>90045</v>
      </c>
      <c r="Q1278" s="13" t="s">
        <v>120</v>
      </c>
      <c r="R1278" s="13" t="s">
        <v>1395</v>
      </c>
      <c r="S1278" s="13" t="s">
        <v>42</v>
      </c>
      <c r="T1278" s="13" t="s">
        <v>87</v>
      </c>
      <c r="U1278" s="13" t="s">
        <v>1396</v>
      </c>
      <c r="V1278" s="15">
        <v>44.67</v>
      </c>
      <c r="W1278" s="13">
        <v>3</v>
      </c>
      <c r="X1278" s="13">
        <v>0</v>
      </c>
      <c r="Y1278" s="15">
        <v>12.0609</v>
      </c>
    </row>
    <row r="1279" spans="1:25" x14ac:dyDescent="0.3">
      <c r="A1279" s="16">
        <v>3978</v>
      </c>
      <c r="B1279" s="16" t="s">
        <v>3670</v>
      </c>
      <c r="C1279" s="21">
        <f>1/COUNTIF(B:B,'Store Data - 2017'!$B1279)</f>
        <v>0.5</v>
      </c>
      <c r="D1279" s="17">
        <v>43010</v>
      </c>
      <c r="E1279" s="17">
        <v>43015</v>
      </c>
      <c r="F1279" s="22" t="str">
        <f>TEXT('Store Data - 2017'!$D1279,"mmmm")</f>
        <v>October</v>
      </c>
      <c r="G1279" s="22" t="str">
        <f>TEXT('Store Data - 2017'!$D1279,"dddd")</f>
        <v>Monday</v>
      </c>
      <c r="H1279" s="16" t="s">
        <v>22</v>
      </c>
      <c r="I1279" s="16" t="s">
        <v>1382</v>
      </c>
      <c r="J1279" s="16" t="s">
        <v>1383</v>
      </c>
      <c r="K1279" s="21">
        <f>1/COUNTIF(J:J,'Store Data - 2017'!$J1279)</f>
        <v>0.14285714285714285</v>
      </c>
      <c r="L1279" s="16" t="s">
        <v>48</v>
      </c>
      <c r="M1279" s="16" t="s">
        <v>26</v>
      </c>
      <c r="N1279" s="16" t="s">
        <v>432</v>
      </c>
      <c r="O1279" s="16" t="s">
        <v>433</v>
      </c>
      <c r="P1279" s="16">
        <v>98105</v>
      </c>
      <c r="Q1279" s="16" t="s">
        <v>120</v>
      </c>
      <c r="R1279" s="16" t="s">
        <v>171</v>
      </c>
      <c r="S1279" s="16" t="s">
        <v>31</v>
      </c>
      <c r="T1279" s="16" t="s">
        <v>172</v>
      </c>
      <c r="U1279" s="16" t="s">
        <v>173</v>
      </c>
      <c r="V1279" s="18">
        <v>8.94</v>
      </c>
      <c r="W1279" s="16">
        <v>3</v>
      </c>
      <c r="X1279" s="16">
        <v>0</v>
      </c>
      <c r="Y1279" s="18">
        <v>4.1124000000000001</v>
      </c>
    </row>
    <row r="1280" spans="1:25" x14ac:dyDescent="0.3">
      <c r="A1280" s="13">
        <v>3979</v>
      </c>
      <c r="B1280" s="13" t="s">
        <v>3670</v>
      </c>
      <c r="C1280" s="21">
        <f>1/COUNTIF(B:B,'Store Data - 2017'!$B1280)</f>
        <v>0.5</v>
      </c>
      <c r="D1280" s="14">
        <v>43010</v>
      </c>
      <c r="E1280" s="14">
        <v>43015</v>
      </c>
      <c r="F1280" s="22" t="str">
        <f>TEXT('Store Data - 2017'!$D1280,"mmmm")</f>
        <v>October</v>
      </c>
      <c r="G1280" s="22" t="str">
        <f>TEXT('Store Data - 2017'!$D1280,"dddd")</f>
        <v>Monday</v>
      </c>
      <c r="H1280" s="13" t="s">
        <v>22</v>
      </c>
      <c r="I1280" s="13" t="s">
        <v>1382</v>
      </c>
      <c r="J1280" s="13" t="s">
        <v>1383</v>
      </c>
      <c r="K1280" s="21">
        <f>1/COUNTIF(J:J,'Store Data - 2017'!$J1280)</f>
        <v>0.14285714285714285</v>
      </c>
      <c r="L1280" s="13" t="s">
        <v>48</v>
      </c>
      <c r="M1280" s="13" t="s">
        <v>26</v>
      </c>
      <c r="N1280" s="13" t="s">
        <v>432</v>
      </c>
      <c r="O1280" s="13" t="s">
        <v>433</v>
      </c>
      <c r="P1280" s="13">
        <v>98105</v>
      </c>
      <c r="Q1280" s="13" t="s">
        <v>120</v>
      </c>
      <c r="R1280" s="13" t="s">
        <v>2604</v>
      </c>
      <c r="S1280" s="13" t="s">
        <v>61</v>
      </c>
      <c r="T1280" s="13" t="s">
        <v>62</v>
      </c>
      <c r="U1280" s="13" t="s">
        <v>2605</v>
      </c>
      <c r="V1280" s="15">
        <v>84.784000000000006</v>
      </c>
      <c r="W1280" s="13">
        <v>2</v>
      </c>
      <c r="X1280" s="13">
        <v>0.2</v>
      </c>
      <c r="Y1280" s="15">
        <v>-20.136199999999999</v>
      </c>
    </row>
    <row r="1281" spans="1:25" x14ac:dyDescent="0.3">
      <c r="A1281" s="16">
        <v>3982</v>
      </c>
      <c r="B1281" s="16" t="s">
        <v>3671</v>
      </c>
      <c r="C1281" s="21">
        <f>1/COUNTIF(B:B,'Store Data - 2017'!$B1281)</f>
        <v>1</v>
      </c>
      <c r="D1281" s="17">
        <v>43084</v>
      </c>
      <c r="E1281" s="17">
        <v>43089</v>
      </c>
      <c r="F1281" s="22" t="str">
        <f>TEXT('Store Data - 2017'!$D1281,"mmmm")</f>
        <v>December</v>
      </c>
      <c r="G1281" s="22" t="str">
        <f>TEXT('Store Data - 2017'!$D1281,"dddd")</f>
        <v>Friday</v>
      </c>
      <c r="H1281" s="16" t="s">
        <v>22</v>
      </c>
      <c r="I1281" s="16" t="s">
        <v>1617</v>
      </c>
      <c r="J1281" s="16" t="s">
        <v>1618</v>
      </c>
      <c r="K1281" s="21">
        <f>1/COUNTIF(J:J,'Store Data - 2017'!$J1281)</f>
        <v>0.2</v>
      </c>
      <c r="L1281" s="16" t="s">
        <v>48</v>
      </c>
      <c r="M1281" s="16" t="s">
        <v>26</v>
      </c>
      <c r="N1281" s="16" t="s">
        <v>432</v>
      </c>
      <c r="O1281" s="16" t="s">
        <v>433</v>
      </c>
      <c r="P1281" s="16">
        <v>98115</v>
      </c>
      <c r="Q1281" s="16" t="s">
        <v>120</v>
      </c>
      <c r="R1281" s="16" t="s">
        <v>3672</v>
      </c>
      <c r="S1281" s="16" t="s">
        <v>42</v>
      </c>
      <c r="T1281" s="16" t="s">
        <v>87</v>
      </c>
      <c r="U1281" s="16" t="s">
        <v>3673</v>
      </c>
      <c r="V1281" s="18">
        <v>22.77</v>
      </c>
      <c r="W1281" s="16">
        <v>3</v>
      </c>
      <c r="X1281" s="16">
        <v>0</v>
      </c>
      <c r="Y1281" s="18">
        <v>9.7911000000000001</v>
      </c>
    </row>
    <row r="1282" spans="1:25" x14ac:dyDescent="0.3">
      <c r="A1282" s="13">
        <v>3987</v>
      </c>
      <c r="B1282" s="13" t="s">
        <v>3674</v>
      </c>
      <c r="C1282" s="21">
        <f>1/COUNTIF(B:B,'Store Data - 2017'!$B1282)</f>
        <v>0.5</v>
      </c>
      <c r="D1282" s="14">
        <v>42833</v>
      </c>
      <c r="E1282" s="14">
        <v>42839</v>
      </c>
      <c r="F1282" s="22" t="str">
        <f>TEXT('Store Data - 2017'!$D1282,"mmmm")</f>
        <v>April</v>
      </c>
      <c r="G1282" s="22" t="str">
        <f>TEXT('Store Data - 2017'!$D1282,"dddd")</f>
        <v>Saturday</v>
      </c>
      <c r="H1282" s="13" t="s">
        <v>22</v>
      </c>
      <c r="I1282" s="13" t="s">
        <v>2201</v>
      </c>
      <c r="J1282" s="13" t="s">
        <v>2202</v>
      </c>
      <c r="K1282" s="21">
        <f>1/COUNTIF(J:J,'Store Data - 2017'!$J1282)</f>
        <v>7.1428571428571425E-2</v>
      </c>
      <c r="L1282" s="13" t="s">
        <v>48</v>
      </c>
      <c r="M1282" s="13" t="s">
        <v>26</v>
      </c>
      <c r="N1282" s="13" t="s">
        <v>708</v>
      </c>
      <c r="O1282" s="13" t="s">
        <v>201</v>
      </c>
      <c r="P1282" s="13">
        <v>7060</v>
      </c>
      <c r="Q1282" s="13" t="s">
        <v>40</v>
      </c>
      <c r="R1282" s="13" t="s">
        <v>596</v>
      </c>
      <c r="S1282" s="13" t="s">
        <v>31</v>
      </c>
      <c r="T1282" s="13" t="s">
        <v>70</v>
      </c>
      <c r="U1282" s="13" t="s">
        <v>597</v>
      </c>
      <c r="V1282" s="15">
        <v>2591.56</v>
      </c>
      <c r="W1282" s="13">
        <v>4</v>
      </c>
      <c r="X1282" s="13">
        <v>0</v>
      </c>
      <c r="Y1282" s="15">
        <v>621.97439999999995</v>
      </c>
    </row>
    <row r="1283" spans="1:25" x14ac:dyDescent="0.3">
      <c r="A1283" s="16">
        <v>3988</v>
      </c>
      <c r="B1283" s="16" t="s">
        <v>3674</v>
      </c>
      <c r="C1283" s="21">
        <f>1/COUNTIF(B:B,'Store Data - 2017'!$B1283)</f>
        <v>0.5</v>
      </c>
      <c r="D1283" s="17">
        <v>42833</v>
      </c>
      <c r="E1283" s="17">
        <v>42839</v>
      </c>
      <c r="F1283" s="22" t="str">
        <f>TEXT('Store Data - 2017'!$D1283,"mmmm")</f>
        <v>April</v>
      </c>
      <c r="G1283" s="22" t="str">
        <f>TEXT('Store Data - 2017'!$D1283,"dddd")</f>
        <v>Saturday</v>
      </c>
      <c r="H1283" s="16" t="s">
        <v>22</v>
      </c>
      <c r="I1283" s="16" t="s">
        <v>2201</v>
      </c>
      <c r="J1283" s="16" t="s">
        <v>2202</v>
      </c>
      <c r="K1283" s="21">
        <f>1/COUNTIF(J:J,'Store Data - 2017'!$J1283)</f>
        <v>7.1428571428571425E-2</v>
      </c>
      <c r="L1283" s="16" t="s">
        <v>48</v>
      </c>
      <c r="M1283" s="16" t="s">
        <v>26</v>
      </c>
      <c r="N1283" s="16" t="s">
        <v>708</v>
      </c>
      <c r="O1283" s="16" t="s">
        <v>201</v>
      </c>
      <c r="P1283" s="16">
        <v>7060</v>
      </c>
      <c r="Q1283" s="16" t="s">
        <v>40</v>
      </c>
      <c r="R1283" s="16" t="s">
        <v>3675</v>
      </c>
      <c r="S1283" s="16" t="s">
        <v>31</v>
      </c>
      <c r="T1283" s="16" t="s">
        <v>190</v>
      </c>
      <c r="U1283" s="16" t="s">
        <v>3676</v>
      </c>
      <c r="V1283" s="18">
        <v>41.95</v>
      </c>
      <c r="W1283" s="16">
        <v>5</v>
      </c>
      <c r="X1283" s="16">
        <v>0</v>
      </c>
      <c r="Y1283" s="18">
        <v>10.487500000000001</v>
      </c>
    </row>
    <row r="1284" spans="1:25" x14ac:dyDescent="0.3">
      <c r="A1284" s="13">
        <v>4010</v>
      </c>
      <c r="B1284" s="13" t="s">
        <v>3677</v>
      </c>
      <c r="C1284" s="21">
        <f>1/COUNTIF(B:B,'Store Data - 2017'!$B1284)</f>
        <v>1</v>
      </c>
      <c r="D1284" s="14">
        <v>42736</v>
      </c>
      <c r="E1284" s="14">
        <v>42740</v>
      </c>
      <c r="F1284" s="22" t="str">
        <f>TEXT('Store Data - 2017'!$D1284,"mmmm")</f>
        <v>January</v>
      </c>
      <c r="G1284" s="22" t="str">
        <f>TEXT('Store Data - 2017'!$D1284,"dddd")</f>
        <v>Sunday</v>
      </c>
      <c r="H1284" s="13" t="s">
        <v>22</v>
      </c>
      <c r="I1284" s="13" t="s">
        <v>3678</v>
      </c>
      <c r="J1284" s="13" t="s">
        <v>3679</v>
      </c>
      <c r="K1284" s="21">
        <f>1/COUNTIF(J:J,'Store Data - 2017'!$J1284)</f>
        <v>0.2</v>
      </c>
      <c r="L1284" s="13" t="s">
        <v>25</v>
      </c>
      <c r="M1284" s="13" t="s">
        <v>26</v>
      </c>
      <c r="N1284" s="13" t="s">
        <v>452</v>
      </c>
      <c r="O1284" s="13" t="s">
        <v>134</v>
      </c>
      <c r="P1284" s="13">
        <v>90036</v>
      </c>
      <c r="Q1284" s="13" t="s">
        <v>120</v>
      </c>
      <c r="R1284" s="13" t="s">
        <v>3680</v>
      </c>
      <c r="S1284" s="13" t="s">
        <v>42</v>
      </c>
      <c r="T1284" s="13" t="s">
        <v>87</v>
      </c>
      <c r="U1284" s="13" t="s">
        <v>3681</v>
      </c>
      <c r="V1284" s="15">
        <v>474.43</v>
      </c>
      <c r="W1284" s="13">
        <v>11</v>
      </c>
      <c r="X1284" s="13">
        <v>0</v>
      </c>
      <c r="Y1284" s="15">
        <v>199.26060000000001</v>
      </c>
    </row>
    <row r="1285" spans="1:25" x14ac:dyDescent="0.3">
      <c r="A1285" s="16">
        <v>4011</v>
      </c>
      <c r="B1285" s="16" t="s">
        <v>3682</v>
      </c>
      <c r="C1285" s="21">
        <f>1/COUNTIF(B:B,'Store Data - 2017'!$B1285)</f>
        <v>0.5</v>
      </c>
      <c r="D1285" s="17">
        <v>43060</v>
      </c>
      <c r="E1285" s="17">
        <v>43063</v>
      </c>
      <c r="F1285" s="22" t="str">
        <f>TEXT('Store Data - 2017'!$D1285,"mmmm")</f>
        <v>November</v>
      </c>
      <c r="G1285" s="22" t="str">
        <f>TEXT('Store Data - 2017'!$D1285,"dddd")</f>
        <v>Tuesday</v>
      </c>
      <c r="H1285" s="16" t="s">
        <v>80</v>
      </c>
      <c r="I1285" s="16" t="s">
        <v>3683</v>
      </c>
      <c r="J1285" s="16" t="s">
        <v>3684</v>
      </c>
      <c r="K1285" s="21">
        <f>1/COUNTIF(J:J,'Store Data - 2017'!$J1285)</f>
        <v>0.14285714285714285</v>
      </c>
      <c r="L1285" s="16" t="s">
        <v>25</v>
      </c>
      <c r="M1285" s="16" t="s">
        <v>26</v>
      </c>
      <c r="N1285" s="16" t="s">
        <v>38</v>
      </c>
      <c r="O1285" s="16" t="s">
        <v>39</v>
      </c>
      <c r="P1285" s="16">
        <v>19143</v>
      </c>
      <c r="Q1285" s="16" t="s">
        <v>40</v>
      </c>
      <c r="R1285" s="16" t="s">
        <v>3685</v>
      </c>
      <c r="S1285" s="16" t="s">
        <v>31</v>
      </c>
      <c r="T1285" s="16" t="s">
        <v>32</v>
      </c>
      <c r="U1285" s="16" t="s">
        <v>3686</v>
      </c>
      <c r="V1285" s="18">
        <v>8.4480000000000004</v>
      </c>
      <c r="W1285" s="16">
        <v>2</v>
      </c>
      <c r="X1285" s="16">
        <v>0.2</v>
      </c>
      <c r="Y1285" s="18">
        <v>2.64</v>
      </c>
    </row>
    <row r="1286" spans="1:25" x14ac:dyDescent="0.3">
      <c r="A1286" s="13">
        <v>4012</v>
      </c>
      <c r="B1286" s="13" t="s">
        <v>3682</v>
      </c>
      <c r="C1286" s="21">
        <f>1/COUNTIF(B:B,'Store Data - 2017'!$B1286)</f>
        <v>0.5</v>
      </c>
      <c r="D1286" s="14">
        <v>43060</v>
      </c>
      <c r="E1286" s="14">
        <v>43063</v>
      </c>
      <c r="F1286" s="22" t="str">
        <f>TEXT('Store Data - 2017'!$D1286,"mmmm")</f>
        <v>November</v>
      </c>
      <c r="G1286" s="22" t="str">
        <f>TEXT('Store Data - 2017'!$D1286,"dddd")</f>
        <v>Tuesday</v>
      </c>
      <c r="H1286" s="13" t="s">
        <v>80</v>
      </c>
      <c r="I1286" s="13" t="s">
        <v>3683</v>
      </c>
      <c r="J1286" s="13" t="s">
        <v>3684</v>
      </c>
      <c r="K1286" s="21">
        <f>1/COUNTIF(J:J,'Store Data - 2017'!$J1286)</f>
        <v>0.14285714285714285</v>
      </c>
      <c r="L1286" s="13" t="s">
        <v>25</v>
      </c>
      <c r="M1286" s="13" t="s">
        <v>26</v>
      </c>
      <c r="N1286" s="13" t="s">
        <v>38</v>
      </c>
      <c r="O1286" s="13" t="s">
        <v>39</v>
      </c>
      <c r="P1286" s="13">
        <v>19143</v>
      </c>
      <c r="Q1286" s="13" t="s">
        <v>40</v>
      </c>
      <c r="R1286" s="13" t="s">
        <v>3687</v>
      </c>
      <c r="S1286" s="13" t="s">
        <v>31</v>
      </c>
      <c r="T1286" s="13" t="s">
        <v>70</v>
      </c>
      <c r="U1286" s="13" t="s">
        <v>3688</v>
      </c>
      <c r="V1286" s="15">
        <v>39.295999999999999</v>
      </c>
      <c r="W1286" s="13">
        <v>4</v>
      </c>
      <c r="X1286" s="13">
        <v>0.2</v>
      </c>
      <c r="Y1286" s="15">
        <v>3.9296000000000002</v>
      </c>
    </row>
    <row r="1287" spans="1:25" x14ac:dyDescent="0.3">
      <c r="A1287" s="16">
        <v>4024</v>
      </c>
      <c r="B1287" s="16" t="s">
        <v>3689</v>
      </c>
      <c r="C1287" s="21">
        <f>1/COUNTIF(B:B,'Store Data - 2017'!$B1287)</f>
        <v>0.5</v>
      </c>
      <c r="D1287" s="17">
        <v>43035</v>
      </c>
      <c r="E1287" s="17">
        <v>43036</v>
      </c>
      <c r="F1287" s="22" t="str">
        <f>TEXT('Store Data - 2017'!$D1287,"mmmm")</f>
        <v>October</v>
      </c>
      <c r="G1287" s="22" t="str">
        <f>TEXT('Store Data - 2017'!$D1287,"dddd")</f>
        <v>Friday</v>
      </c>
      <c r="H1287" s="16" t="s">
        <v>80</v>
      </c>
      <c r="I1287" s="16" t="s">
        <v>3690</v>
      </c>
      <c r="J1287" s="16" t="s">
        <v>3691</v>
      </c>
      <c r="K1287" s="21">
        <f>1/COUNTIF(J:J,'Store Data - 2017'!$J1287)</f>
        <v>0.2</v>
      </c>
      <c r="L1287" s="16" t="s">
        <v>57</v>
      </c>
      <c r="M1287" s="16" t="s">
        <v>26</v>
      </c>
      <c r="N1287" s="16" t="s">
        <v>133</v>
      </c>
      <c r="O1287" s="16" t="s">
        <v>134</v>
      </c>
      <c r="P1287" s="16">
        <v>94110</v>
      </c>
      <c r="Q1287" s="16" t="s">
        <v>120</v>
      </c>
      <c r="R1287" s="16" t="s">
        <v>2095</v>
      </c>
      <c r="S1287" s="16" t="s">
        <v>42</v>
      </c>
      <c r="T1287" s="16" t="s">
        <v>425</v>
      </c>
      <c r="U1287" s="16" t="s">
        <v>2096</v>
      </c>
      <c r="V1287" s="18">
        <v>556.66499999999996</v>
      </c>
      <c r="W1287" s="16">
        <v>5</v>
      </c>
      <c r="X1287" s="16">
        <v>0.15</v>
      </c>
      <c r="Y1287" s="18">
        <v>6.5490000000000004</v>
      </c>
    </row>
    <row r="1288" spans="1:25" x14ac:dyDescent="0.3">
      <c r="A1288" s="13">
        <v>4025</v>
      </c>
      <c r="B1288" s="13" t="s">
        <v>3689</v>
      </c>
      <c r="C1288" s="21">
        <f>1/COUNTIF(B:B,'Store Data - 2017'!$B1288)</f>
        <v>0.5</v>
      </c>
      <c r="D1288" s="14">
        <v>43035</v>
      </c>
      <c r="E1288" s="14">
        <v>43036</v>
      </c>
      <c r="F1288" s="22" t="str">
        <f>TEXT('Store Data - 2017'!$D1288,"mmmm")</f>
        <v>October</v>
      </c>
      <c r="G1288" s="22" t="str">
        <f>TEXT('Store Data - 2017'!$D1288,"dddd")</f>
        <v>Friday</v>
      </c>
      <c r="H1288" s="13" t="s">
        <v>80</v>
      </c>
      <c r="I1288" s="13" t="s">
        <v>3690</v>
      </c>
      <c r="J1288" s="13" t="s">
        <v>3691</v>
      </c>
      <c r="K1288" s="21">
        <f>1/COUNTIF(J:J,'Store Data - 2017'!$J1288)</f>
        <v>0.2</v>
      </c>
      <c r="L1288" s="13" t="s">
        <v>57</v>
      </c>
      <c r="M1288" s="13" t="s">
        <v>26</v>
      </c>
      <c r="N1288" s="13" t="s">
        <v>133</v>
      </c>
      <c r="O1288" s="13" t="s">
        <v>134</v>
      </c>
      <c r="P1288" s="13">
        <v>94110</v>
      </c>
      <c r="Q1288" s="13" t="s">
        <v>120</v>
      </c>
      <c r="R1288" s="13" t="s">
        <v>3692</v>
      </c>
      <c r="S1288" s="13" t="s">
        <v>61</v>
      </c>
      <c r="T1288" s="13" t="s">
        <v>62</v>
      </c>
      <c r="U1288" s="13" t="s">
        <v>3693</v>
      </c>
      <c r="V1288" s="15">
        <v>95.84</v>
      </c>
      <c r="W1288" s="13">
        <v>4</v>
      </c>
      <c r="X1288" s="13">
        <v>0.2</v>
      </c>
      <c r="Y1288" s="15">
        <v>34.741999999999997</v>
      </c>
    </row>
    <row r="1289" spans="1:25" x14ac:dyDescent="0.3">
      <c r="A1289" s="16">
        <v>4026</v>
      </c>
      <c r="B1289" s="16" t="s">
        <v>3694</v>
      </c>
      <c r="C1289" s="21">
        <f>1/COUNTIF(B:B,'Store Data - 2017'!$B1289)</f>
        <v>0.25</v>
      </c>
      <c r="D1289" s="17">
        <v>42958</v>
      </c>
      <c r="E1289" s="17">
        <v>42960</v>
      </c>
      <c r="F1289" s="22" t="str">
        <f>TEXT('Store Data - 2017'!$D1289,"mmmm")</f>
        <v>August</v>
      </c>
      <c r="G1289" s="22" t="str">
        <f>TEXT('Store Data - 2017'!$D1289,"dddd")</f>
        <v>Friday</v>
      </c>
      <c r="H1289" s="16" t="s">
        <v>80</v>
      </c>
      <c r="I1289" s="16" t="s">
        <v>3336</v>
      </c>
      <c r="J1289" s="16" t="s">
        <v>3337</v>
      </c>
      <c r="K1289" s="21">
        <f>1/COUNTIF(J:J,'Store Data - 2017'!$J1289)</f>
        <v>0.14285714285714285</v>
      </c>
      <c r="L1289" s="16" t="s">
        <v>57</v>
      </c>
      <c r="M1289" s="16" t="s">
        <v>26</v>
      </c>
      <c r="N1289" s="16" t="s">
        <v>3695</v>
      </c>
      <c r="O1289" s="16" t="s">
        <v>50</v>
      </c>
      <c r="P1289" s="16">
        <v>76021</v>
      </c>
      <c r="Q1289" s="16" t="s">
        <v>51</v>
      </c>
      <c r="R1289" s="16" t="s">
        <v>2275</v>
      </c>
      <c r="S1289" s="16" t="s">
        <v>31</v>
      </c>
      <c r="T1289" s="16" t="s">
        <v>32</v>
      </c>
      <c r="U1289" s="16" t="s">
        <v>2276</v>
      </c>
      <c r="V1289" s="18">
        <v>29.664000000000001</v>
      </c>
      <c r="W1289" s="16">
        <v>4</v>
      </c>
      <c r="X1289" s="16">
        <v>0.2</v>
      </c>
      <c r="Y1289" s="18">
        <v>10.0116</v>
      </c>
    </row>
    <row r="1290" spans="1:25" x14ac:dyDescent="0.3">
      <c r="A1290" s="13">
        <v>4027</v>
      </c>
      <c r="B1290" s="13" t="s">
        <v>3694</v>
      </c>
      <c r="C1290" s="21">
        <f>1/COUNTIF(B:B,'Store Data - 2017'!$B1290)</f>
        <v>0.25</v>
      </c>
      <c r="D1290" s="14">
        <v>42958</v>
      </c>
      <c r="E1290" s="14">
        <v>42960</v>
      </c>
      <c r="F1290" s="22" t="str">
        <f>TEXT('Store Data - 2017'!$D1290,"mmmm")</f>
        <v>August</v>
      </c>
      <c r="G1290" s="22" t="str">
        <f>TEXT('Store Data - 2017'!$D1290,"dddd")</f>
        <v>Friday</v>
      </c>
      <c r="H1290" s="13" t="s">
        <v>80</v>
      </c>
      <c r="I1290" s="13" t="s">
        <v>3336</v>
      </c>
      <c r="J1290" s="13" t="s">
        <v>3337</v>
      </c>
      <c r="K1290" s="21">
        <f>1/COUNTIF(J:J,'Store Data - 2017'!$J1290)</f>
        <v>0.14285714285714285</v>
      </c>
      <c r="L1290" s="13" t="s">
        <v>57</v>
      </c>
      <c r="M1290" s="13" t="s">
        <v>26</v>
      </c>
      <c r="N1290" s="13" t="s">
        <v>3695</v>
      </c>
      <c r="O1290" s="13" t="s">
        <v>50</v>
      </c>
      <c r="P1290" s="13">
        <v>76021</v>
      </c>
      <c r="Q1290" s="13" t="s">
        <v>51</v>
      </c>
      <c r="R1290" s="13" t="s">
        <v>2021</v>
      </c>
      <c r="S1290" s="13" t="s">
        <v>31</v>
      </c>
      <c r="T1290" s="13" t="s">
        <v>146</v>
      </c>
      <c r="U1290" s="13" t="s">
        <v>2022</v>
      </c>
      <c r="V1290" s="15">
        <v>9.1839999999999993</v>
      </c>
      <c r="W1290" s="13">
        <v>7</v>
      </c>
      <c r="X1290" s="13">
        <v>0.2</v>
      </c>
      <c r="Y1290" s="15">
        <v>2.87</v>
      </c>
    </row>
    <row r="1291" spans="1:25" x14ac:dyDescent="0.3">
      <c r="A1291" s="16">
        <v>4028</v>
      </c>
      <c r="B1291" s="16" t="s">
        <v>3694</v>
      </c>
      <c r="C1291" s="21">
        <f>1/COUNTIF(B:B,'Store Data - 2017'!$B1291)</f>
        <v>0.25</v>
      </c>
      <c r="D1291" s="17">
        <v>42958</v>
      </c>
      <c r="E1291" s="17">
        <v>42960</v>
      </c>
      <c r="F1291" s="22" t="str">
        <f>TEXT('Store Data - 2017'!$D1291,"mmmm")</f>
        <v>August</v>
      </c>
      <c r="G1291" s="22" t="str">
        <f>TEXT('Store Data - 2017'!$D1291,"dddd")</f>
        <v>Friday</v>
      </c>
      <c r="H1291" s="16" t="s">
        <v>80</v>
      </c>
      <c r="I1291" s="16" t="s">
        <v>3336</v>
      </c>
      <c r="J1291" s="16" t="s">
        <v>3337</v>
      </c>
      <c r="K1291" s="21">
        <f>1/COUNTIF(J:J,'Store Data - 2017'!$J1291)</f>
        <v>0.14285714285714285</v>
      </c>
      <c r="L1291" s="16" t="s">
        <v>57</v>
      </c>
      <c r="M1291" s="16" t="s">
        <v>26</v>
      </c>
      <c r="N1291" s="16" t="s">
        <v>3695</v>
      </c>
      <c r="O1291" s="16" t="s">
        <v>50</v>
      </c>
      <c r="P1291" s="16">
        <v>76021</v>
      </c>
      <c r="Q1291" s="16" t="s">
        <v>51</v>
      </c>
      <c r="R1291" s="16" t="s">
        <v>916</v>
      </c>
      <c r="S1291" s="16" t="s">
        <v>61</v>
      </c>
      <c r="T1291" s="16" t="s">
        <v>62</v>
      </c>
      <c r="U1291" s="16" t="s">
        <v>917</v>
      </c>
      <c r="V1291" s="18">
        <v>153.584</v>
      </c>
      <c r="W1291" s="16">
        <v>2</v>
      </c>
      <c r="X1291" s="16">
        <v>0.2</v>
      </c>
      <c r="Y1291" s="18">
        <v>13.438599999999999</v>
      </c>
    </row>
    <row r="1292" spans="1:25" x14ac:dyDescent="0.3">
      <c r="A1292" s="13">
        <v>4029</v>
      </c>
      <c r="B1292" s="13" t="s">
        <v>3694</v>
      </c>
      <c r="C1292" s="21">
        <f>1/COUNTIF(B:B,'Store Data - 2017'!$B1292)</f>
        <v>0.25</v>
      </c>
      <c r="D1292" s="14">
        <v>42958</v>
      </c>
      <c r="E1292" s="14">
        <v>42960</v>
      </c>
      <c r="F1292" s="22" t="str">
        <f>TEXT('Store Data - 2017'!$D1292,"mmmm")</f>
        <v>August</v>
      </c>
      <c r="G1292" s="22" t="str">
        <f>TEXT('Store Data - 2017'!$D1292,"dddd")</f>
        <v>Friday</v>
      </c>
      <c r="H1292" s="13" t="s">
        <v>80</v>
      </c>
      <c r="I1292" s="13" t="s">
        <v>3336</v>
      </c>
      <c r="J1292" s="13" t="s">
        <v>3337</v>
      </c>
      <c r="K1292" s="21">
        <f>1/COUNTIF(J:J,'Store Data - 2017'!$J1292)</f>
        <v>0.14285714285714285</v>
      </c>
      <c r="L1292" s="13" t="s">
        <v>57</v>
      </c>
      <c r="M1292" s="13" t="s">
        <v>26</v>
      </c>
      <c r="N1292" s="13" t="s">
        <v>3695</v>
      </c>
      <c r="O1292" s="13" t="s">
        <v>50</v>
      </c>
      <c r="P1292" s="13">
        <v>76021</v>
      </c>
      <c r="Q1292" s="13" t="s">
        <v>51</v>
      </c>
      <c r="R1292" s="13" t="s">
        <v>3696</v>
      </c>
      <c r="S1292" s="13" t="s">
        <v>31</v>
      </c>
      <c r="T1292" s="13" t="s">
        <v>84</v>
      </c>
      <c r="U1292" s="13" t="s">
        <v>3697</v>
      </c>
      <c r="V1292" s="15">
        <v>12.864000000000001</v>
      </c>
      <c r="W1292" s="13">
        <v>8</v>
      </c>
      <c r="X1292" s="13">
        <v>0.8</v>
      </c>
      <c r="Y1292" s="15">
        <v>-22.512</v>
      </c>
    </row>
    <row r="1293" spans="1:25" x14ac:dyDescent="0.3">
      <c r="A1293" s="16">
        <v>4030</v>
      </c>
      <c r="B1293" s="16" t="s">
        <v>3698</v>
      </c>
      <c r="C1293" s="21">
        <f>1/COUNTIF(B:B,'Store Data - 2017'!$B1293)</f>
        <v>0.5</v>
      </c>
      <c r="D1293" s="17">
        <v>43093</v>
      </c>
      <c r="E1293" s="17">
        <v>43097</v>
      </c>
      <c r="F1293" s="22" t="str">
        <f>TEXT('Store Data - 2017'!$D1293,"mmmm")</f>
        <v>December</v>
      </c>
      <c r="G1293" s="22" t="str">
        <f>TEXT('Store Data - 2017'!$D1293,"dddd")</f>
        <v>Sunday</v>
      </c>
      <c r="H1293" s="16" t="s">
        <v>22</v>
      </c>
      <c r="I1293" s="16" t="s">
        <v>1314</v>
      </c>
      <c r="J1293" s="16" t="s">
        <v>1315</v>
      </c>
      <c r="K1293" s="21">
        <f>1/COUNTIF(J:J,'Store Data - 2017'!$J1293)</f>
        <v>9.0909090909090912E-2</v>
      </c>
      <c r="L1293" s="16" t="s">
        <v>25</v>
      </c>
      <c r="M1293" s="16" t="s">
        <v>26</v>
      </c>
      <c r="N1293" s="16" t="s">
        <v>1990</v>
      </c>
      <c r="O1293" s="16" t="s">
        <v>1991</v>
      </c>
      <c r="P1293" s="16">
        <v>70506</v>
      </c>
      <c r="Q1293" s="16" t="s">
        <v>29</v>
      </c>
      <c r="R1293" s="16" t="s">
        <v>1430</v>
      </c>
      <c r="S1293" s="16" t="s">
        <v>61</v>
      </c>
      <c r="T1293" s="16" t="s">
        <v>765</v>
      </c>
      <c r="U1293" s="16" t="s">
        <v>1431</v>
      </c>
      <c r="V1293" s="18">
        <v>479.97</v>
      </c>
      <c r="W1293" s="16">
        <v>3</v>
      </c>
      <c r="X1293" s="16">
        <v>0</v>
      </c>
      <c r="Y1293" s="18">
        <v>239.98500000000001</v>
      </c>
    </row>
    <row r="1294" spans="1:25" x14ac:dyDescent="0.3">
      <c r="A1294" s="13">
        <v>4031</v>
      </c>
      <c r="B1294" s="13" t="s">
        <v>3698</v>
      </c>
      <c r="C1294" s="21">
        <f>1/COUNTIF(B:B,'Store Data - 2017'!$B1294)</f>
        <v>0.5</v>
      </c>
      <c r="D1294" s="14">
        <v>43093</v>
      </c>
      <c r="E1294" s="14">
        <v>43097</v>
      </c>
      <c r="F1294" s="22" t="str">
        <f>TEXT('Store Data - 2017'!$D1294,"mmmm")</f>
        <v>December</v>
      </c>
      <c r="G1294" s="22" t="str">
        <f>TEXT('Store Data - 2017'!$D1294,"dddd")</f>
        <v>Sunday</v>
      </c>
      <c r="H1294" s="13" t="s">
        <v>22</v>
      </c>
      <c r="I1294" s="13" t="s">
        <v>1314</v>
      </c>
      <c r="J1294" s="13" t="s">
        <v>1315</v>
      </c>
      <c r="K1294" s="21">
        <f>1/COUNTIF(J:J,'Store Data - 2017'!$J1294)</f>
        <v>9.0909090909090912E-2</v>
      </c>
      <c r="L1294" s="13" t="s">
        <v>25</v>
      </c>
      <c r="M1294" s="13" t="s">
        <v>26</v>
      </c>
      <c r="N1294" s="13" t="s">
        <v>1990</v>
      </c>
      <c r="O1294" s="13" t="s">
        <v>1991</v>
      </c>
      <c r="P1294" s="13">
        <v>70506</v>
      </c>
      <c r="Q1294" s="13" t="s">
        <v>29</v>
      </c>
      <c r="R1294" s="13" t="s">
        <v>3699</v>
      </c>
      <c r="S1294" s="13" t="s">
        <v>42</v>
      </c>
      <c r="T1294" s="13" t="s">
        <v>43</v>
      </c>
      <c r="U1294" s="13" t="s">
        <v>3700</v>
      </c>
      <c r="V1294" s="15">
        <v>232.88</v>
      </c>
      <c r="W1294" s="13">
        <v>4</v>
      </c>
      <c r="X1294" s="13">
        <v>0</v>
      </c>
      <c r="Y1294" s="15">
        <v>60.5488</v>
      </c>
    </row>
    <row r="1295" spans="1:25" x14ac:dyDescent="0.3">
      <c r="A1295" s="16">
        <v>4047</v>
      </c>
      <c r="B1295" s="16" t="s">
        <v>3701</v>
      </c>
      <c r="C1295" s="21">
        <f>1/COUNTIF(B:B,'Store Data - 2017'!$B1295)</f>
        <v>1</v>
      </c>
      <c r="D1295" s="17">
        <v>43029</v>
      </c>
      <c r="E1295" s="17">
        <v>43033</v>
      </c>
      <c r="F1295" s="22" t="str">
        <f>TEXT('Store Data - 2017'!$D1295,"mmmm")</f>
        <v>October</v>
      </c>
      <c r="G1295" s="22" t="str">
        <f>TEXT('Store Data - 2017'!$D1295,"dddd")</f>
        <v>Saturday</v>
      </c>
      <c r="H1295" s="16" t="s">
        <v>22</v>
      </c>
      <c r="I1295" s="16" t="s">
        <v>3702</v>
      </c>
      <c r="J1295" s="16" t="s">
        <v>3703</v>
      </c>
      <c r="K1295" s="21">
        <f>1/COUNTIF(J:J,'Store Data - 2017'!$J1295)</f>
        <v>0.16666666666666666</v>
      </c>
      <c r="L1295" s="16" t="s">
        <v>25</v>
      </c>
      <c r="M1295" s="16" t="s">
        <v>26</v>
      </c>
      <c r="N1295" s="16" t="s">
        <v>94</v>
      </c>
      <c r="O1295" s="16" t="s">
        <v>59</v>
      </c>
      <c r="P1295" s="16">
        <v>60653</v>
      </c>
      <c r="Q1295" s="16" t="s">
        <v>51</v>
      </c>
      <c r="R1295" s="16" t="s">
        <v>1192</v>
      </c>
      <c r="S1295" s="16" t="s">
        <v>31</v>
      </c>
      <c r="T1295" s="16" t="s">
        <v>190</v>
      </c>
      <c r="U1295" s="16" t="s">
        <v>1193</v>
      </c>
      <c r="V1295" s="18">
        <v>23.992000000000001</v>
      </c>
      <c r="W1295" s="16">
        <v>2</v>
      </c>
      <c r="X1295" s="16">
        <v>0.8</v>
      </c>
      <c r="Y1295" s="18">
        <v>-62.379199999999997</v>
      </c>
    </row>
    <row r="1296" spans="1:25" x14ac:dyDescent="0.3">
      <c r="A1296" s="13">
        <v>4050</v>
      </c>
      <c r="B1296" s="13" t="s">
        <v>3704</v>
      </c>
      <c r="C1296" s="21">
        <f>1/COUNTIF(B:B,'Store Data - 2017'!$B1296)</f>
        <v>0.5</v>
      </c>
      <c r="D1296" s="14">
        <v>42910</v>
      </c>
      <c r="E1296" s="14">
        <v>42912</v>
      </c>
      <c r="F1296" s="22" t="str">
        <f>TEXT('Store Data - 2017'!$D1296,"mmmm")</f>
        <v>June</v>
      </c>
      <c r="G1296" s="22" t="str">
        <f>TEXT('Store Data - 2017'!$D1296,"dddd")</f>
        <v>Saturday</v>
      </c>
      <c r="H1296" s="13" t="s">
        <v>35</v>
      </c>
      <c r="I1296" s="13" t="s">
        <v>3705</v>
      </c>
      <c r="J1296" s="13" t="s">
        <v>3706</v>
      </c>
      <c r="K1296" s="21">
        <f>1/COUNTIF(J:J,'Store Data - 2017'!$J1296)</f>
        <v>0.2</v>
      </c>
      <c r="L1296" s="13" t="s">
        <v>25</v>
      </c>
      <c r="M1296" s="13" t="s">
        <v>26</v>
      </c>
      <c r="N1296" s="13" t="s">
        <v>126</v>
      </c>
      <c r="O1296" s="13" t="s">
        <v>127</v>
      </c>
      <c r="P1296" s="13">
        <v>10011</v>
      </c>
      <c r="Q1296" s="13" t="s">
        <v>40</v>
      </c>
      <c r="R1296" s="13" t="s">
        <v>1048</v>
      </c>
      <c r="S1296" s="13" t="s">
        <v>42</v>
      </c>
      <c r="T1296" s="13" t="s">
        <v>87</v>
      </c>
      <c r="U1296" s="13" t="s">
        <v>1049</v>
      </c>
      <c r="V1296" s="15">
        <v>276.69</v>
      </c>
      <c r="W1296" s="13">
        <v>3</v>
      </c>
      <c r="X1296" s="13">
        <v>0</v>
      </c>
      <c r="Y1296" s="15">
        <v>49.804200000000002</v>
      </c>
    </row>
    <row r="1297" spans="1:25" x14ac:dyDescent="0.3">
      <c r="A1297" s="16">
        <v>4051</v>
      </c>
      <c r="B1297" s="16" t="s">
        <v>3704</v>
      </c>
      <c r="C1297" s="21">
        <f>1/COUNTIF(B:B,'Store Data - 2017'!$B1297)</f>
        <v>0.5</v>
      </c>
      <c r="D1297" s="17">
        <v>42910</v>
      </c>
      <c r="E1297" s="17">
        <v>42912</v>
      </c>
      <c r="F1297" s="22" t="str">
        <f>TEXT('Store Data - 2017'!$D1297,"mmmm")</f>
        <v>June</v>
      </c>
      <c r="G1297" s="22" t="str">
        <f>TEXT('Store Data - 2017'!$D1297,"dddd")</f>
        <v>Saturday</v>
      </c>
      <c r="H1297" s="16" t="s">
        <v>35</v>
      </c>
      <c r="I1297" s="16" t="s">
        <v>3705</v>
      </c>
      <c r="J1297" s="16" t="s">
        <v>3706</v>
      </c>
      <c r="K1297" s="21">
        <f>1/COUNTIF(J:J,'Store Data - 2017'!$J1297)</f>
        <v>0.2</v>
      </c>
      <c r="L1297" s="16" t="s">
        <v>25</v>
      </c>
      <c r="M1297" s="16" t="s">
        <v>26</v>
      </c>
      <c r="N1297" s="16" t="s">
        <v>126</v>
      </c>
      <c r="O1297" s="16" t="s">
        <v>127</v>
      </c>
      <c r="P1297" s="16">
        <v>10011</v>
      </c>
      <c r="Q1297" s="16" t="s">
        <v>40</v>
      </c>
      <c r="R1297" s="16" t="s">
        <v>436</v>
      </c>
      <c r="S1297" s="16" t="s">
        <v>42</v>
      </c>
      <c r="T1297" s="16" t="s">
        <v>43</v>
      </c>
      <c r="U1297" s="16" t="s">
        <v>437</v>
      </c>
      <c r="V1297" s="18">
        <v>172.76400000000001</v>
      </c>
      <c r="W1297" s="16">
        <v>2</v>
      </c>
      <c r="X1297" s="16">
        <v>0.1</v>
      </c>
      <c r="Y1297" s="18">
        <v>32.633200000000002</v>
      </c>
    </row>
    <row r="1298" spans="1:25" x14ac:dyDescent="0.3">
      <c r="A1298" s="13">
        <v>4075</v>
      </c>
      <c r="B1298" s="13" t="s">
        <v>3707</v>
      </c>
      <c r="C1298" s="21">
        <f>1/COUNTIF(B:B,'Store Data - 2017'!$B1298)</f>
        <v>0.5</v>
      </c>
      <c r="D1298" s="14">
        <v>43054</v>
      </c>
      <c r="E1298" s="14">
        <v>43059</v>
      </c>
      <c r="F1298" s="22" t="str">
        <f>TEXT('Store Data - 2017'!$D1298,"mmmm")</f>
        <v>November</v>
      </c>
      <c r="G1298" s="22" t="str">
        <f>TEXT('Store Data - 2017'!$D1298,"dddd")</f>
        <v>Wednesday</v>
      </c>
      <c r="H1298" s="13" t="s">
        <v>22</v>
      </c>
      <c r="I1298" s="13" t="s">
        <v>3708</v>
      </c>
      <c r="J1298" s="13" t="s">
        <v>3709</v>
      </c>
      <c r="K1298" s="21">
        <f>1/COUNTIF(J:J,'Store Data - 2017'!$J1298)</f>
        <v>0.1111111111111111</v>
      </c>
      <c r="L1298" s="13" t="s">
        <v>25</v>
      </c>
      <c r="M1298" s="13" t="s">
        <v>26</v>
      </c>
      <c r="N1298" s="13" t="s">
        <v>3710</v>
      </c>
      <c r="O1298" s="13" t="s">
        <v>68</v>
      </c>
      <c r="P1298" s="13">
        <v>33023</v>
      </c>
      <c r="Q1298" s="13" t="s">
        <v>29</v>
      </c>
      <c r="R1298" s="13" t="s">
        <v>755</v>
      </c>
      <c r="S1298" s="13" t="s">
        <v>42</v>
      </c>
      <c r="T1298" s="13" t="s">
        <v>87</v>
      </c>
      <c r="U1298" s="13" t="s">
        <v>756</v>
      </c>
      <c r="V1298" s="15">
        <v>220.06399999999999</v>
      </c>
      <c r="W1298" s="13">
        <v>4</v>
      </c>
      <c r="X1298" s="13">
        <v>0.2</v>
      </c>
      <c r="Y1298" s="15">
        <v>55.015999999999998</v>
      </c>
    </row>
    <row r="1299" spans="1:25" x14ac:dyDescent="0.3">
      <c r="A1299" s="16">
        <v>4076</v>
      </c>
      <c r="B1299" s="16" t="s">
        <v>3707</v>
      </c>
      <c r="C1299" s="21">
        <f>1/COUNTIF(B:B,'Store Data - 2017'!$B1299)</f>
        <v>0.5</v>
      </c>
      <c r="D1299" s="17">
        <v>43054</v>
      </c>
      <c r="E1299" s="17">
        <v>43059</v>
      </c>
      <c r="F1299" s="22" t="str">
        <f>TEXT('Store Data - 2017'!$D1299,"mmmm")</f>
        <v>November</v>
      </c>
      <c r="G1299" s="22" t="str">
        <f>TEXT('Store Data - 2017'!$D1299,"dddd")</f>
        <v>Wednesday</v>
      </c>
      <c r="H1299" s="16" t="s">
        <v>22</v>
      </c>
      <c r="I1299" s="16" t="s">
        <v>3708</v>
      </c>
      <c r="J1299" s="16" t="s">
        <v>3709</v>
      </c>
      <c r="K1299" s="21">
        <f>1/COUNTIF(J:J,'Store Data - 2017'!$J1299)</f>
        <v>0.1111111111111111</v>
      </c>
      <c r="L1299" s="16" t="s">
        <v>25</v>
      </c>
      <c r="M1299" s="16" t="s">
        <v>26</v>
      </c>
      <c r="N1299" s="16" t="s">
        <v>3710</v>
      </c>
      <c r="O1299" s="16" t="s">
        <v>68</v>
      </c>
      <c r="P1299" s="16">
        <v>33023</v>
      </c>
      <c r="Q1299" s="16" t="s">
        <v>29</v>
      </c>
      <c r="R1299" s="16" t="s">
        <v>2986</v>
      </c>
      <c r="S1299" s="16" t="s">
        <v>42</v>
      </c>
      <c r="T1299" s="16" t="s">
        <v>87</v>
      </c>
      <c r="U1299" s="16" t="s">
        <v>2987</v>
      </c>
      <c r="V1299" s="18">
        <v>339.13600000000002</v>
      </c>
      <c r="W1299" s="16">
        <v>4</v>
      </c>
      <c r="X1299" s="16">
        <v>0.2</v>
      </c>
      <c r="Y1299" s="18">
        <v>0</v>
      </c>
    </row>
    <row r="1300" spans="1:25" x14ac:dyDescent="0.3">
      <c r="A1300" s="13">
        <v>4083</v>
      </c>
      <c r="B1300" s="13" t="s">
        <v>3711</v>
      </c>
      <c r="C1300" s="21">
        <f>1/COUNTIF(B:B,'Store Data - 2017'!$B1300)</f>
        <v>0.5</v>
      </c>
      <c r="D1300" s="14">
        <v>42910</v>
      </c>
      <c r="E1300" s="14">
        <v>42916</v>
      </c>
      <c r="F1300" s="22" t="str">
        <f>TEXT('Store Data - 2017'!$D1300,"mmmm")</f>
        <v>June</v>
      </c>
      <c r="G1300" s="22" t="str">
        <f>TEXT('Store Data - 2017'!$D1300,"dddd")</f>
        <v>Saturday</v>
      </c>
      <c r="H1300" s="13" t="s">
        <v>22</v>
      </c>
      <c r="I1300" s="13" t="s">
        <v>3712</v>
      </c>
      <c r="J1300" s="13" t="s">
        <v>3713</v>
      </c>
      <c r="K1300" s="21">
        <f>1/COUNTIF(J:J,'Store Data - 2017'!$J1300)</f>
        <v>0.5</v>
      </c>
      <c r="L1300" s="13" t="s">
        <v>57</v>
      </c>
      <c r="M1300" s="13" t="s">
        <v>26</v>
      </c>
      <c r="N1300" s="13" t="s">
        <v>3714</v>
      </c>
      <c r="O1300" s="13" t="s">
        <v>59</v>
      </c>
      <c r="P1300" s="13">
        <v>62521</v>
      </c>
      <c r="Q1300" s="13" t="s">
        <v>51</v>
      </c>
      <c r="R1300" s="13" t="s">
        <v>757</v>
      </c>
      <c r="S1300" s="13" t="s">
        <v>31</v>
      </c>
      <c r="T1300" s="13" t="s">
        <v>84</v>
      </c>
      <c r="U1300" s="13" t="s">
        <v>758</v>
      </c>
      <c r="V1300" s="15">
        <v>182.994</v>
      </c>
      <c r="W1300" s="13">
        <v>3</v>
      </c>
      <c r="X1300" s="13">
        <v>0.8</v>
      </c>
      <c r="Y1300" s="15">
        <v>-320.23950000000002</v>
      </c>
    </row>
    <row r="1301" spans="1:25" x14ac:dyDescent="0.3">
      <c r="A1301" s="16">
        <v>4084</v>
      </c>
      <c r="B1301" s="16" t="s">
        <v>3711</v>
      </c>
      <c r="C1301" s="21">
        <f>1/COUNTIF(B:B,'Store Data - 2017'!$B1301)</f>
        <v>0.5</v>
      </c>
      <c r="D1301" s="17">
        <v>42910</v>
      </c>
      <c r="E1301" s="17">
        <v>42916</v>
      </c>
      <c r="F1301" s="22" t="str">
        <f>TEXT('Store Data - 2017'!$D1301,"mmmm")</f>
        <v>June</v>
      </c>
      <c r="G1301" s="22" t="str">
        <f>TEXT('Store Data - 2017'!$D1301,"dddd")</f>
        <v>Saturday</v>
      </c>
      <c r="H1301" s="16" t="s">
        <v>22</v>
      </c>
      <c r="I1301" s="16" t="s">
        <v>3712</v>
      </c>
      <c r="J1301" s="16" t="s">
        <v>3713</v>
      </c>
      <c r="K1301" s="21">
        <f>1/COUNTIF(J:J,'Store Data - 2017'!$J1301)</f>
        <v>0.5</v>
      </c>
      <c r="L1301" s="16" t="s">
        <v>57</v>
      </c>
      <c r="M1301" s="16" t="s">
        <v>26</v>
      </c>
      <c r="N1301" s="16" t="s">
        <v>3714</v>
      </c>
      <c r="O1301" s="16" t="s">
        <v>59</v>
      </c>
      <c r="P1301" s="16">
        <v>62521</v>
      </c>
      <c r="Q1301" s="16" t="s">
        <v>51</v>
      </c>
      <c r="R1301" s="16" t="s">
        <v>2865</v>
      </c>
      <c r="S1301" s="16" t="s">
        <v>31</v>
      </c>
      <c r="T1301" s="16" t="s">
        <v>32</v>
      </c>
      <c r="U1301" s="16" t="s">
        <v>2866</v>
      </c>
      <c r="V1301" s="18">
        <v>10.272</v>
      </c>
      <c r="W1301" s="16">
        <v>3</v>
      </c>
      <c r="X1301" s="16">
        <v>0.2</v>
      </c>
      <c r="Y1301" s="18">
        <v>3.21</v>
      </c>
    </row>
    <row r="1302" spans="1:25" x14ac:dyDescent="0.3">
      <c r="A1302" s="13">
        <v>4085</v>
      </c>
      <c r="B1302" s="13" t="s">
        <v>3715</v>
      </c>
      <c r="C1302" s="21">
        <f>1/COUNTIF(B:B,'Store Data - 2017'!$B1302)</f>
        <v>1</v>
      </c>
      <c r="D1302" s="14">
        <v>42985</v>
      </c>
      <c r="E1302" s="14">
        <v>42987</v>
      </c>
      <c r="F1302" s="22" t="str">
        <f>TEXT('Store Data - 2017'!$D1302,"mmmm")</f>
        <v>September</v>
      </c>
      <c r="G1302" s="22" t="str">
        <f>TEXT('Store Data - 2017'!$D1302,"dddd")</f>
        <v>Thursday</v>
      </c>
      <c r="H1302" s="13" t="s">
        <v>80</v>
      </c>
      <c r="I1302" s="13" t="s">
        <v>3273</v>
      </c>
      <c r="J1302" s="13" t="s">
        <v>3274</v>
      </c>
      <c r="K1302" s="21">
        <f>1/COUNTIF(J:J,'Store Data - 2017'!$J1302)</f>
        <v>5.2631578947368418E-2</v>
      </c>
      <c r="L1302" s="13" t="s">
        <v>48</v>
      </c>
      <c r="M1302" s="13" t="s">
        <v>26</v>
      </c>
      <c r="N1302" s="13" t="s">
        <v>156</v>
      </c>
      <c r="O1302" s="13" t="s">
        <v>157</v>
      </c>
      <c r="P1302" s="13">
        <v>85023</v>
      </c>
      <c r="Q1302" s="13" t="s">
        <v>120</v>
      </c>
      <c r="R1302" s="13" t="s">
        <v>813</v>
      </c>
      <c r="S1302" s="13" t="s">
        <v>31</v>
      </c>
      <c r="T1302" s="13" t="s">
        <v>84</v>
      </c>
      <c r="U1302" s="13" t="s">
        <v>814</v>
      </c>
      <c r="V1302" s="15">
        <v>7.8570000000000002</v>
      </c>
      <c r="W1302" s="13">
        <v>3</v>
      </c>
      <c r="X1302" s="13">
        <v>0.7</v>
      </c>
      <c r="Y1302" s="15">
        <v>-6.0236999999999998</v>
      </c>
    </row>
    <row r="1303" spans="1:25" x14ac:dyDescent="0.3">
      <c r="A1303" s="16">
        <v>4093</v>
      </c>
      <c r="B1303" s="16" t="s">
        <v>3716</v>
      </c>
      <c r="C1303" s="21">
        <f>1/COUNTIF(B:B,'Store Data - 2017'!$B1303)</f>
        <v>1</v>
      </c>
      <c r="D1303" s="17">
        <v>42871</v>
      </c>
      <c r="E1303" s="17">
        <v>42873</v>
      </c>
      <c r="F1303" s="22" t="str">
        <f>TEXT('Store Data - 2017'!$D1303,"mmmm")</f>
        <v>May</v>
      </c>
      <c r="G1303" s="22" t="str">
        <f>TEXT('Store Data - 2017'!$D1303,"dddd")</f>
        <v>Tuesday</v>
      </c>
      <c r="H1303" s="16" t="s">
        <v>80</v>
      </c>
      <c r="I1303" s="16" t="s">
        <v>3717</v>
      </c>
      <c r="J1303" s="16" t="s">
        <v>3718</v>
      </c>
      <c r="K1303" s="21">
        <f>1/COUNTIF(J:J,'Store Data - 2017'!$J1303)</f>
        <v>0.5</v>
      </c>
      <c r="L1303" s="16" t="s">
        <v>25</v>
      </c>
      <c r="M1303" s="16" t="s">
        <v>26</v>
      </c>
      <c r="N1303" s="16" t="s">
        <v>214</v>
      </c>
      <c r="O1303" s="16" t="s">
        <v>166</v>
      </c>
      <c r="P1303" s="16">
        <v>44312</v>
      </c>
      <c r="Q1303" s="16" t="s">
        <v>40</v>
      </c>
      <c r="R1303" s="16" t="s">
        <v>3719</v>
      </c>
      <c r="S1303" s="16" t="s">
        <v>31</v>
      </c>
      <c r="T1303" s="16" t="s">
        <v>70</v>
      </c>
      <c r="U1303" s="16" t="s">
        <v>3720</v>
      </c>
      <c r="V1303" s="18">
        <v>221.024</v>
      </c>
      <c r="W1303" s="16">
        <v>2</v>
      </c>
      <c r="X1303" s="16">
        <v>0.2</v>
      </c>
      <c r="Y1303" s="18">
        <v>-55.256</v>
      </c>
    </row>
    <row r="1304" spans="1:25" x14ac:dyDescent="0.3">
      <c r="A1304" s="13">
        <v>4101</v>
      </c>
      <c r="B1304" s="13" t="s">
        <v>3721</v>
      </c>
      <c r="C1304" s="21">
        <f>1/COUNTIF(B:B,'Store Data - 2017'!$B1304)</f>
        <v>0.33333333333333331</v>
      </c>
      <c r="D1304" s="14">
        <v>42905</v>
      </c>
      <c r="E1304" s="14">
        <v>42909</v>
      </c>
      <c r="F1304" s="22" t="str">
        <f>TEXT('Store Data - 2017'!$D1304,"mmmm")</f>
        <v>June</v>
      </c>
      <c r="G1304" s="22" t="str">
        <f>TEXT('Store Data - 2017'!$D1304,"dddd")</f>
        <v>Monday</v>
      </c>
      <c r="H1304" s="13" t="s">
        <v>22</v>
      </c>
      <c r="I1304" s="13" t="s">
        <v>1274</v>
      </c>
      <c r="J1304" s="13" t="s">
        <v>1275</v>
      </c>
      <c r="K1304" s="21">
        <f>1/COUNTIF(J:J,'Store Data - 2017'!$J1304)</f>
        <v>0.125</v>
      </c>
      <c r="L1304" s="13" t="s">
        <v>25</v>
      </c>
      <c r="M1304" s="13" t="s">
        <v>26</v>
      </c>
      <c r="N1304" s="13" t="s">
        <v>49</v>
      </c>
      <c r="O1304" s="13" t="s">
        <v>50</v>
      </c>
      <c r="P1304" s="13">
        <v>77095</v>
      </c>
      <c r="Q1304" s="13" t="s">
        <v>51</v>
      </c>
      <c r="R1304" s="13" t="s">
        <v>3722</v>
      </c>
      <c r="S1304" s="13" t="s">
        <v>31</v>
      </c>
      <c r="T1304" s="13" t="s">
        <v>190</v>
      </c>
      <c r="U1304" s="13" t="s">
        <v>3723</v>
      </c>
      <c r="V1304" s="15">
        <v>2.2639999999999998</v>
      </c>
      <c r="W1304" s="13">
        <v>1</v>
      </c>
      <c r="X1304" s="13">
        <v>0.8</v>
      </c>
      <c r="Y1304" s="15">
        <v>-5.2072000000000003</v>
      </c>
    </row>
    <row r="1305" spans="1:25" x14ac:dyDescent="0.3">
      <c r="A1305" s="16">
        <v>4102</v>
      </c>
      <c r="B1305" s="16" t="s">
        <v>3721</v>
      </c>
      <c r="C1305" s="21">
        <f>1/COUNTIF(B:B,'Store Data - 2017'!$B1305)</f>
        <v>0.33333333333333331</v>
      </c>
      <c r="D1305" s="17">
        <v>42905</v>
      </c>
      <c r="E1305" s="17">
        <v>42909</v>
      </c>
      <c r="F1305" s="22" t="str">
        <f>TEXT('Store Data - 2017'!$D1305,"mmmm")</f>
        <v>June</v>
      </c>
      <c r="G1305" s="22" t="str">
        <f>TEXT('Store Data - 2017'!$D1305,"dddd")</f>
        <v>Monday</v>
      </c>
      <c r="H1305" s="16" t="s">
        <v>22</v>
      </c>
      <c r="I1305" s="16" t="s">
        <v>1274</v>
      </c>
      <c r="J1305" s="16" t="s">
        <v>1275</v>
      </c>
      <c r="K1305" s="21">
        <f>1/COUNTIF(J:J,'Store Data - 2017'!$J1305)</f>
        <v>0.125</v>
      </c>
      <c r="L1305" s="16" t="s">
        <v>25</v>
      </c>
      <c r="M1305" s="16" t="s">
        <v>26</v>
      </c>
      <c r="N1305" s="16" t="s">
        <v>49</v>
      </c>
      <c r="O1305" s="16" t="s">
        <v>50</v>
      </c>
      <c r="P1305" s="16">
        <v>77095</v>
      </c>
      <c r="Q1305" s="16" t="s">
        <v>51</v>
      </c>
      <c r="R1305" s="16" t="s">
        <v>3724</v>
      </c>
      <c r="S1305" s="16" t="s">
        <v>31</v>
      </c>
      <c r="T1305" s="16" t="s">
        <v>190</v>
      </c>
      <c r="U1305" s="16" t="s">
        <v>3725</v>
      </c>
      <c r="V1305" s="18">
        <v>0.44400000000000001</v>
      </c>
      <c r="W1305" s="16">
        <v>1</v>
      </c>
      <c r="X1305" s="16">
        <v>0.8</v>
      </c>
      <c r="Y1305" s="18">
        <v>-1.1100000000000001</v>
      </c>
    </row>
    <row r="1306" spans="1:25" x14ac:dyDescent="0.3">
      <c r="A1306" s="13">
        <v>4103</v>
      </c>
      <c r="B1306" s="13" t="s">
        <v>3721</v>
      </c>
      <c r="C1306" s="21">
        <f>1/COUNTIF(B:B,'Store Data - 2017'!$B1306)</f>
        <v>0.33333333333333331</v>
      </c>
      <c r="D1306" s="14">
        <v>42905</v>
      </c>
      <c r="E1306" s="14">
        <v>42909</v>
      </c>
      <c r="F1306" s="22" t="str">
        <f>TEXT('Store Data - 2017'!$D1306,"mmmm")</f>
        <v>June</v>
      </c>
      <c r="G1306" s="22" t="str">
        <f>TEXT('Store Data - 2017'!$D1306,"dddd")</f>
        <v>Monday</v>
      </c>
      <c r="H1306" s="13" t="s">
        <v>22</v>
      </c>
      <c r="I1306" s="13" t="s">
        <v>1274</v>
      </c>
      <c r="J1306" s="13" t="s">
        <v>1275</v>
      </c>
      <c r="K1306" s="21">
        <f>1/COUNTIF(J:J,'Store Data - 2017'!$J1306)</f>
        <v>0.125</v>
      </c>
      <c r="L1306" s="13" t="s">
        <v>25</v>
      </c>
      <c r="M1306" s="13" t="s">
        <v>26</v>
      </c>
      <c r="N1306" s="13" t="s">
        <v>49</v>
      </c>
      <c r="O1306" s="13" t="s">
        <v>50</v>
      </c>
      <c r="P1306" s="13">
        <v>77095</v>
      </c>
      <c r="Q1306" s="13" t="s">
        <v>51</v>
      </c>
      <c r="R1306" s="13" t="s">
        <v>3726</v>
      </c>
      <c r="S1306" s="13" t="s">
        <v>31</v>
      </c>
      <c r="T1306" s="13" t="s">
        <v>32</v>
      </c>
      <c r="U1306" s="13" t="s">
        <v>3727</v>
      </c>
      <c r="V1306" s="15">
        <v>146.17599999999999</v>
      </c>
      <c r="W1306" s="13">
        <v>8</v>
      </c>
      <c r="X1306" s="13">
        <v>0.2</v>
      </c>
      <c r="Y1306" s="15">
        <v>47.507199999999997</v>
      </c>
    </row>
    <row r="1307" spans="1:25" x14ac:dyDescent="0.3">
      <c r="A1307" s="16">
        <v>4104</v>
      </c>
      <c r="B1307" s="16" t="s">
        <v>3728</v>
      </c>
      <c r="C1307" s="21">
        <f>1/COUNTIF(B:B,'Store Data - 2017'!$B1307)</f>
        <v>1</v>
      </c>
      <c r="D1307" s="17">
        <v>43090</v>
      </c>
      <c r="E1307" s="17">
        <v>43090</v>
      </c>
      <c r="F1307" s="22" t="str">
        <f>TEXT('Store Data - 2017'!$D1307,"mmmm")</f>
        <v>December</v>
      </c>
      <c r="G1307" s="22" t="str">
        <f>TEXT('Store Data - 2017'!$D1307,"dddd")</f>
        <v>Thursday</v>
      </c>
      <c r="H1307" s="16" t="s">
        <v>760</v>
      </c>
      <c r="I1307" s="16" t="s">
        <v>3729</v>
      </c>
      <c r="J1307" s="16" t="s">
        <v>3730</v>
      </c>
      <c r="K1307" s="21">
        <f>1/COUNTIF(J:J,'Store Data - 2017'!$J1307)</f>
        <v>0.2</v>
      </c>
      <c r="L1307" s="16" t="s">
        <v>48</v>
      </c>
      <c r="M1307" s="16" t="s">
        <v>26</v>
      </c>
      <c r="N1307" s="16" t="s">
        <v>3418</v>
      </c>
      <c r="O1307" s="16" t="s">
        <v>1581</v>
      </c>
      <c r="P1307" s="16">
        <v>68025</v>
      </c>
      <c r="Q1307" s="16" t="s">
        <v>51</v>
      </c>
      <c r="R1307" s="16" t="s">
        <v>1059</v>
      </c>
      <c r="S1307" s="16" t="s">
        <v>42</v>
      </c>
      <c r="T1307" s="16" t="s">
        <v>87</v>
      </c>
      <c r="U1307" s="16" t="s">
        <v>1060</v>
      </c>
      <c r="V1307" s="18">
        <v>15.92</v>
      </c>
      <c r="W1307" s="16">
        <v>2</v>
      </c>
      <c r="X1307" s="16">
        <v>0</v>
      </c>
      <c r="Y1307" s="18">
        <v>7.0048000000000004</v>
      </c>
    </row>
    <row r="1308" spans="1:25" x14ac:dyDescent="0.3">
      <c r="A1308" s="13">
        <v>4105</v>
      </c>
      <c r="B1308" s="13" t="s">
        <v>3731</v>
      </c>
      <c r="C1308" s="21">
        <f>1/COUNTIF(B:B,'Store Data - 2017'!$B1308)</f>
        <v>0.5</v>
      </c>
      <c r="D1308" s="14">
        <v>42954</v>
      </c>
      <c r="E1308" s="14">
        <v>42960</v>
      </c>
      <c r="F1308" s="22" t="str">
        <f>TEXT('Store Data - 2017'!$D1308,"mmmm")</f>
        <v>August</v>
      </c>
      <c r="G1308" s="22" t="str">
        <f>TEXT('Store Data - 2017'!$D1308,"dddd")</f>
        <v>Monday</v>
      </c>
      <c r="H1308" s="13" t="s">
        <v>22</v>
      </c>
      <c r="I1308" s="13" t="s">
        <v>2823</v>
      </c>
      <c r="J1308" s="13" t="s">
        <v>2824</v>
      </c>
      <c r="K1308" s="21">
        <f>1/COUNTIF(J:J,'Store Data - 2017'!$J1308)</f>
        <v>0.14285714285714285</v>
      </c>
      <c r="L1308" s="13" t="s">
        <v>25</v>
      </c>
      <c r="M1308" s="13" t="s">
        <v>26</v>
      </c>
      <c r="N1308" s="13" t="s">
        <v>876</v>
      </c>
      <c r="O1308" s="13" t="s">
        <v>134</v>
      </c>
      <c r="P1308" s="13">
        <v>92105</v>
      </c>
      <c r="Q1308" s="13" t="s">
        <v>120</v>
      </c>
      <c r="R1308" s="13" t="s">
        <v>1635</v>
      </c>
      <c r="S1308" s="13" t="s">
        <v>61</v>
      </c>
      <c r="T1308" s="13" t="s">
        <v>62</v>
      </c>
      <c r="U1308" s="13" t="s">
        <v>1636</v>
      </c>
      <c r="V1308" s="15">
        <v>159.96</v>
      </c>
      <c r="W1308" s="13">
        <v>5</v>
      </c>
      <c r="X1308" s="13">
        <v>0.2</v>
      </c>
      <c r="Y1308" s="15">
        <v>17.9955</v>
      </c>
    </row>
    <row r="1309" spans="1:25" x14ac:dyDescent="0.3">
      <c r="A1309" s="16">
        <v>4106</v>
      </c>
      <c r="B1309" s="16" t="s">
        <v>3731</v>
      </c>
      <c r="C1309" s="21">
        <f>1/COUNTIF(B:B,'Store Data - 2017'!$B1309)</f>
        <v>0.5</v>
      </c>
      <c r="D1309" s="17">
        <v>42954</v>
      </c>
      <c r="E1309" s="17">
        <v>42960</v>
      </c>
      <c r="F1309" s="22" t="str">
        <f>TEXT('Store Data - 2017'!$D1309,"mmmm")</f>
        <v>August</v>
      </c>
      <c r="G1309" s="22" t="str">
        <f>TEXT('Store Data - 2017'!$D1309,"dddd")</f>
        <v>Monday</v>
      </c>
      <c r="H1309" s="16" t="s">
        <v>22</v>
      </c>
      <c r="I1309" s="16" t="s">
        <v>2823</v>
      </c>
      <c r="J1309" s="16" t="s">
        <v>2824</v>
      </c>
      <c r="K1309" s="21">
        <f>1/COUNTIF(J:J,'Store Data - 2017'!$J1309)</f>
        <v>0.14285714285714285</v>
      </c>
      <c r="L1309" s="16" t="s">
        <v>25</v>
      </c>
      <c r="M1309" s="16" t="s">
        <v>26</v>
      </c>
      <c r="N1309" s="16" t="s">
        <v>876</v>
      </c>
      <c r="O1309" s="16" t="s">
        <v>134</v>
      </c>
      <c r="P1309" s="16">
        <v>92105</v>
      </c>
      <c r="Q1309" s="16" t="s">
        <v>120</v>
      </c>
      <c r="R1309" s="16" t="s">
        <v>577</v>
      </c>
      <c r="S1309" s="16" t="s">
        <v>31</v>
      </c>
      <c r="T1309" s="16" t="s">
        <v>84</v>
      </c>
      <c r="U1309" s="16" t="s">
        <v>578</v>
      </c>
      <c r="V1309" s="18">
        <v>13.76</v>
      </c>
      <c r="W1309" s="16">
        <v>2</v>
      </c>
      <c r="X1309" s="16">
        <v>0.2</v>
      </c>
      <c r="Y1309" s="18">
        <v>4.6440000000000001</v>
      </c>
    </row>
    <row r="1310" spans="1:25" x14ac:dyDescent="0.3">
      <c r="A1310" s="13">
        <v>4121</v>
      </c>
      <c r="B1310" s="13" t="s">
        <v>3732</v>
      </c>
      <c r="C1310" s="21">
        <f>1/COUNTIF(B:B,'Store Data - 2017'!$B1310)</f>
        <v>1</v>
      </c>
      <c r="D1310" s="14">
        <v>42982</v>
      </c>
      <c r="E1310" s="14">
        <v>42988</v>
      </c>
      <c r="F1310" s="22" t="str">
        <f>TEXT('Store Data - 2017'!$D1310,"mmmm")</f>
        <v>September</v>
      </c>
      <c r="G1310" s="22" t="str">
        <f>TEXT('Store Data - 2017'!$D1310,"dddd")</f>
        <v>Monday</v>
      </c>
      <c r="H1310" s="13" t="s">
        <v>22</v>
      </c>
      <c r="I1310" s="13" t="s">
        <v>1492</v>
      </c>
      <c r="J1310" s="13" t="s">
        <v>1493</v>
      </c>
      <c r="K1310" s="21">
        <f>1/COUNTIF(J:J,'Store Data - 2017'!$J1310)</f>
        <v>0.2</v>
      </c>
      <c r="L1310" s="13" t="s">
        <v>25</v>
      </c>
      <c r="M1310" s="13" t="s">
        <v>26</v>
      </c>
      <c r="N1310" s="13" t="s">
        <v>38</v>
      </c>
      <c r="O1310" s="13" t="s">
        <v>39</v>
      </c>
      <c r="P1310" s="13">
        <v>19120</v>
      </c>
      <c r="Q1310" s="13" t="s">
        <v>40</v>
      </c>
      <c r="R1310" s="13" t="s">
        <v>3733</v>
      </c>
      <c r="S1310" s="13" t="s">
        <v>61</v>
      </c>
      <c r="T1310" s="13" t="s">
        <v>110</v>
      </c>
      <c r="U1310" s="13" t="s">
        <v>3734</v>
      </c>
      <c r="V1310" s="15">
        <v>19.04</v>
      </c>
      <c r="W1310" s="13">
        <v>4</v>
      </c>
      <c r="X1310" s="13">
        <v>0.2</v>
      </c>
      <c r="Y1310" s="15">
        <v>-1.4279999999999999</v>
      </c>
    </row>
    <row r="1311" spans="1:25" x14ac:dyDescent="0.3">
      <c r="A1311" s="16">
        <v>4122</v>
      </c>
      <c r="B1311" s="16" t="s">
        <v>3735</v>
      </c>
      <c r="C1311" s="21">
        <f>1/COUNTIF(B:B,'Store Data - 2017'!$B1311)</f>
        <v>0.33333333333333331</v>
      </c>
      <c r="D1311" s="17">
        <v>42866</v>
      </c>
      <c r="E1311" s="17">
        <v>42867</v>
      </c>
      <c r="F1311" s="22" t="str">
        <f>TEXT('Store Data - 2017'!$D1311,"mmmm")</f>
        <v>May</v>
      </c>
      <c r="G1311" s="22" t="str">
        <f>TEXT('Store Data - 2017'!$D1311,"dddd")</f>
        <v>Thursday</v>
      </c>
      <c r="H1311" s="16" t="s">
        <v>760</v>
      </c>
      <c r="I1311" s="16" t="s">
        <v>599</v>
      </c>
      <c r="J1311" s="16" t="s">
        <v>600</v>
      </c>
      <c r="K1311" s="21">
        <f>1/COUNTIF(J:J,'Store Data - 2017'!$J1311)</f>
        <v>0.2</v>
      </c>
      <c r="L1311" s="16" t="s">
        <v>25</v>
      </c>
      <c r="M1311" s="16" t="s">
        <v>26</v>
      </c>
      <c r="N1311" s="16" t="s">
        <v>432</v>
      </c>
      <c r="O1311" s="16" t="s">
        <v>433</v>
      </c>
      <c r="P1311" s="16">
        <v>98103</v>
      </c>
      <c r="Q1311" s="16" t="s">
        <v>120</v>
      </c>
      <c r="R1311" s="16" t="s">
        <v>1334</v>
      </c>
      <c r="S1311" s="16" t="s">
        <v>31</v>
      </c>
      <c r="T1311" s="16" t="s">
        <v>32</v>
      </c>
      <c r="U1311" s="16" t="s">
        <v>1335</v>
      </c>
      <c r="V1311" s="18">
        <v>37.44</v>
      </c>
      <c r="W1311" s="16">
        <v>6</v>
      </c>
      <c r="X1311" s="16">
        <v>0</v>
      </c>
      <c r="Y1311" s="18">
        <v>16.847999999999999</v>
      </c>
    </row>
    <row r="1312" spans="1:25" x14ac:dyDescent="0.3">
      <c r="A1312" s="13">
        <v>4123</v>
      </c>
      <c r="B1312" s="13" t="s">
        <v>3735</v>
      </c>
      <c r="C1312" s="21">
        <f>1/COUNTIF(B:B,'Store Data - 2017'!$B1312)</f>
        <v>0.33333333333333331</v>
      </c>
      <c r="D1312" s="14">
        <v>42866</v>
      </c>
      <c r="E1312" s="14">
        <v>42867</v>
      </c>
      <c r="F1312" s="22" t="str">
        <f>TEXT('Store Data - 2017'!$D1312,"mmmm")</f>
        <v>May</v>
      </c>
      <c r="G1312" s="22" t="str">
        <f>TEXT('Store Data - 2017'!$D1312,"dddd")</f>
        <v>Thursday</v>
      </c>
      <c r="H1312" s="13" t="s">
        <v>760</v>
      </c>
      <c r="I1312" s="13" t="s">
        <v>599</v>
      </c>
      <c r="J1312" s="13" t="s">
        <v>600</v>
      </c>
      <c r="K1312" s="21">
        <f>1/COUNTIF(J:J,'Store Data - 2017'!$J1312)</f>
        <v>0.2</v>
      </c>
      <c r="L1312" s="13" t="s">
        <v>25</v>
      </c>
      <c r="M1312" s="13" t="s">
        <v>26</v>
      </c>
      <c r="N1312" s="13" t="s">
        <v>432</v>
      </c>
      <c r="O1312" s="13" t="s">
        <v>433</v>
      </c>
      <c r="P1312" s="13">
        <v>98103</v>
      </c>
      <c r="Q1312" s="13" t="s">
        <v>120</v>
      </c>
      <c r="R1312" s="13" t="s">
        <v>3736</v>
      </c>
      <c r="S1312" s="13" t="s">
        <v>31</v>
      </c>
      <c r="T1312" s="13" t="s">
        <v>113</v>
      </c>
      <c r="U1312" s="13" t="s">
        <v>3737</v>
      </c>
      <c r="V1312" s="15">
        <v>37.590000000000003</v>
      </c>
      <c r="W1312" s="13">
        <v>3</v>
      </c>
      <c r="X1312" s="13">
        <v>0</v>
      </c>
      <c r="Y1312" s="15">
        <v>17.667300000000001</v>
      </c>
    </row>
    <row r="1313" spans="1:25" x14ac:dyDescent="0.3">
      <c r="A1313" s="16">
        <v>4124</v>
      </c>
      <c r="B1313" s="16" t="s">
        <v>3735</v>
      </c>
      <c r="C1313" s="21">
        <f>1/COUNTIF(B:B,'Store Data - 2017'!$B1313)</f>
        <v>0.33333333333333331</v>
      </c>
      <c r="D1313" s="17">
        <v>42866</v>
      </c>
      <c r="E1313" s="17">
        <v>42867</v>
      </c>
      <c r="F1313" s="22" t="str">
        <f>TEXT('Store Data - 2017'!$D1313,"mmmm")</f>
        <v>May</v>
      </c>
      <c r="G1313" s="22" t="str">
        <f>TEXT('Store Data - 2017'!$D1313,"dddd")</f>
        <v>Thursday</v>
      </c>
      <c r="H1313" s="16" t="s">
        <v>760</v>
      </c>
      <c r="I1313" s="16" t="s">
        <v>599</v>
      </c>
      <c r="J1313" s="16" t="s">
        <v>600</v>
      </c>
      <c r="K1313" s="21">
        <f>1/COUNTIF(J:J,'Store Data - 2017'!$J1313)</f>
        <v>0.2</v>
      </c>
      <c r="L1313" s="16" t="s">
        <v>25</v>
      </c>
      <c r="M1313" s="16" t="s">
        <v>26</v>
      </c>
      <c r="N1313" s="16" t="s">
        <v>432</v>
      </c>
      <c r="O1313" s="16" t="s">
        <v>433</v>
      </c>
      <c r="P1313" s="16">
        <v>98103</v>
      </c>
      <c r="Q1313" s="16" t="s">
        <v>120</v>
      </c>
      <c r="R1313" s="16" t="s">
        <v>3247</v>
      </c>
      <c r="S1313" s="16" t="s">
        <v>31</v>
      </c>
      <c r="T1313" s="16" t="s">
        <v>84</v>
      </c>
      <c r="U1313" s="16" t="s">
        <v>3248</v>
      </c>
      <c r="V1313" s="18">
        <v>26.032</v>
      </c>
      <c r="W1313" s="16">
        <v>2</v>
      </c>
      <c r="X1313" s="16">
        <v>0.2</v>
      </c>
      <c r="Y1313" s="18">
        <v>9.4366000000000003</v>
      </c>
    </row>
    <row r="1314" spans="1:25" x14ac:dyDescent="0.3">
      <c r="A1314" s="13">
        <v>4126</v>
      </c>
      <c r="B1314" s="13" t="s">
        <v>3738</v>
      </c>
      <c r="C1314" s="21">
        <f>1/COUNTIF(B:B,'Store Data - 2017'!$B1314)</f>
        <v>1</v>
      </c>
      <c r="D1314" s="14">
        <v>42943</v>
      </c>
      <c r="E1314" s="14">
        <v>42947</v>
      </c>
      <c r="F1314" s="22" t="str">
        <f>TEXT('Store Data - 2017'!$D1314,"mmmm")</f>
        <v>July</v>
      </c>
      <c r="G1314" s="22" t="str">
        <f>TEXT('Store Data - 2017'!$D1314,"dddd")</f>
        <v>Thursday</v>
      </c>
      <c r="H1314" s="13" t="s">
        <v>35</v>
      </c>
      <c r="I1314" s="13" t="s">
        <v>2416</v>
      </c>
      <c r="J1314" s="13" t="s">
        <v>2417</v>
      </c>
      <c r="K1314" s="21">
        <f>1/COUNTIF(J:J,'Store Data - 2017'!$J1314)</f>
        <v>0.25</v>
      </c>
      <c r="L1314" s="13" t="s">
        <v>25</v>
      </c>
      <c r="M1314" s="13" t="s">
        <v>26</v>
      </c>
      <c r="N1314" s="13" t="s">
        <v>584</v>
      </c>
      <c r="O1314" s="13" t="s">
        <v>68</v>
      </c>
      <c r="P1314" s="13">
        <v>32216</v>
      </c>
      <c r="Q1314" s="13" t="s">
        <v>29</v>
      </c>
      <c r="R1314" s="13" t="s">
        <v>3492</v>
      </c>
      <c r="S1314" s="13" t="s">
        <v>42</v>
      </c>
      <c r="T1314" s="13" t="s">
        <v>87</v>
      </c>
      <c r="U1314" s="13" t="s">
        <v>3493</v>
      </c>
      <c r="V1314" s="15">
        <v>91.031999999999996</v>
      </c>
      <c r="W1314" s="13">
        <v>3</v>
      </c>
      <c r="X1314" s="13">
        <v>0.2</v>
      </c>
      <c r="Y1314" s="15">
        <v>-2.2757999999999998</v>
      </c>
    </row>
    <row r="1315" spans="1:25" x14ac:dyDescent="0.3">
      <c r="A1315" s="16">
        <v>4127</v>
      </c>
      <c r="B1315" s="16" t="s">
        <v>3739</v>
      </c>
      <c r="C1315" s="21">
        <f>1/COUNTIF(B:B,'Store Data - 2017'!$B1315)</f>
        <v>1</v>
      </c>
      <c r="D1315" s="17">
        <v>42861</v>
      </c>
      <c r="E1315" s="17">
        <v>42864</v>
      </c>
      <c r="F1315" s="22" t="str">
        <f>TEXT('Store Data - 2017'!$D1315,"mmmm")</f>
        <v>May</v>
      </c>
      <c r="G1315" s="22" t="str">
        <f>TEXT('Store Data - 2017'!$D1315,"dddd")</f>
        <v>Saturday</v>
      </c>
      <c r="H1315" s="16" t="s">
        <v>80</v>
      </c>
      <c r="I1315" s="16" t="s">
        <v>950</v>
      </c>
      <c r="J1315" s="16" t="s">
        <v>951</v>
      </c>
      <c r="K1315" s="21">
        <f>1/COUNTIF(J:J,'Store Data - 2017'!$J1315)</f>
        <v>0.25</v>
      </c>
      <c r="L1315" s="16" t="s">
        <v>25</v>
      </c>
      <c r="M1315" s="16" t="s">
        <v>26</v>
      </c>
      <c r="N1315" s="16" t="s">
        <v>328</v>
      </c>
      <c r="O1315" s="16" t="s">
        <v>329</v>
      </c>
      <c r="P1315" s="16">
        <v>22204</v>
      </c>
      <c r="Q1315" s="16" t="s">
        <v>29</v>
      </c>
      <c r="R1315" s="16" t="s">
        <v>3740</v>
      </c>
      <c r="S1315" s="16" t="s">
        <v>31</v>
      </c>
      <c r="T1315" s="16" t="s">
        <v>146</v>
      </c>
      <c r="U1315" s="16" t="s">
        <v>3741</v>
      </c>
      <c r="V1315" s="18">
        <v>54.66</v>
      </c>
      <c r="W1315" s="16">
        <v>6</v>
      </c>
      <c r="X1315" s="16">
        <v>0</v>
      </c>
      <c r="Y1315" s="18">
        <v>18.037800000000001</v>
      </c>
    </row>
    <row r="1316" spans="1:25" x14ac:dyDescent="0.3">
      <c r="A1316" s="13">
        <v>4136</v>
      </c>
      <c r="B1316" s="13" t="s">
        <v>3742</v>
      </c>
      <c r="C1316" s="21">
        <f>1/COUNTIF(B:B,'Store Data - 2017'!$B1316)</f>
        <v>0.5</v>
      </c>
      <c r="D1316" s="14">
        <v>43010</v>
      </c>
      <c r="E1316" s="14">
        <v>43016</v>
      </c>
      <c r="F1316" s="22" t="str">
        <f>TEXT('Store Data - 2017'!$D1316,"mmmm")</f>
        <v>October</v>
      </c>
      <c r="G1316" s="22" t="str">
        <f>TEXT('Store Data - 2017'!$D1316,"dddd")</f>
        <v>Monday</v>
      </c>
      <c r="H1316" s="13" t="s">
        <v>22</v>
      </c>
      <c r="I1316" s="13" t="s">
        <v>3743</v>
      </c>
      <c r="J1316" s="13" t="s">
        <v>3744</v>
      </c>
      <c r="K1316" s="21">
        <f>1/COUNTIF(J:J,'Store Data - 2017'!$J1316)</f>
        <v>0.25</v>
      </c>
      <c r="L1316" s="13" t="s">
        <v>48</v>
      </c>
      <c r="M1316" s="13" t="s">
        <v>26</v>
      </c>
      <c r="N1316" s="13" t="s">
        <v>452</v>
      </c>
      <c r="O1316" s="13" t="s">
        <v>134</v>
      </c>
      <c r="P1316" s="13">
        <v>90036</v>
      </c>
      <c r="Q1316" s="13" t="s">
        <v>120</v>
      </c>
      <c r="R1316" s="13" t="s">
        <v>3276</v>
      </c>
      <c r="S1316" s="13" t="s">
        <v>31</v>
      </c>
      <c r="T1316" s="13" t="s">
        <v>84</v>
      </c>
      <c r="U1316" s="13" t="s">
        <v>3277</v>
      </c>
      <c r="V1316" s="15">
        <v>112.12</v>
      </c>
      <c r="W1316" s="13">
        <v>5</v>
      </c>
      <c r="X1316" s="13">
        <v>0.2</v>
      </c>
      <c r="Y1316" s="15">
        <v>42.045000000000002</v>
      </c>
    </row>
    <row r="1317" spans="1:25" x14ac:dyDescent="0.3">
      <c r="A1317" s="16">
        <v>4137</v>
      </c>
      <c r="B1317" s="16" t="s">
        <v>3742</v>
      </c>
      <c r="C1317" s="21">
        <f>1/COUNTIF(B:B,'Store Data - 2017'!$B1317)</f>
        <v>0.5</v>
      </c>
      <c r="D1317" s="17">
        <v>43010</v>
      </c>
      <c r="E1317" s="17">
        <v>43016</v>
      </c>
      <c r="F1317" s="22" t="str">
        <f>TEXT('Store Data - 2017'!$D1317,"mmmm")</f>
        <v>October</v>
      </c>
      <c r="G1317" s="22" t="str">
        <f>TEXT('Store Data - 2017'!$D1317,"dddd")</f>
        <v>Monday</v>
      </c>
      <c r="H1317" s="16" t="s">
        <v>22</v>
      </c>
      <c r="I1317" s="16" t="s">
        <v>3743</v>
      </c>
      <c r="J1317" s="16" t="s">
        <v>3744</v>
      </c>
      <c r="K1317" s="21">
        <f>1/COUNTIF(J:J,'Store Data - 2017'!$J1317)</f>
        <v>0.25</v>
      </c>
      <c r="L1317" s="16" t="s">
        <v>48</v>
      </c>
      <c r="M1317" s="16" t="s">
        <v>26</v>
      </c>
      <c r="N1317" s="16" t="s">
        <v>452</v>
      </c>
      <c r="O1317" s="16" t="s">
        <v>134</v>
      </c>
      <c r="P1317" s="16">
        <v>90036</v>
      </c>
      <c r="Q1317" s="16" t="s">
        <v>120</v>
      </c>
      <c r="R1317" s="16" t="s">
        <v>1570</v>
      </c>
      <c r="S1317" s="16" t="s">
        <v>31</v>
      </c>
      <c r="T1317" s="16" t="s">
        <v>70</v>
      </c>
      <c r="U1317" s="16" t="s">
        <v>1571</v>
      </c>
      <c r="V1317" s="18">
        <v>1575.14</v>
      </c>
      <c r="W1317" s="16">
        <v>7</v>
      </c>
      <c r="X1317" s="16">
        <v>0</v>
      </c>
      <c r="Y1317" s="18">
        <v>204.76820000000001</v>
      </c>
    </row>
    <row r="1318" spans="1:25" x14ac:dyDescent="0.3">
      <c r="A1318" s="13">
        <v>4138</v>
      </c>
      <c r="B1318" s="13" t="s">
        <v>3745</v>
      </c>
      <c r="C1318" s="21">
        <f>1/COUNTIF(B:B,'Store Data - 2017'!$B1318)</f>
        <v>1</v>
      </c>
      <c r="D1318" s="14">
        <v>43058</v>
      </c>
      <c r="E1318" s="14">
        <v>43062</v>
      </c>
      <c r="F1318" s="22" t="str">
        <f>TEXT('Store Data - 2017'!$D1318,"mmmm")</f>
        <v>November</v>
      </c>
      <c r="G1318" s="22" t="str">
        <f>TEXT('Store Data - 2017'!$D1318,"dddd")</f>
        <v>Sunday</v>
      </c>
      <c r="H1318" s="13" t="s">
        <v>22</v>
      </c>
      <c r="I1318" s="13" t="s">
        <v>3746</v>
      </c>
      <c r="J1318" s="13" t="s">
        <v>3747</v>
      </c>
      <c r="K1318" s="21">
        <f>1/COUNTIF(J:J,'Store Data - 2017'!$J1318)</f>
        <v>0.2</v>
      </c>
      <c r="L1318" s="13" t="s">
        <v>25</v>
      </c>
      <c r="M1318" s="13" t="s">
        <v>26</v>
      </c>
      <c r="N1318" s="13" t="s">
        <v>3748</v>
      </c>
      <c r="O1318" s="13" t="s">
        <v>329</v>
      </c>
      <c r="P1318" s="13">
        <v>22304</v>
      </c>
      <c r="Q1318" s="13" t="s">
        <v>29</v>
      </c>
      <c r="R1318" s="13" t="s">
        <v>937</v>
      </c>
      <c r="S1318" s="13" t="s">
        <v>31</v>
      </c>
      <c r="T1318" s="13" t="s">
        <v>172</v>
      </c>
      <c r="U1318" s="13" t="s">
        <v>938</v>
      </c>
      <c r="V1318" s="15">
        <v>25.06</v>
      </c>
      <c r="W1318" s="13">
        <v>7</v>
      </c>
      <c r="X1318" s="13">
        <v>0</v>
      </c>
      <c r="Y1318" s="15">
        <v>12.53</v>
      </c>
    </row>
    <row r="1319" spans="1:25" x14ac:dyDescent="0.3">
      <c r="A1319" s="16">
        <v>4140</v>
      </c>
      <c r="B1319" s="16" t="s">
        <v>3749</v>
      </c>
      <c r="C1319" s="21">
        <f>1/COUNTIF(B:B,'Store Data - 2017'!$B1319)</f>
        <v>0.5</v>
      </c>
      <c r="D1319" s="17">
        <v>43070</v>
      </c>
      <c r="E1319" s="17">
        <v>43073</v>
      </c>
      <c r="F1319" s="22" t="str">
        <f>TEXT('Store Data - 2017'!$D1319,"mmmm")</f>
        <v>December</v>
      </c>
      <c r="G1319" s="22" t="str">
        <f>TEXT('Store Data - 2017'!$D1319,"dddd")</f>
        <v>Friday</v>
      </c>
      <c r="H1319" s="16" t="s">
        <v>80</v>
      </c>
      <c r="I1319" s="16" t="s">
        <v>768</v>
      </c>
      <c r="J1319" s="16" t="s">
        <v>769</v>
      </c>
      <c r="K1319" s="21">
        <f>1/COUNTIF(J:J,'Store Data - 2017'!$J1319)</f>
        <v>0.125</v>
      </c>
      <c r="L1319" s="16" t="s">
        <v>25</v>
      </c>
      <c r="M1319" s="16" t="s">
        <v>26</v>
      </c>
      <c r="N1319" s="16" t="s">
        <v>38</v>
      </c>
      <c r="O1319" s="16" t="s">
        <v>39</v>
      </c>
      <c r="P1319" s="16">
        <v>19120</v>
      </c>
      <c r="Q1319" s="16" t="s">
        <v>40</v>
      </c>
      <c r="R1319" s="16" t="s">
        <v>3750</v>
      </c>
      <c r="S1319" s="16" t="s">
        <v>31</v>
      </c>
      <c r="T1319" s="16" t="s">
        <v>70</v>
      </c>
      <c r="U1319" s="16" t="s">
        <v>3751</v>
      </c>
      <c r="V1319" s="18">
        <v>37.392000000000003</v>
      </c>
      <c r="W1319" s="16">
        <v>3</v>
      </c>
      <c r="X1319" s="16">
        <v>0.2</v>
      </c>
      <c r="Y1319" s="18">
        <v>2.3370000000000002</v>
      </c>
    </row>
    <row r="1320" spans="1:25" x14ac:dyDescent="0.3">
      <c r="A1320" s="13">
        <v>4141</v>
      </c>
      <c r="B1320" s="13" t="s">
        <v>3749</v>
      </c>
      <c r="C1320" s="21">
        <f>1/COUNTIF(B:B,'Store Data - 2017'!$B1320)</f>
        <v>0.5</v>
      </c>
      <c r="D1320" s="14">
        <v>43070</v>
      </c>
      <c r="E1320" s="14">
        <v>43073</v>
      </c>
      <c r="F1320" s="22" t="str">
        <f>TEXT('Store Data - 2017'!$D1320,"mmmm")</f>
        <v>December</v>
      </c>
      <c r="G1320" s="22" t="str">
        <f>TEXT('Store Data - 2017'!$D1320,"dddd")</f>
        <v>Friday</v>
      </c>
      <c r="H1320" s="13" t="s">
        <v>80</v>
      </c>
      <c r="I1320" s="13" t="s">
        <v>768</v>
      </c>
      <c r="J1320" s="13" t="s">
        <v>769</v>
      </c>
      <c r="K1320" s="21">
        <f>1/COUNTIF(J:J,'Store Data - 2017'!$J1320)</f>
        <v>0.125</v>
      </c>
      <c r="L1320" s="13" t="s">
        <v>25</v>
      </c>
      <c r="M1320" s="13" t="s">
        <v>26</v>
      </c>
      <c r="N1320" s="13" t="s">
        <v>38</v>
      </c>
      <c r="O1320" s="13" t="s">
        <v>39</v>
      </c>
      <c r="P1320" s="13">
        <v>19120</v>
      </c>
      <c r="Q1320" s="13" t="s">
        <v>40</v>
      </c>
      <c r="R1320" s="13" t="s">
        <v>3752</v>
      </c>
      <c r="S1320" s="13" t="s">
        <v>42</v>
      </c>
      <c r="T1320" s="13" t="s">
        <v>87</v>
      </c>
      <c r="U1320" s="13" t="s">
        <v>3753</v>
      </c>
      <c r="V1320" s="15">
        <v>79.12</v>
      </c>
      <c r="W1320" s="13">
        <v>5</v>
      </c>
      <c r="X1320" s="13">
        <v>0.2</v>
      </c>
      <c r="Y1320" s="15">
        <v>13.846</v>
      </c>
    </row>
    <row r="1321" spans="1:25" x14ac:dyDescent="0.3">
      <c r="A1321" s="16">
        <v>4144</v>
      </c>
      <c r="B1321" s="16" t="s">
        <v>3754</v>
      </c>
      <c r="C1321" s="21">
        <f>1/COUNTIF(B:B,'Store Data - 2017'!$B1321)</f>
        <v>0.33333333333333331</v>
      </c>
      <c r="D1321" s="17">
        <v>42765</v>
      </c>
      <c r="E1321" s="17">
        <v>42772</v>
      </c>
      <c r="F1321" s="22" t="str">
        <f>TEXT('Store Data - 2017'!$D1321,"mmmm")</f>
        <v>January</v>
      </c>
      <c r="G1321" s="22" t="str">
        <f>TEXT('Store Data - 2017'!$D1321,"dddd")</f>
        <v>Monday</v>
      </c>
      <c r="H1321" s="16" t="s">
        <v>22</v>
      </c>
      <c r="I1321" s="16" t="s">
        <v>3541</v>
      </c>
      <c r="J1321" s="16" t="s">
        <v>3542</v>
      </c>
      <c r="K1321" s="21">
        <f>1/COUNTIF(J:J,'Store Data - 2017'!$J1321)</f>
        <v>0.14285714285714285</v>
      </c>
      <c r="L1321" s="16" t="s">
        <v>48</v>
      </c>
      <c r="M1321" s="16" t="s">
        <v>26</v>
      </c>
      <c r="N1321" s="16" t="s">
        <v>133</v>
      </c>
      <c r="O1321" s="16" t="s">
        <v>134</v>
      </c>
      <c r="P1321" s="16">
        <v>94110</v>
      </c>
      <c r="Q1321" s="16" t="s">
        <v>120</v>
      </c>
      <c r="R1321" s="16" t="s">
        <v>1559</v>
      </c>
      <c r="S1321" s="16" t="s">
        <v>31</v>
      </c>
      <c r="T1321" s="16" t="s">
        <v>146</v>
      </c>
      <c r="U1321" s="16" t="s">
        <v>1560</v>
      </c>
      <c r="V1321" s="18">
        <v>12.74</v>
      </c>
      <c r="W1321" s="16">
        <v>7</v>
      </c>
      <c r="X1321" s="16">
        <v>0</v>
      </c>
      <c r="Y1321" s="18">
        <v>5.7329999999999997</v>
      </c>
    </row>
    <row r="1322" spans="1:25" x14ac:dyDescent="0.3">
      <c r="A1322" s="13">
        <v>4145</v>
      </c>
      <c r="B1322" s="13" t="s">
        <v>3754</v>
      </c>
      <c r="C1322" s="21">
        <f>1/COUNTIF(B:B,'Store Data - 2017'!$B1322)</f>
        <v>0.33333333333333331</v>
      </c>
      <c r="D1322" s="14">
        <v>42765</v>
      </c>
      <c r="E1322" s="14">
        <v>42772</v>
      </c>
      <c r="F1322" s="22" t="str">
        <f>TEXT('Store Data - 2017'!$D1322,"mmmm")</f>
        <v>January</v>
      </c>
      <c r="G1322" s="22" t="str">
        <f>TEXT('Store Data - 2017'!$D1322,"dddd")</f>
        <v>Monday</v>
      </c>
      <c r="H1322" s="13" t="s">
        <v>22</v>
      </c>
      <c r="I1322" s="13" t="s">
        <v>3541</v>
      </c>
      <c r="J1322" s="13" t="s">
        <v>3542</v>
      </c>
      <c r="K1322" s="21">
        <f>1/COUNTIF(J:J,'Store Data - 2017'!$J1322)</f>
        <v>0.14285714285714285</v>
      </c>
      <c r="L1322" s="13" t="s">
        <v>48</v>
      </c>
      <c r="M1322" s="13" t="s">
        <v>26</v>
      </c>
      <c r="N1322" s="13" t="s">
        <v>133</v>
      </c>
      <c r="O1322" s="13" t="s">
        <v>134</v>
      </c>
      <c r="P1322" s="13">
        <v>94110</v>
      </c>
      <c r="Q1322" s="13" t="s">
        <v>120</v>
      </c>
      <c r="R1322" s="13" t="s">
        <v>3755</v>
      </c>
      <c r="S1322" s="13" t="s">
        <v>31</v>
      </c>
      <c r="T1322" s="13" t="s">
        <v>146</v>
      </c>
      <c r="U1322" s="13" t="s">
        <v>3756</v>
      </c>
      <c r="V1322" s="15">
        <v>8.82</v>
      </c>
      <c r="W1322" s="13">
        <v>3</v>
      </c>
      <c r="X1322" s="13">
        <v>0</v>
      </c>
      <c r="Y1322" s="15">
        <v>2.3814000000000002</v>
      </c>
    </row>
    <row r="1323" spans="1:25" x14ac:dyDescent="0.3">
      <c r="A1323" s="16">
        <v>4146</v>
      </c>
      <c r="B1323" s="16" t="s">
        <v>3754</v>
      </c>
      <c r="C1323" s="21">
        <f>1/COUNTIF(B:B,'Store Data - 2017'!$B1323)</f>
        <v>0.33333333333333331</v>
      </c>
      <c r="D1323" s="17">
        <v>42765</v>
      </c>
      <c r="E1323" s="17">
        <v>42772</v>
      </c>
      <c r="F1323" s="22" t="str">
        <f>TEXT('Store Data - 2017'!$D1323,"mmmm")</f>
        <v>January</v>
      </c>
      <c r="G1323" s="22" t="str">
        <f>TEXT('Store Data - 2017'!$D1323,"dddd")</f>
        <v>Monday</v>
      </c>
      <c r="H1323" s="16" t="s">
        <v>22</v>
      </c>
      <c r="I1323" s="16" t="s">
        <v>3541</v>
      </c>
      <c r="J1323" s="16" t="s">
        <v>3542</v>
      </c>
      <c r="K1323" s="21">
        <f>1/COUNTIF(J:J,'Store Data - 2017'!$J1323)</f>
        <v>0.14285714285714285</v>
      </c>
      <c r="L1323" s="16" t="s">
        <v>48</v>
      </c>
      <c r="M1323" s="16" t="s">
        <v>26</v>
      </c>
      <c r="N1323" s="16" t="s">
        <v>133</v>
      </c>
      <c r="O1323" s="16" t="s">
        <v>134</v>
      </c>
      <c r="P1323" s="16">
        <v>94110</v>
      </c>
      <c r="Q1323" s="16" t="s">
        <v>120</v>
      </c>
      <c r="R1323" s="16" t="s">
        <v>102</v>
      </c>
      <c r="S1323" s="16" t="s">
        <v>42</v>
      </c>
      <c r="T1323" s="16" t="s">
        <v>43</v>
      </c>
      <c r="U1323" s="16" t="s">
        <v>103</v>
      </c>
      <c r="V1323" s="18">
        <v>120.78400000000001</v>
      </c>
      <c r="W1323" s="16">
        <v>1</v>
      </c>
      <c r="X1323" s="16">
        <v>0.2</v>
      </c>
      <c r="Y1323" s="18">
        <v>-13.588200000000001</v>
      </c>
    </row>
    <row r="1324" spans="1:25" x14ac:dyDescent="0.3">
      <c r="A1324" s="13">
        <v>4148</v>
      </c>
      <c r="B1324" s="13" t="s">
        <v>3757</v>
      </c>
      <c r="C1324" s="21">
        <f>1/COUNTIF(B:B,'Store Data - 2017'!$B1324)</f>
        <v>0.25</v>
      </c>
      <c r="D1324" s="14">
        <v>43031</v>
      </c>
      <c r="E1324" s="14">
        <v>43036</v>
      </c>
      <c r="F1324" s="22" t="str">
        <f>TEXT('Store Data - 2017'!$D1324,"mmmm")</f>
        <v>October</v>
      </c>
      <c r="G1324" s="22" t="str">
        <f>TEXT('Store Data - 2017'!$D1324,"dddd")</f>
        <v>Monday</v>
      </c>
      <c r="H1324" s="13" t="s">
        <v>22</v>
      </c>
      <c r="I1324" s="13" t="s">
        <v>3758</v>
      </c>
      <c r="J1324" s="13" t="s">
        <v>3759</v>
      </c>
      <c r="K1324" s="21">
        <f>1/COUNTIF(J:J,'Store Data - 2017'!$J1324)</f>
        <v>0.25</v>
      </c>
      <c r="L1324" s="13" t="s">
        <v>25</v>
      </c>
      <c r="M1324" s="13" t="s">
        <v>26</v>
      </c>
      <c r="N1324" s="13" t="s">
        <v>799</v>
      </c>
      <c r="O1324" s="13" t="s">
        <v>50</v>
      </c>
      <c r="P1324" s="13">
        <v>78745</v>
      </c>
      <c r="Q1324" s="13" t="s">
        <v>51</v>
      </c>
      <c r="R1324" s="13" t="s">
        <v>3247</v>
      </c>
      <c r="S1324" s="13" t="s">
        <v>31</v>
      </c>
      <c r="T1324" s="13" t="s">
        <v>84</v>
      </c>
      <c r="U1324" s="13" t="s">
        <v>3248</v>
      </c>
      <c r="V1324" s="15">
        <v>9.7620000000000005</v>
      </c>
      <c r="W1324" s="13">
        <v>3</v>
      </c>
      <c r="X1324" s="13">
        <v>0.8</v>
      </c>
      <c r="Y1324" s="15">
        <v>-15.1311</v>
      </c>
    </row>
    <row r="1325" spans="1:25" x14ac:dyDescent="0.3">
      <c r="A1325" s="16">
        <v>4149</v>
      </c>
      <c r="B1325" s="16" t="s">
        <v>3757</v>
      </c>
      <c r="C1325" s="21">
        <f>1/COUNTIF(B:B,'Store Data - 2017'!$B1325)</f>
        <v>0.25</v>
      </c>
      <c r="D1325" s="17">
        <v>43031</v>
      </c>
      <c r="E1325" s="17">
        <v>43036</v>
      </c>
      <c r="F1325" s="22" t="str">
        <f>TEXT('Store Data - 2017'!$D1325,"mmmm")</f>
        <v>October</v>
      </c>
      <c r="G1325" s="22" t="str">
        <f>TEXT('Store Data - 2017'!$D1325,"dddd")</f>
        <v>Monday</v>
      </c>
      <c r="H1325" s="16" t="s">
        <v>22</v>
      </c>
      <c r="I1325" s="16" t="s">
        <v>3758</v>
      </c>
      <c r="J1325" s="16" t="s">
        <v>3759</v>
      </c>
      <c r="K1325" s="21">
        <f>1/COUNTIF(J:J,'Store Data - 2017'!$J1325)</f>
        <v>0.25</v>
      </c>
      <c r="L1325" s="16" t="s">
        <v>25</v>
      </c>
      <c r="M1325" s="16" t="s">
        <v>26</v>
      </c>
      <c r="N1325" s="16" t="s">
        <v>799</v>
      </c>
      <c r="O1325" s="16" t="s">
        <v>50</v>
      </c>
      <c r="P1325" s="16">
        <v>78745</v>
      </c>
      <c r="Q1325" s="16" t="s">
        <v>51</v>
      </c>
      <c r="R1325" s="16" t="s">
        <v>544</v>
      </c>
      <c r="S1325" s="16" t="s">
        <v>31</v>
      </c>
      <c r="T1325" s="16" t="s">
        <v>70</v>
      </c>
      <c r="U1325" s="16" t="s">
        <v>545</v>
      </c>
      <c r="V1325" s="18">
        <v>13.72</v>
      </c>
      <c r="W1325" s="16">
        <v>1</v>
      </c>
      <c r="X1325" s="16">
        <v>0.2</v>
      </c>
      <c r="Y1325" s="18">
        <v>1.2004999999999999</v>
      </c>
    </row>
    <row r="1326" spans="1:25" x14ac:dyDescent="0.3">
      <c r="A1326" s="13">
        <v>4150</v>
      </c>
      <c r="B1326" s="13" t="s">
        <v>3757</v>
      </c>
      <c r="C1326" s="21">
        <f>1/COUNTIF(B:B,'Store Data - 2017'!$B1326)</f>
        <v>0.25</v>
      </c>
      <c r="D1326" s="14">
        <v>43031</v>
      </c>
      <c r="E1326" s="14">
        <v>43036</v>
      </c>
      <c r="F1326" s="22" t="str">
        <f>TEXT('Store Data - 2017'!$D1326,"mmmm")</f>
        <v>October</v>
      </c>
      <c r="G1326" s="22" t="str">
        <f>TEXT('Store Data - 2017'!$D1326,"dddd")</f>
        <v>Monday</v>
      </c>
      <c r="H1326" s="13" t="s">
        <v>22</v>
      </c>
      <c r="I1326" s="13" t="s">
        <v>3758</v>
      </c>
      <c r="J1326" s="13" t="s">
        <v>3759</v>
      </c>
      <c r="K1326" s="21">
        <f>1/COUNTIF(J:J,'Store Data - 2017'!$J1326)</f>
        <v>0.25</v>
      </c>
      <c r="L1326" s="13" t="s">
        <v>25</v>
      </c>
      <c r="M1326" s="13" t="s">
        <v>26</v>
      </c>
      <c r="N1326" s="13" t="s">
        <v>799</v>
      </c>
      <c r="O1326" s="13" t="s">
        <v>50</v>
      </c>
      <c r="P1326" s="13">
        <v>78745</v>
      </c>
      <c r="Q1326" s="13" t="s">
        <v>51</v>
      </c>
      <c r="R1326" s="13" t="s">
        <v>3760</v>
      </c>
      <c r="S1326" s="13" t="s">
        <v>61</v>
      </c>
      <c r="T1326" s="13" t="s">
        <v>110</v>
      </c>
      <c r="U1326" s="13" t="s">
        <v>3761</v>
      </c>
      <c r="V1326" s="15">
        <v>55.2</v>
      </c>
      <c r="W1326" s="13">
        <v>1</v>
      </c>
      <c r="X1326" s="13">
        <v>0.2</v>
      </c>
      <c r="Y1326" s="15">
        <v>-2.0699999999999998</v>
      </c>
    </row>
    <row r="1327" spans="1:25" x14ac:dyDescent="0.3">
      <c r="A1327" s="16">
        <v>4151</v>
      </c>
      <c r="B1327" s="16" t="s">
        <v>3757</v>
      </c>
      <c r="C1327" s="21">
        <f>1/COUNTIF(B:B,'Store Data - 2017'!$B1327)</f>
        <v>0.25</v>
      </c>
      <c r="D1327" s="17">
        <v>43031</v>
      </c>
      <c r="E1327" s="17">
        <v>43036</v>
      </c>
      <c r="F1327" s="22" t="str">
        <f>TEXT('Store Data - 2017'!$D1327,"mmmm")</f>
        <v>October</v>
      </c>
      <c r="G1327" s="22" t="str">
        <f>TEXT('Store Data - 2017'!$D1327,"dddd")</f>
        <v>Monday</v>
      </c>
      <c r="H1327" s="16" t="s">
        <v>22</v>
      </c>
      <c r="I1327" s="16" t="s">
        <v>3758</v>
      </c>
      <c r="J1327" s="16" t="s">
        <v>3759</v>
      </c>
      <c r="K1327" s="21">
        <f>1/COUNTIF(J:J,'Store Data - 2017'!$J1327)</f>
        <v>0.25</v>
      </c>
      <c r="L1327" s="16" t="s">
        <v>25</v>
      </c>
      <c r="M1327" s="16" t="s">
        <v>26</v>
      </c>
      <c r="N1327" s="16" t="s">
        <v>799</v>
      </c>
      <c r="O1327" s="16" t="s">
        <v>50</v>
      </c>
      <c r="P1327" s="16">
        <v>78745</v>
      </c>
      <c r="Q1327" s="16" t="s">
        <v>51</v>
      </c>
      <c r="R1327" s="16" t="s">
        <v>3762</v>
      </c>
      <c r="S1327" s="16" t="s">
        <v>31</v>
      </c>
      <c r="T1327" s="16" t="s">
        <v>70</v>
      </c>
      <c r="U1327" s="16" t="s">
        <v>3763</v>
      </c>
      <c r="V1327" s="18">
        <v>259.13600000000002</v>
      </c>
      <c r="W1327" s="16">
        <v>4</v>
      </c>
      <c r="X1327" s="16">
        <v>0.2</v>
      </c>
      <c r="Y1327" s="18">
        <v>-58.305599999999998</v>
      </c>
    </row>
    <row r="1328" spans="1:25" x14ac:dyDescent="0.3">
      <c r="A1328" s="13">
        <v>4152</v>
      </c>
      <c r="B1328" s="13" t="s">
        <v>3764</v>
      </c>
      <c r="C1328" s="21">
        <f>1/COUNTIF(B:B,'Store Data - 2017'!$B1328)</f>
        <v>0.33333333333333331</v>
      </c>
      <c r="D1328" s="14">
        <v>42985</v>
      </c>
      <c r="E1328" s="14">
        <v>42989</v>
      </c>
      <c r="F1328" s="22" t="str">
        <f>TEXT('Store Data - 2017'!$D1328,"mmmm")</f>
        <v>September</v>
      </c>
      <c r="G1328" s="22" t="str">
        <f>TEXT('Store Data - 2017'!$D1328,"dddd")</f>
        <v>Thursday</v>
      </c>
      <c r="H1328" s="13" t="s">
        <v>22</v>
      </c>
      <c r="I1328" s="13" t="s">
        <v>3765</v>
      </c>
      <c r="J1328" s="13" t="s">
        <v>3766</v>
      </c>
      <c r="K1328" s="21">
        <f>1/COUNTIF(J:J,'Store Data - 2017'!$J1328)</f>
        <v>0.1111111111111111</v>
      </c>
      <c r="L1328" s="13" t="s">
        <v>25</v>
      </c>
      <c r="M1328" s="13" t="s">
        <v>26</v>
      </c>
      <c r="N1328" s="13" t="s">
        <v>38</v>
      </c>
      <c r="O1328" s="13" t="s">
        <v>39</v>
      </c>
      <c r="P1328" s="13">
        <v>19134</v>
      </c>
      <c r="Q1328" s="13" t="s">
        <v>40</v>
      </c>
      <c r="R1328" s="13" t="s">
        <v>3767</v>
      </c>
      <c r="S1328" s="13" t="s">
        <v>31</v>
      </c>
      <c r="T1328" s="13" t="s">
        <v>113</v>
      </c>
      <c r="U1328" s="13" t="s">
        <v>3768</v>
      </c>
      <c r="V1328" s="15">
        <v>29.24</v>
      </c>
      <c r="W1328" s="13">
        <v>5</v>
      </c>
      <c r="X1328" s="13">
        <v>0.2</v>
      </c>
      <c r="Y1328" s="15">
        <v>9.8684999999999992</v>
      </c>
    </row>
    <row r="1329" spans="1:25" x14ac:dyDescent="0.3">
      <c r="A1329" s="16">
        <v>4153</v>
      </c>
      <c r="B1329" s="16" t="s">
        <v>3764</v>
      </c>
      <c r="C1329" s="21">
        <f>1/COUNTIF(B:B,'Store Data - 2017'!$B1329)</f>
        <v>0.33333333333333331</v>
      </c>
      <c r="D1329" s="17">
        <v>42985</v>
      </c>
      <c r="E1329" s="17">
        <v>42989</v>
      </c>
      <c r="F1329" s="22" t="str">
        <f>TEXT('Store Data - 2017'!$D1329,"mmmm")</f>
        <v>September</v>
      </c>
      <c r="G1329" s="22" t="str">
        <f>TEXT('Store Data - 2017'!$D1329,"dddd")</f>
        <v>Thursday</v>
      </c>
      <c r="H1329" s="16" t="s">
        <v>22</v>
      </c>
      <c r="I1329" s="16" t="s">
        <v>3765</v>
      </c>
      <c r="J1329" s="16" t="s">
        <v>3766</v>
      </c>
      <c r="K1329" s="21">
        <f>1/COUNTIF(J:J,'Store Data - 2017'!$J1329)</f>
        <v>0.1111111111111111</v>
      </c>
      <c r="L1329" s="16" t="s">
        <v>25</v>
      </c>
      <c r="M1329" s="16" t="s">
        <v>26</v>
      </c>
      <c r="N1329" s="16" t="s">
        <v>38</v>
      </c>
      <c r="O1329" s="16" t="s">
        <v>39</v>
      </c>
      <c r="P1329" s="16">
        <v>19134</v>
      </c>
      <c r="Q1329" s="16" t="s">
        <v>40</v>
      </c>
      <c r="R1329" s="16" t="s">
        <v>3769</v>
      </c>
      <c r="S1329" s="16" t="s">
        <v>31</v>
      </c>
      <c r="T1329" s="16" t="s">
        <v>32</v>
      </c>
      <c r="U1329" s="16" t="s">
        <v>3770</v>
      </c>
      <c r="V1329" s="18">
        <v>15.552</v>
      </c>
      <c r="W1329" s="16">
        <v>3</v>
      </c>
      <c r="X1329" s="16">
        <v>0.2</v>
      </c>
      <c r="Y1329" s="18">
        <v>5.4432</v>
      </c>
    </row>
    <row r="1330" spans="1:25" x14ac:dyDescent="0.3">
      <c r="A1330" s="13">
        <v>4154</v>
      </c>
      <c r="B1330" s="13" t="s">
        <v>3764</v>
      </c>
      <c r="C1330" s="21">
        <f>1/COUNTIF(B:B,'Store Data - 2017'!$B1330)</f>
        <v>0.33333333333333331</v>
      </c>
      <c r="D1330" s="14">
        <v>42985</v>
      </c>
      <c r="E1330" s="14">
        <v>42989</v>
      </c>
      <c r="F1330" s="22" t="str">
        <f>TEXT('Store Data - 2017'!$D1330,"mmmm")</f>
        <v>September</v>
      </c>
      <c r="G1330" s="22" t="str">
        <f>TEXT('Store Data - 2017'!$D1330,"dddd")</f>
        <v>Thursday</v>
      </c>
      <c r="H1330" s="13" t="s">
        <v>22</v>
      </c>
      <c r="I1330" s="13" t="s">
        <v>3765</v>
      </c>
      <c r="J1330" s="13" t="s">
        <v>3766</v>
      </c>
      <c r="K1330" s="21">
        <f>1/COUNTIF(J:J,'Store Data - 2017'!$J1330)</f>
        <v>0.1111111111111111</v>
      </c>
      <c r="L1330" s="13" t="s">
        <v>25</v>
      </c>
      <c r="M1330" s="13" t="s">
        <v>26</v>
      </c>
      <c r="N1330" s="13" t="s">
        <v>38</v>
      </c>
      <c r="O1330" s="13" t="s">
        <v>39</v>
      </c>
      <c r="P1330" s="13">
        <v>19134</v>
      </c>
      <c r="Q1330" s="13" t="s">
        <v>40</v>
      </c>
      <c r="R1330" s="13" t="s">
        <v>3771</v>
      </c>
      <c r="S1330" s="13" t="s">
        <v>31</v>
      </c>
      <c r="T1330" s="13" t="s">
        <v>180</v>
      </c>
      <c r="U1330" s="13" t="s">
        <v>3772</v>
      </c>
      <c r="V1330" s="15">
        <v>4.8959999999999999</v>
      </c>
      <c r="W1330" s="13">
        <v>3</v>
      </c>
      <c r="X1330" s="13">
        <v>0.2</v>
      </c>
      <c r="Y1330" s="15">
        <v>1.6524000000000001</v>
      </c>
    </row>
    <row r="1331" spans="1:25" x14ac:dyDescent="0.3">
      <c r="A1331" s="16">
        <v>4161</v>
      </c>
      <c r="B1331" s="16" t="s">
        <v>3773</v>
      </c>
      <c r="C1331" s="21">
        <f>1/COUNTIF(B:B,'Store Data - 2017'!$B1331)</f>
        <v>0.5</v>
      </c>
      <c r="D1331" s="17">
        <v>42869</v>
      </c>
      <c r="E1331" s="17">
        <v>42873</v>
      </c>
      <c r="F1331" s="22" t="str">
        <f>TEXT('Store Data - 2017'!$D1331,"mmmm")</f>
        <v>May</v>
      </c>
      <c r="G1331" s="22" t="str">
        <f>TEXT('Store Data - 2017'!$D1331,"dddd")</f>
        <v>Sunday</v>
      </c>
      <c r="H1331" s="16" t="s">
        <v>22</v>
      </c>
      <c r="I1331" s="16" t="s">
        <v>3774</v>
      </c>
      <c r="J1331" s="16" t="s">
        <v>3775</v>
      </c>
      <c r="K1331" s="21">
        <f>1/COUNTIF(J:J,'Store Data - 2017'!$J1331)</f>
        <v>0.33333333333333331</v>
      </c>
      <c r="L1331" s="16" t="s">
        <v>25</v>
      </c>
      <c r="M1331" s="16" t="s">
        <v>26</v>
      </c>
      <c r="N1331" s="16" t="s">
        <v>126</v>
      </c>
      <c r="O1331" s="16" t="s">
        <v>127</v>
      </c>
      <c r="P1331" s="16">
        <v>10035</v>
      </c>
      <c r="Q1331" s="16" t="s">
        <v>40</v>
      </c>
      <c r="R1331" s="16" t="s">
        <v>2648</v>
      </c>
      <c r="S1331" s="16" t="s">
        <v>61</v>
      </c>
      <c r="T1331" s="16" t="s">
        <v>62</v>
      </c>
      <c r="U1331" s="16" t="s">
        <v>2649</v>
      </c>
      <c r="V1331" s="18">
        <v>539.97</v>
      </c>
      <c r="W1331" s="16">
        <v>3</v>
      </c>
      <c r="X1331" s="16">
        <v>0</v>
      </c>
      <c r="Y1331" s="18">
        <v>134.99250000000001</v>
      </c>
    </row>
    <row r="1332" spans="1:25" x14ac:dyDescent="0.3">
      <c r="A1332" s="13">
        <v>4162</v>
      </c>
      <c r="B1332" s="13" t="s">
        <v>3773</v>
      </c>
      <c r="C1332" s="21">
        <f>1/COUNTIF(B:B,'Store Data - 2017'!$B1332)</f>
        <v>0.5</v>
      </c>
      <c r="D1332" s="14">
        <v>42869</v>
      </c>
      <c r="E1332" s="14">
        <v>42873</v>
      </c>
      <c r="F1332" s="22" t="str">
        <f>TEXT('Store Data - 2017'!$D1332,"mmmm")</f>
        <v>May</v>
      </c>
      <c r="G1332" s="22" t="str">
        <f>TEXT('Store Data - 2017'!$D1332,"dddd")</f>
        <v>Sunday</v>
      </c>
      <c r="H1332" s="13" t="s">
        <v>22</v>
      </c>
      <c r="I1332" s="13" t="s">
        <v>3774</v>
      </c>
      <c r="J1332" s="13" t="s">
        <v>3775</v>
      </c>
      <c r="K1332" s="21">
        <f>1/COUNTIF(J:J,'Store Data - 2017'!$J1332)</f>
        <v>0.33333333333333331</v>
      </c>
      <c r="L1332" s="13" t="s">
        <v>25</v>
      </c>
      <c r="M1332" s="13" t="s">
        <v>26</v>
      </c>
      <c r="N1332" s="13" t="s">
        <v>126</v>
      </c>
      <c r="O1332" s="13" t="s">
        <v>127</v>
      </c>
      <c r="P1332" s="13">
        <v>10035</v>
      </c>
      <c r="Q1332" s="13" t="s">
        <v>40</v>
      </c>
      <c r="R1332" s="13" t="s">
        <v>2411</v>
      </c>
      <c r="S1332" s="13" t="s">
        <v>31</v>
      </c>
      <c r="T1332" s="13" t="s">
        <v>70</v>
      </c>
      <c r="U1332" s="13" t="s">
        <v>2412</v>
      </c>
      <c r="V1332" s="15">
        <v>22.58</v>
      </c>
      <c r="W1332" s="13">
        <v>2</v>
      </c>
      <c r="X1332" s="13">
        <v>0</v>
      </c>
      <c r="Y1332" s="15">
        <v>5.8708</v>
      </c>
    </row>
    <row r="1333" spans="1:25" x14ac:dyDescent="0.3">
      <c r="A1333" s="16">
        <v>4165</v>
      </c>
      <c r="B1333" s="16" t="s">
        <v>3776</v>
      </c>
      <c r="C1333" s="21">
        <f>1/COUNTIF(B:B,'Store Data - 2017'!$B1333)</f>
        <v>0.5</v>
      </c>
      <c r="D1333" s="17">
        <v>42749</v>
      </c>
      <c r="E1333" s="17">
        <v>42751</v>
      </c>
      <c r="F1333" s="22" t="str">
        <f>TEXT('Store Data - 2017'!$D1333,"mmmm")</f>
        <v>January</v>
      </c>
      <c r="G1333" s="22" t="str">
        <f>TEXT('Store Data - 2017'!$D1333,"dddd")</f>
        <v>Saturday</v>
      </c>
      <c r="H1333" s="16" t="s">
        <v>80</v>
      </c>
      <c r="I1333" s="16" t="s">
        <v>3777</v>
      </c>
      <c r="J1333" s="16" t="s">
        <v>3778</v>
      </c>
      <c r="K1333" s="21">
        <f>1/COUNTIF(J:J,'Store Data - 2017'!$J1333)</f>
        <v>0.5</v>
      </c>
      <c r="L1333" s="16" t="s">
        <v>57</v>
      </c>
      <c r="M1333" s="16" t="s">
        <v>26</v>
      </c>
      <c r="N1333" s="16" t="s">
        <v>1458</v>
      </c>
      <c r="O1333" s="16" t="s">
        <v>639</v>
      </c>
      <c r="P1333" s="16">
        <v>80013</v>
      </c>
      <c r="Q1333" s="16" t="s">
        <v>120</v>
      </c>
      <c r="R1333" s="16" t="s">
        <v>1863</v>
      </c>
      <c r="S1333" s="16" t="s">
        <v>61</v>
      </c>
      <c r="T1333" s="16" t="s">
        <v>110</v>
      </c>
      <c r="U1333" s="16" t="s">
        <v>1864</v>
      </c>
      <c r="V1333" s="18">
        <v>169.06399999999999</v>
      </c>
      <c r="W1333" s="16">
        <v>7</v>
      </c>
      <c r="X1333" s="16">
        <v>0.2</v>
      </c>
      <c r="Y1333" s="18">
        <v>-14.793100000000001</v>
      </c>
    </row>
    <row r="1334" spans="1:25" x14ac:dyDescent="0.3">
      <c r="A1334" s="13">
        <v>4166</v>
      </c>
      <c r="B1334" s="13" t="s">
        <v>3776</v>
      </c>
      <c r="C1334" s="21">
        <f>1/COUNTIF(B:B,'Store Data - 2017'!$B1334)</f>
        <v>0.5</v>
      </c>
      <c r="D1334" s="14">
        <v>42749</v>
      </c>
      <c r="E1334" s="14">
        <v>42751</v>
      </c>
      <c r="F1334" s="22" t="str">
        <f>TEXT('Store Data - 2017'!$D1334,"mmmm")</f>
        <v>January</v>
      </c>
      <c r="G1334" s="22" t="str">
        <f>TEXT('Store Data - 2017'!$D1334,"dddd")</f>
        <v>Saturday</v>
      </c>
      <c r="H1334" s="13" t="s">
        <v>80</v>
      </c>
      <c r="I1334" s="13" t="s">
        <v>3777</v>
      </c>
      <c r="J1334" s="13" t="s">
        <v>3778</v>
      </c>
      <c r="K1334" s="21">
        <f>1/COUNTIF(J:J,'Store Data - 2017'!$J1334)</f>
        <v>0.5</v>
      </c>
      <c r="L1334" s="13" t="s">
        <v>57</v>
      </c>
      <c r="M1334" s="13" t="s">
        <v>26</v>
      </c>
      <c r="N1334" s="13" t="s">
        <v>1458</v>
      </c>
      <c r="O1334" s="13" t="s">
        <v>639</v>
      </c>
      <c r="P1334" s="13">
        <v>80013</v>
      </c>
      <c r="Q1334" s="13" t="s">
        <v>120</v>
      </c>
      <c r="R1334" s="13" t="s">
        <v>3779</v>
      </c>
      <c r="S1334" s="13" t="s">
        <v>31</v>
      </c>
      <c r="T1334" s="13" t="s">
        <v>70</v>
      </c>
      <c r="U1334" s="13" t="s">
        <v>3780</v>
      </c>
      <c r="V1334" s="15">
        <v>168.624</v>
      </c>
      <c r="W1334" s="13">
        <v>9</v>
      </c>
      <c r="X1334" s="13">
        <v>0.2</v>
      </c>
      <c r="Y1334" s="15">
        <v>14.7546</v>
      </c>
    </row>
    <row r="1335" spans="1:25" x14ac:dyDescent="0.3">
      <c r="A1335" s="16">
        <v>4172</v>
      </c>
      <c r="B1335" s="16" t="s">
        <v>3781</v>
      </c>
      <c r="C1335" s="21">
        <f>1/COUNTIF(B:B,'Store Data - 2017'!$B1335)</f>
        <v>1</v>
      </c>
      <c r="D1335" s="17">
        <v>43055</v>
      </c>
      <c r="E1335" s="17">
        <v>43059</v>
      </c>
      <c r="F1335" s="22" t="str">
        <f>TEXT('Store Data - 2017'!$D1335,"mmmm")</f>
        <v>November</v>
      </c>
      <c r="G1335" s="22" t="str">
        <f>TEXT('Store Data - 2017'!$D1335,"dddd")</f>
        <v>Thursday</v>
      </c>
      <c r="H1335" s="16" t="s">
        <v>22</v>
      </c>
      <c r="I1335" s="16" t="s">
        <v>2823</v>
      </c>
      <c r="J1335" s="16" t="s">
        <v>2824</v>
      </c>
      <c r="K1335" s="21">
        <f>1/COUNTIF(J:J,'Store Data - 2017'!$J1335)</f>
        <v>0.14285714285714285</v>
      </c>
      <c r="L1335" s="16" t="s">
        <v>25</v>
      </c>
      <c r="M1335" s="16" t="s">
        <v>26</v>
      </c>
      <c r="N1335" s="16" t="s">
        <v>2100</v>
      </c>
      <c r="O1335" s="16" t="s">
        <v>134</v>
      </c>
      <c r="P1335" s="16">
        <v>93727</v>
      </c>
      <c r="Q1335" s="16" t="s">
        <v>120</v>
      </c>
      <c r="R1335" s="16" t="s">
        <v>957</v>
      </c>
      <c r="S1335" s="16" t="s">
        <v>31</v>
      </c>
      <c r="T1335" s="16" t="s">
        <v>70</v>
      </c>
      <c r="U1335" s="16" t="s">
        <v>958</v>
      </c>
      <c r="V1335" s="18">
        <v>48.86</v>
      </c>
      <c r="W1335" s="16">
        <v>7</v>
      </c>
      <c r="X1335" s="16">
        <v>0</v>
      </c>
      <c r="Y1335" s="18">
        <v>0.97719999999999996</v>
      </c>
    </row>
    <row r="1336" spans="1:25" x14ac:dyDescent="0.3">
      <c r="A1336" s="13">
        <v>4180</v>
      </c>
      <c r="B1336" s="13" t="s">
        <v>3782</v>
      </c>
      <c r="C1336" s="21">
        <f>1/COUNTIF(B:B,'Store Data - 2017'!$B1336)</f>
        <v>1</v>
      </c>
      <c r="D1336" s="14">
        <v>42800</v>
      </c>
      <c r="E1336" s="14">
        <v>42804</v>
      </c>
      <c r="F1336" s="22" t="str">
        <f>TEXT('Store Data - 2017'!$D1336,"mmmm")</f>
        <v>March</v>
      </c>
      <c r="G1336" s="22" t="str">
        <f>TEXT('Store Data - 2017'!$D1336,"dddd")</f>
        <v>Monday</v>
      </c>
      <c r="H1336" s="13" t="s">
        <v>22</v>
      </c>
      <c r="I1336" s="13" t="s">
        <v>3783</v>
      </c>
      <c r="J1336" s="13" t="s">
        <v>3784</v>
      </c>
      <c r="K1336" s="21">
        <f>1/COUNTIF(J:J,'Store Data - 2017'!$J1336)</f>
        <v>0.16666666666666666</v>
      </c>
      <c r="L1336" s="13" t="s">
        <v>48</v>
      </c>
      <c r="M1336" s="13" t="s">
        <v>26</v>
      </c>
      <c r="N1336" s="13" t="s">
        <v>133</v>
      </c>
      <c r="O1336" s="13" t="s">
        <v>134</v>
      </c>
      <c r="P1336" s="13">
        <v>94109</v>
      </c>
      <c r="Q1336" s="13" t="s">
        <v>120</v>
      </c>
      <c r="R1336" s="13" t="s">
        <v>83</v>
      </c>
      <c r="S1336" s="13" t="s">
        <v>31</v>
      </c>
      <c r="T1336" s="13" t="s">
        <v>84</v>
      </c>
      <c r="U1336" s="13" t="s">
        <v>85</v>
      </c>
      <c r="V1336" s="15">
        <v>14.976000000000001</v>
      </c>
      <c r="W1336" s="13">
        <v>9</v>
      </c>
      <c r="X1336" s="13">
        <v>0.2</v>
      </c>
      <c r="Y1336" s="15">
        <v>5.4287999999999998</v>
      </c>
    </row>
    <row r="1337" spans="1:25" x14ac:dyDescent="0.3">
      <c r="A1337" s="16">
        <v>4181</v>
      </c>
      <c r="B1337" s="16" t="s">
        <v>3785</v>
      </c>
      <c r="C1337" s="21">
        <f>1/COUNTIF(B:B,'Store Data - 2017'!$B1337)</f>
        <v>1</v>
      </c>
      <c r="D1337" s="17">
        <v>43015</v>
      </c>
      <c r="E1337" s="17">
        <v>43019</v>
      </c>
      <c r="F1337" s="22" t="str">
        <f>TEXT('Store Data - 2017'!$D1337,"mmmm")</f>
        <v>October</v>
      </c>
      <c r="G1337" s="22" t="str">
        <f>TEXT('Store Data - 2017'!$D1337,"dddd")</f>
        <v>Saturday</v>
      </c>
      <c r="H1337" s="16" t="s">
        <v>22</v>
      </c>
      <c r="I1337" s="16" t="s">
        <v>3786</v>
      </c>
      <c r="J1337" s="16" t="s">
        <v>3787</v>
      </c>
      <c r="K1337" s="21">
        <f>1/COUNTIF(J:J,'Store Data - 2017'!$J1337)</f>
        <v>0.25</v>
      </c>
      <c r="L1337" s="16" t="s">
        <v>25</v>
      </c>
      <c r="M1337" s="16" t="s">
        <v>26</v>
      </c>
      <c r="N1337" s="16" t="s">
        <v>49</v>
      </c>
      <c r="O1337" s="16" t="s">
        <v>50</v>
      </c>
      <c r="P1337" s="16">
        <v>77036</v>
      </c>
      <c r="Q1337" s="16" t="s">
        <v>51</v>
      </c>
      <c r="R1337" s="16" t="s">
        <v>3788</v>
      </c>
      <c r="S1337" s="16" t="s">
        <v>31</v>
      </c>
      <c r="T1337" s="16" t="s">
        <v>84</v>
      </c>
      <c r="U1337" s="16" t="s">
        <v>3789</v>
      </c>
      <c r="V1337" s="18">
        <v>4.24</v>
      </c>
      <c r="W1337" s="16">
        <v>5</v>
      </c>
      <c r="X1337" s="16">
        <v>0.8</v>
      </c>
      <c r="Y1337" s="18">
        <v>-6.36</v>
      </c>
    </row>
    <row r="1338" spans="1:25" x14ac:dyDescent="0.3">
      <c r="A1338" s="13">
        <v>4182</v>
      </c>
      <c r="B1338" s="13" t="s">
        <v>3790</v>
      </c>
      <c r="C1338" s="21">
        <f>1/COUNTIF(B:B,'Store Data - 2017'!$B1338)</f>
        <v>0.33333333333333331</v>
      </c>
      <c r="D1338" s="14">
        <v>43014</v>
      </c>
      <c r="E1338" s="14">
        <v>43020</v>
      </c>
      <c r="F1338" s="22" t="str">
        <f>TEXT('Store Data - 2017'!$D1338,"mmmm")</f>
        <v>October</v>
      </c>
      <c r="G1338" s="22" t="str">
        <f>TEXT('Store Data - 2017'!$D1338,"dddd")</f>
        <v>Friday</v>
      </c>
      <c r="H1338" s="13" t="s">
        <v>22</v>
      </c>
      <c r="I1338" s="13" t="s">
        <v>3791</v>
      </c>
      <c r="J1338" s="13" t="s">
        <v>3792</v>
      </c>
      <c r="K1338" s="21">
        <f>1/COUNTIF(J:J,'Store Data - 2017'!$J1338)</f>
        <v>0.16666666666666666</v>
      </c>
      <c r="L1338" s="13" t="s">
        <v>48</v>
      </c>
      <c r="M1338" s="13" t="s">
        <v>26</v>
      </c>
      <c r="N1338" s="13" t="s">
        <v>126</v>
      </c>
      <c r="O1338" s="13" t="s">
        <v>127</v>
      </c>
      <c r="P1338" s="13">
        <v>10035</v>
      </c>
      <c r="Q1338" s="13" t="s">
        <v>40</v>
      </c>
      <c r="R1338" s="13" t="s">
        <v>3793</v>
      </c>
      <c r="S1338" s="13" t="s">
        <v>61</v>
      </c>
      <c r="T1338" s="13" t="s">
        <v>110</v>
      </c>
      <c r="U1338" s="13" t="s">
        <v>3794</v>
      </c>
      <c r="V1338" s="15">
        <v>319.95999999999998</v>
      </c>
      <c r="W1338" s="13">
        <v>4</v>
      </c>
      <c r="X1338" s="13">
        <v>0</v>
      </c>
      <c r="Y1338" s="15">
        <v>115.18559999999999</v>
      </c>
    </row>
    <row r="1339" spans="1:25" x14ac:dyDescent="0.3">
      <c r="A1339" s="16">
        <v>4183</v>
      </c>
      <c r="B1339" s="16" t="s">
        <v>3790</v>
      </c>
      <c r="C1339" s="21">
        <f>1/COUNTIF(B:B,'Store Data - 2017'!$B1339)</f>
        <v>0.33333333333333331</v>
      </c>
      <c r="D1339" s="17">
        <v>43014</v>
      </c>
      <c r="E1339" s="17">
        <v>43020</v>
      </c>
      <c r="F1339" s="22" t="str">
        <f>TEXT('Store Data - 2017'!$D1339,"mmmm")</f>
        <v>October</v>
      </c>
      <c r="G1339" s="22" t="str">
        <f>TEXT('Store Data - 2017'!$D1339,"dddd")</f>
        <v>Friday</v>
      </c>
      <c r="H1339" s="16" t="s">
        <v>22</v>
      </c>
      <c r="I1339" s="16" t="s">
        <v>3791</v>
      </c>
      <c r="J1339" s="16" t="s">
        <v>3792</v>
      </c>
      <c r="K1339" s="21">
        <f>1/COUNTIF(J:J,'Store Data - 2017'!$J1339)</f>
        <v>0.16666666666666666</v>
      </c>
      <c r="L1339" s="16" t="s">
        <v>48</v>
      </c>
      <c r="M1339" s="16" t="s">
        <v>26</v>
      </c>
      <c r="N1339" s="16" t="s">
        <v>126</v>
      </c>
      <c r="O1339" s="16" t="s">
        <v>127</v>
      </c>
      <c r="P1339" s="16">
        <v>10035</v>
      </c>
      <c r="Q1339" s="16" t="s">
        <v>40</v>
      </c>
      <c r="R1339" s="16" t="s">
        <v>169</v>
      </c>
      <c r="S1339" s="16" t="s">
        <v>31</v>
      </c>
      <c r="T1339" s="16" t="s">
        <v>32</v>
      </c>
      <c r="U1339" s="16" t="s">
        <v>735</v>
      </c>
      <c r="V1339" s="18">
        <v>17.04</v>
      </c>
      <c r="W1339" s="16">
        <v>3</v>
      </c>
      <c r="X1339" s="16">
        <v>0</v>
      </c>
      <c r="Y1339" s="18">
        <v>7.6680000000000001</v>
      </c>
    </row>
    <row r="1340" spans="1:25" x14ac:dyDescent="0.3">
      <c r="A1340" s="13">
        <v>4184</v>
      </c>
      <c r="B1340" s="13" t="s">
        <v>3790</v>
      </c>
      <c r="C1340" s="21">
        <f>1/COUNTIF(B:B,'Store Data - 2017'!$B1340)</f>
        <v>0.33333333333333331</v>
      </c>
      <c r="D1340" s="14">
        <v>43014</v>
      </c>
      <c r="E1340" s="14">
        <v>43020</v>
      </c>
      <c r="F1340" s="22" t="str">
        <f>TEXT('Store Data - 2017'!$D1340,"mmmm")</f>
        <v>October</v>
      </c>
      <c r="G1340" s="22" t="str">
        <f>TEXT('Store Data - 2017'!$D1340,"dddd")</f>
        <v>Friday</v>
      </c>
      <c r="H1340" s="13" t="s">
        <v>22</v>
      </c>
      <c r="I1340" s="13" t="s">
        <v>3791</v>
      </c>
      <c r="J1340" s="13" t="s">
        <v>3792</v>
      </c>
      <c r="K1340" s="21">
        <f>1/COUNTIF(J:J,'Store Data - 2017'!$J1340)</f>
        <v>0.16666666666666666</v>
      </c>
      <c r="L1340" s="13" t="s">
        <v>48</v>
      </c>
      <c r="M1340" s="13" t="s">
        <v>26</v>
      </c>
      <c r="N1340" s="13" t="s">
        <v>126</v>
      </c>
      <c r="O1340" s="13" t="s">
        <v>127</v>
      </c>
      <c r="P1340" s="13">
        <v>10035</v>
      </c>
      <c r="Q1340" s="13" t="s">
        <v>40</v>
      </c>
      <c r="R1340" s="13" t="s">
        <v>3795</v>
      </c>
      <c r="S1340" s="13" t="s">
        <v>31</v>
      </c>
      <c r="T1340" s="13" t="s">
        <v>70</v>
      </c>
      <c r="U1340" s="13" t="s">
        <v>3796</v>
      </c>
      <c r="V1340" s="15">
        <v>344.91</v>
      </c>
      <c r="W1340" s="13">
        <v>3</v>
      </c>
      <c r="X1340" s="13">
        <v>0</v>
      </c>
      <c r="Y1340" s="15">
        <v>10.347300000000001</v>
      </c>
    </row>
    <row r="1341" spans="1:25" x14ac:dyDescent="0.3">
      <c r="A1341" s="16">
        <v>4187</v>
      </c>
      <c r="B1341" s="16" t="s">
        <v>3797</v>
      </c>
      <c r="C1341" s="21">
        <f>1/COUNTIF(B:B,'Store Data - 2017'!$B1341)</f>
        <v>0.33333333333333331</v>
      </c>
      <c r="D1341" s="17">
        <v>42873</v>
      </c>
      <c r="E1341" s="17">
        <v>42878</v>
      </c>
      <c r="F1341" s="22" t="str">
        <f>TEXT('Store Data - 2017'!$D1341,"mmmm")</f>
        <v>May</v>
      </c>
      <c r="G1341" s="22" t="str">
        <f>TEXT('Store Data - 2017'!$D1341,"dddd")</f>
        <v>Thursday</v>
      </c>
      <c r="H1341" s="16" t="s">
        <v>22</v>
      </c>
      <c r="I1341" s="16" t="s">
        <v>3798</v>
      </c>
      <c r="J1341" s="16" t="s">
        <v>3799</v>
      </c>
      <c r="K1341" s="21">
        <f>1/COUNTIF(J:J,'Store Data - 2017'!$J1341)</f>
        <v>0.33333333333333331</v>
      </c>
      <c r="L1341" s="16" t="s">
        <v>57</v>
      </c>
      <c r="M1341" s="16" t="s">
        <v>26</v>
      </c>
      <c r="N1341" s="16" t="s">
        <v>3800</v>
      </c>
      <c r="O1341" s="16" t="s">
        <v>50</v>
      </c>
      <c r="P1341" s="16">
        <v>78501</v>
      </c>
      <c r="Q1341" s="16" t="s">
        <v>51</v>
      </c>
      <c r="R1341" s="16" t="s">
        <v>2633</v>
      </c>
      <c r="S1341" s="16" t="s">
        <v>31</v>
      </c>
      <c r="T1341" s="16" t="s">
        <v>84</v>
      </c>
      <c r="U1341" s="16" t="s">
        <v>2634</v>
      </c>
      <c r="V1341" s="18">
        <v>6.8739999999999997</v>
      </c>
      <c r="W1341" s="16">
        <v>7</v>
      </c>
      <c r="X1341" s="16">
        <v>0.8</v>
      </c>
      <c r="Y1341" s="18">
        <v>-10.6547</v>
      </c>
    </row>
    <row r="1342" spans="1:25" x14ac:dyDescent="0.3">
      <c r="A1342" s="13">
        <v>4188</v>
      </c>
      <c r="B1342" s="13" t="s">
        <v>3797</v>
      </c>
      <c r="C1342" s="21">
        <f>1/COUNTIF(B:B,'Store Data - 2017'!$B1342)</f>
        <v>0.33333333333333331</v>
      </c>
      <c r="D1342" s="14">
        <v>42873</v>
      </c>
      <c r="E1342" s="14">
        <v>42878</v>
      </c>
      <c r="F1342" s="22" t="str">
        <f>TEXT('Store Data - 2017'!$D1342,"mmmm")</f>
        <v>May</v>
      </c>
      <c r="G1342" s="22" t="str">
        <f>TEXT('Store Data - 2017'!$D1342,"dddd")</f>
        <v>Thursday</v>
      </c>
      <c r="H1342" s="13" t="s">
        <v>22</v>
      </c>
      <c r="I1342" s="13" t="s">
        <v>3798</v>
      </c>
      <c r="J1342" s="13" t="s">
        <v>3799</v>
      </c>
      <c r="K1342" s="21">
        <f>1/COUNTIF(J:J,'Store Data - 2017'!$J1342)</f>
        <v>0.33333333333333331</v>
      </c>
      <c r="L1342" s="13" t="s">
        <v>57</v>
      </c>
      <c r="M1342" s="13" t="s">
        <v>26</v>
      </c>
      <c r="N1342" s="13" t="s">
        <v>3800</v>
      </c>
      <c r="O1342" s="13" t="s">
        <v>50</v>
      </c>
      <c r="P1342" s="13">
        <v>78501</v>
      </c>
      <c r="Q1342" s="13" t="s">
        <v>51</v>
      </c>
      <c r="R1342" s="13" t="s">
        <v>3801</v>
      </c>
      <c r="S1342" s="13" t="s">
        <v>31</v>
      </c>
      <c r="T1342" s="13" t="s">
        <v>84</v>
      </c>
      <c r="U1342" s="13" t="s">
        <v>3802</v>
      </c>
      <c r="V1342" s="15">
        <v>1.996</v>
      </c>
      <c r="W1342" s="13">
        <v>1</v>
      </c>
      <c r="X1342" s="13">
        <v>0.8</v>
      </c>
      <c r="Y1342" s="15">
        <v>-3.2934000000000001</v>
      </c>
    </row>
    <row r="1343" spans="1:25" x14ac:dyDescent="0.3">
      <c r="A1343" s="16">
        <v>4189</v>
      </c>
      <c r="B1343" s="16" t="s">
        <v>3797</v>
      </c>
      <c r="C1343" s="21">
        <f>1/COUNTIF(B:B,'Store Data - 2017'!$B1343)</f>
        <v>0.33333333333333331</v>
      </c>
      <c r="D1343" s="17">
        <v>42873</v>
      </c>
      <c r="E1343" s="17">
        <v>42878</v>
      </c>
      <c r="F1343" s="22" t="str">
        <f>TEXT('Store Data - 2017'!$D1343,"mmmm")</f>
        <v>May</v>
      </c>
      <c r="G1343" s="22" t="str">
        <f>TEXT('Store Data - 2017'!$D1343,"dddd")</f>
        <v>Thursday</v>
      </c>
      <c r="H1343" s="16" t="s">
        <v>22</v>
      </c>
      <c r="I1343" s="16" t="s">
        <v>3798</v>
      </c>
      <c r="J1343" s="16" t="s">
        <v>3799</v>
      </c>
      <c r="K1343" s="21">
        <f>1/COUNTIF(J:J,'Store Data - 2017'!$J1343)</f>
        <v>0.33333333333333331</v>
      </c>
      <c r="L1343" s="16" t="s">
        <v>57</v>
      </c>
      <c r="M1343" s="16" t="s">
        <v>26</v>
      </c>
      <c r="N1343" s="16" t="s">
        <v>3800</v>
      </c>
      <c r="O1343" s="16" t="s">
        <v>50</v>
      </c>
      <c r="P1343" s="16">
        <v>78501</v>
      </c>
      <c r="Q1343" s="16" t="s">
        <v>51</v>
      </c>
      <c r="R1343" s="16" t="s">
        <v>2724</v>
      </c>
      <c r="S1343" s="16" t="s">
        <v>31</v>
      </c>
      <c r="T1343" s="16" t="s">
        <v>70</v>
      </c>
      <c r="U1343" s="16" t="s">
        <v>2725</v>
      </c>
      <c r="V1343" s="18">
        <v>8.9280000000000008</v>
      </c>
      <c r="W1343" s="16">
        <v>2</v>
      </c>
      <c r="X1343" s="16">
        <v>0.2</v>
      </c>
      <c r="Y1343" s="18">
        <v>0.66959999999999997</v>
      </c>
    </row>
    <row r="1344" spans="1:25" x14ac:dyDescent="0.3">
      <c r="A1344" s="13">
        <v>4191</v>
      </c>
      <c r="B1344" s="13" t="s">
        <v>3803</v>
      </c>
      <c r="C1344" s="21">
        <f>1/COUNTIF(B:B,'Store Data - 2017'!$B1344)</f>
        <v>1</v>
      </c>
      <c r="D1344" s="14">
        <v>43056</v>
      </c>
      <c r="E1344" s="14">
        <v>43061</v>
      </c>
      <c r="F1344" s="22" t="str">
        <f>TEXT('Store Data - 2017'!$D1344,"mmmm")</f>
        <v>November</v>
      </c>
      <c r="G1344" s="22" t="str">
        <f>TEXT('Store Data - 2017'!$D1344,"dddd")</f>
        <v>Friday</v>
      </c>
      <c r="H1344" s="13" t="s">
        <v>22</v>
      </c>
      <c r="I1344" s="13" t="s">
        <v>2956</v>
      </c>
      <c r="J1344" s="13" t="s">
        <v>2957</v>
      </c>
      <c r="K1344" s="21">
        <f>1/COUNTIF(J:J,'Store Data - 2017'!$J1344)</f>
        <v>0.5</v>
      </c>
      <c r="L1344" s="13" t="s">
        <v>25</v>
      </c>
      <c r="M1344" s="13" t="s">
        <v>26</v>
      </c>
      <c r="N1344" s="13" t="s">
        <v>793</v>
      </c>
      <c r="O1344" s="13" t="s">
        <v>1687</v>
      </c>
      <c r="P1344" s="13">
        <v>19711</v>
      </c>
      <c r="Q1344" s="13" t="s">
        <v>40</v>
      </c>
      <c r="R1344" s="13" t="s">
        <v>2600</v>
      </c>
      <c r="S1344" s="13" t="s">
        <v>61</v>
      </c>
      <c r="T1344" s="13" t="s">
        <v>412</v>
      </c>
      <c r="U1344" s="13" t="s">
        <v>2601</v>
      </c>
      <c r="V1344" s="15">
        <v>10499.97</v>
      </c>
      <c r="W1344" s="13">
        <v>3</v>
      </c>
      <c r="X1344" s="13">
        <v>0</v>
      </c>
      <c r="Y1344" s="15">
        <v>5039.9856</v>
      </c>
    </row>
    <row r="1345" spans="1:25" x14ac:dyDescent="0.3">
      <c r="A1345" s="16">
        <v>4211</v>
      </c>
      <c r="B1345" s="16" t="s">
        <v>3804</v>
      </c>
      <c r="C1345" s="21">
        <f>1/COUNTIF(B:B,'Store Data - 2017'!$B1345)</f>
        <v>1</v>
      </c>
      <c r="D1345" s="17">
        <v>43078</v>
      </c>
      <c r="E1345" s="17">
        <v>43083</v>
      </c>
      <c r="F1345" s="22" t="str">
        <f>TEXT('Store Data - 2017'!$D1345,"mmmm")</f>
        <v>December</v>
      </c>
      <c r="G1345" s="22" t="str">
        <f>TEXT('Store Data - 2017'!$D1345,"dddd")</f>
        <v>Saturday</v>
      </c>
      <c r="H1345" s="16" t="s">
        <v>22</v>
      </c>
      <c r="I1345" s="16" t="s">
        <v>3805</v>
      </c>
      <c r="J1345" s="16" t="s">
        <v>3806</v>
      </c>
      <c r="K1345" s="21">
        <f>1/COUNTIF(J:J,'Store Data - 2017'!$J1345)</f>
        <v>0.5</v>
      </c>
      <c r="L1345" s="16" t="s">
        <v>25</v>
      </c>
      <c r="M1345" s="16" t="s">
        <v>26</v>
      </c>
      <c r="N1345" s="16" t="s">
        <v>94</v>
      </c>
      <c r="O1345" s="16" t="s">
        <v>59</v>
      </c>
      <c r="P1345" s="16">
        <v>60623</v>
      </c>
      <c r="Q1345" s="16" t="s">
        <v>51</v>
      </c>
      <c r="R1345" s="16" t="s">
        <v>3807</v>
      </c>
      <c r="S1345" s="16" t="s">
        <v>31</v>
      </c>
      <c r="T1345" s="16" t="s">
        <v>32</v>
      </c>
      <c r="U1345" s="16" t="s">
        <v>3808</v>
      </c>
      <c r="V1345" s="18">
        <v>15.984</v>
      </c>
      <c r="W1345" s="16">
        <v>2</v>
      </c>
      <c r="X1345" s="16">
        <v>0.2</v>
      </c>
      <c r="Y1345" s="18">
        <v>4.9950000000000001</v>
      </c>
    </row>
    <row r="1346" spans="1:25" x14ac:dyDescent="0.3">
      <c r="A1346" s="13">
        <v>4218</v>
      </c>
      <c r="B1346" s="13" t="s">
        <v>3809</v>
      </c>
      <c r="C1346" s="21">
        <f>1/COUNTIF(B:B,'Store Data - 2017'!$B1346)</f>
        <v>0.5</v>
      </c>
      <c r="D1346" s="14">
        <v>42826</v>
      </c>
      <c r="E1346" s="14">
        <v>42828</v>
      </c>
      <c r="F1346" s="22" t="str">
        <f>TEXT('Store Data - 2017'!$D1346,"mmmm")</f>
        <v>April</v>
      </c>
      <c r="G1346" s="22" t="str">
        <f>TEXT('Store Data - 2017'!$D1346,"dddd")</f>
        <v>Saturday</v>
      </c>
      <c r="H1346" s="13" t="s">
        <v>80</v>
      </c>
      <c r="I1346" s="13" t="s">
        <v>3810</v>
      </c>
      <c r="J1346" s="13" t="s">
        <v>3811</v>
      </c>
      <c r="K1346" s="21">
        <f>1/COUNTIF(J:J,'Store Data - 2017'!$J1346)</f>
        <v>0.14285714285714285</v>
      </c>
      <c r="L1346" s="13" t="s">
        <v>57</v>
      </c>
      <c r="M1346" s="13" t="s">
        <v>26</v>
      </c>
      <c r="N1346" s="13" t="s">
        <v>133</v>
      </c>
      <c r="O1346" s="13" t="s">
        <v>134</v>
      </c>
      <c r="P1346" s="13">
        <v>94110</v>
      </c>
      <c r="Q1346" s="13" t="s">
        <v>120</v>
      </c>
      <c r="R1346" s="13" t="s">
        <v>3812</v>
      </c>
      <c r="S1346" s="13" t="s">
        <v>42</v>
      </c>
      <c r="T1346" s="13" t="s">
        <v>425</v>
      </c>
      <c r="U1346" s="13" t="s">
        <v>3813</v>
      </c>
      <c r="V1346" s="15">
        <v>482.66399999999999</v>
      </c>
      <c r="W1346" s="13">
        <v>8</v>
      </c>
      <c r="X1346" s="13">
        <v>0.15</v>
      </c>
      <c r="Y1346" s="15">
        <v>85.176000000000002</v>
      </c>
    </row>
    <row r="1347" spans="1:25" x14ac:dyDescent="0.3">
      <c r="A1347" s="16">
        <v>4219</v>
      </c>
      <c r="B1347" s="16" t="s">
        <v>3809</v>
      </c>
      <c r="C1347" s="21">
        <f>1/COUNTIF(B:B,'Store Data - 2017'!$B1347)</f>
        <v>0.5</v>
      </c>
      <c r="D1347" s="17">
        <v>42826</v>
      </c>
      <c r="E1347" s="17">
        <v>42828</v>
      </c>
      <c r="F1347" s="22" t="str">
        <f>TEXT('Store Data - 2017'!$D1347,"mmmm")</f>
        <v>April</v>
      </c>
      <c r="G1347" s="22" t="str">
        <f>TEXT('Store Data - 2017'!$D1347,"dddd")</f>
        <v>Saturday</v>
      </c>
      <c r="H1347" s="16" t="s">
        <v>80</v>
      </c>
      <c r="I1347" s="16" t="s">
        <v>3810</v>
      </c>
      <c r="J1347" s="16" t="s">
        <v>3811</v>
      </c>
      <c r="K1347" s="21">
        <f>1/COUNTIF(J:J,'Store Data - 2017'!$J1347)</f>
        <v>0.14285714285714285</v>
      </c>
      <c r="L1347" s="16" t="s">
        <v>57</v>
      </c>
      <c r="M1347" s="16" t="s">
        <v>26</v>
      </c>
      <c r="N1347" s="16" t="s">
        <v>133</v>
      </c>
      <c r="O1347" s="16" t="s">
        <v>134</v>
      </c>
      <c r="P1347" s="16">
        <v>94110</v>
      </c>
      <c r="Q1347" s="16" t="s">
        <v>120</v>
      </c>
      <c r="R1347" s="16" t="s">
        <v>3814</v>
      </c>
      <c r="S1347" s="16" t="s">
        <v>61</v>
      </c>
      <c r="T1347" s="16" t="s">
        <v>765</v>
      </c>
      <c r="U1347" s="16" t="s">
        <v>3815</v>
      </c>
      <c r="V1347" s="18">
        <v>4799.9840000000004</v>
      </c>
      <c r="W1347" s="16">
        <v>2</v>
      </c>
      <c r="X1347" s="16">
        <v>0.2</v>
      </c>
      <c r="Y1347" s="18">
        <v>359.99880000000002</v>
      </c>
    </row>
    <row r="1348" spans="1:25" x14ac:dyDescent="0.3">
      <c r="A1348" s="13">
        <v>4220</v>
      </c>
      <c r="B1348" s="13" t="s">
        <v>3816</v>
      </c>
      <c r="C1348" s="21">
        <f>1/COUNTIF(B:B,'Store Data - 2017'!$B1348)</f>
        <v>0.2</v>
      </c>
      <c r="D1348" s="14">
        <v>42897</v>
      </c>
      <c r="E1348" s="14">
        <v>42899</v>
      </c>
      <c r="F1348" s="22" t="str">
        <f>TEXT('Store Data - 2017'!$D1348,"mmmm")</f>
        <v>June</v>
      </c>
      <c r="G1348" s="22" t="str">
        <f>TEXT('Store Data - 2017'!$D1348,"dddd")</f>
        <v>Sunday</v>
      </c>
      <c r="H1348" s="13" t="s">
        <v>35</v>
      </c>
      <c r="I1348" s="13" t="s">
        <v>3817</v>
      </c>
      <c r="J1348" s="13" t="s">
        <v>3818</v>
      </c>
      <c r="K1348" s="21">
        <f>1/COUNTIF(J:J,'Store Data - 2017'!$J1348)</f>
        <v>0.14285714285714285</v>
      </c>
      <c r="L1348" s="13" t="s">
        <v>25</v>
      </c>
      <c r="M1348" s="13" t="s">
        <v>26</v>
      </c>
      <c r="N1348" s="13" t="s">
        <v>432</v>
      </c>
      <c r="O1348" s="13" t="s">
        <v>433</v>
      </c>
      <c r="P1348" s="13">
        <v>98103</v>
      </c>
      <c r="Q1348" s="13" t="s">
        <v>120</v>
      </c>
      <c r="R1348" s="13" t="s">
        <v>2139</v>
      </c>
      <c r="S1348" s="13" t="s">
        <v>31</v>
      </c>
      <c r="T1348" s="13" t="s">
        <v>32</v>
      </c>
      <c r="U1348" s="13" t="s">
        <v>2140</v>
      </c>
      <c r="V1348" s="15">
        <v>37.94</v>
      </c>
      <c r="W1348" s="13">
        <v>2</v>
      </c>
      <c r="X1348" s="13">
        <v>0</v>
      </c>
      <c r="Y1348" s="15">
        <v>18.211200000000002</v>
      </c>
    </row>
    <row r="1349" spans="1:25" x14ac:dyDescent="0.3">
      <c r="A1349" s="16">
        <v>4221</v>
      </c>
      <c r="B1349" s="16" t="s">
        <v>3816</v>
      </c>
      <c r="C1349" s="21">
        <f>1/COUNTIF(B:B,'Store Data - 2017'!$B1349)</f>
        <v>0.2</v>
      </c>
      <c r="D1349" s="17">
        <v>42897</v>
      </c>
      <c r="E1349" s="17">
        <v>42899</v>
      </c>
      <c r="F1349" s="22" t="str">
        <f>TEXT('Store Data - 2017'!$D1349,"mmmm")</f>
        <v>June</v>
      </c>
      <c r="G1349" s="22" t="str">
        <f>TEXT('Store Data - 2017'!$D1349,"dddd")</f>
        <v>Sunday</v>
      </c>
      <c r="H1349" s="16" t="s">
        <v>35</v>
      </c>
      <c r="I1349" s="16" t="s">
        <v>3817</v>
      </c>
      <c r="J1349" s="16" t="s">
        <v>3818</v>
      </c>
      <c r="K1349" s="21">
        <f>1/COUNTIF(J:J,'Store Data - 2017'!$J1349)</f>
        <v>0.14285714285714285</v>
      </c>
      <c r="L1349" s="16" t="s">
        <v>25</v>
      </c>
      <c r="M1349" s="16" t="s">
        <v>26</v>
      </c>
      <c r="N1349" s="16" t="s">
        <v>432</v>
      </c>
      <c r="O1349" s="16" t="s">
        <v>433</v>
      </c>
      <c r="P1349" s="16">
        <v>98103</v>
      </c>
      <c r="Q1349" s="16" t="s">
        <v>120</v>
      </c>
      <c r="R1349" s="16" t="s">
        <v>1614</v>
      </c>
      <c r="S1349" s="16" t="s">
        <v>31</v>
      </c>
      <c r="T1349" s="16" t="s">
        <v>84</v>
      </c>
      <c r="U1349" s="16" t="s">
        <v>1615</v>
      </c>
      <c r="V1349" s="18">
        <v>18.288</v>
      </c>
      <c r="W1349" s="16">
        <v>6</v>
      </c>
      <c r="X1349" s="16">
        <v>0.2</v>
      </c>
      <c r="Y1349" s="18">
        <v>6.6294000000000004</v>
      </c>
    </row>
    <row r="1350" spans="1:25" x14ac:dyDescent="0.3">
      <c r="A1350" s="13">
        <v>4222</v>
      </c>
      <c r="B1350" s="13" t="s">
        <v>3816</v>
      </c>
      <c r="C1350" s="21">
        <f>1/COUNTIF(B:B,'Store Data - 2017'!$B1350)</f>
        <v>0.2</v>
      </c>
      <c r="D1350" s="14">
        <v>42897</v>
      </c>
      <c r="E1350" s="14">
        <v>42899</v>
      </c>
      <c r="F1350" s="22" t="str">
        <f>TEXT('Store Data - 2017'!$D1350,"mmmm")</f>
        <v>June</v>
      </c>
      <c r="G1350" s="22" t="str">
        <f>TEXT('Store Data - 2017'!$D1350,"dddd")</f>
        <v>Sunday</v>
      </c>
      <c r="H1350" s="13" t="s">
        <v>35</v>
      </c>
      <c r="I1350" s="13" t="s">
        <v>3817</v>
      </c>
      <c r="J1350" s="13" t="s">
        <v>3818</v>
      </c>
      <c r="K1350" s="21">
        <f>1/COUNTIF(J:J,'Store Data - 2017'!$J1350)</f>
        <v>0.14285714285714285</v>
      </c>
      <c r="L1350" s="13" t="s">
        <v>25</v>
      </c>
      <c r="M1350" s="13" t="s">
        <v>26</v>
      </c>
      <c r="N1350" s="13" t="s">
        <v>432</v>
      </c>
      <c r="O1350" s="13" t="s">
        <v>433</v>
      </c>
      <c r="P1350" s="13">
        <v>98103</v>
      </c>
      <c r="Q1350" s="13" t="s">
        <v>120</v>
      </c>
      <c r="R1350" s="13" t="s">
        <v>3819</v>
      </c>
      <c r="S1350" s="13" t="s">
        <v>61</v>
      </c>
      <c r="T1350" s="13" t="s">
        <v>765</v>
      </c>
      <c r="U1350" s="13" t="s">
        <v>3820</v>
      </c>
      <c r="V1350" s="15">
        <v>385.8</v>
      </c>
      <c r="W1350" s="13">
        <v>5</v>
      </c>
      <c r="X1350" s="13">
        <v>0.2</v>
      </c>
      <c r="Y1350" s="15">
        <v>130.20750000000001</v>
      </c>
    </row>
    <row r="1351" spans="1:25" x14ac:dyDescent="0.3">
      <c r="A1351" s="16">
        <v>4223</v>
      </c>
      <c r="B1351" s="16" t="s">
        <v>3816</v>
      </c>
      <c r="C1351" s="21">
        <f>1/COUNTIF(B:B,'Store Data - 2017'!$B1351)</f>
        <v>0.2</v>
      </c>
      <c r="D1351" s="17">
        <v>42897</v>
      </c>
      <c r="E1351" s="17">
        <v>42899</v>
      </c>
      <c r="F1351" s="22" t="str">
        <f>TEXT('Store Data - 2017'!$D1351,"mmmm")</f>
        <v>June</v>
      </c>
      <c r="G1351" s="22" t="str">
        <f>TEXT('Store Data - 2017'!$D1351,"dddd")</f>
        <v>Sunday</v>
      </c>
      <c r="H1351" s="16" t="s">
        <v>35</v>
      </c>
      <c r="I1351" s="16" t="s">
        <v>3817</v>
      </c>
      <c r="J1351" s="16" t="s">
        <v>3818</v>
      </c>
      <c r="K1351" s="21">
        <f>1/COUNTIF(J:J,'Store Data - 2017'!$J1351)</f>
        <v>0.14285714285714285</v>
      </c>
      <c r="L1351" s="16" t="s">
        <v>25</v>
      </c>
      <c r="M1351" s="16" t="s">
        <v>26</v>
      </c>
      <c r="N1351" s="16" t="s">
        <v>432</v>
      </c>
      <c r="O1351" s="16" t="s">
        <v>433</v>
      </c>
      <c r="P1351" s="16">
        <v>98103</v>
      </c>
      <c r="Q1351" s="16" t="s">
        <v>120</v>
      </c>
      <c r="R1351" s="16" t="s">
        <v>1502</v>
      </c>
      <c r="S1351" s="16" t="s">
        <v>31</v>
      </c>
      <c r="T1351" s="16" t="s">
        <v>70</v>
      </c>
      <c r="U1351" s="16" t="s">
        <v>1503</v>
      </c>
      <c r="V1351" s="18">
        <v>102.96</v>
      </c>
      <c r="W1351" s="16">
        <v>2</v>
      </c>
      <c r="X1351" s="16">
        <v>0</v>
      </c>
      <c r="Y1351" s="18">
        <v>1.0296000000000001</v>
      </c>
    </row>
    <row r="1352" spans="1:25" x14ac:dyDescent="0.3">
      <c r="A1352" s="13">
        <v>4224</v>
      </c>
      <c r="B1352" s="13" t="s">
        <v>3816</v>
      </c>
      <c r="C1352" s="21">
        <f>1/COUNTIF(B:B,'Store Data - 2017'!$B1352)</f>
        <v>0.2</v>
      </c>
      <c r="D1352" s="14">
        <v>42897</v>
      </c>
      <c r="E1352" s="14">
        <v>42899</v>
      </c>
      <c r="F1352" s="22" t="str">
        <f>TEXT('Store Data - 2017'!$D1352,"mmmm")</f>
        <v>June</v>
      </c>
      <c r="G1352" s="22" t="str">
        <f>TEXT('Store Data - 2017'!$D1352,"dddd")</f>
        <v>Sunday</v>
      </c>
      <c r="H1352" s="13" t="s">
        <v>35</v>
      </c>
      <c r="I1352" s="13" t="s">
        <v>3817</v>
      </c>
      <c r="J1352" s="13" t="s">
        <v>3818</v>
      </c>
      <c r="K1352" s="21">
        <f>1/COUNTIF(J:J,'Store Data - 2017'!$J1352)</f>
        <v>0.14285714285714285</v>
      </c>
      <c r="L1352" s="13" t="s">
        <v>25</v>
      </c>
      <c r="M1352" s="13" t="s">
        <v>26</v>
      </c>
      <c r="N1352" s="13" t="s">
        <v>432</v>
      </c>
      <c r="O1352" s="13" t="s">
        <v>433</v>
      </c>
      <c r="P1352" s="13">
        <v>98103</v>
      </c>
      <c r="Q1352" s="13" t="s">
        <v>120</v>
      </c>
      <c r="R1352" s="13" t="s">
        <v>3821</v>
      </c>
      <c r="S1352" s="13" t="s">
        <v>42</v>
      </c>
      <c r="T1352" s="13" t="s">
        <v>425</v>
      </c>
      <c r="U1352" s="13" t="s">
        <v>3822</v>
      </c>
      <c r="V1352" s="15">
        <v>174.42</v>
      </c>
      <c r="W1352" s="13">
        <v>3</v>
      </c>
      <c r="X1352" s="13">
        <v>0</v>
      </c>
      <c r="Y1352" s="15">
        <v>41.860799999999998</v>
      </c>
    </row>
    <row r="1353" spans="1:25" x14ac:dyDescent="0.3">
      <c r="A1353" s="16">
        <v>4227</v>
      </c>
      <c r="B1353" s="16" t="s">
        <v>3823</v>
      </c>
      <c r="C1353" s="21">
        <f>1/COUNTIF(B:B,'Store Data - 2017'!$B1353)</f>
        <v>1</v>
      </c>
      <c r="D1353" s="17">
        <v>43050</v>
      </c>
      <c r="E1353" s="17">
        <v>43055</v>
      </c>
      <c r="F1353" s="22" t="str">
        <f>TEXT('Store Data - 2017'!$D1353,"mmmm")</f>
        <v>November</v>
      </c>
      <c r="G1353" s="22" t="str">
        <f>TEXT('Store Data - 2017'!$D1353,"dddd")</f>
        <v>Saturday</v>
      </c>
      <c r="H1353" s="16" t="s">
        <v>22</v>
      </c>
      <c r="I1353" s="16" t="s">
        <v>3824</v>
      </c>
      <c r="J1353" s="16" t="s">
        <v>3825</v>
      </c>
      <c r="K1353" s="21">
        <f>1/COUNTIF(J:J,'Store Data - 2017'!$J1353)</f>
        <v>0.14285714285714285</v>
      </c>
      <c r="L1353" s="16" t="s">
        <v>25</v>
      </c>
      <c r="M1353" s="16" t="s">
        <v>26</v>
      </c>
      <c r="N1353" s="16" t="s">
        <v>3826</v>
      </c>
      <c r="O1353" s="16" t="s">
        <v>851</v>
      </c>
      <c r="P1353" s="16">
        <v>50322</v>
      </c>
      <c r="Q1353" s="16" t="s">
        <v>51</v>
      </c>
      <c r="R1353" s="16" t="s">
        <v>3827</v>
      </c>
      <c r="S1353" s="16" t="s">
        <v>31</v>
      </c>
      <c r="T1353" s="16" t="s">
        <v>172</v>
      </c>
      <c r="U1353" s="16" t="s">
        <v>3828</v>
      </c>
      <c r="V1353" s="18">
        <v>45.92</v>
      </c>
      <c r="W1353" s="16">
        <v>4</v>
      </c>
      <c r="X1353" s="16">
        <v>0</v>
      </c>
      <c r="Y1353" s="18">
        <v>21.5824</v>
      </c>
    </row>
    <row r="1354" spans="1:25" x14ac:dyDescent="0.3">
      <c r="A1354" s="13">
        <v>4230</v>
      </c>
      <c r="B1354" s="13" t="s">
        <v>3829</v>
      </c>
      <c r="C1354" s="21">
        <f>1/COUNTIF(B:B,'Store Data - 2017'!$B1354)</f>
        <v>0.2</v>
      </c>
      <c r="D1354" s="14">
        <v>42921</v>
      </c>
      <c r="E1354" s="14">
        <v>42926</v>
      </c>
      <c r="F1354" s="22" t="str">
        <f>TEXT('Store Data - 2017'!$D1354,"mmmm")</f>
        <v>July</v>
      </c>
      <c r="G1354" s="22" t="str">
        <f>TEXT('Store Data - 2017'!$D1354,"dddd")</f>
        <v>Wednesday</v>
      </c>
      <c r="H1354" s="13" t="s">
        <v>22</v>
      </c>
      <c r="I1354" s="13" t="s">
        <v>3830</v>
      </c>
      <c r="J1354" s="13" t="s">
        <v>3831</v>
      </c>
      <c r="K1354" s="21">
        <f>1/COUNTIF(J:J,'Store Data - 2017'!$J1354)</f>
        <v>0.14285714285714285</v>
      </c>
      <c r="L1354" s="13" t="s">
        <v>57</v>
      </c>
      <c r="M1354" s="13" t="s">
        <v>26</v>
      </c>
      <c r="N1354" s="13" t="s">
        <v>220</v>
      </c>
      <c r="O1354" s="13" t="s">
        <v>50</v>
      </c>
      <c r="P1354" s="13">
        <v>75220</v>
      </c>
      <c r="Q1354" s="13" t="s">
        <v>51</v>
      </c>
      <c r="R1354" s="13" t="s">
        <v>1048</v>
      </c>
      <c r="S1354" s="13" t="s">
        <v>42</v>
      </c>
      <c r="T1354" s="13" t="s">
        <v>87</v>
      </c>
      <c r="U1354" s="13" t="s">
        <v>1049</v>
      </c>
      <c r="V1354" s="15">
        <v>332.02800000000002</v>
      </c>
      <c r="W1354" s="13">
        <v>9</v>
      </c>
      <c r="X1354" s="13">
        <v>0.6</v>
      </c>
      <c r="Y1354" s="15">
        <v>-348.62939999999998</v>
      </c>
    </row>
    <row r="1355" spans="1:25" x14ac:dyDescent="0.3">
      <c r="A1355" s="16">
        <v>4231</v>
      </c>
      <c r="B1355" s="16" t="s">
        <v>3829</v>
      </c>
      <c r="C1355" s="21">
        <f>1/COUNTIF(B:B,'Store Data - 2017'!$B1355)</f>
        <v>0.2</v>
      </c>
      <c r="D1355" s="17">
        <v>42921</v>
      </c>
      <c r="E1355" s="17">
        <v>42926</v>
      </c>
      <c r="F1355" s="22" t="str">
        <f>TEXT('Store Data - 2017'!$D1355,"mmmm")</f>
        <v>July</v>
      </c>
      <c r="G1355" s="22" t="str">
        <f>TEXT('Store Data - 2017'!$D1355,"dddd")</f>
        <v>Wednesday</v>
      </c>
      <c r="H1355" s="16" t="s">
        <v>22</v>
      </c>
      <c r="I1355" s="16" t="s">
        <v>3830</v>
      </c>
      <c r="J1355" s="16" t="s">
        <v>3831</v>
      </c>
      <c r="K1355" s="21">
        <f>1/COUNTIF(J:J,'Store Data - 2017'!$J1355)</f>
        <v>0.14285714285714285</v>
      </c>
      <c r="L1355" s="16" t="s">
        <v>57</v>
      </c>
      <c r="M1355" s="16" t="s">
        <v>26</v>
      </c>
      <c r="N1355" s="16" t="s">
        <v>220</v>
      </c>
      <c r="O1355" s="16" t="s">
        <v>50</v>
      </c>
      <c r="P1355" s="16">
        <v>75220</v>
      </c>
      <c r="Q1355" s="16" t="s">
        <v>51</v>
      </c>
      <c r="R1355" s="16" t="s">
        <v>3384</v>
      </c>
      <c r="S1355" s="16" t="s">
        <v>31</v>
      </c>
      <c r="T1355" s="16" t="s">
        <v>84</v>
      </c>
      <c r="U1355" s="16" t="s">
        <v>3385</v>
      </c>
      <c r="V1355" s="18">
        <v>11.394</v>
      </c>
      <c r="W1355" s="16">
        <v>9</v>
      </c>
      <c r="X1355" s="16">
        <v>0.8</v>
      </c>
      <c r="Y1355" s="18">
        <v>-17.660699999999999</v>
      </c>
    </row>
    <row r="1356" spans="1:25" x14ac:dyDescent="0.3">
      <c r="A1356" s="13">
        <v>4232</v>
      </c>
      <c r="B1356" s="13" t="s">
        <v>3829</v>
      </c>
      <c r="C1356" s="21">
        <f>1/COUNTIF(B:B,'Store Data - 2017'!$B1356)</f>
        <v>0.2</v>
      </c>
      <c r="D1356" s="14">
        <v>42921</v>
      </c>
      <c r="E1356" s="14">
        <v>42926</v>
      </c>
      <c r="F1356" s="22" t="str">
        <f>TEXT('Store Data - 2017'!$D1356,"mmmm")</f>
        <v>July</v>
      </c>
      <c r="G1356" s="22" t="str">
        <f>TEXT('Store Data - 2017'!$D1356,"dddd")</f>
        <v>Wednesday</v>
      </c>
      <c r="H1356" s="13" t="s">
        <v>22</v>
      </c>
      <c r="I1356" s="13" t="s">
        <v>3830</v>
      </c>
      <c r="J1356" s="13" t="s">
        <v>3831</v>
      </c>
      <c r="K1356" s="21">
        <f>1/COUNTIF(J:J,'Store Data - 2017'!$J1356)</f>
        <v>0.14285714285714285</v>
      </c>
      <c r="L1356" s="13" t="s">
        <v>57</v>
      </c>
      <c r="M1356" s="13" t="s">
        <v>26</v>
      </c>
      <c r="N1356" s="13" t="s">
        <v>220</v>
      </c>
      <c r="O1356" s="13" t="s">
        <v>50</v>
      </c>
      <c r="P1356" s="13">
        <v>75220</v>
      </c>
      <c r="Q1356" s="13" t="s">
        <v>51</v>
      </c>
      <c r="R1356" s="13" t="s">
        <v>3832</v>
      </c>
      <c r="S1356" s="13" t="s">
        <v>31</v>
      </c>
      <c r="T1356" s="13" t="s">
        <v>32</v>
      </c>
      <c r="U1356" s="13" t="s">
        <v>3833</v>
      </c>
      <c r="V1356" s="15">
        <v>15.552</v>
      </c>
      <c r="W1356" s="13">
        <v>3</v>
      </c>
      <c r="X1356" s="13">
        <v>0.2</v>
      </c>
      <c r="Y1356" s="15">
        <v>5.6375999999999999</v>
      </c>
    </row>
    <row r="1357" spans="1:25" x14ac:dyDescent="0.3">
      <c r="A1357" s="16">
        <v>4233</v>
      </c>
      <c r="B1357" s="16" t="s">
        <v>3829</v>
      </c>
      <c r="C1357" s="21">
        <f>1/COUNTIF(B:B,'Store Data - 2017'!$B1357)</f>
        <v>0.2</v>
      </c>
      <c r="D1357" s="17">
        <v>42921</v>
      </c>
      <c r="E1357" s="17">
        <v>42926</v>
      </c>
      <c r="F1357" s="22" t="str">
        <f>TEXT('Store Data - 2017'!$D1357,"mmmm")</f>
        <v>July</v>
      </c>
      <c r="G1357" s="22" t="str">
        <f>TEXT('Store Data - 2017'!$D1357,"dddd")</f>
        <v>Wednesday</v>
      </c>
      <c r="H1357" s="16" t="s">
        <v>22</v>
      </c>
      <c r="I1357" s="16" t="s">
        <v>3830</v>
      </c>
      <c r="J1357" s="16" t="s">
        <v>3831</v>
      </c>
      <c r="K1357" s="21">
        <f>1/COUNTIF(J:J,'Store Data - 2017'!$J1357)</f>
        <v>0.14285714285714285</v>
      </c>
      <c r="L1357" s="16" t="s">
        <v>57</v>
      </c>
      <c r="M1357" s="16" t="s">
        <v>26</v>
      </c>
      <c r="N1357" s="16" t="s">
        <v>220</v>
      </c>
      <c r="O1357" s="16" t="s">
        <v>50</v>
      </c>
      <c r="P1357" s="16">
        <v>75220</v>
      </c>
      <c r="Q1357" s="16" t="s">
        <v>51</v>
      </c>
      <c r="R1357" s="16" t="s">
        <v>1036</v>
      </c>
      <c r="S1357" s="16" t="s">
        <v>31</v>
      </c>
      <c r="T1357" s="16" t="s">
        <v>32</v>
      </c>
      <c r="U1357" s="16" t="s">
        <v>3834</v>
      </c>
      <c r="V1357" s="18">
        <v>31.103999999999999</v>
      </c>
      <c r="W1357" s="16">
        <v>6</v>
      </c>
      <c r="X1357" s="16">
        <v>0.2</v>
      </c>
      <c r="Y1357" s="18">
        <v>11.2752</v>
      </c>
    </row>
    <row r="1358" spans="1:25" x14ac:dyDescent="0.3">
      <c r="A1358" s="13">
        <v>4234</v>
      </c>
      <c r="B1358" s="13" t="s">
        <v>3829</v>
      </c>
      <c r="C1358" s="21">
        <f>1/COUNTIF(B:B,'Store Data - 2017'!$B1358)</f>
        <v>0.2</v>
      </c>
      <c r="D1358" s="14">
        <v>42921</v>
      </c>
      <c r="E1358" s="14">
        <v>42926</v>
      </c>
      <c r="F1358" s="22" t="str">
        <f>TEXT('Store Data - 2017'!$D1358,"mmmm")</f>
        <v>July</v>
      </c>
      <c r="G1358" s="22" t="str">
        <f>TEXT('Store Data - 2017'!$D1358,"dddd")</f>
        <v>Wednesday</v>
      </c>
      <c r="H1358" s="13" t="s">
        <v>22</v>
      </c>
      <c r="I1358" s="13" t="s">
        <v>3830</v>
      </c>
      <c r="J1358" s="13" t="s">
        <v>3831</v>
      </c>
      <c r="K1358" s="21">
        <f>1/COUNTIF(J:J,'Store Data - 2017'!$J1358)</f>
        <v>0.14285714285714285</v>
      </c>
      <c r="L1358" s="13" t="s">
        <v>57</v>
      </c>
      <c r="M1358" s="13" t="s">
        <v>26</v>
      </c>
      <c r="N1358" s="13" t="s">
        <v>220</v>
      </c>
      <c r="O1358" s="13" t="s">
        <v>50</v>
      </c>
      <c r="P1358" s="13">
        <v>75220</v>
      </c>
      <c r="Q1358" s="13" t="s">
        <v>51</v>
      </c>
      <c r="R1358" s="13" t="s">
        <v>390</v>
      </c>
      <c r="S1358" s="13" t="s">
        <v>31</v>
      </c>
      <c r="T1358" s="13" t="s">
        <v>84</v>
      </c>
      <c r="U1358" s="13" t="s">
        <v>391</v>
      </c>
      <c r="V1358" s="15">
        <v>6.3159999999999998</v>
      </c>
      <c r="W1358" s="13">
        <v>1</v>
      </c>
      <c r="X1358" s="13">
        <v>0.8</v>
      </c>
      <c r="Y1358" s="15">
        <v>-10.4214</v>
      </c>
    </row>
    <row r="1359" spans="1:25" x14ac:dyDescent="0.3">
      <c r="A1359" s="16">
        <v>4238</v>
      </c>
      <c r="B1359" s="16" t="s">
        <v>3835</v>
      </c>
      <c r="C1359" s="21">
        <f>1/COUNTIF(B:B,'Store Data - 2017'!$B1359)</f>
        <v>1</v>
      </c>
      <c r="D1359" s="17">
        <v>42976</v>
      </c>
      <c r="E1359" s="17">
        <v>42981</v>
      </c>
      <c r="F1359" s="22" t="str">
        <f>TEXT('Store Data - 2017'!$D1359,"mmmm")</f>
        <v>August</v>
      </c>
      <c r="G1359" s="22" t="str">
        <f>TEXT('Store Data - 2017'!$D1359,"dddd")</f>
        <v>Tuesday</v>
      </c>
      <c r="H1359" s="16" t="s">
        <v>35</v>
      </c>
      <c r="I1359" s="16" t="s">
        <v>1944</v>
      </c>
      <c r="J1359" s="16" t="s">
        <v>1945</v>
      </c>
      <c r="K1359" s="21">
        <f>1/COUNTIF(J:J,'Store Data - 2017'!$J1359)</f>
        <v>0.2</v>
      </c>
      <c r="L1359" s="16" t="s">
        <v>57</v>
      </c>
      <c r="M1359" s="16" t="s">
        <v>26</v>
      </c>
      <c r="N1359" s="16" t="s">
        <v>38</v>
      </c>
      <c r="O1359" s="16" t="s">
        <v>39</v>
      </c>
      <c r="P1359" s="16">
        <v>19134</v>
      </c>
      <c r="Q1359" s="16" t="s">
        <v>40</v>
      </c>
      <c r="R1359" s="16" t="s">
        <v>3836</v>
      </c>
      <c r="S1359" s="16" t="s">
        <v>31</v>
      </c>
      <c r="T1359" s="16" t="s">
        <v>146</v>
      </c>
      <c r="U1359" s="16" t="s">
        <v>3837</v>
      </c>
      <c r="V1359" s="18">
        <v>9.4079999999999995</v>
      </c>
      <c r="W1359" s="16">
        <v>7</v>
      </c>
      <c r="X1359" s="16">
        <v>0.2</v>
      </c>
      <c r="Y1359" s="18">
        <v>0.7056</v>
      </c>
    </row>
    <row r="1360" spans="1:25" x14ac:dyDescent="0.3">
      <c r="A1360" s="13">
        <v>4239</v>
      </c>
      <c r="B1360" s="13" t="s">
        <v>3838</v>
      </c>
      <c r="C1360" s="21">
        <f>1/COUNTIF(B:B,'Store Data - 2017'!$B1360)</f>
        <v>1</v>
      </c>
      <c r="D1360" s="14">
        <v>42820</v>
      </c>
      <c r="E1360" s="14">
        <v>42822</v>
      </c>
      <c r="F1360" s="22" t="str">
        <f>TEXT('Store Data - 2017'!$D1360,"mmmm")</f>
        <v>March</v>
      </c>
      <c r="G1360" s="22" t="str">
        <f>TEXT('Store Data - 2017'!$D1360,"dddd")</f>
        <v>Sunday</v>
      </c>
      <c r="H1360" s="13" t="s">
        <v>80</v>
      </c>
      <c r="I1360" s="13" t="s">
        <v>3839</v>
      </c>
      <c r="J1360" s="13" t="s">
        <v>3840</v>
      </c>
      <c r="K1360" s="21">
        <f>1/COUNTIF(J:J,'Store Data - 2017'!$J1360)</f>
        <v>0.5</v>
      </c>
      <c r="L1360" s="13" t="s">
        <v>48</v>
      </c>
      <c r="M1360" s="13" t="s">
        <v>26</v>
      </c>
      <c r="N1360" s="13" t="s">
        <v>432</v>
      </c>
      <c r="O1360" s="13" t="s">
        <v>433</v>
      </c>
      <c r="P1360" s="13">
        <v>98105</v>
      </c>
      <c r="Q1360" s="13" t="s">
        <v>120</v>
      </c>
      <c r="R1360" s="13" t="s">
        <v>3841</v>
      </c>
      <c r="S1360" s="13" t="s">
        <v>31</v>
      </c>
      <c r="T1360" s="13" t="s">
        <v>146</v>
      </c>
      <c r="U1360" s="13" t="s">
        <v>3842</v>
      </c>
      <c r="V1360" s="15">
        <v>19.829999999999998</v>
      </c>
      <c r="W1360" s="13">
        <v>1</v>
      </c>
      <c r="X1360" s="13">
        <v>0</v>
      </c>
      <c r="Y1360" s="15">
        <v>5.9489999999999998</v>
      </c>
    </row>
    <row r="1361" spans="1:25" x14ac:dyDescent="0.3">
      <c r="A1361" s="16">
        <v>4240</v>
      </c>
      <c r="B1361" s="16" t="s">
        <v>3843</v>
      </c>
      <c r="C1361" s="21">
        <f>1/COUNTIF(B:B,'Store Data - 2017'!$B1361)</f>
        <v>1</v>
      </c>
      <c r="D1361" s="17">
        <v>43098</v>
      </c>
      <c r="E1361" s="17">
        <v>43104</v>
      </c>
      <c r="F1361" s="22" t="str">
        <f>TEXT('Store Data - 2017'!$D1361,"mmmm")</f>
        <v>December</v>
      </c>
      <c r="G1361" s="22" t="str">
        <f>TEXT('Store Data - 2017'!$D1361,"dddd")</f>
        <v>Friday</v>
      </c>
      <c r="H1361" s="16" t="s">
        <v>22</v>
      </c>
      <c r="I1361" s="16" t="s">
        <v>81</v>
      </c>
      <c r="J1361" s="16" t="s">
        <v>82</v>
      </c>
      <c r="K1361" s="21">
        <f>1/COUNTIF(J:J,'Store Data - 2017'!$J1361)</f>
        <v>0.2</v>
      </c>
      <c r="L1361" s="16" t="s">
        <v>57</v>
      </c>
      <c r="M1361" s="16" t="s">
        <v>26</v>
      </c>
      <c r="N1361" s="16" t="s">
        <v>3844</v>
      </c>
      <c r="O1361" s="16" t="s">
        <v>76</v>
      </c>
      <c r="P1361" s="16">
        <v>49505</v>
      </c>
      <c r="Q1361" s="16" t="s">
        <v>51</v>
      </c>
      <c r="R1361" s="16" t="s">
        <v>1343</v>
      </c>
      <c r="S1361" s="16" t="s">
        <v>31</v>
      </c>
      <c r="T1361" s="16" t="s">
        <v>32</v>
      </c>
      <c r="U1361" s="16" t="s">
        <v>1344</v>
      </c>
      <c r="V1361" s="18">
        <v>209.7</v>
      </c>
      <c r="W1361" s="16">
        <v>2</v>
      </c>
      <c r="X1361" s="16">
        <v>0</v>
      </c>
      <c r="Y1361" s="18">
        <v>100.65600000000001</v>
      </c>
    </row>
    <row r="1362" spans="1:25" x14ac:dyDescent="0.3">
      <c r="A1362" s="13">
        <v>4246</v>
      </c>
      <c r="B1362" s="13" t="s">
        <v>3845</v>
      </c>
      <c r="C1362" s="21">
        <f>1/COUNTIF(B:B,'Store Data - 2017'!$B1362)</f>
        <v>0.33333333333333331</v>
      </c>
      <c r="D1362" s="14">
        <v>43067</v>
      </c>
      <c r="E1362" s="14">
        <v>43073</v>
      </c>
      <c r="F1362" s="22" t="str">
        <f>TEXT('Store Data - 2017'!$D1362,"mmmm")</f>
        <v>November</v>
      </c>
      <c r="G1362" s="22" t="str">
        <f>TEXT('Store Data - 2017'!$D1362,"dddd")</f>
        <v>Tuesday</v>
      </c>
      <c r="H1362" s="13" t="s">
        <v>22</v>
      </c>
      <c r="I1362" s="13" t="s">
        <v>1578</v>
      </c>
      <c r="J1362" s="13" t="s">
        <v>1579</v>
      </c>
      <c r="K1362" s="21">
        <f>1/COUNTIF(J:J,'Store Data - 2017'!$J1362)</f>
        <v>0.1</v>
      </c>
      <c r="L1362" s="13" t="s">
        <v>48</v>
      </c>
      <c r="M1362" s="13" t="s">
        <v>26</v>
      </c>
      <c r="N1362" s="13" t="s">
        <v>2136</v>
      </c>
      <c r="O1362" s="13" t="s">
        <v>962</v>
      </c>
      <c r="P1362" s="13">
        <v>21215</v>
      </c>
      <c r="Q1362" s="13" t="s">
        <v>40</v>
      </c>
      <c r="R1362" s="13" t="s">
        <v>2021</v>
      </c>
      <c r="S1362" s="13" t="s">
        <v>31</v>
      </c>
      <c r="T1362" s="13" t="s">
        <v>146</v>
      </c>
      <c r="U1362" s="13" t="s">
        <v>2022</v>
      </c>
      <c r="V1362" s="15">
        <v>1.64</v>
      </c>
      <c r="W1362" s="13">
        <v>1</v>
      </c>
      <c r="X1362" s="13">
        <v>0</v>
      </c>
      <c r="Y1362" s="15">
        <v>0.73799999999999999</v>
      </c>
    </row>
    <row r="1363" spans="1:25" x14ac:dyDescent="0.3">
      <c r="A1363" s="16">
        <v>4247</v>
      </c>
      <c r="B1363" s="16" t="s">
        <v>3845</v>
      </c>
      <c r="C1363" s="21">
        <f>1/COUNTIF(B:B,'Store Data - 2017'!$B1363)</f>
        <v>0.33333333333333331</v>
      </c>
      <c r="D1363" s="17">
        <v>43067</v>
      </c>
      <c r="E1363" s="17">
        <v>43073</v>
      </c>
      <c r="F1363" s="22" t="str">
        <f>TEXT('Store Data - 2017'!$D1363,"mmmm")</f>
        <v>November</v>
      </c>
      <c r="G1363" s="22" t="str">
        <f>TEXT('Store Data - 2017'!$D1363,"dddd")</f>
        <v>Tuesday</v>
      </c>
      <c r="H1363" s="16" t="s">
        <v>22</v>
      </c>
      <c r="I1363" s="16" t="s">
        <v>1578</v>
      </c>
      <c r="J1363" s="16" t="s">
        <v>1579</v>
      </c>
      <c r="K1363" s="21">
        <f>1/COUNTIF(J:J,'Store Data - 2017'!$J1363)</f>
        <v>0.1</v>
      </c>
      <c r="L1363" s="16" t="s">
        <v>48</v>
      </c>
      <c r="M1363" s="16" t="s">
        <v>26</v>
      </c>
      <c r="N1363" s="16" t="s">
        <v>2136</v>
      </c>
      <c r="O1363" s="16" t="s">
        <v>962</v>
      </c>
      <c r="P1363" s="16">
        <v>21215</v>
      </c>
      <c r="Q1363" s="16" t="s">
        <v>40</v>
      </c>
      <c r="R1363" s="16" t="s">
        <v>1050</v>
      </c>
      <c r="S1363" s="16" t="s">
        <v>42</v>
      </c>
      <c r="T1363" s="16" t="s">
        <v>87</v>
      </c>
      <c r="U1363" s="16" t="s">
        <v>1051</v>
      </c>
      <c r="V1363" s="18">
        <v>1049.2</v>
      </c>
      <c r="W1363" s="16">
        <v>5</v>
      </c>
      <c r="X1363" s="16">
        <v>0</v>
      </c>
      <c r="Y1363" s="18">
        <v>272.79199999999997</v>
      </c>
    </row>
    <row r="1364" spans="1:25" x14ac:dyDescent="0.3">
      <c r="A1364" s="13">
        <v>4248</v>
      </c>
      <c r="B1364" s="13" t="s">
        <v>3845</v>
      </c>
      <c r="C1364" s="21">
        <f>1/COUNTIF(B:B,'Store Data - 2017'!$B1364)</f>
        <v>0.33333333333333331</v>
      </c>
      <c r="D1364" s="14">
        <v>43067</v>
      </c>
      <c r="E1364" s="14">
        <v>43073</v>
      </c>
      <c r="F1364" s="22" t="str">
        <f>TEXT('Store Data - 2017'!$D1364,"mmmm")</f>
        <v>November</v>
      </c>
      <c r="G1364" s="22" t="str">
        <f>TEXT('Store Data - 2017'!$D1364,"dddd")</f>
        <v>Tuesday</v>
      </c>
      <c r="H1364" s="13" t="s">
        <v>22</v>
      </c>
      <c r="I1364" s="13" t="s">
        <v>1578</v>
      </c>
      <c r="J1364" s="13" t="s">
        <v>1579</v>
      </c>
      <c r="K1364" s="21">
        <f>1/COUNTIF(J:J,'Store Data - 2017'!$J1364)</f>
        <v>0.1</v>
      </c>
      <c r="L1364" s="13" t="s">
        <v>48</v>
      </c>
      <c r="M1364" s="13" t="s">
        <v>26</v>
      </c>
      <c r="N1364" s="13" t="s">
        <v>2136</v>
      </c>
      <c r="O1364" s="13" t="s">
        <v>962</v>
      </c>
      <c r="P1364" s="13">
        <v>21215</v>
      </c>
      <c r="Q1364" s="13" t="s">
        <v>40</v>
      </c>
      <c r="R1364" s="13" t="s">
        <v>1587</v>
      </c>
      <c r="S1364" s="13" t="s">
        <v>42</v>
      </c>
      <c r="T1364" s="13" t="s">
        <v>87</v>
      </c>
      <c r="U1364" s="13" t="s">
        <v>1588</v>
      </c>
      <c r="V1364" s="15">
        <v>20.9</v>
      </c>
      <c r="W1364" s="13">
        <v>5</v>
      </c>
      <c r="X1364" s="13">
        <v>0</v>
      </c>
      <c r="Y1364" s="15">
        <v>7.524</v>
      </c>
    </row>
    <row r="1365" spans="1:25" x14ac:dyDescent="0.3">
      <c r="A1365" s="16">
        <v>4255</v>
      </c>
      <c r="B1365" s="16" t="s">
        <v>3846</v>
      </c>
      <c r="C1365" s="21">
        <f>1/COUNTIF(B:B,'Store Data - 2017'!$B1365)</f>
        <v>0.33333333333333331</v>
      </c>
      <c r="D1365" s="17">
        <v>43021</v>
      </c>
      <c r="E1365" s="17">
        <v>43024</v>
      </c>
      <c r="F1365" s="22" t="str">
        <f>TEXT('Store Data - 2017'!$D1365,"mmmm")</f>
        <v>October</v>
      </c>
      <c r="G1365" s="22" t="str">
        <f>TEXT('Store Data - 2017'!$D1365,"dddd")</f>
        <v>Friday</v>
      </c>
      <c r="H1365" s="16" t="s">
        <v>80</v>
      </c>
      <c r="I1365" s="16" t="s">
        <v>154</v>
      </c>
      <c r="J1365" s="16" t="s">
        <v>155</v>
      </c>
      <c r="K1365" s="21">
        <f>1/COUNTIF(J:J,'Store Data - 2017'!$J1365)</f>
        <v>0.125</v>
      </c>
      <c r="L1365" s="16" t="s">
        <v>25</v>
      </c>
      <c r="M1365" s="16" t="s">
        <v>26</v>
      </c>
      <c r="N1365" s="16" t="s">
        <v>3847</v>
      </c>
      <c r="O1365" s="16" t="s">
        <v>59</v>
      </c>
      <c r="P1365" s="16">
        <v>61032</v>
      </c>
      <c r="Q1365" s="16" t="s">
        <v>51</v>
      </c>
      <c r="R1365" s="16" t="s">
        <v>3006</v>
      </c>
      <c r="S1365" s="16" t="s">
        <v>31</v>
      </c>
      <c r="T1365" s="16" t="s">
        <v>32</v>
      </c>
      <c r="U1365" s="16" t="s">
        <v>53</v>
      </c>
      <c r="V1365" s="18">
        <v>63.311999999999998</v>
      </c>
      <c r="W1365" s="16">
        <v>3</v>
      </c>
      <c r="X1365" s="16">
        <v>0.2</v>
      </c>
      <c r="Y1365" s="18">
        <v>20.5764</v>
      </c>
    </row>
    <row r="1366" spans="1:25" x14ac:dyDescent="0.3">
      <c r="A1366" s="13">
        <v>4256</v>
      </c>
      <c r="B1366" s="13" t="s">
        <v>3846</v>
      </c>
      <c r="C1366" s="21">
        <f>1/COUNTIF(B:B,'Store Data - 2017'!$B1366)</f>
        <v>0.33333333333333331</v>
      </c>
      <c r="D1366" s="14">
        <v>43021</v>
      </c>
      <c r="E1366" s="14">
        <v>43024</v>
      </c>
      <c r="F1366" s="22" t="str">
        <f>TEXT('Store Data - 2017'!$D1366,"mmmm")</f>
        <v>October</v>
      </c>
      <c r="G1366" s="22" t="str">
        <f>TEXT('Store Data - 2017'!$D1366,"dddd")</f>
        <v>Friday</v>
      </c>
      <c r="H1366" s="13" t="s">
        <v>80</v>
      </c>
      <c r="I1366" s="13" t="s">
        <v>154</v>
      </c>
      <c r="J1366" s="13" t="s">
        <v>155</v>
      </c>
      <c r="K1366" s="21">
        <f>1/COUNTIF(J:J,'Store Data - 2017'!$J1366)</f>
        <v>0.125</v>
      </c>
      <c r="L1366" s="13" t="s">
        <v>25</v>
      </c>
      <c r="M1366" s="13" t="s">
        <v>26</v>
      </c>
      <c r="N1366" s="13" t="s">
        <v>3847</v>
      </c>
      <c r="O1366" s="13" t="s">
        <v>59</v>
      </c>
      <c r="P1366" s="13">
        <v>61032</v>
      </c>
      <c r="Q1366" s="13" t="s">
        <v>51</v>
      </c>
      <c r="R1366" s="13" t="s">
        <v>3848</v>
      </c>
      <c r="S1366" s="13" t="s">
        <v>31</v>
      </c>
      <c r="T1366" s="13" t="s">
        <v>84</v>
      </c>
      <c r="U1366" s="13" t="s">
        <v>3849</v>
      </c>
      <c r="V1366" s="15">
        <v>96.784000000000006</v>
      </c>
      <c r="W1366" s="13">
        <v>4</v>
      </c>
      <c r="X1366" s="13">
        <v>0.8</v>
      </c>
      <c r="Y1366" s="15">
        <v>-145.17599999999999</v>
      </c>
    </row>
    <row r="1367" spans="1:25" x14ac:dyDescent="0.3">
      <c r="A1367" s="16">
        <v>4257</v>
      </c>
      <c r="B1367" s="16" t="s">
        <v>3846</v>
      </c>
      <c r="C1367" s="21">
        <f>1/COUNTIF(B:B,'Store Data - 2017'!$B1367)</f>
        <v>0.33333333333333331</v>
      </c>
      <c r="D1367" s="17">
        <v>43021</v>
      </c>
      <c r="E1367" s="17">
        <v>43024</v>
      </c>
      <c r="F1367" s="22" t="str">
        <f>TEXT('Store Data - 2017'!$D1367,"mmmm")</f>
        <v>October</v>
      </c>
      <c r="G1367" s="22" t="str">
        <f>TEXT('Store Data - 2017'!$D1367,"dddd")</f>
        <v>Friday</v>
      </c>
      <c r="H1367" s="16" t="s">
        <v>80</v>
      </c>
      <c r="I1367" s="16" t="s">
        <v>154</v>
      </c>
      <c r="J1367" s="16" t="s">
        <v>155</v>
      </c>
      <c r="K1367" s="21">
        <f>1/COUNTIF(J:J,'Store Data - 2017'!$J1367)</f>
        <v>0.125</v>
      </c>
      <c r="L1367" s="16" t="s">
        <v>25</v>
      </c>
      <c r="M1367" s="16" t="s">
        <v>26</v>
      </c>
      <c r="N1367" s="16" t="s">
        <v>3847</v>
      </c>
      <c r="O1367" s="16" t="s">
        <v>59</v>
      </c>
      <c r="P1367" s="16">
        <v>61032</v>
      </c>
      <c r="Q1367" s="16" t="s">
        <v>51</v>
      </c>
      <c r="R1367" s="16" t="s">
        <v>1276</v>
      </c>
      <c r="S1367" s="16" t="s">
        <v>42</v>
      </c>
      <c r="T1367" s="16" t="s">
        <v>87</v>
      </c>
      <c r="U1367" s="16" t="s">
        <v>1277</v>
      </c>
      <c r="V1367" s="18">
        <v>10.476000000000001</v>
      </c>
      <c r="W1367" s="16">
        <v>3</v>
      </c>
      <c r="X1367" s="16">
        <v>0.6</v>
      </c>
      <c r="Y1367" s="18">
        <v>-6.8094000000000001</v>
      </c>
    </row>
    <row r="1368" spans="1:25" x14ac:dyDescent="0.3">
      <c r="A1368" s="13">
        <v>4260</v>
      </c>
      <c r="B1368" s="13" t="s">
        <v>3850</v>
      </c>
      <c r="C1368" s="21">
        <f>1/COUNTIF(B:B,'Store Data - 2017'!$B1368)</f>
        <v>1</v>
      </c>
      <c r="D1368" s="14">
        <v>43036</v>
      </c>
      <c r="E1368" s="14">
        <v>43041</v>
      </c>
      <c r="F1368" s="22" t="str">
        <f>TEXT('Store Data - 2017'!$D1368,"mmmm")</f>
        <v>October</v>
      </c>
      <c r="G1368" s="22" t="str">
        <f>TEXT('Store Data - 2017'!$D1368,"dddd")</f>
        <v>Saturday</v>
      </c>
      <c r="H1368" s="13" t="s">
        <v>35</v>
      </c>
      <c r="I1368" s="13" t="s">
        <v>3851</v>
      </c>
      <c r="J1368" s="13" t="s">
        <v>3852</v>
      </c>
      <c r="K1368" s="21">
        <f>1/COUNTIF(J:J,'Store Data - 2017'!$J1368)</f>
        <v>0.16666666666666666</v>
      </c>
      <c r="L1368" s="13" t="s">
        <v>57</v>
      </c>
      <c r="M1368" s="13" t="s">
        <v>26</v>
      </c>
      <c r="N1368" s="13" t="s">
        <v>126</v>
      </c>
      <c r="O1368" s="13" t="s">
        <v>127</v>
      </c>
      <c r="P1368" s="13">
        <v>10035</v>
      </c>
      <c r="Q1368" s="13" t="s">
        <v>40</v>
      </c>
      <c r="R1368" s="13" t="s">
        <v>294</v>
      </c>
      <c r="S1368" s="13" t="s">
        <v>31</v>
      </c>
      <c r="T1368" s="13" t="s">
        <v>180</v>
      </c>
      <c r="U1368" s="13" t="s">
        <v>295</v>
      </c>
      <c r="V1368" s="15">
        <v>47.98</v>
      </c>
      <c r="W1368" s="13">
        <v>2</v>
      </c>
      <c r="X1368" s="13">
        <v>0</v>
      </c>
      <c r="Y1368" s="15">
        <v>23.99</v>
      </c>
    </row>
    <row r="1369" spans="1:25" x14ac:dyDescent="0.3">
      <c r="A1369" s="16">
        <v>4261</v>
      </c>
      <c r="B1369" s="16" t="s">
        <v>3853</v>
      </c>
      <c r="C1369" s="21">
        <f>1/COUNTIF(B:B,'Store Data - 2017'!$B1369)</f>
        <v>1</v>
      </c>
      <c r="D1369" s="17">
        <v>43023</v>
      </c>
      <c r="E1369" s="17">
        <v>43027</v>
      </c>
      <c r="F1369" s="22" t="str">
        <f>TEXT('Store Data - 2017'!$D1369,"mmmm")</f>
        <v>October</v>
      </c>
      <c r="G1369" s="22" t="str">
        <f>TEXT('Store Data - 2017'!$D1369,"dddd")</f>
        <v>Sunday</v>
      </c>
      <c r="H1369" s="16" t="s">
        <v>35</v>
      </c>
      <c r="I1369" s="16" t="s">
        <v>2316</v>
      </c>
      <c r="J1369" s="16" t="s">
        <v>2317</v>
      </c>
      <c r="K1369" s="21">
        <f>1/COUNTIF(J:J,'Store Data - 2017'!$J1369)</f>
        <v>0.2</v>
      </c>
      <c r="L1369" s="16" t="s">
        <v>57</v>
      </c>
      <c r="M1369" s="16" t="s">
        <v>26</v>
      </c>
      <c r="N1369" s="16" t="s">
        <v>1348</v>
      </c>
      <c r="O1369" s="16" t="s">
        <v>2322</v>
      </c>
      <c r="P1369" s="16">
        <v>6824</v>
      </c>
      <c r="Q1369" s="16" t="s">
        <v>40</v>
      </c>
      <c r="R1369" s="16" t="s">
        <v>990</v>
      </c>
      <c r="S1369" s="16" t="s">
        <v>31</v>
      </c>
      <c r="T1369" s="16" t="s">
        <v>113</v>
      </c>
      <c r="U1369" s="16" t="s">
        <v>991</v>
      </c>
      <c r="V1369" s="18">
        <v>13.05</v>
      </c>
      <c r="W1369" s="16">
        <v>5</v>
      </c>
      <c r="X1369" s="16">
        <v>0</v>
      </c>
      <c r="Y1369" s="18">
        <v>6.0030000000000001</v>
      </c>
    </row>
    <row r="1370" spans="1:25" x14ac:dyDescent="0.3">
      <c r="A1370" s="13">
        <v>4262</v>
      </c>
      <c r="B1370" s="13" t="s">
        <v>3854</v>
      </c>
      <c r="C1370" s="21">
        <f>1/COUNTIF(B:B,'Store Data - 2017'!$B1370)</f>
        <v>1</v>
      </c>
      <c r="D1370" s="14">
        <v>42954</v>
      </c>
      <c r="E1370" s="14">
        <v>42958</v>
      </c>
      <c r="F1370" s="22" t="str">
        <f>TEXT('Store Data - 2017'!$D1370,"mmmm")</f>
        <v>August</v>
      </c>
      <c r="G1370" s="22" t="str">
        <f>TEXT('Store Data - 2017'!$D1370,"dddd")</f>
        <v>Monday</v>
      </c>
      <c r="H1370" s="13" t="s">
        <v>22</v>
      </c>
      <c r="I1370" s="13" t="s">
        <v>3683</v>
      </c>
      <c r="J1370" s="13" t="s">
        <v>3684</v>
      </c>
      <c r="K1370" s="21">
        <f>1/COUNTIF(J:J,'Store Data - 2017'!$J1370)</f>
        <v>0.14285714285714285</v>
      </c>
      <c r="L1370" s="13" t="s">
        <v>25</v>
      </c>
      <c r="M1370" s="13" t="s">
        <v>26</v>
      </c>
      <c r="N1370" s="13" t="s">
        <v>3855</v>
      </c>
      <c r="O1370" s="13" t="s">
        <v>108</v>
      </c>
      <c r="P1370" s="13">
        <v>56560</v>
      </c>
      <c r="Q1370" s="13" t="s">
        <v>51</v>
      </c>
      <c r="R1370" s="13" t="s">
        <v>3856</v>
      </c>
      <c r="S1370" s="13" t="s">
        <v>61</v>
      </c>
      <c r="T1370" s="13" t="s">
        <v>110</v>
      </c>
      <c r="U1370" s="13" t="s">
        <v>3857</v>
      </c>
      <c r="V1370" s="15">
        <v>63.96</v>
      </c>
      <c r="W1370" s="13">
        <v>4</v>
      </c>
      <c r="X1370" s="13">
        <v>0</v>
      </c>
      <c r="Y1370" s="15">
        <v>19.8276</v>
      </c>
    </row>
    <row r="1371" spans="1:25" x14ac:dyDescent="0.3">
      <c r="A1371" s="16">
        <v>4263</v>
      </c>
      <c r="B1371" s="16" t="s">
        <v>3858</v>
      </c>
      <c r="C1371" s="21">
        <f>1/COUNTIF(B:B,'Store Data - 2017'!$B1371)</f>
        <v>1</v>
      </c>
      <c r="D1371" s="17">
        <v>42999</v>
      </c>
      <c r="E1371" s="17">
        <v>43003</v>
      </c>
      <c r="F1371" s="22" t="str">
        <f>TEXT('Store Data - 2017'!$D1371,"mmmm")</f>
        <v>September</v>
      </c>
      <c r="G1371" s="22" t="str">
        <f>TEXT('Store Data - 2017'!$D1371,"dddd")</f>
        <v>Thursday</v>
      </c>
      <c r="H1371" s="16" t="s">
        <v>22</v>
      </c>
      <c r="I1371" s="16" t="s">
        <v>3859</v>
      </c>
      <c r="J1371" s="16" t="s">
        <v>3860</v>
      </c>
      <c r="K1371" s="21">
        <f>1/COUNTIF(J:J,'Store Data - 2017'!$J1371)</f>
        <v>0.2</v>
      </c>
      <c r="L1371" s="16" t="s">
        <v>25</v>
      </c>
      <c r="M1371" s="16" t="s">
        <v>26</v>
      </c>
      <c r="N1371" s="16" t="s">
        <v>165</v>
      </c>
      <c r="O1371" s="16" t="s">
        <v>353</v>
      </c>
      <c r="P1371" s="16">
        <v>31907</v>
      </c>
      <c r="Q1371" s="16" t="s">
        <v>29</v>
      </c>
      <c r="R1371" s="16" t="s">
        <v>3263</v>
      </c>
      <c r="S1371" s="16" t="s">
        <v>31</v>
      </c>
      <c r="T1371" s="16" t="s">
        <v>190</v>
      </c>
      <c r="U1371" s="16" t="s">
        <v>3264</v>
      </c>
      <c r="V1371" s="18">
        <v>80.48</v>
      </c>
      <c r="W1371" s="16">
        <v>1</v>
      </c>
      <c r="X1371" s="16">
        <v>0</v>
      </c>
      <c r="Y1371" s="18">
        <v>24.143999999999998</v>
      </c>
    </row>
    <row r="1372" spans="1:25" x14ac:dyDescent="0.3">
      <c r="A1372" s="13">
        <v>4264</v>
      </c>
      <c r="B1372" s="13" t="s">
        <v>3861</v>
      </c>
      <c r="C1372" s="21">
        <f>1/COUNTIF(B:B,'Store Data - 2017'!$B1372)</f>
        <v>1</v>
      </c>
      <c r="D1372" s="14">
        <v>43042</v>
      </c>
      <c r="E1372" s="14">
        <v>43047</v>
      </c>
      <c r="F1372" s="22" t="str">
        <f>TEXT('Store Data - 2017'!$D1372,"mmmm")</f>
        <v>November</v>
      </c>
      <c r="G1372" s="22" t="str">
        <f>TEXT('Store Data - 2017'!$D1372,"dddd")</f>
        <v>Friday</v>
      </c>
      <c r="H1372" s="13" t="s">
        <v>22</v>
      </c>
      <c r="I1372" s="13" t="s">
        <v>3593</v>
      </c>
      <c r="J1372" s="13" t="s">
        <v>3594</v>
      </c>
      <c r="K1372" s="21">
        <f>1/COUNTIF(J:J,'Store Data - 2017'!$J1372)</f>
        <v>0.16666666666666666</v>
      </c>
      <c r="L1372" s="13" t="s">
        <v>25</v>
      </c>
      <c r="M1372" s="13" t="s">
        <v>26</v>
      </c>
      <c r="N1372" s="13" t="s">
        <v>38</v>
      </c>
      <c r="O1372" s="13" t="s">
        <v>39</v>
      </c>
      <c r="P1372" s="13">
        <v>19143</v>
      </c>
      <c r="Q1372" s="13" t="s">
        <v>40</v>
      </c>
      <c r="R1372" s="13" t="s">
        <v>3862</v>
      </c>
      <c r="S1372" s="13" t="s">
        <v>31</v>
      </c>
      <c r="T1372" s="13" t="s">
        <v>84</v>
      </c>
      <c r="U1372" s="13" t="s">
        <v>3863</v>
      </c>
      <c r="V1372" s="15">
        <v>11.673</v>
      </c>
      <c r="W1372" s="13">
        <v>3</v>
      </c>
      <c r="X1372" s="13">
        <v>0.7</v>
      </c>
      <c r="Y1372" s="15">
        <v>-7.782</v>
      </c>
    </row>
    <row r="1373" spans="1:25" x14ac:dyDescent="0.3">
      <c r="A1373" s="16">
        <v>4270</v>
      </c>
      <c r="B1373" s="16" t="s">
        <v>3864</v>
      </c>
      <c r="C1373" s="21">
        <f>1/COUNTIF(B:B,'Store Data - 2017'!$B1373)</f>
        <v>1</v>
      </c>
      <c r="D1373" s="17">
        <v>42911</v>
      </c>
      <c r="E1373" s="17">
        <v>42915</v>
      </c>
      <c r="F1373" s="22" t="str">
        <f>TEXT('Store Data - 2017'!$D1373,"mmmm")</f>
        <v>June</v>
      </c>
      <c r="G1373" s="22" t="str">
        <f>TEXT('Store Data - 2017'!$D1373,"dddd")</f>
        <v>Sunday</v>
      </c>
      <c r="H1373" s="16" t="s">
        <v>35</v>
      </c>
      <c r="I1373" s="16" t="s">
        <v>3865</v>
      </c>
      <c r="J1373" s="16" t="s">
        <v>3866</v>
      </c>
      <c r="K1373" s="21">
        <f>1/COUNTIF(J:J,'Store Data - 2017'!$J1373)</f>
        <v>0.1111111111111111</v>
      </c>
      <c r="L1373" s="16" t="s">
        <v>25</v>
      </c>
      <c r="M1373" s="16" t="s">
        <v>26</v>
      </c>
      <c r="N1373" s="16" t="s">
        <v>432</v>
      </c>
      <c r="O1373" s="16" t="s">
        <v>433</v>
      </c>
      <c r="P1373" s="16">
        <v>98115</v>
      </c>
      <c r="Q1373" s="16" t="s">
        <v>120</v>
      </c>
      <c r="R1373" s="16" t="s">
        <v>733</v>
      </c>
      <c r="S1373" s="16" t="s">
        <v>42</v>
      </c>
      <c r="T1373" s="16" t="s">
        <v>251</v>
      </c>
      <c r="U1373" s="16" t="s">
        <v>734</v>
      </c>
      <c r="V1373" s="18">
        <v>871.4</v>
      </c>
      <c r="W1373" s="16">
        <v>4</v>
      </c>
      <c r="X1373" s="16">
        <v>0</v>
      </c>
      <c r="Y1373" s="18">
        <v>148.13800000000001</v>
      </c>
    </row>
    <row r="1374" spans="1:25" x14ac:dyDescent="0.3">
      <c r="A1374" s="13">
        <v>4273</v>
      </c>
      <c r="B1374" s="13" t="s">
        <v>3867</v>
      </c>
      <c r="C1374" s="21">
        <f>1/COUNTIF(B:B,'Store Data - 2017'!$B1374)</f>
        <v>0.5</v>
      </c>
      <c r="D1374" s="14">
        <v>42937</v>
      </c>
      <c r="E1374" s="14">
        <v>42937</v>
      </c>
      <c r="F1374" s="22" t="str">
        <f>TEXT('Store Data - 2017'!$D1374,"mmmm")</f>
        <v>July</v>
      </c>
      <c r="G1374" s="22" t="str">
        <f>TEXT('Store Data - 2017'!$D1374,"dddd")</f>
        <v>Friday</v>
      </c>
      <c r="H1374" s="13" t="s">
        <v>760</v>
      </c>
      <c r="I1374" s="13" t="s">
        <v>2545</v>
      </c>
      <c r="J1374" s="13" t="s">
        <v>2546</v>
      </c>
      <c r="K1374" s="21">
        <f>1/COUNTIF(J:J,'Store Data - 2017'!$J1374)</f>
        <v>0.2</v>
      </c>
      <c r="L1374" s="13" t="s">
        <v>25</v>
      </c>
      <c r="M1374" s="13" t="s">
        <v>26</v>
      </c>
      <c r="N1374" s="13" t="s">
        <v>1372</v>
      </c>
      <c r="O1374" s="13" t="s">
        <v>2631</v>
      </c>
      <c r="P1374" s="13">
        <v>84107</v>
      </c>
      <c r="Q1374" s="13" t="s">
        <v>120</v>
      </c>
      <c r="R1374" s="13" t="s">
        <v>3868</v>
      </c>
      <c r="S1374" s="13" t="s">
        <v>61</v>
      </c>
      <c r="T1374" s="13" t="s">
        <v>62</v>
      </c>
      <c r="U1374" s="13" t="s">
        <v>3869</v>
      </c>
      <c r="V1374" s="15">
        <v>71.927999999999997</v>
      </c>
      <c r="W1374" s="13">
        <v>9</v>
      </c>
      <c r="X1374" s="13">
        <v>0.2</v>
      </c>
      <c r="Y1374" s="15">
        <v>6.2937000000000003</v>
      </c>
    </row>
    <row r="1375" spans="1:25" x14ac:dyDescent="0.3">
      <c r="A1375" s="16">
        <v>4274</v>
      </c>
      <c r="B1375" s="16" t="s">
        <v>3867</v>
      </c>
      <c r="C1375" s="21">
        <f>1/COUNTIF(B:B,'Store Data - 2017'!$B1375)</f>
        <v>0.5</v>
      </c>
      <c r="D1375" s="17">
        <v>42937</v>
      </c>
      <c r="E1375" s="17">
        <v>42937</v>
      </c>
      <c r="F1375" s="22" t="str">
        <f>TEXT('Store Data - 2017'!$D1375,"mmmm")</f>
        <v>July</v>
      </c>
      <c r="G1375" s="22" t="str">
        <f>TEXT('Store Data - 2017'!$D1375,"dddd")</f>
        <v>Friday</v>
      </c>
      <c r="H1375" s="16" t="s">
        <v>760</v>
      </c>
      <c r="I1375" s="16" t="s">
        <v>2545</v>
      </c>
      <c r="J1375" s="16" t="s">
        <v>2546</v>
      </c>
      <c r="K1375" s="21">
        <f>1/COUNTIF(J:J,'Store Data - 2017'!$J1375)</f>
        <v>0.2</v>
      </c>
      <c r="L1375" s="16" t="s">
        <v>25</v>
      </c>
      <c r="M1375" s="16" t="s">
        <v>26</v>
      </c>
      <c r="N1375" s="16" t="s">
        <v>1372</v>
      </c>
      <c r="O1375" s="16" t="s">
        <v>2631</v>
      </c>
      <c r="P1375" s="16">
        <v>84107</v>
      </c>
      <c r="Q1375" s="16" t="s">
        <v>120</v>
      </c>
      <c r="R1375" s="16" t="s">
        <v>1688</v>
      </c>
      <c r="S1375" s="16" t="s">
        <v>31</v>
      </c>
      <c r="T1375" s="16" t="s">
        <v>146</v>
      </c>
      <c r="U1375" s="16" t="s">
        <v>1689</v>
      </c>
      <c r="V1375" s="18">
        <v>25.99</v>
      </c>
      <c r="W1375" s="16">
        <v>1</v>
      </c>
      <c r="X1375" s="16">
        <v>0</v>
      </c>
      <c r="Y1375" s="18">
        <v>7.5370999999999997</v>
      </c>
    </row>
    <row r="1376" spans="1:25" x14ac:dyDescent="0.3">
      <c r="A1376" s="13">
        <v>4277</v>
      </c>
      <c r="B1376" s="13" t="s">
        <v>3870</v>
      </c>
      <c r="C1376" s="21">
        <f>1/COUNTIF(B:B,'Store Data - 2017'!$B1376)</f>
        <v>1</v>
      </c>
      <c r="D1376" s="14">
        <v>42965</v>
      </c>
      <c r="E1376" s="14">
        <v>42969</v>
      </c>
      <c r="F1376" s="22" t="str">
        <f>TEXT('Store Data - 2017'!$D1376,"mmmm")</f>
        <v>August</v>
      </c>
      <c r="G1376" s="22" t="str">
        <f>TEXT('Store Data - 2017'!$D1376,"dddd")</f>
        <v>Friday</v>
      </c>
      <c r="H1376" s="13" t="s">
        <v>22</v>
      </c>
      <c r="I1376" s="13" t="s">
        <v>3255</v>
      </c>
      <c r="J1376" s="13" t="s">
        <v>3256</v>
      </c>
      <c r="K1376" s="21">
        <f>1/COUNTIF(J:J,'Store Data - 2017'!$J1376)</f>
        <v>0.5</v>
      </c>
      <c r="L1376" s="13" t="s">
        <v>48</v>
      </c>
      <c r="M1376" s="13" t="s">
        <v>26</v>
      </c>
      <c r="N1376" s="13" t="s">
        <v>432</v>
      </c>
      <c r="O1376" s="13" t="s">
        <v>433</v>
      </c>
      <c r="P1376" s="13">
        <v>98105</v>
      </c>
      <c r="Q1376" s="13" t="s">
        <v>120</v>
      </c>
      <c r="R1376" s="13" t="s">
        <v>3871</v>
      </c>
      <c r="S1376" s="13" t="s">
        <v>31</v>
      </c>
      <c r="T1376" s="13" t="s">
        <v>70</v>
      </c>
      <c r="U1376" s="13" t="s">
        <v>3872</v>
      </c>
      <c r="V1376" s="15">
        <v>323.10000000000002</v>
      </c>
      <c r="W1376" s="13">
        <v>2</v>
      </c>
      <c r="X1376" s="13">
        <v>0</v>
      </c>
      <c r="Y1376" s="15">
        <v>61.389000000000003</v>
      </c>
    </row>
    <row r="1377" spans="1:25" x14ac:dyDescent="0.3">
      <c r="A1377" s="16">
        <v>4288</v>
      </c>
      <c r="B1377" s="16" t="s">
        <v>3873</v>
      </c>
      <c r="C1377" s="21">
        <f>1/COUNTIF(B:B,'Store Data - 2017'!$B1377)</f>
        <v>1</v>
      </c>
      <c r="D1377" s="17">
        <v>43097</v>
      </c>
      <c r="E1377" s="17">
        <v>43103</v>
      </c>
      <c r="F1377" s="22" t="str">
        <f>TEXT('Store Data - 2017'!$D1377,"mmmm")</f>
        <v>December</v>
      </c>
      <c r="G1377" s="22" t="str">
        <f>TEXT('Store Data - 2017'!$D1377,"dddd")</f>
        <v>Thursday</v>
      </c>
      <c r="H1377" s="16" t="s">
        <v>22</v>
      </c>
      <c r="I1377" s="16" t="s">
        <v>2172</v>
      </c>
      <c r="J1377" s="16" t="s">
        <v>2173</v>
      </c>
      <c r="K1377" s="21">
        <f>1/COUNTIF(J:J,'Store Data - 2017'!$J1377)</f>
        <v>0.14285714285714285</v>
      </c>
      <c r="L1377" s="16" t="s">
        <v>48</v>
      </c>
      <c r="M1377" s="16" t="s">
        <v>26</v>
      </c>
      <c r="N1377" s="16" t="s">
        <v>3874</v>
      </c>
      <c r="O1377" s="16" t="s">
        <v>227</v>
      </c>
      <c r="P1377" s="16">
        <v>37211</v>
      </c>
      <c r="Q1377" s="16" t="s">
        <v>29</v>
      </c>
      <c r="R1377" s="16" t="s">
        <v>807</v>
      </c>
      <c r="S1377" s="16" t="s">
        <v>31</v>
      </c>
      <c r="T1377" s="16" t="s">
        <v>70</v>
      </c>
      <c r="U1377" s="16" t="s">
        <v>808</v>
      </c>
      <c r="V1377" s="18">
        <v>64.784000000000006</v>
      </c>
      <c r="W1377" s="16">
        <v>1</v>
      </c>
      <c r="X1377" s="16">
        <v>0.2</v>
      </c>
      <c r="Y1377" s="18">
        <v>-12.956799999999999</v>
      </c>
    </row>
    <row r="1378" spans="1:25" x14ac:dyDescent="0.3">
      <c r="A1378" s="13">
        <v>4291</v>
      </c>
      <c r="B1378" s="13" t="s">
        <v>3875</v>
      </c>
      <c r="C1378" s="21">
        <f>1/COUNTIF(B:B,'Store Data - 2017'!$B1378)</f>
        <v>0.33333333333333331</v>
      </c>
      <c r="D1378" s="14">
        <v>43078</v>
      </c>
      <c r="E1378" s="14">
        <v>43082</v>
      </c>
      <c r="F1378" s="22" t="str">
        <f>TEXT('Store Data - 2017'!$D1378,"mmmm")</f>
        <v>December</v>
      </c>
      <c r="G1378" s="22" t="str">
        <f>TEXT('Store Data - 2017'!$D1378,"dddd")</f>
        <v>Saturday</v>
      </c>
      <c r="H1378" s="13" t="s">
        <v>35</v>
      </c>
      <c r="I1378" s="13" t="s">
        <v>3876</v>
      </c>
      <c r="J1378" s="13" t="s">
        <v>3877</v>
      </c>
      <c r="K1378" s="21">
        <f>1/COUNTIF(J:J,'Store Data - 2017'!$J1378)</f>
        <v>0.25</v>
      </c>
      <c r="L1378" s="13" t="s">
        <v>48</v>
      </c>
      <c r="M1378" s="13" t="s">
        <v>26</v>
      </c>
      <c r="N1378" s="13" t="s">
        <v>452</v>
      </c>
      <c r="O1378" s="13" t="s">
        <v>134</v>
      </c>
      <c r="P1378" s="13">
        <v>90004</v>
      </c>
      <c r="Q1378" s="13" t="s">
        <v>120</v>
      </c>
      <c r="R1378" s="13" t="s">
        <v>2756</v>
      </c>
      <c r="S1378" s="13" t="s">
        <v>31</v>
      </c>
      <c r="T1378" s="13" t="s">
        <v>146</v>
      </c>
      <c r="U1378" s="13" t="s">
        <v>2757</v>
      </c>
      <c r="V1378" s="15">
        <v>11.16</v>
      </c>
      <c r="W1378" s="13">
        <v>2</v>
      </c>
      <c r="X1378" s="13">
        <v>0</v>
      </c>
      <c r="Y1378" s="15">
        <v>2.79</v>
      </c>
    </row>
    <row r="1379" spans="1:25" x14ac:dyDescent="0.3">
      <c r="A1379" s="16">
        <v>4292</v>
      </c>
      <c r="B1379" s="16" t="s">
        <v>3875</v>
      </c>
      <c r="C1379" s="21">
        <f>1/COUNTIF(B:B,'Store Data - 2017'!$B1379)</f>
        <v>0.33333333333333331</v>
      </c>
      <c r="D1379" s="17">
        <v>43078</v>
      </c>
      <c r="E1379" s="17">
        <v>43082</v>
      </c>
      <c r="F1379" s="22" t="str">
        <f>TEXT('Store Data - 2017'!$D1379,"mmmm")</f>
        <v>December</v>
      </c>
      <c r="G1379" s="22" t="str">
        <f>TEXT('Store Data - 2017'!$D1379,"dddd")</f>
        <v>Saturday</v>
      </c>
      <c r="H1379" s="16" t="s">
        <v>35</v>
      </c>
      <c r="I1379" s="16" t="s">
        <v>3876</v>
      </c>
      <c r="J1379" s="16" t="s">
        <v>3877</v>
      </c>
      <c r="K1379" s="21">
        <f>1/COUNTIF(J:J,'Store Data - 2017'!$J1379)</f>
        <v>0.25</v>
      </c>
      <c r="L1379" s="16" t="s">
        <v>48</v>
      </c>
      <c r="M1379" s="16" t="s">
        <v>26</v>
      </c>
      <c r="N1379" s="16" t="s">
        <v>452</v>
      </c>
      <c r="O1379" s="16" t="s">
        <v>134</v>
      </c>
      <c r="P1379" s="16">
        <v>90004</v>
      </c>
      <c r="Q1379" s="16" t="s">
        <v>120</v>
      </c>
      <c r="R1379" s="16" t="s">
        <v>3878</v>
      </c>
      <c r="S1379" s="16" t="s">
        <v>42</v>
      </c>
      <c r="T1379" s="16" t="s">
        <v>251</v>
      </c>
      <c r="U1379" s="16" t="s">
        <v>3879</v>
      </c>
      <c r="V1379" s="18">
        <v>896.32799999999997</v>
      </c>
      <c r="W1379" s="16">
        <v>9</v>
      </c>
      <c r="X1379" s="16">
        <v>0.2</v>
      </c>
      <c r="Y1379" s="18">
        <v>22.408200000000001</v>
      </c>
    </row>
    <row r="1380" spans="1:25" x14ac:dyDescent="0.3">
      <c r="A1380" s="13">
        <v>4293</v>
      </c>
      <c r="B1380" s="13" t="s">
        <v>3875</v>
      </c>
      <c r="C1380" s="21">
        <f>1/COUNTIF(B:B,'Store Data - 2017'!$B1380)</f>
        <v>0.33333333333333331</v>
      </c>
      <c r="D1380" s="14">
        <v>43078</v>
      </c>
      <c r="E1380" s="14">
        <v>43082</v>
      </c>
      <c r="F1380" s="22" t="str">
        <f>TEXT('Store Data - 2017'!$D1380,"mmmm")</f>
        <v>December</v>
      </c>
      <c r="G1380" s="22" t="str">
        <f>TEXT('Store Data - 2017'!$D1380,"dddd")</f>
        <v>Saturday</v>
      </c>
      <c r="H1380" s="13" t="s">
        <v>35</v>
      </c>
      <c r="I1380" s="13" t="s">
        <v>3876</v>
      </c>
      <c r="J1380" s="13" t="s">
        <v>3877</v>
      </c>
      <c r="K1380" s="21">
        <f>1/COUNTIF(J:J,'Store Data - 2017'!$J1380)</f>
        <v>0.25</v>
      </c>
      <c r="L1380" s="13" t="s">
        <v>48</v>
      </c>
      <c r="M1380" s="13" t="s">
        <v>26</v>
      </c>
      <c r="N1380" s="13" t="s">
        <v>452</v>
      </c>
      <c r="O1380" s="13" t="s">
        <v>134</v>
      </c>
      <c r="P1380" s="13">
        <v>90004</v>
      </c>
      <c r="Q1380" s="13" t="s">
        <v>120</v>
      </c>
      <c r="R1380" s="13" t="s">
        <v>3880</v>
      </c>
      <c r="S1380" s="13" t="s">
        <v>31</v>
      </c>
      <c r="T1380" s="13" t="s">
        <v>190</v>
      </c>
      <c r="U1380" s="13" t="s">
        <v>3881</v>
      </c>
      <c r="V1380" s="15">
        <v>189</v>
      </c>
      <c r="W1380" s="13">
        <v>1</v>
      </c>
      <c r="X1380" s="13">
        <v>0</v>
      </c>
      <c r="Y1380" s="15">
        <v>68.040000000000006</v>
      </c>
    </row>
    <row r="1381" spans="1:25" x14ac:dyDescent="0.3">
      <c r="A1381" s="16">
        <v>4294</v>
      </c>
      <c r="B1381" s="16" t="s">
        <v>3882</v>
      </c>
      <c r="C1381" s="21">
        <f>1/COUNTIF(B:B,'Store Data - 2017'!$B1381)</f>
        <v>1</v>
      </c>
      <c r="D1381" s="17">
        <v>42804</v>
      </c>
      <c r="E1381" s="17">
        <v>42810</v>
      </c>
      <c r="F1381" s="22" t="str">
        <f>TEXT('Store Data - 2017'!$D1381,"mmmm")</f>
        <v>March</v>
      </c>
      <c r="G1381" s="22" t="str">
        <f>TEXT('Store Data - 2017'!$D1381,"dddd")</f>
        <v>Friday</v>
      </c>
      <c r="H1381" s="16" t="s">
        <v>22</v>
      </c>
      <c r="I1381" s="16" t="s">
        <v>3883</v>
      </c>
      <c r="J1381" s="16" t="s">
        <v>3884</v>
      </c>
      <c r="K1381" s="21">
        <f>1/COUNTIF(J:J,'Store Data - 2017'!$J1381)</f>
        <v>0.33333333333333331</v>
      </c>
      <c r="L1381" s="16" t="s">
        <v>25</v>
      </c>
      <c r="M1381" s="16" t="s">
        <v>26</v>
      </c>
      <c r="N1381" s="16" t="s">
        <v>38</v>
      </c>
      <c r="O1381" s="16" t="s">
        <v>39</v>
      </c>
      <c r="P1381" s="16">
        <v>19140</v>
      </c>
      <c r="Q1381" s="16" t="s">
        <v>40</v>
      </c>
      <c r="R1381" s="16" t="s">
        <v>1886</v>
      </c>
      <c r="S1381" s="16" t="s">
        <v>61</v>
      </c>
      <c r="T1381" s="16" t="s">
        <v>62</v>
      </c>
      <c r="U1381" s="16" t="s">
        <v>1887</v>
      </c>
      <c r="V1381" s="18">
        <v>53.981999999999999</v>
      </c>
      <c r="W1381" s="16">
        <v>3</v>
      </c>
      <c r="X1381" s="16">
        <v>0.4</v>
      </c>
      <c r="Y1381" s="18">
        <v>-10.7964</v>
      </c>
    </row>
    <row r="1382" spans="1:25" x14ac:dyDescent="0.3">
      <c r="A1382" s="13">
        <v>4295</v>
      </c>
      <c r="B1382" s="13" t="s">
        <v>3885</v>
      </c>
      <c r="C1382" s="21">
        <f>1/COUNTIF(B:B,'Store Data - 2017'!$B1382)</f>
        <v>1</v>
      </c>
      <c r="D1382" s="14">
        <v>43030</v>
      </c>
      <c r="E1382" s="14">
        <v>43035</v>
      </c>
      <c r="F1382" s="22" t="str">
        <f>TEXT('Store Data - 2017'!$D1382,"mmmm")</f>
        <v>October</v>
      </c>
      <c r="G1382" s="22" t="str">
        <f>TEXT('Store Data - 2017'!$D1382,"dddd")</f>
        <v>Sunday</v>
      </c>
      <c r="H1382" s="13" t="s">
        <v>22</v>
      </c>
      <c r="I1382" s="13" t="s">
        <v>3886</v>
      </c>
      <c r="J1382" s="13" t="s">
        <v>3887</v>
      </c>
      <c r="K1382" s="21">
        <f>1/COUNTIF(J:J,'Store Data - 2017'!$J1382)</f>
        <v>0.5</v>
      </c>
      <c r="L1382" s="13" t="s">
        <v>57</v>
      </c>
      <c r="M1382" s="13" t="s">
        <v>26</v>
      </c>
      <c r="N1382" s="13" t="s">
        <v>3888</v>
      </c>
      <c r="O1382" s="13" t="s">
        <v>119</v>
      </c>
      <c r="P1382" s="13">
        <v>97756</v>
      </c>
      <c r="Q1382" s="13" t="s">
        <v>120</v>
      </c>
      <c r="R1382" s="13" t="s">
        <v>3889</v>
      </c>
      <c r="S1382" s="13" t="s">
        <v>42</v>
      </c>
      <c r="T1382" s="13" t="s">
        <v>251</v>
      </c>
      <c r="U1382" s="13" t="s">
        <v>3890</v>
      </c>
      <c r="V1382" s="15">
        <v>177.22499999999999</v>
      </c>
      <c r="W1382" s="13">
        <v>5</v>
      </c>
      <c r="X1382" s="13">
        <v>0.5</v>
      </c>
      <c r="Y1382" s="15">
        <v>-120.51300000000001</v>
      </c>
    </row>
    <row r="1383" spans="1:25" x14ac:dyDescent="0.3">
      <c r="A1383" s="16">
        <v>4296</v>
      </c>
      <c r="B1383" s="16" t="s">
        <v>3891</v>
      </c>
      <c r="C1383" s="21">
        <f>1/COUNTIF(B:B,'Store Data - 2017'!$B1383)</f>
        <v>1</v>
      </c>
      <c r="D1383" s="17">
        <v>42919</v>
      </c>
      <c r="E1383" s="17">
        <v>42926</v>
      </c>
      <c r="F1383" s="22" t="str">
        <f>TEXT('Store Data - 2017'!$D1383,"mmmm")</f>
        <v>July</v>
      </c>
      <c r="G1383" s="22" t="str">
        <f>TEXT('Store Data - 2017'!$D1383,"dddd")</f>
        <v>Monday</v>
      </c>
      <c r="H1383" s="16" t="s">
        <v>22</v>
      </c>
      <c r="I1383" s="16" t="s">
        <v>212</v>
      </c>
      <c r="J1383" s="16" t="s">
        <v>213</v>
      </c>
      <c r="K1383" s="21">
        <f>1/COUNTIF(J:J,'Store Data - 2017'!$J1383)</f>
        <v>0.16666666666666666</v>
      </c>
      <c r="L1383" s="16" t="s">
        <v>25</v>
      </c>
      <c r="M1383" s="16" t="s">
        <v>26</v>
      </c>
      <c r="N1383" s="16" t="s">
        <v>3892</v>
      </c>
      <c r="O1383" s="16" t="s">
        <v>134</v>
      </c>
      <c r="P1383" s="16">
        <v>95610</v>
      </c>
      <c r="Q1383" s="16" t="s">
        <v>120</v>
      </c>
      <c r="R1383" s="16" t="s">
        <v>3680</v>
      </c>
      <c r="S1383" s="16" t="s">
        <v>42</v>
      </c>
      <c r="T1383" s="16" t="s">
        <v>87</v>
      </c>
      <c r="U1383" s="16" t="s">
        <v>3681</v>
      </c>
      <c r="V1383" s="18">
        <v>129.38999999999999</v>
      </c>
      <c r="W1383" s="16">
        <v>3</v>
      </c>
      <c r="X1383" s="16">
        <v>0</v>
      </c>
      <c r="Y1383" s="18">
        <v>54.343800000000002</v>
      </c>
    </row>
    <row r="1384" spans="1:25" x14ac:dyDescent="0.3">
      <c r="A1384" s="13">
        <v>4297</v>
      </c>
      <c r="B1384" s="13" t="s">
        <v>3893</v>
      </c>
      <c r="C1384" s="21">
        <f>1/COUNTIF(B:B,'Store Data - 2017'!$B1384)</f>
        <v>1</v>
      </c>
      <c r="D1384" s="14">
        <v>42982</v>
      </c>
      <c r="E1384" s="14">
        <v>42988</v>
      </c>
      <c r="F1384" s="22" t="str">
        <f>TEXT('Store Data - 2017'!$D1384,"mmmm")</f>
        <v>September</v>
      </c>
      <c r="G1384" s="22" t="str">
        <f>TEXT('Store Data - 2017'!$D1384,"dddd")</f>
        <v>Monday</v>
      </c>
      <c r="H1384" s="13" t="s">
        <v>22</v>
      </c>
      <c r="I1384" s="13" t="s">
        <v>722</v>
      </c>
      <c r="J1384" s="13" t="s">
        <v>723</v>
      </c>
      <c r="K1384" s="21">
        <f>1/COUNTIF(J:J,'Store Data - 2017'!$J1384)</f>
        <v>0.16666666666666666</v>
      </c>
      <c r="L1384" s="13" t="s">
        <v>57</v>
      </c>
      <c r="M1384" s="13" t="s">
        <v>26</v>
      </c>
      <c r="N1384" s="13" t="s">
        <v>452</v>
      </c>
      <c r="O1384" s="13" t="s">
        <v>134</v>
      </c>
      <c r="P1384" s="13">
        <v>90032</v>
      </c>
      <c r="Q1384" s="13" t="s">
        <v>120</v>
      </c>
      <c r="R1384" s="13" t="s">
        <v>3894</v>
      </c>
      <c r="S1384" s="13" t="s">
        <v>31</v>
      </c>
      <c r="T1384" s="13" t="s">
        <v>70</v>
      </c>
      <c r="U1384" s="13" t="s">
        <v>3895</v>
      </c>
      <c r="V1384" s="15">
        <v>54.32</v>
      </c>
      <c r="W1384" s="13">
        <v>4</v>
      </c>
      <c r="X1384" s="13">
        <v>0</v>
      </c>
      <c r="Y1384" s="15">
        <v>0.54320000000000002</v>
      </c>
    </row>
    <row r="1385" spans="1:25" x14ac:dyDescent="0.3">
      <c r="A1385" s="16">
        <v>4298</v>
      </c>
      <c r="B1385" s="16" t="s">
        <v>3896</v>
      </c>
      <c r="C1385" s="21">
        <f>1/COUNTIF(B:B,'Store Data - 2017'!$B1385)</f>
        <v>0.2</v>
      </c>
      <c r="D1385" s="17">
        <v>42970</v>
      </c>
      <c r="E1385" s="17">
        <v>42973</v>
      </c>
      <c r="F1385" s="22" t="str">
        <f>TEXT('Store Data - 2017'!$D1385,"mmmm")</f>
        <v>August</v>
      </c>
      <c r="G1385" s="22" t="str">
        <f>TEXT('Store Data - 2017'!$D1385,"dddd")</f>
        <v>Wednesday</v>
      </c>
      <c r="H1385" s="16" t="s">
        <v>35</v>
      </c>
      <c r="I1385" s="16" t="s">
        <v>1131</v>
      </c>
      <c r="J1385" s="16" t="s">
        <v>1132</v>
      </c>
      <c r="K1385" s="21">
        <f>1/COUNTIF(J:J,'Store Data - 2017'!$J1385)</f>
        <v>0.1</v>
      </c>
      <c r="L1385" s="16" t="s">
        <v>25</v>
      </c>
      <c r="M1385" s="16" t="s">
        <v>26</v>
      </c>
      <c r="N1385" s="16" t="s">
        <v>3897</v>
      </c>
      <c r="O1385" s="16" t="s">
        <v>68</v>
      </c>
      <c r="P1385" s="16">
        <v>32303</v>
      </c>
      <c r="Q1385" s="16" t="s">
        <v>29</v>
      </c>
      <c r="R1385" s="16" t="s">
        <v>2914</v>
      </c>
      <c r="S1385" s="16" t="s">
        <v>61</v>
      </c>
      <c r="T1385" s="16" t="s">
        <v>62</v>
      </c>
      <c r="U1385" s="16" t="s">
        <v>2915</v>
      </c>
      <c r="V1385" s="18">
        <v>4367.8959999999997</v>
      </c>
      <c r="W1385" s="16">
        <v>13</v>
      </c>
      <c r="X1385" s="16">
        <v>0.2</v>
      </c>
      <c r="Y1385" s="18">
        <v>327.59219999999999</v>
      </c>
    </row>
    <row r="1386" spans="1:25" x14ac:dyDescent="0.3">
      <c r="A1386" s="13">
        <v>4299</v>
      </c>
      <c r="B1386" s="13" t="s">
        <v>3896</v>
      </c>
      <c r="C1386" s="21">
        <f>1/COUNTIF(B:B,'Store Data - 2017'!$B1386)</f>
        <v>0.2</v>
      </c>
      <c r="D1386" s="14">
        <v>42970</v>
      </c>
      <c r="E1386" s="14">
        <v>42973</v>
      </c>
      <c r="F1386" s="22" t="str">
        <f>TEXT('Store Data - 2017'!$D1386,"mmmm")</f>
        <v>August</v>
      </c>
      <c r="G1386" s="22" t="str">
        <f>TEXT('Store Data - 2017'!$D1386,"dddd")</f>
        <v>Wednesday</v>
      </c>
      <c r="H1386" s="13" t="s">
        <v>35</v>
      </c>
      <c r="I1386" s="13" t="s">
        <v>1131</v>
      </c>
      <c r="J1386" s="13" t="s">
        <v>1132</v>
      </c>
      <c r="K1386" s="21">
        <f>1/COUNTIF(J:J,'Store Data - 2017'!$J1386)</f>
        <v>0.1</v>
      </c>
      <c r="L1386" s="13" t="s">
        <v>25</v>
      </c>
      <c r="M1386" s="13" t="s">
        <v>26</v>
      </c>
      <c r="N1386" s="13" t="s">
        <v>3897</v>
      </c>
      <c r="O1386" s="13" t="s">
        <v>68</v>
      </c>
      <c r="P1386" s="13">
        <v>32303</v>
      </c>
      <c r="Q1386" s="13" t="s">
        <v>29</v>
      </c>
      <c r="R1386" s="13" t="s">
        <v>3898</v>
      </c>
      <c r="S1386" s="13" t="s">
        <v>31</v>
      </c>
      <c r="T1386" s="13" t="s">
        <v>32</v>
      </c>
      <c r="U1386" s="13" t="s">
        <v>3899</v>
      </c>
      <c r="V1386" s="15">
        <v>49.567999999999998</v>
      </c>
      <c r="W1386" s="13">
        <v>2</v>
      </c>
      <c r="X1386" s="13">
        <v>0.2</v>
      </c>
      <c r="Y1386" s="15">
        <v>15.49</v>
      </c>
    </row>
    <row r="1387" spans="1:25" x14ac:dyDescent="0.3">
      <c r="A1387" s="16">
        <v>4300</v>
      </c>
      <c r="B1387" s="16" t="s">
        <v>3896</v>
      </c>
      <c r="C1387" s="21">
        <f>1/COUNTIF(B:B,'Store Data - 2017'!$B1387)</f>
        <v>0.2</v>
      </c>
      <c r="D1387" s="17">
        <v>42970</v>
      </c>
      <c r="E1387" s="17">
        <v>42973</v>
      </c>
      <c r="F1387" s="22" t="str">
        <f>TEXT('Store Data - 2017'!$D1387,"mmmm")</f>
        <v>August</v>
      </c>
      <c r="G1387" s="22" t="str">
        <f>TEXT('Store Data - 2017'!$D1387,"dddd")</f>
        <v>Wednesday</v>
      </c>
      <c r="H1387" s="16" t="s">
        <v>35</v>
      </c>
      <c r="I1387" s="16" t="s">
        <v>1131</v>
      </c>
      <c r="J1387" s="16" t="s">
        <v>1132</v>
      </c>
      <c r="K1387" s="21">
        <f>1/COUNTIF(J:J,'Store Data - 2017'!$J1387)</f>
        <v>0.1</v>
      </c>
      <c r="L1387" s="16" t="s">
        <v>25</v>
      </c>
      <c r="M1387" s="16" t="s">
        <v>26</v>
      </c>
      <c r="N1387" s="16" t="s">
        <v>3897</v>
      </c>
      <c r="O1387" s="16" t="s">
        <v>68</v>
      </c>
      <c r="P1387" s="16">
        <v>32303</v>
      </c>
      <c r="Q1387" s="16" t="s">
        <v>29</v>
      </c>
      <c r="R1387" s="16" t="s">
        <v>3900</v>
      </c>
      <c r="S1387" s="16" t="s">
        <v>31</v>
      </c>
      <c r="T1387" s="16" t="s">
        <v>190</v>
      </c>
      <c r="U1387" s="16" t="s">
        <v>3901</v>
      </c>
      <c r="V1387" s="18">
        <v>161.376</v>
      </c>
      <c r="W1387" s="16">
        <v>6</v>
      </c>
      <c r="X1387" s="16">
        <v>0.2</v>
      </c>
      <c r="Y1387" s="18">
        <v>12.103199999999999</v>
      </c>
    </row>
    <row r="1388" spans="1:25" x14ac:dyDescent="0.3">
      <c r="A1388" s="13">
        <v>4301</v>
      </c>
      <c r="B1388" s="13" t="s">
        <v>3896</v>
      </c>
      <c r="C1388" s="21">
        <f>1/COUNTIF(B:B,'Store Data - 2017'!$B1388)</f>
        <v>0.2</v>
      </c>
      <c r="D1388" s="14">
        <v>42970</v>
      </c>
      <c r="E1388" s="14">
        <v>42973</v>
      </c>
      <c r="F1388" s="22" t="str">
        <f>TEXT('Store Data - 2017'!$D1388,"mmmm")</f>
        <v>August</v>
      </c>
      <c r="G1388" s="22" t="str">
        <f>TEXT('Store Data - 2017'!$D1388,"dddd")</f>
        <v>Wednesday</v>
      </c>
      <c r="H1388" s="13" t="s">
        <v>35</v>
      </c>
      <c r="I1388" s="13" t="s">
        <v>1131</v>
      </c>
      <c r="J1388" s="13" t="s">
        <v>1132</v>
      </c>
      <c r="K1388" s="21">
        <f>1/COUNTIF(J:J,'Store Data - 2017'!$J1388)</f>
        <v>0.1</v>
      </c>
      <c r="L1388" s="13" t="s">
        <v>25</v>
      </c>
      <c r="M1388" s="13" t="s">
        <v>26</v>
      </c>
      <c r="N1388" s="13" t="s">
        <v>3897</v>
      </c>
      <c r="O1388" s="13" t="s">
        <v>68</v>
      </c>
      <c r="P1388" s="13">
        <v>32303</v>
      </c>
      <c r="Q1388" s="13" t="s">
        <v>29</v>
      </c>
      <c r="R1388" s="13" t="s">
        <v>3902</v>
      </c>
      <c r="S1388" s="13" t="s">
        <v>42</v>
      </c>
      <c r="T1388" s="13" t="s">
        <v>87</v>
      </c>
      <c r="U1388" s="13" t="s">
        <v>3903</v>
      </c>
      <c r="V1388" s="15">
        <v>2.7839999999999998</v>
      </c>
      <c r="W1388" s="13">
        <v>2</v>
      </c>
      <c r="X1388" s="13">
        <v>0.2</v>
      </c>
      <c r="Y1388" s="15">
        <v>0.41760000000000003</v>
      </c>
    </row>
    <row r="1389" spans="1:25" x14ac:dyDescent="0.3">
      <c r="A1389" s="16">
        <v>4302</v>
      </c>
      <c r="B1389" s="16" t="s">
        <v>3896</v>
      </c>
      <c r="C1389" s="21">
        <f>1/COUNTIF(B:B,'Store Data - 2017'!$B1389)</f>
        <v>0.2</v>
      </c>
      <c r="D1389" s="17">
        <v>42970</v>
      </c>
      <c r="E1389" s="17">
        <v>42973</v>
      </c>
      <c r="F1389" s="22" t="str">
        <f>TEXT('Store Data - 2017'!$D1389,"mmmm")</f>
        <v>August</v>
      </c>
      <c r="G1389" s="22" t="str">
        <f>TEXT('Store Data - 2017'!$D1389,"dddd")</f>
        <v>Wednesday</v>
      </c>
      <c r="H1389" s="16" t="s">
        <v>35</v>
      </c>
      <c r="I1389" s="16" t="s">
        <v>1131</v>
      </c>
      <c r="J1389" s="16" t="s">
        <v>1132</v>
      </c>
      <c r="K1389" s="21">
        <f>1/COUNTIF(J:J,'Store Data - 2017'!$J1389)</f>
        <v>0.1</v>
      </c>
      <c r="L1389" s="16" t="s">
        <v>25</v>
      </c>
      <c r="M1389" s="16" t="s">
        <v>26</v>
      </c>
      <c r="N1389" s="16" t="s">
        <v>3897</v>
      </c>
      <c r="O1389" s="16" t="s">
        <v>68</v>
      </c>
      <c r="P1389" s="16">
        <v>32303</v>
      </c>
      <c r="Q1389" s="16" t="s">
        <v>29</v>
      </c>
      <c r="R1389" s="16" t="s">
        <v>3904</v>
      </c>
      <c r="S1389" s="16" t="s">
        <v>31</v>
      </c>
      <c r="T1389" s="16" t="s">
        <v>32</v>
      </c>
      <c r="U1389" s="16" t="s">
        <v>3905</v>
      </c>
      <c r="V1389" s="18">
        <v>8.7200000000000006</v>
      </c>
      <c r="W1389" s="16">
        <v>5</v>
      </c>
      <c r="X1389" s="16">
        <v>0.2</v>
      </c>
      <c r="Y1389" s="18">
        <v>2.9430000000000001</v>
      </c>
    </row>
    <row r="1390" spans="1:25" x14ac:dyDescent="0.3">
      <c r="A1390" s="13">
        <v>4319</v>
      </c>
      <c r="B1390" s="13" t="s">
        <v>3906</v>
      </c>
      <c r="C1390" s="21">
        <f>1/COUNTIF(B:B,'Store Data - 2017'!$B1390)</f>
        <v>1</v>
      </c>
      <c r="D1390" s="14">
        <v>43076</v>
      </c>
      <c r="E1390" s="14">
        <v>43080</v>
      </c>
      <c r="F1390" s="22" t="str">
        <f>TEXT('Store Data - 2017'!$D1390,"mmmm")</f>
        <v>December</v>
      </c>
      <c r="G1390" s="22" t="str">
        <f>TEXT('Store Data - 2017'!$D1390,"dddd")</f>
        <v>Thursday</v>
      </c>
      <c r="H1390" s="13" t="s">
        <v>22</v>
      </c>
      <c r="I1390" s="13" t="s">
        <v>1779</v>
      </c>
      <c r="J1390" s="13" t="s">
        <v>1780</v>
      </c>
      <c r="K1390" s="21">
        <f>1/COUNTIF(J:J,'Store Data - 2017'!$J1390)</f>
        <v>0.5</v>
      </c>
      <c r="L1390" s="13" t="s">
        <v>25</v>
      </c>
      <c r="M1390" s="13" t="s">
        <v>26</v>
      </c>
      <c r="N1390" s="13" t="s">
        <v>445</v>
      </c>
      <c r="O1390" s="13" t="s">
        <v>329</v>
      </c>
      <c r="P1390" s="13">
        <v>23223</v>
      </c>
      <c r="Q1390" s="13" t="s">
        <v>29</v>
      </c>
      <c r="R1390" s="13" t="s">
        <v>3907</v>
      </c>
      <c r="S1390" s="13" t="s">
        <v>42</v>
      </c>
      <c r="T1390" s="13" t="s">
        <v>87</v>
      </c>
      <c r="U1390" s="13" t="s">
        <v>3908</v>
      </c>
      <c r="V1390" s="15">
        <v>82.38</v>
      </c>
      <c r="W1390" s="13">
        <v>6</v>
      </c>
      <c r="X1390" s="13">
        <v>0</v>
      </c>
      <c r="Y1390" s="15">
        <v>25.537800000000001</v>
      </c>
    </row>
    <row r="1391" spans="1:25" x14ac:dyDescent="0.3">
      <c r="A1391" s="16">
        <v>4329</v>
      </c>
      <c r="B1391" s="16" t="s">
        <v>3909</v>
      </c>
      <c r="C1391" s="21">
        <f>1/COUNTIF(B:B,'Store Data - 2017'!$B1391)</f>
        <v>1</v>
      </c>
      <c r="D1391" s="17">
        <v>42826</v>
      </c>
      <c r="E1391" s="17">
        <v>42832</v>
      </c>
      <c r="F1391" s="22" t="str">
        <f>TEXT('Store Data - 2017'!$D1391,"mmmm")</f>
        <v>April</v>
      </c>
      <c r="G1391" s="22" t="str">
        <f>TEXT('Store Data - 2017'!$D1391,"dddd")</f>
        <v>Saturday</v>
      </c>
      <c r="H1391" s="16" t="s">
        <v>22</v>
      </c>
      <c r="I1391" s="16" t="s">
        <v>1902</v>
      </c>
      <c r="J1391" s="16" t="s">
        <v>1903</v>
      </c>
      <c r="K1391" s="21">
        <f>1/COUNTIF(J:J,'Store Data - 2017'!$J1391)</f>
        <v>0.1111111111111111</v>
      </c>
      <c r="L1391" s="16" t="s">
        <v>25</v>
      </c>
      <c r="M1391" s="16" t="s">
        <v>26</v>
      </c>
      <c r="N1391" s="16" t="s">
        <v>126</v>
      </c>
      <c r="O1391" s="16" t="s">
        <v>127</v>
      </c>
      <c r="P1391" s="16">
        <v>10011</v>
      </c>
      <c r="Q1391" s="16" t="s">
        <v>40</v>
      </c>
      <c r="R1391" s="16" t="s">
        <v>2849</v>
      </c>
      <c r="S1391" s="16" t="s">
        <v>31</v>
      </c>
      <c r="T1391" s="16" t="s">
        <v>32</v>
      </c>
      <c r="U1391" s="16" t="s">
        <v>2850</v>
      </c>
      <c r="V1391" s="18">
        <v>42.93</v>
      </c>
      <c r="W1391" s="16">
        <v>9</v>
      </c>
      <c r="X1391" s="16">
        <v>0</v>
      </c>
      <c r="Y1391" s="18">
        <v>19.3185</v>
      </c>
    </row>
    <row r="1392" spans="1:25" x14ac:dyDescent="0.3">
      <c r="A1392" s="13">
        <v>4330</v>
      </c>
      <c r="B1392" s="13" t="s">
        <v>3910</v>
      </c>
      <c r="C1392" s="21">
        <f>1/COUNTIF(B:B,'Store Data - 2017'!$B1392)</f>
        <v>0.5</v>
      </c>
      <c r="D1392" s="14">
        <v>43011</v>
      </c>
      <c r="E1392" s="14">
        <v>43017</v>
      </c>
      <c r="F1392" s="22" t="str">
        <f>TEXT('Store Data - 2017'!$D1392,"mmmm")</f>
        <v>October</v>
      </c>
      <c r="G1392" s="22" t="str">
        <f>TEXT('Store Data - 2017'!$D1392,"dddd")</f>
        <v>Tuesday</v>
      </c>
      <c r="H1392" s="13" t="s">
        <v>22</v>
      </c>
      <c r="I1392" s="13" t="s">
        <v>1131</v>
      </c>
      <c r="J1392" s="13" t="s">
        <v>1132</v>
      </c>
      <c r="K1392" s="21">
        <f>1/COUNTIF(J:J,'Store Data - 2017'!$J1392)</f>
        <v>0.1</v>
      </c>
      <c r="L1392" s="13" t="s">
        <v>25</v>
      </c>
      <c r="M1392" s="13" t="s">
        <v>26</v>
      </c>
      <c r="N1392" s="13" t="s">
        <v>3911</v>
      </c>
      <c r="O1392" s="13" t="s">
        <v>68</v>
      </c>
      <c r="P1392" s="13">
        <v>33012</v>
      </c>
      <c r="Q1392" s="13" t="s">
        <v>29</v>
      </c>
      <c r="R1392" s="13" t="s">
        <v>3912</v>
      </c>
      <c r="S1392" s="13" t="s">
        <v>31</v>
      </c>
      <c r="T1392" s="13" t="s">
        <v>32</v>
      </c>
      <c r="U1392" s="13" t="s">
        <v>3913</v>
      </c>
      <c r="V1392" s="15">
        <v>15.552</v>
      </c>
      <c r="W1392" s="13">
        <v>3</v>
      </c>
      <c r="X1392" s="13">
        <v>0.2</v>
      </c>
      <c r="Y1392" s="15">
        <v>5.4432</v>
      </c>
    </row>
    <row r="1393" spans="1:25" x14ac:dyDescent="0.3">
      <c r="A1393" s="16">
        <v>4331</v>
      </c>
      <c r="B1393" s="16" t="s">
        <v>3910</v>
      </c>
      <c r="C1393" s="21">
        <f>1/COUNTIF(B:B,'Store Data - 2017'!$B1393)</f>
        <v>0.5</v>
      </c>
      <c r="D1393" s="17">
        <v>43011</v>
      </c>
      <c r="E1393" s="17">
        <v>43017</v>
      </c>
      <c r="F1393" s="22" t="str">
        <f>TEXT('Store Data - 2017'!$D1393,"mmmm")</f>
        <v>October</v>
      </c>
      <c r="G1393" s="22" t="str">
        <f>TEXT('Store Data - 2017'!$D1393,"dddd")</f>
        <v>Tuesday</v>
      </c>
      <c r="H1393" s="16" t="s">
        <v>22</v>
      </c>
      <c r="I1393" s="16" t="s">
        <v>1131</v>
      </c>
      <c r="J1393" s="16" t="s">
        <v>1132</v>
      </c>
      <c r="K1393" s="21">
        <f>1/COUNTIF(J:J,'Store Data - 2017'!$J1393)</f>
        <v>0.1</v>
      </c>
      <c r="L1393" s="16" t="s">
        <v>25</v>
      </c>
      <c r="M1393" s="16" t="s">
        <v>26</v>
      </c>
      <c r="N1393" s="16" t="s">
        <v>3911</v>
      </c>
      <c r="O1393" s="16" t="s">
        <v>68</v>
      </c>
      <c r="P1393" s="16">
        <v>33012</v>
      </c>
      <c r="Q1393" s="16" t="s">
        <v>29</v>
      </c>
      <c r="R1393" s="16" t="s">
        <v>751</v>
      </c>
      <c r="S1393" s="16" t="s">
        <v>31</v>
      </c>
      <c r="T1393" s="16" t="s">
        <v>190</v>
      </c>
      <c r="U1393" s="16" t="s">
        <v>752</v>
      </c>
      <c r="V1393" s="18">
        <v>17.920000000000002</v>
      </c>
      <c r="W1393" s="16">
        <v>5</v>
      </c>
      <c r="X1393" s="16">
        <v>0.2</v>
      </c>
      <c r="Y1393" s="18">
        <v>1.1200000000000001</v>
      </c>
    </row>
    <row r="1394" spans="1:25" x14ac:dyDescent="0.3">
      <c r="A1394" s="13">
        <v>4332</v>
      </c>
      <c r="B1394" s="13" t="s">
        <v>3914</v>
      </c>
      <c r="C1394" s="21">
        <f>1/COUNTIF(B:B,'Store Data - 2017'!$B1394)</f>
        <v>0.5</v>
      </c>
      <c r="D1394" s="14">
        <v>42979</v>
      </c>
      <c r="E1394" s="14">
        <v>42984</v>
      </c>
      <c r="F1394" s="22" t="str">
        <f>TEXT('Store Data - 2017'!$D1394,"mmmm")</f>
        <v>September</v>
      </c>
      <c r="G1394" s="22" t="str">
        <f>TEXT('Store Data - 2017'!$D1394,"dddd")</f>
        <v>Friday</v>
      </c>
      <c r="H1394" s="13" t="s">
        <v>22</v>
      </c>
      <c r="I1394" s="13" t="s">
        <v>3915</v>
      </c>
      <c r="J1394" s="13" t="s">
        <v>3916</v>
      </c>
      <c r="K1394" s="21">
        <f>1/COUNTIF(J:J,'Store Data - 2017'!$J1394)</f>
        <v>0.5</v>
      </c>
      <c r="L1394" s="13" t="s">
        <v>25</v>
      </c>
      <c r="M1394" s="13" t="s">
        <v>26</v>
      </c>
      <c r="N1394" s="13" t="s">
        <v>3888</v>
      </c>
      <c r="O1394" s="13" t="s">
        <v>433</v>
      </c>
      <c r="P1394" s="13">
        <v>98052</v>
      </c>
      <c r="Q1394" s="13" t="s">
        <v>120</v>
      </c>
      <c r="R1394" s="13" t="s">
        <v>109</v>
      </c>
      <c r="S1394" s="13" t="s">
        <v>61</v>
      </c>
      <c r="T1394" s="13" t="s">
        <v>110</v>
      </c>
      <c r="U1394" s="13" t="s">
        <v>111</v>
      </c>
      <c r="V1394" s="15">
        <v>19.989999999999998</v>
      </c>
      <c r="W1394" s="13">
        <v>1</v>
      </c>
      <c r="X1394" s="13">
        <v>0</v>
      </c>
      <c r="Y1394" s="15">
        <v>6.7965999999999998</v>
      </c>
    </row>
    <row r="1395" spans="1:25" x14ac:dyDescent="0.3">
      <c r="A1395" s="16">
        <v>4333</v>
      </c>
      <c r="B1395" s="16" t="s">
        <v>3914</v>
      </c>
      <c r="C1395" s="21">
        <f>1/COUNTIF(B:B,'Store Data - 2017'!$B1395)</f>
        <v>0.5</v>
      </c>
      <c r="D1395" s="17">
        <v>42979</v>
      </c>
      <c r="E1395" s="17">
        <v>42984</v>
      </c>
      <c r="F1395" s="22" t="str">
        <f>TEXT('Store Data - 2017'!$D1395,"mmmm")</f>
        <v>September</v>
      </c>
      <c r="G1395" s="22" t="str">
        <f>TEXT('Store Data - 2017'!$D1395,"dddd")</f>
        <v>Friday</v>
      </c>
      <c r="H1395" s="16" t="s">
        <v>22</v>
      </c>
      <c r="I1395" s="16" t="s">
        <v>3915</v>
      </c>
      <c r="J1395" s="16" t="s">
        <v>3916</v>
      </c>
      <c r="K1395" s="21">
        <f>1/COUNTIF(J:J,'Store Data - 2017'!$J1395)</f>
        <v>0.5</v>
      </c>
      <c r="L1395" s="16" t="s">
        <v>25</v>
      </c>
      <c r="M1395" s="16" t="s">
        <v>26</v>
      </c>
      <c r="N1395" s="16" t="s">
        <v>3888</v>
      </c>
      <c r="O1395" s="16" t="s">
        <v>433</v>
      </c>
      <c r="P1395" s="16">
        <v>98052</v>
      </c>
      <c r="Q1395" s="16" t="s">
        <v>120</v>
      </c>
      <c r="R1395" s="16" t="s">
        <v>3368</v>
      </c>
      <c r="S1395" s="16" t="s">
        <v>31</v>
      </c>
      <c r="T1395" s="16" t="s">
        <v>84</v>
      </c>
      <c r="U1395" s="16" t="s">
        <v>3369</v>
      </c>
      <c r="V1395" s="18">
        <v>22.92</v>
      </c>
      <c r="W1395" s="16">
        <v>5</v>
      </c>
      <c r="X1395" s="16">
        <v>0.2</v>
      </c>
      <c r="Y1395" s="18">
        <v>8.0220000000000002</v>
      </c>
    </row>
    <row r="1396" spans="1:25" x14ac:dyDescent="0.3">
      <c r="A1396" s="13">
        <v>4340</v>
      </c>
      <c r="B1396" s="13" t="s">
        <v>3917</v>
      </c>
      <c r="C1396" s="21">
        <f>1/COUNTIF(B:B,'Store Data - 2017'!$B1396)</f>
        <v>1</v>
      </c>
      <c r="D1396" s="14">
        <v>42974</v>
      </c>
      <c r="E1396" s="14">
        <v>42979</v>
      </c>
      <c r="F1396" s="22" t="str">
        <f>TEXT('Store Data - 2017'!$D1396,"mmmm")</f>
        <v>August</v>
      </c>
      <c r="G1396" s="22" t="str">
        <f>TEXT('Store Data - 2017'!$D1396,"dddd")</f>
        <v>Sunday</v>
      </c>
      <c r="H1396" s="13" t="s">
        <v>22</v>
      </c>
      <c r="I1396" s="13" t="s">
        <v>3708</v>
      </c>
      <c r="J1396" s="13" t="s">
        <v>3709</v>
      </c>
      <c r="K1396" s="21">
        <f>1/COUNTIF(J:J,'Store Data - 2017'!$J1396)</f>
        <v>0.1111111111111111</v>
      </c>
      <c r="L1396" s="13" t="s">
        <v>25</v>
      </c>
      <c r="M1396" s="13" t="s">
        <v>26</v>
      </c>
      <c r="N1396" s="13" t="s">
        <v>226</v>
      </c>
      <c r="O1396" s="13" t="s">
        <v>227</v>
      </c>
      <c r="P1396" s="13">
        <v>37064</v>
      </c>
      <c r="Q1396" s="13" t="s">
        <v>29</v>
      </c>
      <c r="R1396" s="13" t="s">
        <v>3918</v>
      </c>
      <c r="S1396" s="13" t="s">
        <v>31</v>
      </c>
      <c r="T1396" s="13" t="s">
        <v>32</v>
      </c>
      <c r="U1396" s="13" t="s">
        <v>3919</v>
      </c>
      <c r="V1396" s="15">
        <v>5.1840000000000002</v>
      </c>
      <c r="W1396" s="13">
        <v>1</v>
      </c>
      <c r="X1396" s="13">
        <v>0.2</v>
      </c>
      <c r="Y1396" s="15">
        <v>1.8144</v>
      </c>
    </row>
    <row r="1397" spans="1:25" x14ac:dyDescent="0.3">
      <c r="A1397" s="16">
        <v>4342</v>
      </c>
      <c r="B1397" s="16" t="s">
        <v>3920</v>
      </c>
      <c r="C1397" s="21">
        <f>1/COUNTIF(B:B,'Store Data - 2017'!$B1397)</f>
        <v>1</v>
      </c>
      <c r="D1397" s="17">
        <v>43086</v>
      </c>
      <c r="E1397" s="17">
        <v>43090</v>
      </c>
      <c r="F1397" s="22" t="str">
        <f>TEXT('Store Data - 2017'!$D1397,"mmmm")</f>
        <v>December</v>
      </c>
      <c r="G1397" s="22" t="str">
        <f>TEXT('Store Data - 2017'!$D1397,"dddd")</f>
        <v>Sunday</v>
      </c>
      <c r="H1397" s="16" t="s">
        <v>22</v>
      </c>
      <c r="I1397" s="16" t="s">
        <v>3921</v>
      </c>
      <c r="J1397" s="16" t="s">
        <v>3922</v>
      </c>
      <c r="K1397" s="21">
        <f>1/COUNTIF(J:J,'Store Data - 2017'!$J1397)</f>
        <v>0.5</v>
      </c>
      <c r="L1397" s="16" t="s">
        <v>25</v>
      </c>
      <c r="M1397" s="16" t="s">
        <v>26</v>
      </c>
      <c r="N1397" s="16" t="s">
        <v>328</v>
      </c>
      <c r="O1397" s="16" t="s">
        <v>329</v>
      </c>
      <c r="P1397" s="16">
        <v>22204</v>
      </c>
      <c r="Q1397" s="16" t="s">
        <v>29</v>
      </c>
      <c r="R1397" s="16" t="s">
        <v>299</v>
      </c>
      <c r="S1397" s="16" t="s">
        <v>31</v>
      </c>
      <c r="T1397" s="16" t="s">
        <v>70</v>
      </c>
      <c r="U1397" s="16" t="s">
        <v>300</v>
      </c>
      <c r="V1397" s="18">
        <v>544.38</v>
      </c>
      <c r="W1397" s="16">
        <v>3</v>
      </c>
      <c r="X1397" s="16">
        <v>0</v>
      </c>
      <c r="Y1397" s="18">
        <v>157.87020000000001</v>
      </c>
    </row>
    <row r="1398" spans="1:25" x14ac:dyDescent="0.3">
      <c r="A1398" s="13">
        <v>4343</v>
      </c>
      <c r="B1398" s="13" t="s">
        <v>3923</v>
      </c>
      <c r="C1398" s="21">
        <f>1/COUNTIF(B:B,'Store Data - 2017'!$B1398)</f>
        <v>0.25</v>
      </c>
      <c r="D1398" s="14">
        <v>42813</v>
      </c>
      <c r="E1398" s="14">
        <v>42816</v>
      </c>
      <c r="F1398" s="22" t="str">
        <f>TEXT('Store Data - 2017'!$D1398,"mmmm")</f>
        <v>March</v>
      </c>
      <c r="G1398" s="22" t="str">
        <f>TEXT('Store Data - 2017'!$D1398,"dddd")</f>
        <v>Sunday</v>
      </c>
      <c r="H1398" s="13" t="s">
        <v>80</v>
      </c>
      <c r="I1398" s="13" t="s">
        <v>3174</v>
      </c>
      <c r="J1398" s="13" t="s">
        <v>3175</v>
      </c>
      <c r="K1398" s="21">
        <f>1/COUNTIF(J:J,'Store Data - 2017'!$J1398)</f>
        <v>0.1111111111111111</v>
      </c>
      <c r="L1398" s="13" t="s">
        <v>25</v>
      </c>
      <c r="M1398" s="13" t="s">
        <v>26</v>
      </c>
      <c r="N1398" s="13" t="s">
        <v>133</v>
      </c>
      <c r="O1398" s="13" t="s">
        <v>134</v>
      </c>
      <c r="P1398" s="13">
        <v>94110</v>
      </c>
      <c r="Q1398" s="13" t="s">
        <v>120</v>
      </c>
      <c r="R1398" s="13" t="s">
        <v>2015</v>
      </c>
      <c r="S1398" s="13" t="s">
        <v>31</v>
      </c>
      <c r="T1398" s="13" t="s">
        <v>84</v>
      </c>
      <c r="U1398" s="13" t="s">
        <v>2016</v>
      </c>
      <c r="V1398" s="15">
        <v>19.824000000000002</v>
      </c>
      <c r="W1398" s="13">
        <v>6</v>
      </c>
      <c r="X1398" s="13">
        <v>0.2</v>
      </c>
      <c r="Y1398" s="15">
        <v>6.6905999999999999</v>
      </c>
    </row>
    <row r="1399" spans="1:25" x14ac:dyDescent="0.3">
      <c r="A1399" s="16">
        <v>4344</v>
      </c>
      <c r="B1399" s="16" t="s">
        <v>3923</v>
      </c>
      <c r="C1399" s="21">
        <f>1/COUNTIF(B:B,'Store Data - 2017'!$B1399)</f>
        <v>0.25</v>
      </c>
      <c r="D1399" s="17">
        <v>42813</v>
      </c>
      <c r="E1399" s="17">
        <v>42816</v>
      </c>
      <c r="F1399" s="22" t="str">
        <f>TEXT('Store Data - 2017'!$D1399,"mmmm")</f>
        <v>March</v>
      </c>
      <c r="G1399" s="22" t="str">
        <f>TEXT('Store Data - 2017'!$D1399,"dddd")</f>
        <v>Sunday</v>
      </c>
      <c r="H1399" s="16" t="s">
        <v>80</v>
      </c>
      <c r="I1399" s="16" t="s">
        <v>3174</v>
      </c>
      <c r="J1399" s="16" t="s">
        <v>3175</v>
      </c>
      <c r="K1399" s="21">
        <f>1/COUNTIF(J:J,'Store Data - 2017'!$J1399)</f>
        <v>0.1111111111111111</v>
      </c>
      <c r="L1399" s="16" t="s">
        <v>25</v>
      </c>
      <c r="M1399" s="16" t="s">
        <v>26</v>
      </c>
      <c r="N1399" s="16" t="s">
        <v>133</v>
      </c>
      <c r="O1399" s="16" t="s">
        <v>134</v>
      </c>
      <c r="P1399" s="16">
        <v>94110</v>
      </c>
      <c r="Q1399" s="16" t="s">
        <v>120</v>
      </c>
      <c r="R1399" s="16" t="s">
        <v>3924</v>
      </c>
      <c r="S1399" s="16" t="s">
        <v>61</v>
      </c>
      <c r="T1399" s="16" t="s">
        <v>62</v>
      </c>
      <c r="U1399" s="16" t="s">
        <v>3925</v>
      </c>
      <c r="V1399" s="18">
        <v>657.50400000000002</v>
      </c>
      <c r="W1399" s="16">
        <v>6</v>
      </c>
      <c r="X1399" s="16">
        <v>0.2</v>
      </c>
      <c r="Y1399" s="18">
        <v>-131.5008</v>
      </c>
    </row>
    <row r="1400" spans="1:25" x14ac:dyDescent="0.3">
      <c r="A1400" s="13">
        <v>4345</v>
      </c>
      <c r="B1400" s="13" t="s">
        <v>3923</v>
      </c>
      <c r="C1400" s="21">
        <f>1/COUNTIF(B:B,'Store Data - 2017'!$B1400)</f>
        <v>0.25</v>
      </c>
      <c r="D1400" s="14">
        <v>42813</v>
      </c>
      <c r="E1400" s="14">
        <v>42816</v>
      </c>
      <c r="F1400" s="22" t="str">
        <f>TEXT('Store Data - 2017'!$D1400,"mmmm")</f>
        <v>March</v>
      </c>
      <c r="G1400" s="22" t="str">
        <f>TEXT('Store Data - 2017'!$D1400,"dddd")</f>
        <v>Sunday</v>
      </c>
      <c r="H1400" s="13" t="s">
        <v>80</v>
      </c>
      <c r="I1400" s="13" t="s">
        <v>3174</v>
      </c>
      <c r="J1400" s="13" t="s">
        <v>3175</v>
      </c>
      <c r="K1400" s="21">
        <f>1/COUNTIF(J:J,'Store Data - 2017'!$J1400)</f>
        <v>0.1111111111111111</v>
      </c>
      <c r="L1400" s="13" t="s">
        <v>25</v>
      </c>
      <c r="M1400" s="13" t="s">
        <v>26</v>
      </c>
      <c r="N1400" s="13" t="s">
        <v>133</v>
      </c>
      <c r="O1400" s="13" t="s">
        <v>134</v>
      </c>
      <c r="P1400" s="13">
        <v>94110</v>
      </c>
      <c r="Q1400" s="13" t="s">
        <v>120</v>
      </c>
      <c r="R1400" s="13" t="s">
        <v>3926</v>
      </c>
      <c r="S1400" s="13" t="s">
        <v>61</v>
      </c>
      <c r="T1400" s="13" t="s">
        <v>110</v>
      </c>
      <c r="U1400" s="13" t="s">
        <v>3927</v>
      </c>
      <c r="V1400" s="15">
        <v>99.54</v>
      </c>
      <c r="W1400" s="13">
        <v>2</v>
      </c>
      <c r="X1400" s="13">
        <v>0</v>
      </c>
      <c r="Y1400" s="15">
        <v>10.949400000000001</v>
      </c>
    </row>
    <row r="1401" spans="1:25" x14ac:dyDescent="0.3">
      <c r="A1401" s="16">
        <v>4346</v>
      </c>
      <c r="B1401" s="16" t="s">
        <v>3923</v>
      </c>
      <c r="C1401" s="21">
        <f>1/COUNTIF(B:B,'Store Data - 2017'!$B1401)</f>
        <v>0.25</v>
      </c>
      <c r="D1401" s="17">
        <v>42813</v>
      </c>
      <c r="E1401" s="17">
        <v>42816</v>
      </c>
      <c r="F1401" s="22" t="str">
        <f>TEXT('Store Data - 2017'!$D1401,"mmmm")</f>
        <v>March</v>
      </c>
      <c r="G1401" s="22" t="str">
        <f>TEXT('Store Data - 2017'!$D1401,"dddd")</f>
        <v>Sunday</v>
      </c>
      <c r="H1401" s="16" t="s">
        <v>80</v>
      </c>
      <c r="I1401" s="16" t="s">
        <v>3174</v>
      </c>
      <c r="J1401" s="16" t="s">
        <v>3175</v>
      </c>
      <c r="K1401" s="21">
        <f>1/COUNTIF(J:J,'Store Data - 2017'!$J1401)</f>
        <v>0.1111111111111111</v>
      </c>
      <c r="L1401" s="16" t="s">
        <v>25</v>
      </c>
      <c r="M1401" s="16" t="s">
        <v>26</v>
      </c>
      <c r="N1401" s="16" t="s">
        <v>133</v>
      </c>
      <c r="O1401" s="16" t="s">
        <v>134</v>
      </c>
      <c r="P1401" s="16">
        <v>94110</v>
      </c>
      <c r="Q1401" s="16" t="s">
        <v>120</v>
      </c>
      <c r="R1401" s="16" t="s">
        <v>1835</v>
      </c>
      <c r="S1401" s="16" t="s">
        <v>61</v>
      </c>
      <c r="T1401" s="16" t="s">
        <v>110</v>
      </c>
      <c r="U1401" s="16" t="s">
        <v>1836</v>
      </c>
      <c r="V1401" s="18">
        <v>199.96</v>
      </c>
      <c r="W1401" s="16">
        <v>4</v>
      </c>
      <c r="X1401" s="16">
        <v>0</v>
      </c>
      <c r="Y1401" s="18">
        <v>85.982799999999997</v>
      </c>
    </row>
    <row r="1402" spans="1:25" x14ac:dyDescent="0.3">
      <c r="A1402" s="13">
        <v>4349</v>
      </c>
      <c r="B1402" s="13" t="s">
        <v>3928</v>
      </c>
      <c r="C1402" s="21">
        <f>1/COUNTIF(B:B,'Store Data - 2017'!$B1402)</f>
        <v>0.5</v>
      </c>
      <c r="D1402" s="14">
        <v>43063</v>
      </c>
      <c r="E1402" s="14">
        <v>43068</v>
      </c>
      <c r="F1402" s="22" t="str">
        <f>TEXT('Store Data - 2017'!$D1402,"mmmm")</f>
        <v>November</v>
      </c>
      <c r="G1402" s="22" t="str">
        <f>TEXT('Store Data - 2017'!$D1402,"dddd")</f>
        <v>Friday</v>
      </c>
      <c r="H1402" s="13" t="s">
        <v>35</v>
      </c>
      <c r="I1402" s="13" t="s">
        <v>2278</v>
      </c>
      <c r="J1402" s="13" t="s">
        <v>2279</v>
      </c>
      <c r="K1402" s="21">
        <f>1/COUNTIF(J:J,'Store Data - 2017'!$J1402)</f>
        <v>0.2</v>
      </c>
      <c r="L1402" s="13" t="s">
        <v>25</v>
      </c>
      <c r="M1402" s="13" t="s">
        <v>26</v>
      </c>
      <c r="N1402" s="13" t="s">
        <v>3486</v>
      </c>
      <c r="O1402" s="13" t="s">
        <v>157</v>
      </c>
      <c r="P1402" s="13">
        <v>85204</v>
      </c>
      <c r="Q1402" s="13" t="s">
        <v>120</v>
      </c>
      <c r="R1402" s="13" t="s">
        <v>3929</v>
      </c>
      <c r="S1402" s="13" t="s">
        <v>31</v>
      </c>
      <c r="T1402" s="13" t="s">
        <v>84</v>
      </c>
      <c r="U1402" s="13" t="s">
        <v>3930</v>
      </c>
      <c r="V1402" s="15">
        <v>20.724</v>
      </c>
      <c r="W1402" s="13">
        <v>2</v>
      </c>
      <c r="X1402" s="13">
        <v>0.7</v>
      </c>
      <c r="Y1402" s="15">
        <v>-15.1976</v>
      </c>
    </row>
    <row r="1403" spans="1:25" x14ac:dyDescent="0.3">
      <c r="A1403" s="16">
        <v>4350</v>
      </c>
      <c r="B1403" s="16" t="s">
        <v>3928</v>
      </c>
      <c r="C1403" s="21">
        <f>1/COUNTIF(B:B,'Store Data - 2017'!$B1403)</f>
        <v>0.5</v>
      </c>
      <c r="D1403" s="17">
        <v>43063</v>
      </c>
      <c r="E1403" s="17">
        <v>43068</v>
      </c>
      <c r="F1403" s="22" t="str">
        <f>TEXT('Store Data - 2017'!$D1403,"mmmm")</f>
        <v>November</v>
      </c>
      <c r="G1403" s="22" t="str">
        <f>TEXT('Store Data - 2017'!$D1403,"dddd")</f>
        <v>Friday</v>
      </c>
      <c r="H1403" s="16" t="s">
        <v>35</v>
      </c>
      <c r="I1403" s="16" t="s">
        <v>2278</v>
      </c>
      <c r="J1403" s="16" t="s">
        <v>2279</v>
      </c>
      <c r="K1403" s="21">
        <f>1/COUNTIF(J:J,'Store Data - 2017'!$J1403)</f>
        <v>0.2</v>
      </c>
      <c r="L1403" s="16" t="s">
        <v>25</v>
      </c>
      <c r="M1403" s="16" t="s">
        <v>26</v>
      </c>
      <c r="N1403" s="16" t="s">
        <v>3486</v>
      </c>
      <c r="O1403" s="16" t="s">
        <v>157</v>
      </c>
      <c r="P1403" s="16">
        <v>85204</v>
      </c>
      <c r="Q1403" s="16" t="s">
        <v>120</v>
      </c>
      <c r="R1403" s="16" t="s">
        <v>3189</v>
      </c>
      <c r="S1403" s="16" t="s">
        <v>31</v>
      </c>
      <c r="T1403" s="16" t="s">
        <v>70</v>
      </c>
      <c r="U1403" s="16" t="s">
        <v>3190</v>
      </c>
      <c r="V1403" s="18">
        <v>415.87200000000001</v>
      </c>
      <c r="W1403" s="16">
        <v>8</v>
      </c>
      <c r="X1403" s="16">
        <v>0.2</v>
      </c>
      <c r="Y1403" s="18">
        <v>-41.587200000000003</v>
      </c>
    </row>
    <row r="1404" spans="1:25" x14ac:dyDescent="0.3">
      <c r="A1404" s="13">
        <v>4351</v>
      </c>
      <c r="B1404" s="13" t="s">
        <v>3931</v>
      </c>
      <c r="C1404" s="21">
        <f>1/COUNTIF(B:B,'Store Data - 2017'!$B1404)</f>
        <v>0.5</v>
      </c>
      <c r="D1404" s="14">
        <v>42836</v>
      </c>
      <c r="E1404" s="14">
        <v>42840</v>
      </c>
      <c r="F1404" s="22" t="str">
        <f>TEXT('Store Data - 2017'!$D1404,"mmmm")</f>
        <v>April</v>
      </c>
      <c r="G1404" s="22" t="str">
        <f>TEXT('Store Data - 2017'!$D1404,"dddd")</f>
        <v>Tuesday</v>
      </c>
      <c r="H1404" s="13" t="s">
        <v>22</v>
      </c>
      <c r="I1404" s="13" t="s">
        <v>3932</v>
      </c>
      <c r="J1404" s="13" t="s">
        <v>3933</v>
      </c>
      <c r="K1404" s="21">
        <f>1/COUNTIF(J:J,'Store Data - 2017'!$J1404)</f>
        <v>0.125</v>
      </c>
      <c r="L1404" s="13" t="s">
        <v>25</v>
      </c>
      <c r="M1404" s="13" t="s">
        <v>26</v>
      </c>
      <c r="N1404" s="13" t="s">
        <v>867</v>
      </c>
      <c r="O1404" s="13" t="s">
        <v>166</v>
      </c>
      <c r="P1404" s="13">
        <v>43130</v>
      </c>
      <c r="Q1404" s="13" t="s">
        <v>40</v>
      </c>
      <c r="R1404" s="13" t="s">
        <v>1194</v>
      </c>
      <c r="S1404" s="13" t="s">
        <v>31</v>
      </c>
      <c r="T1404" s="13" t="s">
        <v>70</v>
      </c>
      <c r="U1404" s="13" t="s">
        <v>1195</v>
      </c>
      <c r="V1404" s="15">
        <v>16.768000000000001</v>
      </c>
      <c r="W1404" s="13">
        <v>2</v>
      </c>
      <c r="X1404" s="13">
        <v>0.2</v>
      </c>
      <c r="Y1404" s="15">
        <v>1.4672000000000001</v>
      </c>
    </row>
    <row r="1405" spans="1:25" x14ac:dyDescent="0.3">
      <c r="A1405" s="16">
        <v>4352</v>
      </c>
      <c r="B1405" s="16" t="s">
        <v>3931</v>
      </c>
      <c r="C1405" s="21">
        <f>1/COUNTIF(B:B,'Store Data - 2017'!$B1405)</f>
        <v>0.5</v>
      </c>
      <c r="D1405" s="17">
        <v>42836</v>
      </c>
      <c r="E1405" s="17">
        <v>42840</v>
      </c>
      <c r="F1405" s="22" t="str">
        <f>TEXT('Store Data - 2017'!$D1405,"mmmm")</f>
        <v>April</v>
      </c>
      <c r="G1405" s="22" t="str">
        <f>TEXT('Store Data - 2017'!$D1405,"dddd")</f>
        <v>Tuesday</v>
      </c>
      <c r="H1405" s="16" t="s">
        <v>22</v>
      </c>
      <c r="I1405" s="16" t="s">
        <v>3932</v>
      </c>
      <c r="J1405" s="16" t="s">
        <v>3933</v>
      </c>
      <c r="K1405" s="21">
        <f>1/COUNTIF(J:J,'Store Data - 2017'!$J1405)</f>
        <v>0.125</v>
      </c>
      <c r="L1405" s="16" t="s">
        <v>25</v>
      </c>
      <c r="M1405" s="16" t="s">
        <v>26</v>
      </c>
      <c r="N1405" s="16" t="s">
        <v>867</v>
      </c>
      <c r="O1405" s="16" t="s">
        <v>166</v>
      </c>
      <c r="P1405" s="16">
        <v>43130</v>
      </c>
      <c r="Q1405" s="16" t="s">
        <v>40</v>
      </c>
      <c r="R1405" s="16" t="s">
        <v>2812</v>
      </c>
      <c r="S1405" s="16" t="s">
        <v>61</v>
      </c>
      <c r="T1405" s="16" t="s">
        <v>110</v>
      </c>
      <c r="U1405" s="16" t="s">
        <v>2813</v>
      </c>
      <c r="V1405" s="18">
        <v>27.12</v>
      </c>
      <c r="W1405" s="16">
        <v>2</v>
      </c>
      <c r="X1405" s="16">
        <v>0.2</v>
      </c>
      <c r="Y1405" s="18">
        <v>-4.7460000000000004</v>
      </c>
    </row>
    <row r="1406" spans="1:25" x14ac:dyDescent="0.3">
      <c r="A1406" s="13">
        <v>4353</v>
      </c>
      <c r="B1406" s="13" t="s">
        <v>3934</v>
      </c>
      <c r="C1406" s="21">
        <f>1/COUNTIF(B:B,'Store Data - 2017'!$B1406)</f>
        <v>0.5</v>
      </c>
      <c r="D1406" s="14">
        <v>43079</v>
      </c>
      <c r="E1406" s="14">
        <v>43081</v>
      </c>
      <c r="F1406" s="22" t="str">
        <f>TEXT('Store Data - 2017'!$D1406,"mmmm")</f>
        <v>December</v>
      </c>
      <c r="G1406" s="22" t="str">
        <f>TEXT('Store Data - 2017'!$D1406,"dddd")</f>
        <v>Sunday</v>
      </c>
      <c r="H1406" s="13" t="s">
        <v>35</v>
      </c>
      <c r="I1406" s="13" t="s">
        <v>3935</v>
      </c>
      <c r="J1406" s="13" t="s">
        <v>3936</v>
      </c>
      <c r="K1406" s="21">
        <f>1/COUNTIF(J:J,'Store Data - 2017'!$J1406)</f>
        <v>0.14285714285714285</v>
      </c>
      <c r="L1406" s="13" t="s">
        <v>25</v>
      </c>
      <c r="M1406" s="13" t="s">
        <v>26</v>
      </c>
      <c r="N1406" s="13" t="s">
        <v>3937</v>
      </c>
      <c r="O1406" s="13" t="s">
        <v>134</v>
      </c>
      <c r="P1406" s="13">
        <v>95207</v>
      </c>
      <c r="Q1406" s="13" t="s">
        <v>120</v>
      </c>
      <c r="R1406" s="13" t="s">
        <v>3692</v>
      </c>
      <c r="S1406" s="13" t="s">
        <v>61</v>
      </c>
      <c r="T1406" s="13" t="s">
        <v>62</v>
      </c>
      <c r="U1406" s="13" t="s">
        <v>3693</v>
      </c>
      <c r="V1406" s="15">
        <v>95.84</v>
      </c>
      <c r="W1406" s="13">
        <v>4</v>
      </c>
      <c r="X1406" s="13">
        <v>0.2</v>
      </c>
      <c r="Y1406" s="15">
        <v>34.741999999999997</v>
      </c>
    </row>
    <row r="1407" spans="1:25" x14ac:dyDescent="0.3">
      <c r="A1407" s="16">
        <v>4354</v>
      </c>
      <c r="B1407" s="16" t="s">
        <v>3934</v>
      </c>
      <c r="C1407" s="21">
        <f>1/COUNTIF(B:B,'Store Data - 2017'!$B1407)</f>
        <v>0.5</v>
      </c>
      <c r="D1407" s="17">
        <v>43079</v>
      </c>
      <c r="E1407" s="17">
        <v>43081</v>
      </c>
      <c r="F1407" s="22" t="str">
        <f>TEXT('Store Data - 2017'!$D1407,"mmmm")</f>
        <v>December</v>
      </c>
      <c r="G1407" s="22" t="str">
        <f>TEXT('Store Data - 2017'!$D1407,"dddd")</f>
        <v>Sunday</v>
      </c>
      <c r="H1407" s="16" t="s">
        <v>35</v>
      </c>
      <c r="I1407" s="16" t="s">
        <v>3935</v>
      </c>
      <c r="J1407" s="16" t="s">
        <v>3936</v>
      </c>
      <c r="K1407" s="21">
        <f>1/COUNTIF(J:J,'Store Data - 2017'!$J1407)</f>
        <v>0.14285714285714285</v>
      </c>
      <c r="L1407" s="16" t="s">
        <v>25</v>
      </c>
      <c r="M1407" s="16" t="s">
        <v>26</v>
      </c>
      <c r="N1407" s="16" t="s">
        <v>3937</v>
      </c>
      <c r="O1407" s="16" t="s">
        <v>134</v>
      </c>
      <c r="P1407" s="16">
        <v>95207</v>
      </c>
      <c r="Q1407" s="16" t="s">
        <v>120</v>
      </c>
      <c r="R1407" s="16" t="s">
        <v>2978</v>
      </c>
      <c r="S1407" s="16" t="s">
        <v>31</v>
      </c>
      <c r="T1407" s="16" t="s">
        <v>32</v>
      </c>
      <c r="U1407" s="16" t="s">
        <v>2979</v>
      </c>
      <c r="V1407" s="18">
        <v>12.96</v>
      </c>
      <c r="W1407" s="16">
        <v>2</v>
      </c>
      <c r="X1407" s="16">
        <v>0</v>
      </c>
      <c r="Y1407" s="18">
        <v>6.2207999999999997</v>
      </c>
    </row>
    <row r="1408" spans="1:25" x14ac:dyDescent="0.3">
      <c r="A1408" s="13">
        <v>4355</v>
      </c>
      <c r="B1408" s="13" t="s">
        <v>3938</v>
      </c>
      <c r="C1408" s="21">
        <f>1/COUNTIF(B:B,'Store Data - 2017'!$B1408)</f>
        <v>1</v>
      </c>
      <c r="D1408" s="14">
        <v>43063</v>
      </c>
      <c r="E1408" s="14">
        <v>43065</v>
      </c>
      <c r="F1408" s="22" t="str">
        <f>TEXT('Store Data - 2017'!$D1408,"mmmm")</f>
        <v>November</v>
      </c>
      <c r="G1408" s="22" t="str">
        <f>TEXT('Store Data - 2017'!$D1408,"dddd")</f>
        <v>Friday</v>
      </c>
      <c r="H1408" s="13" t="s">
        <v>35</v>
      </c>
      <c r="I1408" s="13" t="s">
        <v>1944</v>
      </c>
      <c r="J1408" s="13" t="s">
        <v>1945</v>
      </c>
      <c r="K1408" s="21">
        <f>1/COUNTIF(J:J,'Store Data - 2017'!$J1408)</f>
        <v>0.2</v>
      </c>
      <c r="L1408" s="13" t="s">
        <v>57</v>
      </c>
      <c r="M1408" s="13" t="s">
        <v>26</v>
      </c>
      <c r="N1408" s="13" t="s">
        <v>2661</v>
      </c>
      <c r="O1408" s="13" t="s">
        <v>28</v>
      </c>
      <c r="P1408" s="13">
        <v>28806</v>
      </c>
      <c r="Q1408" s="13" t="s">
        <v>29</v>
      </c>
      <c r="R1408" s="13" t="s">
        <v>1079</v>
      </c>
      <c r="S1408" s="13" t="s">
        <v>31</v>
      </c>
      <c r="T1408" s="13" t="s">
        <v>84</v>
      </c>
      <c r="U1408" s="13" t="s">
        <v>1080</v>
      </c>
      <c r="V1408" s="15">
        <v>19.007999999999999</v>
      </c>
      <c r="W1408" s="13">
        <v>8</v>
      </c>
      <c r="X1408" s="13">
        <v>0.7</v>
      </c>
      <c r="Y1408" s="15">
        <v>-12.672000000000001</v>
      </c>
    </row>
    <row r="1409" spans="1:25" x14ac:dyDescent="0.3">
      <c r="A1409" s="16">
        <v>4358</v>
      </c>
      <c r="B1409" s="16" t="s">
        <v>3939</v>
      </c>
      <c r="C1409" s="21">
        <f>1/COUNTIF(B:B,'Store Data - 2017'!$B1409)</f>
        <v>0.33333333333333331</v>
      </c>
      <c r="D1409" s="17">
        <v>43080</v>
      </c>
      <c r="E1409" s="17">
        <v>43080</v>
      </c>
      <c r="F1409" s="22" t="str">
        <f>TEXT('Store Data - 2017'!$D1409,"mmmm")</f>
        <v>December</v>
      </c>
      <c r="G1409" s="22" t="str">
        <f>TEXT('Store Data - 2017'!$D1409,"dddd")</f>
        <v>Monday</v>
      </c>
      <c r="H1409" s="16" t="s">
        <v>760</v>
      </c>
      <c r="I1409" s="16" t="s">
        <v>3940</v>
      </c>
      <c r="J1409" s="16" t="s">
        <v>3941</v>
      </c>
      <c r="K1409" s="21">
        <f>1/COUNTIF(J:J,'Store Data - 2017'!$J1409)</f>
        <v>0.33333333333333331</v>
      </c>
      <c r="L1409" s="16" t="s">
        <v>25</v>
      </c>
      <c r="M1409" s="16" t="s">
        <v>26</v>
      </c>
      <c r="N1409" s="16" t="s">
        <v>1458</v>
      </c>
      <c r="O1409" s="16" t="s">
        <v>59</v>
      </c>
      <c r="P1409" s="16">
        <v>60505</v>
      </c>
      <c r="Q1409" s="16" t="s">
        <v>51</v>
      </c>
      <c r="R1409" s="16" t="s">
        <v>3942</v>
      </c>
      <c r="S1409" s="16" t="s">
        <v>31</v>
      </c>
      <c r="T1409" s="16" t="s">
        <v>32</v>
      </c>
      <c r="U1409" s="16" t="s">
        <v>3943</v>
      </c>
      <c r="V1409" s="18">
        <v>10.368</v>
      </c>
      <c r="W1409" s="16">
        <v>2</v>
      </c>
      <c r="X1409" s="16">
        <v>0.2</v>
      </c>
      <c r="Y1409" s="18">
        <v>3.6288</v>
      </c>
    </row>
    <row r="1410" spans="1:25" x14ac:dyDescent="0.3">
      <c r="A1410" s="13">
        <v>4359</v>
      </c>
      <c r="B1410" s="13" t="s">
        <v>3939</v>
      </c>
      <c r="C1410" s="21">
        <f>1/COUNTIF(B:B,'Store Data - 2017'!$B1410)</f>
        <v>0.33333333333333331</v>
      </c>
      <c r="D1410" s="14">
        <v>43080</v>
      </c>
      <c r="E1410" s="14">
        <v>43080</v>
      </c>
      <c r="F1410" s="22" t="str">
        <f>TEXT('Store Data - 2017'!$D1410,"mmmm")</f>
        <v>December</v>
      </c>
      <c r="G1410" s="22" t="str">
        <f>TEXT('Store Data - 2017'!$D1410,"dddd")</f>
        <v>Monday</v>
      </c>
      <c r="H1410" s="13" t="s">
        <v>760</v>
      </c>
      <c r="I1410" s="13" t="s">
        <v>3940</v>
      </c>
      <c r="J1410" s="13" t="s">
        <v>3941</v>
      </c>
      <c r="K1410" s="21">
        <f>1/COUNTIF(J:J,'Store Data - 2017'!$J1410)</f>
        <v>0.33333333333333331</v>
      </c>
      <c r="L1410" s="13" t="s">
        <v>25</v>
      </c>
      <c r="M1410" s="13" t="s">
        <v>26</v>
      </c>
      <c r="N1410" s="13" t="s">
        <v>1458</v>
      </c>
      <c r="O1410" s="13" t="s">
        <v>59</v>
      </c>
      <c r="P1410" s="13">
        <v>60505</v>
      </c>
      <c r="Q1410" s="13" t="s">
        <v>51</v>
      </c>
      <c r="R1410" s="13" t="s">
        <v>1756</v>
      </c>
      <c r="S1410" s="13" t="s">
        <v>42</v>
      </c>
      <c r="T1410" s="13" t="s">
        <v>87</v>
      </c>
      <c r="U1410" s="13" t="s">
        <v>1757</v>
      </c>
      <c r="V1410" s="15">
        <v>77.72</v>
      </c>
      <c r="W1410" s="13">
        <v>1</v>
      </c>
      <c r="X1410" s="13">
        <v>0.6</v>
      </c>
      <c r="Y1410" s="15">
        <v>-66.061999999999998</v>
      </c>
    </row>
    <row r="1411" spans="1:25" x14ac:dyDescent="0.3">
      <c r="A1411" s="16">
        <v>4360</v>
      </c>
      <c r="B1411" s="16" t="s">
        <v>3939</v>
      </c>
      <c r="C1411" s="21">
        <f>1/COUNTIF(B:B,'Store Data - 2017'!$B1411)</f>
        <v>0.33333333333333331</v>
      </c>
      <c r="D1411" s="17">
        <v>43080</v>
      </c>
      <c r="E1411" s="17">
        <v>43080</v>
      </c>
      <c r="F1411" s="22" t="str">
        <f>TEXT('Store Data - 2017'!$D1411,"mmmm")</f>
        <v>December</v>
      </c>
      <c r="G1411" s="22" t="str">
        <f>TEXT('Store Data - 2017'!$D1411,"dddd")</f>
        <v>Monday</v>
      </c>
      <c r="H1411" s="16" t="s">
        <v>760</v>
      </c>
      <c r="I1411" s="16" t="s">
        <v>3940</v>
      </c>
      <c r="J1411" s="16" t="s">
        <v>3941</v>
      </c>
      <c r="K1411" s="21">
        <f>1/COUNTIF(J:J,'Store Data - 2017'!$J1411)</f>
        <v>0.33333333333333331</v>
      </c>
      <c r="L1411" s="16" t="s">
        <v>25</v>
      </c>
      <c r="M1411" s="16" t="s">
        <v>26</v>
      </c>
      <c r="N1411" s="16" t="s">
        <v>1458</v>
      </c>
      <c r="O1411" s="16" t="s">
        <v>59</v>
      </c>
      <c r="P1411" s="16">
        <v>60505</v>
      </c>
      <c r="Q1411" s="16" t="s">
        <v>51</v>
      </c>
      <c r="R1411" s="16" t="s">
        <v>1251</v>
      </c>
      <c r="S1411" s="16" t="s">
        <v>42</v>
      </c>
      <c r="T1411" s="16" t="s">
        <v>43</v>
      </c>
      <c r="U1411" s="16" t="s">
        <v>1252</v>
      </c>
      <c r="V1411" s="18">
        <v>520.46400000000006</v>
      </c>
      <c r="W1411" s="16">
        <v>2</v>
      </c>
      <c r="X1411" s="16">
        <v>0.3</v>
      </c>
      <c r="Y1411" s="18">
        <v>-14.8704</v>
      </c>
    </row>
    <row r="1412" spans="1:25" x14ac:dyDescent="0.3">
      <c r="A1412" s="13">
        <v>4362</v>
      </c>
      <c r="B1412" s="13" t="s">
        <v>3944</v>
      </c>
      <c r="C1412" s="21">
        <f>1/COUNTIF(B:B,'Store Data - 2017'!$B1412)</f>
        <v>1</v>
      </c>
      <c r="D1412" s="14">
        <v>42783</v>
      </c>
      <c r="E1412" s="14">
        <v>42787</v>
      </c>
      <c r="F1412" s="22" t="str">
        <f>TEXT('Store Data - 2017'!$D1412,"mmmm")</f>
        <v>February</v>
      </c>
      <c r="G1412" s="22" t="str">
        <f>TEXT('Store Data - 2017'!$D1412,"dddd")</f>
        <v>Friday</v>
      </c>
      <c r="H1412" s="13" t="s">
        <v>35</v>
      </c>
      <c r="I1412" s="13" t="s">
        <v>3945</v>
      </c>
      <c r="J1412" s="13" t="s">
        <v>3946</v>
      </c>
      <c r="K1412" s="21">
        <f>1/COUNTIF(J:J,'Store Data - 2017'!$J1412)</f>
        <v>0.33333333333333331</v>
      </c>
      <c r="L1412" s="13" t="s">
        <v>25</v>
      </c>
      <c r="M1412" s="13" t="s">
        <v>26</v>
      </c>
      <c r="N1412" s="13" t="s">
        <v>1990</v>
      </c>
      <c r="O1412" s="13" t="s">
        <v>1991</v>
      </c>
      <c r="P1412" s="13">
        <v>70506</v>
      </c>
      <c r="Q1412" s="13" t="s">
        <v>29</v>
      </c>
      <c r="R1412" s="13" t="s">
        <v>3947</v>
      </c>
      <c r="S1412" s="13" t="s">
        <v>61</v>
      </c>
      <c r="T1412" s="13" t="s">
        <v>62</v>
      </c>
      <c r="U1412" s="13" t="s">
        <v>3948</v>
      </c>
      <c r="V1412" s="15">
        <v>29.16</v>
      </c>
      <c r="W1412" s="13">
        <v>3</v>
      </c>
      <c r="X1412" s="13">
        <v>0</v>
      </c>
      <c r="Y1412" s="15">
        <v>8.4564000000000004</v>
      </c>
    </row>
    <row r="1413" spans="1:25" x14ac:dyDescent="0.3">
      <c r="A1413" s="16">
        <v>4363</v>
      </c>
      <c r="B1413" s="16" t="s">
        <v>3949</v>
      </c>
      <c r="C1413" s="21">
        <f>1/COUNTIF(B:B,'Store Data - 2017'!$B1413)</f>
        <v>0.2</v>
      </c>
      <c r="D1413" s="17">
        <v>42875</v>
      </c>
      <c r="E1413" s="17">
        <v>42877</v>
      </c>
      <c r="F1413" s="22" t="str">
        <f>TEXT('Store Data - 2017'!$D1413,"mmmm")</f>
        <v>May</v>
      </c>
      <c r="G1413" s="22" t="str">
        <f>TEXT('Store Data - 2017'!$D1413,"dddd")</f>
        <v>Saturday</v>
      </c>
      <c r="H1413" s="16" t="s">
        <v>35</v>
      </c>
      <c r="I1413" s="16" t="s">
        <v>3950</v>
      </c>
      <c r="J1413" s="16" t="s">
        <v>3951</v>
      </c>
      <c r="K1413" s="21">
        <f>1/COUNTIF(J:J,'Store Data - 2017'!$J1413)</f>
        <v>0.2</v>
      </c>
      <c r="L1413" s="16" t="s">
        <v>25</v>
      </c>
      <c r="M1413" s="16" t="s">
        <v>26</v>
      </c>
      <c r="N1413" s="16" t="s">
        <v>3952</v>
      </c>
      <c r="O1413" s="16" t="s">
        <v>3953</v>
      </c>
      <c r="P1413" s="16">
        <v>58103</v>
      </c>
      <c r="Q1413" s="16" t="s">
        <v>51</v>
      </c>
      <c r="R1413" s="16" t="s">
        <v>3954</v>
      </c>
      <c r="S1413" s="16" t="s">
        <v>31</v>
      </c>
      <c r="T1413" s="16" t="s">
        <v>146</v>
      </c>
      <c r="U1413" s="16" t="s">
        <v>3955</v>
      </c>
      <c r="V1413" s="18">
        <v>131.94</v>
      </c>
      <c r="W1413" s="16">
        <v>3</v>
      </c>
      <c r="X1413" s="16">
        <v>0</v>
      </c>
      <c r="Y1413" s="18">
        <v>35.623800000000003</v>
      </c>
    </row>
    <row r="1414" spans="1:25" x14ac:dyDescent="0.3">
      <c r="A1414" s="13">
        <v>4364</v>
      </c>
      <c r="B1414" s="13" t="s">
        <v>3949</v>
      </c>
      <c r="C1414" s="21">
        <f>1/COUNTIF(B:B,'Store Data - 2017'!$B1414)</f>
        <v>0.2</v>
      </c>
      <c r="D1414" s="14">
        <v>42875</v>
      </c>
      <c r="E1414" s="14">
        <v>42877</v>
      </c>
      <c r="F1414" s="22" t="str">
        <f>TEXT('Store Data - 2017'!$D1414,"mmmm")</f>
        <v>May</v>
      </c>
      <c r="G1414" s="22" t="str">
        <f>TEXT('Store Data - 2017'!$D1414,"dddd")</f>
        <v>Saturday</v>
      </c>
      <c r="H1414" s="13" t="s">
        <v>35</v>
      </c>
      <c r="I1414" s="13" t="s">
        <v>3950</v>
      </c>
      <c r="J1414" s="13" t="s">
        <v>3951</v>
      </c>
      <c r="K1414" s="21">
        <f>1/COUNTIF(J:J,'Store Data - 2017'!$J1414)</f>
        <v>0.2</v>
      </c>
      <c r="L1414" s="13" t="s">
        <v>25</v>
      </c>
      <c r="M1414" s="13" t="s">
        <v>26</v>
      </c>
      <c r="N1414" s="13" t="s">
        <v>3952</v>
      </c>
      <c r="O1414" s="13" t="s">
        <v>3953</v>
      </c>
      <c r="P1414" s="13">
        <v>58103</v>
      </c>
      <c r="Q1414" s="13" t="s">
        <v>51</v>
      </c>
      <c r="R1414" s="13" t="s">
        <v>348</v>
      </c>
      <c r="S1414" s="13" t="s">
        <v>31</v>
      </c>
      <c r="T1414" s="13" t="s">
        <v>146</v>
      </c>
      <c r="U1414" s="13" t="s">
        <v>349</v>
      </c>
      <c r="V1414" s="15">
        <v>25.92</v>
      </c>
      <c r="W1414" s="13">
        <v>4</v>
      </c>
      <c r="X1414" s="13">
        <v>0</v>
      </c>
      <c r="Y1414" s="15">
        <v>8.2943999999999996</v>
      </c>
    </row>
    <row r="1415" spans="1:25" x14ac:dyDescent="0.3">
      <c r="A1415" s="16">
        <v>4365</v>
      </c>
      <c r="B1415" s="16" t="s">
        <v>3949</v>
      </c>
      <c r="C1415" s="21">
        <f>1/COUNTIF(B:B,'Store Data - 2017'!$B1415)</f>
        <v>0.2</v>
      </c>
      <c r="D1415" s="17">
        <v>42875</v>
      </c>
      <c r="E1415" s="17">
        <v>42877</v>
      </c>
      <c r="F1415" s="22" t="str">
        <f>TEXT('Store Data - 2017'!$D1415,"mmmm")</f>
        <v>May</v>
      </c>
      <c r="G1415" s="22" t="str">
        <f>TEXT('Store Data - 2017'!$D1415,"dddd")</f>
        <v>Saturday</v>
      </c>
      <c r="H1415" s="16" t="s">
        <v>35</v>
      </c>
      <c r="I1415" s="16" t="s">
        <v>3950</v>
      </c>
      <c r="J1415" s="16" t="s">
        <v>3951</v>
      </c>
      <c r="K1415" s="21">
        <f>1/COUNTIF(J:J,'Store Data - 2017'!$J1415)</f>
        <v>0.2</v>
      </c>
      <c r="L1415" s="16" t="s">
        <v>25</v>
      </c>
      <c r="M1415" s="16" t="s">
        <v>26</v>
      </c>
      <c r="N1415" s="16" t="s">
        <v>3952</v>
      </c>
      <c r="O1415" s="16" t="s">
        <v>3953</v>
      </c>
      <c r="P1415" s="16">
        <v>58103</v>
      </c>
      <c r="Q1415" s="16" t="s">
        <v>51</v>
      </c>
      <c r="R1415" s="16" t="s">
        <v>1013</v>
      </c>
      <c r="S1415" s="16" t="s">
        <v>31</v>
      </c>
      <c r="T1415" s="16" t="s">
        <v>70</v>
      </c>
      <c r="U1415" s="16" t="s">
        <v>1014</v>
      </c>
      <c r="V1415" s="18">
        <v>704.76</v>
      </c>
      <c r="W1415" s="16">
        <v>4</v>
      </c>
      <c r="X1415" s="16">
        <v>0</v>
      </c>
      <c r="Y1415" s="18">
        <v>162.09479999999999</v>
      </c>
    </row>
    <row r="1416" spans="1:25" x14ac:dyDescent="0.3">
      <c r="A1416" s="13">
        <v>4366</v>
      </c>
      <c r="B1416" s="13" t="s">
        <v>3949</v>
      </c>
      <c r="C1416" s="21">
        <f>1/COUNTIF(B:B,'Store Data - 2017'!$B1416)</f>
        <v>0.2</v>
      </c>
      <c r="D1416" s="14">
        <v>42875</v>
      </c>
      <c r="E1416" s="14">
        <v>42877</v>
      </c>
      <c r="F1416" s="22" t="str">
        <f>TEXT('Store Data - 2017'!$D1416,"mmmm")</f>
        <v>May</v>
      </c>
      <c r="G1416" s="22" t="str">
        <f>TEXT('Store Data - 2017'!$D1416,"dddd")</f>
        <v>Saturday</v>
      </c>
      <c r="H1416" s="13" t="s">
        <v>35</v>
      </c>
      <c r="I1416" s="13" t="s">
        <v>3950</v>
      </c>
      <c r="J1416" s="13" t="s">
        <v>3951</v>
      </c>
      <c r="K1416" s="21">
        <f>1/COUNTIF(J:J,'Store Data - 2017'!$J1416)</f>
        <v>0.2</v>
      </c>
      <c r="L1416" s="13" t="s">
        <v>25</v>
      </c>
      <c r="M1416" s="13" t="s">
        <v>26</v>
      </c>
      <c r="N1416" s="13" t="s">
        <v>3952</v>
      </c>
      <c r="O1416" s="13" t="s">
        <v>3953</v>
      </c>
      <c r="P1416" s="13">
        <v>58103</v>
      </c>
      <c r="Q1416" s="13" t="s">
        <v>51</v>
      </c>
      <c r="R1416" s="13" t="s">
        <v>3956</v>
      </c>
      <c r="S1416" s="13" t="s">
        <v>31</v>
      </c>
      <c r="T1416" s="13" t="s">
        <v>172</v>
      </c>
      <c r="U1416" s="13" t="s">
        <v>173</v>
      </c>
      <c r="V1416" s="15">
        <v>7.41</v>
      </c>
      <c r="W1416" s="13">
        <v>3</v>
      </c>
      <c r="X1416" s="13">
        <v>0</v>
      </c>
      <c r="Y1416" s="15">
        <v>3.4826999999999999</v>
      </c>
    </row>
    <row r="1417" spans="1:25" x14ac:dyDescent="0.3">
      <c r="A1417" s="16">
        <v>4367</v>
      </c>
      <c r="B1417" s="16" t="s">
        <v>3949</v>
      </c>
      <c r="C1417" s="21">
        <f>1/COUNTIF(B:B,'Store Data - 2017'!$B1417)</f>
        <v>0.2</v>
      </c>
      <c r="D1417" s="17">
        <v>42875</v>
      </c>
      <c r="E1417" s="17">
        <v>42877</v>
      </c>
      <c r="F1417" s="22" t="str">
        <f>TEXT('Store Data - 2017'!$D1417,"mmmm")</f>
        <v>May</v>
      </c>
      <c r="G1417" s="22" t="str">
        <f>TEXT('Store Data - 2017'!$D1417,"dddd")</f>
        <v>Saturday</v>
      </c>
      <c r="H1417" s="16" t="s">
        <v>35</v>
      </c>
      <c r="I1417" s="16" t="s">
        <v>3950</v>
      </c>
      <c r="J1417" s="16" t="s">
        <v>3951</v>
      </c>
      <c r="K1417" s="21">
        <f>1/COUNTIF(J:J,'Store Data - 2017'!$J1417)</f>
        <v>0.2</v>
      </c>
      <c r="L1417" s="16" t="s">
        <v>25</v>
      </c>
      <c r="M1417" s="16" t="s">
        <v>26</v>
      </c>
      <c r="N1417" s="16" t="s">
        <v>3952</v>
      </c>
      <c r="O1417" s="16" t="s">
        <v>3953</v>
      </c>
      <c r="P1417" s="16">
        <v>58103</v>
      </c>
      <c r="Q1417" s="16" t="s">
        <v>51</v>
      </c>
      <c r="R1417" s="16" t="s">
        <v>3957</v>
      </c>
      <c r="S1417" s="16" t="s">
        <v>31</v>
      </c>
      <c r="T1417" s="16" t="s">
        <v>146</v>
      </c>
      <c r="U1417" s="16" t="s">
        <v>3958</v>
      </c>
      <c r="V1417" s="18">
        <v>21.5</v>
      </c>
      <c r="W1417" s="16">
        <v>10</v>
      </c>
      <c r="X1417" s="16">
        <v>0</v>
      </c>
      <c r="Y1417" s="18">
        <v>7.0949999999999998</v>
      </c>
    </row>
    <row r="1418" spans="1:25" x14ac:dyDescent="0.3">
      <c r="A1418" s="13">
        <v>4368</v>
      </c>
      <c r="B1418" s="13" t="s">
        <v>3959</v>
      </c>
      <c r="C1418" s="21">
        <f>1/COUNTIF(B:B,'Store Data - 2017'!$B1418)</f>
        <v>0.5</v>
      </c>
      <c r="D1418" s="14">
        <v>42989</v>
      </c>
      <c r="E1418" s="14">
        <v>42991</v>
      </c>
      <c r="F1418" s="22" t="str">
        <f>TEXT('Store Data - 2017'!$D1418,"mmmm")</f>
        <v>September</v>
      </c>
      <c r="G1418" s="22" t="str">
        <f>TEXT('Store Data - 2017'!$D1418,"dddd")</f>
        <v>Monday</v>
      </c>
      <c r="H1418" s="13" t="s">
        <v>35</v>
      </c>
      <c r="I1418" s="13" t="s">
        <v>1358</v>
      </c>
      <c r="J1418" s="13" t="s">
        <v>1359</v>
      </c>
      <c r="K1418" s="21">
        <f>1/COUNTIF(J:J,'Store Data - 2017'!$J1418)</f>
        <v>0.33333333333333331</v>
      </c>
      <c r="L1418" s="13" t="s">
        <v>25</v>
      </c>
      <c r="M1418" s="13" t="s">
        <v>26</v>
      </c>
      <c r="N1418" s="13" t="s">
        <v>94</v>
      </c>
      <c r="O1418" s="13" t="s">
        <v>59</v>
      </c>
      <c r="P1418" s="13">
        <v>60623</v>
      </c>
      <c r="Q1418" s="13" t="s">
        <v>51</v>
      </c>
      <c r="R1418" s="13" t="s">
        <v>3960</v>
      </c>
      <c r="S1418" s="13" t="s">
        <v>31</v>
      </c>
      <c r="T1418" s="13" t="s">
        <v>172</v>
      </c>
      <c r="U1418" s="13" t="s">
        <v>3961</v>
      </c>
      <c r="V1418" s="15">
        <v>10.528</v>
      </c>
      <c r="W1418" s="13">
        <v>4</v>
      </c>
      <c r="X1418" s="13">
        <v>0.2</v>
      </c>
      <c r="Y1418" s="15">
        <v>3.29</v>
      </c>
    </row>
    <row r="1419" spans="1:25" x14ac:dyDescent="0.3">
      <c r="A1419" s="16">
        <v>4369</v>
      </c>
      <c r="B1419" s="16" t="s">
        <v>3959</v>
      </c>
      <c r="C1419" s="21">
        <f>1/COUNTIF(B:B,'Store Data - 2017'!$B1419)</f>
        <v>0.5</v>
      </c>
      <c r="D1419" s="17">
        <v>42989</v>
      </c>
      <c r="E1419" s="17">
        <v>42991</v>
      </c>
      <c r="F1419" s="22" t="str">
        <f>TEXT('Store Data - 2017'!$D1419,"mmmm")</f>
        <v>September</v>
      </c>
      <c r="G1419" s="22" t="str">
        <f>TEXT('Store Data - 2017'!$D1419,"dddd")</f>
        <v>Monday</v>
      </c>
      <c r="H1419" s="16" t="s">
        <v>35</v>
      </c>
      <c r="I1419" s="16" t="s">
        <v>1358</v>
      </c>
      <c r="J1419" s="16" t="s">
        <v>1359</v>
      </c>
      <c r="K1419" s="21">
        <f>1/COUNTIF(J:J,'Store Data - 2017'!$J1419)</f>
        <v>0.33333333333333331</v>
      </c>
      <c r="L1419" s="16" t="s">
        <v>25</v>
      </c>
      <c r="M1419" s="16" t="s">
        <v>26</v>
      </c>
      <c r="N1419" s="16" t="s">
        <v>94</v>
      </c>
      <c r="O1419" s="16" t="s">
        <v>59</v>
      </c>
      <c r="P1419" s="16">
        <v>60623</v>
      </c>
      <c r="Q1419" s="16" t="s">
        <v>51</v>
      </c>
      <c r="R1419" s="16" t="s">
        <v>3962</v>
      </c>
      <c r="S1419" s="16" t="s">
        <v>31</v>
      </c>
      <c r="T1419" s="16" t="s">
        <v>32</v>
      </c>
      <c r="U1419" s="16" t="s">
        <v>3963</v>
      </c>
      <c r="V1419" s="18">
        <v>20.544</v>
      </c>
      <c r="W1419" s="16">
        <v>6</v>
      </c>
      <c r="X1419" s="16">
        <v>0.2</v>
      </c>
      <c r="Y1419" s="18">
        <v>6.42</v>
      </c>
    </row>
    <row r="1420" spans="1:25" x14ac:dyDescent="0.3">
      <c r="A1420" s="13">
        <v>4373</v>
      </c>
      <c r="B1420" s="13" t="s">
        <v>3964</v>
      </c>
      <c r="C1420" s="21">
        <f>1/COUNTIF(B:B,'Store Data - 2017'!$B1420)</f>
        <v>0.5</v>
      </c>
      <c r="D1420" s="14">
        <v>42939</v>
      </c>
      <c r="E1420" s="14">
        <v>42941</v>
      </c>
      <c r="F1420" s="22" t="str">
        <f>TEXT('Store Data - 2017'!$D1420,"mmmm")</f>
        <v>July</v>
      </c>
      <c r="G1420" s="22" t="str">
        <f>TEXT('Store Data - 2017'!$D1420,"dddd")</f>
        <v>Sunday</v>
      </c>
      <c r="H1420" s="13" t="s">
        <v>35</v>
      </c>
      <c r="I1420" s="13" t="s">
        <v>3965</v>
      </c>
      <c r="J1420" s="13" t="s">
        <v>3966</v>
      </c>
      <c r="K1420" s="21">
        <f>1/COUNTIF(J:J,'Store Data - 2017'!$J1420)</f>
        <v>0.33333333333333331</v>
      </c>
      <c r="L1420" s="13" t="s">
        <v>25</v>
      </c>
      <c r="M1420" s="13" t="s">
        <v>26</v>
      </c>
      <c r="N1420" s="13" t="s">
        <v>3967</v>
      </c>
      <c r="O1420" s="13" t="s">
        <v>496</v>
      </c>
      <c r="P1420" s="13">
        <v>46514</v>
      </c>
      <c r="Q1420" s="13" t="s">
        <v>51</v>
      </c>
      <c r="R1420" s="13" t="s">
        <v>286</v>
      </c>
      <c r="S1420" s="13" t="s">
        <v>31</v>
      </c>
      <c r="T1420" s="13" t="s">
        <v>146</v>
      </c>
      <c r="U1420" s="13" t="s">
        <v>287</v>
      </c>
      <c r="V1420" s="15">
        <v>11.68</v>
      </c>
      <c r="W1420" s="13">
        <v>2</v>
      </c>
      <c r="X1420" s="13">
        <v>0</v>
      </c>
      <c r="Y1420" s="15">
        <v>5.4896000000000003</v>
      </c>
    </row>
    <row r="1421" spans="1:25" x14ac:dyDescent="0.3">
      <c r="A1421" s="16">
        <v>4374</v>
      </c>
      <c r="B1421" s="16" t="s">
        <v>3964</v>
      </c>
      <c r="C1421" s="21">
        <f>1/COUNTIF(B:B,'Store Data - 2017'!$B1421)</f>
        <v>0.5</v>
      </c>
      <c r="D1421" s="17">
        <v>42939</v>
      </c>
      <c r="E1421" s="17">
        <v>42941</v>
      </c>
      <c r="F1421" s="22" t="str">
        <f>TEXT('Store Data - 2017'!$D1421,"mmmm")</f>
        <v>July</v>
      </c>
      <c r="G1421" s="22" t="str">
        <f>TEXT('Store Data - 2017'!$D1421,"dddd")</f>
        <v>Sunday</v>
      </c>
      <c r="H1421" s="16" t="s">
        <v>35</v>
      </c>
      <c r="I1421" s="16" t="s">
        <v>3965</v>
      </c>
      <c r="J1421" s="16" t="s">
        <v>3966</v>
      </c>
      <c r="K1421" s="21">
        <f>1/COUNTIF(J:J,'Store Data - 2017'!$J1421)</f>
        <v>0.33333333333333331</v>
      </c>
      <c r="L1421" s="16" t="s">
        <v>25</v>
      </c>
      <c r="M1421" s="16" t="s">
        <v>26</v>
      </c>
      <c r="N1421" s="16" t="s">
        <v>3967</v>
      </c>
      <c r="O1421" s="16" t="s">
        <v>496</v>
      </c>
      <c r="P1421" s="16">
        <v>46514</v>
      </c>
      <c r="Q1421" s="16" t="s">
        <v>51</v>
      </c>
      <c r="R1421" s="16" t="s">
        <v>3968</v>
      </c>
      <c r="S1421" s="16" t="s">
        <v>61</v>
      </c>
      <c r="T1421" s="16" t="s">
        <v>110</v>
      </c>
      <c r="U1421" s="16" t="s">
        <v>3969</v>
      </c>
      <c r="V1421" s="18">
        <v>159.75</v>
      </c>
      <c r="W1421" s="16">
        <v>5</v>
      </c>
      <c r="X1421" s="16">
        <v>0</v>
      </c>
      <c r="Y1421" s="18">
        <v>11.182499999999999</v>
      </c>
    </row>
    <row r="1422" spans="1:25" x14ac:dyDescent="0.3">
      <c r="A1422" s="13">
        <v>4389</v>
      </c>
      <c r="B1422" s="13" t="s">
        <v>3970</v>
      </c>
      <c r="C1422" s="21">
        <f>1/COUNTIF(B:B,'Store Data - 2017'!$B1422)</f>
        <v>0.25</v>
      </c>
      <c r="D1422" s="14">
        <v>43059</v>
      </c>
      <c r="E1422" s="14">
        <v>43061</v>
      </c>
      <c r="F1422" s="22" t="str">
        <f>TEXT('Store Data - 2017'!$D1422,"mmmm")</f>
        <v>November</v>
      </c>
      <c r="G1422" s="22" t="str">
        <f>TEXT('Store Data - 2017'!$D1422,"dddd")</f>
        <v>Monday</v>
      </c>
      <c r="H1422" s="13" t="s">
        <v>80</v>
      </c>
      <c r="I1422" s="13" t="s">
        <v>3971</v>
      </c>
      <c r="J1422" s="13" t="s">
        <v>3972</v>
      </c>
      <c r="K1422" s="21">
        <f>1/COUNTIF(J:J,'Store Data - 2017'!$J1422)</f>
        <v>0.2</v>
      </c>
      <c r="L1422" s="13" t="s">
        <v>25</v>
      </c>
      <c r="M1422" s="13" t="s">
        <v>26</v>
      </c>
      <c r="N1422" s="13" t="s">
        <v>126</v>
      </c>
      <c r="O1422" s="13" t="s">
        <v>127</v>
      </c>
      <c r="P1422" s="13">
        <v>10035</v>
      </c>
      <c r="Q1422" s="13" t="s">
        <v>40</v>
      </c>
      <c r="R1422" s="13" t="s">
        <v>3311</v>
      </c>
      <c r="S1422" s="13" t="s">
        <v>31</v>
      </c>
      <c r="T1422" s="13" t="s">
        <v>32</v>
      </c>
      <c r="U1422" s="13" t="s">
        <v>3312</v>
      </c>
      <c r="V1422" s="15">
        <v>46.76</v>
      </c>
      <c r="W1422" s="13">
        <v>7</v>
      </c>
      <c r="X1422" s="13">
        <v>0</v>
      </c>
      <c r="Y1422" s="15">
        <v>22.444800000000001</v>
      </c>
    </row>
    <row r="1423" spans="1:25" x14ac:dyDescent="0.3">
      <c r="A1423" s="16">
        <v>4390</v>
      </c>
      <c r="B1423" s="16" t="s">
        <v>3970</v>
      </c>
      <c r="C1423" s="21">
        <f>1/COUNTIF(B:B,'Store Data - 2017'!$B1423)</f>
        <v>0.25</v>
      </c>
      <c r="D1423" s="17">
        <v>43059</v>
      </c>
      <c r="E1423" s="17">
        <v>43061</v>
      </c>
      <c r="F1423" s="22" t="str">
        <f>TEXT('Store Data - 2017'!$D1423,"mmmm")</f>
        <v>November</v>
      </c>
      <c r="G1423" s="22" t="str">
        <f>TEXT('Store Data - 2017'!$D1423,"dddd")</f>
        <v>Monday</v>
      </c>
      <c r="H1423" s="16" t="s">
        <v>80</v>
      </c>
      <c r="I1423" s="16" t="s">
        <v>3971</v>
      </c>
      <c r="J1423" s="16" t="s">
        <v>3972</v>
      </c>
      <c r="K1423" s="21">
        <f>1/COUNTIF(J:J,'Store Data - 2017'!$J1423)</f>
        <v>0.2</v>
      </c>
      <c r="L1423" s="16" t="s">
        <v>25</v>
      </c>
      <c r="M1423" s="16" t="s">
        <v>26</v>
      </c>
      <c r="N1423" s="16" t="s">
        <v>126</v>
      </c>
      <c r="O1423" s="16" t="s">
        <v>127</v>
      </c>
      <c r="P1423" s="16">
        <v>10035</v>
      </c>
      <c r="Q1423" s="16" t="s">
        <v>40</v>
      </c>
      <c r="R1423" s="16" t="s">
        <v>3973</v>
      </c>
      <c r="S1423" s="16" t="s">
        <v>42</v>
      </c>
      <c r="T1423" s="16" t="s">
        <v>425</v>
      </c>
      <c r="U1423" s="16" t="s">
        <v>3974</v>
      </c>
      <c r="V1423" s="18">
        <v>183.96799999999999</v>
      </c>
      <c r="W1423" s="16">
        <v>2</v>
      </c>
      <c r="X1423" s="16">
        <v>0.2</v>
      </c>
      <c r="Y1423" s="18">
        <v>-25.2956</v>
      </c>
    </row>
    <row r="1424" spans="1:25" x14ac:dyDescent="0.3">
      <c r="A1424" s="13">
        <v>4391</v>
      </c>
      <c r="B1424" s="13" t="s">
        <v>3970</v>
      </c>
      <c r="C1424" s="21">
        <f>1/COUNTIF(B:B,'Store Data - 2017'!$B1424)</f>
        <v>0.25</v>
      </c>
      <c r="D1424" s="14">
        <v>43059</v>
      </c>
      <c r="E1424" s="14">
        <v>43061</v>
      </c>
      <c r="F1424" s="22" t="str">
        <f>TEXT('Store Data - 2017'!$D1424,"mmmm")</f>
        <v>November</v>
      </c>
      <c r="G1424" s="22" t="str">
        <f>TEXT('Store Data - 2017'!$D1424,"dddd")</f>
        <v>Monday</v>
      </c>
      <c r="H1424" s="13" t="s">
        <v>80</v>
      </c>
      <c r="I1424" s="13" t="s">
        <v>3971</v>
      </c>
      <c r="J1424" s="13" t="s">
        <v>3972</v>
      </c>
      <c r="K1424" s="21">
        <f>1/COUNTIF(J:J,'Store Data - 2017'!$J1424)</f>
        <v>0.2</v>
      </c>
      <c r="L1424" s="13" t="s">
        <v>25</v>
      </c>
      <c r="M1424" s="13" t="s">
        <v>26</v>
      </c>
      <c r="N1424" s="13" t="s">
        <v>126</v>
      </c>
      <c r="O1424" s="13" t="s">
        <v>127</v>
      </c>
      <c r="P1424" s="13">
        <v>10035</v>
      </c>
      <c r="Q1424" s="13" t="s">
        <v>40</v>
      </c>
      <c r="R1424" s="13" t="s">
        <v>2914</v>
      </c>
      <c r="S1424" s="13" t="s">
        <v>61</v>
      </c>
      <c r="T1424" s="13" t="s">
        <v>62</v>
      </c>
      <c r="U1424" s="13" t="s">
        <v>2915</v>
      </c>
      <c r="V1424" s="15">
        <v>1259.97</v>
      </c>
      <c r="W1424" s="13">
        <v>3</v>
      </c>
      <c r="X1424" s="13">
        <v>0</v>
      </c>
      <c r="Y1424" s="15">
        <v>327.59219999999999</v>
      </c>
    </row>
    <row r="1425" spans="1:25" x14ac:dyDescent="0.3">
      <c r="A1425" s="16">
        <v>4392</v>
      </c>
      <c r="B1425" s="16" t="s">
        <v>3970</v>
      </c>
      <c r="C1425" s="21">
        <f>1/COUNTIF(B:B,'Store Data - 2017'!$B1425)</f>
        <v>0.25</v>
      </c>
      <c r="D1425" s="17">
        <v>43059</v>
      </c>
      <c r="E1425" s="17">
        <v>43061</v>
      </c>
      <c r="F1425" s="22" t="str">
        <f>TEXT('Store Data - 2017'!$D1425,"mmmm")</f>
        <v>November</v>
      </c>
      <c r="G1425" s="22" t="str">
        <f>TEXT('Store Data - 2017'!$D1425,"dddd")</f>
        <v>Monday</v>
      </c>
      <c r="H1425" s="16" t="s">
        <v>80</v>
      </c>
      <c r="I1425" s="16" t="s">
        <v>3971</v>
      </c>
      <c r="J1425" s="16" t="s">
        <v>3972</v>
      </c>
      <c r="K1425" s="21">
        <f>1/COUNTIF(J:J,'Store Data - 2017'!$J1425)</f>
        <v>0.2</v>
      </c>
      <c r="L1425" s="16" t="s">
        <v>25</v>
      </c>
      <c r="M1425" s="16" t="s">
        <v>26</v>
      </c>
      <c r="N1425" s="16" t="s">
        <v>126</v>
      </c>
      <c r="O1425" s="16" t="s">
        <v>127</v>
      </c>
      <c r="P1425" s="16">
        <v>10035</v>
      </c>
      <c r="Q1425" s="16" t="s">
        <v>40</v>
      </c>
      <c r="R1425" s="16" t="s">
        <v>3975</v>
      </c>
      <c r="S1425" s="16" t="s">
        <v>31</v>
      </c>
      <c r="T1425" s="16" t="s">
        <v>146</v>
      </c>
      <c r="U1425" s="16" t="s">
        <v>3976</v>
      </c>
      <c r="V1425" s="18">
        <v>68.97</v>
      </c>
      <c r="W1425" s="16">
        <v>3</v>
      </c>
      <c r="X1425" s="16">
        <v>0</v>
      </c>
      <c r="Y1425" s="18">
        <v>19.311599999999999</v>
      </c>
    </row>
    <row r="1426" spans="1:25" x14ac:dyDescent="0.3">
      <c r="A1426" s="13">
        <v>4415</v>
      </c>
      <c r="B1426" s="13" t="s">
        <v>3977</v>
      </c>
      <c r="C1426" s="21">
        <f>1/COUNTIF(B:B,'Store Data - 2017'!$B1426)</f>
        <v>1</v>
      </c>
      <c r="D1426" s="14">
        <v>42966</v>
      </c>
      <c r="E1426" s="14">
        <v>42970</v>
      </c>
      <c r="F1426" s="22" t="str">
        <f>TEXT('Store Data - 2017'!$D1426,"mmmm")</f>
        <v>August</v>
      </c>
      <c r="G1426" s="22" t="str">
        <f>TEXT('Store Data - 2017'!$D1426,"dddd")</f>
        <v>Saturday</v>
      </c>
      <c r="H1426" s="13" t="s">
        <v>22</v>
      </c>
      <c r="I1426" s="13" t="s">
        <v>2168</v>
      </c>
      <c r="J1426" s="13" t="s">
        <v>2169</v>
      </c>
      <c r="K1426" s="21">
        <f>1/COUNTIF(J:J,'Store Data - 2017'!$J1426)</f>
        <v>0.16666666666666666</v>
      </c>
      <c r="L1426" s="13" t="s">
        <v>57</v>
      </c>
      <c r="M1426" s="13" t="s">
        <v>26</v>
      </c>
      <c r="N1426" s="13" t="s">
        <v>460</v>
      </c>
      <c r="O1426" s="13" t="s">
        <v>345</v>
      </c>
      <c r="P1426" s="13">
        <v>1841</v>
      </c>
      <c r="Q1426" s="13" t="s">
        <v>40</v>
      </c>
      <c r="R1426" s="13" t="s">
        <v>3168</v>
      </c>
      <c r="S1426" s="13" t="s">
        <v>31</v>
      </c>
      <c r="T1426" s="13" t="s">
        <v>84</v>
      </c>
      <c r="U1426" s="13" t="s">
        <v>3169</v>
      </c>
      <c r="V1426" s="15">
        <v>387.99</v>
      </c>
      <c r="W1426" s="13">
        <v>1</v>
      </c>
      <c r="X1426" s="13">
        <v>0</v>
      </c>
      <c r="Y1426" s="15">
        <v>182.3553</v>
      </c>
    </row>
    <row r="1427" spans="1:25" x14ac:dyDescent="0.3">
      <c r="A1427" s="16">
        <v>4418</v>
      </c>
      <c r="B1427" s="16" t="s">
        <v>3978</v>
      </c>
      <c r="C1427" s="21">
        <f>1/COUNTIF(B:B,'Store Data - 2017'!$B1427)</f>
        <v>1</v>
      </c>
      <c r="D1427" s="17">
        <v>42834</v>
      </c>
      <c r="E1427" s="17">
        <v>42837</v>
      </c>
      <c r="F1427" s="22" t="str">
        <f>TEXT('Store Data - 2017'!$D1427,"mmmm")</f>
        <v>April</v>
      </c>
      <c r="G1427" s="22" t="str">
        <f>TEXT('Store Data - 2017'!$D1427,"dddd")</f>
        <v>Sunday</v>
      </c>
      <c r="H1427" s="16" t="s">
        <v>35</v>
      </c>
      <c r="I1427" s="16" t="s">
        <v>3979</v>
      </c>
      <c r="J1427" s="16" t="s">
        <v>3980</v>
      </c>
      <c r="K1427" s="21">
        <f>1/COUNTIF(J:J,'Store Data - 2017'!$J1427)</f>
        <v>0.16666666666666666</v>
      </c>
      <c r="L1427" s="16" t="s">
        <v>25</v>
      </c>
      <c r="M1427" s="16" t="s">
        <v>26</v>
      </c>
      <c r="N1427" s="16" t="s">
        <v>553</v>
      </c>
      <c r="O1427" s="16" t="s">
        <v>76</v>
      </c>
      <c r="P1427" s="16">
        <v>48205</v>
      </c>
      <c r="Q1427" s="16" t="s">
        <v>51</v>
      </c>
      <c r="R1427" s="16" t="s">
        <v>2101</v>
      </c>
      <c r="S1427" s="16" t="s">
        <v>31</v>
      </c>
      <c r="T1427" s="16" t="s">
        <v>84</v>
      </c>
      <c r="U1427" s="16" t="s">
        <v>2102</v>
      </c>
      <c r="V1427" s="18">
        <v>478.24</v>
      </c>
      <c r="W1427" s="16">
        <v>8</v>
      </c>
      <c r="X1427" s="16">
        <v>0</v>
      </c>
      <c r="Y1427" s="18">
        <v>219.99039999999999</v>
      </c>
    </row>
    <row r="1428" spans="1:25" x14ac:dyDescent="0.3">
      <c r="A1428" s="13">
        <v>4423</v>
      </c>
      <c r="B1428" s="13" t="s">
        <v>3981</v>
      </c>
      <c r="C1428" s="21">
        <f>1/COUNTIF(B:B,'Store Data - 2017'!$B1428)</f>
        <v>0.2</v>
      </c>
      <c r="D1428" s="14">
        <v>42873</v>
      </c>
      <c r="E1428" s="14">
        <v>42874</v>
      </c>
      <c r="F1428" s="22" t="str">
        <f>TEXT('Store Data - 2017'!$D1428,"mmmm")</f>
        <v>May</v>
      </c>
      <c r="G1428" s="22" t="str">
        <f>TEXT('Store Data - 2017'!$D1428,"dddd")</f>
        <v>Thursday</v>
      </c>
      <c r="H1428" s="13" t="s">
        <v>80</v>
      </c>
      <c r="I1428" s="13" t="s">
        <v>3982</v>
      </c>
      <c r="J1428" s="13" t="s">
        <v>3983</v>
      </c>
      <c r="K1428" s="21">
        <f>1/COUNTIF(J:J,'Store Data - 2017'!$J1428)</f>
        <v>0.16666666666666666</v>
      </c>
      <c r="L1428" s="13" t="s">
        <v>57</v>
      </c>
      <c r="M1428" s="13" t="s">
        <v>26</v>
      </c>
      <c r="N1428" s="13" t="s">
        <v>3984</v>
      </c>
      <c r="O1428" s="13" t="s">
        <v>353</v>
      </c>
      <c r="P1428" s="13">
        <v>30328</v>
      </c>
      <c r="Q1428" s="13" t="s">
        <v>29</v>
      </c>
      <c r="R1428" s="13" t="s">
        <v>2272</v>
      </c>
      <c r="S1428" s="13" t="s">
        <v>31</v>
      </c>
      <c r="T1428" s="13" t="s">
        <v>190</v>
      </c>
      <c r="U1428" s="13" t="s">
        <v>2273</v>
      </c>
      <c r="V1428" s="15">
        <v>17.239999999999998</v>
      </c>
      <c r="W1428" s="13">
        <v>2</v>
      </c>
      <c r="X1428" s="13">
        <v>0</v>
      </c>
      <c r="Y1428" s="15">
        <v>4.4824000000000002</v>
      </c>
    </row>
    <row r="1429" spans="1:25" x14ac:dyDescent="0.3">
      <c r="A1429" s="16">
        <v>4424</v>
      </c>
      <c r="B1429" s="16" t="s">
        <v>3981</v>
      </c>
      <c r="C1429" s="21">
        <f>1/COUNTIF(B:B,'Store Data - 2017'!$B1429)</f>
        <v>0.2</v>
      </c>
      <c r="D1429" s="17">
        <v>42873</v>
      </c>
      <c r="E1429" s="17">
        <v>42874</v>
      </c>
      <c r="F1429" s="22" t="str">
        <f>TEXT('Store Data - 2017'!$D1429,"mmmm")</f>
        <v>May</v>
      </c>
      <c r="G1429" s="22" t="str">
        <f>TEXT('Store Data - 2017'!$D1429,"dddd")</f>
        <v>Thursday</v>
      </c>
      <c r="H1429" s="16" t="s">
        <v>80</v>
      </c>
      <c r="I1429" s="16" t="s">
        <v>3982</v>
      </c>
      <c r="J1429" s="16" t="s">
        <v>3983</v>
      </c>
      <c r="K1429" s="21">
        <f>1/COUNTIF(J:J,'Store Data - 2017'!$J1429)</f>
        <v>0.16666666666666666</v>
      </c>
      <c r="L1429" s="16" t="s">
        <v>57</v>
      </c>
      <c r="M1429" s="16" t="s">
        <v>26</v>
      </c>
      <c r="N1429" s="16" t="s">
        <v>3984</v>
      </c>
      <c r="O1429" s="16" t="s">
        <v>353</v>
      </c>
      <c r="P1429" s="16">
        <v>30328</v>
      </c>
      <c r="Q1429" s="16" t="s">
        <v>29</v>
      </c>
      <c r="R1429" s="16" t="s">
        <v>3985</v>
      </c>
      <c r="S1429" s="16" t="s">
        <v>42</v>
      </c>
      <c r="T1429" s="16" t="s">
        <v>425</v>
      </c>
      <c r="U1429" s="16" t="s">
        <v>3986</v>
      </c>
      <c r="V1429" s="18">
        <v>302.94</v>
      </c>
      <c r="W1429" s="16">
        <v>3</v>
      </c>
      <c r="X1429" s="16">
        <v>0</v>
      </c>
      <c r="Y1429" s="18">
        <v>75.734999999999999</v>
      </c>
    </row>
    <row r="1430" spans="1:25" x14ac:dyDescent="0.3">
      <c r="A1430" s="13">
        <v>4425</v>
      </c>
      <c r="B1430" s="13" t="s">
        <v>3981</v>
      </c>
      <c r="C1430" s="21">
        <f>1/COUNTIF(B:B,'Store Data - 2017'!$B1430)</f>
        <v>0.2</v>
      </c>
      <c r="D1430" s="14">
        <v>42873</v>
      </c>
      <c r="E1430" s="14">
        <v>42874</v>
      </c>
      <c r="F1430" s="22" t="str">
        <f>TEXT('Store Data - 2017'!$D1430,"mmmm")</f>
        <v>May</v>
      </c>
      <c r="G1430" s="22" t="str">
        <f>TEXT('Store Data - 2017'!$D1430,"dddd")</f>
        <v>Thursday</v>
      </c>
      <c r="H1430" s="13" t="s">
        <v>80</v>
      </c>
      <c r="I1430" s="13" t="s">
        <v>3982</v>
      </c>
      <c r="J1430" s="13" t="s">
        <v>3983</v>
      </c>
      <c r="K1430" s="21">
        <f>1/COUNTIF(J:J,'Store Data - 2017'!$J1430)</f>
        <v>0.16666666666666666</v>
      </c>
      <c r="L1430" s="13" t="s">
        <v>57</v>
      </c>
      <c r="M1430" s="13" t="s">
        <v>26</v>
      </c>
      <c r="N1430" s="13" t="s">
        <v>3984</v>
      </c>
      <c r="O1430" s="13" t="s">
        <v>353</v>
      </c>
      <c r="P1430" s="13">
        <v>30328</v>
      </c>
      <c r="Q1430" s="13" t="s">
        <v>29</v>
      </c>
      <c r="R1430" s="13" t="s">
        <v>1738</v>
      </c>
      <c r="S1430" s="13" t="s">
        <v>61</v>
      </c>
      <c r="T1430" s="13" t="s">
        <v>62</v>
      </c>
      <c r="U1430" s="13" t="s">
        <v>1739</v>
      </c>
      <c r="V1430" s="15">
        <v>34.75</v>
      </c>
      <c r="W1430" s="13">
        <v>5</v>
      </c>
      <c r="X1430" s="13">
        <v>0</v>
      </c>
      <c r="Y1430" s="15">
        <v>15.637499999999999</v>
      </c>
    </row>
    <row r="1431" spans="1:25" x14ac:dyDescent="0.3">
      <c r="A1431" s="16">
        <v>4426</v>
      </c>
      <c r="B1431" s="16" t="s">
        <v>3981</v>
      </c>
      <c r="C1431" s="21">
        <f>1/COUNTIF(B:B,'Store Data - 2017'!$B1431)</f>
        <v>0.2</v>
      </c>
      <c r="D1431" s="17">
        <v>42873</v>
      </c>
      <c r="E1431" s="17">
        <v>42874</v>
      </c>
      <c r="F1431" s="22" t="str">
        <f>TEXT('Store Data - 2017'!$D1431,"mmmm")</f>
        <v>May</v>
      </c>
      <c r="G1431" s="22" t="str">
        <f>TEXT('Store Data - 2017'!$D1431,"dddd")</f>
        <v>Thursday</v>
      </c>
      <c r="H1431" s="16" t="s">
        <v>80</v>
      </c>
      <c r="I1431" s="16" t="s">
        <v>3982</v>
      </c>
      <c r="J1431" s="16" t="s">
        <v>3983</v>
      </c>
      <c r="K1431" s="21">
        <f>1/COUNTIF(J:J,'Store Data - 2017'!$J1431)</f>
        <v>0.16666666666666666</v>
      </c>
      <c r="L1431" s="16" t="s">
        <v>57</v>
      </c>
      <c r="M1431" s="16" t="s">
        <v>26</v>
      </c>
      <c r="N1431" s="16" t="s">
        <v>3984</v>
      </c>
      <c r="O1431" s="16" t="s">
        <v>353</v>
      </c>
      <c r="P1431" s="16">
        <v>30328</v>
      </c>
      <c r="Q1431" s="16" t="s">
        <v>29</v>
      </c>
      <c r="R1431" s="16" t="s">
        <v>3987</v>
      </c>
      <c r="S1431" s="16" t="s">
        <v>31</v>
      </c>
      <c r="T1431" s="16" t="s">
        <v>84</v>
      </c>
      <c r="U1431" s="16" t="s">
        <v>3988</v>
      </c>
      <c r="V1431" s="18">
        <v>113.94</v>
      </c>
      <c r="W1431" s="16">
        <v>6</v>
      </c>
      <c r="X1431" s="16">
        <v>0</v>
      </c>
      <c r="Y1431" s="18">
        <v>54.691200000000002</v>
      </c>
    </row>
    <row r="1432" spans="1:25" x14ac:dyDescent="0.3">
      <c r="A1432" s="13">
        <v>4427</v>
      </c>
      <c r="B1432" s="13" t="s">
        <v>3981</v>
      </c>
      <c r="C1432" s="21">
        <f>1/COUNTIF(B:B,'Store Data - 2017'!$B1432)</f>
        <v>0.2</v>
      </c>
      <c r="D1432" s="14">
        <v>42873</v>
      </c>
      <c r="E1432" s="14">
        <v>42874</v>
      </c>
      <c r="F1432" s="22" t="str">
        <f>TEXT('Store Data - 2017'!$D1432,"mmmm")</f>
        <v>May</v>
      </c>
      <c r="G1432" s="22" t="str">
        <f>TEXT('Store Data - 2017'!$D1432,"dddd")</f>
        <v>Thursday</v>
      </c>
      <c r="H1432" s="13" t="s">
        <v>80</v>
      </c>
      <c r="I1432" s="13" t="s">
        <v>3982</v>
      </c>
      <c r="J1432" s="13" t="s">
        <v>3983</v>
      </c>
      <c r="K1432" s="21">
        <f>1/COUNTIF(J:J,'Store Data - 2017'!$J1432)</f>
        <v>0.16666666666666666</v>
      </c>
      <c r="L1432" s="13" t="s">
        <v>57</v>
      </c>
      <c r="M1432" s="13" t="s">
        <v>26</v>
      </c>
      <c r="N1432" s="13" t="s">
        <v>3984</v>
      </c>
      <c r="O1432" s="13" t="s">
        <v>353</v>
      </c>
      <c r="P1432" s="13">
        <v>30328</v>
      </c>
      <c r="Q1432" s="13" t="s">
        <v>29</v>
      </c>
      <c r="R1432" s="13" t="s">
        <v>3989</v>
      </c>
      <c r="S1432" s="13" t="s">
        <v>61</v>
      </c>
      <c r="T1432" s="13" t="s">
        <v>62</v>
      </c>
      <c r="U1432" s="13" t="s">
        <v>3990</v>
      </c>
      <c r="V1432" s="15">
        <v>55.98</v>
      </c>
      <c r="W1432" s="13">
        <v>2</v>
      </c>
      <c r="X1432" s="13">
        <v>0</v>
      </c>
      <c r="Y1432" s="15">
        <v>15.6744</v>
      </c>
    </row>
    <row r="1433" spans="1:25" x14ac:dyDescent="0.3">
      <c r="A1433" s="16">
        <v>4428</v>
      </c>
      <c r="B1433" s="16" t="s">
        <v>3991</v>
      </c>
      <c r="C1433" s="21">
        <f>1/COUNTIF(B:B,'Store Data - 2017'!$B1433)</f>
        <v>1</v>
      </c>
      <c r="D1433" s="17">
        <v>43000</v>
      </c>
      <c r="E1433" s="17">
        <v>43006</v>
      </c>
      <c r="F1433" s="22" t="str">
        <f>TEXT('Store Data - 2017'!$D1433,"mmmm")</f>
        <v>September</v>
      </c>
      <c r="G1433" s="22" t="str">
        <f>TEXT('Store Data - 2017'!$D1433,"dddd")</f>
        <v>Friday</v>
      </c>
      <c r="H1433" s="16" t="s">
        <v>22</v>
      </c>
      <c r="I1433" s="16" t="s">
        <v>3886</v>
      </c>
      <c r="J1433" s="16" t="s">
        <v>3887</v>
      </c>
      <c r="K1433" s="21">
        <f>1/COUNTIF(J:J,'Store Data - 2017'!$J1433)</f>
        <v>0.5</v>
      </c>
      <c r="L1433" s="16" t="s">
        <v>57</v>
      </c>
      <c r="M1433" s="16" t="s">
        <v>26</v>
      </c>
      <c r="N1433" s="16" t="s">
        <v>2434</v>
      </c>
      <c r="O1433" s="16" t="s">
        <v>1042</v>
      </c>
      <c r="P1433" s="16">
        <v>87105</v>
      </c>
      <c r="Q1433" s="16" t="s">
        <v>120</v>
      </c>
      <c r="R1433" s="16" t="s">
        <v>215</v>
      </c>
      <c r="S1433" s="16" t="s">
        <v>31</v>
      </c>
      <c r="T1433" s="16" t="s">
        <v>32</v>
      </c>
      <c r="U1433" s="16" t="s">
        <v>216</v>
      </c>
      <c r="V1433" s="18">
        <v>27.18</v>
      </c>
      <c r="W1433" s="16">
        <v>3</v>
      </c>
      <c r="X1433" s="16">
        <v>0</v>
      </c>
      <c r="Y1433" s="18">
        <v>12.231</v>
      </c>
    </row>
    <row r="1434" spans="1:25" x14ac:dyDescent="0.3">
      <c r="A1434" s="13">
        <v>4429</v>
      </c>
      <c r="B1434" s="13" t="s">
        <v>3992</v>
      </c>
      <c r="C1434" s="21">
        <f>1/COUNTIF(B:B,'Store Data - 2017'!$B1434)</f>
        <v>1</v>
      </c>
      <c r="D1434" s="14">
        <v>42815</v>
      </c>
      <c r="E1434" s="14">
        <v>42821</v>
      </c>
      <c r="F1434" s="22" t="str">
        <f>TEXT('Store Data - 2017'!$D1434,"mmmm")</f>
        <v>March</v>
      </c>
      <c r="G1434" s="22" t="str">
        <f>TEXT('Store Data - 2017'!$D1434,"dddd")</f>
        <v>Tuesday</v>
      </c>
      <c r="H1434" s="13" t="s">
        <v>22</v>
      </c>
      <c r="I1434" s="13" t="s">
        <v>865</v>
      </c>
      <c r="J1434" s="13" t="s">
        <v>866</v>
      </c>
      <c r="K1434" s="21">
        <f>1/COUNTIF(J:J,'Store Data - 2017'!$J1434)</f>
        <v>0.5</v>
      </c>
      <c r="L1434" s="13" t="s">
        <v>25</v>
      </c>
      <c r="M1434" s="13" t="s">
        <v>26</v>
      </c>
      <c r="N1434" s="13" t="s">
        <v>2055</v>
      </c>
      <c r="O1434" s="13" t="s">
        <v>1846</v>
      </c>
      <c r="P1434" s="13">
        <v>74133</v>
      </c>
      <c r="Q1434" s="13" t="s">
        <v>51</v>
      </c>
      <c r="R1434" s="13" t="s">
        <v>3104</v>
      </c>
      <c r="S1434" s="13" t="s">
        <v>42</v>
      </c>
      <c r="T1434" s="13" t="s">
        <v>43</v>
      </c>
      <c r="U1434" s="13" t="s">
        <v>3105</v>
      </c>
      <c r="V1434" s="15">
        <v>1805.88</v>
      </c>
      <c r="W1434" s="13">
        <v>6</v>
      </c>
      <c r="X1434" s="13">
        <v>0</v>
      </c>
      <c r="Y1434" s="15">
        <v>523.70519999999999</v>
      </c>
    </row>
    <row r="1435" spans="1:25" x14ac:dyDescent="0.3">
      <c r="A1435" s="16">
        <v>4430</v>
      </c>
      <c r="B1435" s="16" t="s">
        <v>3993</v>
      </c>
      <c r="C1435" s="21">
        <f>1/COUNTIF(B:B,'Store Data - 2017'!$B1435)</f>
        <v>1</v>
      </c>
      <c r="D1435" s="17">
        <v>42992</v>
      </c>
      <c r="E1435" s="17">
        <v>42992</v>
      </c>
      <c r="F1435" s="22" t="str">
        <f>TEXT('Store Data - 2017'!$D1435,"mmmm")</f>
        <v>September</v>
      </c>
      <c r="G1435" s="22" t="str">
        <f>TEXT('Store Data - 2017'!$D1435,"dddd")</f>
        <v>Thursday</v>
      </c>
      <c r="H1435" s="16" t="s">
        <v>760</v>
      </c>
      <c r="I1435" s="16" t="s">
        <v>1474</v>
      </c>
      <c r="J1435" s="16" t="s">
        <v>1475</v>
      </c>
      <c r="K1435" s="21">
        <f>1/COUNTIF(J:J,'Store Data - 2017'!$J1435)</f>
        <v>0.5</v>
      </c>
      <c r="L1435" s="16" t="s">
        <v>25</v>
      </c>
      <c r="M1435" s="16" t="s">
        <v>26</v>
      </c>
      <c r="N1435" s="16" t="s">
        <v>3994</v>
      </c>
      <c r="O1435" s="16" t="s">
        <v>201</v>
      </c>
      <c r="P1435" s="16">
        <v>7050</v>
      </c>
      <c r="Q1435" s="16" t="s">
        <v>40</v>
      </c>
      <c r="R1435" s="16" t="s">
        <v>3995</v>
      </c>
      <c r="S1435" s="16" t="s">
        <v>31</v>
      </c>
      <c r="T1435" s="16" t="s">
        <v>146</v>
      </c>
      <c r="U1435" s="16" t="s">
        <v>3996</v>
      </c>
      <c r="V1435" s="18">
        <v>70.95</v>
      </c>
      <c r="W1435" s="16">
        <v>3</v>
      </c>
      <c r="X1435" s="16">
        <v>0</v>
      </c>
      <c r="Y1435" s="18">
        <v>18.446999999999999</v>
      </c>
    </row>
    <row r="1436" spans="1:25" x14ac:dyDescent="0.3">
      <c r="A1436" s="13">
        <v>4458</v>
      </c>
      <c r="B1436" s="13" t="s">
        <v>3997</v>
      </c>
      <c r="C1436" s="21">
        <f>1/COUNTIF(B:B,'Store Data - 2017'!$B1436)</f>
        <v>1</v>
      </c>
      <c r="D1436" s="14">
        <v>42954</v>
      </c>
      <c r="E1436" s="14">
        <v>42959</v>
      </c>
      <c r="F1436" s="22" t="str">
        <f>TEXT('Store Data - 2017'!$D1436,"mmmm")</f>
        <v>August</v>
      </c>
      <c r="G1436" s="22" t="str">
        <f>TEXT('Store Data - 2017'!$D1436,"dddd")</f>
        <v>Monday</v>
      </c>
      <c r="H1436" s="13" t="s">
        <v>22</v>
      </c>
      <c r="I1436" s="13" t="s">
        <v>1363</v>
      </c>
      <c r="J1436" s="13" t="s">
        <v>1364</v>
      </c>
      <c r="K1436" s="21">
        <f>1/COUNTIF(J:J,'Store Data - 2017'!$J1436)</f>
        <v>0.16666666666666666</v>
      </c>
      <c r="L1436" s="13" t="s">
        <v>25</v>
      </c>
      <c r="M1436" s="13" t="s">
        <v>26</v>
      </c>
      <c r="N1436" s="13" t="s">
        <v>2231</v>
      </c>
      <c r="O1436" s="13" t="s">
        <v>134</v>
      </c>
      <c r="P1436" s="13">
        <v>95123</v>
      </c>
      <c r="Q1436" s="13" t="s">
        <v>120</v>
      </c>
      <c r="R1436" s="13" t="s">
        <v>1955</v>
      </c>
      <c r="S1436" s="13" t="s">
        <v>31</v>
      </c>
      <c r="T1436" s="13" t="s">
        <v>32</v>
      </c>
      <c r="U1436" s="13" t="s">
        <v>1956</v>
      </c>
      <c r="V1436" s="15">
        <v>244.55</v>
      </c>
      <c r="W1436" s="13">
        <v>5</v>
      </c>
      <c r="X1436" s="13">
        <v>0</v>
      </c>
      <c r="Y1436" s="15">
        <v>114.9385</v>
      </c>
    </row>
    <row r="1437" spans="1:25" x14ac:dyDescent="0.3">
      <c r="A1437" s="16">
        <v>4459</v>
      </c>
      <c r="B1437" s="16" t="s">
        <v>3998</v>
      </c>
      <c r="C1437" s="21">
        <f>1/COUNTIF(B:B,'Store Data - 2017'!$B1437)</f>
        <v>1</v>
      </c>
      <c r="D1437" s="17">
        <v>42807</v>
      </c>
      <c r="E1437" s="17">
        <v>42814</v>
      </c>
      <c r="F1437" s="22" t="str">
        <f>TEXT('Store Data - 2017'!$D1437,"mmmm")</f>
        <v>March</v>
      </c>
      <c r="G1437" s="22" t="str">
        <f>TEXT('Store Data - 2017'!$D1437,"dddd")</f>
        <v>Monday</v>
      </c>
      <c r="H1437" s="16" t="s">
        <v>22</v>
      </c>
      <c r="I1437" s="16" t="s">
        <v>2692</v>
      </c>
      <c r="J1437" s="16" t="s">
        <v>2693</v>
      </c>
      <c r="K1437" s="21">
        <f>1/COUNTIF(J:J,'Store Data - 2017'!$J1437)</f>
        <v>0.25</v>
      </c>
      <c r="L1437" s="16" t="s">
        <v>25</v>
      </c>
      <c r="M1437" s="16" t="s">
        <v>26</v>
      </c>
      <c r="N1437" s="16" t="s">
        <v>638</v>
      </c>
      <c r="O1437" s="16" t="s">
        <v>639</v>
      </c>
      <c r="P1437" s="16">
        <v>80219</v>
      </c>
      <c r="Q1437" s="16" t="s">
        <v>120</v>
      </c>
      <c r="R1437" s="16" t="s">
        <v>1833</v>
      </c>
      <c r="S1437" s="16" t="s">
        <v>31</v>
      </c>
      <c r="T1437" s="16" t="s">
        <v>725</v>
      </c>
      <c r="U1437" s="16" t="s">
        <v>1834</v>
      </c>
      <c r="V1437" s="18">
        <v>1332.4960000000001</v>
      </c>
      <c r="W1437" s="16">
        <v>2</v>
      </c>
      <c r="X1437" s="16">
        <v>0.2</v>
      </c>
      <c r="Y1437" s="18">
        <v>-299.8116</v>
      </c>
    </row>
    <row r="1438" spans="1:25" x14ac:dyDescent="0.3">
      <c r="A1438" s="13">
        <v>4460</v>
      </c>
      <c r="B1438" s="13" t="s">
        <v>3999</v>
      </c>
      <c r="C1438" s="21">
        <f>1/COUNTIF(B:B,'Store Data - 2017'!$B1438)</f>
        <v>0.16666666666666666</v>
      </c>
      <c r="D1438" s="14">
        <v>43006</v>
      </c>
      <c r="E1438" s="14">
        <v>43009</v>
      </c>
      <c r="F1438" s="22" t="str">
        <f>TEXT('Store Data - 2017'!$D1438,"mmmm")</f>
        <v>September</v>
      </c>
      <c r="G1438" s="22" t="str">
        <f>TEXT('Store Data - 2017'!$D1438,"dddd")</f>
        <v>Thursday</v>
      </c>
      <c r="H1438" s="13" t="s">
        <v>80</v>
      </c>
      <c r="I1438" s="13" t="s">
        <v>805</v>
      </c>
      <c r="J1438" s="13" t="s">
        <v>806</v>
      </c>
      <c r="K1438" s="21">
        <f>1/COUNTIF(J:J,'Store Data - 2017'!$J1438)</f>
        <v>6.6666666666666666E-2</v>
      </c>
      <c r="L1438" s="13" t="s">
        <v>48</v>
      </c>
      <c r="M1438" s="13" t="s">
        <v>26</v>
      </c>
      <c r="N1438" s="13" t="s">
        <v>1458</v>
      </c>
      <c r="O1438" s="13" t="s">
        <v>639</v>
      </c>
      <c r="P1438" s="13">
        <v>80013</v>
      </c>
      <c r="Q1438" s="13" t="s">
        <v>120</v>
      </c>
      <c r="R1438" s="13" t="s">
        <v>4000</v>
      </c>
      <c r="S1438" s="13" t="s">
        <v>42</v>
      </c>
      <c r="T1438" s="13" t="s">
        <v>87</v>
      </c>
      <c r="U1438" s="13" t="s">
        <v>4001</v>
      </c>
      <c r="V1438" s="15">
        <v>32.776000000000003</v>
      </c>
      <c r="W1438" s="13">
        <v>1</v>
      </c>
      <c r="X1438" s="13">
        <v>0.2</v>
      </c>
      <c r="Y1438" s="15">
        <v>3.2776000000000001</v>
      </c>
    </row>
    <row r="1439" spans="1:25" x14ac:dyDescent="0.3">
      <c r="A1439" s="16">
        <v>4461</v>
      </c>
      <c r="B1439" s="16" t="s">
        <v>3999</v>
      </c>
      <c r="C1439" s="21">
        <f>1/COUNTIF(B:B,'Store Data - 2017'!$B1439)</f>
        <v>0.16666666666666666</v>
      </c>
      <c r="D1439" s="17">
        <v>43006</v>
      </c>
      <c r="E1439" s="17">
        <v>43009</v>
      </c>
      <c r="F1439" s="22" t="str">
        <f>TEXT('Store Data - 2017'!$D1439,"mmmm")</f>
        <v>September</v>
      </c>
      <c r="G1439" s="22" t="str">
        <f>TEXT('Store Data - 2017'!$D1439,"dddd")</f>
        <v>Thursday</v>
      </c>
      <c r="H1439" s="16" t="s">
        <v>80</v>
      </c>
      <c r="I1439" s="16" t="s">
        <v>805</v>
      </c>
      <c r="J1439" s="16" t="s">
        <v>806</v>
      </c>
      <c r="K1439" s="21">
        <f>1/COUNTIF(J:J,'Store Data - 2017'!$J1439)</f>
        <v>6.6666666666666666E-2</v>
      </c>
      <c r="L1439" s="16" t="s">
        <v>48</v>
      </c>
      <c r="M1439" s="16" t="s">
        <v>26</v>
      </c>
      <c r="N1439" s="16" t="s">
        <v>1458</v>
      </c>
      <c r="O1439" s="16" t="s">
        <v>639</v>
      </c>
      <c r="P1439" s="16">
        <v>80013</v>
      </c>
      <c r="Q1439" s="16" t="s">
        <v>120</v>
      </c>
      <c r="R1439" s="16" t="s">
        <v>246</v>
      </c>
      <c r="S1439" s="16" t="s">
        <v>31</v>
      </c>
      <c r="T1439" s="16" t="s">
        <v>70</v>
      </c>
      <c r="U1439" s="16" t="s">
        <v>247</v>
      </c>
      <c r="V1439" s="18">
        <v>147.184</v>
      </c>
      <c r="W1439" s="16">
        <v>2</v>
      </c>
      <c r="X1439" s="16">
        <v>0.2</v>
      </c>
      <c r="Y1439" s="18">
        <v>-29.436800000000002</v>
      </c>
    </row>
    <row r="1440" spans="1:25" x14ac:dyDescent="0.3">
      <c r="A1440" s="13">
        <v>4462</v>
      </c>
      <c r="B1440" s="13" t="s">
        <v>3999</v>
      </c>
      <c r="C1440" s="21">
        <f>1/COUNTIF(B:B,'Store Data - 2017'!$B1440)</f>
        <v>0.16666666666666666</v>
      </c>
      <c r="D1440" s="14">
        <v>43006</v>
      </c>
      <c r="E1440" s="14">
        <v>43009</v>
      </c>
      <c r="F1440" s="22" t="str">
        <f>TEXT('Store Data - 2017'!$D1440,"mmmm")</f>
        <v>September</v>
      </c>
      <c r="G1440" s="22" t="str">
        <f>TEXT('Store Data - 2017'!$D1440,"dddd")</f>
        <v>Thursday</v>
      </c>
      <c r="H1440" s="13" t="s">
        <v>80</v>
      </c>
      <c r="I1440" s="13" t="s">
        <v>805</v>
      </c>
      <c r="J1440" s="13" t="s">
        <v>806</v>
      </c>
      <c r="K1440" s="21">
        <f>1/COUNTIF(J:J,'Store Data - 2017'!$J1440)</f>
        <v>6.6666666666666666E-2</v>
      </c>
      <c r="L1440" s="13" t="s">
        <v>48</v>
      </c>
      <c r="M1440" s="13" t="s">
        <v>26</v>
      </c>
      <c r="N1440" s="13" t="s">
        <v>1458</v>
      </c>
      <c r="O1440" s="13" t="s">
        <v>639</v>
      </c>
      <c r="P1440" s="13">
        <v>80013</v>
      </c>
      <c r="Q1440" s="13" t="s">
        <v>120</v>
      </c>
      <c r="R1440" s="13" t="s">
        <v>4002</v>
      </c>
      <c r="S1440" s="13" t="s">
        <v>61</v>
      </c>
      <c r="T1440" s="13" t="s">
        <v>110</v>
      </c>
      <c r="U1440" s="13" t="s">
        <v>4003</v>
      </c>
      <c r="V1440" s="15">
        <v>54.384</v>
      </c>
      <c r="W1440" s="13">
        <v>2</v>
      </c>
      <c r="X1440" s="13">
        <v>0.2</v>
      </c>
      <c r="Y1440" s="15">
        <v>1.3595999999999999</v>
      </c>
    </row>
    <row r="1441" spans="1:25" x14ac:dyDescent="0.3">
      <c r="A1441" s="16">
        <v>4463</v>
      </c>
      <c r="B1441" s="16" t="s">
        <v>3999</v>
      </c>
      <c r="C1441" s="21">
        <f>1/COUNTIF(B:B,'Store Data - 2017'!$B1441)</f>
        <v>0.16666666666666666</v>
      </c>
      <c r="D1441" s="17">
        <v>43006</v>
      </c>
      <c r="E1441" s="17">
        <v>43009</v>
      </c>
      <c r="F1441" s="22" t="str">
        <f>TEXT('Store Data - 2017'!$D1441,"mmmm")</f>
        <v>September</v>
      </c>
      <c r="G1441" s="22" t="str">
        <f>TEXT('Store Data - 2017'!$D1441,"dddd")</f>
        <v>Thursday</v>
      </c>
      <c r="H1441" s="16" t="s">
        <v>80</v>
      </c>
      <c r="I1441" s="16" t="s">
        <v>805</v>
      </c>
      <c r="J1441" s="16" t="s">
        <v>806</v>
      </c>
      <c r="K1441" s="21">
        <f>1/COUNTIF(J:J,'Store Data - 2017'!$J1441)</f>
        <v>6.6666666666666666E-2</v>
      </c>
      <c r="L1441" s="16" t="s">
        <v>48</v>
      </c>
      <c r="M1441" s="16" t="s">
        <v>26</v>
      </c>
      <c r="N1441" s="16" t="s">
        <v>1458</v>
      </c>
      <c r="O1441" s="16" t="s">
        <v>639</v>
      </c>
      <c r="P1441" s="16">
        <v>80013</v>
      </c>
      <c r="Q1441" s="16" t="s">
        <v>120</v>
      </c>
      <c r="R1441" s="16" t="s">
        <v>4004</v>
      </c>
      <c r="S1441" s="16" t="s">
        <v>31</v>
      </c>
      <c r="T1441" s="16" t="s">
        <v>84</v>
      </c>
      <c r="U1441" s="16" t="s">
        <v>4005</v>
      </c>
      <c r="V1441" s="18">
        <v>76.775999999999996</v>
      </c>
      <c r="W1441" s="16">
        <v>4</v>
      </c>
      <c r="X1441" s="16">
        <v>0.7</v>
      </c>
      <c r="Y1441" s="18">
        <v>-58.861600000000003</v>
      </c>
    </row>
    <row r="1442" spans="1:25" x14ac:dyDescent="0.3">
      <c r="A1442" s="13">
        <v>4464</v>
      </c>
      <c r="B1442" s="13" t="s">
        <v>3999</v>
      </c>
      <c r="C1442" s="21">
        <f>1/COUNTIF(B:B,'Store Data - 2017'!$B1442)</f>
        <v>0.16666666666666666</v>
      </c>
      <c r="D1442" s="14">
        <v>43006</v>
      </c>
      <c r="E1442" s="14">
        <v>43009</v>
      </c>
      <c r="F1442" s="22" t="str">
        <f>TEXT('Store Data - 2017'!$D1442,"mmmm")</f>
        <v>September</v>
      </c>
      <c r="G1442" s="22" t="str">
        <f>TEXT('Store Data - 2017'!$D1442,"dddd")</f>
        <v>Thursday</v>
      </c>
      <c r="H1442" s="13" t="s">
        <v>80</v>
      </c>
      <c r="I1442" s="13" t="s">
        <v>805</v>
      </c>
      <c r="J1442" s="13" t="s">
        <v>806</v>
      </c>
      <c r="K1442" s="21">
        <f>1/COUNTIF(J:J,'Store Data - 2017'!$J1442)</f>
        <v>6.6666666666666666E-2</v>
      </c>
      <c r="L1442" s="13" t="s">
        <v>48</v>
      </c>
      <c r="M1442" s="13" t="s">
        <v>26</v>
      </c>
      <c r="N1442" s="13" t="s">
        <v>1458</v>
      </c>
      <c r="O1442" s="13" t="s">
        <v>639</v>
      </c>
      <c r="P1442" s="13">
        <v>80013</v>
      </c>
      <c r="Q1442" s="13" t="s">
        <v>120</v>
      </c>
      <c r="R1442" s="13" t="s">
        <v>4006</v>
      </c>
      <c r="S1442" s="13" t="s">
        <v>31</v>
      </c>
      <c r="T1442" s="13" t="s">
        <v>32</v>
      </c>
      <c r="U1442" s="13" t="s">
        <v>4007</v>
      </c>
      <c r="V1442" s="15">
        <v>14.352</v>
      </c>
      <c r="W1442" s="13">
        <v>3</v>
      </c>
      <c r="X1442" s="13">
        <v>0.2</v>
      </c>
      <c r="Y1442" s="15">
        <v>5.2026000000000003</v>
      </c>
    </row>
    <row r="1443" spans="1:25" x14ac:dyDescent="0.3">
      <c r="A1443" s="16">
        <v>4465</v>
      </c>
      <c r="B1443" s="16" t="s">
        <v>3999</v>
      </c>
      <c r="C1443" s="21">
        <f>1/COUNTIF(B:B,'Store Data - 2017'!$B1443)</f>
        <v>0.16666666666666666</v>
      </c>
      <c r="D1443" s="17">
        <v>43006</v>
      </c>
      <c r="E1443" s="17">
        <v>43009</v>
      </c>
      <c r="F1443" s="22" t="str">
        <f>TEXT('Store Data - 2017'!$D1443,"mmmm")</f>
        <v>September</v>
      </c>
      <c r="G1443" s="22" t="str">
        <f>TEXT('Store Data - 2017'!$D1443,"dddd")</f>
        <v>Thursday</v>
      </c>
      <c r="H1443" s="16" t="s">
        <v>80</v>
      </c>
      <c r="I1443" s="16" t="s">
        <v>805</v>
      </c>
      <c r="J1443" s="16" t="s">
        <v>806</v>
      </c>
      <c r="K1443" s="21">
        <f>1/COUNTIF(J:J,'Store Data - 2017'!$J1443)</f>
        <v>6.6666666666666666E-2</v>
      </c>
      <c r="L1443" s="16" t="s">
        <v>48</v>
      </c>
      <c r="M1443" s="16" t="s">
        <v>26</v>
      </c>
      <c r="N1443" s="16" t="s">
        <v>1458</v>
      </c>
      <c r="O1443" s="16" t="s">
        <v>639</v>
      </c>
      <c r="P1443" s="16">
        <v>80013</v>
      </c>
      <c r="Q1443" s="16" t="s">
        <v>120</v>
      </c>
      <c r="R1443" s="16" t="s">
        <v>1292</v>
      </c>
      <c r="S1443" s="16" t="s">
        <v>31</v>
      </c>
      <c r="T1443" s="16" t="s">
        <v>190</v>
      </c>
      <c r="U1443" s="16" t="s">
        <v>1293</v>
      </c>
      <c r="V1443" s="18">
        <v>209.792</v>
      </c>
      <c r="W1443" s="16">
        <v>2</v>
      </c>
      <c r="X1443" s="16">
        <v>0.2</v>
      </c>
      <c r="Y1443" s="18">
        <v>26.224</v>
      </c>
    </row>
    <row r="1444" spans="1:25" x14ac:dyDescent="0.3">
      <c r="A1444" s="13">
        <v>4467</v>
      </c>
      <c r="B1444" s="13" t="s">
        <v>4008</v>
      </c>
      <c r="C1444" s="21">
        <f>1/COUNTIF(B:B,'Store Data - 2017'!$B1444)</f>
        <v>0.25</v>
      </c>
      <c r="D1444" s="14">
        <v>43063</v>
      </c>
      <c r="E1444" s="14">
        <v>43070</v>
      </c>
      <c r="F1444" s="22" t="str">
        <f>TEXT('Store Data - 2017'!$D1444,"mmmm")</f>
        <v>November</v>
      </c>
      <c r="G1444" s="22" t="str">
        <f>TEXT('Store Data - 2017'!$D1444,"dddd")</f>
        <v>Friday</v>
      </c>
      <c r="H1444" s="13" t="s">
        <v>22</v>
      </c>
      <c r="I1444" s="13" t="s">
        <v>2122</v>
      </c>
      <c r="J1444" s="13" t="s">
        <v>2123</v>
      </c>
      <c r="K1444" s="21">
        <f>1/COUNTIF(J:J,'Store Data - 2017'!$J1444)</f>
        <v>0.16666666666666666</v>
      </c>
      <c r="L1444" s="13" t="s">
        <v>25</v>
      </c>
      <c r="M1444" s="13" t="s">
        <v>26</v>
      </c>
      <c r="N1444" s="13" t="s">
        <v>126</v>
      </c>
      <c r="O1444" s="13" t="s">
        <v>127</v>
      </c>
      <c r="P1444" s="13">
        <v>10035</v>
      </c>
      <c r="Q1444" s="13" t="s">
        <v>40</v>
      </c>
      <c r="R1444" s="13" t="s">
        <v>1559</v>
      </c>
      <c r="S1444" s="13" t="s">
        <v>31</v>
      </c>
      <c r="T1444" s="13" t="s">
        <v>146</v>
      </c>
      <c r="U1444" s="13" t="s">
        <v>1560</v>
      </c>
      <c r="V1444" s="15">
        <v>16.38</v>
      </c>
      <c r="W1444" s="13">
        <v>9</v>
      </c>
      <c r="X1444" s="13">
        <v>0</v>
      </c>
      <c r="Y1444" s="15">
        <v>7.3710000000000004</v>
      </c>
    </row>
    <row r="1445" spans="1:25" x14ac:dyDescent="0.3">
      <c r="A1445" s="16">
        <v>4468</v>
      </c>
      <c r="B1445" s="16" t="s">
        <v>4008</v>
      </c>
      <c r="C1445" s="21">
        <f>1/COUNTIF(B:B,'Store Data - 2017'!$B1445)</f>
        <v>0.25</v>
      </c>
      <c r="D1445" s="17">
        <v>43063</v>
      </c>
      <c r="E1445" s="17">
        <v>43070</v>
      </c>
      <c r="F1445" s="22" t="str">
        <f>TEXT('Store Data - 2017'!$D1445,"mmmm")</f>
        <v>November</v>
      </c>
      <c r="G1445" s="22" t="str">
        <f>TEXT('Store Data - 2017'!$D1445,"dddd")</f>
        <v>Friday</v>
      </c>
      <c r="H1445" s="16" t="s">
        <v>22</v>
      </c>
      <c r="I1445" s="16" t="s">
        <v>2122</v>
      </c>
      <c r="J1445" s="16" t="s">
        <v>2123</v>
      </c>
      <c r="K1445" s="21">
        <f>1/COUNTIF(J:J,'Store Data - 2017'!$J1445)</f>
        <v>0.16666666666666666</v>
      </c>
      <c r="L1445" s="16" t="s">
        <v>25</v>
      </c>
      <c r="M1445" s="16" t="s">
        <v>26</v>
      </c>
      <c r="N1445" s="16" t="s">
        <v>126</v>
      </c>
      <c r="O1445" s="16" t="s">
        <v>127</v>
      </c>
      <c r="P1445" s="16">
        <v>10035</v>
      </c>
      <c r="Q1445" s="16" t="s">
        <v>40</v>
      </c>
      <c r="R1445" s="16" t="s">
        <v>4009</v>
      </c>
      <c r="S1445" s="16" t="s">
        <v>31</v>
      </c>
      <c r="T1445" s="16" t="s">
        <v>180</v>
      </c>
      <c r="U1445" s="16" t="s">
        <v>4010</v>
      </c>
      <c r="V1445" s="18">
        <v>167.96</v>
      </c>
      <c r="W1445" s="16">
        <v>2</v>
      </c>
      <c r="X1445" s="16">
        <v>0</v>
      </c>
      <c r="Y1445" s="18">
        <v>78.941199999999995</v>
      </c>
    </row>
    <row r="1446" spans="1:25" x14ac:dyDescent="0.3">
      <c r="A1446" s="13">
        <v>4469</v>
      </c>
      <c r="B1446" s="13" t="s">
        <v>4008</v>
      </c>
      <c r="C1446" s="21">
        <f>1/COUNTIF(B:B,'Store Data - 2017'!$B1446)</f>
        <v>0.25</v>
      </c>
      <c r="D1446" s="14">
        <v>43063</v>
      </c>
      <c r="E1446" s="14">
        <v>43070</v>
      </c>
      <c r="F1446" s="22" t="str">
        <f>TEXT('Store Data - 2017'!$D1446,"mmmm")</f>
        <v>November</v>
      </c>
      <c r="G1446" s="22" t="str">
        <f>TEXT('Store Data - 2017'!$D1446,"dddd")</f>
        <v>Friday</v>
      </c>
      <c r="H1446" s="13" t="s">
        <v>22</v>
      </c>
      <c r="I1446" s="13" t="s">
        <v>2122</v>
      </c>
      <c r="J1446" s="13" t="s">
        <v>2123</v>
      </c>
      <c r="K1446" s="21">
        <f>1/COUNTIF(J:J,'Store Data - 2017'!$J1446)</f>
        <v>0.16666666666666666</v>
      </c>
      <c r="L1446" s="13" t="s">
        <v>25</v>
      </c>
      <c r="M1446" s="13" t="s">
        <v>26</v>
      </c>
      <c r="N1446" s="13" t="s">
        <v>126</v>
      </c>
      <c r="O1446" s="13" t="s">
        <v>127</v>
      </c>
      <c r="P1446" s="13">
        <v>10035</v>
      </c>
      <c r="Q1446" s="13" t="s">
        <v>40</v>
      </c>
      <c r="R1446" s="13" t="s">
        <v>4011</v>
      </c>
      <c r="S1446" s="13" t="s">
        <v>42</v>
      </c>
      <c r="T1446" s="13" t="s">
        <v>425</v>
      </c>
      <c r="U1446" s="13" t="s">
        <v>4012</v>
      </c>
      <c r="V1446" s="15">
        <v>321.56799999999998</v>
      </c>
      <c r="W1446" s="13">
        <v>2</v>
      </c>
      <c r="X1446" s="13">
        <v>0.2</v>
      </c>
      <c r="Y1446" s="15">
        <v>-16.078399999999998</v>
      </c>
    </row>
    <row r="1447" spans="1:25" x14ac:dyDescent="0.3">
      <c r="A1447" s="16">
        <v>4470</v>
      </c>
      <c r="B1447" s="16" t="s">
        <v>4008</v>
      </c>
      <c r="C1447" s="21">
        <f>1/COUNTIF(B:B,'Store Data - 2017'!$B1447)</f>
        <v>0.25</v>
      </c>
      <c r="D1447" s="17">
        <v>43063</v>
      </c>
      <c r="E1447" s="17">
        <v>43070</v>
      </c>
      <c r="F1447" s="22" t="str">
        <f>TEXT('Store Data - 2017'!$D1447,"mmmm")</f>
        <v>November</v>
      </c>
      <c r="G1447" s="22" t="str">
        <f>TEXT('Store Data - 2017'!$D1447,"dddd")</f>
        <v>Friday</v>
      </c>
      <c r="H1447" s="16" t="s">
        <v>22</v>
      </c>
      <c r="I1447" s="16" t="s">
        <v>2122</v>
      </c>
      <c r="J1447" s="16" t="s">
        <v>2123</v>
      </c>
      <c r="K1447" s="21">
        <f>1/COUNTIF(J:J,'Store Data - 2017'!$J1447)</f>
        <v>0.16666666666666666</v>
      </c>
      <c r="L1447" s="16" t="s">
        <v>25</v>
      </c>
      <c r="M1447" s="16" t="s">
        <v>26</v>
      </c>
      <c r="N1447" s="16" t="s">
        <v>126</v>
      </c>
      <c r="O1447" s="16" t="s">
        <v>127</v>
      </c>
      <c r="P1447" s="16">
        <v>10035</v>
      </c>
      <c r="Q1447" s="16" t="s">
        <v>40</v>
      </c>
      <c r="R1447" s="16" t="s">
        <v>1983</v>
      </c>
      <c r="S1447" s="16" t="s">
        <v>31</v>
      </c>
      <c r="T1447" s="16" t="s">
        <v>32</v>
      </c>
      <c r="U1447" s="16" t="s">
        <v>1984</v>
      </c>
      <c r="V1447" s="18">
        <v>12.96</v>
      </c>
      <c r="W1447" s="16">
        <v>2</v>
      </c>
      <c r="X1447" s="16">
        <v>0</v>
      </c>
      <c r="Y1447" s="18">
        <v>6.2207999999999997</v>
      </c>
    </row>
    <row r="1448" spans="1:25" x14ac:dyDescent="0.3">
      <c r="A1448" s="13">
        <v>4471</v>
      </c>
      <c r="B1448" s="13" t="s">
        <v>4013</v>
      </c>
      <c r="C1448" s="21">
        <f>1/COUNTIF(B:B,'Store Data - 2017'!$B1448)</f>
        <v>1</v>
      </c>
      <c r="D1448" s="14">
        <v>42863</v>
      </c>
      <c r="E1448" s="14">
        <v>42867</v>
      </c>
      <c r="F1448" s="22" t="str">
        <f>TEXT('Store Data - 2017'!$D1448,"mmmm")</f>
        <v>May</v>
      </c>
      <c r="G1448" s="22" t="str">
        <f>TEXT('Store Data - 2017'!$D1448,"dddd")</f>
        <v>Monday</v>
      </c>
      <c r="H1448" s="13" t="s">
        <v>22</v>
      </c>
      <c r="I1448" s="13" t="s">
        <v>333</v>
      </c>
      <c r="J1448" s="13" t="s">
        <v>334</v>
      </c>
      <c r="K1448" s="21">
        <f>1/COUNTIF(J:J,'Store Data - 2017'!$J1448)</f>
        <v>0.125</v>
      </c>
      <c r="L1448" s="13" t="s">
        <v>57</v>
      </c>
      <c r="M1448" s="13" t="s">
        <v>26</v>
      </c>
      <c r="N1448" s="13" t="s">
        <v>38</v>
      </c>
      <c r="O1448" s="13" t="s">
        <v>39</v>
      </c>
      <c r="P1448" s="13">
        <v>19140</v>
      </c>
      <c r="Q1448" s="13" t="s">
        <v>40</v>
      </c>
      <c r="R1448" s="13" t="s">
        <v>4014</v>
      </c>
      <c r="S1448" s="13" t="s">
        <v>42</v>
      </c>
      <c r="T1448" s="13" t="s">
        <v>43</v>
      </c>
      <c r="U1448" s="13" t="s">
        <v>4015</v>
      </c>
      <c r="V1448" s="15">
        <v>128.05799999999999</v>
      </c>
      <c r="W1448" s="13">
        <v>3</v>
      </c>
      <c r="X1448" s="13">
        <v>0.3</v>
      </c>
      <c r="Y1448" s="15">
        <v>-23.7822</v>
      </c>
    </row>
    <row r="1449" spans="1:25" x14ac:dyDescent="0.3">
      <c r="A1449" s="16">
        <v>4472</v>
      </c>
      <c r="B1449" s="16" t="s">
        <v>4016</v>
      </c>
      <c r="C1449" s="21">
        <f>1/COUNTIF(B:B,'Store Data - 2017'!$B1449)</f>
        <v>0.16666666666666666</v>
      </c>
      <c r="D1449" s="17">
        <v>43007</v>
      </c>
      <c r="E1449" s="17">
        <v>43007</v>
      </c>
      <c r="F1449" s="22" t="str">
        <f>TEXT('Store Data - 2017'!$D1449,"mmmm")</f>
        <v>September</v>
      </c>
      <c r="G1449" s="22" t="str">
        <f>TEXT('Store Data - 2017'!$D1449,"dddd")</f>
        <v>Friday</v>
      </c>
      <c r="H1449" s="16" t="s">
        <v>760</v>
      </c>
      <c r="I1449" s="16" t="s">
        <v>4017</v>
      </c>
      <c r="J1449" s="16" t="s">
        <v>4018</v>
      </c>
      <c r="K1449" s="21">
        <f>1/COUNTIF(J:J,'Store Data - 2017'!$J1449)</f>
        <v>0.125</v>
      </c>
      <c r="L1449" s="16" t="s">
        <v>48</v>
      </c>
      <c r="M1449" s="16" t="s">
        <v>26</v>
      </c>
      <c r="N1449" s="16" t="s">
        <v>4019</v>
      </c>
      <c r="O1449" s="16" t="s">
        <v>166</v>
      </c>
      <c r="P1449" s="16">
        <v>44060</v>
      </c>
      <c r="Q1449" s="16" t="s">
        <v>40</v>
      </c>
      <c r="R1449" s="16" t="s">
        <v>3483</v>
      </c>
      <c r="S1449" s="16" t="s">
        <v>42</v>
      </c>
      <c r="T1449" s="16" t="s">
        <v>43</v>
      </c>
      <c r="U1449" s="16" t="s">
        <v>3484</v>
      </c>
      <c r="V1449" s="18">
        <v>63.686</v>
      </c>
      <c r="W1449" s="16">
        <v>1</v>
      </c>
      <c r="X1449" s="16">
        <v>0.3</v>
      </c>
      <c r="Y1449" s="18">
        <v>-15.4666</v>
      </c>
    </row>
    <row r="1450" spans="1:25" x14ac:dyDescent="0.3">
      <c r="A1450" s="13">
        <v>4473</v>
      </c>
      <c r="B1450" s="13" t="s">
        <v>4016</v>
      </c>
      <c r="C1450" s="21">
        <f>1/COUNTIF(B:B,'Store Data - 2017'!$B1450)</f>
        <v>0.16666666666666666</v>
      </c>
      <c r="D1450" s="14">
        <v>43007</v>
      </c>
      <c r="E1450" s="14">
        <v>43007</v>
      </c>
      <c r="F1450" s="22" t="str">
        <f>TEXT('Store Data - 2017'!$D1450,"mmmm")</f>
        <v>September</v>
      </c>
      <c r="G1450" s="22" t="str">
        <f>TEXT('Store Data - 2017'!$D1450,"dddd")</f>
        <v>Friday</v>
      </c>
      <c r="H1450" s="13" t="s">
        <v>760</v>
      </c>
      <c r="I1450" s="13" t="s">
        <v>4017</v>
      </c>
      <c r="J1450" s="13" t="s">
        <v>4018</v>
      </c>
      <c r="K1450" s="21">
        <f>1/COUNTIF(J:J,'Store Data - 2017'!$J1450)</f>
        <v>0.125</v>
      </c>
      <c r="L1450" s="13" t="s">
        <v>48</v>
      </c>
      <c r="M1450" s="13" t="s">
        <v>26</v>
      </c>
      <c r="N1450" s="13" t="s">
        <v>4019</v>
      </c>
      <c r="O1450" s="13" t="s">
        <v>166</v>
      </c>
      <c r="P1450" s="13">
        <v>44060</v>
      </c>
      <c r="Q1450" s="13" t="s">
        <v>40</v>
      </c>
      <c r="R1450" s="13" t="s">
        <v>2716</v>
      </c>
      <c r="S1450" s="13" t="s">
        <v>61</v>
      </c>
      <c r="T1450" s="13" t="s">
        <v>110</v>
      </c>
      <c r="U1450" s="13" t="s">
        <v>2717</v>
      </c>
      <c r="V1450" s="15">
        <v>239.976</v>
      </c>
      <c r="W1450" s="13">
        <v>3</v>
      </c>
      <c r="X1450" s="13">
        <v>0.2</v>
      </c>
      <c r="Y1450" s="15">
        <v>65.993399999999994</v>
      </c>
    </row>
    <row r="1451" spans="1:25" x14ac:dyDescent="0.3">
      <c r="A1451" s="16">
        <v>4474</v>
      </c>
      <c r="B1451" s="16" t="s">
        <v>4016</v>
      </c>
      <c r="C1451" s="21">
        <f>1/COUNTIF(B:B,'Store Data - 2017'!$B1451)</f>
        <v>0.16666666666666666</v>
      </c>
      <c r="D1451" s="17">
        <v>43007</v>
      </c>
      <c r="E1451" s="17">
        <v>43007</v>
      </c>
      <c r="F1451" s="22" t="str">
        <f>TEXT('Store Data - 2017'!$D1451,"mmmm")</f>
        <v>September</v>
      </c>
      <c r="G1451" s="22" t="str">
        <f>TEXT('Store Data - 2017'!$D1451,"dddd")</f>
        <v>Friday</v>
      </c>
      <c r="H1451" s="16" t="s">
        <v>760</v>
      </c>
      <c r="I1451" s="16" t="s">
        <v>4017</v>
      </c>
      <c r="J1451" s="16" t="s">
        <v>4018</v>
      </c>
      <c r="K1451" s="21">
        <f>1/COUNTIF(J:J,'Store Data - 2017'!$J1451)</f>
        <v>0.125</v>
      </c>
      <c r="L1451" s="16" t="s">
        <v>48</v>
      </c>
      <c r="M1451" s="16" t="s">
        <v>26</v>
      </c>
      <c r="N1451" s="16" t="s">
        <v>4019</v>
      </c>
      <c r="O1451" s="16" t="s">
        <v>166</v>
      </c>
      <c r="P1451" s="16">
        <v>44060</v>
      </c>
      <c r="Q1451" s="16" t="s">
        <v>40</v>
      </c>
      <c r="R1451" s="16" t="s">
        <v>4020</v>
      </c>
      <c r="S1451" s="16" t="s">
        <v>42</v>
      </c>
      <c r="T1451" s="16" t="s">
        <v>251</v>
      </c>
      <c r="U1451" s="16" t="s">
        <v>4021</v>
      </c>
      <c r="V1451" s="18">
        <v>344.22</v>
      </c>
      <c r="W1451" s="16">
        <v>2</v>
      </c>
      <c r="X1451" s="16">
        <v>0.4</v>
      </c>
      <c r="Y1451" s="18">
        <v>-189.321</v>
      </c>
    </row>
    <row r="1452" spans="1:25" x14ac:dyDescent="0.3">
      <c r="A1452" s="13">
        <v>4475</v>
      </c>
      <c r="B1452" s="13" t="s">
        <v>4016</v>
      </c>
      <c r="C1452" s="21">
        <f>1/COUNTIF(B:B,'Store Data - 2017'!$B1452)</f>
        <v>0.16666666666666666</v>
      </c>
      <c r="D1452" s="14">
        <v>43007</v>
      </c>
      <c r="E1452" s="14">
        <v>43007</v>
      </c>
      <c r="F1452" s="22" t="str">
        <f>TEXT('Store Data - 2017'!$D1452,"mmmm")</f>
        <v>September</v>
      </c>
      <c r="G1452" s="22" t="str">
        <f>TEXT('Store Data - 2017'!$D1452,"dddd")</f>
        <v>Friday</v>
      </c>
      <c r="H1452" s="13" t="s">
        <v>760</v>
      </c>
      <c r="I1452" s="13" t="s">
        <v>4017</v>
      </c>
      <c r="J1452" s="13" t="s">
        <v>4018</v>
      </c>
      <c r="K1452" s="21">
        <f>1/COUNTIF(J:J,'Store Data - 2017'!$J1452)</f>
        <v>0.125</v>
      </c>
      <c r="L1452" s="13" t="s">
        <v>48</v>
      </c>
      <c r="M1452" s="13" t="s">
        <v>26</v>
      </c>
      <c r="N1452" s="13" t="s">
        <v>4019</v>
      </c>
      <c r="O1452" s="13" t="s">
        <v>166</v>
      </c>
      <c r="P1452" s="13">
        <v>44060</v>
      </c>
      <c r="Q1452" s="13" t="s">
        <v>40</v>
      </c>
      <c r="R1452" s="13" t="s">
        <v>2291</v>
      </c>
      <c r="S1452" s="13" t="s">
        <v>31</v>
      </c>
      <c r="T1452" s="13" t="s">
        <v>32</v>
      </c>
      <c r="U1452" s="13" t="s">
        <v>2292</v>
      </c>
      <c r="V1452" s="15">
        <v>15.552</v>
      </c>
      <c r="W1452" s="13">
        <v>3</v>
      </c>
      <c r="X1452" s="13">
        <v>0.2</v>
      </c>
      <c r="Y1452" s="15">
        <v>5.4432</v>
      </c>
    </row>
    <row r="1453" spans="1:25" x14ac:dyDescent="0.3">
      <c r="A1453" s="16">
        <v>4476</v>
      </c>
      <c r="B1453" s="16" t="s">
        <v>4016</v>
      </c>
      <c r="C1453" s="21">
        <f>1/COUNTIF(B:B,'Store Data - 2017'!$B1453)</f>
        <v>0.16666666666666666</v>
      </c>
      <c r="D1453" s="17">
        <v>43007</v>
      </c>
      <c r="E1453" s="17">
        <v>43007</v>
      </c>
      <c r="F1453" s="22" t="str">
        <f>TEXT('Store Data - 2017'!$D1453,"mmmm")</f>
        <v>September</v>
      </c>
      <c r="G1453" s="22" t="str">
        <f>TEXT('Store Data - 2017'!$D1453,"dddd")</f>
        <v>Friday</v>
      </c>
      <c r="H1453" s="16" t="s">
        <v>760</v>
      </c>
      <c r="I1453" s="16" t="s">
        <v>4017</v>
      </c>
      <c r="J1453" s="16" t="s">
        <v>4018</v>
      </c>
      <c r="K1453" s="21">
        <f>1/COUNTIF(J:J,'Store Data - 2017'!$J1453)</f>
        <v>0.125</v>
      </c>
      <c r="L1453" s="16" t="s">
        <v>48</v>
      </c>
      <c r="M1453" s="16" t="s">
        <v>26</v>
      </c>
      <c r="N1453" s="16" t="s">
        <v>4019</v>
      </c>
      <c r="O1453" s="16" t="s">
        <v>166</v>
      </c>
      <c r="P1453" s="16">
        <v>44060</v>
      </c>
      <c r="Q1453" s="16" t="s">
        <v>40</v>
      </c>
      <c r="R1453" s="16" t="s">
        <v>4022</v>
      </c>
      <c r="S1453" s="16" t="s">
        <v>42</v>
      </c>
      <c r="T1453" s="16" t="s">
        <v>87</v>
      </c>
      <c r="U1453" s="16" t="s">
        <v>4023</v>
      </c>
      <c r="V1453" s="18">
        <v>21.248000000000001</v>
      </c>
      <c r="W1453" s="16">
        <v>4</v>
      </c>
      <c r="X1453" s="16">
        <v>0.2</v>
      </c>
      <c r="Y1453" s="18">
        <v>7.4367999999999999</v>
      </c>
    </row>
    <row r="1454" spans="1:25" x14ac:dyDescent="0.3">
      <c r="A1454" s="13">
        <v>4477</v>
      </c>
      <c r="B1454" s="13" t="s">
        <v>4016</v>
      </c>
      <c r="C1454" s="21">
        <f>1/COUNTIF(B:B,'Store Data - 2017'!$B1454)</f>
        <v>0.16666666666666666</v>
      </c>
      <c r="D1454" s="14">
        <v>43007</v>
      </c>
      <c r="E1454" s="14">
        <v>43007</v>
      </c>
      <c r="F1454" s="22" t="str">
        <f>TEXT('Store Data - 2017'!$D1454,"mmmm")</f>
        <v>September</v>
      </c>
      <c r="G1454" s="22" t="str">
        <f>TEXT('Store Data - 2017'!$D1454,"dddd")</f>
        <v>Friday</v>
      </c>
      <c r="H1454" s="13" t="s">
        <v>760</v>
      </c>
      <c r="I1454" s="13" t="s">
        <v>4017</v>
      </c>
      <c r="J1454" s="13" t="s">
        <v>4018</v>
      </c>
      <c r="K1454" s="21">
        <f>1/COUNTIF(J:J,'Store Data - 2017'!$J1454)</f>
        <v>0.125</v>
      </c>
      <c r="L1454" s="13" t="s">
        <v>48</v>
      </c>
      <c r="M1454" s="13" t="s">
        <v>26</v>
      </c>
      <c r="N1454" s="13" t="s">
        <v>4019</v>
      </c>
      <c r="O1454" s="13" t="s">
        <v>166</v>
      </c>
      <c r="P1454" s="13">
        <v>44060</v>
      </c>
      <c r="Q1454" s="13" t="s">
        <v>40</v>
      </c>
      <c r="R1454" s="13" t="s">
        <v>4024</v>
      </c>
      <c r="S1454" s="13" t="s">
        <v>31</v>
      </c>
      <c r="T1454" s="13" t="s">
        <v>32</v>
      </c>
      <c r="U1454" s="13" t="s">
        <v>4025</v>
      </c>
      <c r="V1454" s="15">
        <v>8.4480000000000004</v>
      </c>
      <c r="W1454" s="13">
        <v>2</v>
      </c>
      <c r="X1454" s="13">
        <v>0.2</v>
      </c>
      <c r="Y1454" s="15">
        <v>2.64</v>
      </c>
    </row>
    <row r="1455" spans="1:25" x14ac:dyDescent="0.3">
      <c r="A1455" s="16">
        <v>4478</v>
      </c>
      <c r="B1455" s="16" t="s">
        <v>4026</v>
      </c>
      <c r="C1455" s="21">
        <f>1/COUNTIF(B:B,'Store Data - 2017'!$B1455)</f>
        <v>0.5</v>
      </c>
      <c r="D1455" s="17">
        <v>43030</v>
      </c>
      <c r="E1455" s="17">
        <v>43030</v>
      </c>
      <c r="F1455" s="22" t="str">
        <f>TEXT('Store Data - 2017'!$D1455,"mmmm")</f>
        <v>October</v>
      </c>
      <c r="G1455" s="22" t="str">
        <f>TEXT('Store Data - 2017'!$D1455,"dddd")</f>
        <v>Sunday</v>
      </c>
      <c r="H1455" s="16" t="s">
        <v>760</v>
      </c>
      <c r="I1455" s="16" t="s">
        <v>4027</v>
      </c>
      <c r="J1455" s="16" t="s">
        <v>4028</v>
      </c>
      <c r="K1455" s="21">
        <f>1/COUNTIF(J:J,'Store Data - 2017'!$J1455)</f>
        <v>0.5</v>
      </c>
      <c r="L1455" s="16" t="s">
        <v>25</v>
      </c>
      <c r="M1455" s="16" t="s">
        <v>26</v>
      </c>
      <c r="N1455" s="16" t="s">
        <v>4029</v>
      </c>
      <c r="O1455" s="16" t="s">
        <v>1846</v>
      </c>
      <c r="P1455" s="16">
        <v>73505</v>
      </c>
      <c r="Q1455" s="16" t="s">
        <v>51</v>
      </c>
      <c r="R1455" s="16" t="s">
        <v>4030</v>
      </c>
      <c r="S1455" s="16" t="s">
        <v>31</v>
      </c>
      <c r="T1455" s="16" t="s">
        <v>70</v>
      </c>
      <c r="U1455" s="16" t="s">
        <v>4031</v>
      </c>
      <c r="V1455" s="18">
        <v>333.09</v>
      </c>
      <c r="W1455" s="16">
        <v>3</v>
      </c>
      <c r="X1455" s="16">
        <v>0</v>
      </c>
      <c r="Y1455" s="18">
        <v>23.316299999999998</v>
      </c>
    </row>
    <row r="1456" spans="1:25" x14ac:dyDescent="0.3">
      <c r="A1456" s="13">
        <v>4479</v>
      </c>
      <c r="B1456" s="13" t="s">
        <v>4026</v>
      </c>
      <c r="C1456" s="21">
        <f>1/COUNTIF(B:B,'Store Data - 2017'!$B1456)</f>
        <v>0.5</v>
      </c>
      <c r="D1456" s="14">
        <v>43030</v>
      </c>
      <c r="E1456" s="14">
        <v>43030</v>
      </c>
      <c r="F1456" s="22" t="str">
        <f>TEXT('Store Data - 2017'!$D1456,"mmmm")</f>
        <v>October</v>
      </c>
      <c r="G1456" s="22" t="str">
        <f>TEXT('Store Data - 2017'!$D1456,"dddd")</f>
        <v>Sunday</v>
      </c>
      <c r="H1456" s="13" t="s">
        <v>760</v>
      </c>
      <c r="I1456" s="13" t="s">
        <v>4027</v>
      </c>
      <c r="J1456" s="13" t="s">
        <v>4028</v>
      </c>
      <c r="K1456" s="21">
        <f>1/COUNTIF(J:J,'Store Data - 2017'!$J1456)</f>
        <v>0.5</v>
      </c>
      <c r="L1456" s="13" t="s">
        <v>25</v>
      </c>
      <c r="M1456" s="13" t="s">
        <v>26</v>
      </c>
      <c r="N1456" s="13" t="s">
        <v>4029</v>
      </c>
      <c r="O1456" s="13" t="s">
        <v>1846</v>
      </c>
      <c r="P1456" s="13">
        <v>73505</v>
      </c>
      <c r="Q1456" s="13" t="s">
        <v>51</v>
      </c>
      <c r="R1456" s="13" t="s">
        <v>3878</v>
      </c>
      <c r="S1456" s="13" t="s">
        <v>42</v>
      </c>
      <c r="T1456" s="13" t="s">
        <v>251</v>
      </c>
      <c r="U1456" s="13" t="s">
        <v>3879</v>
      </c>
      <c r="V1456" s="15">
        <v>248.98</v>
      </c>
      <c r="W1456" s="13">
        <v>2</v>
      </c>
      <c r="X1456" s="13">
        <v>0</v>
      </c>
      <c r="Y1456" s="15">
        <v>54.775599999999997</v>
      </c>
    </row>
    <row r="1457" spans="1:25" x14ac:dyDescent="0.3">
      <c r="A1457" s="16">
        <v>4491</v>
      </c>
      <c r="B1457" s="16" t="s">
        <v>4032</v>
      </c>
      <c r="C1457" s="21">
        <f>1/COUNTIF(B:B,'Store Data - 2017'!$B1457)</f>
        <v>1</v>
      </c>
      <c r="D1457" s="17">
        <v>42961</v>
      </c>
      <c r="E1457" s="17">
        <v>42968</v>
      </c>
      <c r="F1457" s="22" t="str">
        <f>TEXT('Store Data - 2017'!$D1457,"mmmm")</f>
        <v>August</v>
      </c>
      <c r="G1457" s="22" t="str">
        <f>TEXT('Store Data - 2017'!$D1457,"dddd")</f>
        <v>Monday</v>
      </c>
      <c r="H1457" s="16" t="s">
        <v>22</v>
      </c>
      <c r="I1457" s="16" t="s">
        <v>138</v>
      </c>
      <c r="J1457" s="16" t="s">
        <v>139</v>
      </c>
      <c r="K1457" s="21">
        <f>1/COUNTIF(J:J,'Store Data - 2017'!$J1457)</f>
        <v>6.6666666666666666E-2</v>
      </c>
      <c r="L1457" s="16" t="s">
        <v>25</v>
      </c>
      <c r="M1457" s="16" t="s">
        <v>26</v>
      </c>
      <c r="N1457" s="16" t="s">
        <v>452</v>
      </c>
      <c r="O1457" s="16" t="s">
        <v>134</v>
      </c>
      <c r="P1457" s="16">
        <v>90032</v>
      </c>
      <c r="Q1457" s="16" t="s">
        <v>120</v>
      </c>
      <c r="R1457" s="16" t="s">
        <v>4033</v>
      </c>
      <c r="S1457" s="16" t="s">
        <v>42</v>
      </c>
      <c r="T1457" s="16" t="s">
        <v>251</v>
      </c>
      <c r="U1457" s="16" t="s">
        <v>4034</v>
      </c>
      <c r="V1457" s="18">
        <v>418.29599999999999</v>
      </c>
      <c r="W1457" s="16">
        <v>3</v>
      </c>
      <c r="X1457" s="16">
        <v>0.2</v>
      </c>
      <c r="Y1457" s="18">
        <v>5.2286999999999999</v>
      </c>
    </row>
    <row r="1458" spans="1:25" x14ac:dyDescent="0.3">
      <c r="A1458" s="13">
        <v>4496</v>
      </c>
      <c r="B1458" s="13" t="s">
        <v>4035</v>
      </c>
      <c r="C1458" s="21">
        <f>1/COUNTIF(B:B,'Store Data - 2017'!$B1458)</f>
        <v>0.5</v>
      </c>
      <c r="D1458" s="14">
        <v>42904</v>
      </c>
      <c r="E1458" s="14">
        <v>42909</v>
      </c>
      <c r="F1458" s="22" t="str">
        <f>TEXT('Store Data - 2017'!$D1458,"mmmm")</f>
        <v>June</v>
      </c>
      <c r="G1458" s="22" t="str">
        <f>TEXT('Store Data - 2017'!$D1458,"dddd")</f>
        <v>Sunday</v>
      </c>
      <c r="H1458" s="13" t="s">
        <v>22</v>
      </c>
      <c r="I1458" s="13" t="s">
        <v>268</v>
      </c>
      <c r="J1458" s="13" t="s">
        <v>269</v>
      </c>
      <c r="K1458" s="21">
        <f>1/COUNTIF(J:J,'Store Data - 2017'!$J1458)</f>
        <v>0.2</v>
      </c>
      <c r="L1458" s="13" t="s">
        <v>25</v>
      </c>
      <c r="M1458" s="13" t="s">
        <v>26</v>
      </c>
      <c r="N1458" s="13" t="s">
        <v>452</v>
      </c>
      <c r="O1458" s="13" t="s">
        <v>134</v>
      </c>
      <c r="P1458" s="13">
        <v>90032</v>
      </c>
      <c r="Q1458" s="13" t="s">
        <v>120</v>
      </c>
      <c r="R1458" s="13" t="s">
        <v>770</v>
      </c>
      <c r="S1458" s="13" t="s">
        <v>42</v>
      </c>
      <c r="T1458" s="13" t="s">
        <v>425</v>
      </c>
      <c r="U1458" s="13" t="s">
        <v>771</v>
      </c>
      <c r="V1458" s="15">
        <v>917.92349999999999</v>
      </c>
      <c r="W1458" s="13">
        <v>9</v>
      </c>
      <c r="X1458" s="13">
        <v>0.15</v>
      </c>
      <c r="Y1458" s="15">
        <v>75.593699999999998</v>
      </c>
    </row>
    <row r="1459" spans="1:25" x14ac:dyDescent="0.3">
      <c r="A1459" s="16">
        <v>4497</v>
      </c>
      <c r="B1459" s="16" t="s">
        <v>4035</v>
      </c>
      <c r="C1459" s="21">
        <f>1/COUNTIF(B:B,'Store Data - 2017'!$B1459)</f>
        <v>0.5</v>
      </c>
      <c r="D1459" s="17">
        <v>42904</v>
      </c>
      <c r="E1459" s="17">
        <v>42909</v>
      </c>
      <c r="F1459" s="22" t="str">
        <f>TEXT('Store Data - 2017'!$D1459,"mmmm")</f>
        <v>June</v>
      </c>
      <c r="G1459" s="22" t="str">
        <f>TEXT('Store Data - 2017'!$D1459,"dddd")</f>
        <v>Sunday</v>
      </c>
      <c r="H1459" s="16" t="s">
        <v>22</v>
      </c>
      <c r="I1459" s="16" t="s">
        <v>268</v>
      </c>
      <c r="J1459" s="16" t="s">
        <v>269</v>
      </c>
      <c r="K1459" s="21">
        <f>1/COUNTIF(J:J,'Store Data - 2017'!$J1459)</f>
        <v>0.2</v>
      </c>
      <c r="L1459" s="16" t="s">
        <v>25</v>
      </c>
      <c r="M1459" s="16" t="s">
        <v>26</v>
      </c>
      <c r="N1459" s="16" t="s">
        <v>452</v>
      </c>
      <c r="O1459" s="16" t="s">
        <v>134</v>
      </c>
      <c r="P1459" s="16">
        <v>90032</v>
      </c>
      <c r="Q1459" s="16" t="s">
        <v>120</v>
      </c>
      <c r="R1459" s="16" t="s">
        <v>371</v>
      </c>
      <c r="S1459" s="16" t="s">
        <v>31</v>
      </c>
      <c r="T1459" s="16" t="s">
        <v>32</v>
      </c>
      <c r="U1459" s="16" t="s">
        <v>372</v>
      </c>
      <c r="V1459" s="18">
        <v>38.880000000000003</v>
      </c>
      <c r="W1459" s="16">
        <v>6</v>
      </c>
      <c r="X1459" s="16">
        <v>0</v>
      </c>
      <c r="Y1459" s="18">
        <v>19.051200000000001</v>
      </c>
    </row>
    <row r="1460" spans="1:25" x14ac:dyDescent="0.3">
      <c r="A1460" s="13">
        <v>4498</v>
      </c>
      <c r="B1460" s="13" t="s">
        <v>4036</v>
      </c>
      <c r="C1460" s="21">
        <f>1/COUNTIF(B:B,'Store Data - 2017'!$B1460)</f>
        <v>1</v>
      </c>
      <c r="D1460" s="14">
        <v>43071</v>
      </c>
      <c r="E1460" s="14">
        <v>43078</v>
      </c>
      <c r="F1460" s="22" t="str">
        <f>TEXT('Store Data - 2017'!$D1460,"mmmm")</f>
        <v>December</v>
      </c>
      <c r="G1460" s="22" t="str">
        <f>TEXT('Store Data - 2017'!$D1460,"dddd")</f>
        <v>Saturday</v>
      </c>
      <c r="H1460" s="13" t="s">
        <v>22</v>
      </c>
      <c r="I1460" s="13" t="s">
        <v>1861</v>
      </c>
      <c r="J1460" s="13" t="s">
        <v>1862</v>
      </c>
      <c r="K1460" s="21">
        <f>1/COUNTIF(J:J,'Store Data - 2017'!$J1460)</f>
        <v>0.5</v>
      </c>
      <c r="L1460" s="13" t="s">
        <v>25</v>
      </c>
      <c r="M1460" s="13" t="s">
        <v>26</v>
      </c>
      <c r="N1460" s="13" t="s">
        <v>38</v>
      </c>
      <c r="O1460" s="13" t="s">
        <v>39</v>
      </c>
      <c r="P1460" s="13">
        <v>19140</v>
      </c>
      <c r="Q1460" s="13" t="s">
        <v>40</v>
      </c>
      <c r="R1460" s="13" t="s">
        <v>3401</v>
      </c>
      <c r="S1460" s="13" t="s">
        <v>31</v>
      </c>
      <c r="T1460" s="13" t="s">
        <v>84</v>
      </c>
      <c r="U1460" s="13" t="s">
        <v>3402</v>
      </c>
      <c r="V1460" s="15">
        <v>631.17600000000004</v>
      </c>
      <c r="W1460" s="13">
        <v>4</v>
      </c>
      <c r="X1460" s="13">
        <v>0.7</v>
      </c>
      <c r="Y1460" s="15">
        <v>-462.86239999999998</v>
      </c>
    </row>
    <row r="1461" spans="1:25" x14ac:dyDescent="0.3">
      <c r="A1461" s="16">
        <v>4510</v>
      </c>
      <c r="B1461" s="16" t="s">
        <v>4037</v>
      </c>
      <c r="C1461" s="21">
        <f>1/COUNTIF(B:B,'Store Data - 2017'!$B1461)</f>
        <v>1</v>
      </c>
      <c r="D1461" s="17">
        <v>42878</v>
      </c>
      <c r="E1461" s="17">
        <v>42884</v>
      </c>
      <c r="F1461" s="22" t="str">
        <f>TEXT('Store Data - 2017'!$D1461,"mmmm")</f>
        <v>May</v>
      </c>
      <c r="G1461" s="22" t="str">
        <f>TEXT('Store Data - 2017'!$D1461,"dddd")</f>
        <v>Tuesday</v>
      </c>
      <c r="H1461" s="16" t="s">
        <v>22</v>
      </c>
      <c r="I1461" s="16" t="s">
        <v>4038</v>
      </c>
      <c r="J1461" s="16" t="s">
        <v>4039</v>
      </c>
      <c r="K1461" s="21">
        <f>1/COUNTIF(J:J,'Store Data - 2017'!$J1461)</f>
        <v>1</v>
      </c>
      <c r="L1461" s="16" t="s">
        <v>25</v>
      </c>
      <c r="M1461" s="16" t="s">
        <v>26</v>
      </c>
      <c r="N1461" s="16" t="s">
        <v>452</v>
      </c>
      <c r="O1461" s="16" t="s">
        <v>134</v>
      </c>
      <c r="P1461" s="16">
        <v>90036</v>
      </c>
      <c r="Q1461" s="16" t="s">
        <v>120</v>
      </c>
      <c r="R1461" s="16" t="s">
        <v>2996</v>
      </c>
      <c r="S1461" s="16" t="s">
        <v>42</v>
      </c>
      <c r="T1461" s="16" t="s">
        <v>251</v>
      </c>
      <c r="U1461" s="16" t="s">
        <v>2997</v>
      </c>
      <c r="V1461" s="18">
        <v>171.28800000000001</v>
      </c>
      <c r="W1461" s="16">
        <v>3</v>
      </c>
      <c r="X1461" s="16">
        <v>0.2</v>
      </c>
      <c r="Y1461" s="18">
        <v>-6.4233000000000002</v>
      </c>
    </row>
    <row r="1462" spans="1:25" x14ac:dyDescent="0.3">
      <c r="A1462" s="13">
        <v>4516</v>
      </c>
      <c r="B1462" s="13" t="s">
        <v>4040</v>
      </c>
      <c r="C1462" s="21">
        <f>1/COUNTIF(B:B,'Store Data - 2017'!$B1462)</f>
        <v>1</v>
      </c>
      <c r="D1462" s="14">
        <v>43030</v>
      </c>
      <c r="E1462" s="14">
        <v>43034</v>
      </c>
      <c r="F1462" s="22" t="str">
        <f>TEXT('Store Data - 2017'!$D1462,"mmmm")</f>
        <v>October</v>
      </c>
      <c r="G1462" s="22" t="str">
        <f>TEXT('Store Data - 2017'!$D1462,"dddd")</f>
        <v>Sunday</v>
      </c>
      <c r="H1462" s="13" t="s">
        <v>22</v>
      </c>
      <c r="I1462" s="13" t="s">
        <v>4041</v>
      </c>
      <c r="J1462" s="13" t="s">
        <v>4042</v>
      </c>
      <c r="K1462" s="21">
        <f>1/COUNTIF(J:J,'Store Data - 2017'!$J1462)</f>
        <v>0.16666666666666666</v>
      </c>
      <c r="L1462" s="13" t="s">
        <v>48</v>
      </c>
      <c r="M1462" s="13" t="s">
        <v>26</v>
      </c>
      <c r="N1462" s="13" t="s">
        <v>2055</v>
      </c>
      <c r="O1462" s="13" t="s">
        <v>1846</v>
      </c>
      <c r="P1462" s="13">
        <v>74133</v>
      </c>
      <c r="Q1462" s="13" t="s">
        <v>51</v>
      </c>
      <c r="R1462" s="13" t="s">
        <v>3740</v>
      </c>
      <c r="S1462" s="13" t="s">
        <v>31</v>
      </c>
      <c r="T1462" s="13" t="s">
        <v>146</v>
      </c>
      <c r="U1462" s="13" t="s">
        <v>3741</v>
      </c>
      <c r="V1462" s="15">
        <v>36.44</v>
      </c>
      <c r="W1462" s="13">
        <v>4</v>
      </c>
      <c r="X1462" s="13">
        <v>0</v>
      </c>
      <c r="Y1462" s="15">
        <v>12.0252</v>
      </c>
    </row>
    <row r="1463" spans="1:25" x14ac:dyDescent="0.3">
      <c r="A1463" s="16">
        <v>4520</v>
      </c>
      <c r="B1463" s="16" t="s">
        <v>4043</v>
      </c>
      <c r="C1463" s="21">
        <f>1/COUNTIF(B:B,'Store Data - 2017'!$B1463)</f>
        <v>1</v>
      </c>
      <c r="D1463" s="17">
        <v>42896</v>
      </c>
      <c r="E1463" s="17">
        <v>42900</v>
      </c>
      <c r="F1463" s="22" t="str">
        <f>TEXT('Store Data - 2017'!$D1463,"mmmm")</f>
        <v>June</v>
      </c>
      <c r="G1463" s="22" t="str">
        <f>TEXT('Store Data - 2017'!$D1463,"dddd")</f>
        <v>Saturday</v>
      </c>
      <c r="H1463" s="16" t="s">
        <v>22</v>
      </c>
      <c r="I1463" s="16" t="s">
        <v>4044</v>
      </c>
      <c r="J1463" s="16" t="s">
        <v>4045</v>
      </c>
      <c r="K1463" s="21">
        <f>1/COUNTIF(J:J,'Store Data - 2017'!$J1463)</f>
        <v>0.33333333333333331</v>
      </c>
      <c r="L1463" s="16" t="s">
        <v>57</v>
      </c>
      <c r="M1463" s="16" t="s">
        <v>26</v>
      </c>
      <c r="N1463" s="16" t="s">
        <v>584</v>
      </c>
      <c r="O1463" s="16" t="s">
        <v>68</v>
      </c>
      <c r="P1463" s="16">
        <v>32216</v>
      </c>
      <c r="Q1463" s="16" t="s">
        <v>29</v>
      </c>
      <c r="R1463" s="16" t="s">
        <v>4046</v>
      </c>
      <c r="S1463" s="16" t="s">
        <v>31</v>
      </c>
      <c r="T1463" s="16" t="s">
        <v>70</v>
      </c>
      <c r="U1463" s="16" t="s">
        <v>4047</v>
      </c>
      <c r="V1463" s="18">
        <v>1347.52</v>
      </c>
      <c r="W1463" s="16">
        <v>8</v>
      </c>
      <c r="X1463" s="16">
        <v>0.2</v>
      </c>
      <c r="Y1463" s="18">
        <v>84.22</v>
      </c>
    </row>
    <row r="1464" spans="1:25" x14ac:dyDescent="0.3">
      <c r="A1464" s="13">
        <v>4523</v>
      </c>
      <c r="B1464" s="13" t="s">
        <v>4048</v>
      </c>
      <c r="C1464" s="21">
        <f>1/COUNTIF(B:B,'Store Data - 2017'!$B1464)</f>
        <v>1</v>
      </c>
      <c r="D1464" s="14">
        <v>42786</v>
      </c>
      <c r="E1464" s="14">
        <v>42791</v>
      </c>
      <c r="F1464" s="22" t="str">
        <f>TEXT('Store Data - 2017'!$D1464,"mmmm")</f>
        <v>February</v>
      </c>
      <c r="G1464" s="22" t="str">
        <f>TEXT('Store Data - 2017'!$D1464,"dddd")</f>
        <v>Monday</v>
      </c>
      <c r="H1464" s="13" t="s">
        <v>35</v>
      </c>
      <c r="I1464" s="13" t="s">
        <v>4049</v>
      </c>
      <c r="J1464" s="13" t="s">
        <v>4050</v>
      </c>
      <c r="K1464" s="21">
        <f>1/COUNTIF(J:J,'Store Data - 2017'!$J1464)</f>
        <v>0.16666666666666666</v>
      </c>
      <c r="L1464" s="13" t="s">
        <v>57</v>
      </c>
      <c r="M1464" s="13" t="s">
        <v>26</v>
      </c>
      <c r="N1464" s="13" t="s">
        <v>1327</v>
      </c>
      <c r="O1464" s="13" t="s">
        <v>639</v>
      </c>
      <c r="P1464" s="13">
        <v>80027</v>
      </c>
      <c r="Q1464" s="13" t="s">
        <v>120</v>
      </c>
      <c r="R1464" s="13" t="s">
        <v>4051</v>
      </c>
      <c r="S1464" s="13" t="s">
        <v>31</v>
      </c>
      <c r="T1464" s="13" t="s">
        <v>172</v>
      </c>
      <c r="U1464" s="13" t="s">
        <v>173</v>
      </c>
      <c r="V1464" s="15">
        <v>9.4320000000000004</v>
      </c>
      <c r="W1464" s="13">
        <v>3</v>
      </c>
      <c r="X1464" s="13">
        <v>0.2</v>
      </c>
      <c r="Y1464" s="15">
        <v>3.0653999999999999</v>
      </c>
    </row>
    <row r="1465" spans="1:25" x14ac:dyDescent="0.3">
      <c r="A1465" s="16">
        <v>4526</v>
      </c>
      <c r="B1465" s="16" t="s">
        <v>4052</v>
      </c>
      <c r="C1465" s="21">
        <f>1/COUNTIF(B:B,'Store Data - 2017'!$B1465)</f>
        <v>0.33333333333333331</v>
      </c>
      <c r="D1465" s="17">
        <v>42933</v>
      </c>
      <c r="E1465" s="17">
        <v>42939</v>
      </c>
      <c r="F1465" s="22" t="str">
        <f>TEXT('Store Data - 2017'!$D1465,"mmmm")</f>
        <v>July</v>
      </c>
      <c r="G1465" s="22" t="str">
        <f>TEXT('Store Data - 2017'!$D1465,"dddd")</f>
        <v>Monday</v>
      </c>
      <c r="H1465" s="16" t="s">
        <v>22</v>
      </c>
      <c r="I1465" s="16" t="s">
        <v>1007</v>
      </c>
      <c r="J1465" s="16" t="s">
        <v>1008</v>
      </c>
      <c r="K1465" s="21">
        <f>1/COUNTIF(J:J,'Store Data - 2017'!$J1465)</f>
        <v>0.14285714285714285</v>
      </c>
      <c r="L1465" s="16" t="s">
        <v>48</v>
      </c>
      <c r="M1465" s="16" t="s">
        <v>26</v>
      </c>
      <c r="N1465" s="16" t="s">
        <v>4053</v>
      </c>
      <c r="O1465" s="16" t="s">
        <v>127</v>
      </c>
      <c r="P1465" s="16">
        <v>13440</v>
      </c>
      <c r="Q1465" s="16" t="s">
        <v>40</v>
      </c>
      <c r="R1465" s="16" t="s">
        <v>997</v>
      </c>
      <c r="S1465" s="16" t="s">
        <v>61</v>
      </c>
      <c r="T1465" s="16" t="s">
        <v>62</v>
      </c>
      <c r="U1465" s="16" t="s">
        <v>998</v>
      </c>
      <c r="V1465" s="18">
        <v>269.98</v>
      </c>
      <c r="W1465" s="16">
        <v>2</v>
      </c>
      <c r="X1465" s="16">
        <v>0</v>
      </c>
      <c r="Y1465" s="18">
        <v>67.495000000000005</v>
      </c>
    </row>
    <row r="1466" spans="1:25" x14ac:dyDescent="0.3">
      <c r="A1466" s="13">
        <v>4527</v>
      </c>
      <c r="B1466" s="13" t="s">
        <v>4052</v>
      </c>
      <c r="C1466" s="21">
        <f>1/COUNTIF(B:B,'Store Data - 2017'!$B1466)</f>
        <v>0.33333333333333331</v>
      </c>
      <c r="D1466" s="14">
        <v>42933</v>
      </c>
      <c r="E1466" s="14">
        <v>42939</v>
      </c>
      <c r="F1466" s="22" t="str">
        <f>TEXT('Store Data - 2017'!$D1466,"mmmm")</f>
        <v>July</v>
      </c>
      <c r="G1466" s="22" t="str">
        <f>TEXT('Store Data - 2017'!$D1466,"dddd")</f>
        <v>Monday</v>
      </c>
      <c r="H1466" s="13" t="s">
        <v>22</v>
      </c>
      <c r="I1466" s="13" t="s">
        <v>1007</v>
      </c>
      <c r="J1466" s="13" t="s">
        <v>1008</v>
      </c>
      <c r="K1466" s="21">
        <f>1/COUNTIF(J:J,'Store Data - 2017'!$J1466)</f>
        <v>0.14285714285714285</v>
      </c>
      <c r="L1466" s="13" t="s">
        <v>48</v>
      </c>
      <c r="M1466" s="13" t="s">
        <v>26</v>
      </c>
      <c r="N1466" s="13" t="s">
        <v>4053</v>
      </c>
      <c r="O1466" s="13" t="s">
        <v>127</v>
      </c>
      <c r="P1466" s="13">
        <v>13440</v>
      </c>
      <c r="Q1466" s="13" t="s">
        <v>40</v>
      </c>
      <c r="R1466" s="13" t="s">
        <v>4054</v>
      </c>
      <c r="S1466" s="13" t="s">
        <v>31</v>
      </c>
      <c r="T1466" s="13" t="s">
        <v>32</v>
      </c>
      <c r="U1466" s="13" t="s">
        <v>4055</v>
      </c>
      <c r="V1466" s="15">
        <v>99.9</v>
      </c>
      <c r="W1466" s="13">
        <v>5</v>
      </c>
      <c r="X1466" s="13">
        <v>0</v>
      </c>
      <c r="Y1466" s="15">
        <v>47.951999999999998</v>
      </c>
    </row>
    <row r="1467" spans="1:25" x14ac:dyDescent="0.3">
      <c r="A1467" s="16">
        <v>4528</v>
      </c>
      <c r="B1467" s="16" t="s">
        <v>4052</v>
      </c>
      <c r="C1467" s="21">
        <f>1/COUNTIF(B:B,'Store Data - 2017'!$B1467)</f>
        <v>0.33333333333333331</v>
      </c>
      <c r="D1467" s="17">
        <v>42933</v>
      </c>
      <c r="E1467" s="17">
        <v>42939</v>
      </c>
      <c r="F1467" s="22" t="str">
        <f>TEXT('Store Data - 2017'!$D1467,"mmmm")</f>
        <v>July</v>
      </c>
      <c r="G1467" s="22" t="str">
        <f>TEXT('Store Data - 2017'!$D1467,"dddd")</f>
        <v>Monday</v>
      </c>
      <c r="H1467" s="16" t="s">
        <v>22</v>
      </c>
      <c r="I1467" s="16" t="s">
        <v>1007</v>
      </c>
      <c r="J1467" s="16" t="s">
        <v>1008</v>
      </c>
      <c r="K1467" s="21">
        <f>1/COUNTIF(J:J,'Store Data - 2017'!$J1467)</f>
        <v>0.14285714285714285</v>
      </c>
      <c r="L1467" s="16" t="s">
        <v>48</v>
      </c>
      <c r="M1467" s="16" t="s">
        <v>26</v>
      </c>
      <c r="N1467" s="16" t="s">
        <v>4053</v>
      </c>
      <c r="O1467" s="16" t="s">
        <v>127</v>
      </c>
      <c r="P1467" s="16">
        <v>13440</v>
      </c>
      <c r="Q1467" s="16" t="s">
        <v>40</v>
      </c>
      <c r="R1467" s="16" t="s">
        <v>1142</v>
      </c>
      <c r="S1467" s="16" t="s">
        <v>42</v>
      </c>
      <c r="T1467" s="16" t="s">
        <v>87</v>
      </c>
      <c r="U1467" s="16" t="s">
        <v>4056</v>
      </c>
      <c r="V1467" s="18">
        <v>39.08</v>
      </c>
      <c r="W1467" s="16">
        <v>4</v>
      </c>
      <c r="X1467" s="16">
        <v>0</v>
      </c>
      <c r="Y1467" s="18">
        <v>14.4596</v>
      </c>
    </row>
    <row r="1468" spans="1:25" x14ac:dyDescent="0.3">
      <c r="A1468" s="13">
        <v>4529</v>
      </c>
      <c r="B1468" s="13" t="s">
        <v>4057</v>
      </c>
      <c r="C1468" s="21">
        <f>1/COUNTIF(B:B,'Store Data - 2017'!$B1468)</f>
        <v>1</v>
      </c>
      <c r="D1468" s="14">
        <v>42986</v>
      </c>
      <c r="E1468" s="14">
        <v>42988</v>
      </c>
      <c r="F1468" s="22" t="str">
        <f>TEXT('Store Data - 2017'!$D1468,"mmmm")</f>
        <v>September</v>
      </c>
      <c r="G1468" s="22" t="str">
        <f>TEXT('Store Data - 2017'!$D1468,"dddd")</f>
        <v>Friday</v>
      </c>
      <c r="H1468" s="13" t="s">
        <v>35</v>
      </c>
      <c r="I1468" s="13" t="s">
        <v>781</v>
      </c>
      <c r="J1468" s="13" t="s">
        <v>782</v>
      </c>
      <c r="K1468" s="21">
        <f>1/COUNTIF(J:J,'Store Data - 2017'!$J1468)</f>
        <v>0.1111111111111111</v>
      </c>
      <c r="L1468" s="13" t="s">
        <v>57</v>
      </c>
      <c r="M1468" s="13" t="s">
        <v>26</v>
      </c>
      <c r="N1468" s="13" t="s">
        <v>4058</v>
      </c>
      <c r="O1468" s="13" t="s">
        <v>166</v>
      </c>
      <c r="P1468" s="13">
        <v>43302</v>
      </c>
      <c r="Q1468" s="13" t="s">
        <v>40</v>
      </c>
      <c r="R1468" s="13" t="s">
        <v>4059</v>
      </c>
      <c r="S1468" s="13" t="s">
        <v>61</v>
      </c>
      <c r="T1468" s="13" t="s">
        <v>110</v>
      </c>
      <c r="U1468" s="13" t="s">
        <v>4060</v>
      </c>
      <c r="V1468" s="15">
        <v>116.83199999999999</v>
      </c>
      <c r="W1468" s="13">
        <v>4</v>
      </c>
      <c r="X1468" s="13">
        <v>0.2</v>
      </c>
      <c r="Y1468" s="15">
        <v>33.589199999999998</v>
      </c>
    </row>
    <row r="1469" spans="1:25" x14ac:dyDescent="0.3">
      <c r="A1469" s="16">
        <v>4536</v>
      </c>
      <c r="B1469" s="16" t="s">
        <v>4061</v>
      </c>
      <c r="C1469" s="21">
        <f>1/COUNTIF(B:B,'Store Data - 2017'!$B1469)</f>
        <v>0.25</v>
      </c>
      <c r="D1469" s="17">
        <v>42924</v>
      </c>
      <c r="E1469" s="17">
        <v>42928</v>
      </c>
      <c r="F1469" s="22" t="str">
        <f>TEXT('Store Data - 2017'!$D1469,"mmmm")</f>
        <v>July</v>
      </c>
      <c r="G1469" s="22" t="str">
        <f>TEXT('Store Data - 2017'!$D1469,"dddd")</f>
        <v>Saturday</v>
      </c>
      <c r="H1469" s="16" t="s">
        <v>22</v>
      </c>
      <c r="I1469" s="16" t="s">
        <v>2799</v>
      </c>
      <c r="J1469" s="16" t="s">
        <v>2800</v>
      </c>
      <c r="K1469" s="21">
        <f>1/COUNTIF(J:J,'Store Data - 2017'!$J1469)</f>
        <v>0.14285714285714285</v>
      </c>
      <c r="L1469" s="16" t="s">
        <v>48</v>
      </c>
      <c r="M1469" s="16" t="s">
        <v>26</v>
      </c>
      <c r="N1469" s="16" t="s">
        <v>432</v>
      </c>
      <c r="O1469" s="16" t="s">
        <v>433</v>
      </c>
      <c r="P1469" s="16">
        <v>98115</v>
      </c>
      <c r="Q1469" s="16" t="s">
        <v>120</v>
      </c>
      <c r="R1469" s="16" t="s">
        <v>4062</v>
      </c>
      <c r="S1469" s="16" t="s">
        <v>42</v>
      </c>
      <c r="T1469" s="16" t="s">
        <v>87</v>
      </c>
      <c r="U1469" s="16" t="s">
        <v>4063</v>
      </c>
      <c r="V1469" s="18">
        <v>15.84</v>
      </c>
      <c r="W1469" s="16">
        <v>3</v>
      </c>
      <c r="X1469" s="16">
        <v>0</v>
      </c>
      <c r="Y1469" s="18">
        <v>4.9104000000000001</v>
      </c>
    </row>
    <row r="1470" spans="1:25" x14ac:dyDescent="0.3">
      <c r="A1470" s="13">
        <v>4537</v>
      </c>
      <c r="B1470" s="13" t="s">
        <v>4061</v>
      </c>
      <c r="C1470" s="21">
        <f>1/COUNTIF(B:B,'Store Data - 2017'!$B1470)</f>
        <v>0.25</v>
      </c>
      <c r="D1470" s="14">
        <v>42924</v>
      </c>
      <c r="E1470" s="14">
        <v>42928</v>
      </c>
      <c r="F1470" s="22" t="str">
        <f>TEXT('Store Data - 2017'!$D1470,"mmmm")</f>
        <v>July</v>
      </c>
      <c r="G1470" s="22" t="str">
        <f>TEXT('Store Data - 2017'!$D1470,"dddd")</f>
        <v>Saturday</v>
      </c>
      <c r="H1470" s="13" t="s">
        <v>22</v>
      </c>
      <c r="I1470" s="13" t="s">
        <v>2799</v>
      </c>
      <c r="J1470" s="13" t="s">
        <v>2800</v>
      </c>
      <c r="K1470" s="21">
        <f>1/COUNTIF(J:J,'Store Data - 2017'!$J1470)</f>
        <v>0.14285714285714285</v>
      </c>
      <c r="L1470" s="13" t="s">
        <v>48</v>
      </c>
      <c r="M1470" s="13" t="s">
        <v>26</v>
      </c>
      <c r="N1470" s="13" t="s">
        <v>432</v>
      </c>
      <c r="O1470" s="13" t="s">
        <v>433</v>
      </c>
      <c r="P1470" s="13">
        <v>98115</v>
      </c>
      <c r="Q1470" s="13" t="s">
        <v>120</v>
      </c>
      <c r="R1470" s="13" t="s">
        <v>477</v>
      </c>
      <c r="S1470" s="13" t="s">
        <v>31</v>
      </c>
      <c r="T1470" s="13" t="s">
        <v>84</v>
      </c>
      <c r="U1470" s="13" t="s">
        <v>478</v>
      </c>
      <c r="V1470" s="15">
        <v>86.376000000000005</v>
      </c>
      <c r="W1470" s="13">
        <v>3</v>
      </c>
      <c r="X1470" s="13">
        <v>0.2</v>
      </c>
      <c r="Y1470" s="15">
        <v>30.2316</v>
      </c>
    </row>
    <row r="1471" spans="1:25" x14ac:dyDescent="0.3">
      <c r="A1471" s="16">
        <v>4538</v>
      </c>
      <c r="B1471" s="16" t="s">
        <v>4061</v>
      </c>
      <c r="C1471" s="21">
        <f>1/COUNTIF(B:B,'Store Data - 2017'!$B1471)</f>
        <v>0.25</v>
      </c>
      <c r="D1471" s="17">
        <v>42924</v>
      </c>
      <c r="E1471" s="17">
        <v>42928</v>
      </c>
      <c r="F1471" s="22" t="str">
        <f>TEXT('Store Data - 2017'!$D1471,"mmmm")</f>
        <v>July</v>
      </c>
      <c r="G1471" s="22" t="str">
        <f>TEXT('Store Data - 2017'!$D1471,"dddd")</f>
        <v>Saturday</v>
      </c>
      <c r="H1471" s="16" t="s">
        <v>22</v>
      </c>
      <c r="I1471" s="16" t="s">
        <v>2799</v>
      </c>
      <c r="J1471" s="16" t="s">
        <v>2800</v>
      </c>
      <c r="K1471" s="21">
        <f>1/COUNTIF(J:J,'Store Data - 2017'!$J1471)</f>
        <v>0.14285714285714285</v>
      </c>
      <c r="L1471" s="16" t="s">
        <v>48</v>
      </c>
      <c r="M1471" s="16" t="s">
        <v>26</v>
      </c>
      <c r="N1471" s="16" t="s">
        <v>432</v>
      </c>
      <c r="O1471" s="16" t="s">
        <v>433</v>
      </c>
      <c r="P1471" s="16">
        <v>98115</v>
      </c>
      <c r="Q1471" s="16" t="s">
        <v>120</v>
      </c>
      <c r="R1471" s="16" t="s">
        <v>1027</v>
      </c>
      <c r="S1471" s="16" t="s">
        <v>31</v>
      </c>
      <c r="T1471" s="16" t="s">
        <v>146</v>
      </c>
      <c r="U1471" s="16" t="s">
        <v>1028</v>
      </c>
      <c r="V1471" s="18">
        <v>18.239999999999998</v>
      </c>
      <c r="W1471" s="16">
        <v>3</v>
      </c>
      <c r="X1471" s="16">
        <v>0</v>
      </c>
      <c r="Y1471" s="18">
        <v>6.2016</v>
      </c>
    </row>
    <row r="1472" spans="1:25" x14ac:dyDescent="0.3">
      <c r="A1472" s="13">
        <v>4539</v>
      </c>
      <c r="B1472" s="13" t="s">
        <v>4061</v>
      </c>
      <c r="C1472" s="21">
        <f>1/COUNTIF(B:B,'Store Data - 2017'!$B1472)</f>
        <v>0.25</v>
      </c>
      <c r="D1472" s="14">
        <v>42924</v>
      </c>
      <c r="E1472" s="14">
        <v>42928</v>
      </c>
      <c r="F1472" s="22" t="str">
        <f>TEXT('Store Data - 2017'!$D1472,"mmmm")</f>
        <v>July</v>
      </c>
      <c r="G1472" s="22" t="str">
        <f>TEXT('Store Data - 2017'!$D1472,"dddd")</f>
        <v>Saturday</v>
      </c>
      <c r="H1472" s="13" t="s">
        <v>22</v>
      </c>
      <c r="I1472" s="13" t="s">
        <v>2799</v>
      </c>
      <c r="J1472" s="13" t="s">
        <v>2800</v>
      </c>
      <c r="K1472" s="21">
        <f>1/COUNTIF(J:J,'Store Data - 2017'!$J1472)</f>
        <v>0.14285714285714285</v>
      </c>
      <c r="L1472" s="13" t="s">
        <v>48</v>
      </c>
      <c r="M1472" s="13" t="s">
        <v>26</v>
      </c>
      <c r="N1472" s="13" t="s">
        <v>432</v>
      </c>
      <c r="O1472" s="13" t="s">
        <v>433</v>
      </c>
      <c r="P1472" s="13">
        <v>98115</v>
      </c>
      <c r="Q1472" s="13" t="s">
        <v>120</v>
      </c>
      <c r="R1472" s="13" t="s">
        <v>3434</v>
      </c>
      <c r="S1472" s="13" t="s">
        <v>31</v>
      </c>
      <c r="T1472" s="13" t="s">
        <v>146</v>
      </c>
      <c r="U1472" s="13" t="s">
        <v>3435</v>
      </c>
      <c r="V1472" s="15">
        <v>13.12</v>
      </c>
      <c r="W1472" s="13">
        <v>4</v>
      </c>
      <c r="X1472" s="13">
        <v>0</v>
      </c>
      <c r="Y1472" s="15">
        <v>4.3296000000000001</v>
      </c>
    </row>
    <row r="1473" spans="1:25" x14ac:dyDescent="0.3">
      <c r="A1473" s="16">
        <v>4542</v>
      </c>
      <c r="B1473" s="16" t="s">
        <v>4064</v>
      </c>
      <c r="C1473" s="21">
        <f>1/COUNTIF(B:B,'Store Data - 2017'!$B1473)</f>
        <v>1</v>
      </c>
      <c r="D1473" s="17">
        <v>42902</v>
      </c>
      <c r="E1473" s="17">
        <v>42907</v>
      </c>
      <c r="F1473" s="22" t="str">
        <f>TEXT('Store Data - 2017'!$D1473,"mmmm")</f>
        <v>June</v>
      </c>
      <c r="G1473" s="22" t="str">
        <f>TEXT('Store Data - 2017'!$D1473,"dddd")</f>
        <v>Friday</v>
      </c>
      <c r="H1473" s="16" t="s">
        <v>22</v>
      </c>
      <c r="I1473" s="16" t="s">
        <v>2294</v>
      </c>
      <c r="J1473" s="16" t="s">
        <v>2295</v>
      </c>
      <c r="K1473" s="21">
        <f>1/COUNTIF(J:J,'Store Data - 2017'!$J1473)</f>
        <v>0.33333333333333331</v>
      </c>
      <c r="L1473" s="16" t="s">
        <v>57</v>
      </c>
      <c r="M1473" s="16" t="s">
        <v>26</v>
      </c>
      <c r="N1473" s="16" t="s">
        <v>94</v>
      </c>
      <c r="O1473" s="16" t="s">
        <v>59</v>
      </c>
      <c r="P1473" s="16">
        <v>60653</v>
      </c>
      <c r="Q1473" s="16" t="s">
        <v>51</v>
      </c>
      <c r="R1473" s="16" t="s">
        <v>3788</v>
      </c>
      <c r="S1473" s="16" t="s">
        <v>31</v>
      </c>
      <c r="T1473" s="16" t="s">
        <v>84</v>
      </c>
      <c r="U1473" s="16" t="s">
        <v>3789</v>
      </c>
      <c r="V1473" s="18">
        <v>5.9359999999999999</v>
      </c>
      <c r="W1473" s="16">
        <v>7</v>
      </c>
      <c r="X1473" s="16">
        <v>0.8</v>
      </c>
      <c r="Y1473" s="18">
        <v>-8.9039999999999999</v>
      </c>
    </row>
    <row r="1474" spans="1:25" x14ac:dyDescent="0.3">
      <c r="A1474" s="13">
        <v>4543</v>
      </c>
      <c r="B1474" s="13" t="s">
        <v>4065</v>
      </c>
      <c r="C1474" s="21">
        <f>1/COUNTIF(B:B,'Store Data - 2017'!$B1474)</f>
        <v>1</v>
      </c>
      <c r="D1474" s="14">
        <v>42824</v>
      </c>
      <c r="E1474" s="14">
        <v>42825</v>
      </c>
      <c r="F1474" s="22" t="str">
        <f>TEXT('Store Data - 2017'!$D1474,"mmmm")</f>
        <v>March</v>
      </c>
      <c r="G1474" s="22" t="str">
        <f>TEXT('Store Data - 2017'!$D1474,"dddd")</f>
        <v>Thursday</v>
      </c>
      <c r="H1474" s="13" t="s">
        <v>80</v>
      </c>
      <c r="I1474" s="13" t="s">
        <v>4066</v>
      </c>
      <c r="J1474" s="13" t="s">
        <v>4067</v>
      </c>
      <c r="K1474" s="21">
        <f>1/COUNTIF(J:J,'Store Data - 2017'!$J1474)</f>
        <v>0.25</v>
      </c>
      <c r="L1474" s="13" t="s">
        <v>25</v>
      </c>
      <c r="M1474" s="13" t="s">
        <v>26</v>
      </c>
      <c r="N1474" s="13" t="s">
        <v>4068</v>
      </c>
      <c r="O1474" s="13" t="s">
        <v>1846</v>
      </c>
      <c r="P1474" s="13">
        <v>73120</v>
      </c>
      <c r="Q1474" s="13" t="s">
        <v>51</v>
      </c>
      <c r="R1474" s="13" t="s">
        <v>4069</v>
      </c>
      <c r="S1474" s="13" t="s">
        <v>31</v>
      </c>
      <c r="T1474" s="13" t="s">
        <v>180</v>
      </c>
      <c r="U1474" s="13" t="s">
        <v>4070</v>
      </c>
      <c r="V1474" s="15">
        <v>325.86</v>
      </c>
      <c r="W1474" s="13">
        <v>2</v>
      </c>
      <c r="X1474" s="13">
        <v>0</v>
      </c>
      <c r="Y1474" s="15">
        <v>149.8956</v>
      </c>
    </row>
    <row r="1475" spans="1:25" x14ac:dyDescent="0.3">
      <c r="A1475" s="16">
        <v>4551</v>
      </c>
      <c r="B1475" s="16" t="s">
        <v>4071</v>
      </c>
      <c r="C1475" s="21">
        <f>1/COUNTIF(B:B,'Store Data - 2017'!$B1475)</f>
        <v>1</v>
      </c>
      <c r="D1475" s="17">
        <v>42855</v>
      </c>
      <c r="E1475" s="17">
        <v>42857</v>
      </c>
      <c r="F1475" s="22" t="str">
        <f>TEXT('Store Data - 2017'!$D1475,"mmmm")</f>
        <v>April</v>
      </c>
      <c r="G1475" s="22" t="str">
        <f>TEXT('Store Data - 2017'!$D1475,"dddd")</f>
        <v>Sunday</v>
      </c>
      <c r="H1475" s="16" t="s">
        <v>80</v>
      </c>
      <c r="I1475" s="16" t="s">
        <v>4072</v>
      </c>
      <c r="J1475" s="16" t="s">
        <v>4073</v>
      </c>
      <c r="K1475" s="21">
        <f>1/COUNTIF(J:J,'Store Data - 2017'!$J1475)</f>
        <v>1</v>
      </c>
      <c r="L1475" s="16" t="s">
        <v>25</v>
      </c>
      <c r="M1475" s="16" t="s">
        <v>26</v>
      </c>
      <c r="N1475" s="16" t="s">
        <v>4074</v>
      </c>
      <c r="O1475" s="16" t="s">
        <v>2322</v>
      </c>
      <c r="P1475" s="16">
        <v>6040</v>
      </c>
      <c r="Q1475" s="16" t="s">
        <v>40</v>
      </c>
      <c r="R1475" s="16" t="s">
        <v>4075</v>
      </c>
      <c r="S1475" s="16" t="s">
        <v>31</v>
      </c>
      <c r="T1475" s="16" t="s">
        <v>113</v>
      </c>
      <c r="U1475" s="16" t="s">
        <v>4076</v>
      </c>
      <c r="V1475" s="18">
        <v>5.76</v>
      </c>
      <c r="W1475" s="16">
        <v>2</v>
      </c>
      <c r="X1475" s="16">
        <v>0</v>
      </c>
      <c r="Y1475" s="18">
        <v>2.8224</v>
      </c>
    </row>
    <row r="1476" spans="1:25" x14ac:dyDescent="0.3">
      <c r="A1476" s="13">
        <v>4558</v>
      </c>
      <c r="B1476" s="13" t="s">
        <v>4077</v>
      </c>
      <c r="C1476" s="21">
        <f>1/COUNTIF(B:B,'Store Data - 2017'!$B1476)</f>
        <v>1</v>
      </c>
      <c r="D1476" s="14">
        <v>43029</v>
      </c>
      <c r="E1476" s="14">
        <v>43036</v>
      </c>
      <c r="F1476" s="22" t="str">
        <f>TEXT('Store Data - 2017'!$D1476,"mmmm")</f>
        <v>October</v>
      </c>
      <c r="G1476" s="22" t="str">
        <f>TEXT('Store Data - 2017'!$D1476,"dddd")</f>
        <v>Saturday</v>
      </c>
      <c r="H1476" s="13" t="s">
        <v>22</v>
      </c>
      <c r="I1476" s="13" t="s">
        <v>3174</v>
      </c>
      <c r="J1476" s="13" t="s">
        <v>3175</v>
      </c>
      <c r="K1476" s="21">
        <f>1/COUNTIF(J:J,'Store Data - 2017'!$J1476)</f>
        <v>0.1111111111111111</v>
      </c>
      <c r="L1476" s="13" t="s">
        <v>25</v>
      </c>
      <c r="M1476" s="13" t="s">
        <v>26</v>
      </c>
      <c r="N1476" s="13" t="s">
        <v>2907</v>
      </c>
      <c r="O1476" s="13" t="s">
        <v>157</v>
      </c>
      <c r="P1476" s="13">
        <v>85301</v>
      </c>
      <c r="Q1476" s="13" t="s">
        <v>120</v>
      </c>
      <c r="R1476" s="13" t="s">
        <v>945</v>
      </c>
      <c r="S1476" s="13" t="s">
        <v>31</v>
      </c>
      <c r="T1476" s="13" t="s">
        <v>84</v>
      </c>
      <c r="U1476" s="13" t="s">
        <v>946</v>
      </c>
      <c r="V1476" s="15">
        <v>8.5589999999999993</v>
      </c>
      <c r="W1476" s="13">
        <v>1</v>
      </c>
      <c r="X1476" s="13">
        <v>0.7</v>
      </c>
      <c r="Y1476" s="15">
        <v>-6.5618999999999996</v>
      </c>
    </row>
    <row r="1477" spans="1:25" x14ac:dyDescent="0.3">
      <c r="A1477" s="16">
        <v>4564</v>
      </c>
      <c r="B1477" s="16" t="s">
        <v>4078</v>
      </c>
      <c r="C1477" s="21">
        <f>1/COUNTIF(B:B,'Store Data - 2017'!$B1477)</f>
        <v>1</v>
      </c>
      <c r="D1477" s="17">
        <v>43004</v>
      </c>
      <c r="E1477" s="17">
        <v>43008</v>
      </c>
      <c r="F1477" s="22" t="str">
        <f>TEXT('Store Data - 2017'!$D1477,"mmmm")</f>
        <v>September</v>
      </c>
      <c r="G1477" s="22" t="str">
        <f>TEXT('Store Data - 2017'!$D1477,"dddd")</f>
        <v>Tuesday</v>
      </c>
      <c r="H1477" s="16" t="s">
        <v>22</v>
      </c>
      <c r="I1477" s="16" t="s">
        <v>932</v>
      </c>
      <c r="J1477" s="16" t="s">
        <v>933</v>
      </c>
      <c r="K1477" s="21">
        <f>1/COUNTIF(J:J,'Store Data - 2017'!$J1477)</f>
        <v>9.0909090909090912E-2</v>
      </c>
      <c r="L1477" s="16" t="s">
        <v>48</v>
      </c>
      <c r="M1477" s="16" t="s">
        <v>26</v>
      </c>
      <c r="N1477" s="16" t="s">
        <v>3710</v>
      </c>
      <c r="O1477" s="16" t="s">
        <v>68</v>
      </c>
      <c r="P1477" s="16">
        <v>33023</v>
      </c>
      <c r="Q1477" s="16" t="s">
        <v>29</v>
      </c>
      <c r="R1477" s="16" t="s">
        <v>4079</v>
      </c>
      <c r="S1477" s="16" t="s">
        <v>42</v>
      </c>
      <c r="T1477" s="16" t="s">
        <v>43</v>
      </c>
      <c r="U1477" s="16" t="s">
        <v>4080</v>
      </c>
      <c r="V1477" s="18">
        <v>419.13600000000002</v>
      </c>
      <c r="W1477" s="16">
        <v>4</v>
      </c>
      <c r="X1477" s="16">
        <v>0.2</v>
      </c>
      <c r="Y1477" s="18">
        <v>-57.6312</v>
      </c>
    </row>
    <row r="1478" spans="1:25" x14ac:dyDescent="0.3">
      <c r="A1478" s="13">
        <v>4566</v>
      </c>
      <c r="B1478" s="13" t="s">
        <v>4081</v>
      </c>
      <c r="C1478" s="21">
        <f>1/COUNTIF(B:B,'Store Data - 2017'!$B1478)</f>
        <v>0.33333333333333331</v>
      </c>
      <c r="D1478" s="14">
        <v>43072</v>
      </c>
      <c r="E1478" s="14">
        <v>43079</v>
      </c>
      <c r="F1478" s="22" t="str">
        <f>TEXT('Store Data - 2017'!$D1478,"mmmm")</f>
        <v>December</v>
      </c>
      <c r="G1478" s="22" t="str">
        <f>TEXT('Store Data - 2017'!$D1478,"dddd")</f>
        <v>Sunday</v>
      </c>
      <c r="H1478" s="13" t="s">
        <v>22</v>
      </c>
      <c r="I1478" s="13" t="s">
        <v>1363</v>
      </c>
      <c r="J1478" s="13" t="s">
        <v>1364</v>
      </c>
      <c r="K1478" s="21">
        <f>1/COUNTIF(J:J,'Store Data - 2017'!$J1478)</f>
        <v>0.16666666666666666</v>
      </c>
      <c r="L1478" s="13" t="s">
        <v>25</v>
      </c>
      <c r="M1478" s="13" t="s">
        <v>26</v>
      </c>
      <c r="N1478" s="13" t="s">
        <v>2773</v>
      </c>
      <c r="O1478" s="13" t="s">
        <v>28</v>
      </c>
      <c r="P1478" s="13">
        <v>28314</v>
      </c>
      <c r="Q1478" s="13" t="s">
        <v>29</v>
      </c>
      <c r="R1478" s="13" t="s">
        <v>4082</v>
      </c>
      <c r="S1478" s="13" t="s">
        <v>31</v>
      </c>
      <c r="T1478" s="13" t="s">
        <v>190</v>
      </c>
      <c r="U1478" s="13" t="s">
        <v>4083</v>
      </c>
      <c r="V1478" s="15">
        <v>45.216000000000001</v>
      </c>
      <c r="W1478" s="13">
        <v>3</v>
      </c>
      <c r="X1478" s="13">
        <v>0.2</v>
      </c>
      <c r="Y1478" s="15">
        <v>4.5216000000000003</v>
      </c>
    </row>
    <row r="1479" spans="1:25" x14ac:dyDescent="0.3">
      <c r="A1479" s="16">
        <v>4567</v>
      </c>
      <c r="B1479" s="16" t="s">
        <v>4081</v>
      </c>
      <c r="C1479" s="21">
        <f>1/COUNTIF(B:B,'Store Data - 2017'!$B1479)</f>
        <v>0.33333333333333331</v>
      </c>
      <c r="D1479" s="17">
        <v>43072</v>
      </c>
      <c r="E1479" s="17">
        <v>43079</v>
      </c>
      <c r="F1479" s="22" t="str">
        <f>TEXT('Store Data - 2017'!$D1479,"mmmm")</f>
        <v>December</v>
      </c>
      <c r="G1479" s="22" t="str">
        <f>TEXT('Store Data - 2017'!$D1479,"dddd")</f>
        <v>Sunday</v>
      </c>
      <c r="H1479" s="16" t="s">
        <v>22</v>
      </c>
      <c r="I1479" s="16" t="s">
        <v>1363</v>
      </c>
      <c r="J1479" s="16" t="s">
        <v>1364</v>
      </c>
      <c r="K1479" s="21">
        <f>1/COUNTIF(J:J,'Store Data - 2017'!$J1479)</f>
        <v>0.16666666666666666</v>
      </c>
      <c r="L1479" s="16" t="s">
        <v>25</v>
      </c>
      <c r="M1479" s="16" t="s">
        <v>26</v>
      </c>
      <c r="N1479" s="16" t="s">
        <v>2773</v>
      </c>
      <c r="O1479" s="16" t="s">
        <v>28</v>
      </c>
      <c r="P1479" s="16">
        <v>28314</v>
      </c>
      <c r="Q1479" s="16" t="s">
        <v>29</v>
      </c>
      <c r="R1479" s="16" t="s">
        <v>2639</v>
      </c>
      <c r="S1479" s="16" t="s">
        <v>31</v>
      </c>
      <c r="T1479" s="16" t="s">
        <v>84</v>
      </c>
      <c r="U1479" s="16" t="s">
        <v>2640</v>
      </c>
      <c r="V1479" s="18">
        <v>28.782</v>
      </c>
      <c r="W1479" s="16">
        <v>6</v>
      </c>
      <c r="X1479" s="16">
        <v>0.7</v>
      </c>
      <c r="Y1479" s="18">
        <v>-21.1068</v>
      </c>
    </row>
    <row r="1480" spans="1:25" x14ac:dyDescent="0.3">
      <c r="A1480" s="13">
        <v>4568</v>
      </c>
      <c r="B1480" s="13" t="s">
        <v>4081</v>
      </c>
      <c r="C1480" s="21">
        <f>1/COUNTIF(B:B,'Store Data - 2017'!$B1480)</f>
        <v>0.33333333333333331</v>
      </c>
      <c r="D1480" s="14">
        <v>43072</v>
      </c>
      <c r="E1480" s="14">
        <v>43079</v>
      </c>
      <c r="F1480" s="22" t="str">
        <f>TEXT('Store Data - 2017'!$D1480,"mmmm")</f>
        <v>December</v>
      </c>
      <c r="G1480" s="22" t="str">
        <f>TEXT('Store Data - 2017'!$D1480,"dddd")</f>
        <v>Sunday</v>
      </c>
      <c r="H1480" s="13" t="s">
        <v>22</v>
      </c>
      <c r="I1480" s="13" t="s">
        <v>1363</v>
      </c>
      <c r="J1480" s="13" t="s">
        <v>1364</v>
      </c>
      <c r="K1480" s="21">
        <f>1/COUNTIF(J:J,'Store Data - 2017'!$J1480)</f>
        <v>0.16666666666666666</v>
      </c>
      <c r="L1480" s="13" t="s">
        <v>25</v>
      </c>
      <c r="M1480" s="13" t="s">
        <v>26</v>
      </c>
      <c r="N1480" s="13" t="s">
        <v>2773</v>
      </c>
      <c r="O1480" s="13" t="s">
        <v>28</v>
      </c>
      <c r="P1480" s="13">
        <v>28314</v>
      </c>
      <c r="Q1480" s="13" t="s">
        <v>29</v>
      </c>
      <c r="R1480" s="13" t="s">
        <v>2518</v>
      </c>
      <c r="S1480" s="13" t="s">
        <v>31</v>
      </c>
      <c r="T1480" s="13" t="s">
        <v>32</v>
      </c>
      <c r="U1480" s="13" t="s">
        <v>2519</v>
      </c>
      <c r="V1480" s="15">
        <v>24.448</v>
      </c>
      <c r="W1480" s="13">
        <v>4</v>
      </c>
      <c r="X1480" s="13">
        <v>0.2</v>
      </c>
      <c r="Y1480" s="15">
        <v>8.8623999999999992</v>
      </c>
    </row>
    <row r="1481" spans="1:25" x14ac:dyDescent="0.3">
      <c r="A1481" s="16">
        <v>4573</v>
      </c>
      <c r="B1481" s="16" t="s">
        <v>4084</v>
      </c>
      <c r="C1481" s="21">
        <f>1/COUNTIF(B:B,'Store Data - 2017'!$B1481)</f>
        <v>1</v>
      </c>
      <c r="D1481" s="17">
        <v>42933</v>
      </c>
      <c r="E1481" s="17">
        <v>42937</v>
      </c>
      <c r="F1481" s="22" t="str">
        <f>TEXT('Store Data - 2017'!$D1481,"mmmm")</f>
        <v>July</v>
      </c>
      <c r="G1481" s="22" t="str">
        <f>TEXT('Store Data - 2017'!$D1481,"dddd")</f>
        <v>Monday</v>
      </c>
      <c r="H1481" s="16" t="s">
        <v>22</v>
      </c>
      <c r="I1481" s="16" t="s">
        <v>1387</v>
      </c>
      <c r="J1481" s="16" t="s">
        <v>1388</v>
      </c>
      <c r="K1481" s="21">
        <f>1/COUNTIF(J:J,'Store Data - 2017'!$J1481)</f>
        <v>0.16666666666666666</v>
      </c>
      <c r="L1481" s="16" t="s">
        <v>48</v>
      </c>
      <c r="M1481" s="16" t="s">
        <v>26</v>
      </c>
      <c r="N1481" s="16" t="s">
        <v>452</v>
      </c>
      <c r="O1481" s="16" t="s">
        <v>134</v>
      </c>
      <c r="P1481" s="16">
        <v>90036</v>
      </c>
      <c r="Q1481" s="16" t="s">
        <v>120</v>
      </c>
      <c r="R1481" s="16" t="s">
        <v>4085</v>
      </c>
      <c r="S1481" s="16" t="s">
        <v>61</v>
      </c>
      <c r="T1481" s="16" t="s">
        <v>412</v>
      </c>
      <c r="U1481" s="16" t="s">
        <v>4086</v>
      </c>
      <c r="V1481" s="18">
        <v>479.98399999999998</v>
      </c>
      <c r="W1481" s="16">
        <v>2</v>
      </c>
      <c r="X1481" s="16">
        <v>0.2</v>
      </c>
      <c r="Y1481" s="18">
        <v>89.997</v>
      </c>
    </row>
    <row r="1482" spans="1:25" x14ac:dyDescent="0.3">
      <c r="A1482" s="13">
        <v>4585</v>
      </c>
      <c r="B1482" s="13" t="s">
        <v>4087</v>
      </c>
      <c r="C1482" s="21">
        <f>1/COUNTIF(B:B,'Store Data - 2017'!$B1482)</f>
        <v>0.16666666666666666</v>
      </c>
      <c r="D1482" s="14">
        <v>43041</v>
      </c>
      <c r="E1482" s="14">
        <v>43043</v>
      </c>
      <c r="F1482" s="22" t="str">
        <f>TEXT('Store Data - 2017'!$D1482,"mmmm")</f>
        <v>November</v>
      </c>
      <c r="G1482" s="22" t="str">
        <f>TEXT('Store Data - 2017'!$D1482,"dddd")</f>
        <v>Thursday</v>
      </c>
      <c r="H1482" s="13" t="s">
        <v>35</v>
      </c>
      <c r="I1482" s="13" t="s">
        <v>4088</v>
      </c>
      <c r="J1482" s="13" t="s">
        <v>4089</v>
      </c>
      <c r="K1482" s="21">
        <f>1/COUNTIF(J:J,'Store Data - 2017'!$J1482)</f>
        <v>0.16666666666666666</v>
      </c>
      <c r="L1482" s="13" t="s">
        <v>48</v>
      </c>
      <c r="M1482" s="13" t="s">
        <v>26</v>
      </c>
      <c r="N1482" s="13" t="s">
        <v>4090</v>
      </c>
      <c r="O1482" s="13" t="s">
        <v>134</v>
      </c>
      <c r="P1482" s="13">
        <v>94526</v>
      </c>
      <c r="Q1482" s="13" t="s">
        <v>120</v>
      </c>
      <c r="R1482" s="13" t="s">
        <v>4091</v>
      </c>
      <c r="S1482" s="13" t="s">
        <v>31</v>
      </c>
      <c r="T1482" s="13" t="s">
        <v>180</v>
      </c>
      <c r="U1482" s="13" t="s">
        <v>4092</v>
      </c>
      <c r="V1482" s="15">
        <v>76.58</v>
      </c>
      <c r="W1482" s="13">
        <v>7</v>
      </c>
      <c r="X1482" s="13">
        <v>0</v>
      </c>
      <c r="Y1482" s="15">
        <v>38.29</v>
      </c>
    </row>
    <row r="1483" spans="1:25" x14ac:dyDescent="0.3">
      <c r="A1483" s="16">
        <v>4586</v>
      </c>
      <c r="B1483" s="16" t="s">
        <v>4087</v>
      </c>
      <c r="C1483" s="21">
        <f>1/COUNTIF(B:B,'Store Data - 2017'!$B1483)</f>
        <v>0.16666666666666666</v>
      </c>
      <c r="D1483" s="17">
        <v>43041</v>
      </c>
      <c r="E1483" s="17">
        <v>43043</v>
      </c>
      <c r="F1483" s="22" t="str">
        <f>TEXT('Store Data - 2017'!$D1483,"mmmm")</f>
        <v>November</v>
      </c>
      <c r="G1483" s="22" t="str">
        <f>TEXT('Store Data - 2017'!$D1483,"dddd")</f>
        <v>Thursday</v>
      </c>
      <c r="H1483" s="16" t="s">
        <v>35</v>
      </c>
      <c r="I1483" s="16" t="s">
        <v>4088</v>
      </c>
      <c r="J1483" s="16" t="s">
        <v>4089</v>
      </c>
      <c r="K1483" s="21">
        <f>1/COUNTIF(J:J,'Store Data - 2017'!$J1483)</f>
        <v>0.16666666666666666</v>
      </c>
      <c r="L1483" s="16" t="s">
        <v>48</v>
      </c>
      <c r="M1483" s="16" t="s">
        <v>26</v>
      </c>
      <c r="N1483" s="16" t="s">
        <v>4090</v>
      </c>
      <c r="O1483" s="16" t="s">
        <v>134</v>
      </c>
      <c r="P1483" s="16">
        <v>94526</v>
      </c>
      <c r="Q1483" s="16" t="s">
        <v>120</v>
      </c>
      <c r="R1483" s="16" t="s">
        <v>4093</v>
      </c>
      <c r="S1483" s="16" t="s">
        <v>31</v>
      </c>
      <c r="T1483" s="16" t="s">
        <v>146</v>
      </c>
      <c r="U1483" s="16" t="s">
        <v>4094</v>
      </c>
      <c r="V1483" s="18">
        <v>8.8000000000000007</v>
      </c>
      <c r="W1483" s="16">
        <v>5</v>
      </c>
      <c r="X1483" s="16">
        <v>0</v>
      </c>
      <c r="Y1483" s="18">
        <v>4.2240000000000002</v>
      </c>
    </row>
    <row r="1484" spans="1:25" x14ac:dyDescent="0.3">
      <c r="A1484" s="13">
        <v>4587</v>
      </c>
      <c r="B1484" s="13" t="s">
        <v>4087</v>
      </c>
      <c r="C1484" s="21">
        <f>1/COUNTIF(B:B,'Store Data - 2017'!$B1484)</f>
        <v>0.16666666666666666</v>
      </c>
      <c r="D1484" s="14">
        <v>43041</v>
      </c>
      <c r="E1484" s="14">
        <v>43043</v>
      </c>
      <c r="F1484" s="22" t="str">
        <f>TEXT('Store Data - 2017'!$D1484,"mmmm")</f>
        <v>November</v>
      </c>
      <c r="G1484" s="22" t="str">
        <f>TEXT('Store Data - 2017'!$D1484,"dddd")</f>
        <v>Thursday</v>
      </c>
      <c r="H1484" s="13" t="s">
        <v>35</v>
      </c>
      <c r="I1484" s="13" t="s">
        <v>4088</v>
      </c>
      <c r="J1484" s="13" t="s">
        <v>4089</v>
      </c>
      <c r="K1484" s="21">
        <f>1/COUNTIF(J:J,'Store Data - 2017'!$J1484)</f>
        <v>0.16666666666666666</v>
      </c>
      <c r="L1484" s="13" t="s">
        <v>48</v>
      </c>
      <c r="M1484" s="13" t="s">
        <v>26</v>
      </c>
      <c r="N1484" s="13" t="s">
        <v>4090</v>
      </c>
      <c r="O1484" s="13" t="s">
        <v>134</v>
      </c>
      <c r="P1484" s="13">
        <v>94526</v>
      </c>
      <c r="Q1484" s="13" t="s">
        <v>120</v>
      </c>
      <c r="R1484" s="13" t="s">
        <v>4095</v>
      </c>
      <c r="S1484" s="13" t="s">
        <v>31</v>
      </c>
      <c r="T1484" s="13" t="s">
        <v>84</v>
      </c>
      <c r="U1484" s="13" t="s">
        <v>4096</v>
      </c>
      <c r="V1484" s="15">
        <v>590.35199999999998</v>
      </c>
      <c r="W1484" s="13">
        <v>6</v>
      </c>
      <c r="X1484" s="13">
        <v>0.2</v>
      </c>
      <c r="Y1484" s="15">
        <v>206.6232</v>
      </c>
    </row>
    <row r="1485" spans="1:25" x14ac:dyDescent="0.3">
      <c r="A1485" s="16">
        <v>4588</v>
      </c>
      <c r="B1485" s="16" t="s">
        <v>4087</v>
      </c>
      <c r="C1485" s="21">
        <f>1/COUNTIF(B:B,'Store Data - 2017'!$B1485)</f>
        <v>0.16666666666666666</v>
      </c>
      <c r="D1485" s="17">
        <v>43041</v>
      </c>
      <c r="E1485" s="17">
        <v>43043</v>
      </c>
      <c r="F1485" s="22" t="str">
        <f>TEXT('Store Data - 2017'!$D1485,"mmmm")</f>
        <v>November</v>
      </c>
      <c r="G1485" s="22" t="str">
        <f>TEXT('Store Data - 2017'!$D1485,"dddd")</f>
        <v>Thursday</v>
      </c>
      <c r="H1485" s="16" t="s">
        <v>35</v>
      </c>
      <c r="I1485" s="16" t="s">
        <v>4088</v>
      </c>
      <c r="J1485" s="16" t="s">
        <v>4089</v>
      </c>
      <c r="K1485" s="21">
        <f>1/COUNTIF(J:J,'Store Data - 2017'!$J1485)</f>
        <v>0.16666666666666666</v>
      </c>
      <c r="L1485" s="16" t="s">
        <v>48</v>
      </c>
      <c r="M1485" s="16" t="s">
        <v>26</v>
      </c>
      <c r="N1485" s="16" t="s">
        <v>4090</v>
      </c>
      <c r="O1485" s="16" t="s">
        <v>134</v>
      </c>
      <c r="P1485" s="16">
        <v>94526</v>
      </c>
      <c r="Q1485" s="16" t="s">
        <v>120</v>
      </c>
      <c r="R1485" s="16" t="s">
        <v>4097</v>
      </c>
      <c r="S1485" s="16" t="s">
        <v>31</v>
      </c>
      <c r="T1485" s="16" t="s">
        <v>172</v>
      </c>
      <c r="U1485" s="16" t="s">
        <v>4098</v>
      </c>
      <c r="V1485" s="18">
        <v>5.58</v>
      </c>
      <c r="W1485" s="16">
        <v>3</v>
      </c>
      <c r="X1485" s="16">
        <v>0</v>
      </c>
      <c r="Y1485" s="18">
        <v>0.16739999999999999</v>
      </c>
    </row>
    <row r="1486" spans="1:25" x14ac:dyDescent="0.3">
      <c r="A1486" s="13">
        <v>4589</v>
      </c>
      <c r="B1486" s="13" t="s">
        <v>4087</v>
      </c>
      <c r="C1486" s="21">
        <f>1/COUNTIF(B:B,'Store Data - 2017'!$B1486)</f>
        <v>0.16666666666666666</v>
      </c>
      <c r="D1486" s="14">
        <v>43041</v>
      </c>
      <c r="E1486" s="14">
        <v>43043</v>
      </c>
      <c r="F1486" s="22" t="str">
        <f>TEXT('Store Data - 2017'!$D1486,"mmmm")</f>
        <v>November</v>
      </c>
      <c r="G1486" s="22" t="str">
        <f>TEXT('Store Data - 2017'!$D1486,"dddd")</f>
        <v>Thursday</v>
      </c>
      <c r="H1486" s="13" t="s">
        <v>35</v>
      </c>
      <c r="I1486" s="13" t="s">
        <v>4088</v>
      </c>
      <c r="J1486" s="13" t="s">
        <v>4089</v>
      </c>
      <c r="K1486" s="21">
        <f>1/COUNTIF(J:J,'Store Data - 2017'!$J1486)</f>
        <v>0.16666666666666666</v>
      </c>
      <c r="L1486" s="13" t="s">
        <v>48</v>
      </c>
      <c r="M1486" s="13" t="s">
        <v>26</v>
      </c>
      <c r="N1486" s="13" t="s">
        <v>4090</v>
      </c>
      <c r="O1486" s="13" t="s">
        <v>134</v>
      </c>
      <c r="P1486" s="13">
        <v>94526</v>
      </c>
      <c r="Q1486" s="13" t="s">
        <v>120</v>
      </c>
      <c r="R1486" s="13" t="s">
        <v>4099</v>
      </c>
      <c r="S1486" s="13" t="s">
        <v>42</v>
      </c>
      <c r="T1486" s="13" t="s">
        <v>87</v>
      </c>
      <c r="U1486" s="13" t="s">
        <v>4100</v>
      </c>
      <c r="V1486" s="15">
        <v>25.02</v>
      </c>
      <c r="W1486" s="13">
        <v>3</v>
      </c>
      <c r="X1486" s="13">
        <v>0</v>
      </c>
      <c r="Y1486" s="15">
        <v>10.5084</v>
      </c>
    </row>
    <row r="1487" spans="1:25" x14ac:dyDescent="0.3">
      <c r="A1487" s="16">
        <v>4590</v>
      </c>
      <c r="B1487" s="16" t="s">
        <v>4087</v>
      </c>
      <c r="C1487" s="21">
        <f>1/COUNTIF(B:B,'Store Data - 2017'!$B1487)</f>
        <v>0.16666666666666666</v>
      </c>
      <c r="D1487" s="17">
        <v>43041</v>
      </c>
      <c r="E1487" s="17">
        <v>43043</v>
      </c>
      <c r="F1487" s="22" t="str">
        <f>TEXT('Store Data - 2017'!$D1487,"mmmm")</f>
        <v>November</v>
      </c>
      <c r="G1487" s="22" t="str">
        <f>TEXT('Store Data - 2017'!$D1487,"dddd")</f>
        <v>Thursday</v>
      </c>
      <c r="H1487" s="16" t="s">
        <v>35</v>
      </c>
      <c r="I1487" s="16" t="s">
        <v>4088</v>
      </c>
      <c r="J1487" s="16" t="s">
        <v>4089</v>
      </c>
      <c r="K1487" s="21">
        <f>1/COUNTIF(J:J,'Store Data - 2017'!$J1487)</f>
        <v>0.16666666666666666</v>
      </c>
      <c r="L1487" s="16" t="s">
        <v>48</v>
      </c>
      <c r="M1487" s="16" t="s">
        <v>26</v>
      </c>
      <c r="N1487" s="16" t="s">
        <v>4090</v>
      </c>
      <c r="O1487" s="16" t="s">
        <v>134</v>
      </c>
      <c r="P1487" s="16">
        <v>94526</v>
      </c>
      <c r="Q1487" s="16" t="s">
        <v>120</v>
      </c>
      <c r="R1487" s="16" t="s">
        <v>2876</v>
      </c>
      <c r="S1487" s="16" t="s">
        <v>31</v>
      </c>
      <c r="T1487" s="16" t="s">
        <v>70</v>
      </c>
      <c r="U1487" s="16" t="s">
        <v>2877</v>
      </c>
      <c r="V1487" s="18">
        <v>452.55</v>
      </c>
      <c r="W1487" s="16">
        <v>7</v>
      </c>
      <c r="X1487" s="16">
        <v>0</v>
      </c>
      <c r="Y1487" s="18">
        <v>22.627500000000001</v>
      </c>
    </row>
    <row r="1488" spans="1:25" x14ac:dyDescent="0.3">
      <c r="A1488" s="13">
        <v>4598</v>
      </c>
      <c r="B1488" s="13" t="s">
        <v>4101</v>
      </c>
      <c r="C1488" s="21">
        <f>1/COUNTIF(B:B,'Store Data - 2017'!$B1488)</f>
        <v>0.5</v>
      </c>
      <c r="D1488" s="14">
        <v>42975</v>
      </c>
      <c r="E1488" s="14">
        <v>42979</v>
      </c>
      <c r="F1488" s="22" t="str">
        <f>TEXT('Store Data - 2017'!$D1488,"mmmm")</f>
        <v>August</v>
      </c>
      <c r="G1488" s="22" t="str">
        <f>TEXT('Store Data - 2017'!$D1488,"dddd")</f>
        <v>Monday</v>
      </c>
      <c r="H1488" s="13" t="s">
        <v>22</v>
      </c>
      <c r="I1488" s="13" t="s">
        <v>4102</v>
      </c>
      <c r="J1488" s="13" t="s">
        <v>4103</v>
      </c>
      <c r="K1488" s="21">
        <f>1/COUNTIF(J:J,'Store Data - 2017'!$J1488)</f>
        <v>0.14285714285714285</v>
      </c>
      <c r="L1488" s="13" t="s">
        <v>48</v>
      </c>
      <c r="M1488" s="13" t="s">
        <v>26</v>
      </c>
      <c r="N1488" s="13" t="s">
        <v>1018</v>
      </c>
      <c r="O1488" s="13" t="s">
        <v>840</v>
      </c>
      <c r="P1488" s="13">
        <v>53209</v>
      </c>
      <c r="Q1488" s="13" t="s">
        <v>51</v>
      </c>
      <c r="R1488" s="13" t="s">
        <v>4104</v>
      </c>
      <c r="S1488" s="13" t="s">
        <v>31</v>
      </c>
      <c r="T1488" s="13" t="s">
        <v>725</v>
      </c>
      <c r="U1488" s="13" t="s">
        <v>4105</v>
      </c>
      <c r="V1488" s="15">
        <v>21.81</v>
      </c>
      <c r="W1488" s="13">
        <v>3</v>
      </c>
      <c r="X1488" s="13">
        <v>0</v>
      </c>
      <c r="Y1488" s="15">
        <v>5.8887</v>
      </c>
    </row>
    <row r="1489" spans="1:25" x14ac:dyDescent="0.3">
      <c r="A1489" s="16">
        <v>4599</v>
      </c>
      <c r="B1489" s="16" t="s">
        <v>4101</v>
      </c>
      <c r="C1489" s="21">
        <f>1/COUNTIF(B:B,'Store Data - 2017'!$B1489)</f>
        <v>0.5</v>
      </c>
      <c r="D1489" s="17">
        <v>42975</v>
      </c>
      <c r="E1489" s="17">
        <v>42979</v>
      </c>
      <c r="F1489" s="22" t="str">
        <f>TEXT('Store Data - 2017'!$D1489,"mmmm")</f>
        <v>August</v>
      </c>
      <c r="G1489" s="22" t="str">
        <f>TEXT('Store Data - 2017'!$D1489,"dddd")</f>
        <v>Monday</v>
      </c>
      <c r="H1489" s="16" t="s">
        <v>22</v>
      </c>
      <c r="I1489" s="16" t="s">
        <v>4102</v>
      </c>
      <c r="J1489" s="16" t="s">
        <v>4103</v>
      </c>
      <c r="K1489" s="21">
        <f>1/COUNTIF(J:J,'Store Data - 2017'!$J1489)</f>
        <v>0.14285714285714285</v>
      </c>
      <c r="L1489" s="16" t="s">
        <v>48</v>
      </c>
      <c r="M1489" s="16" t="s">
        <v>26</v>
      </c>
      <c r="N1489" s="16" t="s">
        <v>1018</v>
      </c>
      <c r="O1489" s="16" t="s">
        <v>840</v>
      </c>
      <c r="P1489" s="16">
        <v>53209</v>
      </c>
      <c r="Q1489" s="16" t="s">
        <v>51</v>
      </c>
      <c r="R1489" s="16" t="s">
        <v>3373</v>
      </c>
      <c r="S1489" s="16" t="s">
        <v>31</v>
      </c>
      <c r="T1489" s="16" t="s">
        <v>190</v>
      </c>
      <c r="U1489" s="16" t="s">
        <v>3374</v>
      </c>
      <c r="V1489" s="18">
        <v>91.6</v>
      </c>
      <c r="W1489" s="16">
        <v>5</v>
      </c>
      <c r="X1489" s="16">
        <v>0</v>
      </c>
      <c r="Y1489" s="18">
        <v>26.564</v>
      </c>
    </row>
    <row r="1490" spans="1:25" x14ac:dyDescent="0.3">
      <c r="A1490" s="13">
        <v>4611</v>
      </c>
      <c r="B1490" s="13" t="s">
        <v>4106</v>
      </c>
      <c r="C1490" s="21">
        <f>1/COUNTIF(B:B,'Store Data - 2017'!$B1490)</f>
        <v>1</v>
      </c>
      <c r="D1490" s="14">
        <v>43048</v>
      </c>
      <c r="E1490" s="14">
        <v>43053</v>
      </c>
      <c r="F1490" s="22" t="str">
        <f>TEXT('Store Data - 2017'!$D1490,"mmmm")</f>
        <v>November</v>
      </c>
      <c r="G1490" s="22" t="str">
        <f>TEXT('Store Data - 2017'!$D1490,"dddd")</f>
        <v>Thursday</v>
      </c>
      <c r="H1490" s="13" t="s">
        <v>22</v>
      </c>
      <c r="I1490" s="13" t="s">
        <v>909</v>
      </c>
      <c r="J1490" s="13" t="s">
        <v>910</v>
      </c>
      <c r="K1490" s="21">
        <f>1/COUNTIF(J:J,'Store Data - 2017'!$J1490)</f>
        <v>0.1111111111111111</v>
      </c>
      <c r="L1490" s="13" t="s">
        <v>25</v>
      </c>
      <c r="M1490" s="13" t="s">
        <v>26</v>
      </c>
      <c r="N1490" s="13" t="s">
        <v>1951</v>
      </c>
      <c r="O1490" s="13" t="s">
        <v>134</v>
      </c>
      <c r="P1490" s="13">
        <v>92054</v>
      </c>
      <c r="Q1490" s="13" t="s">
        <v>120</v>
      </c>
      <c r="R1490" s="13" t="s">
        <v>365</v>
      </c>
      <c r="S1490" s="13" t="s">
        <v>42</v>
      </c>
      <c r="T1490" s="13" t="s">
        <v>87</v>
      </c>
      <c r="U1490" s="13" t="s">
        <v>366</v>
      </c>
      <c r="V1490" s="15">
        <v>47.12</v>
      </c>
      <c r="W1490" s="13">
        <v>8</v>
      </c>
      <c r="X1490" s="13">
        <v>0</v>
      </c>
      <c r="Y1490" s="15">
        <v>20.732800000000001</v>
      </c>
    </row>
    <row r="1491" spans="1:25" x14ac:dyDescent="0.3">
      <c r="A1491" s="16">
        <v>4620</v>
      </c>
      <c r="B1491" s="16" t="s">
        <v>4107</v>
      </c>
      <c r="C1491" s="21">
        <f>1/COUNTIF(B:B,'Store Data - 2017'!$B1491)</f>
        <v>0.5</v>
      </c>
      <c r="D1491" s="17">
        <v>43093</v>
      </c>
      <c r="E1491" s="17">
        <v>43094</v>
      </c>
      <c r="F1491" s="22" t="str">
        <f>TEXT('Store Data - 2017'!$D1491,"mmmm")</f>
        <v>December</v>
      </c>
      <c r="G1491" s="22" t="str">
        <f>TEXT('Store Data - 2017'!$D1491,"dddd")</f>
        <v>Sunday</v>
      </c>
      <c r="H1491" s="16" t="s">
        <v>80</v>
      </c>
      <c r="I1491" s="16" t="s">
        <v>4108</v>
      </c>
      <c r="J1491" s="16" t="s">
        <v>4109</v>
      </c>
      <c r="K1491" s="21">
        <f>1/COUNTIF(J:J,'Store Data - 2017'!$J1491)</f>
        <v>0.5</v>
      </c>
      <c r="L1491" s="16" t="s">
        <v>48</v>
      </c>
      <c r="M1491" s="16" t="s">
        <v>26</v>
      </c>
      <c r="N1491" s="16" t="s">
        <v>452</v>
      </c>
      <c r="O1491" s="16" t="s">
        <v>134</v>
      </c>
      <c r="P1491" s="16">
        <v>90049</v>
      </c>
      <c r="Q1491" s="16" t="s">
        <v>120</v>
      </c>
      <c r="R1491" s="16" t="s">
        <v>4110</v>
      </c>
      <c r="S1491" s="16" t="s">
        <v>61</v>
      </c>
      <c r="T1491" s="16" t="s">
        <v>412</v>
      </c>
      <c r="U1491" s="16" t="s">
        <v>4111</v>
      </c>
      <c r="V1491" s="18">
        <v>2879.9520000000002</v>
      </c>
      <c r="W1491" s="16">
        <v>6</v>
      </c>
      <c r="X1491" s="16">
        <v>0.2</v>
      </c>
      <c r="Y1491" s="18">
        <v>1007.9832</v>
      </c>
    </row>
    <row r="1492" spans="1:25" x14ac:dyDescent="0.3">
      <c r="A1492" s="13">
        <v>4621</v>
      </c>
      <c r="B1492" s="13" t="s">
        <v>4107</v>
      </c>
      <c r="C1492" s="21">
        <f>1/COUNTIF(B:B,'Store Data - 2017'!$B1492)</f>
        <v>0.5</v>
      </c>
      <c r="D1492" s="14">
        <v>43093</v>
      </c>
      <c r="E1492" s="14">
        <v>43094</v>
      </c>
      <c r="F1492" s="22" t="str">
        <f>TEXT('Store Data - 2017'!$D1492,"mmmm")</f>
        <v>December</v>
      </c>
      <c r="G1492" s="22" t="str">
        <f>TEXT('Store Data - 2017'!$D1492,"dddd")</f>
        <v>Sunday</v>
      </c>
      <c r="H1492" s="13" t="s">
        <v>80</v>
      </c>
      <c r="I1492" s="13" t="s">
        <v>4108</v>
      </c>
      <c r="J1492" s="13" t="s">
        <v>4109</v>
      </c>
      <c r="K1492" s="21">
        <f>1/COUNTIF(J:J,'Store Data - 2017'!$J1492)</f>
        <v>0.5</v>
      </c>
      <c r="L1492" s="13" t="s">
        <v>48</v>
      </c>
      <c r="M1492" s="13" t="s">
        <v>26</v>
      </c>
      <c r="N1492" s="13" t="s">
        <v>452</v>
      </c>
      <c r="O1492" s="13" t="s">
        <v>134</v>
      </c>
      <c r="P1492" s="13">
        <v>90049</v>
      </c>
      <c r="Q1492" s="13" t="s">
        <v>120</v>
      </c>
      <c r="R1492" s="13" t="s">
        <v>4112</v>
      </c>
      <c r="S1492" s="13" t="s">
        <v>31</v>
      </c>
      <c r="T1492" s="13" t="s">
        <v>84</v>
      </c>
      <c r="U1492" s="13" t="s">
        <v>4113</v>
      </c>
      <c r="V1492" s="15">
        <v>90.48</v>
      </c>
      <c r="W1492" s="13">
        <v>3</v>
      </c>
      <c r="X1492" s="13">
        <v>0.2</v>
      </c>
      <c r="Y1492" s="15">
        <v>33.93</v>
      </c>
    </row>
    <row r="1493" spans="1:25" x14ac:dyDescent="0.3">
      <c r="A1493" s="16">
        <v>4623</v>
      </c>
      <c r="B1493" s="16" t="s">
        <v>4114</v>
      </c>
      <c r="C1493" s="21">
        <f>1/COUNTIF(B:B,'Store Data - 2017'!$B1493)</f>
        <v>0.25</v>
      </c>
      <c r="D1493" s="17">
        <v>42987</v>
      </c>
      <c r="E1493" s="17">
        <v>42992</v>
      </c>
      <c r="F1493" s="22" t="str">
        <f>TEXT('Store Data - 2017'!$D1493,"mmmm")</f>
        <v>September</v>
      </c>
      <c r="G1493" s="22" t="str">
        <f>TEXT('Store Data - 2017'!$D1493,"dddd")</f>
        <v>Saturday</v>
      </c>
      <c r="H1493" s="16" t="s">
        <v>22</v>
      </c>
      <c r="I1493" s="16" t="s">
        <v>4115</v>
      </c>
      <c r="J1493" s="16" t="s">
        <v>4116</v>
      </c>
      <c r="K1493" s="21">
        <f>1/COUNTIF(J:J,'Store Data - 2017'!$J1493)</f>
        <v>0.1111111111111111</v>
      </c>
      <c r="L1493" s="16" t="s">
        <v>25</v>
      </c>
      <c r="M1493" s="16" t="s">
        <v>26</v>
      </c>
      <c r="N1493" s="16" t="s">
        <v>100</v>
      </c>
      <c r="O1493" s="16" t="s">
        <v>227</v>
      </c>
      <c r="P1493" s="16">
        <v>38401</v>
      </c>
      <c r="Q1493" s="16" t="s">
        <v>29</v>
      </c>
      <c r="R1493" s="16" t="s">
        <v>3663</v>
      </c>
      <c r="S1493" s="16" t="s">
        <v>31</v>
      </c>
      <c r="T1493" s="16" t="s">
        <v>725</v>
      </c>
      <c r="U1493" s="16" t="s">
        <v>1183</v>
      </c>
      <c r="V1493" s="18">
        <v>8.8320000000000007</v>
      </c>
      <c r="W1493" s="16">
        <v>3</v>
      </c>
      <c r="X1493" s="16">
        <v>0.2</v>
      </c>
      <c r="Y1493" s="18">
        <v>-1.9872000000000001</v>
      </c>
    </row>
    <row r="1494" spans="1:25" x14ac:dyDescent="0.3">
      <c r="A1494" s="13">
        <v>4624</v>
      </c>
      <c r="B1494" s="13" t="s">
        <v>4114</v>
      </c>
      <c r="C1494" s="21">
        <f>1/COUNTIF(B:B,'Store Data - 2017'!$B1494)</f>
        <v>0.25</v>
      </c>
      <c r="D1494" s="14">
        <v>42987</v>
      </c>
      <c r="E1494" s="14">
        <v>42992</v>
      </c>
      <c r="F1494" s="22" t="str">
        <f>TEXT('Store Data - 2017'!$D1494,"mmmm")</f>
        <v>September</v>
      </c>
      <c r="G1494" s="22" t="str">
        <f>TEXT('Store Data - 2017'!$D1494,"dddd")</f>
        <v>Saturday</v>
      </c>
      <c r="H1494" s="13" t="s">
        <v>22</v>
      </c>
      <c r="I1494" s="13" t="s">
        <v>4115</v>
      </c>
      <c r="J1494" s="13" t="s">
        <v>4116</v>
      </c>
      <c r="K1494" s="21">
        <f>1/COUNTIF(J:J,'Store Data - 2017'!$J1494)</f>
        <v>0.1111111111111111</v>
      </c>
      <c r="L1494" s="13" t="s">
        <v>25</v>
      </c>
      <c r="M1494" s="13" t="s">
        <v>26</v>
      </c>
      <c r="N1494" s="13" t="s">
        <v>100</v>
      </c>
      <c r="O1494" s="13" t="s">
        <v>227</v>
      </c>
      <c r="P1494" s="13">
        <v>38401</v>
      </c>
      <c r="Q1494" s="13" t="s">
        <v>29</v>
      </c>
      <c r="R1494" s="13" t="s">
        <v>1661</v>
      </c>
      <c r="S1494" s="13" t="s">
        <v>31</v>
      </c>
      <c r="T1494" s="13" t="s">
        <v>32</v>
      </c>
      <c r="U1494" s="13" t="s">
        <v>2155</v>
      </c>
      <c r="V1494" s="15">
        <v>177.536</v>
      </c>
      <c r="W1494" s="13">
        <v>4</v>
      </c>
      <c r="X1494" s="13">
        <v>0.2</v>
      </c>
      <c r="Y1494" s="15">
        <v>62.137599999999999</v>
      </c>
    </row>
    <row r="1495" spans="1:25" x14ac:dyDescent="0.3">
      <c r="A1495" s="16">
        <v>4625</v>
      </c>
      <c r="B1495" s="16" t="s">
        <v>4114</v>
      </c>
      <c r="C1495" s="21">
        <f>1/COUNTIF(B:B,'Store Data - 2017'!$B1495)</f>
        <v>0.25</v>
      </c>
      <c r="D1495" s="17">
        <v>42987</v>
      </c>
      <c r="E1495" s="17">
        <v>42992</v>
      </c>
      <c r="F1495" s="22" t="str">
        <f>TEXT('Store Data - 2017'!$D1495,"mmmm")</f>
        <v>September</v>
      </c>
      <c r="G1495" s="22" t="str">
        <f>TEXT('Store Data - 2017'!$D1495,"dddd")</f>
        <v>Saturday</v>
      </c>
      <c r="H1495" s="16" t="s">
        <v>22</v>
      </c>
      <c r="I1495" s="16" t="s">
        <v>4115</v>
      </c>
      <c r="J1495" s="16" t="s">
        <v>4116</v>
      </c>
      <c r="K1495" s="21">
        <f>1/COUNTIF(J:J,'Store Data - 2017'!$J1495)</f>
        <v>0.1111111111111111</v>
      </c>
      <c r="L1495" s="16" t="s">
        <v>25</v>
      </c>
      <c r="M1495" s="16" t="s">
        <v>26</v>
      </c>
      <c r="N1495" s="16" t="s">
        <v>100</v>
      </c>
      <c r="O1495" s="16" t="s">
        <v>227</v>
      </c>
      <c r="P1495" s="16">
        <v>38401</v>
      </c>
      <c r="Q1495" s="16" t="s">
        <v>29</v>
      </c>
      <c r="R1495" s="16" t="s">
        <v>3871</v>
      </c>
      <c r="S1495" s="16" t="s">
        <v>31</v>
      </c>
      <c r="T1495" s="16" t="s">
        <v>70</v>
      </c>
      <c r="U1495" s="16" t="s">
        <v>3872</v>
      </c>
      <c r="V1495" s="18">
        <v>258.48</v>
      </c>
      <c r="W1495" s="16">
        <v>2</v>
      </c>
      <c r="X1495" s="16">
        <v>0.2</v>
      </c>
      <c r="Y1495" s="18">
        <v>-3.2309999999999999</v>
      </c>
    </row>
    <row r="1496" spans="1:25" x14ac:dyDescent="0.3">
      <c r="A1496" s="13">
        <v>4626</v>
      </c>
      <c r="B1496" s="13" t="s">
        <v>4114</v>
      </c>
      <c r="C1496" s="21">
        <f>1/COUNTIF(B:B,'Store Data - 2017'!$B1496)</f>
        <v>0.25</v>
      </c>
      <c r="D1496" s="14">
        <v>42987</v>
      </c>
      <c r="E1496" s="14">
        <v>42992</v>
      </c>
      <c r="F1496" s="22" t="str">
        <f>TEXT('Store Data - 2017'!$D1496,"mmmm")</f>
        <v>September</v>
      </c>
      <c r="G1496" s="22" t="str">
        <f>TEXT('Store Data - 2017'!$D1496,"dddd")</f>
        <v>Saturday</v>
      </c>
      <c r="H1496" s="13" t="s">
        <v>22</v>
      </c>
      <c r="I1496" s="13" t="s">
        <v>4115</v>
      </c>
      <c r="J1496" s="13" t="s">
        <v>4116</v>
      </c>
      <c r="K1496" s="21">
        <f>1/COUNTIF(J:J,'Store Data - 2017'!$J1496)</f>
        <v>0.1111111111111111</v>
      </c>
      <c r="L1496" s="13" t="s">
        <v>25</v>
      </c>
      <c r="M1496" s="13" t="s">
        <v>26</v>
      </c>
      <c r="N1496" s="13" t="s">
        <v>100</v>
      </c>
      <c r="O1496" s="13" t="s">
        <v>227</v>
      </c>
      <c r="P1496" s="13">
        <v>38401</v>
      </c>
      <c r="Q1496" s="13" t="s">
        <v>29</v>
      </c>
      <c r="R1496" s="13" t="s">
        <v>365</v>
      </c>
      <c r="S1496" s="13" t="s">
        <v>42</v>
      </c>
      <c r="T1496" s="13" t="s">
        <v>87</v>
      </c>
      <c r="U1496" s="13" t="s">
        <v>366</v>
      </c>
      <c r="V1496" s="15">
        <v>14.135999999999999</v>
      </c>
      <c r="W1496" s="13">
        <v>3</v>
      </c>
      <c r="X1496" s="13">
        <v>0.2</v>
      </c>
      <c r="Y1496" s="15">
        <v>4.2408000000000001</v>
      </c>
    </row>
    <row r="1497" spans="1:25" x14ac:dyDescent="0.3">
      <c r="A1497" s="16">
        <v>4632</v>
      </c>
      <c r="B1497" s="16" t="s">
        <v>4117</v>
      </c>
      <c r="C1497" s="21">
        <f>1/COUNTIF(B:B,'Store Data - 2017'!$B1497)</f>
        <v>0.5</v>
      </c>
      <c r="D1497" s="17">
        <v>42950</v>
      </c>
      <c r="E1497" s="17">
        <v>42955</v>
      </c>
      <c r="F1497" s="22" t="str">
        <f>TEXT('Store Data - 2017'!$D1497,"mmmm")</f>
        <v>August</v>
      </c>
      <c r="G1497" s="22" t="str">
        <f>TEXT('Store Data - 2017'!$D1497,"dddd")</f>
        <v>Thursday</v>
      </c>
      <c r="H1497" s="16" t="s">
        <v>35</v>
      </c>
      <c r="I1497" s="16" t="s">
        <v>4118</v>
      </c>
      <c r="J1497" s="16" t="s">
        <v>4119</v>
      </c>
      <c r="K1497" s="21">
        <f>1/COUNTIF(J:J,'Store Data - 2017'!$J1497)</f>
        <v>0.14285714285714285</v>
      </c>
      <c r="L1497" s="16" t="s">
        <v>25</v>
      </c>
      <c r="M1497" s="16" t="s">
        <v>26</v>
      </c>
      <c r="N1497" s="16" t="s">
        <v>133</v>
      </c>
      <c r="O1497" s="16" t="s">
        <v>134</v>
      </c>
      <c r="P1497" s="16">
        <v>94122</v>
      </c>
      <c r="Q1497" s="16" t="s">
        <v>120</v>
      </c>
      <c r="R1497" s="16" t="s">
        <v>622</v>
      </c>
      <c r="S1497" s="16" t="s">
        <v>31</v>
      </c>
      <c r="T1497" s="16" t="s">
        <v>113</v>
      </c>
      <c r="U1497" s="16" t="s">
        <v>623</v>
      </c>
      <c r="V1497" s="18">
        <v>51.75</v>
      </c>
      <c r="W1497" s="16">
        <v>5</v>
      </c>
      <c r="X1497" s="16">
        <v>0</v>
      </c>
      <c r="Y1497" s="18">
        <v>24.84</v>
      </c>
    </row>
    <row r="1498" spans="1:25" x14ac:dyDescent="0.3">
      <c r="A1498" s="13">
        <v>4633</v>
      </c>
      <c r="B1498" s="13" t="s">
        <v>4117</v>
      </c>
      <c r="C1498" s="21">
        <f>1/COUNTIF(B:B,'Store Data - 2017'!$B1498)</f>
        <v>0.5</v>
      </c>
      <c r="D1498" s="14">
        <v>42950</v>
      </c>
      <c r="E1498" s="14">
        <v>42955</v>
      </c>
      <c r="F1498" s="22" t="str">
        <f>TEXT('Store Data - 2017'!$D1498,"mmmm")</f>
        <v>August</v>
      </c>
      <c r="G1498" s="22" t="str">
        <f>TEXT('Store Data - 2017'!$D1498,"dddd")</f>
        <v>Thursday</v>
      </c>
      <c r="H1498" s="13" t="s">
        <v>35</v>
      </c>
      <c r="I1498" s="13" t="s">
        <v>4118</v>
      </c>
      <c r="J1498" s="13" t="s">
        <v>4119</v>
      </c>
      <c r="K1498" s="21">
        <f>1/COUNTIF(J:J,'Store Data - 2017'!$J1498)</f>
        <v>0.14285714285714285</v>
      </c>
      <c r="L1498" s="13" t="s">
        <v>25</v>
      </c>
      <c r="M1498" s="13" t="s">
        <v>26</v>
      </c>
      <c r="N1498" s="13" t="s">
        <v>133</v>
      </c>
      <c r="O1498" s="13" t="s">
        <v>134</v>
      </c>
      <c r="P1498" s="13">
        <v>94122</v>
      </c>
      <c r="Q1498" s="13" t="s">
        <v>120</v>
      </c>
      <c r="R1498" s="13" t="s">
        <v>4120</v>
      </c>
      <c r="S1498" s="13" t="s">
        <v>42</v>
      </c>
      <c r="T1498" s="13" t="s">
        <v>87</v>
      </c>
      <c r="U1498" s="13" t="s">
        <v>4121</v>
      </c>
      <c r="V1498" s="15">
        <v>123.96</v>
      </c>
      <c r="W1498" s="13">
        <v>3</v>
      </c>
      <c r="X1498" s="13">
        <v>0</v>
      </c>
      <c r="Y1498" s="15">
        <v>11.1564</v>
      </c>
    </row>
    <row r="1499" spans="1:25" x14ac:dyDescent="0.3">
      <c r="A1499" s="16">
        <v>4636</v>
      </c>
      <c r="B1499" s="16" t="s">
        <v>4122</v>
      </c>
      <c r="C1499" s="21">
        <f>1/COUNTIF(B:B,'Store Data - 2017'!$B1499)</f>
        <v>1</v>
      </c>
      <c r="D1499" s="17">
        <v>42806</v>
      </c>
      <c r="E1499" s="17">
        <v>42811</v>
      </c>
      <c r="F1499" s="22" t="str">
        <f>TEXT('Store Data - 2017'!$D1499,"mmmm")</f>
        <v>March</v>
      </c>
      <c r="G1499" s="22" t="str">
        <f>TEXT('Store Data - 2017'!$D1499,"dddd")</f>
        <v>Sunday</v>
      </c>
      <c r="H1499" s="16" t="s">
        <v>22</v>
      </c>
      <c r="I1499" s="16" t="s">
        <v>4123</v>
      </c>
      <c r="J1499" s="16" t="s">
        <v>4124</v>
      </c>
      <c r="K1499" s="21">
        <f>1/COUNTIF(J:J,'Store Data - 2017'!$J1499)</f>
        <v>9.0909090909090912E-2</v>
      </c>
      <c r="L1499" s="16" t="s">
        <v>57</v>
      </c>
      <c r="M1499" s="16" t="s">
        <v>26</v>
      </c>
      <c r="N1499" s="16" t="s">
        <v>133</v>
      </c>
      <c r="O1499" s="16" t="s">
        <v>134</v>
      </c>
      <c r="P1499" s="16">
        <v>94122</v>
      </c>
      <c r="Q1499" s="16" t="s">
        <v>120</v>
      </c>
      <c r="R1499" s="16" t="s">
        <v>807</v>
      </c>
      <c r="S1499" s="16" t="s">
        <v>31</v>
      </c>
      <c r="T1499" s="16" t="s">
        <v>70</v>
      </c>
      <c r="U1499" s="16" t="s">
        <v>808</v>
      </c>
      <c r="V1499" s="18">
        <v>242.94</v>
      </c>
      <c r="W1499" s="16">
        <v>3</v>
      </c>
      <c r="X1499" s="16">
        <v>0</v>
      </c>
      <c r="Y1499" s="18">
        <v>9.7175999999999991</v>
      </c>
    </row>
    <row r="1500" spans="1:25" x14ac:dyDescent="0.3">
      <c r="A1500" s="13">
        <v>4637</v>
      </c>
      <c r="B1500" s="13" t="s">
        <v>4125</v>
      </c>
      <c r="C1500" s="21">
        <f>1/COUNTIF(B:B,'Store Data - 2017'!$B1500)</f>
        <v>0.33333333333333331</v>
      </c>
      <c r="D1500" s="14">
        <v>42852</v>
      </c>
      <c r="E1500" s="14">
        <v>42854</v>
      </c>
      <c r="F1500" s="22" t="str">
        <f>TEXT('Store Data - 2017'!$D1500,"mmmm")</f>
        <v>April</v>
      </c>
      <c r="G1500" s="22" t="str">
        <f>TEXT('Store Data - 2017'!$D1500,"dddd")</f>
        <v>Thursday</v>
      </c>
      <c r="H1500" s="13" t="s">
        <v>80</v>
      </c>
      <c r="I1500" s="13" t="s">
        <v>775</v>
      </c>
      <c r="J1500" s="13" t="s">
        <v>776</v>
      </c>
      <c r="K1500" s="21">
        <f>1/COUNTIF(J:J,'Store Data - 2017'!$J1500)</f>
        <v>0.16666666666666666</v>
      </c>
      <c r="L1500" s="13" t="s">
        <v>25</v>
      </c>
      <c r="M1500" s="13" t="s">
        <v>26</v>
      </c>
      <c r="N1500" s="13" t="s">
        <v>452</v>
      </c>
      <c r="O1500" s="13" t="s">
        <v>134</v>
      </c>
      <c r="P1500" s="13">
        <v>90045</v>
      </c>
      <c r="Q1500" s="13" t="s">
        <v>120</v>
      </c>
      <c r="R1500" s="13" t="s">
        <v>1682</v>
      </c>
      <c r="S1500" s="13" t="s">
        <v>31</v>
      </c>
      <c r="T1500" s="13" t="s">
        <v>146</v>
      </c>
      <c r="U1500" s="13" t="s">
        <v>1683</v>
      </c>
      <c r="V1500" s="15">
        <v>123.92</v>
      </c>
      <c r="W1500" s="13">
        <v>4</v>
      </c>
      <c r="X1500" s="13">
        <v>0</v>
      </c>
      <c r="Y1500" s="15">
        <v>33.458399999999997</v>
      </c>
    </row>
    <row r="1501" spans="1:25" x14ac:dyDescent="0.3">
      <c r="A1501" s="16">
        <v>4638</v>
      </c>
      <c r="B1501" s="16" t="s">
        <v>4125</v>
      </c>
      <c r="C1501" s="21">
        <f>1/COUNTIF(B:B,'Store Data - 2017'!$B1501)</f>
        <v>0.33333333333333331</v>
      </c>
      <c r="D1501" s="17">
        <v>42852</v>
      </c>
      <c r="E1501" s="17">
        <v>42854</v>
      </c>
      <c r="F1501" s="22" t="str">
        <f>TEXT('Store Data - 2017'!$D1501,"mmmm")</f>
        <v>April</v>
      </c>
      <c r="G1501" s="22" t="str">
        <f>TEXT('Store Data - 2017'!$D1501,"dddd")</f>
        <v>Thursday</v>
      </c>
      <c r="H1501" s="16" t="s">
        <v>80</v>
      </c>
      <c r="I1501" s="16" t="s">
        <v>775</v>
      </c>
      <c r="J1501" s="16" t="s">
        <v>776</v>
      </c>
      <c r="K1501" s="21">
        <f>1/COUNTIF(J:J,'Store Data - 2017'!$J1501)</f>
        <v>0.16666666666666666</v>
      </c>
      <c r="L1501" s="16" t="s">
        <v>25</v>
      </c>
      <c r="M1501" s="16" t="s">
        <v>26</v>
      </c>
      <c r="N1501" s="16" t="s">
        <v>452</v>
      </c>
      <c r="O1501" s="16" t="s">
        <v>134</v>
      </c>
      <c r="P1501" s="16">
        <v>90045</v>
      </c>
      <c r="Q1501" s="16" t="s">
        <v>120</v>
      </c>
      <c r="R1501" s="16" t="s">
        <v>145</v>
      </c>
      <c r="S1501" s="16" t="s">
        <v>31</v>
      </c>
      <c r="T1501" s="16" t="s">
        <v>146</v>
      </c>
      <c r="U1501" s="16" t="s">
        <v>147</v>
      </c>
      <c r="V1501" s="18">
        <v>12.39</v>
      </c>
      <c r="W1501" s="16">
        <v>3</v>
      </c>
      <c r="X1501" s="16">
        <v>0</v>
      </c>
      <c r="Y1501" s="18">
        <v>5.6993999999999998</v>
      </c>
    </row>
    <row r="1502" spans="1:25" x14ac:dyDescent="0.3">
      <c r="A1502" s="13">
        <v>4639</v>
      </c>
      <c r="B1502" s="13" t="s">
        <v>4125</v>
      </c>
      <c r="C1502" s="21">
        <f>1/COUNTIF(B:B,'Store Data - 2017'!$B1502)</f>
        <v>0.33333333333333331</v>
      </c>
      <c r="D1502" s="14">
        <v>42852</v>
      </c>
      <c r="E1502" s="14">
        <v>42854</v>
      </c>
      <c r="F1502" s="22" t="str">
        <f>TEXT('Store Data - 2017'!$D1502,"mmmm")</f>
        <v>April</v>
      </c>
      <c r="G1502" s="22" t="str">
        <f>TEXT('Store Data - 2017'!$D1502,"dddd")</f>
        <v>Thursday</v>
      </c>
      <c r="H1502" s="13" t="s">
        <v>80</v>
      </c>
      <c r="I1502" s="13" t="s">
        <v>775</v>
      </c>
      <c r="J1502" s="13" t="s">
        <v>776</v>
      </c>
      <c r="K1502" s="21">
        <f>1/COUNTIF(J:J,'Store Data - 2017'!$J1502)</f>
        <v>0.16666666666666666</v>
      </c>
      <c r="L1502" s="13" t="s">
        <v>25</v>
      </c>
      <c r="M1502" s="13" t="s">
        <v>26</v>
      </c>
      <c r="N1502" s="13" t="s">
        <v>452</v>
      </c>
      <c r="O1502" s="13" t="s">
        <v>134</v>
      </c>
      <c r="P1502" s="13">
        <v>90045</v>
      </c>
      <c r="Q1502" s="13" t="s">
        <v>120</v>
      </c>
      <c r="R1502" s="13" t="s">
        <v>3995</v>
      </c>
      <c r="S1502" s="13" t="s">
        <v>31</v>
      </c>
      <c r="T1502" s="13" t="s">
        <v>146</v>
      </c>
      <c r="U1502" s="13" t="s">
        <v>3996</v>
      </c>
      <c r="V1502" s="15">
        <v>47.3</v>
      </c>
      <c r="W1502" s="13">
        <v>2</v>
      </c>
      <c r="X1502" s="13">
        <v>0</v>
      </c>
      <c r="Y1502" s="15">
        <v>12.298</v>
      </c>
    </row>
    <row r="1503" spans="1:25" x14ac:dyDescent="0.3">
      <c r="A1503" s="16">
        <v>4642</v>
      </c>
      <c r="B1503" s="16" t="s">
        <v>4126</v>
      </c>
      <c r="C1503" s="21">
        <f>1/COUNTIF(B:B,'Store Data - 2017'!$B1503)</f>
        <v>0.5</v>
      </c>
      <c r="D1503" s="17">
        <v>43030</v>
      </c>
      <c r="E1503" s="17">
        <v>43032</v>
      </c>
      <c r="F1503" s="22" t="str">
        <f>TEXT('Store Data - 2017'!$D1503,"mmmm")</f>
        <v>October</v>
      </c>
      <c r="G1503" s="22" t="str">
        <f>TEXT('Store Data - 2017'!$D1503,"dddd")</f>
        <v>Sunday</v>
      </c>
      <c r="H1503" s="16" t="s">
        <v>35</v>
      </c>
      <c r="I1503" s="16" t="s">
        <v>4127</v>
      </c>
      <c r="J1503" s="16" t="s">
        <v>4128</v>
      </c>
      <c r="K1503" s="21">
        <f>1/COUNTIF(J:J,'Store Data - 2017'!$J1503)</f>
        <v>0.25</v>
      </c>
      <c r="L1503" s="16" t="s">
        <v>25</v>
      </c>
      <c r="M1503" s="16" t="s">
        <v>26</v>
      </c>
      <c r="N1503" s="16" t="s">
        <v>2358</v>
      </c>
      <c r="O1503" s="16" t="s">
        <v>639</v>
      </c>
      <c r="P1503" s="16">
        <v>80525</v>
      </c>
      <c r="Q1503" s="16" t="s">
        <v>120</v>
      </c>
      <c r="R1503" s="16" t="s">
        <v>4129</v>
      </c>
      <c r="S1503" s="16" t="s">
        <v>31</v>
      </c>
      <c r="T1503" s="16" t="s">
        <v>84</v>
      </c>
      <c r="U1503" s="16" t="s">
        <v>4130</v>
      </c>
      <c r="V1503" s="18">
        <v>3.1680000000000001</v>
      </c>
      <c r="W1503" s="16">
        <v>4</v>
      </c>
      <c r="X1503" s="16">
        <v>0.7</v>
      </c>
      <c r="Y1503" s="18">
        <v>-2.5344000000000002</v>
      </c>
    </row>
    <row r="1504" spans="1:25" x14ac:dyDescent="0.3">
      <c r="A1504" s="13">
        <v>4643</v>
      </c>
      <c r="B1504" s="13" t="s">
        <v>4126</v>
      </c>
      <c r="C1504" s="21">
        <f>1/COUNTIF(B:B,'Store Data - 2017'!$B1504)</f>
        <v>0.5</v>
      </c>
      <c r="D1504" s="14">
        <v>43030</v>
      </c>
      <c r="E1504" s="14">
        <v>43032</v>
      </c>
      <c r="F1504" s="22" t="str">
        <f>TEXT('Store Data - 2017'!$D1504,"mmmm")</f>
        <v>October</v>
      </c>
      <c r="G1504" s="22" t="str">
        <f>TEXT('Store Data - 2017'!$D1504,"dddd")</f>
        <v>Sunday</v>
      </c>
      <c r="H1504" s="13" t="s">
        <v>35</v>
      </c>
      <c r="I1504" s="13" t="s">
        <v>4127</v>
      </c>
      <c r="J1504" s="13" t="s">
        <v>4128</v>
      </c>
      <c r="K1504" s="21">
        <f>1/COUNTIF(J:J,'Store Data - 2017'!$J1504)</f>
        <v>0.25</v>
      </c>
      <c r="L1504" s="13" t="s">
        <v>25</v>
      </c>
      <c r="M1504" s="13" t="s">
        <v>26</v>
      </c>
      <c r="N1504" s="13" t="s">
        <v>2358</v>
      </c>
      <c r="O1504" s="13" t="s">
        <v>639</v>
      </c>
      <c r="P1504" s="13">
        <v>80525</v>
      </c>
      <c r="Q1504" s="13" t="s">
        <v>120</v>
      </c>
      <c r="R1504" s="13" t="s">
        <v>4131</v>
      </c>
      <c r="S1504" s="13" t="s">
        <v>42</v>
      </c>
      <c r="T1504" s="13" t="s">
        <v>43</v>
      </c>
      <c r="U1504" s="13" t="s">
        <v>4132</v>
      </c>
      <c r="V1504" s="15">
        <v>579.13599999999997</v>
      </c>
      <c r="W1504" s="13">
        <v>4</v>
      </c>
      <c r="X1504" s="13">
        <v>0.2</v>
      </c>
      <c r="Y1504" s="15">
        <v>-28.956800000000001</v>
      </c>
    </row>
    <row r="1505" spans="1:25" x14ac:dyDescent="0.3">
      <c r="A1505" s="16">
        <v>4649</v>
      </c>
      <c r="B1505" s="16" t="s">
        <v>4133</v>
      </c>
      <c r="C1505" s="21">
        <f>1/COUNTIF(B:B,'Store Data - 2017'!$B1505)</f>
        <v>0.5</v>
      </c>
      <c r="D1505" s="17">
        <v>42869</v>
      </c>
      <c r="E1505" s="17">
        <v>42874</v>
      </c>
      <c r="F1505" s="22" t="str">
        <f>TEXT('Store Data - 2017'!$D1505,"mmmm")</f>
        <v>May</v>
      </c>
      <c r="G1505" s="22" t="str">
        <f>TEXT('Store Data - 2017'!$D1505,"dddd")</f>
        <v>Sunday</v>
      </c>
      <c r="H1505" s="16" t="s">
        <v>22</v>
      </c>
      <c r="I1505" s="16" t="s">
        <v>3135</v>
      </c>
      <c r="J1505" s="16" t="s">
        <v>3136</v>
      </c>
      <c r="K1505" s="21">
        <f>1/COUNTIF(J:J,'Store Data - 2017'!$J1505)</f>
        <v>0.33333333333333331</v>
      </c>
      <c r="L1505" s="16" t="s">
        <v>57</v>
      </c>
      <c r="M1505" s="16" t="s">
        <v>26</v>
      </c>
      <c r="N1505" s="16" t="s">
        <v>432</v>
      </c>
      <c r="O1505" s="16" t="s">
        <v>433</v>
      </c>
      <c r="P1505" s="16">
        <v>98103</v>
      </c>
      <c r="Q1505" s="16" t="s">
        <v>120</v>
      </c>
      <c r="R1505" s="16" t="s">
        <v>4134</v>
      </c>
      <c r="S1505" s="16" t="s">
        <v>31</v>
      </c>
      <c r="T1505" s="16" t="s">
        <v>32</v>
      </c>
      <c r="U1505" s="16" t="s">
        <v>4135</v>
      </c>
      <c r="V1505" s="18">
        <v>440.19</v>
      </c>
      <c r="W1505" s="16">
        <v>9</v>
      </c>
      <c r="X1505" s="16">
        <v>0</v>
      </c>
      <c r="Y1505" s="18">
        <v>206.88929999999999</v>
      </c>
    </row>
    <row r="1506" spans="1:25" x14ac:dyDescent="0.3">
      <c r="A1506" s="13">
        <v>4650</v>
      </c>
      <c r="B1506" s="13" t="s">
        <v>4133</v>
      </c>
      <c r="C1506" s="21">
        <f>1/COUNTIF(B:B,'Store Data - 2017'!$B1506)</f>
        <v>0.5</v>
      </c>
      <c r="D1506" s="14">
        <v>42869</v>
      </c>
      <c r="E1506" s="14">
        <v>42874</v>
      </c>
      <c r="F1506" s="22" t="str">
        <f>TEXT('Store Data - 2017'!$D1506,"mmmm")</f>
        <v>May</v>
      </c>
      <c r="G1506" s="22" t="str">
        <f>TEXT('Store Data - 2017'!$D1506,"dddd")</f>
        <v>Sunday</v>
      </c>
      <c r="H1506" s="13" t="s">
        <v>22</v>
      </c>
      <c r="I1506" s="13" t="s">
        <v>3135</v>
      </c>
      <c r="J1506" s="13" t="s">
        <v>3136</v>
      </c>
      <c r="K1506" s="21">
        <f>1/COUNTIF(J:J,'Store Data - 2017'!$J1506)</f>
        <v>0.33333333333333331</v>
      </c>
      <c r="L1506" s="13" t="s">
        <v>57</v>
      </c>
      <c r="M1506" s="13" t="s">
        <v>26</v>
      </c>
      <c r="N1506" s="13" t="s">
        <v>432</v>
      </c>
      <c r="O1506" s="13" t="s">
        <v>433</v>
      </c>
      <c r="P1506" s="13">
        <v>98103</v>
      </c>
      <c r="Q1506" s="13" t="s">
        <v>120</v>
      </c>
      <c r="R1506" s="13" t="s">
        <v>4136</v>
      </c>
      <c r="S1506" s="13" t="s">
        <v>31</v>
      </c>
      <c r="T1506" s="13" t="s">
        <v>725</v>
      </c>
      <c r="U1506" s="13" t="s">
        <v>4137</v>
      </c>
      <c r="V1506" s="15">
        <v>64.400000000000006</v>
      </c>
      <c r="W1506" s="13">
        <v>5</v>
      </c>
      <c r="X1506" s="13">
        <v>0</v>
      </c>
      <c r="Y1506" s="15">
        <v>1.9319999999999999</v>
      </c>
    </row>
    <row r="1507" spans="1:25" x14ac:dyDescent="0.3">
      <c r="A1507" s="16">
        <v>4651</v>
      </c>
      <c r="B1507" s="16" t="s">
        <v>4138</v>
      </c>
      <c r="C1507" s="21">
        <f>1/COUNTIF(B:B,'Store Data - 2017'!$B1507)</f>
        <v>0.5</v>
      </c>
      <c r="D1507" s="17">
        <v>42833</v>
      </c>
      <c r="E1507" s="17">
        <v>42837</v>
      </c>
      <c r="F1507" s="22" t="str">
        <f>TEXT('Store Data - 2017'!$D1507,"mmmm")</f>
        <v>April</v>
      </c>
      <c r="G1507" s="22" t="str">
        <f>TEXT('Store Data - 2017'!$D1507,"dddd")</f>
        <v>Saturday</v>
      </c>
      <c r="H1507" s="16" t="s">
        <v>22</v>
      </c>
      <c r="I1507" s="16" t="s">
        <v>4139</v>
      </c>
      <c r="J1507" s="16" t="s">
        <v>4140</v>
      </c>
      <c r="K1507" s="21">
        <f>1/COUNTIF(J:J,'Store Data - 2017'!$J1507)</f>
        <v>0.14285714285714285</v>
      </c>
      <c r="L1507" s="16" t="s">
        <v>48</v>
      </c>
      <c r="M1507" s="16" t="s">
        <v>26</v>
      </c>
      <c r="N1507" s="16" t="s">
        <v>133</v>
      </c>
      <c r="O1507" s="16" t="s">
        <v>134</v>
      </c>
      <c r="P1507" s="16">
        <v>94110</v>
      </c>
      <c r="Q1507" s="16" t="s">
        <v>120</v>
      </c>
      <c r="R1507" s="16" t="s">
        <v>1955</v>
      </c>
      <c r="S1507" s="16" t="s">
        <v>31</v>
      </c>
      <c r="T1507" s="16" t="s">
        <v>32</v>
      </c>
      <c r="U1507" s="16" t="s">
        <v>1956</v>
      </c>
      <c r="V1507" s="18">
        <v>244.55</v>
      </c>
      <c r="W1507" s="16">
        <v>5</v>
      </c>
      <c r="X1507" s="16">
        <v>0</v>
      </c>
      <c r="Y1507" s="18">
        <v>114.9385</v>
      </c>
    </row>
    <row r="1508" spans="1:25" x14ac:dyDescent="0.3">
      <c r="A1508" s="13">
        <v>4652</v>
      </c>
      <c r="B1508" s="13" t="s">
        <v>4138</v>
      </c>
      <c r="C1508" s="21">
        <f>1/COUNTIF(B:B,'Store Data - 2017'!$B1508)</f>
        <v>0.5</v>
      </c>
      <c r="D1508" s="14">
        <v>42833</v>
      </c>
      <c r="E1508" s="14">
        <v>42837</v>
      </c>
      <c r="F1508" s="22" t="str">
        <f>TEXT('Store Data - 2017'!$D1508,"mmmm")</f>
        <v>April</v>
      </c>
      <c r="G1508" s="22" t="str">
        <f>TEXT('Store Data - 2017'!$D1508,"dddd")</f>
        <v>Saturday</v>
      </c>
      <c r="H1508" s="13" t="s">
        <v>22</v>
      </c>
      <c r="I1508" s="13" t="s">
        <v>4139</v>
      </c>
      <c r="J1508" s="13" t="s">
        <v>4140</v>
      </c>
      <c r="K1508" s="21">
        <f>1/COUNTIF(J:J,'Store Data - 2017'!$J1508)</f>
        <v>0.14285714285714285</v>
      </c>
      <c r="L1508" s="13" t="s">
        <v>48</v>
      </c>
      <c r="M1508" s="13" t="s">
        <v>26</v>
      </c>
      <c r="N1508" s="13" t="s">
        <v>133</v>
      </c>
      <c r="O1508" s="13" t="s">
        <v>134</v>
      </c>
      <c r="P1508" s="13">
        <v>94110</v>
      </c>
      <c r="Q1508" s="13" t="s">
        <v>120</v>
      </c>
      <c r="R1508" s="13" t="s">
        <v>4141</v>
      </c>
      <c r="S1508" s="13" t="s">
        <v>31</v>
      </c>
      <c r="T1508" s="13" t="s">
        <v>32</v>
      </c>
      <c r="U1508" s="13" t="s">
        <v>4142</v>
      </c>
      <c r="V1508" s="15">
        <v>195.76</v>
      </c>
      <c r="W1508" s="13">
        <v>4</v>
      </c>
      <c r="X1508" s="13">
        <v>0</v>
      </c>
      <c r="Y1508" s="15">
        <v>97.88</v>
      </c>
    </row>
    <row r="1509" spans="1:25" x14ac:dyDescent="0.3">
      <c r="A1509" s="16">
        <v>4653</v>
      </c>
      <c r="B1509" s="16" t="s">
        <v>4143</v>
      </c>
      <c r="C1509" s="21">
        <f>1/COUNTIF(B:B,'Store Data - 2017'!$B1509)</f>
        <v>0.5</v>
      </c>
      <c r="D1509" s="17">
        <v>42783</v>
      </c>
      <c r="E1509" s="17">
        <v>42789</v>
      </c>
      <c r="F1509" s="22" t="str">
        <f>TEXT('Store Data - 2017'!$D1509,"mmmm")</f>
        <v>February</v>
      </c>
      <c r="G1509" s="22" t="str">
        <f>TEXT('Store Data - 2017'!$D1509,"dddd")</f>
        <v>Friday</v>
      </c>
      <c r="H1509" s="16" t="s">
        <v>22</v>
      </c>
      <c r="I1509" s="16" t="s">
        <v>3586</v>
      </c>
      <c r="J1509" s="16" t="s">
        <v>3587</v>
      </c>
      <c r="K1509" s="21">
        <f>1/COUNTIF(J:J,'Store Data - 2017'!$J1509)</f>
        <v>0.125</v>
      </c>
      <c r="L1509" s="16" t="s">
        <v>48</v>
      </c>
      <c r="M1509" s="16" t="s">
        <v>26</v>
      </c>
      <c r="N1509" s="16" t="s">
        <v>4144</v>
      </c>
      <c r="O1509" s="16" t="s">
        <v>201</v>
      </c>
      <c r="P1509" s="16">
        <v>8861</v>
      </c>
      <c r="Q1509" s="16" t="s">
        <v>40</v>
      </c>
      <c r="R1509" s="16" t="s">
        <v>1547</v>
      </c>
      <c r="S1509" s="16" t="s">
        <v>31</v>
      </c>
      <c r="T1509" s="16" t="s">
        <v>32</v>
      </c>
      <c r="U1509" s="16" t="s">
        <v>1548</v>
      </c>
      <c r="V1509" s="18">
        <v>11.76</v>
      </c>
      <c r="W1509" s="16">
        <v>2</v>
      </c>
      <c r="X1509" s="16">
        <v>0</v>
      </c>
      <c r="Y1509" s="18">
        <v>5.7624000000000004</v>
      </c>
    </row>
    <row r="1510" spans="1:25" x14ac:dyDescent="0.3">
      <c r="A1510" s="13">
        <v>4654</v>
      </c>
      <c r="B1510" s="13" t="s">
        <v>4143</v>
      </c>
      <c r="C1510" s="21">
        <f>1/COUNTIF(B:B,'Store Data - 2017'!$B1510)</f>
        <v>0.5</v>
      </c>
      <c r="D1510" s="14">
        <v>42783</v>
      </c>
      <c r="E1510" s="14">
        <v>42789</v>
      </c>
      <c r="F1510" s="22" t="str">
        <f>TEXT('Store Data - 2017'!$D1510,"mmmm")</f>
        <v>February</v>
      </c>
      <c r="G1510" s="22" t="str">
        <f>TEXT('Store Data - 2017'!$D1510,"dddd")</f>
        <v>Friday</v>
      </c>
      <c r="H1510" s="13" t="s">
        <v>22</v>
      </c>
      <c r="I1510" s="13" t="s">
        <v>3586</v>
      </c>
      <c r="J1510" s="13" t="s">
        <v>3587</v>
      </c>
      <c r="K1510" s="21">
        <f>1/COUNTIF(J:J,'Store Data - 2017'!$J1510)</f>
        <v>0.125</v>
      </c>
      <c r="L1510" s="13" t="s">
        <v>48</v>
      </c>
      <c r="M1510" s="13" t="s">
        <v>26</v>
      </c>
      <c r="N1510" s="13" t="s">
        <v>4144</v>
      </c>
      <c r="O1510" s="13" t="s">
        <v>201</v>
      </c>
      <c r="P1510" s="13">
        <v>8861</v>
      </c>
      <c r="Q1510" s="13" t="s">
        <v>40</v>
      </c>
      <c r="R1510" s="13" t="s">
        <v>4145</v>
      </c>
      <c r="S1510" s="13" t="s">
        <v>31</v>
      </c>
      <c r="T1510" s="13" t="s">
        <v>70</v>
      </c>
      <c r="U1510" s="13" t="s">
        <v>4146</v>
      </c>
      <c r="V1510" s="15">
        <v>166.45</v>
      </c>
      <c r="W1510" s="13">
        <v>5</v>
      </c>
      <c r="X1510" s="13">
        <v>0</v>
      </c>
      <c r="Y1510" s="15">
        <v>39.948</v>
      </c>
    </row>
    <row r="1511" spans="1:25" x14ac:dyDescent="0.3">
      <c r="A1511" s="16">
        <v>4655</v>
      </c>
      <c r="B1511" s="16" t="s">
        <v>4147</v>
      </c>
      <c r="C1511" s="21">
        <f>1/COUNTIF(B:B,'Store Data - 2017'!$B1511)</f>
        <v>1</v>
      </c>
      <c r="D1511" s="17">
        <v>42910</v>
      </c>
      <c r="E1511" s="17">
        <v>42912</v>
      </c>
      <c r="F1511" s="22" t="str">
        <f>TEXT('Store Data - 2017'!$D1511,"mmmm")</f>
        <v>June</v>
      </c>
      <c r="G1511" s="22" t="str">
        <f>TEXT('Store Data - 2017'!$D1511,"dddd")</f>
        <v>Saturday</v>
      </c>
      <c r="H1511" s="16" t="s">
        <v>35</v>
      </c>
      <c r="I1511" s="16" t="s">
        <v>3859</v>
      </c>
      <c r="J1511" s="16" t="s">
        <v>3860</v>
      </c>
      <c r="K1511" s="21">
        <f>1/COUNTIF(J:J,'Store Data - 2017'!$J1511)</f>
        <v>0.2</v>
      </c>
      <c r="L1511" s="16" t="s">
        <v>25</v>
      </c>
      <c r="M1511" s="16" t="s">
        <v>26</v>
      </c>
      <c r="N1511" s="16" t="s">
        <v>133</v>
      </c>
      <c r="O1511" s="16" t="s">
        <v>134</v>
      </c>
      <c r="P1511" s="16">
        <v>94110</v>
      </c>
      <c r="Q1511" s="16" t="s">
        <v>120</v>
      </c>
      <c r="R1511" s="16" t="s">
        <v>4148</v>
      </c>
      <c r="S1511" s="16" t="s">
        <v>31</v>
      </c>
      <c r="T1511" s="16" t="s">
        <v>172</v>
      </c>
      <c r="U1511" s="16" t="s">
        <v>4149</v>
      </c>
      <c r="V1511" s="18">
        <v>2.88</v>
      </c>
      <c r="W1511" s="16">
        <v>1</v>
      </c>
      <c r="X1511" s="16">
        <v>0</v>
      </c>
      <c r="Y1511" s="18">
        <v>1.3535999999999999</v>
      </c>
    </row>
    <row r="1512" spans="1:25" x14ac:dyDescent="0.3">
      <c r="A1512" s="13">
        <v>4669</v>
      </c>
      <c r="B1512" s="13" t="s">
        <v>4150</v>
      </c>
      <c r="C1512" s="21">
        <f>1/COUNTIF(B:B,'Store Data - 2017'!$B1512)</f>
        <v>0.33333333333333331</v>
      </c>
      <c r="D1512" s="14">
        <v>42861</v>
      </c>
      <c r="E1512" s="14">
        <v>42866</v>
      </c>
      <c r="F1512" s="22" t="str">
        <f>TEXT('Store Data - 2017'!$D1512,"mmmm")</f>
        <v>May</v>
      </c>
      <c r="G1512" s="22" t="str">
        <f>TEXT('Store Data - 2017'!$D1512,"dddd")</f>
        <v>Saturday</v>
      </c>
      <c r="H1512" s="13" t="s">
        <v>22</v>
      </c>
      <c r="I1512" s="13" t="s">
        <v>3472</v>
      </c>
      <c r="J1512" s="13" t="s">
        <v>3473</v>
      </c>
      <c r="K1512" s="21">
        <f>1/COUNTIF(J:J,'Store Data - 2017'!$J1512)</f>
        <v>0.1</v>
      </c>
      <c r="L1512" s="13" t="s">
        <v>57</v>
      </c>
      <c r="M1512" s="13" t="s">
        <v>26</v>
      </c>
      <c r="N1512" s="13" t="s">
        <v>1416</v>
      </c>
      <c r="O1512" s="13" t="s">
        <v>50</v>
      </c>
      <c r="P1512" s="13">
        <v>76106</v>
      </c>
      <c r="Q1512" s="13" t="s">
        <v>51</v>
      </c>
      <c r="R1512" s="13" t="s">
        <v>2941</v>
      </c>
      <c r="S1512" s="13" t="s">
        <v>31</v>
      </c>
      <c r="T1512" s="13" t="s">
        <v>84</v>
      </c>
      <c r="U1512" s="13" t="s">
        <v>2942</v>
      </c>
      <c r="V1512" s="15">
        <v>11.06</v>
      </c>
      <c r="W1512" s="13">
        <v>10</v>
      </c>
      <c r="X1512" s="13">
        <v>0.8</v>
      </c>
      <c r="Y1512" s="15">
        <v>-18.802</v>
      </c>
    </row>
    <row r="1513" spans="1:25" x14ac:dyDescent="0.3">
      <c r="A1513" s="16">
        <v>4670</v>
      </c>
      <c r="B1513" s="16" t="s">
        <v>4150</v>
      </c>
      <c r="C1513" s="21">
        <f>1/COUNTIF(B:B,'Store Data - 2017'!$B1513)</f>
        <v>0.33333333333333331</v>
      </c>
      <c r="D1513" s="17">
        <v>42861</v>
      </c>
      <c r="E1513" s="17">
        <v>42866</v>
      </c>
      <c r="F1513" s="22" t="str">
        <f>TEXT('Store Data - 2017'!$D1513,"mmmm")</f>
        <v>May</v>
      </c>
      <c r="G1513" s="22" t="str">
        <f>TEXT('Store Data - 2017'!$D1513,"dddd")</f>
        <v>Saturday</v>
      </c>
      <c r="H1513" s="16" t="s">
        <v>22</v>
      </c>
      <c r="I1513" s="16" t="s">
        <v>3472</v>
      </c>
      <c r="J1513" s="16" t="s">
        <v>3473</v>
      </c>
      <c r="K1513" s="21">
        <f>1/COUNTIF(J:J,'Store Data - 2017'!$J1513)</f>
        <v>0.1</v>
      </c>
      <c r="L1513" s="16" t="s">
        <v>57</v>
      </c>
      <c r="M1513" s="16" t="s">
        <v>26</v>
      </c>
      <c r="N1513" s="16" t="s">
        <v>1416</v>
      </c>
      <c r="O1513" s="16" t="s">
        <v>50</v>
      </c>
      <c r="P1513" s="16">
        <v>76106</v>
      </c>
      <c r="Q1513" s="16" t="s">
        <v>51</v>
      </c>
      <c r="R1513" s="16" t="s">
        <v>4151</v>
      </c>
      <c r="S1513" s="16" t="s">
        <v>42</v>
      </c>
      <c r="T1513" s="16" t="s">
        <v>425</v>
      </c>
      <c r="U1513" s="16" t="s">
        <v>4152</v>
      </c>
      <c r="V1513" s="18">
        <v>623.46479999999997</v>
      </c>
      <c r="W1513" s="16">
        <v>7</v>
      </c>
      <c r="X1513" s="16">
        <v>0.32</v>
      </c>
      <c r="Y1513" s="18">
        <v>-119.1918</v>
      </c>
    </row>
    <row r="1514" spans="1:25" x14ac:dyDescent="0.3">
      <c r="A1514" s="13">
        <v>4671</v>
      </c>
      <c r="B1514" s="13" t="s">
        <v>4150</v>
      </c>
      <c r="C1514" s="21">
        <f>1/COUNTIF(B:B,'Store Data - 2017'!$B1514)</f>
        <v>0.33333333333333331</v>
      </c>
      <c r="D1514" s="14">
        <v>42861</v>
      </c>
      <c r="E1514" s="14">
        <v>42866</v>
      </c>
      <c r="F1514" s="22" t="str">
        <f>TEXT('Store Data - 2017'!$D1514,"mmmm")</f>
        <v>May</v>
      </c>
      <c r="G1514" s="22" t="str">
        <f>TEXT('Store Data - 2017'!$D1514,"dddd")</f>
        <v>Saturday</v>
      </c>
      <c r="H1514" s="13" t="s">
        <v>22</v>
      </c>
      <c r="I1514" s="13" t="s">
        <v>3472</v>
      </c>
      <c r="J1514" s="13" t="s">
        <v>3473</v>
      </c>
      <c r="K1514" s="21">
        <f>1/COUNTIF(J:J,'Store Data - 2017'!$J1514)</f>
        <v>0.1</v>
      </c>
      <c r="L1514" s="13" t="s">
        <v>57</v>
      </c>
      <c r="M1514" s="13" t="s">
        <v>26</v>
      </c>
      <c r="N1514" s="13" t="s">
        <v>1416</v>
      </c>
      <c r="O1514" s="13" t="s">
        <v>50</v>
      </c>
      <c r="P1514" s="13">
        <v>76106</v>
      </c>
      <c r="Q1514" s="13" t="s">
        <v>51</v>
      </c>
      <c r="R1514" s="13" t="s">
        <v>4153</v>
      </c>
      <c r="S1514" s="13" t="s">
        <v>31</v>
      </c>
      <c r="T1514" s="13" t="s">
        <v>70</v>
      </c>
      <c r="U1514" s="13" t="s">
        <v>4154</v>
      </c>
      <c r="V1514" s="15">
        <v>772.68</v>
      </c>
      <c r="W1514" s="13">
        <v>5</v>
      </c>
      <c r="X1514" s="13">
        <v>0.2</v>
      </c>
      <c r="Y1514" s="15">
        <v>-57.951000000000001</v>
      </c>
    </row>
    <row r="1515" spans="1:25" x14ac:dyDescent="0.3">
      <c r="A1515" s="16">
        <v>4676</v>
      </c>
      <c r="B1515" s="16" t="s">
        <v>4155</v>
      </c>
      <c r="C1515" s="21">
        <f>1/COUNTIF(B:B,'Store Data - 2017'!$B1515)</f>
        <v>1</v>
      </c>
      <c r="D1515" s="17">
        <v>42821</v>
      </c>
      <c r="E1515" s="17">
        <v>42823</v>
      </c>
      <c r="F1515" s="22" t="str">
        <f>TEXT('Store Data - 2017'!$D1515,"mmmm")</f>
        <v>March</v>
      </c>
      <c r="G1515" s="22" t="str">
        <f>TEXT('Store Data - 2017'!$D1515,"dddd")</f>
        <v>Monday</v>
      </c>
      <c r="H1515" s="16" t="s">
        <v>35</v>
      </c>
      <c r="I1515" s="16" t="s">
        <v>4156</v>
      </c>
      <c r="J1515" s="16" t="s">
        <v>4157</v>
      </c>
      <c r="K1515" s="21">
        <f>1/COUNTIF(J:J,'Store Data - 2017'!$J1515)</f>
        <v>1</v>
      </c>
      <c r="L1515" s="16" t="s">
        <v>25</v>
      </c>
      <c r="M1515" s="16" t="s">
        <v>26</v>
      </c>
      <c r="N1515" s="16" t="s">
        <v>38</v>
      </c>
      <c r="O1515" s="16" t="s">
        <v>39</v>
      </c>
      <c r="P1515" s="16">
        <v>19120</v>
      </c>
      <c r="Q1515" s="16" t="s">
        <v>40</v>
      </c>
      <c r="R1515" s="16" t="s">
        <v>2796</v>
      </c>
      <c r="S1515" s="16" t="s">
        <v>42</v>
      </c>
      <c r="T1515" s="16" t="s">
        <v>87</v>
      </c>
      <c r="U1515" s="16" t="s">
        <v>2797</v>
      </c>
      <c r="V1515" s="18">
        <v>15.007999999999999</v>
      </c>
      <c r="W1515" s="16">
        <v>2</v>
      </c>
      <c r="X1515" s="16">
        <v>0.2</v>
      </c>
      <c r="Y1515" s="18">
        <v>1.5007999999999999</v>
      </c>
    </row>
    <row r="1516" spans="1:25" x14ac:dyDescent="0.3">
      <c r="A1516" s="13">
        <v>4689</v>
      </c>
      <c r="B1516" s="13" t="s">
        <v>4158</v>
      </c>
      <c r="C1516" s="21">
        <f>1/COUNTIF(B:B,'Store Data - 2017'!$B1516)</f>
        <v>1</v>
      </c>
      <c r="D1516" s="14">
        <v>42824</v>
      </c>
      <c r="E1516" s="14">
        <v>42828</v>
      </c>
      <c r="F1516" s="22" t="str">
        <f>TEXT('Store Data - 2017'!$D1516,"mmmm")</f>
        <v>March</v>
      </c>
      <c r="G1516" s="22" t="str">
        <f>TEXT('Store Data - 2017'!$D1516,"dddd")</f>
        <v>Thursday</v>
      </c>
      <c r="H1516" s="13" t="s">
        <v>22</v>
      </c>
      <c r="I1516" s="13" t="s">
        <v>2879</v>
      </c>
      <c r="J1516" s="13" t="s">
        <v>2880</v>
      </c>
      <c r="K1516" s="21">
        <f>1/COUNTIF(J:J,'Store Data - 2017'!$J1516)</f>
        <v>0.33333333333333331</v>
      </c>
      <c r="L1516" s="13" t="s">
        <v>25</v>
      </c>
      <c r="M1516" s="13" t="s">
        <v>26</v>
      </c>
      <c r="N1516" s="13" t="s">
        <v>867</v>
      </c>
      <c r="O1516" s="13" t="s">
        <v>39</v>
      </c>
      <c r="P1516" s="13">
        <v>17602</v>
      </c>
      <c r="Q1516" s="13" t="s">
        <v>40</v>
      </c>
      <c r="R1516" s="13" t="s">
        <v>4159</v>
      </c>
      <c r="S1516" s="13" t="s">
        <v>31</v>
      </c>
      <c r="T1516" s="13" t="s">
        <v>84</v>
      </c>
      <c r="U1516" s="13" t="s">
        <v>4160</v>
      </c>
      <c r="V1516" s="15">
        <v>5.7149999999999999</v>
      </c>
      <c r="W1516" s="13">
        <v>5</v>
      </c>
      <c r="X1516" s="13">
        <v>0.7</v>
      </c>
      <c r="Y1516" s="15">
        <v>-4.7625000000000002</v>
      </c>
    </row>
    <row r="1517" spans="1:25" x14ac:dyDescent="0.3">
      <c r="A1517" s="16">
        <v>4700</v>
      </c>
      <c r="B1517" s="16" t="s">
        <v>4161</v>
      </c>
      <c r="C1517" s="21">
        <f>1/COUNTIF(B:B,'Store Data - 2017'!$B1517)</f>
        <v>0.25</v>
      </c>
      <c r="D1517" s="17">
        <v>42866</v>
      </c>
      <c r="E1517" s="17">
        <v>42872</v>
      </c>
      <c r="F1517" s="22" t="str">
        <f>TEXT('Store Data - 2017'!$D1517,"mmmm")</f>
        <v>May</v>
      </c>
      <c r="G1517" s="22" t="str">
        <f>TEXT('Store Data - 2017'!$D1517,"dddd")</f>
        <v>Thursday</v>
      </c>
      <c r="H1517" s="16" t="s">
        <v>22</v>
      </c>
      <c r="I1517" s="16" t="s">
        <v>3598</v>
      </c>
      <c r="J1517" s="16" t="s">
        <v>3599</v>
      </c>
      <c r="K1517" s="21">
        <f>1/COUNTIF(J:J,'Store Data - 2017'!$J1517)</f>
        <v>0.14285714285714285</v>
      </c>
      <c r="L1517" s="16" t="s">
        <v>48</v>
      </c>
      <c r="M1517" s="16" t="s">
        <v>26</v>
      </c>
      <c r="N1517" s="16" t="s">
        <v>799</v>
      </c>
      <c r="O1517" s="16" t="s">
        <v>50</v>
      </c>
      <c r="P1517" s="16">
        <v>78745</v>
      </c>
      <c r="Q1517" s="16" t="s">
        <v>51</v>
      </c>
      <c r="R1517" s="16" t="s">
        <v>4162</v>
      </c>
      <c r="S1517" s="16" t="s">
        <v>31</v>
      </c>
      <c r="T1517" s="16" t="s">
        <v>146</v>
      </c>
      <c r="U1517" s="16" t="s">
        <v>4163</v>
      </c>
      <c r="V1517" s="18">
        <v>5.2480000000000002</v>
      </c>
      <c r="W1517" s="16">
        <v>2</v>
      </c>
      <c r="X1517" s="16">
        <v>0.2</v>
      </c>
      <c r="Y1517" s="18">
        <v>0.59040000000000004</v>
      </c>
    </row>
    <row r="1518" spans="1:25" x14ac:dyDescent="0.3">
      <c r="A1518" s="13">
        <v>4701</v>
      </c>
      <c r="B1518" s="13" t="s">
        <v>4161</v>
      </c>
      <c r="C1518" s="21">
        <f>1/COUNTIF(B:B,'Store Data - 2017'!$B1518)</f>
        <v>0.25</v>
      </c>
      <c r="D1518" s="14">
        <v>42866</v>
      </c>
      <c r="E1518" s="14">
        <v>42872</v>
      </c>
      <c r="F1518" s="22" t="str">
        <f>TEXT('Store Data - 2017'!$D1518,"mmmm")</f>
        <v>May</v>
      </c>
      <c r="G1518" s="22" t="str">
        <f>TEXT('Store Data - 2017'!$D1518,"dddd")</f>
        <v>Thursday</v>
      </c>
      <c r="H1518" s="13" t="s">
        <v>22</v>
      </c>
      <c r="I1518" s="13" t="s">
        <v>3598</v>
      </c>
      <c r="J1518" s="13" t="s">
        <v>3599</v>
      </c>
      <c r="K1518" s="21">
        <f>1/COUNTIF(J:J,'Store Data - 2017'!$J1518)</f>
        <v>0.14285714285714285</v>
      </c>
      <c r="L1518" s="13" t="s">
        <v>48</v>
      </c>
      <c r="M1518" s="13" t="s">
        <v>26</v>
      </c>
      <c r="N1518" s="13" t="s">
        <v>799</v>
      </c>
      <c r="O1518" s="13" t="s">
        <v>50</v>
      </c>
      <c r="P1518" s="13">
        <v>78745</v>
      </c>
      <c r="Q1518" s="13" t="s">
        <v>51</v>
      </c>
      <c r="R1518" s="13" t="s">
        <v>292</v>
      </c>
      <c r="S1518" s="13" t="s">
        <v>31</v>
      </c>
      <c r="T1518" s="13" t="s">
        <v>70</v>
      </c>
      <c r="U1518" s="13" t="s">
        <v>293</v>
      </c>
      <c r="V1518" s="15">
        <v>74.415999999999997</v>
      </c>
      <c r="W1518" s="13">
        <v>2</v>
      </c>
      <c r="X1518" s="13">
        <v>0.2</v>
      </c>
      <c r="Y1518" s="15">
        <v>-14.8832</v>
      </c>
    </row>
    <row r="1519" spans="1:25" x14ac:dyDescent="0.3">
      <c r="A1519" s="16">
        <v>4702</v>
      </c>
      <c r="B1519" s="16" t="s">
        <v>4161</v>
      </c>
      <c r="C1519" s="21">
        <f>1/COUNTIF(B:B,'Store Data - 2017'!$B1519)</f>
        <v>0.25</v>
      </c>
      <c r="D1519" s="17">
        <v>42866</v>
      </c>
      <c r="E1519" s="17">
        <v>42872</v>
      </c>
      <c r="F1519" s="22" t="str">
        <f>TEXT('Store Data - 2017'!$D1519,"mmmm")</f>
        <v>May</v>
      </c>
      <c r="G1519" s="22" t="str">
        <f>TEXT('Store Data - 2017'!$D1519,"dddd")</f>
        <v>Thursday</v>
      </c>
      <c r="H1519" s="16" t="s">
        <v>22</v>
      </c>
      <c r="I1519" s="16" t="s">
        <v>3598</v>
      </c>
      <c r="J1519" s="16" t="s">
        <v>3599</v>
      </c>
      <c r="K1519" s="21">
        <f>1/COUNTIF(J:J,'Store Data - 2017'!$J1519)</f>
        <v>0.14285714285714285</v>
      </c>
      <c r="L1519" s="16" t="s">
        <v>48</v>
      </c>
      <c r="M1519" s="16" t="s">
        <v>26</v>
      </c>
      <c r="N1519" s="16" t="s">
        <v>799</v>
      </c>
      <c r="O1519" s="16" t="s">
        <v>50</v>
      </c>
      <c r="P1519" s="16">
        <v>78745</v>
      </c>
      <c r="Q1519" s="16" t="s">
        <v>51</v>
      </c>
      <c r="R1519" s="16" t="s">
        <v>3962</v>
      </c>
      <c r="S1519" s="16" t="s">
        <v>31</v>
      </c>
      <c r="T1519" s="16" t="s">
        <v>32</v>
      </c>
      <c r="U1519" s="16" t="s">
        <v>3963</v>
      </c>
      <c r="V1519" s="18">
        <v>6.8479999999999999</v>
      </c>
      <c r="W1519" s="16">
        <v>2</v>
      </c>
      <c r="X1519" s="16">
        <v>0.2</v>
      </c>
      <c r="Y1519" s="18">
        <v>2.14</v>
      </c>
    </row>
    <row r="1520" spans="1:25" x14ac:dyDescent="0.3">
      <c r="A1520" s="13">
        <v>4703</v>
      </c>
      <c r="B1520" s="13" t="s">
        <v>4161</v>
      </c>
      <c r="C1520" s="21">
        <f>1/COUNTIF(B:B,'Store Data - 2017'!$B1520)</f>
        <v>0.25</v>
      </c>
      <c r="D1520" s="14">
        <v>42866</v>
      </c>
      <c r="E1520" s="14">
        <v>42872</v>
      </c>
      <c r="F1520" s="22" t="str">
        <f>TEXT('Store Data - 2017'!$D1520,"mmmm")</f>
        <v>May</v>
      </c>
      <c r="G1520" s="22" t="str">
        <f>TEXT('Store Data - 2017'!$D1520,"dddd")</f>
        <v>Thursday</v>
      </c>
      <c r="H1520" s="13" t="s">
        <v>22</v>
      </c>
      <c r="I1520" s="13" t="s">
        <v>3598</v>
      </c>
      <c r="J1520" s="13" t="s">
        <v>3599</v>
      </c>
      <c r="K1520" s="21">
        <f>1/COUNTIF(J:J,'Store Data - 2017'!$J1520)</f>
        <v>0.14285714285714285</v>
      </c>
      <c r="L1520" s="13" t="s">
        <v>48</v>
      </c>
      <c r="M1520" s="13" t="s">
        <v>26</v>
      </c>
      <c r="N1520" s="13" t="s">
        <v>799</v>
      </c>
      <c r="O1520" s="13" t="s">
        <v>50</v>
      </c>
      <c r="P1520" s="13">
        <v>78745</v>
      </c>
      <c r="Q1520" s="13" t="s">
        <v>51</v>
      </c>
      <c r="R1520" s="13" t="s">
        <v>336</v>
      </c>
      <c r="S1520" s="13" t="s">
        <v>42</v>
      </c>
      <c r="T1520" s="13" t="s">
        <v>87</v>
      </c>
      <c r="U1520" s="13" t="s">
        <v>337</v>
      </c>
      <c r="V1520" s="15">
        <v>7.9960000000000004</v>
      </c>
      <c r="W1520" s="13">
        <v>1</v>
      </c>
      <c r="X1520" s="13">
        <v>0.6</v>
      </c>
      <c r="Y1520" s="15">
        <v>-6.9965000000000002</v>
      </c>
    </row>
    <row r="1521" spans="1:25" x14ac:dyDescent="0.3">
      <c r="A1521" s="16">
        <v>4708</v>
      </c>
      <c r="B1521" s="16" t="s">
        <v>4164</v>
      </c>
      <c r="C1521" s="21">
        <f>1/COUNTIF(B:B,'Store Data - 2017'!$B1521)</f>
        <v>0.25</v>
      </c>
      <c r="D1521" s="17">
        <v>42915</v>
      </c>
      <c r="E1521" s="17">
        <v>42916</v>
      </c>
      <c r="F1521" s="22" t="str">
        <f>TEXT('Store Data - 2017'!$D1521,"mmmm")</f>
        <v>June</v>
      </c>
      <c r="G1521" s="22" t="str">
        <f>TEXT('Store Data - 2017'!$D1521,"dddd")</f>
        <v>Thursday</v>
      </c>
      <c r="H1521" s="16" t="s">
        <v>80</v>
      </c>
      <c r="I1521" s="16" t="s">
        <v>3824</v>
      </c>
      <c r="J1521" s="16" t="s">
        <v>3825</v>
      </c>
      <c r="K1521" s="21">
        <f>1/COUNTIF(J:J,'Store Data - 2017'!$J1521)</f>
        <v>0.14285714285714285</v>
      </c>
      <c r="L1521" s="16" t="s">
        <v>25</v>
      </c>
      <c r="M1521" s="16" t="s">
        <v>26</v>
      </c>
      <c r="N1521" s="16" t="s">
        <v>452</v>
      </c>
      <c r="O1521" s="16" t="s">
        <v>134</v>
      </c>
      <c r="P1521" s="16">
        <v>90049</v>
      </c>
      <c r="Q1521" s="16" t="s">
        <v>120</v>
      </c>
      <c r="R1521" s="16" t="s">
        <v>1967</v>
      </c>
      <c r="S1521" s="16" t="s">
        <v>31</v>
      </c>
      <c r="T1521" s="16" t="s">
        <v>84</v>
      </c>
      <c r="U1521" s="16" t="s">
        <v>1968</v>
      </c>
      <c r="V1521" s="18">
        <v>895.92</v>
      </c>
      <c r="W1521" s="16">
        <v>5</v>
      </c>
      <c r="X1521" s="16">
        <v>0.2</v>
      </c>
      <c r="Y1521" s="18">
        <v>302.37299999999999</v>
      </c>
    </row>
    <row r="1522" spans="1:25" x14ac:dyDescent="0.3">
      <c r="A1522" s="13">
        <v>4709</v>
      </c>
      <c r="B1522" s="13" t="s">
        <v>4164</v>
      </c>
      <c r="C1522" s="21">
        <f>1/COUNTIF(B:B,'Store Data - 2017'!$B1522)</f>
        <v>0.25</v>
      </c>
      <c r="D1522" s="14">
        <v>42915</v>
      </c>
      <c r="E1522" s="14">
        <v>42916</v>
      </c>
      <c r="F1522" s="22" t="str">
        <f>TEXT('Store Data - 2017'!$D1522,"mmmm")</f>
        <v>June</v>
      </c>
      <c r="G1522" s="22" t="str">
        <f>TEXT('Store Data - 2017'!$D1522,"dddd")</f>
        <v>Thursday</v>
      </c>
      <c r="H1522" s="13" t="s">
        <v>80</v>
      </c>
      <c r="I1522" s="13" t="s">
        <v>3824</v>
      </c>
      <c r="J1522" s="13" t="s">
        <v>3825</v>
      </c>
      <c r="K1522" s="21">
        <f>1/COUNTIF(J:J,'Store Data - 2017'!$J1522)</f>
        <v>0.14285714285714285</v>
      </c>
      <c r="L1522" s="13" t="s">
        <v>25</v>
      </c>
      <c r="M1522" s="13" t="s">
        <v>26</v>
      </c>
      <c r="N1522" s="13" t="s">
        <v>452</v>
      </c>
      <c r="O1522" s="13" t="s">
        <v>134</v>
      </c>
      <c r="P1522" s="13">
        <v>90049</v>
      </c>
      <c r="Q1522" s="13" t="s">
        <v>120</v>
      </c>
      <c r="R1522" s="13" t="s">
        <v>160</v>
      </c>
      <c r="S1522" s="13" t="s">
        <v>31</v>
      </c>
      <c r="T1522" s="13" t="s">
        <v>70</v>
      </c>
      <c r="U1522" s="13" t="s">
        <v>161</v>
      </c>
      <c r="V1522" s="15">
        <v>130.71</v>
      </c>
      <c r="W1522" s="13">
        <v>3</v>
      </c>
      <c r="X1522" s="13">
        <v>0</v>
      </c>
      <c r="Y1522" s="15">
        <v>39.213000000000001</v>
      </c>
    </row>
    <row r="1523" spans="1:25" x14ac:dyDescent="0.3">
      <c r="A1523" s="16">
        <v>4710</v>
      </c>
      <c r="B1523" s="16" t="s">
        <v>4164</v>
      </c>
      <c r="C1523" s="21">
        <f>1/COUNTIF(B:B,'Store Data - 2017'!$B1523)</f>
        <v>0.25</v>
      </c>
      <c r="D1523" s="17">
        <v>42915</v>
      </c>
      <c r="E1523" s="17">
        <v>42916</v>
      </c>
      <c r="F1523" s="22" t="str">
        <f>TEXT('Store Data - 2017'!$D1523,"mmmm")</f>
        <v>June</v>
      </c>
      <c r="G1523" s="22" t="str">
        <f>TEXT('Store Data - 2017'!$D1523,"dddd")</f>
        <v>Thursday</v>
      </c>
      <c r="H1523" s="16" t="s">
        <v>80</v>
      </c>
      <c r="I1523" s="16" t="s">
        <v>3824</v>
      </c>
      <c r="J1523" s="16" t="s">
        <v>3825</v>
      </c>
      <c r="K1523" s="21">
        <f>1/COUNTIF(J:J,'Store Data - 2017'!$J1523)</f>
        <v>0.14285714285714285</v>
      </c>
      <c r="L1523" s="16" t="s">
        <v>25</v>
      </c>
      <c r="M1523" s="16" t="s">
        <v>26</v>
      </c>
      <c r="N1523" s="16" t="s">
        <v>452</v>
      </c>
      <c r="O1523" s="16" t="s">
        <v>134</v>
      </c>
      <c r="P1523" s="16">
        <v>90049</v>
      </c>
      <c r="Q1523" s="16" t="s">
        <v>120</v>
      </c>
      <c r="R1523" s="16" t="s">
        <v>4165</v>
      </c>
      <c r="S1523" s="16" t="s">
        <v>31</v>
      </c>
      <c r="T1523" s="16" t="s">
        <v>146</v>
      </c>
      <c r="U1523" s="16" t="s">
        <v>4166</v>
      </c>
      <c r="V1523" s="18">
        <v>11.68</v>
      </c>
      <c r="W1523" s="16">
        <v>2</v>
      </c>
      <c r="X1523" s="16">
        <v>0</v>
      </c>
      <c r="Y1523" s="18">
        <v>3.0367999999999999</v>
      </c>
    </row>
    <row r="1524" spans="1:25" x14ac:dyDescent="0.3">
      <c r="A1524" s="13">
        <v>4711</v>
      </c>
      <c r="B1524" s="13" t="s">
        <v>4164</v>
      </c>
      <c r="C1524" s="21">
        <f>1/COUNTIF(B:B,'Store Data - 2017'!$B1524)</f>
        <v>0.25</v>
      </c>
      <c r="D1524" s="14">
        <v>42915</v>
      </c>
      <c r="E1524" s="14">
        <v>42916</v>
      </c>
      <c r="F1524" s="22" t="str">
        <f>TEXT('Store Data - 2017'!$D1524,"mmmm")</f>
        <v>June</v>
      </c>
      <c r="G1524" s="22" t="str">
        <f>TEXT('Store Data - 2017'!$D1524,"dddd")</f>
        <v>Thursday</v>
      </c>
      <c r="H1524" s="13" t="s">
        <v>80</v>
      </c>
      <c r="I1524" s="13" t="s">
        <v>3824</v>
      </c>
      <c r="J1524" s="13" t="s">
        <v>3825</v>
      </c>
      <c r="K1524" s="21">
        <f>1/COUNTIF(J:J,'Store Data - 2017'!$J1524)</f>
        <v>0.14285714285714285</v>
      </c>
      <c r="L1524" s="13" t="s">
        <v>25</v>
      </c>
      <c r="M1524" s="13" t="s">
        <v>26</v>
      </c>
      <c r="N1524" s="13" t="s">
        <v>452</v>
      </c>
      <c r="O1524" s="13" t="s">
        <v>134</v>
      </c>
      <c r="P1524" s="13">
        <v>90049</v>
      </c>
      <c r="Q1524" s="13" t="s">
        <v>120</v>
      </c>
      <c r="R1524" s="13" t="s">
        <v>1999</v>
      </c>
      <c r="S1524" s="13" t="s">
        <v>61</v>
      </c>
      <c r="T1524" s="13" t="s">
        <v>110</v>
      </c>
      <c r="U1524" s="13" t="s">
        <v>2000</v>
      </c>
      <c r="V1524" s="15">
        <v>62.31</v>
      </c>
      <c r="W1524" s="13">
        <v>3</v>
      </c>
      <c r="X1524" s="13">
        <v>0</v>
      </c>
      <c r="Y1524" s="15">
        <v>22.4316</v>
      </c>
    </row>
    <row r="1525" spans="1:25" x14ac:dyDescent="0.3">
      <c r="A1525" s="16">
        <v>4715</v>
      </c>
      <c r="B1525" s="16" t="s">
        <v>4167</v>
      </c>
      <c r="C1525" s="21">
        <f>1/COUNTIF(B:B,'Store Data - 2017'!$B1525)</f>
        <v>1</v>
      </c>
      <c r="D1525" s="17">
        <v>42873</v>
      </c>
      <c r="E1525" s="17">
        <v>42875</v>
      </c>
      <c r="F1525" s="22" t="str">
        <f>TEXT('Store Data - 2017'!$D1525,"mmmm")</f>
        <v>May</v>
      </c>
      <c r="G1525" s="22" t="str">
        <f>TEXT('Store Data - 2017'!$D1525,"dddd")</f>
        <v>Thursday</v>
      </c>
      <c r="H1525" s="16" t="s">
        <v>80</v>
      </c>
      <c r="I1525" s="16" t="s">
        <v>2534</v>
      </c>
      <c r="J1525" s="16" t="s">
        <v>2535</v>
      </c>
      <c r="K1525" s="21">
        <f>1/COUNTIF(J:J,'Store Data - 2017'!$J1525)</f>
        <v>0.1111111111111111</v>
      </c>
      <c r="L1525" s="16" t="s">
        <v>25</v>
      </c>
      <c r="M1525" s="16" t="s">
        <v>26</v>
      </c>
      <c r="N1525" s="16" t="s">
        <v>118</v>
      </c>
      <c r="O1525" s="16" t="s">
        <v>119</v>
      </c>
      <c r="P1525" s="16">
        <v>97206</v>
      </c>
      <c r="Q1525" s="16" t="s">
        <v>120</v>
      </c>
      <c r="R1525" s="16" t="s">
        <v>1271</v>
      </c>
      <c r="S1525" s="16" t="s">
        <v>61</v>
      </c>
      <c r="T1525" s="16" t="s">
        <v>62</v>
      </c>
      <c r="U1525" s="16" t="s">
        <v>3085</v>
      </c>
      <c r="V1525" s="18">
        <v>344.70400000000001</v>
      </c>
      <c r="W1525" s="16">
        <v>2</v>
      </c>
      <c r="X1525" s="16">
        <v>0.2</v>
      </c>
      <c r="Y1525" s="18">
        <v>38.779200000000003</v>
      </c>
    </row>
    <row r="1526" spans="1:25" x14ac:dyDescent="0.3">
      <c r="A1526" s="13">
        <v>4717</v>
      </c>
      <c r="B1526" s="13" t="s">
        <v>4168</v>
      </c>
      <c r="C1526" s="21">
        <f>1/COUNTIF(B:B,'Store Data - 2017'!$B1526)</f>
        <v>1</v>
      </c>
      <c r="D1526" s="14">
        <v>43072</v>
      </c>
      <c r="E1526" s="14">
        <v>43076</v>
      </c>
      <c r="F1526" s="22" t="str">
        <f>TEXT('Store Data - 2017'!$D1526,"mmmm")</f>
        <v>December</v>
      </c>
      <c r="G1526" s="22" t="str">
        <f>TEXT('Store Data - 2017'!$D1526,"dddd")</f>
        <v>Sunday</v>
      </c>
      <c r="H1526" s="13" t="s">
        <v>35</v>
      </c>
      <c r="I1526" s="13" t="s">
        <v>3218</v>
      </c>
      <c r="J1526" s="13" t="s">
        <v>3219</v>
      </c>
      <c r="K1526" s="21">
        <f>1/COUNTIF(J:J,'Store Data - 2017'!$J1526)</f>
        <v>0.5</v>
      </c>
      <c r="L1526" s="13" t="s">
        <v>48</v>
      </c>
      <c r="M1526" s="13" t="s">
        <v>26</v>
      </c>
      <c r="N1526" s="13" t="s">
        <v>432</v>
      </c>
      <c r="O1526" s="13" t="s">
        <v>433</v>
      </c>
      <c r="P1526" s="13">
        <v>98115</v>
      </c>
      <c r="Q1526" s="13" t="s">
        <v>120</v>
      </c>
      <c r="R1526" s="13" t="s">
        <v>1459</v>
      </c>
      <c r="S1526" s="13" t="s">
        <v>42</v>
      </c>
      <c r="T1526" s="13" t="s">
        <v>251</v>
      </c>
      <c r="U1526" s="13" t="s">
        <v>1460</v>
      </c>
      <c r="V1526" s="15">
        <v>521.96</v>
      </c>
      <c r="W1526" s="13">
        <v>2</v>
      </c>
      <c r="X1526" s="13">
        <v>0</v>
      </c>
      <c r="Y1526" s="15">
        <v>88.733199999999997</v>
      </c>
    </row>
    <row r="1527" spans="1:25" x14ac:dyDescent="0.3">
      <c r="A1527" s="16">
        <v>4723</v>
      </c>
      <c r="B1527" s="16" t="s">
        <v>4169</v>
      </c>
      <c r="C1527" s="21">
        <f>1/COUNTIF(B:B,'Store Data - 2017'!$B1527)</f>
        <v>1</v>
      </c>
      <c r="D1527" s="17">
        <v>42979</v>
      </c>
      <c r="E1527" s="17">
        <v>42985</v>
      </c>
      <c r="F1527" s="22" t="str">
        <f>TEXT('Store Data - 2017'!$D1527,"mmmm")</f>
        <v>September</v>
      </c>
      <c r="G1527" s="22" t="str">
        <f>TEXT('Store Data - 2017'!$D1527,"dddd")</f>
        <v>Friday</v>
      </c>
      <c r="H1527" s="16" t="s">
        <v>22</v>
      </c>
      <c r="I1527" s="16" t="s">
        <v>4170</v>
      </c>
      <c r="J1527" s="16" t="s">
        <v>4171</v>
      </c>
      <c r="K1527" s="21">
        <f>1/COUNTIF(J:J,'Store Data - 2017'!$J1527)</f>
        <v>0.16666666666666666</v>
      </c>
      <c r="L1527" s="16" t="s">
        <v>48</v>
      </c>
      <c r="M1527" s="16" t="s">
        <v>26</v>
      </c>
      <c r="N1527" s="16" t="s">
        <v>432</v>
      </c>
      <c r="O1527" s="16" t="s">
        <v>433</v>
      </c>
      <c r="P1527" s="16">
        <v>98103</v>
      </c>
      <c r="Q1527" s="16" t="s">
        <v>120</v>
      </c>
      <c r="R1527" s="16" t="s">
        <v>4172</v>
      </c>
      <c r="S1527" s="16" t="s">
        <v>31</v>
      </c>
      <c r="T1527" s="16" t="s">
        <v>146</v>
      </c>
      <c r="U1527" s="16" t="s">
        <v>1157</v>
      </c>
      <c r="V1527" s="18">
        <v>7.58</v>
      </c>
      <c r="W1527" s="16">
        <v>1</v>
      </c>
      <c r="X1527" s="16">
        <v>0</v>
      </c>
      <c r="Y1527" s="18">
        <v>2.9561999999999999</v>
      </c>
    </row>
    <row r="1528" spans="1:25" x14ac:dyDescent="0.3">
      <c r="A1528" s="13">
        <v>4741</v>
      </c>
      <c r="B1528" s="13" t="s">
        <v>4173</v>
      </c>
      <c r="C1528" s="21">
        <f>1/COUNTIF(B:B,'Store Data - 2017'!$B1528)</f>
        <v>0.33333333333333331</v>
      </c>
      <c r="D1528" s="14">
        <v>43051</v>
      </c>
      <c r="E1528" s="14">
        <v>43055</v>
      </c>
      <c r="F1528" s="22" t="str">
        <f>TEXT('Store Data - 2017'!$D1528,"mmmm")</f>
        <v>November</v>
      </c>
      <c r="G1528" s="22" t="str">
        <f>TEXT('Store Data - 2017'!$D1528,"dddd")</f>
        <v>Sunday</v>
      </c>
      <c r="H1528" s="13" t="s">
        <v>22</v>
      </c>
      <c r="I1528" s="13" t="s">
        <v>1314</v>
      </c>
      <c r="J1528" s="13" t="s">
        <v>1315</v>
      </c>
      <c r="K1528" s="21">
        <f>1/COUNTIF(J:J,'Store Data - 2017'!$J1528)</f>
        <v>9.0909090909090912E-2</v>
      </c>
      <c r="L1528" s="13" t="s">
        <v>25</v>
      </c>
      <c r="M1528" s="13" t="s">
        <v>26</v>
      </c>
      <c r="N1528" s="13" t="s">
        <v>432</v>
      </c>
      <c r="O1528" s="13" t="s">
        <v>433</v>
      </c>
      <c r="P1528" s="13">
        <v>98115</v>
      </c>
      <c r="Q1528" s="13" t="s">
        <v>120</v>
      </c>
      <c r="R1528" s="13" t="s">
        <v>4174</v>
      </c>
      <c r="S1528" s="13" t="s">
        <v>31</v>
      </c>
      <c r="T1528" s="13" t="s">
        <v>113</v>
      </c>
      <c r="U1528" s="13" t="s">
        <v>4175</v>
      </c>
      <c r="V1528" s="15">
        <v>9.9600000000000009</v>
      </c>
      <c r="W1528" s="13">
        <v>2</v>
      </c>
      <c r="X1528" s="13">
        <v>0</v>
      </c>
      <c r="Y1528" s="15">
        <v>4.5815999999999999</v>
      </c>
    </row>
    <row r="1529" spans="1:25" x14ac:dyDescent="0.3">
      <c r="A1529" s="16">
        <v>4742</v>
      </c>
      <c r="B1529" s="16" t="s">
        <v>4173</v>
      </c>
      <c r="C1529" s="21">
        <f>1/COUNTIF(B:B,'Store Data - 2017'!$B1529)</f>
        <v>0.33333333333333331</v>
      </c>
      <c r="D1529" s="17">
        <v>43051</v>
      </c>
      <c r="E1529" s="17">
        <v>43055</v>
      </c>
      <c r="F1529" s="22" t="str">
        <f>TEXT('Store Data - 2017'!$D1529,"mmmm")</f>
        <v>November</v>
      </c>
      <c r="G1529" s="22" t="str">
        <f>TEXT('Store Data - 2017'!$D1529,"dddd")</f>
        <v>Sunday</v>
      </c>
      <c r="H1529" s="16" t="s">
        <v>22</v>
      </c>
      <c r="I1529" s="16" t="s">
        <v>1314</v>
      </c>
      <c r="J1529" s="16" t="s">
        <v>1315</v>
      </c>
      <c r="K1529" s="21">
        <f>1/COUNTIF(J:J,'Store Data - 2017'!$J1529)</f>
        <v>9.0909090909090912E-2</v>
      </c>
      <c r="L1529" s="16" t="s">
        <v>25</v>
      </c>
      <c r="M1529" s="16" t="s">
        <v>26</v>
      </c>
      <c r="N1529" s="16" t="s">
        <v>432</v>
      </c>
      <c r="O1529" s="16" t="s">
        <v>433</v>
      </c>
      <c r="P1529" s="16">
        <v>98115</v>
      </c>
      <c r="Q1529" s="16" t="s">
        <v>120</v>
      </c>
      <c r="R1529" s="16" t="s">
        <v>4176</v>
      </c>
      <c r="S1529" s="16" t="s">
        <v>31</v>
      </c>
      <c r="T1529" s="16" t="s">
        <v>146</v>
      </c>
      <c r="U1529" s="16" t="s">
        <v>4177</v>
      </c>
      <c r="V1529" s="18">
        <v>9.2100000000000009</v>
      </c>
      <c r="W1529" s="16">
        <v>3</v>
      </c>
      <c r="X1529" s="16">
        <v>0</v>
      </c>
      <c r="Y1529" s="18">
        <v>2.3025000000000002</v>
      </c>
    </row>
    <row r="1530" spans="1:25" x14ac:dyDescent="0.3">
      <c r="A1530" s="13">
        <v>4743</v>
      </c>
      <c r="B1530" s="13" t="s">
        <v>4173</v>
      </c>
      <c r="C1530" s="21">
        <f>1/COUNTIF(B:B,'Store Data - 2017'!$B1530)</f>
        <v>0.33333333333333331</v>
      </c>
      <c r="D1530" s="14">
        <v>43051</v>
      </c>
      <c r="E1530" s="14">
        <v>43055</v>
      </c>
      <c r="F1530" s="22" t="str">
        <f>TEXT('Store Data - 2017'!$D1530,"mmmm")</f>
        <v>November</v>
      </c>
      <c r="G1530" s="22" t="str">
        <f>TEXT('Store Data - 2017'!$D1530,"dddd")</f>
        <v>Sunday</v>
      </c>
      <c r="H1530" s="13" t="s">
        <v>22</v>
      </c>
      <c r="I1530" s="13" t="s">
        <v>1314</v>
      </c>
      <c r="J1530" s="13" t="s">
        <v>1315</v>
      </c>
      <c r="K1530" s="21">
        <f>1/COUNTIF(J:J,'Store Data - 2017'!$J1530)</f>
        <v>9.0909090909090912E-2</v>
      </c>
      <c r="L1530" s="13" t="s">
        <v>25</v>
      </c>
      <c r="M1530" s="13" t="s">
        <v>26</v>
      </c>
      <c r="N1530" s="13" t="s">
        <v>432</v>
      </c>
      <c r="O1530" s="13" t="s">
        <v>433</v>
      </c>
      <c r="P1530" s="13">
        <v>98115</v>
      </c>
      <c r="Q1530" s="13" t="s">
        <v>120</v>
      </c>
      <c r="R1530" s="13" t="s">
        <v>904</v>
      </c>
      <c r="S1530" s="13" t="s">
        <v>31</v>
      </c>
      <c r="T1530" s="13" t="s">
        <v>725</v>
      </c>
      <c r="U1530" s="13" t="s">
        <v>905</v>
      </c>
      <c r="V1530" s="15">
        <v>27.93</v>
      </c>
      <c r="W1530" s="13">
        <v>3</v>
      </c>
      <c r="X1530" s="13">
        <v>0</v>
      </c>
      <c r="Y1530" s="15">
        <v>8.0997000000000003</v>
      </c>
    </row>
    <row r="1531" spans="1:25" x14ac:dyDescent="0.3">
      <c r="A1531" s="16">
        <v>4744</v>
      </c>
      <c r="B1531" s="16" t="s">
        <v>4178</v>
      </c>
      <c r="C1531" s="21">
        <f>1/COUNTIF(B:B,'Store Data - 2017'!$B1531)</f>
        <v>0.25</v>
      </c>
      <c r="D1531" s="17">
        <v>42799</v>
      </c>
      <c r="E1531" s="17">
        <v>42799</v>
      </c>
      <c r="F1531" s="22" t="str">
        <f>TEXT('Store Data - 2017'!$D1531,"mmmm")</f>
        <v>March</v>
      </c>
      <c r="G1531" s="22" t="str">
        <f>TEXT('Store Data - 2017'!$D1531,"dddd")</f>
        <v>Sunday</v>
      </c>
      <c r="H1531" s="16" t="s">
        <v>760</v>
      </c>
      <c r="I1531" s="16" t="s">
        <v>4179</v>
      </c>
      <c r="J1531" s="16" t="s">
        <v>4180</v>
      </c>
      <c r="K1531" s="21">
        <f>1/COUNTIF(J:J,'Store Data - 2017'!$J1531)</f>
        <v>0.25</v>
      </c>
      <c r="L1531" s="16" t="s">
        <v>25</v>
      </c>
      <c r="M1531" s="16" t="s">
        <v>26</v>
      </c>
      <c r="N1531" s="16" t="s">
        <v>107</v>
      </c>
      <c r="O1531" s="16" t="s">
        <v>108</v>
      </c>
      <c r="P1531" s="16">
        <v>55901</v>
      </c>
      <c r="Q1531" s="16" t="s">
        <v>51</v>
      </c>
      <c r="R1531" s="16" t="s">
        <v>4181</v>
      </c>
      <c r="S1531" s="16" t="s">
        <v>31</v>
      </c>
      <c r="T1531" s="16" t="s">
        <v>172</v>
      </c>
      <c r="U1531" s="16" t="s">
        <v>4182</v>
      </c>
      <c r="V1531" s="18">
        <v>7.9</v>
      </c>
      <c r="W1531" s="16">
        <v>2</v>
      </c>
      <c r="X1531" s="16">
        <v>0</v>
      </c>
      <c r="Y1531" s="18">
        <v>2.528</v>
      </c>
    </row>
    <row r="1532" spans="1:25" x14ac:dyDescent="0.3">
      <c r="A1532" s="13">
        <v>4745</v>
      </c>
      <c r="B1532" s="13" t="s">
        <v>4178</v>
      </c>
      <c r="C1532" s="21">
        <f>1/COUNTIF(B:B,'Store Data - 2017'!$B1532)</f>
        <v>0.25</v>
      </c>
      <c r="D1532" s="14">
        <v>42799</v>
      </c>
      <c r="E1532" s="14">
        <v>42799</v>
      </c>
      <c r="F1532" s="22" t="str">
        <f>TEXT('Store Data - 2017'!$D1532,"mmmm")</f>
        <v>March</v>
      </c>
      <c r="G1532" s="22" t="str">
        <f>TEXT('Store Data - 2017'!$D1532,"dddd")</f>
        <v>Sunday</v>
      </c>
      <c r="H1532" s="13" t="s">
        <v>760</v>
      </c>
      <c r="I1532" s="13" t="s">
        <v>4179</v>
      </c>
      <c r="J1532" s="13" t="s">
        <v>4180</v>
      </c>
      <c r="K1532" s="21">
        <f>1/COUNTIF(J:J,'Store Data - 2017'!$J1532)</f>
        <v>0.25</v>
      </c>
      <c r="L1532" s="13" t="s">
        <v>25</v>
      </c>
      <c r="M1532" s="13" t="s">
        <v>26</v>
      </c>
      <c r="N1532" s="13" t="s">
        <v>107</v>
      </c>
      <c r="O1532" s="13" t="s">
        <v>108</v>
      </c>
      <c r="P1532" s="13">
        <v>55901</v>
      </c>
      <c r="Q1532" s="13" t="s">
        <v>51</v>
      </c>
      <c r="R1532" s="13" t="s">
        <v>4183</v>
      </c>
      <c r="S1532" s="13" t="s">
        <v>31</v>
      </c>
      <c r="T1532" s="13" t="s">
        <v>70</v>
      </c>
      <c r="U1532" s="13" t="s">
        <v>4184</v>
      </c>
      <c r="V1532" s="15">
        <v>221.16</v>
      </c>
      <c r="W1532" s="13">
        <v>4</v>
      </c>
      <c r="X1532" s="13">
        <v>0</v>
      </c>
      <c r="Y1532" s="15">
        <v>57.501600000000003</v>
      </c>
    </row>
    <row r="1533" spans="1:25" x14ac:dyDescent="0.3">
      <c r="A1533" s="16">
        <v>4746</v>
      </c>
      <c r="B1533" s="16" t="s">
        <v>4178</v>
      </c>
      <c r="C1533" s="21">
        <f>1/COUNTIF(B:B,'Store Data - 2017'!$B1533)</f>
        <v>0.25</v>
      </c>
      <c r="D1533" s="17">
        <v>42799</v>
      </c>
      <c r="E1533" s="17">
        <v>42799</v>
      </c>
      <c r="F1533" s="22" t="str">
        <f>TEXT('Store Data - 2017'!$D1533,"mmmm")</f>
        <v>March</v>
      </c>
      <c r="G1533" s="22" t="str">
        <f>TEXT('Store Data - 2017'!$D1533,"dddd")</f>
        <v>Sunday</v>
      </c>
      <c r="H1533" s="16" t="s">
        <v>760</v>
      </c>
      <c r="I1533" s="16" t="s">
        <v>4179</v>
      </c>
      <c r="J1533" s="16" t="s">
        <v>4180</v>
      </c>
      <c r="K1533" s="21">
        <f>1/COUNTIF(J:J,'Store Data - 2017'!$J1533)</f>
        <v>0.25</v>
      </c>
      <c r="L1533" s="16" t="s">
        <v>25</v>
      </c>
      <c r="M1533" s="16" t="s">
        <v>26</v>
      </c>
      <c r="N1533" s="16" t="s">
        <v>107</v>
      </c>
      <c r="O1533" s="16" t="s">
        <v>108</v>
      </c>
      <c r="P1533" s="16">
        <v>55901</v>
      </c>
      <c r="Q1533" s="16" t="s">
        <v>51</v>
      </c>
      <c r="R1533" s="16" t="s">
        <v>4185</v>
      </c>
      <c r="S1533" s="16" t="s">
        <v>31</v>
      </c>
      <c r="T1533" s="16" t="s">
        <v>84</v>
      </c>
      <c r="U1533" s="16" t="s">
        <v>4186</v>
      </c>
      <c r="V1533" s="18">
        <v>127.96</v>
      </c>
      <c r="W1533" s="16">
        <v>2</v>
      </c>
      <c r="X1533" s="16">
        <v>0</v>
      </c>
      <c r="Y1533" s="18">
        <v>62.700400000000002</v>
      </c>
    </row>
    <row r="1534" spans="1:25" x14ac:dyDescent="0.3">
      <c r="A1534" s="13">
        <v>4747</v>
      </c>
      <c r="B1534" s="13" t="s">
        <v>4178</v>
      </c>
      <c r="C1534" s="21">
        <f>1/COUNTIF(B:B,'Store Data - 2017'!$B1534)</f>
        <v>0.25</v>
      </c>
      <c r="D1534" s="14">
        <v>42799</v>
      </c>
      <c r="E1534" s="14">
        <v>42799</v>
      </c>
      <c r="F1534" s="22" t="str">
        <f>TEXT('Store Data - 2017'!$D1534,"mmmm")</f>
        <v>March</v>
      </c>
      <c r="G1534" s="22" t="str">
        <f>TEXT('Store Data - 2017'!$D1534,"dddd")</f>
        <v>Sunday</v>
      </c>
      <c r="H1534" s="13" t="s">
        <v>760</v>
      </c>
      <c r="I1534" s="13" t="s">
        <v>4179</v>
      </c>
      <c r="J1534" s="13" t="s">
        <v>4180</v>
      </c>
      <c r="K1534" s="21">
        <f>1/COUNTIF(J:J,'Store Data - 2017'!$J1534)</f>
        <v>0.25</v>
      </c>
      <c r="L1534" s="13" t="s">
        <v>25</v>
      </c>
      <c r="M1534" s="13" t="s">
        <v>26</v>
      </c>
      <c r="N1534" s="13" t="s">
        <v>107</v>
      </c>
      <c r="O1534" s="13" t="s">
        <v>108</v>
      </c>
      <c r="P1534" s="13">
        <v>55901</v>
      </c>
      <c r="Q1534" s="13" t="s">
        <v>51</v>
      </c>
      <c r="R1534" s="13" t="s">
        <v>1174</v>
      </c>
      <c r="S1534" s="13" t="s">
        <v>31</v>
      </c>
      <c r="T1534" s="13" t="s">
        <v>84</v>
      </c>
      <c r="U1534" s="13" t="s">
        <v>1175</v>
      </c>
      <c r="V1534" s="15">
        <v>18.690000000000001</v>
      </c>
      <c r="W1534" s="13">
        <v>3</v>
      </c>
      <c r="X1534" s="13">
        <v>0</v>
      </c>
      <c r="Y1534" s="15">
        <v>9.1580999999999992</v>
      </c>
    </row>
    <row r="1535" spans="1:25" x14ac:dyDescent="0.3">
      <c r="A1535" s="16">
        <v>4753</v>
      </c>
      <c r="B1535" s="16" t="s">
        <v>4187</v>
      </c>
      <c r="C1535" s="21">
        <f>1/COUNTIF(B:B,'Store Data - 2017'!$B1535)</f>
        <v>1</v>
      </c>
      <c r="D1535" s="17">
        <v>43059</v>
      </c>
      <c r="E1535" s="17">
        <v>43063</v>
      </c>
      <c r="F1535" s="22" t="str">
        <f>TEXT('Store Data - 2017'!$D1535,"mmmm")</f>
        <v>November</v>
      </c>
      <c r="G1535" s="22" t="str">
        <f>TEXT('Store Data - 2017'!$D1535,"dddd")</f>
        <v>Monday</v>
      </c>
      <c r="H1535" s="16" t="s">
        <v>22</v>
      </c>
      <c r="I1535" s="16" t="s">
        <v>4188</v>
      </c>
      <c r="J1535" s="16" t="s">
        <v>4189</v>
      </c>
      <c r="K1535" s="21">
        <f>1/COUNTIF(J:J,'Store Data - 2017'!$J1535)</f>
        <v>0.25</v>
      </c>
      <c r="L1535" s="16" t="s">
        <v>25</v>
      </c>
      <c r="M1535" s="16" t="s">
        <v>26</v>
      </c>
      <c r="N1535" s="16" t="s">
        <v>75</v>
      </c>
      <c r="O1535" s="16" t="s">
        <v>227</v>
      </c>
      <c r="P1535" s="16">
        <v>38301</v>
      </c>
      <c r="Q1535" s="16" t="s">
        <v>29</v>
      </c>
      <c r="R1535" s="16" t="s">
        <v>4190</v>
      </c>
      <c r="S1535" s="16" t="s">
        <v>42</v>
      </c>
      <c r="T1535" s="16" t="s">
        <v>43</v>
      </c>
      <c r="U1535" s="16" t="s">
        <v>4191</v>
      </c>
      <c r="V1535" s="18">
        <v>209.56800000000001</v>
      </c>
      <c r="W1535" s="16">
        <v>2</v>
      </c>
      <c r="X1535" s="16">
        <v>0.2</v>
      </c>
      <c r="Y1535" s="18">
        <v>-23.5764</v>
      </c>
    </row>
    <row r="1536" spans="1:25" x14ac:dyDescent="0.3">
      <c r="A1536" s="13">
        <v>4755</v>
      </c>
      <c r="B1536" s="13" t="s">
        <v>4192</v>
      </c>
      <c r="C1536" s="21">
        <f>1/COUNTIF(B:B,'Store Data - 2017'!$B1536)</f>
        <v>0.5</v>
      </c>
      <c r="D1536" s="14">
        <v>42769</v>
      </c>
      <c r="E1536" s="14">
        <v>42774</v>
      </c>
      <c r="F1536" s="22" t="str">
        <f>TEXT('Store Data - 2017'!$D1536,"mmmm")</f>
        <v>February</v>
      </c>
      <c r="G1536" s="22" t="str">
        <f>TEXT('Store Data - 2017'!$D1536,"dddd")</f>
        <v>Friday</v>
      </c>
      <c r="H1536" s="13" t="s">
        <v>22</v>
      </c>
      <c r="I1536" s="13" t="s">
        <v>2810</v>
      </c>
      <c r="J1536" s="13" t="s">
        <v>2811</v>
      </c>
      <c r="K1536" s="21">
        <f>1/COUNTIF(J:J,'Store Data - 2017'!$J1536)</f>
        <v>8.3333333333333329E-2</v>
      </c>
      <c r="L1536" s="13" t="s">
        <v>25</v>
      </c>
      <c r="M1536" s="13" t="s">
        <v>26</v>
      </c>
      <c r="N1536" s="13" t="s">
        <v>4193</v>
      </c>
      <c r="O1536" s="13" t="s">
        <v>68</v>
      </c>
      <c r="P1536" s="13">
        <v>33024</v>
      </c>
      <c r="Q1536" s="13" t="s">
        <v>29</v>
      </c>
      <c r="R1536" s="13" t="s">
        <v>856</v>
      </c>
      <c r="S1536" s="13" t="s">
        <v>31</v>
      </c>
      <c r="T1536" s="13" t="s">
        <v>84</v>
      </c>
      <c r="U1536" s="13" t="s">
        <v>857</v>
      </c>
      <c r="V1536" s="15">
        <v>3.8820000000000001</v>
      </c>
      <c r="W1536" s="13">
        <v>2</v>
      </c>
      <c r="X1536" s="13">
        <v>0.7</v>
      </c>
      <c r="Y1536" s="15">
        <v>-2.5880000000000001</v>
      </c>
    </row>
    <row r="1537" spans="1:25" x14ac:dyDescent="0.3">
      <c r="A1537" s="16">
        <v>4756</v>
      </c>
      <c r="B1537" s="16" t="s">
        <v>4192</v>
      </c>
      <c r="C1537" s="21">
        <f>1/COUNTIF(B:B,'Store Data - 2017'!$B1537)</f>
        <v>0.5</v>
      </c>
      <c r="D1537" s="17">
        <v>42769</v>
      </c>
      <c r="E1537" s="17">
        <v>42774</v>
      </c>
      <c r="F1537" s="22" t="str">
        <f>TEXT('Store Data - 2017'!$D1537,"mmmm")</f>
        <v>February</v>
      </c>
      <c r="G1537" s="22" t="str">
        <f>TEXT('Store Data - 2017'!$D1537,"dddd")</f>
        <v>Friday</v>
      </c>
      <c r="H1537" s="16" t="s">
        <v>22</v>
      </c>
      <c r="I1537" s="16" t="s">
        <v>2810</v>
      </c>
      <c r="J1537" s="16" t="s">
        <v>2811</v>
      </c>
      <c r="K1537" s="21">
        <f>1/COUNTIF(J:J,'Store Data - 2017'!$J1537)</f>
        <v>8.3333333333333329E-2</v>
      </c>
      <c r="L1537" s="16" t="s">
        <v>25</v>
      </c>
      <c r="M1537" s="16" t="s">
        <v>26</v>
      </c>
      <c r="N1537" s="16" t="s">
        <v>4193</v>
      </c>
      <c r="O1537" s="16" t="s">
        <v>68</v>
      </c>
      <c r="P1537" s="16">
        <v>33024</v>
      </c>
      <c r="Q1537" s="16" t="s">
        <v>29</v>
      </c>
      <c r="R1537" s="16" t="s">
        <v>4194</v>
      </c>
      <c r="S1537" s="16" t="s">
        <v>31</v>
      </c>
      <c r="T1537" s="16" t="s">
        <v>32</v>
      </c>
      <c r="U1537" s="16" t="s">
        <v>4195</v>
      </c>
      <c r="V1537" s="18">
        <v>115.29600000000001</v>
      </c>
      <c r="W1537" s="16">
        <v>3</v>
      </c>
      <c r="X1537" s="16">
        <v>0.2</v>
      </c>
      <c r="Y1537" s="18">
        <v>40.3536</v>
      </c>
    </row>
    <row r="1538" spans="1:25" x14ac:dyDescent="0.3">
      <c r="A1538" s="13">
        <v>4757</v>
      </c>
      <c r="B1538" s="13" t="s">
        <v>4196</v>
      </c>
      <c r="C1538" s="21">
        <f>1/COUNTIF(B:B,'Store Data - 2017'!$B1538)</f>
        <v>1</v>
      </c>
      <c r="D1538" s="14">
        <v>42999</v>
      </c>
      <c r="E1538" s="14">
        <v>43003</v>
      </c>
      <c r="F1538" s="22" t="str">
        <f>TEXT('Store Data - 2017'!$D1538,"mmmm")</f>
        <v>September</v>
      </c>
      <c r="G1538" s="22" t="str">
        <f>TEXT('Store Data - 2017'!$D1538,"dddd")</f>
        <v>Thursday</v>
      </c>
      <c r="H1538" s="13" t="s">
        <v>22</v>
      </c>
      <c r="I1538" s="13" t="s">
        <v>3883</v>
      </c>
      <c r="J1538" s="13" t="s">
        <v>3884</v>
      </c>
      <c r="K1538" s="21">
        <f>1/COUNTIF(J:J,'Store Data - 2017'!$J1538)</f>
        <v>0.33333333333333331</v>
      </c>
      <c r="L1538" s="13" t="s">
        <v>25</v>
      </c>
      <c r="M1538" s="13" t="s">
        <v>26</v>
      </c>
      <c r="N1538" s="13" t="s">
        <v>38</v>
      </c>
      <c r="O1538" s="13" t="s">
        <v>39</v>
      </c>
      <c r="P1538" s="13">
        <v>19143</v>
      </c>
      <c r="Q1538" s="13" t="s">
        <v>40</v>
      </c>
      <c r="R1538" s="13" t="s">
        <v>4197</v>
      </c>
      <c r="S1538" s="13" t="s">
        <v>31</v>
      </c>
      <c r="T1538" s="13" t="s">
        <v>84</v>
      </c>
      <c r="U1538" s="13" t="s">
        <v>4198</v>
      </c>
      <c r="V1538" s="15">
        <v>1.9079999999999999</v>
      </c>
      <c r="W1538" s="13">
        <v>2</v>
      </c>
      <c r="X1538" s="13">
        <v>0.7</v>
      </c>
      <c r="Y1538" s="15">
        <v>-1.5264</v>
      </c>
    </row>
    <row r="1539" spans="1:25" x14ac:dyDescent="0.3">
      <c r="A1539" s="16">
        <v>4758</v>
      </c>
      <c r="B1539" s="16" t="s">
        <v>4199</v>
      </c>
      <c r="C1539" s="21">
        <f>1/COUNTIF(B:B,'Store Data - 2017'!$B1539)</f>
        <v>1</v>
      </c>
      <c r="D1539" s="17">
        <v>42855</v>
      </c>
      <c r="E1539" s="17">
        <v>42860</v>
      </c>
      <c r="F1539" s="22" t="str">
        <f>TEXT('Store Data - 2017'!$D1539,"mmmm")</f>
        <v>April</v>
      </c>
      <c r="G1539" s="22" t="str">
        <f>TEXT('Store Data - 2017'!$D1539,"dddd")</f>
        <v>Sunday</v>
      </c>
      <c r="H1539" s="16" t="s">
        <v>22</v>
      </c>
      <c r="I1539" s="16" t="s">
        <v>3008</v>
      </c>
      <c r="J1539" s="16" t="s">
        <v>3009</v>
      </c>
      <c r="K1539" s="21">
        <f>1/COUNTIF(J:J,'Store Data - 2017'!$J1539)</f>
        <v>0.25</v>
      </c>
      <c r="L1539" s="16" t="s">
        <v>48</v>
      </c>
      <c r="M1539" s="16" t="s">
        <v>26</v>
      </c>
      <c r="N1539" s="16" t="s">
        <v>4090</v>
      </c>
      <c r="O1539" s="16" t="s">
        <v>59</v>
      </c>
      <c r="P1539" s="16">
        <v>61832</v>
      </c>
      <c r="Q1539" s="16" t="s">
        <v>51</v>
      </c>
      <c r="R1539" s="16" t="s">
        <v>4200</v>
      </c>
      <c r="S1539" s="16" t="s">
        <v>31</v>
      </c>
      <c r="T1539" s="16" t="s">
        <v>84</v>
      </c>
      <c r="U1539" s="16" t="s">
        <v>4201</v>
      </c>
      <c r="V1539" s="18">
        <v>43.372</v>
      </c>
      <c r="W1539" s="16">
        <v>7</v>
      </c>
      <c r="X1539" s="16">
        <v>0.8</v>
      </c>
      <c r="Y1539" s="18">
        <v>-69.395200000000003</v>
      </c>
    </row>
    <row r="1540" spans="1:25" x14ac:dyDescent="0.3">
      <c r="A1540" s="13">
        <v>4765</v>
      </c>
      <c r="B1540" s="13" t="s">
        <v>4202</v>
      </c>
      <c r="C1540" s="21">
        <f>1/COUNTIF(B:B,'Store Data - 2017'!$B1540)</f>
        <v>1</v>
      </c>
      <c r="D1540" s="14">
        <v>43063</v>
      </c>
      <c r="E1540" s="14">
        <v>43066</v>
      </c>
      <c r="F1540" s="22" t="str">
        <f>TEXT('Store Data - 2017'!$D1540,"mmmm")</f>
        <v>November</v>
      </c>
      <c r="G1540" s="22" t="str">
        <f>TEXT('Store Data - 2017'!$D1540,"dddd")</f>
        <v>Friday</v>
      </c>
      <c r="H1540" s="13" t="s">
        <v>80</v>
      </c>
      <c r="I1540" s="13" t="s">
        <v>4203</v>
      </c>
      <c r="J1540" s="13" t="s">
        <v>4204</v>
      </c>
      <c r="K1540" s="21">
        <f>1/COUNTIF(J:J,'Store Data - 2017'!$J1540)</f>
        <v>0.14285714285714285</v>
      </c>
      <c r="L1540" s="13" t="s">
        <v>25</v>
      </c>
      <c r="M1540" s="13" t="s">
        <v>26</v>
      </c>
      <c r="N1540" s="13" t="s">
        <v>133</v>
      </c>
      <c r="O1540" s="13" t="s">
        <v>134</v>
      </c>
      <c r="P1540" s="13">
        <v>94110</v>
      </c>
      <c r="Q1540" s="13" t="s">
        <v>120</v>
      </c>
      <c r="R1540" s="13" t="s">
        <v>2108</v>
      </c>
      <c r="S1540" s="13" t="s">
        <v>31</v>
      </c>
      <c r="T1540" s="13" t="s">
        <v>146</v>
      </c>
      <c r="U1540" s="13" t="s">
        <v>2109</v>
      </c>
      <c r="V1540" s="15">
        <v>27.76</v>
      </c>
      <c r="W1540" s="13">
        <v>4</v>
      </c>
      <c r="X1540" s="13">
        <v>0</v>
      </c>
      <c r="Y1540" s="15">
        <v>9.9936000000000007</v>
      </c>
    </row>
    <row r="1541" spans="1:25" x14ac:dyDescent="0.3">
      <c r="A1541" s="16">
        <v>4769</v>
      </c>
      <c r="B1541" s="16" t="s">
        <v>4205</v>
      </c>
      <c r="C1541" s="21">
        <f>1/COUNTIF(B:B,'Store Data - 2017'!$B1541)</f>
        <v>1</v>
      </c>
      <c r="D1541" s="17">
        <v>42888</v>
      </c>
      <c r="E1541" s="17">
        <v>42889</v>
      </c>
      <c r="F1541" s="22" t="str">
        <f>TEXT('Store Data - 2017'!$D1541,"mmmm")</f>
        <v>June</v>
      </c>
      <c r="G1541" s="22" t="str">
        <f>TEXT('Store Data - 2017'!$D1541,"dddd")</f>
        <v>Friday</v>
      </c>
      <c r="H1541" s="16" t="s">
        <v>760</v>
      </c>
      <c r="I1541" s="16" t="s">
        <v>4206</v>
      </c>
      <c r="J1541" s="16" t="s">
        <v>4207</v>
      </c>
      <c r="K1541" s="21">
        <f>1/COUNTIF(J:J,'Store Data - 2017'!$J1541)</f>
        <v>0.33333333333333331</v>
      </c>
      <c r="L1541" s="16" t="s">
        <v>25</v>
      </c>
      <c r="M1541" s="16" t="s">
        <v>26</v>
      </c>
      <c r="N1541" s="16" t="s">
        <v>584</v>
      </c>
      <c r="O1541" s="16" t="s">
        <v>28</v>
      </c>
      <c r="P1541" s="16">
        <v>28540</v>
      </c>
      <c r="Q1541" s="16" t="s">
        <v>29</v>
      </c>
      <c r="R1541" s="16" t="s">
        <v>4208</v>
      </c>
      <c r="S1541" s="16" t="s">
        <v>31</v>
      </c>
      <c r="T1541" s="16" t="s">
        <v>32</v>
      </c>
      <c r="U1541" s="16" t="s">
        <v>4209</v>
      </c>
      <c r="V1541" s="18">
        <v>25.344000000000001</v>
      </c>
      <c r="W1541" s="16">
        <v>4</v>
      </c>
      <c r="X1541" s="16">
        <v>0.2</v>
      </c>
      <c r="Y1541" s="18">
        <v>9.1872000000000007</v>
      </c>
    </row>
    <row r="1542" spans="1:25" x14ac:dyDescent="0.3">
      <c r="A1542" s="13">
        <v>4773</v>
      </c>
      <c r="B1542" s="13" t="s">
        <v>4210</v>
      </c>
      <c r="C1542" s="21">
        <f>1/COUNTIF(B:B,'Store Data - 2017'!$B1542)</f>
        <v>0.33333333333333331</v>
      </c>
      <c r="D1542" s="14">
        <v>43062</v>
      </c>
      <c r="E1542" s="14">
        <v>43066</v>
      </c>
      <c r="F1542" s="22" t="str">
        <f>TEXT('Store Data - 2017'!$D1542,"mmmm")</f>
        <v>November</v>
      </c>
      <c r="G1542" s="22" t="str">
        <f>TEXT('Store Data - 2017'!$D1542,"dddd")</f>
        <v>Thursday</v>
      </c>
      <c r="H1542" s="13" t="s">
        <v>22</v>
      </c>
      <c r="I1542" s="13" t="s">
        <v>4211</v>
      </c>
      <c r="J1542" s="13" t="s">
        <v>4212</v>
      </c>
      <c r="K1542" s="21">
        <f>1/COUNTIF(J:J,'Store Data - 2017'!$J1542)</f>
        <v>0.2</v>
      </c>
      <c r="L1542" s="13" t="s">
        <v>25</v>
      </c>
      <c r="M1542" s="13" t="s">
        <v>26</v>
      </c>
      <c r="N1542" s="13" t="s">
        <v>94</v>
      </c>
      <c r="O1542" s="13" t="s">
        <v>59</v>
      </c>
      <c r="P1542" s="13">
        <v>60610</v>
      </c>
      <c r="Q1542" s="13" t="s">
        <v>51</v>
      </c>
      <c r="R1542" s="13" t="s">
        <v>4213</v>
      </c>
      <c r="S1542" s="13" t="s">
        <v>42</v>
      </c>
      <c r="T1542" s="13" t="s">
        <v>87</v>
      </c>
      <c r="U1542" s="13" t="s">
        <v>4214</v>
      </c>
      <c r="V1542" s="15">
        <v>6.4640000000000004</v>
      </c>
      <c r="W1542" s="13">
        <v>1</v>
      </c>
      <c r="X1542" s="13">
        <v>0.6</v>
      </c>
      <c r="Y1542" s="15">
        <v>-4.04</v>
      </c>
    </row>
    <row r="1543" spans="1:25" x14ac:dyDescent="0.3">
      <c r="A1543" s="16">
        <v>4774</v>
      </c>
      <c r="B1543" s="16" t="s">
        <v>4210</v>
      </c>
      <c r="C1543" s="21">
        <f>1/COUNTIF(B:B,'Store Data - 2017'!$B1543)</f>
        <v>0.33333333333333331</v>
      </c>
      <c r="D1543" s="17">
        <v>43062</v>
      </c>
      <c r="E1543" s="17">
        <v>43066</v>
      </c>
      <c r="F1543" s="22" t="str">
        <f>TEXT('Store Data - 2017'!$D1543,"mmmm")</f>
        <v>November</v>
      </c>
      <c r="G1543" s="22" t="str">
        <f>TEXT('Store Data - 2017'!$D1543,"dddd")</f>
        <v>Thursday</v>
      </c>
      <c r="H1543" s="16" t="s">
        <v>22</v>
      </c>
      <c r="I1543" s="16" t="s">
        <v>4211</v>
      </c>
      <c r="J1543" s="16" t="s">
        <v>4212</v>
      </c>
      <c r="K1543" s="21">
        <f>1/COUNTIF(J:J,'Store Data - 2017'!$J1543)</f>
        <v>0.2</v>
      </c>
      <c r="L1543" s="16" t="s">
        <v>25</v>
      </c>
      <c r="M1543" s="16" t="s">
        <v>26</v>
      </c>
      <c r="N1543" s="16" t="s">
        <v>94</v>
      </c>
      <c r="O1543" s="16" t="s">
        <v>59</v>
      </c>
      <c r="P1543" s="16">
        <v>60610</v>
      </c>
      <c r="Q1543" s="16" t="s">
        <v>51</v>
      </c>
      <c r="R1543" s="16" t="s">
        <v>1097</v>
      </c>
      <c r="S1543" s="16" t="s">
        <v>31</v>
      </c>
      <c r="T1543" s="16" t="s">
        <v>113</v>
      </c>
      <c r="U1543" s="16" t="s">
        <v>1098</v>
      </c>
      <c r="V1543" s="18">
        <v>11.52</v>
      </c>
      <c r="W1543" s="16">
        <v>5</v>
      </c>
      <c r="X1543" s="16">
        <v>0.2</v>
      </c>
      <c r="Y1543" s="18">
        <v>4.1760000000000002</v>
      </c>
    </row>
    <row r="1544" spans="1:25" x14ac:dyDescent="0.3">
      <c r="A1544" s="13">
        <v>4775</v>
      </c>
      <c r="B1544" s="13" t="s">
        <v>4210</v>
      </c>
      <c r="C1544" s="21">
        <f>1/COUNTIF(B:B,'Store Data - 2017'!$B1544)</f>
        <v>0.33333333333333331</v>
      </c>
      <c r="D1544" s="14">
        <v>43062</v>
      </c>
      <c r="E1544" s="14">
        <v>43066</v>
      </c>
      <c r="F1544" s="22" t="str">
        <f>TEXT('Store Data - 2017'!$D1544,"mmmm")</f>
        <v>November</v>
      </c>
      <c r="G1544" s="22" t="str">
        <f>TEXT('Store Data - 2017'!$D1544,"dddd")</f>
        <v>Thursday</v>
      </c>
      <c r="H1544" s="13" t="s">
        <v>22</v>
      </c>
      <c r="I1544" s="13" t="s">
        <v>4211</v>
      </c>
      <c r="J1544" s="13" t="s">
        <v>4212</v>
      </c>
      <c r="K1544" s="21">
        <f>1/COUNTIF(J:J,'Store Data - 2017'!$J1544)</f>
        <v>0.2</v>
      </c>
      <c r="L1544" s="13" t="s">
        <v>25</v>
      </c>
      <c r="M1544" s="13" t="s">
        <v>26</v>
      </c>
      <c r="N1544" s="13" t="s">
        <v>94</v>
      </c>
      <c r="O1544" s="13" t="s">
        <v>59</v>
      </c>
      <c r="P1544" s="13">
        <v>60610</v>
      </c>
      <c r="Q1544" s="13" t="s">
        <v>51</v>
      </c>
      <c r="R1544" s="13" t="s">
        <v>1249</v>
      </c>
      <c r="S1544" s="13" t="s">
        <v>61</v>
      </c>
      <c r="T1544" s="13" t="s">
        <v>62</v>
      </c>
      <c r="U1544" s="13" t="s">
        <v>1250</v>
      </c>
      <c r="V1544" s="15">
        <v>222.38399999999999</v>
      </c>
      <c r="W1544" s="13">
        <v>2</v>
      </c>
      <c r="X1544" s="13">
        <v>0.2</v>
      </c>
      <c r="Y1544" s="15">
        <v>16.678799999999999</v>
      </c>
    </row>
    <row r="1545" spans="1:25" x14ac:dyDescent="0.3">
      <c r="A1545" s="16">
        <v>4776</v>
      </c>
      <c r="B1545" s="16" t="s">
        <v>4215</v>
      </c>
      <c r="C1545" s="21">
        <f>1/COUNTIF(B:B,'Store Data - 2017'!$B1545)</f>
        <v>1</v>
      </c>
      <c r="D1545" s="17">
        <v>43055</v>
      </c>
      <c r="E1545" s="17">
        <v>43060</v>
      </c>
      <c r="F1545" s="22" t="str">
        <f>TEXT('Store Data - 2017'!$D1545,"mmmm")</f>
        <v>November</v>
      </c>
      <c r="G1545" s="22" t="str">
        <f>TEXT('Store Data - 2017'!$D1545,"dddd")</f>
        <v>Thursday</v>
      </c>
      <c r="H1545" s="16" t="s">
        <v>22</v>
      </c>
      <c r="I1545" s="16" t="s">
        <v>4216</v>
      </c>
      <c r="J1545" s="16" t="s">
        <v>4217</v>
      </c>
      <c r="K1545" s="21">
        <f>1/COUNTIF(J:J,'Store Data - 2017'!$J1545)</f>
        <v>1</v>
      </c>
      <c r="L1545" s="16" t="s">
        <v>48</v>
      </c>
      <c r="M1545" s="16" t="s">
        <v>26</v>
      </c>
      <c r="N1545" s="16" t="s">
        <v>4218</v>
      </c>
      <c r="O1545" s="16" t="s">
        <v>134</v>
      </c>
      <c r="P1545" s="16">
        <v>92025</v>
      </c>
      <c r="Q1545" s="16" t="s">
        <v>120</v>
      </c>
      <c r="R1545" s="16" t="s">
        <v>4165</v>
      </c>
      <c r="S1545" s="16" t="s">
        <v>31</v>
      </c>
      <c r="T1545" s="16" t="s">
        <v>146</v>
      </c>
      <c r="U1545" s="16" t="s">
        <v>4166</v>
      </c>
      <c r="V1545" s="18">
        <v>23.36</v>
      </c>
      <c r="W1545" s="16">
        <v>4</v>
      </c>
      <c r="X1545" s="16">
        <v>0</v>
      </c>
      <c r="Y1545" s="18">
        <v>6.0735999999999999</v>
      </c>
    </row>
    <row r="1546" spans="1:25" x14ac:dyDescent="0.3">
      <c r="A1546" s="13">
        <v>4779</v>
      </c>
      <c r="B1546" s="13" t="s">
        <v>4219</v>
      </c>
      <c r="C1546" s="21">
        <f>1/COUNTIF(B:B,'Store Data - 2017'!$B1546)</f>
        <v>1</v>
      </c>
      <c r="D1546" s="14">
        <v>43046</v>
      </c>
      <c r="E1546" s="14">
        <v>43050</v>
      </c>
      <c r="F1546" s="22" t="str">
        <f>TEXT('Store Data - 2017'!$D1546,"mmmm")</f>
        <v>November</v>
      </c>
      <c r="G1546" s="22" t="str">
        <f>TEXT('Store Data - 2017'!$D1546,"dddd")</f>
        <v>Tuesday</v>
      </c>
      <c r="H1546" s="13" t="s">
        <v>22</v>
      </c>
      <c r="I1546" s="13" t="s">
        <v>3113</v>
      </c>
      <c r="J1546" s="13" t="s">
        <v>3114</v>
      </c>
      <c r="K1546" s="21">
        <f>1/COUNTIF(J:J,'Store Data - 2017'!$J1546)</f>
        <v>0.14285714285714285</v>
      </c>
      <c r="L1546" s="13" t="s">
        <v>25</v>
      </c>
      <c r="M1546" s="13" t="s">
        <v>26</v>
      </c>
      <c r="N1546" s="13" t="s">
        <v>793</v>
      </c>
      <c r="O1546" s="13" t="s">
        <v>1687</v>
      </c>
      <c r="P1546" s="13">
        <v>19711</v>
      </c>
      <c r="Q1546" s="13" t="s">
        <v>40</v>
      </c>
      <c r="R1546" s="13" t="s">
        <v>4220</v>
      </c>
      <c r="S1546" s="13" t="s">
        <v>31</v>
      </c>
      <c r="T1546" s="13" t="s">
        <v>190</v>
      </c>
      <c r="U1546" s="13" t="s">
        <v>4221</v>
      </c>
      <c r="V1546" s="15">
        <v>100.94</v>
      </c>
      <c r="W1546" s="13">
        <v>7</v>
      </c>
      <c r="X1546" s="13">
        <v>0</v>
      </c>
      <c r="Y1546" s="15">
        <v>33.310200000000002</v>
      </c>
    </row>
    <row r="1547" spans="1:25" x14ac:dyDescent="0.3">
      <c r="A1547" s="16">
        <v>4784</v>
      </c>
      <c r="B1547" s="16" t="s">
        <v>4222</v>
      </c>
      <c r="C1547" s="21">
        <f>1/COUNTIF(B:B,'Store Data - 2017'!$B1547)</f>
        <v>1</v>
      </c>
      <c r="D1547" s="17">
        <v>42763</v>
      </c>
      <c r="E1547" s="17">
        <v>42767</v>
      </c>
      <c r="F1547" s="22" t="str">
        <f>TEXT('Store Data - 2017'!$D1547,"mmmm")</f>
        <v>January</v>
      </c>
      <c r="G1547" s="22" t="str">
        <f>TEXT('Store Data - 2017'!$D1547,"dddd")</f>
        <v>Saturday</v>
      </c>
      <c r="H1547" s="16" t="s">
        <v>22</v>
      </c>
      <c r="I1547" s="16" t="s">
        <v>3921</v>
      </c>
      <c r="J1547" s="16" t="s">
        <v>3922</v>
      </c>
      <c r="K1547" s="21">
        <f>1/COUNTIF(J:J,'Store Data - 2017'!$J1547)</f>
        <v>0.5</v>
      </c>
      <c r="L1547" s="16" t="s">
        <v>25</v>
      </c>
      <c r="M1547" s="16" t="s">
        <v>26</v>
      </c>
      <c r="N1547" s="16" t="s">
        <v>4223</v>
      </c>
      <c r="O1547" s="16" t="s">
        <v>3208</v>
      </c>
      <c r="P1547" s="16">
        <v>67212</v>
      </c>
      <c r="Q1547" s="16" t="s">
        <v>51</v>
      </c>
      <c r="R1547" s="16" t="s">
        <v>4224</v>
      </c>
      <c r="S1547" s="16" t="s">
        <v>31</v>
      </c>
      <c r="T1547" s="16" t="s">
        <v>32</v>
      </c>
      <c r="U1547" s="16" t="s">
        <v>4225</v>
      </c>
      <c r="V1547" s="18">
        <v>279.89999999999998</v>
      </c>
      <c r="W1547" s="16">
        <v>5</v>
      </c>
      <c r="X1547" s="16">
        <v>0</v>
      </c>
      <c r="Y1547" s="18">
        <v>137.15100000000001</v>
      </c>
    </row>
    <row r="1548" spans="1:25" x14ac:dyDescent="0.3">
      <c r="A1548" s="13">
        <v>4804</v>
      </c>
      <c r="B1548" s="13" t="s">
        <v>4226</v>
      </c>
      <c r="C1548" s="21">
        <f>1/COUNTIF(B:B,'Store Data - 2017'!$B1548)</f>
        <v>0.5</v>
      </c>
      <c r="D1548" s="14">
        <v>42929</v>
      </c>
      <c r="E1548" s="14">
        <v>42933</v>
      </c>
      <c r="F1548" s="22" t="str">
        <f>TEXT('Store Data - 2017'!$D1548,"mmmm")</f>
        <v>July</v>
      </c>
      <c r="G1548" s="22" t="str">
        <f>TEXT('Store Data - 2017'!$D1548,"dddd")</f>
        <v>Thursday</v>
      </c>
      <c r="H1548" s="13" t="s">
        <v>35</v>
      </c>
      <c r="I1548" s="13" t="s">
        <v>4227</v>
      </c>
      <c r="J1548" s="13" t="s">
        <v>4228</v>
      </c>
      <c r="K1548" s="21">
        <f>1/COUNTIF(J:J,'Store Data - 2017'!$J1548)</f>
        <v>0.2</v>
      </c>
      <c r="L1548" s="13" t="s">
        <v>25</v>
      </c>
      <c r="M1548" s="13" t="s">
        <v>26</v>
      </c>
      <c r="N1548" s="13" t="s">
        <v>38</v>
      </c>
      <c r="O1548" s="13" t="s">
        <v>39</v>
      </c>
      <c r="P1548" s="13">
        <v>19140</v>
      </c>
      <c r="Q1548" s="13" t="s">
        <v>40</v>
      </c>
      <c r="R1548" s="13" t="s">
        <v>2017</v>
      </c>
      <c r="S1548" s="13" t="s">
        <v>61</v>
      </c>
      <c r="T1548" s="13" t="s">
        <v>62</v>
      </c>
      <c r="U1548" s="13" t="s">
        <v>2018</v>
      </c>
      <c r="V1548" s="15">
        <v>39.594000000000001</v>
      </c>
      <c r="W1548" s="13">
        <v>1</v>
      </c>
      <c r="X1548" s="13">
        <v>0.4</v>
      </c>
      <c r="Y1548" s="15">
        <v>-7.2588999999999997</v>
      </c>
    </row>
    <row r="1549" spans="1:25" x14ac:dyDescent="0.3">
      <c r="A1549" s="16">
        <v>4805</v>
      </c>
      <c r="B1549" s="16" t="s">
        <v>4226</v>
      </c>
      <c r="C1549" s="21">
        <f>1/COUNTIF(B:B,'Store Data - 2017'!$B1549)</f>
        <v>0.5</v>
      </c>
      <c r="D1549" s="17">
        <v>42929</v>
      </c>
      <c r="E1549" s="17">
        <v>42933</v>
      </c>
      <c r="F1549" s="22" t="str">
        <f>TEXT('Store Data - 2017'!$D1549,"mmmm")</f>
        <v>July</v>
      </c>
      <c r="G1549" s="22" t="str">
        <f>TEXT('Store Data - 2017'!$D1549,"dddd")</f>
        <v>Thursday</v>
      </c>
      <c r="H1549" s="16" t="s">
        <v>35</v>
      </c>
      <c r="I1549" s="16" t="s">
        <v>4227</v>
      </c>
      <c r="J1549" s="16" t="s">
        <v>4228</v>
      </c>
      <c r="K1549" s="21">
        <f>1/COUNTIF(J:J,'Store Data - 2017'!$J1549)</f>
        <v>0.2</v>
      </c>
      <c r="L1549" s="16" t="s">
        <v>25</v>
      </c>
      <c r="M1549" s="16" t="s">
        <v>26</v>
      </c>
      <c r="N1549" s="16" t="s">
        <v>38</v>
      </c>
      <c r="O1549" s="16" t="s">
        <v>39</v>
      </c>
      <c r="P1549" s="16">
        <v>19140</v>
      </c>
      <c r="Q1549" s="16" t="s">
        <v>40</v>
      </c>
      <c r="R1549" s="16" t="s">
        <v>4229</v>
      </c>
      <c r="S1549" s="16" t="s">
        <v>42</v>
      </c>
      <c r="T1549" s="16" t="s">
        <v>87</v>
      </c>
      <c r="U1549" s="16" t="s">
        <v>4230</v>
      </c>
      <c r="V1549" s="18">
        <v>91.007999999999996</v>
      </c>
      <c r="W1549" s="16">
        <v>9</v>
      </c>
      <c r="X1549" s="16">
        <v>0.2</v>
      </c>
      <c r="Y1549" s="18">
        <v>19.339200000000002</v>
      </c>
    </row>
    <row r="1550" spans="1:25" x14ac:dyDescent="0.3">
      <c r="A1550" s="13">
        <v>4820</v>
      </c>
      <c r="B1550" s="13" t="s">
        <v>4231</v>
      </c>
      <c r="C1550" s="21">
        <f>1/COUNTIF(B:B,'Store Data - 2017'!$B1550)</f>
        <v>1</v>
      </c>
      <c r="D1550" s="14">
        <v>42894</v>
      </c>
      <c r="E1550" s="14">
        <v>42900</v>
      </c>
      <c r="F1550" s="22" t="str">
        <f>TEXT('Store Data - 2017'!$D1550,"mmmm")</f>
        <v>June</v>
      </c>
      <c r="G1550" s="22" t="str">
        <f>TEXT('Store Data - 2017'!$D1550,"dddd")</f>
        <v>Thursday</v>
      </c>
      <c r="H1550" s="13" t="s">
        <v>22</v>
      </c>
      <c r="I1550" s="13" t="s">
        <v>4232</v>
      </c>
      <c r="J1550" s="13" t="s">
        <v>4233</v>
      </c>
      <c r="K1550" s="21">
        <f>1/COUNTIF(J:J,'Store Data - 2017'!$J1550)</f>
        <v>1</v>
      </c>
      <c r="L1550" s="13" t="s">
        <v>25</v>
      </c>
      <c r="M1550" s="13" t="s">
        <v>26</v>
      </c>
      <c r="N1550" s="13" t="s">
        <v>4234</v>
      </c>
      <c r="O1550" s="13" t="s">
        <v>2322</v>
      </c>
      <c r="P1550" s="13">
        <v>6360</v>
      </c>
      <c r="Q1550" s="13" t="s">
        <v>40</v>
      </c>
      <c r="R1550" s="13" t="s">
        <v>4235</v>
      </c>
      <c r="S1550" s="13" t="s">
        <v>31</v>
      </c>
      <c r="T1550" s="13" t="s">
        <v>84</v>
      </c>
      <c r="U1550" s="13" t="s">
        <v>4236</v>
      </c>
      <c r="V1550" s="15">
        <v>10.36</v>
      </c>
      <c r="W1550" s="13">
        <v>2</v>
      </c>
      <c r="X1550" s="13">
        <v>0</v>
      </c>
      <c r="Y1550" s="15">
        <v>5.0763999999999996</v>
      </c>
    </row>
    <row r="1551" spans="1:25" x14ac:dyDescent="0.3">
      <c r="A1551" s="16">
        <v>4827</v>
      </c>
      <c r="B1551" s="16" t="s">
        <v>4237</v>
      </c>
      <c r="C1551" s="21">
        <f>1/COUNTIF(B:B,'Store Data - 2017'!$B1551)</f>
        <v>1</v>
      </c>
      <c r="D1551" s="17">
        <v>43051</v>
      </c>
      <c r="E1551" s="17">
        <v>43054</v>
      </c>
      <c r="F1551" s="22" t="str">
        <f>TEXT('Store Data - 2017'!$D1551,"mmmm")</f>
        <v>November</v>
      </c>
      <c r="G1551" s="22" t="str">
        <f>TEXT('Store Data - 2017'!$D1551,"dddd")</f>
        <v>Sunday</v>
      </c>
      <c r="H1551" s="16" t="s">
        <v>80</v>
      </c>
      <c r="I1551" s="16" t="s">
        <v>1819</v>
      </c>
      <c r="J1551" s="16" t="s">
        <v>1820</v>
      </c>
      <c r="K1551" s="21">
        <f>1/COUNTIF(J:J,'Store Data - 2017'!$J1551)</f>
        <v>0.1111111111111111</v>
      </c>
      <c r="L1551" s="16" t="s">
        <v>57</v>
      </c>
      <c r="M1551" s="16" t="s">
        <v>26</v>
      </c>
      <c r="N1551" s="16" t="s">
        <v>452</v>
      </c>
      <c r="O1551" s="16" t="s">
        <v>134</v>
      </c>
      <c r="P1551" s="16">
        <v>90036</v>
      </c>
      <c r="Q1551" s="16" t="s">
        <v>120</v>
      </c>
      <c r="R1551" s="16" t="s">
        <v>274</v>
      </c>
      <c r="S1551" s="16" t="s">
        <v>31</v>
      </c>
      <c r="T1551" s="16" t="s">
        <v>84</v>
      </c>
      <c r="U1551" s="16" t="s">
        <v>275</v>
      </c>
      <c r="V1551" s="18">
        <v>14.016</v>
      </c>
      <c r="W1551" s="16">
        <v>4</v>
      </c>
      <c r="X1551" s="16">
        <v>0.2</v>
      </c>
      <c r="Y1551" s="18">
        <v>4.9055999999999997</v>
      </c>
    </row>
    <row r="1552" spans="1:25" x14ac:dyDescent="0.3">
      <c r="A1552" s="13">
        <v>4835</v>
      </c>
      <c r="B1552" s="13" t="s">
        <v>4238</v>
      </c>
      <c r="C1552" s="21">
        <f>1/COUNTIF(B:B,'Store Data - 2017'!$B1552)</f>
        <v>0.33333333333333331</v>
      </c>
      <c r="D1552" s="14">
        <v>43013</v>
      </c>
      <c r="E1552" s="14">
        <v>43018</v>
      </c>
      <c r="F1552" s="22" t="str">
        <f>TEXT('Store Data - 2017'!$D1552,"mmmm")</f>
        <v>October</v>
      </c>
      <c r="G1552" s="22" t="str">
        <f>TEXT('Store Data - 2017'!$D1552,"dddd")</f>
        <v>Thursday</v>
      </c>
      <c r="H1552" s="13" t="s">
        <v>22</v>
      </c>
      <c r="I1552" s="13" t="s">
        <v>1628</v>
      </c>
      <c r="J1552" s="13" t="s">
        <v>1629</v>
      </c>
      <c r="K1552" s="21">
        <f>1/COUNTIF(J:J,'Store Data - 2017'!$J1552)</f>
        <v>0.14285714285714285</v>
      </c>
      <c r="L1552" s="13" t="s">
        <v>48</v>
      </c>
      <c r="M1552" s="13" t="s">
        <v>26</v>
      </c>
      <c r="N1552" s="13" t="s">
        <v>133</v>
      </c>
      <c r="O1552" s="13" t="s">
        <v>134</v>
      </c>
      <c r="P1552" s="13">
        <v>94110</v>
      </c>
      <c r="Q1552" s="13" t="s">
        <v>120</v>
      </c>
      <c r="R1552" s="13" t="s">
        <v>3801</v>
      </c>
      <c r="S1552" s="13" t="s">
        <v>31</v>
      </c>
      <c r="T1552" s="13" t="s">
        <v>84</v>
      </c>
      <c r="U1552" s="13" t="s">
        <v>3802</v>
      </c>
      <c r="V1552" s="15">
        <v>39.92</v>
      </c>
      <c r="W1552" s="13">
        <v>5</v>
      </c>
      <c r="X1552" s="13">
        <v>0.2</v>
      </c>
      <c r="Y1552" s="15">
        <v>13.473000000000001</v>
      </c>
    </row>
    <row r="1553" spans="1:25" x14ac:dyDescent="0.3">
      <c r="A1553" s="16">
        <v>4836</v>
      </c>
      <c r="B1553" s="16" t="s">
        <v>4238</v>
      </c>
      <c r="C1553" s="21">
        <f>1/COUNTIF(B:B,'Store Data - 2017'!$B1553)</f>
        <v>0.33333333333333331</v>
      </c>
      <c r="D1553" s="17">
        <v>43013</v>
      </c>
      <c r="E1553" s="17">
        <v>43018</v>
      </c>
      <c r="F1553" s="22" t="str">
        <f>TEXT('Store Data - 2017'!$D1553,"mmmm")</f>
        <v>October</v>
      </c>
      <c r="G1553" s="22" t="str">
        <f>TEXT('Store Data - 2017'!$D1553,"dddd")</f>
        <v>Thursday</v>
      </c>
      <c r="H1553" s="16" t="s">
        <v>22</v>
      </c>
      <c r="I1553" s="16" t="s">
        <v>1628</v>
      </c>
      <c r="J1553" s="16" t="s">
        <v>1629</v>
      </c>
      <c r="K1553" s="21">
        <f>1/COUNTIF(J:J,'Store Data - 2017'!$J1553)</f>
        <v>0.14285714285714285</v>
      </c>
      <c r="L1553" s="16" t="s">
        <v>48</v>
      </c>
      <c r="M1553" s="16" t="s">
        <v>26</v>
      </c>
      <c r="N1553" s="16" t="s">
        <v>133</v>
      </c>
      <c r="O1553" s="16" t="s">
        <v>134</v>
      </c>
      <c r="P1553" s="16">
        <v>94110</v>
      </c>
      <c r="Q1553" s="16" t="s">
        <v>120</v>
      </c>
      <c r="R1553" s="16" t="s">
        <v>4239</v>
      </c>
      <c r="S1553" s="16" t="s">
        <v>31</v>
      </c>
      <c r="T1553" s="16" t="s">
        <v>32</v>
      </c>
      <c r="U1553" s="16" t="s">
        <v>4240</v>
      </c>
      <c r="V1553" s="18">
        <v>61.96</v>
      </c>
      <c r="W1553" s="16">
        <v>2</v>
      </c>
      <c r="X1553" s="16">
        <v>0</v>
      </c>
      <c r="Y1553" s="18">
        <v>27.882000000000001</v>
      </c>
    </row>
    <row r="1554" spans="1:25" x14ac:dyDescent="0.3">
      <c r="A1554" s="13">
        <v>4837</v>
      </c>
      <c r="B1554" s="13" t="s">
        <v>4238</v>
      </c>
      <c r="C1554" s="21">
        <f>1/COUNTIF(B:B,'Store Data - 2017'!$B1554)</f>
        <v>0.33333333333333331</v>
      </c>
      <c r="D1554" s="14">
        <v>43013</v>
      </c>
      <c r="E1554" s="14">
        <v>43018</v>
      </c>
      <c r="F1554" s="22" t="str">
        <f>TEXT('Store Data - 2017'!$D1554,"mmmm")</f>
        <v>October</v>
      </c>
      <c r="G1554" s="22" t="str">
        <f>TEXT('Store Data - 2017'!$D1554,"dddd")</f>
        <v>Thursday</v>
      </c>
      <c r="H1554" s="13" t="s">
        <v>22</v>
      </c>
      <c r="I1554" s="13" t="s">
        <v>1628</v>
      </c>
      <c r="J1554" s="13" t="s">
        <v>1629</v>
      </c>
      <c r="K1554" s="21">
        <f>1/COUNTIF(J:J,'Store Data - 2017'!$J1554)</f>
        <v>0.14285714285714285</v>
      </c>
      <c r="L1554" s="13" t="s">
        <v>48</v>
      </c>
      <c r="M1554" s="13" t="s">
        <v>26</v>
      </c>
      <c r="N1554" s="13" t="s">
        <v>133</v>
      </c>
      <c r="O1554" s="13" t="s">
        <v>134</v>
      </c>
      <c r="P1554" s="13">
        <v>94110</v>
      </c>
      <c r="Q1554" s="13" t="s">
        <v>120</v>
      </c>
      <c r="R1554" s="13" t="s">
        <v>1174</v>
      </c>
      <c r="S1554" s="13" t="s">
        <v>31</v>
      </c>
      <c r="T1554" s="13" t="s">
        <v>84</v>
      </c>
      <c r="U1554" s="13" t="s">
        <v>1175</v>
      </c>
      <c r="V1554" s="15">
        <v>19.936</v>
      </c>
      <c r="W1554" s="13">
        <v>4</v>
      </c>
      <c r="X1554" s="13">
        <v>0.2</v>
      </c>
      <c r="Y1554" s="15">
        <v>7.2267999999999999</v>
      </c>
    </row>
    <row r="1555" spans="1:25" x14ac:dyDescent="0.3">
      <c r="A1555" s="16">
        <v>4838</v>
      </c>
      <c r="B1555" s="16" t="s">
        <v>4241</v>
      </c>
      <c r="C1555" s="21">
        <f>1/COUNTIF(B:B,'Store Data - 2017'!$B1555)</f>
        <v>0.33333333333333331</v>
      </c>
      <c r="D1555" s="17">
        <v>42887</v>
      </c>
      <c r="E1555" s="17">
        <v>42889</v>
      </c>
      <c r="F1555" s="22" t="str">
        <f>TEXT('Store Data - 2017'!$D1555,"mmmm")</f>
        <v>June</v>
      </c>
      <c r="G1555" s="22" t="str">
        <f>TEXT('Store Data - 2017'!$D1555,"dddd")</f>
        <v>Thursday</v>
      </c>
      <c r="H1555" s="16" t="s">
        <v>80</v>
      </c>
      <c r="I1555" s="16" t="s">
        <v>2701</v>
      </c>
      <c r="J1555" s="16" t="s">
        <v>2702</v>
      </c>
      <c r="K1555" s="21">
        <f>1/COUNTIF(J:J,'Store Data - 2017'!$J1555)</f>
        <v>0.16666666666666666</v>
      </c>
      <c r="L1555" s="16" t="s">
        <v>25</v>
      </c>
      <c r="M1555" s="16" t="s">
        <v>26</v>
      </c>
      <c r="N1555" s="16" t="s">
        <v>1786</v>
      </c>
      <c r="O1555" s="16" t="s">
        <v>166</v>
      </c>
      <c r="P1555" s="16">
        <v>43017</v>
      </c>
      <c r="Q1555" s="16" t="s">
        <v>40</v>
      </c>
      <c r="R1555" s="16" t="s">
        <v>3384</v>
      </c>
      <c r="S1555" s="16" t="s">
        <v>31</v>
      </c>
      <c r="T1555" s="16" t="s">
        <v>84</v>
      </c>
      <c r="U1555" s="16" t="s">
        <v>3385</v>
      </c>
      <c r="V1555" s="18">
        <v>3.798</v>
      </c>
      <c r="W1555" s="16">
        <v>2</v>
      </c>
      <c r="X1555" s="16">
        <v>0.7</v>
      </c>
      <c r="Y1555" s="18">
        <v>-2.6585999999999999</v>
      </c>
    </row>
    <row r="1556" spans="1:25" x14ac:dyDescent="0.3">
      <c r="A1556" s="13">
        <v>4839</v>
      </c>
      <c r="B1556" s="13" t="s">
        <v>4241</v>
      </c>
      <c r="C1556" s="21">
        <f>1/COUNTIF(B:B,'Store Data - 2017'!$B1556)</f>
        <v>0.33333333333333331</v>
      </c>
      <c r="D1556" s="14">
        <v>42887</v>
      </c>
      <c r="E1556" s="14">
        <v>42889</v>
      </c>
      <c r="F1556" s="22" t="str">
        <f>TEXT('Store Data - 2017'!$D1556,"mmmm")</f>
        <v>June</v>
      </c>
      <c r="G1556" s="22" t="str">
        <f>TEXT('Store Data - 2017'!$D1556,"dddd")</f>
        <v>Thursday</v>
      </c>
      <c r="H1556" s="13" t="s">
        <v>80</v>
      </c>
      <c r="I1556" s="13" t="s">
        <v>2701</v>
      </c>
      <c r="J1556" s="13" t="s">
        <v>2702</v>
      </c>
      <c r="K1556" s="21">
        <f>1/COUNTIF(J:J,'Store Data - 2017'!$J1556)</f>
        <v>0.16666666666666666</v>
      </c>
      <c r="L1556" s="13" t="s">
        <v>25</v>
      </c>
      <c r="M1556" s="13" t="s">
        <v>26</v>
      </c>
      <c r="N1556" s="13" t="s">
        <v>1786</v>
      </c>
      <c r="O1556" s="13" t="s">
        <v>166</v>
      </c>
      <c r="P1556" s="13">
        <v>43017</v>
      </c>
      <c r="Q1556" s="13" t="s">
        <v>40</v>
      </c>
      <c r="R1556" s="13" t="s">
        <v>1253</v>
      </c>
      <c r="S1556" s="13" t="s">
        <v>31</v>
      </c>
      <c r="T1556" s="13" t="s">
        <v>32</v>
      </c>
      <c r="U1556" s="13" t="s">
        <v>1254</v>
      </c>
      <c r="V1556" s="15">
        <v>27.744</v>
      </c>
      <c r="W1556" s="13">
        <v>6</v>
      </c>
      <c r="X1556" s="13">
        <v>0.2</v>
      </c>
      <c r="Y1556" s="15">
        <v>10.0572</v>
      </c>
    </row>
    <row r="1557" spans="1:25" x14ac:dyDescent="0.3">
      <c r="A1557" s="16">
        <v>4840</v>
      </c>
      <c r="B1557" s="16" t="s">
        <v>4241</v>
      </c>
      <c r="C1557" s="21">
        <f>1/COUNTIF(B:B,'Store Data - 2017'!$B1557)</f>
        <v>0.33333333333333331</v>
      </c>
      <c r="D1557" s="17">
        <v>42887</v>
      </c>
      <c r="E1557" s="17">
        <v>42889</v>
      </c>
      <c r="F1557" s="22" t="str">
        <f>TEXT('Store Data - 2017'!$D1557,"mmmm")</f>
        <v>June</v>
      </c>
      <c r="G1557" s="22" t="str">
        <f>TEXT('Store Data - 2017'!$D1557,"dddd")</f>
        <v>Thursday</v>
      </c>
      <c r="H1557" s="16" t="s">
        <v>80</v>
      </c>
      <c r="I1557" s="16" t="s">
        <v>2701</v>
      </c>
      <c r="J1557" s="16" t="s">
        <v>2702</v>
      </c>
      <c r="K1557" s="21">
        <f>1/COUNTIF(J:J,'Store Data - 2017'!$J1557)</f>
        <v>0.16666666666666666</v>
      </c>
      <c r="L1557" s="16" t="s">
        <v>25</v>
      </c>
      <c r="M1557" s="16" t="s">
        <v>26</v>
      </c>
      <c r="N1557" s="16" t="s">
        <v>1786</v>
      </c>
      <c r="O1557" s="16" t="s">
        <v>166</v>
      </c>
      <c r="P1557" s="16">
        <v>43017</v>
      </c>
      <c r="Q1557" s="16" t="s">
        <v>40</v>
      </c>
      <c r="R1557" s="16" t="s">
        <v>242</v>
      </c>
      <c r="S1557" s="16" t="s">
        <v>61</v>
      </c>
      <c r="T1557" s="16" t="s">
        <v>62</v>
      </c>
      <c r="U1557" s="16" t="s">
        <v>243</v>
      </c>
      <c r="V1557" s="18">
        <v>158.376</v>
      </c>
      <c r="W1557" s="16">
        <v>4</v>
      </c>
      <c r="X1557" s="16">
        <v>0.4</v>
      </c>
      <c r="Y1557" s="18">
        <v>-34.314799999999998</v>
      </c>
    </row>
    <row r="1558" spans="1:25" x14ac:dyDescent="0.3">
      <c r="A1558" s="13">
        <v>4841</v>
      </c>
      <c r="B1558" s="13" t="s">
        <v>4242</v>
      </c>
      <c r="C1558" s="21">
        <f>1/COUNTIF(B:B,'Store Data - 2017'!$B1558)</f>
        <v>1</v>
      </c>
      <c r="D1558" s="14">
        <v>43059</v>
      </c>
      <c r="E1558" s="14">
        <v>43064</v>
      </c>
      <c r="F1558" s="22" t="str">
        <f>TEXT('Store Data - 2017'!$D1558,"mmmm")</f>
        <v>November</v>
      </c>
      <c r="G1558" s="22" t="str">
        <f>TEXT('Store Data - 2017'!$D1558,"dddd")</f>
        <v>Monday</v>
      </c>
      <c r="H1558" s="13" t="s">
        <v>22</v>
      </c>
      <c r="I1558" s="13" t="s">
        <v>2089</v>
      </c>
      <c r="J1558" s="13" t="s">
        <v>2090</v>
      </c>
      <c r="K1558" s="21">
        <f>1/COUNTIF(J:J,'Store Data - 2017'!$J1558)</f>
        <v>0.2</v>
      </c>
      <c r="L1558" s="13" t="s">
        <v>48</v>
      </c>
      <c r="M1558" s="13" t="s">
        <v>26</v>
      </c>
      <c r="N1558" s="13" t="s">
        <v>1892</v>
      </c>
      <c r="O1558" s="13" t="s">
        <v>446</v>
      </c>
      <c r="P1558" s="13">
        <v>42420</v>
      </c>
      <c r="Q1558" s="13" t="s">
        <v>29</v>
      </c>
      <c r="R1558" s="13" t="s">
        <v>128</v>
      </c>
      <c r="S1558" s="13" t="s">
        <v>42</v>
      </c>
      <c r="T1558" s="13" t="s">
        <v>87</v>
      </c>
      <c r="U1558" s="13" t="s">
        <v>129</v>
      </c>
      <c r="V1558" s="15">
        <v>27.58</v>
      </c>
      <c r="W1558" s="13">
        <v>2</v>
      </c>
      <c r="X1558" s="13">
        <v>0</v>
      </c>
      <c r="Y1558" s="15">
        <v>11.583600000000001</v>
      </c>
    </row>
    <row r="1559" spans="1:25" x14ac:dyDescent="0.3">
      <c r="A1559" s="16">
        <v>4843</v>
      </c>
      <c r="B1559" s="16" t="s">
        <v>4243</v>
      </c>
      <c r="C1559" s="21">
        <f>1/COUNTIF(B:B,'Store Data - 2017'!$B1559)</f>
        <v>1</v>
      </c>
      <c r="D1559" s="17">
        <v>43007</v>
      </c>
      <c r="E1559" s="17">
        <v>43012</v>
      </c>
      <c r="F1559" s="22" t="str">
        <f>TEXT('Store Data - 2017'!$D1559,"mmmm")</f>
        <v>September</v>
      </c>
      <c r="G1559" s="22" t="str">
        <f>TEXT('Store Data - 2017'!$D1559,"dddd")</f>
        <v>Friday</v>
      </c>
      <c r="H1559" s="16" t="s">
        <v>22</v>
      </c>
      <c r="I1559" s="16" t="s">
        <v>4244</v>
      </c>
      <c r="J1559" s="16" t="s">
        <v>4245</v>
      </c>
      <c r="K1559" s="21">
        <f>1/COUNTIF(J:J,'Store Data - 2017'!$J1559)</f>
        <v>1</v>
      </c>
      <c r="L1559" s="16" t="s">
        <v>25</v>
      </c>
      <c r="M1559" s="16" t="s">
        <v>26</v>
      </c>
      <c r="N1559" s="16" t="s">
        <v>3539</v>
      </c>
      <c r="O1559" s="16" t="s">
        <v>227</v>
      </c>
      <c r="P1559" s="16">
        <v>38109</v>
      </c>
      <c r="Q1559" s="16" t="s">
        <v>29</v>
      </c>
      <c r="R1559" s="16" t="s">
        <v>4246</v>
      </c>
      <c r="S1559" s="16" t="s">
        <v>31</v>
      </c>
      <c r="T1559" s="16" t="s">
        <v>70</v>
      </c>
      <c r="U1559" s="16" t="s">
        <v>4247</v>
      </c>
      <c r="V1559" s="18">
        <v>243.92</v>
      </c>
      <c r="W1559" s="16">
        <v>5</v>
      </c>
      <c r="X1559" s="16">
        <v>0.2</v>
      </c>
      <c r="Y1559" s="18">
        <v>-54.881999999999998</v>
      </c>
    </row>
    <row r="1560" spans="1:25" x14ac:dyDescent="0.3">
      <c r="A1560" s="13">
        <v>4860</v>
      </c>
      <c r="B1560" s="13" t="s">
        <v>4248</v>
      </c>
      <c r="C1560" s="21">
        <f>1/COUNTIF(B:B,'Store Data - 2017'!$B1560)</f>
        <v>1</v>
      </c>
      <c r="D1560" s="14">
        <v>43084</v>
      </c>
      <c r="E1560" s="14">
        <v>43088</v>
      </c>
      <c r="F1560" s="22" t="str">
        <f>TEXT('Store Data - 2017'!$D1560,"mmmm")</f>
        <v>December</v>
      </c>
      <c r="G1560" s="22" t="str">
        <f>TEXT('Store Data - 2017'!$D1560,"dddd")</f>
        <v>Friday</v>
      </c>
      <c r="H1560" s="13" t="s">
        <v>22</v>
      </c>
      <c r="I1560" s="13" t="s">
        <v>393</v>
      </c>
      <c r="J1560" s="13" t="s">
        <v>394</v>
      </c>
      <c r="K1560" s="21">
        <f>1/COUNTIF(J:J,'Store Data - 2017'!$J1560)</f>
        <v>6.25E-2</v>
      </c>
      <c r="L1560" s="13" t="s">
        <v>57</v>
      </c>
      <c r="M1560" s="13" t="s">
        <v>26</v>
      </c>
      <c r="N1560" s="13" t="s">
        <v>4249</v>
      </c>
      <c r="O1560" s="13" t="s">
        <v>59</v>
      </c>
      <c r="P1560" s="13">
        <v>60302</v>
      </c>
      <c r="Q1560" s="13" t="s">
        <v>51</v>
      </c>
      <c r="R1560" s="13" t="s">
        <v>4250</v>
      </c>
      <c r="S1560" s="13" t="s">
        <v>31</v>
      </c>
      <c r="T1560" s="13" t="s">
        <v>146</v>
      </c>
      <c r="U1560" s="13" t="s">
        <v>4251</v>
      </c>
      <c r="V1560" s="15">
        <v>10.192</v>
      </c>
      <c r="W1560" s="13">
        <v>7</v>
      </c>
      <c r="X1560" s="13">
        <v>0.2</v>
      </c>
      <c r="Y1560" s="15">
        <v>1.0192000000000001</v>
      </c>
    </row>
    <row r="1561" spans="1:25" x14ac:dyDescent="0.3">
      <c r="A1561" s="16">
        <v>4865</v>
      </c>
      <c r="B1561" s="16" t="s">
        <v>4252</v>
      </c>
      <c r="C1561" s="21">
        <f>1/COUNTIF(B:B,'Store Data - 2017'!$B1561)</f>
        <v>1</v>
      </c>
      <c r="D1561" s="17">
        <v>42912</v>
      </c>
      <c r="E1561" s="17">
        <v>42916</v>
      </c>
      <c r="F1561" s="22" t="str">
        <f>TEXT('Store Data - 2017'!$D1561,"mmmm")</f>
        <v>June</v>
      </c>
      <c r="G1561" s="22" t="str">
        <f>TEXT('Store Data - 2017'!$D1561,"dddd")</f>
        <v>Monday</v>
      </c>
      <c r="H1561" s="16" t="s">
        <v>22</v>
      </c>
      <c r="I1561" s="16" t="s">
        <v>3678</v>
      </c>
      <c r="J1561" s="16" t="s">
        <v>3679</v>
      </c>
      <c r="K1561" s="21">
        <f>1/COUNTIF(J:J,'Store Data - 2017'!$J1561)</f>
        <v>0.2</v>
      </c>
      <c r="L1561" s="16" t="s">
        <v>25</v>
      </c>
      <c r="M1561" s="16" t="s">
        <v>26</v>
      </c>
      <c r="N1561" s="16" t="s">
        <v>126</v>
      </c>
      <c r="O1561" s="16" t="s">
        <v>127</v>
      </c>
      <c r="P1561" s="16">
        <v>10024</v>
      </c>
      <c r="Q1561" s="16" t="s">
        <v>40</v>
      </c>
      <c r="R1561" s="16" t="s">
        <v>4253</v>
      </c>
      <c r="S1561" s="16" t="s">
        <v>61</v>
      </c>
      <c r="T1561" s="16" t="s">
        <v>62</v>
      </c>
      <c r="U1561" s="16" t="s">
        <v>4254</v>
      </c>
      <c r="V1561" s="18">
        <v>239.97</v>
      </c>
      <c r="W1561" s="16">
        <v>3</v>
      </c>
      <c r="X1561" s="16">
        <v>0</v>
      </c>
      <c r="Y1561" s="18">
        <v>67.191599999999994</v>
      </c>
    </row>
    <row r="1562" spans="1:25" x14ac:dyDescent="0.3">
      <c r="A1562" s="13">
        <v>4866</v>
      </c>
      <c r="B1562" s="13" t="s">
        <v>4255</v>
      </c>
      <c r="C1562" s="21">
        <f>1/COUNTIF(B:B,'Store Data - 2017'!$B1562)</f>
        <v>0.25</v>
      </c>
      <c r="D1562" s="14">
        <v>43052</v>
      </c>
      <c r="E1562" s="14">
        <v>43057</v>
      </c>
      <c r="F1562" s="22" t="str">
        <f>TEXT('Store Data - 2017'!$D1562,"mmmm")</f>
        <v>November</v>
      </c>
      <c r="G1562" s="22" t="str">
        <f>TEXT('Store Data - 2017'!$D1562,"dddd")</f>
        <v>Monday</v>
      </c>
      <c r="H1562" s="13" t="s">
        <v>22</v>
      </c>
      <c r="I1562" s="13" t="s">
        <v>4256</v>
      </c>
      <c r="J1562" s="13" t="s">
        <v>4257</v>
      </c>
      <c r="K1562" s="21">
        <f>1/COUNTIF(J:J,'Store Data - 2017'!$J1562)</f>
        <v>0.16666666666666666</v>
      </c>
      <c r="L1562" s="13" t="s">
        <v>25</v>
      </c>
      <c r="M1562" s="13" t="s">
        <v>26</v>
      </c>
      <c r="N1562" s="13" t="s">
        <v>432</v>
      </c>
      <c r="O1562" s="13" t="s">
        <v>433</v>
      </c>
      <c r="P1562" s="13">
        <v>98103</v>
      </c>
      <c r="Q1562" s="13" t="s">
        <v>120</v>
      </c>
      <c r="R1562" s="13" t="s">
        <v>4258</v>
      </c>
      <c r="S1562" s="13" t="s">
        <v>42</v>
      </c>
      <c r="T1562" s="13" t="s">
        <v>43</v>
      </c>
      <c r="U1562" s="13" t="s">
        <v>4259</v>
      </c>
      <c r="V1562" s="15">
        <v>2404.7040000000002</v>
      </c>
      <c r="W1562" s="13">
        <v>6</v>
      </c>
      <c r="X1562" s="13">
        <v>0.2</v>
      </c>
      <c r="Y1562" s="15">
        <v>150.29400000000001</v>
      </c>
    </row>
    <row r="1563" spans="1:25" x14ac:dyDescent="0.3">
      <c r="A1563" s="16">
        <v>4867</v>
      </c>
      <c r="B1563" s="16" t="s">
        <v>4255</v>
      </c>
      <c r="C1563" s="21">
        <f>1/COUNTIF(B:B,'Store Data - 2017'!$B1563)</f>
        <v>0.25</v>
      </c>
      <c r="D1563" s="17">
        <v>43052</v>
      </c>
      <c r="E1563" s="17">
        <v>43057</v>
      </c>
      <c r="F1563" s="22" t="str">
        <f>TEXT('Store Data - 2017'!$D1563,"mmmm")</f>
        <v>November</v>
      </c>
      <c r="G1563" s="22" t="str">
        <f>TEXT('Store Data - 2017'!$D1563,"dddd")</f>
        <v>Monday</v>
      </c>
      <c r="H1563" s="16" t="s">
        <v>22</v>
      </c>
      <c r="I1563" s="16" t="s">
        <v>4256</v>
      </c>
      <c r="J1563" s="16" t="s">
        <v>4257</v>
      </c>
      <c r="K1563" s="21">
        <f>1/COUNTIF(J:J,'Store Data - 2017'!$J1563)</f>
        <v>0.16666666666666666</v>
      </c>
      <c r="L1563" s="16" t="s">
        <v>25</v>
      </c>
      <c r="M1563" s="16" t="s">
        <v>26</v>
      </c>
      <c r="N1563" s="16" t="s">
        <v>432</v>
      </c>
      <c r="O1563" s="16" t="s">
        <v>433</v>
      </c>
      <c r="P1563" s="16">
        <v>98103</v>
      </c>
      <c r="Q1563" s="16" t="s">
        <v>120</v>
      </c>
      <c r="R1563" s="16" t="s">
        <v>4004</v>
      </c>
      <c r="S1563" s="16" t="s">
        <v>31</v>
      </c>
      <c r="T1563" s="16" t="s">
        <v>84</v>
      </c>
      <c r="U1563" s="16" t="s">
        <v>4005</v>
      </c>
      <c r="V1563" s="18">
        <v>563.024</v>
      </c>
      <c r="W1563" s="16">
        <v>11</v>
      </c>
      <c r="X1563" s="16">
        <v>0.2</v>
      </c>
      <c r="Y1563" s="18">
        <v>190.0206</v>
      </c>
    </row>
    <row r="1564" spans="1:25" x14ac:dyDescent="0.3">
      <c r="A1564" s="13">
        <v>4868</v>
      </c>
      <c r="B1564" s="13" t="s">
        <v>4255</v>
      </c>
      <c r="C1564" s="21">
        <f>1/COUNTIF(B:B,'Store Data - 2017'!$B1564)</f>
        <v>0.25</v>
      </c>
      <c r="D1564" s="14">
        <v>43052</v>
      </c>
      <c r="E1564" s="14">
        <v>43057</v>
      </c>
      <c r="F1564" s="22" t="str">
        <f>TEXT('Store Data - 2017'!$D1564,"mmmm")</f>
        <v>November</v>
      </c>
      <c r="G1564" s="22" t="str">
        <f>TEXT('Store Data - 2017'!$D1564,"dddd")</f>
        <v>Monday</v>
      </c>
      <c r="H1564" s="13" t="s">
        <v>22</v>
      </c>
      <c r="I1564" s="13" t="s">
        <v>4256</v>
      </c>
      <c r="J1564" s="13" t="s">
        <v>4257</v>
      </c>
      <c r="K1564" s="21">
        <f>1/COUNTIF(J:J,'Store Data - 2017'!$J1564)</f>
        <v>0.16666666666666666</v>
      </c>
      <c r="L1564" s="13" t="s">
        <v>25</v>
      </c>
      <c r="M1564" s="13" t="s">
        <v>26</v>
      </c>
      <c r="N1564" s="13" t="s">
        <v>432</v>
      </c>
      <c r="O1564" s="13" t="s">
        <v>433</v>
      </c>
      <c r="P1564" s="13">
        <v>98103</v>
      </c>
      <c r="Q1564" s="13" t="s">
        <v>120</v>
      </c>
      <c r="R1564" s="13" t="s">
        <v>3795</v>
      </c>
      <c r="S1564" s="13" t="s">
        <v>31</v>
      </c>
      <c r="T1564" s="13" t="s">
        <v>70</v>
      </c>
      <c r="U1564" s="13" t="s">
        <v>3796</v>
      </c>
      <c r="V1564" s="15">
        <v>344.91</v>
      </c>
      <c r="W1564" s="13">
        <v>3</v>
      </c>
      <c r="X1564" s="13">
        <v>0</v>
      </c>
      <c r="Y1564" s="15">
        <v>10.347300000000001</v>
      </c>
    </row>
    <row r="1565" spans="1:25" x14ac:dyDescent="0.3">
      <c r="A1565" s="16">
        <v>4869</v>
      </c>
      <c r="B1565" s="16" t="s">
        <v>4255</v>
      </c>
      <c r="C1565" s="21">
        <f>1/COUNTIF(B:B,'Store Data - 2017'!$B1565)</f>
        <v>0.25</v>
      </c>
      <c r="D1565" s="17">
        <v>43052</v>
      </c>
      <c r="E1565" s="17">
        <v>43057</v>
      </c>
      <c r="F1565" s="22" t="str">
        <f>TEXT('Store Data - 2017'!$D1565,"mmmm")</f>
        <v>November</v>
      </c>
      <c r="G1565" s="22" t="str">
        <f>TEXT('Store Data - 2017'!$D1565,"dddd")</f>
        <v>Monday</v>
      </c>
      <c r="H1565" s="16" t="s">
        <v>22</v>
      </c>
      <c r="I1565" s="16" t="s">
        <v>4256</v>
      </c>
      <c r="J1565" s="16" t="s">
        <v>4257</v>
      </c>
      <c r="K1565" s="21">
        <f>1/COUNTIF(J:J,'Store Data - 2017'!$J1565)</f>
        <v>0.16666666666666666</v>
      </c>
      <c r="L1565" s="16" t="s">
        <v>25</v>
      </c>
      <c r="M1565" s="16" t="s">
        <v>26</v>
      </c>
      <c r="N1565" s="16" t="s">
        <v>432</v>
      </c>
      <c r="O1565" s="16" t="s">
        <v>433</v>
      </c>
      <c r="P1565" s="16">
        <v>98103</v>
      </c>
      <c r="Q1565" s="16" t="s">
        <v>120</v>
      </c>
      <c r="R1565" s="16" t="s">
        <v>1097</v>
      </c>
      <c r="S1565" s="16" t="s">
        <v>31</v>
      </c>
      <c r="T1565" s="16" t="s">
        <v>113</v>
      </c>
      <c r="U1565" s="16" t="s">
        <v>1098</v>
      </c>
      <c r="V1565" s="18">
        <v>8.64</v>
      </c>
      <c r="W1565" s="16">
        <v>3</v>
      </c>
      <c r="X1565" s="16">
        <v>0</v>
      </c>
      <c r="Y1565" s="18">
        <v>4.2336</v>
      </c>
    </row>
    <row r="1566" spans="1:25" x14ac:dyDescent="0.3">
      <c r="A1566" s="13">
        <v>4870</v>
      </c>
      <c r="B1566" s="13" t="s">
        <v>4260</v>
      </c>
      <c r="C1566" s="21">
        <f>1/COUNTIF(B:B,'Store Data - 2017'!$B1566)</f>
        <v>0.5</v>
      </c>
      <c r="D1566" s="14">
        <v>43063</v>
      </c>
      <c r="E1566" s="14">
        <v>43068</v>
      </c>
      <c r="F1566" s="22" t="str">
        <f>TEXT('Store Data - 2017'!$D1566,"mmmm")</f>
        <v>November</v>
      </c>
      <c r="G1566" s="22" t="str">
        <f>TEXT('Store Data - 2017'!$D1566,"dddd")</f>
        <v>Friday</v>
      </c>
      <c r="H1566" s="13" t="s">
        <v>22</v>
      </c>
      <c r="I1566" s="13" t="s">
        <v>4261</v>
      </c>
      <c r="J1566" s="13" t="s">
        <v>4262</v>
      </c>
      <c r="K1566" s="21">
        <f>1/COUNTIF(J:J,'Store Data - 2017'!$J1566)</f>
        <v>0.2</v>
      </c>
      <c r="L1566" s="13" t="s">
        <v>57</v>
      </c>
      <c r="M1566" s="13" t="s">
        <v>26</v>
      </c>
      <c r="N1566" s="13" t="s">
        <v>867</v>
      </c>
      <c r="O1566" s="13" t="s">
        <v>39</v>
      </c>
      <c r="P1566" s="13">
        <v>17602</v>
      </c>
      <c r="Q1566" s="13" t="s">
        <v>40</v>
      </c>
      <c r="R1566" s="13" t="s">
        <v>4263</v>
      </c>
      <c r="S1566" s="13" t="s">
        <v>61</v>
      </c>
      <c r="T1566" s="13" t="s">
        <v>62</v>
      </c>
      <c r="U1566" s="13" t="s">
        <v>4264</v>
      </c>
      <c r="V1566" s="15">
        <v>89.988</v>
      </c>
      <c r="W1566" s="13">
        <v>2</v>
      </c>
      <c r="X1566" s="13">
        <v>0.4</v>
      </c>
      <c r="Y1566" s="15">
        <v>-14.997999999999999</v>
      </c>
    </row>
    <row r="1567" spans="1:25" x14ac:dyDescent="0.3">
      <c r="A1567" s="16">
        <v>4871</v>
      </c>
      <c r="B1567" s="16" t="s">
        <v>4260</v>
      </c>
      <c r="C1567" s="21">
        <f>1/COUNTIF(B:B,'Store Data - 2017'!$B1567)</f>
        <v>0.5</v>
      </c>
      <c r="D1567" s="17">
        <v>43063</v>
      </c>
      <c r="E1567" s="17">
        <v>43068</v>
      </c>
      <c r="F1567" s="22" t="str">
        <f>TEXT('Store Data - 2017'!$D1567,"mmmm")</f>
        <v>November</v>
      </c>
      <c r="G1567" s="22" t="str">
        <f>TEXT('Store Data - 2017'!$D1567,"dddd")</f>
        <v>Friday</v>
      </c>
      <c r="H1567" s="16" t="s">
        <v>22</v>
      </c>
      <c r="I1567" s="16" t="s">
        <v>4261</v>
      </c>
      <c r="J1567" s="16" t="s">
        <v>4262</v>
      </c>
      <c r="K1567" s="21">
        <f>1/COUNTIF(J:J,'Store Data - 2017'!$J1567)</f>
        <v>0.2</v>
      </c>
      <c r="L1567" s="16" t="s">
        <v>57</v>
      </c>
      <c r="M1567" s="16" t="s">
        <v>26</v>
      </c>
      <c r="N1567" s="16" t="s">
        <v>867</v>
      </c>
      <c r="O1567" s="16" t="s">
        <v>39</v>
      </c>
      <c r="P1567" s="16">
        <v>17602</v>
      </c>
      <c r="Q1567" s="16" t="s">
        <v>40</v>
      </c>
      <c r="R1567" s="16" t="s">
        <v>3498</v>
      </c>
      <c r="S1567" s="16" t="s">
        <v>31</v>
      </c>
      <c r="T1567" s="16" t="s">
        <v>32</v>
      </c>
      <c r="U1567" s="16" t="s">
        <v>3499</v>
      </c>
      <c r="V1567" s="18">
        <v>229.54400000000001</v>
      </c>
      <c r="W1567" s="16">
        <v>7</v>
      </c>
      <c r="X1567" s="16">
        <v>0.2</v>
      </c>
      <c r="Y1567" s="18">
        <v>83.209699999999998</v>
      </c>
    </row>
    <row r="1568" spans="1:25" x14ac:dyDescent="0.3">
      <c r="A1568" s="13">
        <v>4872</v>
      </c>
      <c r="B1568" s="13" t="s">
        <v>4265</v>
      </c>
      <c r="C1568" s="21">
        <f>1/COUNTIF(B:B,'Store Data - 2017'!$B1568)</f>
        <v>0.25</v>
      </c>
      <c r="D1568" s="14">
        <v>42878</v>
      </c>
      <c r="E1568" s="14">
        <v>42882</v>
      </c>
      <c r="F1568" s="22" t="str">
        <f>TEXT('Store Data - 2017'!$D1568,"mmmm")</f>
        <v>May</v>
      </c>
      <c r="G1568" s="22" t="str">
        <f>TEXT('Store Data - 2017'!$D1568,"dddd")</f>
        <v>Tuesday</v>
      </c>
      <c r="H1568" s="13" t="s">
        <v>22</v>
      </c>
      <c r="I1568" s="13" t="s">
        <v>3979</v>
      </c>
      <c r="J1568" s="13" t="s">
        <v>3980</v>
      </c>
      <c r="K1568" s="21">
        <f>1/COUNTIF(J:J,'Store Data - 2017'!$J1568)</f>
        <v>0.16666666666666666</v>
      </c>
      <c r="L1568" s="13" t="s">
        <v>25</v>
      </c>
      <c r="M1568" s="13" t="s">
        <v>26</v>
      </c>
      <c r="N1568" s="13" t="s">
        <v>49</v>
      </c>
      <c r="O1568" s="13" t="s">
        <v>50</v>
      </c>
      <c r="P1568" s="13">
        <v>77095</v>
      </c>
      <c r="Q1568" s="13" t="s">
        <v>51</v>
      </c>
      <c r="R1568" s="13" t="s">
        <v>4266</v>
      </c>
      <c r="S1568" s="13" t="s">
        <v>31</v>
      </c>
      <c r="T1568" s="13" t="s">
        <v>172</v>
      </c>
      <c r="U1568" s="13" t="s">
        <v>4267</v>
      </c>
      <c r="V1568" s="15">
        <v>1.8240000000000001</v>
      </c>
      <c r="W1568" s="13">
        <v>2</v>
      </c>
      <c r="X1568" s="13">
        <v>0.2</v>
      </c>
      <c r="Y1568" s="15">
        <v>0.61560000000000004</v>
      </c>
    </row>
    <row r="1569" spans="1:25" x14ac:dyDescent="0.3">
      <c r="A1569" s="16">
        <v>4873</v>
      </c>
      <c r="B1569" s="16" t="s">
        <v>4265</v>
      </c>
      <c r="C1569" s="21">
        <f>1/COUNTIF(B:B,'Store Data - 2017'!$B1569)</f>
        <v>0.25</v>
      </c>
      <c r="D1569" s="17">
        <v>42878</v>
      </c>
      <c r="E1569" s="17">
        <v>42882</v>
      </c>
      <c r="F1569" s="22" t="str">
        <f>TEXT('Store Data - 2017'!$D1569,"mmmm")</f>
        <v>May</v>
      </c>
      <c r="G1569" s="22" t="str">
        <f>TEXT('Store Data - 2017'!$D1569,"dddd")</f>
        <v>Tuesday</v>
      </c>
      <c r="H1569" s="16" t="s">
        <v>22</v>
      </c>
      <c r="I1569" s="16" t="s">
        <v>3979</v>
      </c>
      <c r="J1569" s="16" t="s">
        <v>3980</v>
      </c>
      <c r="K1569" s="21">
        <f>1/COUNTIF(J:J,'Store Data - 2017'!$J1569)</f>
        <v>0.16666666666666666</v>
      </c>
      <c r="L1569" s="16" t="s">
        <v>25</v>
      </c>
      <c r="M1569" s="16" t="s">
        <v>26</v>
      </c>
      <c r="N1569" s="16" t="s">
        <v>49</v>
      </c>
      <c r="O1569" s="16" t="s">
        <v>50</v>
      </c>
      <c r="P1569" s="16">
        <v>77095</v>
      </c>
      <c r="Q1569" s="16" t="s">
        <v>51</v>
      </c>
      <c r="R1569" s="16" t="s">
        <v>3373</v>
      </c>
      <c r="S1569" s="16" t="s">
        <v>31</v>
      </c>
      <c r="T1569" s="16" t="s">
        <v>190</v>
      </c>
      <c r="U1569" s="16" t="s">
        <v>3374</v>
      </c>
      <c r="V1569" s="18">
        <v>18.32</v>
      </c>
      <c r="W1569" s="16">
        <v>5</v>
      </c>
      <c r="X1569" s="16">
        <v>0.8</v>
      </c>
      <c r="Y1569" s="18">
        <v>-46.716000000000001</v>
      </c>
    </row>
    <row r="1570" spans="1:25" x14ac:dyDescent="0.3">
      <c r="A1570" s="13">
        <v>4874</v>
      </c>
      <c r="B1570" s="13" t="s">
        <v>4265</v>
      </c>
      <c r="C1570" s="21">
        <f>1/COUNTIF(B:B,'Store Data - 2017'!$B1570)</f>
        <v>0.25</v>
      </c>
      <c r="D1570" s="14">
        <v>42878</v>
      </c>
      <c r="E1570" s="14">
        <v>42882</v>
      </c>
      <c r="F1570" s="22" t="str">
        <f>TEXT('Store Data - 2017'!$D1570,"mmmm")</f>
        <v>May</v>
      </c>
      <c r="G1570" s="22" t="str">
        <f>TEXT('Store Data - 2017'!$D1570,"dddd")</f>
        <v>Tuesday</v>
      </c>
      <c r="H1570" s="13" t="s">
        <v>22</v>
      </c>
      <c r="I1570" s="13" t="s">
        <v>3979</v>
      </c>
      <c r="J1570" s="13" t="s">
        <v>3980</v>
      </c>
      <c r="K1570" s="21">
        <f>1/COUNTIF(J:J,'Store Data - 2017'!$J1570)</f>
        <v>0.16666666666666666</v>
      </c>
      <c r="L1570" s="13" t="s">
        <v>25</v>
      </c>
      <c r="M1570" s="13" t="s">
        <v>26</v>
      </c>
      <c r="N1570" s="13" t="s">
        <v>49</v>
      </c>
      <c r="O1570" s="13" t="s">
        <v>50</v>
      </c>
      <c r="P1570" s="13">
        <v>77095</v>
      </c>
      <c r="Q1570" s="13" t="s">
        <v>51</v>
      </c>
      <c r="R1570" s="13" t="s">
        <v>3176</v>
      </c>
      <c r="S1570" s="13" t="s">
        <v>31</v>
      </c>
      <c r="T1570" s="13" t="s">
        <v>70</v>
      </c>
      <c r="U1570" s="13" t="s">
        <v>3177</v>
      </c>
      <c r="V1570" s="15">
        <v>48.816000000000003</v>
      </c>
      <c r="W1570" s="13">
        <v>3</v>
      </c>
      <c r="X1570" s="13">
        <v>0.2</v>
      </c>
      <c r="Y1570" s="15">
        <v>-11.5938</v>
      </c>
    </row>
    <row r="1571" spans="1:25" x14ac:dyDescent="0.3">
      <c r="A1571" s="16">
        <v>4875</v>
      </c>
      <c r="B1571" s="16" t="s">
        <v>4265</v>
      </c>
      <c r="C1571" s="21">
        <f>1/COUNTIF(B:B,'Store Data - 2017'!$B1571)</f>
        <v>0.25</v>
      </c>
      <c r="D1571" s="17">
        <v>42878</v>
      </c>
      <c r="E1571" s="17">
        <v>42882</v>
      </c>
      <c r="F1571" s="22" t="str">
        <f>TEXT('Store Data - 2017'!$D1571,"mmmm")</f>
        <v>May</v>
      </c>
      <c r="G1571" s="22" t="str">
        <f>TEXT('Store Data - 2017'!$D1571,"dddd")</f>
        <v>Tuesday</v>
      </c>
      <c r="H1571" s="16" t="s">
        <v>22</v>
      </c>
      <c r="I1571" s="16" t="s">
        <v>3979</v>
      </c>
      <c r="J1571" s="16" t="s">
        <v>3980</v>
      </c>
      <c r="K1571" s="21">
        <f>1/COUNTIF(J:J,'Store Data - 2017'!$J1571)</f>
        <v>0.16666666666666666</v>
      </c>
      <c r="L1571" s="16" t="s">
        <v>25</v>
      </c>
      <c r="M1571" s="16" t="s">
        <v>26</v>
      </c>
      <c r="N1571" s="16" t="s">
        <v>49</v>
      </c>
      <c r="O1571" s="16" t="s">
        <v>50</v>
      </c>
      <c r="P1571" s="16">
        <v>77095</v>
      </c>
      <c r="Q1571" s="16" t="s">
        <v>51</v>
      </c>
      <c r="R1571" s="16" t="s">
        <v>626</v>
      </c>
      <c r="S1571" s="16" t="s">
        <v>31</v>
      </c>
      <c r="T1571" s="16" t="s">
        <v>84</v>
      </c>
      <c r="U1571" s="16" t="s">
        <v>627</v>
      </c>
      <c r="V1571" s="18">
        <v>1.1879999999999999</v>
      </c>
      <c r="W1571" s="16">
        <v>1</v>
      </c>
      <c r="X1571" s="16">
        <v>0.8</v>
      </c>
      <c r="Y1571" s="18">
        <v>-1.9601999999999999</v>
      </c>
    </row>
    <row r="1572" spans="1:25" x14ac:dyDescent="0.3">
      <c r="A1572" s="13">
        <v>4880</v>
      </c>
      <c r="B1572" s="13" t="s">
        <v>4268</v>
      </c>
      <c r="C1572" s="21">
        <f>1/COUNTIF(B:B,'Store Data - 2017'!$B1572)</f>
        <v>0.25</v>
      </c>
      <c r="D1572" s="14">
        <v>43041</v>
      </c>
      <c r="E1572" s="14">
        <v>43044</v>
      </c>
      <c r="F1572" s="22" t="str">
        <f>TEXT('Store Data - 2017'!$D1572,"mmmm")</f>
        <v>November</v>
      </c>
      <c r="G1572" s="22" t="str">
        <f>TEXT('Store Data - 2017'!$D1572,"dddd")</f>
        <v>Thursday</v>
      </c>
      <c r="H1572" s="13" t="s">
        <v>35</v>
      </c>
      <c r="I1572" s="13" t="s">
        <v>4269</v>
      </c>
      <c r="J1572" s="13" t="s">
        <v>4270</v>
      </c>
      <c r="K1572" s="21">
        <f>1/COUNTIF(J:J,'Store Data - 2017'!$J1572)</f>
        <v>0.25</v>
      </c>
      <c r="L1572" s="13" t="s">
        <v>57</v>
      </c>
      <c r="M1572" s="13" t="s">
        <v>26</v>
      </c>
      <c r="N1572" s="13" t="s">
        <v>1892</v>
      </c>
      <c r="O1572" s="13" t="s">
        <v>446</v>
      </c>
      <c r="P1572" s="13">
        <v>42420</v>
      </c>
      <c r="Q1572" s="13" t="s">
        <v>29</v>
      </c>
      <c r="R1572" s="13" t="s">
        <v>4271</v>
      </c>
      <c r="S1572" s="13" t="s">
        <v>31</v>
      </c>
      <c r="T1572" s="13" t="s">
        <v>180</v>
      </c>
      <c r="U1572" s="13" t="s">
        <v>4272</v>
      </c>
      <c r="V1572" s="15">
        <v>5.32</v>
      </c>
      <c r="W1572" s="13">
        <v>2</v>
      </c>
      <c r="X1572" s="13">
        <v>0</v>
      </c>
      <c r="Y1572" s="15">
        <v>2.6067999999999998</v>
      </c>
    </row>
    <row r="1573" spans="1:25" x14ac:dyDescent="0.3">
      <c r="A1573" s="16">
        <v>4881</v>
      </c>
      <c r="B1573" s="16" t="s">
        <v>4268</v>
      </c>
      <c r="C1573" s="21">
        <f>1/COUNTIF(B:B,'Store Data - 2017'!$B1573)</f>
        <v>0.25</v>
      </c>
      <c r="D1573" s="17">
        <v>43041</v>
      </c>
      <c r="E1573" s="17">
        <v>43044</v>
      </c>
      <c r="F1573" s="22" t="str">
        <f>TEXT('Store Data - 2017'!$D1573,"mmmm")</f>
        <v>November</v>
      </c>
      <c r="G1573" s="22" t="str">
        <f>TEXT('Store Data - 2017'!$D1573,"dddd")</f>
        <v>Thursday</v>
      </c>
      <c r="H1573" s="16" t="s">
        <v>35</v>
      </c>
      <c r="I1573" s="16" t="s">
        <v>4269</v>
      </c>
      <c r="J1573" s="16" t="s">
        <v>4270</v>
      </c>
      <c r="K1573" s="21">
        <f>1/COUNTIF(J:J,'Store Data - 2017'!$J1573)</f>
        <v>0.25</v>
      </c>
      <c r="L1573" s="16" t="s">
        <v>57</v>
      </c>
      <c r="M1573" s="16" t="s">
        <v>26</v>
      </c>
      <c r="N1573" s="16" t="s">
        <v>1892</v>
      </c>
      <c r="O1573" s="16" t="s">
        <v>446</v>
      </c>
      <c r="P1573" s="16">
        <v>42420</v>
      </c>
      <c r="Q1573" s="16" t="s">
        <v>29</v>
      </c>
      <c r="R1573" s="16" t="s">
        <v>4273</v>
      </c>
      <c r="S1573" s="16" t="s">
        <v>42</v>
      </c>
      <c r="T1573" s="16" t="s">
        <v>43</v>
      </c>
      <c r="U1573" s="16" t="s">
        <v>4274</v>
      </c>
      <c r="V1573" s="18">
        <v>975.92</v>
      </c>
      <c r="W1573" s="16">
        <v>4</v>
      </c>
      <c r="X1573" s="16">
        <v>0</v>
      </c>
      <c r="Y1573" s="18">
        <v>292.77600000000001</v>
      </c>
    </row>
    <row r="1574" spans="1:25" x14ac:dyDescent="0.3">
      <c r="A1574" s="13">
        <v>4882</v>
      </c>
      <c r="B1574" s="13" t="s">
        <v>4268</v>
      </c>
      <c r="C1574" s="21">
        <f>1/COUNTIF(B:B,'Store Data - 2017'!$B1574)</f>
        <v>0.25</v>
      </c>
      <c r="D1574" s="14">
        <v>43041</v>
      </c>
      <c r="E1574" s="14">
        <v>43044</v>
      </c>
      <c r="F1574" s="22" t="str">
        <f>TEXT('Store Data - 2017'!$D1574,"mmmm")</f>
        <v>November</v>
      </c>
      <c r="G1574" s="22" t="str">
        <f>TEXT('Store Data - 2017'!$D1574,"dddd")</f>
        <v>Thursday</v>
      </c>
      <c r="H1574" s="13" t="s">
        <v>35</v>
      </c>
      <c r="I1574" s="13" t="s">
        <v>4269</v>
      </c>
      <c r="J1574" s="13" t="s">
        <v>4270</v>
      </c>
      <c r="K1574" s="21">
        <f>1/COUNTIF(J:J,'Store Data - 2017'!$J1574)</f>
        <v>0.25</v>
      </c>
      <c r="L1574" s="13" t="s">
        <v>57</v>
      </c>
      <c r="M1574" s="13" t="s">
        <v>26</v>
      </c>
      <c r="N1574" s="13" t="s">
        <v>1892</v>
      </c>
      <c r="O1574" s="13" t="s">
        <v>446</v>
      </c>
      <c r="P1574" s="13">
        <v>42420</v>
      </c>
      <c r="Q1574" s="13" t="s">
        <v>29</v>
      </c>
      <c r="R1574" s="13" t="s">
        <v>4275</v>
      </c>
      <c r="S1574" s="13" t="s">
        <v>61</v>
      </c>
      <c r="T1574" s="13" t="s">
        <v>110</v>
      </c>
      <c r="U1574" s="13" t="s">
        <v>4276</v>
      </c>
      <c r="V1574" s="15">
        <v>2249.91</v>
      </c>
      <c r="W1574" s="13">
        <v>9</v>
      </c>
      <c r="X1574" s="13">
        <v>0</v>
      </c>
      <c r="Y1574" s="15">
        <v>517.47929999999997</v>
      </c>
    </row>
    <row r="1575" spans="1:25" x14ac:dyDescent="0.3">
      <c r="A1575" s="16">
        <v>4883</v>
      </c>
      <c r="B1575" s="16" t="s">
        <v>4268</v>
      </c>
      <c r="C1575" s="21">
        <f>1/COUNTIF(B:B,'Store Data - 2017'!$B1575)</f>
        <v>0.25</v>
      </c>
      <c r="D1575" s="17">
        <v>43041</v>
      </c>
      <c r="E1575" s="17">
        <v>43044</v>
      </c>
      <c r="F1575" s="22" t="str">
        <f>TEXT('Store Data - 2017'!$D1575,"mmmm")</f>
        <v>November</v>
      </c>
      <c r="G1575" s="22" t="str">
        <f>TEXT('Store Data - 2017'!$D1575,"dddd")</f>
        <v>Thursday</v>
      </c>
      <c r="H1575" s="16" t="s">
        <v>35</v>
      </c>
      <c r="I1575" s="16" t="s">
        <v>4269</v>
      </c>
      <c r="J1575" s="16" t="s">
        <v>4270</v>
      </c>
      <c r="K1575" s="21">
        <f>1/COUNTIF(J:J,'Store Data - 2017'!$J1575)</f>
        <v>0.25</v>
      </c>
      <c r="L1575" s="16" t="s">
        <v>57</v>
      </c>
      <c r="M1575" s="16" t="s">
        <v>26</v>
      </c>
      <c r="N1575" s="16" t="s">
        <v>1892</v>
      </c>
      <c r="O1575" s="16" t="s">
        <v>446</v>
      </c>
      <c r="P1575" s="16">
        <v>42420</v>
      </c>
      <c r="Q1575" s="16" t="s">
        <v>29</v>
      </c>
      <c r="R1575" s="16" t="s">
        <v>2237</v>
      </c>
      <c r="S1575" s="16" t="s">
        <v>31</v>
      </c>
      <c r="T1575" s="16" t="s">
        <v>70</v>
      </c>
      <c r="U1575" s="16" t="s">
        <v>2238</v>
      </c>
      <c r="V1575" s="18">
        <v>59.92</v>
      </c>
      <c r="W1575" s="16">
        <v>4</v>
      </c>
      <c r="X1575" s="16">
        <v>0</v>
      </c>
      <c r="Y1575" s="18">
        <v>16.7776</v>
      </c>
    </row>
    <row r="1576" spans="1:25" x14ac:dyDescent="0.3">
      <c r="A1576" s="13">
        <v>4884</v>
      </c>
      <c r="B1576" s="13" t="s">
        <v>4277</v>
      </c>
      <c r="C1576" s="21">
        <f>1/COUNTIF(B:B,'Store Data - 2017'!$B1576)</f>
        <v>0.5</v>
      </c>
      <c r="D1576" s="14">
        <v>42802</v>
      </c>
      <c r="E1576" s="14">
        <v>42809</v>
      </c>
      <c r="F1576" s="22" t="str">
        <f>TEXT('Store Data - 2017'!$D1576,"mmmm")</f>
        <v>March</v>
      </c>
      <c r="G1576" s="22" t="str">
        <f>TEXT('Store Data - 2017'!$D1576,"dddd")</f>
        <v>Wednesday</v>
      </c>
      <c r="H1576" s="13" t="s">
        <v>22</v>
      </c>
      <c r="I1576" s="13" t="s">
        <v>2502</v>
      </c>
      <c r="J1576" s="13" t="s">
        <v>2503</v>
      </c>
      <c r="K1576" s="21">
        <f>1/COUNTIF(J:J,'Store Data - 2017'!$J1576)</f>
        <v>0.16666666666666666</v>
      </c>
      <c r="L1576" s="13" t="s">
        <v>25</v>
      </c>
      <c r="M1576" s="13" t="s">
        <v>26</v>
      </c>
      <c r="N1576" s="13" t="s">
        <v>595</v>
      </c>
      <c r="O1576" s="13" t="s">
        <v>134</v>
      </c>
      <c r="P1576" s="13">
        <v>92804</v>
      </c>
      <c r="Q1576" s="13" t="s">
        <v>120</v>
      </c>
      <c r="R1576" s="13" t="s">
        <v>4278</v>
      </c>
      <c r="S1576" s="13" t="s">
        <v>31</v>
      </c>
      <c r="T1576" s="13" t="s">
        <v>84</v>
      </c>
      <c r="U1576" s="13" t="s">
        <v>4279</v>
      </c>
      <c r="V1576" s="15">
        <v>171.2</v>
      </c>
      <c r="W1576" s="13">
        <v>5</v>
      </c>
      <c r="X1576" s="13">
        <v>0.2</v>
      </c>
      <c r="Y1576" s="15">
        <v>64.2</v>
      </c>
    </row>
    <row r="1577" spans="1:25" x14ac:dyDescent="0.3">
      <c r="A1577" s="16">
        <v>4885</v>
      </c>
      <c r="B1577" s="16" t="s">
        <v>4277</v>
      </c>
      <c r="C1577" s="21">
        <f>1/COUNTIF(B:B,'Store Data - 2017'!$B1577)</f>
        <v>0.5</v>
      </c>
      <c r="D1577" s="17">
        <v>42802</v>
      </c>
      <c r="E1577" s="17">
        <v>42809</v>
      </c>
      <c r="F1577" s="22" t="str">
        <f>TEXT('Store Data - 2017'!$D1577,"mmmm")</f>
        <v>March</v>
      </c>
      <c r="G1577" s="22" t="str">
        <f>TEXT('Store Data - 2017'!$D1577,"dddd")</f>
        <v>Wednesday</v>
      </c>
      <c r="H1577" s="16" t="s">
        <v>22</v>
      </c>
      <c r="I1577" s="16" t="s">
        <v>2502</v>
      </c>
      <c r="J1577" s="16" t="s">
        <v>2503</v>
      </c>
      <c r="K1577" s="21">
        <f>1/COUNTIF(J:J,'Store Data - 2017'!$J1577)</f>
        <v>0.16666666666666666</v>
      </c>
      <c r="L1577" s="16" t="s">
        <v>25</v>
      </c>
      <c r="M1577" s="16" t="s">
        <v>26</v>
      </c>
      <c r="N1577" s="16" t="s">
        <v>595</v>
      </c>
      <c r="O1577" s="16" t="s">
        <v>134</v>
      </c>
      <c r="P1577" s="16">
        <v>92804</v>
      </c>
      <c r="Q1577" s="16" t="s">
        <v>120</v>
      </c>
      <c r="R1577" s="16" t="s">
        <v>3836</v>
      </c>
      <c r="S1577" s="16" t="s">
        <v>31</v>
      </c>
      <c r="T1577" s="16" t="s">
        <v>146</v>
      </c>
      <c r="U1577" s="16" t="s">
        <v>3837</v>
      </c>
      <c r="V1577" s="18">
        <v>3.36</v>
      </c>
      <c r="W1577" s="16">
        <v>2</v>
      </c>
      <c r="X1577" s="16">
        <v>0</v>
      </c>
      <c r="Y1577" s="18">
        <v>0.87360000000000004</v>
      </c>
    </row>
    <row r="1578" spans="1:25" x14ac:dyDescent="0.3">
      <c r="A1578" s="13">
        <v>4901</v>
      </c>
      <c r="B1578" s="13" t="s">
        <v>4280</v>
      </c>
      <c r="C1578" s="21">
        <f>1/COUNTIF(B:B,'Store Data - 2017'!$B1578)</f>
        <v>0.5</v>
      </c>
      <c r="D1578" s="14">
        <v>43086</v>
      </c>
      <c r="E1578" s="14">
        <v>43090</v>
      </c>
      <c r="F1578" s="22" t="str">
        <f>TEXT('Store Data - 2017'!$D1578,"mmmm")</f>
        <v>December</v>
      </c>
      <c r="G1578" s="22" t="str">
        <f>TEXT('Store Data - 2017'!$D1578,"dddd")</f>
        <v>Sunday</v>
      </c>
      <c r="H1578" s="13" t="s">
        <v>22</v>
      </c>
      <c r="I1578" s="13" t="s">
        <v>289</v>
      </c>
      <c r="J1578" s="13" t="s">
        <v>290</v>
      </c>
      <c r="K1578" s="21">
        <f>1/COUNTIF(J:J,'Store Data - 2017'!$J1578)</f>
        <v>0.25</v>
      </c>
      <c r="L1578" s="13" t="s">
        <v>57</v>
      </c>
      <c r="M1578" s="13" t="s">
        <v>26</v>
      </c>
      <c r="N1578" s="13" t="s">
        <v>595</v>
      </c>
      <c r="O1578" s="13" t="s">
        <v>134</v>
      </c>
      <c r="P1578" s="13">
        <v>92804</v>
      </c>
      <c r="Q1578" s="13" t="s">
        <v>120</v>
      </c>
      <c r="R1578" s="13" t="s">
        <v>3431</v>
      </c>
      <c r="S1578" s="13" t="s">
        <v>31</v>
      </c>
      <c r="T1578" s="13" t="s">
        <v>70</v>
      </c>
      <c r="U1578" s="13" t="s">
        <v>3432</v>
      </c>
      <c r="V1578" s="15">
        <v>481.32</v>
      </c>
      <c r="W1578" s="13">
        <v>4</v>
      </c>
      <c r="X1578" s="13">
        <v>0</v>
      </c>
      <c r="Y1578" s="15">
        <v>125.14319999999999</v>
      </c>
    </row>
    <row r="1579" spans="1:25" x14ac:dyDescent="0.3">
      <c r="A1579" s="16">
        <v>4902</v>
      </c>
      <c r="B1579" s="16" t="s">
        <v>4280</v>
      </c>
      <c r="C1579" s="21">
        <f>1/COUNTIF(B:B,'Store Data - 2017'!$B1579)</f>
        <v>0.5</v>
      </c>
      <c r="D1579" s="17">
        <v>43086</v>
      </c>
      <c r="E1579" s="17">
        <v>43090</v>
      </c>
      <c r="F1579" s="22" t="str">
        <f>TEXT('Store Data - 2017'!$D1579,"mmmm")</f>
        <v>December</v>
      </c>
      <c r="G1579" s="22" t="str">
        <f>TEXT('Store Data - 2017'!$D1579,"dddd")</f>
        <v>Sunday</v>
      </c>
      <c r="H1579" s="16" t="s">
        <v>22</v>
      </c>
      <c r="I1579" s="16" t="s">
        <v>289</v>
      </c>
      <c r="J1579" s="16" t="s">
        <v>290</v>
      </c>
      <c r="K1579" s="21">
        <f>1/COUNTIF(J:J,'Store Data - 2017'!$J1579)</f>
        <v>0.25</v>
      </c>
      <c r="L1579" s="16" t="s">
        <v>57</v>
      </c>
      <c r="M1579" s="16" t="s">
        <v>26</v>
      </c>
      <c r="N1579" s="16" t="s">
        <v>595</v>
      </c>
      <c r="O1579" s="16" t="s">
        <v>134</v>
      </c>
      <c r="P1579" s="16">
        <v>92804</v>
      </c>
      <c r="Q1579" s="16" t="s">
        <v>120</v>
      </c>
      <c r="R1579" s="16" t="s">
        <v>2499</v>
      </c>
      <c r="S1579" s="16" t="s">
        <v>31</v>
      </c>
      <c r="T1579" s="16" t="s">
        <v>725</v>
      </c>
      <c r="U1579" s="16" t="s">
        <v>2500</v>
      </c>
      <c r="V1579" s="18">
        <v>13.98</v>
      </c>
      <c r="W1579" s="16">
        <v>1</v>
      </c>
      <c r="X1579" s="16">
        <v>0</v>
      </c>
      <c r="Y1579" s="18">
        <v>3.6347999999999998</v>
      </c>
    </row>
    <row r="1580" spans="1:25" x14ac:dyDescent="0.3">
      <c r="A1580" s="13">
        <v>4903</v>
      </c>
      <c r="B1580" s="13" t="s">
        <v>4281</v>
      </c>
      <c r="C1580" s="21">
        <f>1/COUNTIF(B:B,'Store Data - 2017'!$B1580)</f>
        <v>0.5</v>
      </c>
      <c r="D1580" s="14">
        <v>42801</v>
      </c>
      <c r="E1580" s="14">
        <v>42806</v>
      </c>
      <c r="F1580" s="22" t="str">
        <f>TEXT('Store Data - 2017'!$D1580,"mmmm")</f>
        <v>March</v>
      </c>
      <c r="G1580" s="22" t="str">
        <f>TEXT('Store Data - 2017'!$D1580,"dddd")</f>
        <v>Tuesday</v>
      </c>
      <c r="H1580" s="13" t="s">
        <v>22</v>
      </c>
      <c r="I1580" s="13" t="s">
        <v>326</v>
      </c>
      <c r="J1580" s="13" t="s">
        <v>327</v>
      </c>
      <c r="K1580" s="21">
        <f>1/COUNTIF(J:J,'Store Data - 2017'!$J1580)</f>
        <v>0.14285714285714285</v>
      </c>
      <c r="L1580" s="13" t="s">
        <v>25</v>
      </c>
      <c r="M1580" s="13" t="s">
        <v>26</v>
      </c>
      <c r="N1580" s="13" t="s">
        <v>126</v>
      </c>
      <c r="O1580" s="13" t="s">
        <v>127</v>
      </c>
      <c r="P1580" s="13">
        <v>10035</v>
      </c>
      <c r="Q1580" s="13" t="s">
        <v>40</v>
      </c>
      <c r="R1580" s="13" t="s">
        <v>1187</v>
      </c>
      <c r="S1580" s="13" t="s">
        <v>31</v>
      </c>
      <c r="T1580" s="13" t="s">
        <v>84</v>
      </c>
      <c r="U1580" s="13" t="s">
        <v>1188</v>
      </c>
      <c r="V1580" s="15">
        <v>25.92</v>
      </c>
      <c r="W1580" s="13">
        <v>6</v>
      </c>
      <c r="X1580" s="13">
        <v>0.2</v>
      </c>
      <c r="Y1580" s="15">
        <v>9.0719999999999992</v>
      </c>
    </row>
    <row r="1581" spans="1:25" x14ac:dyDescent="0.3">
      <c r="A1581" s="16">
        <v>4904</v>
      </c>
      <c r="B1581" s="16" t="s">
        <v>4281</v>
      </c>
      <c r="C1581" s="21">
        <f>1/COUNTIF(B:B,'Store Data - 2017'!$B1581)</f>
        <v>0.5</v>
      </c>
      <c r="D1581" s="17">
        <v>42801</v>
      </c>
      <c r="E1581" s="17">
        <v>42806</v>
      </c>
      <c r="F1581" s="22" t="str">
        <f>TEXT('Store Data - 2017'!$D1581,"mmmm")</f>
        <v>March</v>
      </c>
      <c r="G1581" s="22" t="str">
        <f>TEXT('Store Data - 2017'!$D1581,"dddd")</f>
        <v>Tuesday</v>
      </c>
      <c r="H1581" s="16" t="s">
        <v>22</v>
      </c>
      <c r="I1581" s="16" t="s">
        <v>326</v>
      </c>
      <c r="J1581" s="16" t="s">
        <v>327</v>
      </c>
      <c r="K1581" s="21">
        <f>1/COUNTIF(J:J,'Store Data - 2017'!$J1581)</f>
        <v>0.14285714285714285</v>
      </c>
      <c r="L1581" s="16" t="s">
        <v>25</v>
      </c>
      <c r="M1581" s="16" t="s">
        <v>26</v>
      </c>
      <c r="N1581" s="16" t="s">
        <v>126</v>
      </c>
      <c r="O1581" s="16" t="s">
        <v>127</v>
      </c>
      <c r="P1581" s="16">
        <v>10035</v>
      </c>
      <c r="Q1581" s="16" t="s">
        <v>40</v>
      </c>
      <c r="R1581" s="16" t="s">
        <v>4282</v>
      </c>
      <c r="S1581" s="16" t="s">
        <v>31</v>
      </c>
      <c r="T1581" s="16" t="s">
        <v>113</v>
      </c>
      <c r="U1581" s="16" t="s">
        <v>4283</v>
      </c>
      <c r="V1581" s="18">
        <v>91.59</v>
      </c>
      <c r="W1581" s="16">
        <v>3</v>
      </c>
      <c r="X1581" s="16">
        <v>0</v>
      </c>
      <c r="Y1581" s="18">
        <v>42.131399999999999</v>
      </c>
    </row>
    <row r="1582" spans="1:25" x14ac:dyDescent="0.3">
      <c r="A1582" s="13">
        <v>4910</v>
      </c>
      <c r="B1582" s="13" t="s">
        <v>4284</v>
      </c>
      <c r="C1582" s="21">
        <f>1/COUNTIF(B:B,'Store Data - 2017'!$B1582)</f>
        <v>0.2</v>
      </c>
      <c r="D1582" s="14">
        <v>42749</v>
      </c>
      <c r="E1582" s="14">
        <v>42753</v>
      </c>
      <c r="F1582" s="22" t="str">
        <f>TEXT('Store Data - 2017'!$D1582,"mmmm")</f>
        <v>January</v>
      </c>
      <c r="G1582" s="22" t="str">
        <f>TEXT('Store Data - 2017'!$D1582,"dddd")</f>
        <v>Saturday</v>
      </c>
      <c r="H1582" s="13" t="s">
        <v>22</v>
      </c>
      <c r="I1582" s="13" t="s">
        <v>2781</v>
      </c>
      <c r="J1582" s="13" t="s">
        <v>2782</v>
      </c>
      <c r="K1582" s="21">
        <f>1/COUNTIF(J:J,'Store Data - 2017'!$J1582)</f>
        <v>0.125</v>
      </c>
      <c r="L1582" s="13" t="s">
        <v>25</v>
      </c>
      <c r="M1582" s="13" t="s">
        <v>26</v>
      </c>
      <c r="N1582" s="13" t="s">
        <v>4285</v>
      </c>
      <c r="O1582" s="13" t="s">
        <v>227</v>
      </c>
      <c r="P1582" s="13">
        <v>37604</v>
      </c>
      <c r="Q1582" s="13" t="s">
        <v>29</v>
      </c>
      <c r="R1582" s="13" t="s">
        <v>778</v>
      </c>
      <c r="S1582" s="13" t="s">
        <v>31</v>
      </c>
      <c r="T1582" s="13" t="s">
        <v>180</v>
      </c>
      <c r="U1582" s="13" t="s">
        <v>779</v>
      </c>
      <c r="V1582" s="15">
        <v>18.335999999999999</v>
      </c>
      <c r="W1582" s="13">
        <v>3</v>
      </c>
      <c r="X1582" s="13">
        <v>0.2</v>
      </c>
      <c r="Y1582" s="15">
        <v>6.6467999999999998</v>
      </c>
    </row>
    <row r="1583" spans="1:25" x14ac:dyDescent="0.3">
      <c r="A1583" s="16">
        <v>4911</v>
      </c>
      <c r="B1583" s="16" t="s">
        <v>4284</v>
      </c>
      <c r="C1583" s="21">
        <f>1/COUNTIF(B:B,'Store Data - 2017'!$B1583)</f>
        <v>0.2</v>
      </c>
      <c r="D1583" s="17">
        <v>42749</v>
      </c>
      <c r="E1583" s="17">
        <v>42753</v>
      </c>
      <c r="F1583" s="22" t="str">
        <f>TEXT('Store Data - 2017'!$D1583,"mmmm")</f>
        <v>January</v>
      </c>
      <c r="G1583" s="22" t="str">
        <f>TEXT('Store Data - 2017'!$D1583,"dddd")</f>
        <v>Saturday</v>
      </c>
      <c r="H1583" s="16" t="s">
        <v>22</v>
      </c>
      <c r="I1583" s="16" t="s">
        <v>2781</v>
      </c>
      <c r="J1583" s="16" t="s">
        <v>2782</v>
      </c>
      <c r="K1583" s="21">
        <f>1/COUNTIF(J:J,'Store Data - 2017'!$J1583)</f>
        <v>0.125</v>
      </c>
      <c r="L1583" s="16" t="s">
        <v>25</v>
      </c>
      <c r="M1583" s="16" t="s">
        <v>26</v>
      </c>
      <c r="N1583" s="16" t="s">
        <v>4285</v>
      </c>
      <c r="O1583" s="16" t="s">
        <v>227</v>
      </c>
      <c r="P1583" s="16">
        <v>37604</v>
      </c>
      <c r="Q1583" s="16" t="s">
        <v>29</v>
      </c>
      <c r="R1583" s="16" t="s">
        <v>4286</v>
      </c>
      <c r="S1583" s="16" t="s">
        <v>31</v>
      </c>
      <c r="T1583" s="16" t="s">
        <v>32</v>
      </c>
      <c r="U1583" s="16" t="s">
        <v>4287</v>
      </c>
      <c r="V1583" s="18">
        <v>36.287999999999997</v>
      </c>
      <c r="W1583" s="16">
        <v>7</v>
      </c>
      <c r="X1583" s="16">
        <v>0.2</v>
      </c>
      <c r="Y1583" s="18">
        <v>12.700799999999999</v>
      </c>
    </row>
    <row r="1584" spans="1:25" x14ac:dyDescent="0.3">
      <c r="A1584" s="13">
        <v>4912</v>
      </c>
      <c r="B1584" s="13" t="s">
        <v>4284</v>
      </c>
      <c r="C1584" s="21">
        <f>1/COUNTIF(B:B,'Store Data - 2017'!$B1584)</f>
        <v>0.2</v>
      </c>
      <c r="D1584" s="14">
        <v>42749</v>
      </c>
      <c r="E1584" s="14">
        <v>42753</v>
      </c>
      <c r="F1584" s="22" t="str">
        <f>TEXT('Store Data - 2017'!$D1584,"mmmm")</f>
        <v>January</v>
      </c>
      <c r="G1584" s="22" t="str">
        <f>TEXT('Store Data - 2017'!$D1584,"dddd")</f>
        <v>Saturday</v>
      </c>
      <c r="H1584" s="13" t="s">
        <v>22</v>
      </c>
      <c r="I1584" s="13" t="s">
        <v>2781</v>
      </c>
      <c r="J1584" s="13" t="s">
        <v>2782</v>
      </c>
      <c r="K1584" s="21">
        <f>1/COUNTIF(J:J,'Store Data - 2017'!$J1584)</f>
        <v>0.125</v>
      </c>
      <c r="L1584" s="13" t="s">
        <v>25</v>
      </c>
      <c r="M1584" s="13" t="s">
        <v>26</v>
      </c>
      <c r="N1584" s="13" t="s">
        <v>4285</v>
      </c>
      <c r="O1584" s="13" t="s">
        <v>227</v>
      </c>
      <c r="P1584" s="13">
        <v>37604</v>
      </c>
      <c r="Q1584" s="13" t="s">
        <v>29</v>
      </c>
      <c r="R1584" s="13" t="s">
        <v>519</v>
      </c>
      <c r="S1584" s="13" t="s">
        <v>61</v>
      </c>
      <c r="T1584" s="13" t="s">
        <v>62</v>
      </c>
      <c r="U1584" s="13" t="s">
        <v>520</v>
      </c>
      <c r="V1584" s="15">
        <v>111.98399999999999</v>
      </c>
      <c r="W1584" s="13">
        <v>2</v>
      </c>
      <c r="X1584" s="13">
        <v>0.2</v>
      </c>
      <c r="Y1584" s="15">
        <v>6.9989999999999997</v>
      </c>
    </row>
    <row r="1585" spans="1:25" x14ac:dyDescent="0.3">
      <c r="A1585" s="16">
        <v>4913</v>
      </c>
      <c r="B1585" s="16" t="s">
        <v>4284</v>
      </c>
      <c r="C1585" s="21">
        <f>1/COUNTIF(B:B,'Store Data - 2017'!$B1585)</f>
        <v>0.2</v>
      </c>
      <c r="D1585" s="17">
        <v>42749</v>
      </c>
      <c r="E1585" s="17">
        <v>42753</v>
      </c>
      <c r="F1585" s="22" t="str">
        <f>TEXT('Store Data - 2017'!$D1585,"mmmm")</f>
        <v>January</v>
      </c>
      <c r="G1585" s="22" t="str">
        <f>TEXT('Store Data - 2017'!$D1585,"dddd")</f>
        <v>Saturday</v>
      </c>
      <c r="H1585" s="16" t="s">
        <v>22</v>
      </c>
      <c r="I1585" s="16" t="s">
        <v>2781</v>
      </c>
      <c r="J1585" s="16" t="s">
        <v>2782</v>
      </c>
      <c r="K1585" s="21">
        <f>1/COUNTIF(J:J,'Store Data - 2017'!$J1585)</f>
        <v>0.125</v>
      </c>
      <c r="L1585" s="16" t="s">
        <v>25</v>
      </c>
      <c r="M1585" s="16" t="s">
        <v>26</v>
      </c>
      <c r="N1585" s="16" t="s">
        <v>4285</v>
      </c>
      <c r="O1585" s="16" t="s">
        <v>227</v>
      </c>
      <c r="P1585" s="16">
        <v>37604</v>
      </c>
      <c r="Q1585" s="16" t="s">
        <v>29</v>
      </c>
      <c r="R1585" s="16" t="s">
        <v>3115</v>
      </c>
      <c r="S1585" s="16" t="s">
        <v>31</v>
      </c>
      <c r="T1585" s="16" t="s">
        <v>84</v>
      </c>
      <c r="U1585" s="16" t="s">
        <v>3116</v>
      </c>
      <c r="V1585" s="18">
        <v>5.97</v>
      </c>
      <c r="W1585" s="16">
        <v>5</v>
      </c>
      <c r="X1585" s="16">
        <v>0.7</v>
      </c>
      <c r="Y1585" s="18">
        <v>-4.577</v>
      </c>
    </row>
    <row r="1586" spans="1:25" x14ac:dyDescent="0.3">
      <c r="A1586" s="13">
        <v>4914</v>
      </c>
      <c r="B1586" s="13" t="s">
        <v>4284</v>
      </c>
      <c r="C1586" s="21">
        <f>1/COUNTIF(B:B,'Store Data - 2017'!$B1586)</f>
        <v>0.2</v>
      </c>
      <c r="D1586" s="14">
        <v>42749</v>
      </c>
      <c r="E1586" s="14">
        <v>42753</v>
      </c>
      <c r="F1586" s="22" t="str">
        <f>TEXT('Store Data - 2017'!$D1586,"mmmm")</f>
        <v>January</v>
      </c>
      <c r="G1586" s="22" t="str">
        <f>TEXT('Store Data - 2017'!$D1586,"dddd")</f>
        <v>Saturday</v>
      </c>
      <c r="H1586" s="13" t="s">
        <v>22</v>
      </c>
      <c r="I1586" s="13" t="s">
        <v>2781</v>
      </c>
      <c r="J1586" s="13" t="s">
        <v>2782</v>
      </c>
      <c r="K1586" s="21">
        <f>1/COUNTIF(J:J,'Store Data - 2017'!$J1586)</f>
        <v>0.125</v>
      </c>
      <c r="L1586" s="13" t="s">
        <v>25</v>
      </c>
      <c r="M1586" s="13" t="s">
        <v>26</v>
      </c>
      <c r="N1586" s="13" t="s">
        <v>4285</v>
      </c>
      <c r="O1586" s="13" t="s">
        <v>227</v>
      </c>
      <c r="P1586" s="13">
        <v>37604</v>
      </c>
      <c r="Q1586" s="13" t="s">
        <v>29</v>
      </c>
      <c r="R1586" s="13" t="s">
        <v>4288</v>
      </c>
      <c r="S1586" s="13" t="s">
        <v>31</v>
      </c>
      <c r="T1586" s="13" t="s">
        <v>84</v>
      </c>
      <c r="U1586" s="13" t="s">
        <v>4289</v>
      </c>
      <c r="V1586" s="15">
        <v>2.508</v>
      </c>
      <c r="W1586" s="13">
        <v>2</v>
      </c>
      <c r="X1586" s="13">
        <v>0.7</v>
      </c>
      <c r="Y1586" s="15">
        <v>-1.8391999999999999</v>
      </c>
    </row>
    <row r="1587" spans="1:25" x14ac:dyDescent="0.3">
      <c r="A1587" s="16">
        <v>4917</v>
      </c>
      <c r="B1587" s="16" t="s">
        <v>4290</v>
      </c>
      <c r="C1587" s="21">
        <f>1/COUNTIF(B:B,'Store Data - 2017'!$B1587)</f>
        <v>0.5</v>
      </c>
      <c r="D1587" s="17">
        <v>43017</v>
      </c>
      <c r="E1587" s="17">
        <v>43019</v>
      </c>
      <c r="F1587" s="22" t="str">
        <f>TEXT('Store Data - 2017'!$D1587,"mmmm")</f>
        <v>October</v>
      </c>
      <c r="G1587" s="22" t="str">
        <f>TEXT('Store Data - 2017'!$D1587,"dddd")</f>
        <v>Monday</v>
      </c>
      <c r="H1587" s="16" t="s">
        <v>35</v>
      </c>
      <c r="I1587" s="16" t="s">
        <v>212</v>
      </c>
      <c r="J1587" s="16" t="s">
        <v>213</v>
      </c>
      <c r="K1587" s="21">
        <f>1/COUNTIF(J:J,'Store Data - 2017'!$J1587)</f>
        <v>0.16666666666666666</v>
      </c>
      <c r="L1587" s="16" t="s">
        <v>25</v>
      </c>
      <c r="M1587" s="16" t="s">
        <v>26</v>
      </c>
      <c r="N1587" s="16" t="s">
        <v>4291</v>
      </c>
      <c r="O1587" s="16" t="s">
        <v>50</v>
      </c>
      <c r="P1587" s="16">
        <v>77573</v>
      </c>
      <c r="Q1587" s="16" t="s">
        <v>51</v>
      </c>
      <c r="R1587" s="16" t="s">
        <v>442</v>
      </c>
      <c r="S1587" s="16" t="s">
        <v>31</v>
      </c>
      <c r="T1587" s="16" t="s">
        <v>146</v>
      </c>
      <c r="U1587" s="16" t="s">
        <v>443</v>
      </c>
      <c r="V1587" s="18">
        <v>67.144000000000005</v>
      </c>
      <c r="W1587" s="16">
        <v>7</v>
      </c>
      <c r="X1587" s="16">
        <v>0.2</v>
      </c>
      <c r="Y1587" s="18">
        <v>5.8750999999999998</v>
      </c>
    </row>
    <row r="1588" spans="1:25" x14ac:dyDescent="0.3">
      <c r="A1588" s="13">
        <v>4918</v>
      </c>
      <c r="B1588" s="13" t="s">
        <v>4290</v>
      </c>
      <c r="C1588" s="21">
        <f>1/COUNTIF(B:B,'Store Data - 2017'!$B1588)</f>
        <v>0.5</v>
      </c>
      <c r="D1588" s="14">
        <v>43017</v>
      </c>
      <c r="E1588" s="14">
        <v>43019</v>
      </c>
      <c r="F1588" s="22" t="str">
        <f>TEXT('Store Data - 2017'!$D1588,"mmmm")</f>
        <v>October</v>
      </c>
      <c r="G1588" s="22" t="str">
        <f>TEXT('Store Data - 2017'!$D1588,"dddd")</f>
        <v>Monday</v>
      </c>
      <c r="H1588" s="13" t="s">
        <v>35</v>
      </c>
      <c r="I1588" s="13" t="s">
        <v>212</v>
      </c>
      <c r="J1588" s="13" t="s">
        <v>213</v>
      </c>
      <c r="K1588" s="21">
        <f>1/COUNTIF(J:J,'Store Data - 2017'!$J1588)</f>
        <v>0.16666666666666666</v>
      </c>
      <c r="L1588" s="13" t="s">
        <v>25</v>
      </c>
      <c r="M1588" s="13" t="s">
        <v>26</v>
      </c>
      <c r="N1588" s="13" t="s">
        <v>4291</v>
      </c>
      <c r="O1588" s="13" t="s">
        <v>50</v>
      </c>
      <c r="P1588" s="13">
        <v>77573</v>
      </c>
      <c r="Q1588" s="13" t="s">
        <v>51</v>
      </c>
      <c r="R1588" s="13" t="s">
        <v>4292</v>
      </c>
      <c r="S1588" s="13" t="s">
        <v>42</v>
      </c>
      <c r="T1588" s="13" t="s">
        <v>43</v>
      </c>
      <c r="U1588" s="13" t="s">
        <v>4293</v>
      </c>
      <c r="V1588" s="15">
        <v>254.05799999999999</v>
      </c>
      <c r="W1588" s="13">
        <v>3</v>
      </c>
      <c r="X1588" s="13">
        <v>0.3</v>
      </c>
      <c r="Y1588" s="15">
        <v>-32.6646</v>
      </c>
    </row>
    <row r="1589" spans="1:25" x14ac:dyDescent="0.3">
      <c r="A1589" s="16">
        <v>4921</v>
      </c>
      <c r="B1589" s="16" t="s">
        <v>4294</v>
      </c>
      <c r="C1589" s="21">
        <f>1/COUNTIF(B:B,'Store Data - 2017'!$B1589)</f>
        <v>1</v>
      </c>
      <c r="D1589" s="17">
        <v>42966</v>
      </c>
      <c r="E1589" s="17">
        <v>42970</v>
      </c>
      <c r="F1589" s="22" t="str">
        <f>TEXT('Store Data - 2017'!$D1589,"mmmm")</f>
        <v>August</v>
      </c>
      <c r="G1589" s="22" t="str">
        <f>TEXT('Store Data - 2017'!$D1589,"dddd")</f>
        <v>Saturday</v>
      </c>
      <c r="H1589" s="16" t="s">
        <v>22</v>
      </c>
      <c r="I1589" s="16" t="s">
        <v>4295</v>
      </c>
      <c r="J1589" s="16" t="s">
        <v>4296</v>
      </c>
      <c r="K1589" s="21">
        <f>1/COUNTIF(J:J,'Store Data - 2017'!$J1589)</f>
        <v>0.33333333333333331</v>
      </c>
      <c r="L1589" s="16" t="s">
        <v>25</v>
      </c>
      <c r="M1589" s="16" t="s">
        <v>26</v>
      </c>
      <c r="N1589" s="16" t="s">
        <v>94</v>
      </c>
      <c r="O1589" s="16" t="s">
        <v>59</v>
      </c>
      <c r="P1589" s="16">
        <v>60653</v>
      </c>
      <c r="Q1589" s="16" t="s">
        <v>51</v>
      </c>
      <c r="R1589" s="16" t="s">
        <v>3329</v>
      </c>
      <c r="S1589" s="16" t="s">
        <v>31</v>
      </c>
      <c r="T1589" s="16" t="s">
        <v>84</v>
      </c>
      <c r="U1589" s="16" t="s">
        <v>3330</v>
      </c>
      <c r="V1589" s="18">
        <v>2.2959999999999998</v>
      </c>
      <c r="W1589" s="16">
        <v>2</v>
      </c>
      <c r="X1589" s="16">
        <v>0.8</v>
      </c>
      <c r="Y1589" s="18">
        <v>-3.9032</v>
      </c>
    </row>
    <row r="1590" spans="1:25" x14ac:dyDescent="0.3">
      <c r="A1590" s="13">
        <v>4922</v>
      </c>
      <c r="B1590" s="13" t="s">
        <v>4297</v>
      </c>
      <c r="C1590" s="21">
        <f>1/COUNTIF(B:B,'Store Data - 2017'!$B1590)</f>
        <v>0.25</v>
      </c>
      <c r="D1590" s="14">
        <v>43094</v>
      </c>
      <c r="E1590" s="14">
        <v>43098</v>
      </c>
      <c r="F1590" s="22" t="str">
        <f>TEXT('Store Data - 2017'!$D1590,"mmmm")</f>
        <v>December</v>
      </c>
      <c r="G1590" s="22" t="str">
        <f>TEXT('Store Data - 2017'!$D1590,"dddd")</f>
        <v>Monday</v>
      </c>
      <c r="H1590" s="13" t="s">
        <v>35</v>
      </c>
      <c r="I1590" s="13" t="s">
        <v>1297</v>
      </c>
      <c r="J1590" s="13" t="s">
        <v>1298</v>
      </c>
      <c r="K1590" s="21">
        <f>1/COUNTIF(J:J,'Store Data - 2017'!$J1590)</f>
        <v>5.2631578947368418E-2</v>
      </c>
      <c r="L1590" s="13" t="s">
        <v>48</v>
      </c>
      <c r="M1590" s="13" t="s">
        <v>26</v>
      </c>
      <c r="N1590" s="13" t="s">
        <v>2779</v>
      </c>
      <c r="O1590" s="13" t="s">
        <v>1333</v>
      </c>
      <c r="P1590" s="13">
        <v>35810</v>
      </c>
      <c r="Q1590" s="13" t="s">
        <v>29</v>
      </c>
      <c r="R1590" s="13" t="s">
        <v>4194</v>
      </c>
      <c r="S1590" s="13" t="s">
        <v>31</v>
      </c>
      <c r="T1590" s="13" t="s">
        <v>32</v>
      </c>
      <c r="U1590" s="13" t="s">
        <v>4195</v>
      </c>
      <c r="V1590" s="15">
        <v>96.08</v>
      </c>
      <c r="W1590" s="13">
        <v>2</v>
      </c>
      <c r="X1590" s="13">
        <v>0</v>
      </c>
      <c r="Y1590" s="15">
        <v>46.118400000000001</v>
      </c>
    </row>
    <row r="1591" spans="1:25" x14ac:dyDescent="0.3">
      <c r="A1591" s="16">
        <v>4923</v>
      </c>
      <c r="B1591" s="16" t="s">
        <v>4297</v>
      </c>
      <c r="C1591" s="21">
        <f>1/COUNTIF(B:B,'Store Data - 2017'!$B1591)</f>
        <v>0.25</v>
      </c>
      <c r="D1591" s="17">
        <v>43094</v>
      </c>
      <c r="E1591" s="17">
        <v>43098</v>
      </c>
      <c r="F1591" s="22" t="str">
        <f>TEXT('Store Data - 2017'!$D1591,"mmmm")</f>
        <v>December</v>
      </c>
      <c r="G1591" s="22" t="str">
        <f>TEXT('Store Data - 2017'!$D1591,"dddd")</f>
        <v>Monday</v>
      </c>
      <c r="H1591" s="16" t="s">
        <v>35</v>
      </c>
      <c r="I1591" s="16" t="s">
        <v>1297</v>
      </c>
      <c r="J1591" s="16" t="s">
        <v>1298</v>
      </c>
      <c r="K1591" s="21">
        <f>1/COUNTIF(J:J,'Store Data - 2017'!$J1591)</f>
        <v>5.2631578947368418E-2</v>
      </c>
      <c r="L1591" s="16" t="s">
        <v>48</v>
      </c>
      <c r="M1591" s="16" t="s">
        <v>26</v>
      </c>
      <c r="N1591" s="16" t="s">
        <v>2779</v>
      </c>
      <c r="O1591" s="16" t="s">
        <v>1333</v>
      </c>
      <c r="P1591" s="16">
        <v>35810</v>
      </c>
      <c r="Q1591" s="16" t="s">
        <v>29</v>
      </c>
      <c r="R1591" s="16" t="s">
        <v>2249</v>
      </c>
      <c r="S1591" s="16" t="s">
        <v>31</v>
      </c>
      <c r="T1591" s="16" t="s">
        <v>172</v>
      </c>
      <c r="U1591" s="16" t="s">
        <v>2250</v>
      </c>
      <c r="V1591" s="18">
        <v>3.62</v>
      </c>
      <c r="W1591" s="16">
        <v>2</v>
      </c>
      <c r="X1591" s="16">
        <v>0</v>
      </c>
      <c r="Y1591" s="18">
        <v>1.1946000000000001</v>
      </c>
    </row>
    <row r="1592" spans="1:25" x14ac:dyDescent="0.3">
      <c r="A1592" s="13">
        <v>4924</v>
      </c>
      <c r="B1592" s="13" t="s">
        <v>4297</v>
      </c>
      <c r="C1592" s="21">
        <f>1/COUNTIF(B:B,'Store Data - 2017'!$B1592)</f>
        <v>0.25</v>
      </c>
      <c r="D1592" s="14">
        <v>43094</v>
      </c>
      <c r="E1592" s="14">
        <v>43098</v>
      </c>
      <c r="F1592" s="22" t="str">
        <f>TEXT('Store Data - 2017'!$D1592,"mmmm")</f>
        <v>December</v>
      </c>
      <c r="G1592" s="22" t="str">
        <f>TEXT('Store Data - 2017'!$D1592,"dddd")</f>
        <v>Monday</v>
      </c>
      <c r="H1592" s="13" t="s">
        <v>35</v>
      </c>
      <c r="I1592" s="13" t="s">
        <v>1297</v>
      </c>
      <c r="J1592" s="13" t="s">
        <v>1298</v>
      </c>
      <c r="K1592" s="21">
        <f>1/COUNTIF(J:J,'Store Data - 2017'!$J1592)</f>
        <v>5.2631578947368418E-2</v>
      </c>
      <c r="L1592" s="13" t="s">
        <v>48</v>
      </c>
      <c r="M1592" s="13" t="s">
        <v>26</v>
      </c>
      <c r="N1592" s="13" t="s">
        <v>2779</v>
      </c>
      <c r="O1592" s="13" t="s">
        <v>1333</v>
      </c>
      <c r="P1592" s="13">
        <v>35810</v>
      </c>
      <c r="Q1592" s="13" t="s">
        <v>29</v>
      </c>
      <c r="R1592" s="13" t="s">
        <v>1343</v>
      </c>
      <c r="S1592" s="13" t="s">
        <v>31</v>
      </c>
      <c r="T1592" s="13" t="s">
        <v>32</v>
      </c>
      <c r="U1592" s="13" t="s">
        <v>1344</v>
      </c>
      <c r="V1592" s="15">
        <v>629.1</v>
      </c>
      <c r="W1592" s="13">
        <v>6</v>
      </c>
      <c r="X1592" s="13">
        <v>0</v>
      </c>
      <c r="Y1592" s="15">
        <v>301.96800000000002</v>
      </c>
    </row>
    <row r="1593" spans="1:25" x14ac:dyDescent="0.3">
      <c r="A1593" s="16">
        <v>4925</v>
      </c>
      <c r="B1593" s="16" t="s">
        <v>4297</v>
      </c>
      <c r="C1593" s="21">
        <f>1/COUNTIF(B:B,'Store Data - 2017'!$B1593)</f>
        <v>0.25</v>
      </c>
      <c r="D1593" s="17">
        <v>43094</v>
      </c>
      <c r="E1593" s="17">
        <v>43098</v>
      </c>
      <c r="F1593" s="22" t="str">
        <f>TEXT('Store Data - 2017'!$D1593,"mmmm")</f>
        <v>December</v>
      </c>
      <c r="G1593" s="22" t="str">
        <f>TEXT('Store Data - 2017'!$D1593,"dddd")</f>
        <v>Monday</v>
      </c>
      <c r="H1593" s="16" t="s">
        <v>35</v>
      </c>
      <c r="I1593" s="16" t="s">
        <v>1297</v>
      </c>
      <c r="J1593" s="16" t="s">
        <v>1298</v>
      </c>
      <c r="K1593" s="21">
        <f>1/COUNTIF(J:J,'Store Data - 2017'!$J1593)</f>
        <v>5.2631578947368418E-2</v>
      </c>
      <c r="L1593" s="16" t="s">
        <v>48</v>
      </c>
      <c r="M1593" s="16" t="s">
        <v>26</v>
      </c>
      <c r="N1593" s="16" t="s">
        <v>2779</v>
      </c>
      <c r="O1593" s="16" t="s">
        <v>1333</v>
      </c>
      <c r="P1593" s="16">
        <v>35810</v>
      </c>
      <c r="Q1593" s="16" t="s">
        <v>29</v>
      </c>
      <c r="R1593" s="16" t="s">
        <v>4298</v>
      </c>
      <c r="S1593" s="16" t="s">
        <v>61</v>
      </c>
      <c r="T1593" s="16" t="s">
        <v>62</v>
      </c>
      <c r="U1593" s="16" t="s">
        <v>4299</v>
      </c>
      <c r="V1593" s="18">
        <v>90.48</v>
      </c>
      <c r="W1593" s="16">
        <v>2</v>
      </c>
      <c r="X1593" s="16">
        <v>0</v>
      </c>
      <c r="Y1593" s="18">
        <v>23.524799999999999</v>
      </c>
    </row>
    <row r="1594" spans="1:25" x14ac:dyDescent="0.3">
      <c r="A1594" s="13">
        <v>4926</v>
      </c>
      <c r="B1594" s="13" t="s">
        <v>4300</v>
      </c>
      <c r="C1594" s="21">
        <f>1/COUNTIF(B:B,'Store Data - 2017'!$B1594)</f>
        <v>1</v>
      </c>
      <c r="D1594" s="14">
        <v>42988</v>
      </c>
      <c r="E1594" s="14">
        <v>42991</v>
      </c>
      <c r="F1594" s="22" t="str">
        <f>TEXT('Store Data - 2017'!$D1594,"mmmm")</f>
        <v>September</v>
      </c>
      <c r="G1594" s="22" t="str">
        <f>TEXT('Store Data - 2017'!$D1594,"dddd")</f>
        <v>Sunday</v>
      </c>
      <c r="H1594" s="13" t="s">
        <v>80</v>
      </c>
      <c r="I1594" s="13" t="s">
        <v>4301</v>
      </c>
      <c r="J1594" s="13" t="s">
        <v>4302</v>
      </c>
      <c r="K1594" s="21">
        <f>1/COUNTIF(J:J,'Store Data - 2017'!$J1594)</f>
        <v>0.5</v>
      </c>
      <c r="L1594" s="13" t="s">
        <v>57</v>
      </c>
      <c r="M1594" s="13" t="s">
        <v>26</v>
      </c>
      <c r="N1594" s="13" t="s">
        <v>460</v>
      </c>
      <c r="O1594" s="13" t="s">
        <v>345</v>
      </c>
      <c r="P1594" s="13">
        <v>1841</v>
      </c>
      <c r="Q1594" s="13" t="s">
        <v>40</v>
      </c>
      <c r="R1594" s="13" t="s">
        <v>2873</v>
      </c>
      <c r="S1594" s="13" t="s">
        <v>31</v>
      </c>
      <c r="T1594" s="13" t="s">
        <v>146</v>
      </c>
      <c r="U1594" s="13" t="s">
        <v>2874</v>
      </c>
      <c r="V1594" s="15">
        <v>14.88</v>
      </c>
      <c r="W1594" s="13">
        <v>2</v>
      </c>
      <c r="X1594" s="13">
        <v>0</v>
      </c>
      <c r="Y1594" s="15">
        <v>3.72</v>
      </c>
    </row>
    <row r="1595" spans="1:25" x14ac:dyDescent="0.3">
      <c r="A1595" s="16">
        <v>4927</v>
      </c>
      <c r="B1595" s="16" t="s">
        <v>4303</v>
      </c>
      <c r="C1595" s="21">
        <f>1/COUNTIF(B:B,'Store Data - 2017'!$B1595)</f>
        <v>1</v>
      </c>
      <c r="D1595" s="17">
        <v>43027</v>
      </c>
      <c r="E1595" s="17">
        <v>43031</v>
      </c>
      <c r="F1595" s="22" t="str">
        <f>TEXT('Store Data - 2017'!$D1595,"mmmm")</f>
        <v>October</v>
      </c>
      <c r="G1595" s="22" t="str">
        <f>TEXT('Store Data - 2017'!$D1595,"dddd")</f>
        <v>Thursday</v>
      </c>
      <c r="H1595" s="16" t="s">
        <v>22</v>
      </c>
      <c r="I1595" s="16" t="s">
        <v>4304</v>
      </c>
      <c r="J1595" s="16" t="s">
        <v>4305</v>
      </c>
      <c r="K1595" s="21">
        <f>1/COUNTIF(J:J,'Store Data - 2017'!$J1595)</f>
        <v>1</v>
      </c>
      <c r="L1595" s="16" t="s">
        <v>25</v>
      </c>
      <c r="M1595" s="16" t="s">
        <v>26</v>
      </c>
      <c r="N1595" s="16" t="s">
        <v>94</v>
      </c>
      <c r="O1595" s="16" t="s">
        <v>59</v>
      </c>
      <c r="P1595" s="16">
        <v>60623</v>
      </c>
      <c r="Q1595" s="16" t="s">
        <v>51</v>
      </c>
      <c r="R1595" s="16" t="s">
        <v>4306</v>
      </c>
      <c r="S1595" s="16" t="s">
        <v>42</v>
      </c>
      <c r="T1595" s="16" t="s">
        <v>251</v>
      </c>
      <c r="U1595" s="16" t="s">
        <v>4307</v>
      </c>
      <c r="V1595" s="18">
        <v>91.275000000000006</v>
      </c>
      <c r="W1595" s="16">
        <v>1</v>
      </c>
      <c r="X1595" s="16">
        <v>0.5</v>
      </c>
      <c r="Y1595" s="18">
        <v>-67.543499999999995</v>
      </c>
    </row>
    <row r="1596" spans="1:25" x14ac:dyDescent="0.3">
      <c r="A1596" s="13">
        <v>4928</v>
      </c>
      <c r="B1596" s="13" t="s">
        <v>4308</v>
      </c>
      <c r="C1596" s="21">
        <f>1/COUNTIF(B:B,'Store Data - 2017'!$B1596)</f>
        <v>0.5</v>
      </c>
      <c r="D1596" s="14">
        <v>43070</v>
      </c>
      <c r="E1596" s="14">
        <v>43075</v>
      </c>
      <c r="F1596" s="22" t="str">
        <f>TEXT('Store Data - 2017'!$D1596,"mmmm")</f>
        <v>December</v>
      </c>
      <c r="G1596" s="22" t="str">
        <f>TEXT('Store Data - 2017'!$D1596,"dddd")</f>
        <v>Friday</v>
      </c>
      <c r="H1596" s="13" t="s">
        <v>22</v>
      </c>
      <c r="I1596" s="13" t="s">
        <v>538</v>
      </c>
      <c r="J1596" s="13" t="s">
        <v>539</v>
      </c>
      <c r="K1596" s="21">
        <f>1/COUNTIF(J:J,'Store Data - 2017'!$J1596)</f>
        <v>0.125</v>
      </c>
      <c r="L1596" s="13" t="s">
        <v>48</v>
      </c>
      <c r="M1596" s="13" t="s">
        <v>26</v>
      </c>
      <c r="N1596" s="13" t="s">
        <v>1348</v>
      </c>
      <c r="O1596" s="13" t="s">
        <v>2322</v>
      </c>
      <c r="P1596" s="13">
        <v>6824</v>
      </c>
      <c r="Q1596" s="13" t="s">
        <v>40</v>
      </c>
      <c r="R1596" s="13" t="s">
        <v>1983</v>
      </c>
      <c r="S1596" s="13" t="s">
        <v>31</v>
      </c>
      <c r="T1596" s="13" t="s">
        <v>32</v>
      </c>
      <c r="U1596" s="13" t="s">
        <v>1984</v>
      </c>
      <c r="V1596" s="15">
        <v>19.440000000000001</v>
      </c>
      <c r="W1596" s="13">
        <v>3</v>
      </c>
      <c r="X1596" s="13">
        <v>0</v>
      </c>
      <c r="Y1596" s="15">
        <v>9.3312000000000008</v>
      </c>
    </row>
    <row r="1597" spans="1:25" x14ac:dyDescent="0.3">
      <c r="A1597" s="16">
        <v>4929</v>
      </c>
      <c r="B1597" s="16" t="s">
        <v>4308</v>
      </c>
      <c r="C1597" s="21">
        <f>1/COUNTIF(B:B,'Store Data - 2017'!$B1597)</f>
        <v>0.5</v>
      </c>
      <c r="D1597" s="17">
        <v>43070</v>
      </c>
      <c r="E1597" s="17">
        <v>43075</v>
      </c>
      <c r="F1597" s="22" t="str">
        <f>TEXT('Store Data - 2017'!$D1597,"mmmm")</f>
        <v>December</v>
      </c>
      <c r="G1597" s="22" t="str">
        <f>TEXT('Store Data - 2017'!$D1597,"dddd")</f>
        <v>Friday</v>
      </c>
      <c r="H1597" s="16" t="s">
        <v>22</v>
      </c>
      <c r="I1597" s="16" t="s">
        <v>538</v>
      </c>
      <c r="J1597" s="16" t="s">
        <v>539</v>
      </c>
      <c r="K1597" s="21">
        <f>1/COUNTIF(J:J,'Store Data - 2017'!$J1597)</f>
        <v>0.125</v>
      </c>
      <c r="L1597" s="16" t="s">
        <v>48</v>
      </c>
      <c r="M1597" s="16" t="s">
        <v>26</v>
      </c>
      <c r="N1597" s="16" t="s">
        <v>1348</v>
      </c>
      <c r="O1597" s="16" t="s">
        <v>2322</v>
      </c>
      <c r="P1597" s="16">
        <v>6824</v>
      </c>
      <c r="Q1597" s="16" t="s">
        <v>40</v>
      </c>
      <c r="R1597" s="16" t="s">
        <v>1941</v>
      </c>
      <c r="S1597" s="16" t="s">
        <v>42</v>
      </c>
      <c r="T1597" s="16" t="s">
        <v>43</v>
      </c>
      <c r="U1597" s="16" t="s">
        <v>1942</v>
      </c>
      <c r="V1597" s="18">
        <v>897.15</v>
      </c>
      <c r="W1597" s="16">
        <v>3</v>
      </c>
      <c r="X1597" s="16">
        <v>0</v>
      </c>
      <c r="Y1597" s="18">
        <v>251.202</v>
      </c>
    </row>
    <row r="1598" spans="1:25" x14ac:dyDescent="0.3">
      <c r="A1598" s="13">
        <v>4932</v>
      </c>
      <c r="B1598" s="13" t="s">
        <v>4309</v>
      </c>
      <c r="C1598" s="21">
        <f>1/COUNTIF(B:B,'Store Data - 2017'!$B1598)</f>
        <v>1</v>
      </c>
      <c r="D1598" s="14">
        <v>42819</v>
      </c>
      <c r="E1598" s="14">
        <v>42824</v>
      </c>
      <c r="F1598" s="22" t="str">
        <f>TEXT('Store Data - 2017'!$D1598,"mmmm")</f>
        <v>March</v>
      </c>
      <c r="G1598" s="22" t="str">
        <f>TEXT('Store Data - 2017'!$D1598,"dddd")</f>
        <v>Saturday</v>
      </c>
      <c r="H1598" s="13" t="s">
        <v>22</v>
      </c>
      <c r="I1598" s="13" t="s">
        <v>1784</v>
      </c>
      <c r="J1598" s="13" t="s">
        <v>1785</v>
      </c>
      <c r="K1598" s="21">
        <f>1/COUNTIF(J:J,'Store Data - 2017'!$J1598)</f>
        <v>0.33333333333333331</v>
      </c>
      <c r="L1598" s="13" t="s">
        <v>57</v>
      </c>
      <c r="M1598" s="13" t="s">
        <v>26</v>
      </c>
      <c r="N1598" s="13" t="s">
        <v>432</v>
      </c>
      <c r="O1598" s="13" t="s">
        <v>433</v>
      </c>
      <c r="P1598" s="13">
        <v>98103</v>
      </c>
      <c r="Q1598" s="13" t="s">
        <v>120</v>
      </c>
      <c r="R1598" s="13" t="s">
        <v>1930</v>
      </c>
      <c r="S1598" s="13" t="s">
        <v>31</v>
      </c>
      <c r="T1598" s="13" t="s">
        <v>146</v>
      </c>
      <c r="U1598" s="13" t="s">
        <v>1931</v>
      </c>
      <c r="V1598" s="15">
        <v>23.1</v>
      </c>
      <c r="W1598" s="13">
        <v>2</v>
      </c>
      <c r="X1598" s="13">
        <v>0</v>
      </c>
      <c r="Y1598" s="15">
        <v>6.93</v>
      </c>
    </row>
    <row r="1599" spans="1:25" x14ac:dyDescent="0.3">
      <c r="A1599" s="16">
        <v>4937</v>
      </c>
      <c r="B1599" s="16" t="s">
        <v>4310</v>
      </c>
      <c r="C1599" s="21">
        <f>1/COUNTIF(B:B,'Store Data - 2017'!$B1599)</f>
        <v>1</v>
      </c>
      <c r="D1599" s="17">
        <v>42741</v>
      </c>
      <c r="E1599" s="17">
        <v>42748</v>
      </c>
      <c r="F1599" s="22" t="str">
        <f>TEXT('Store Data - 2017'!$D1599,"mmmm")</f>
        <v>January</v>
      </c>
      <c r="G1599" s="22" t="str">
        <f>TEXT('Store Data - 2017'!$D1599,"dddd")</f>
        <v>Friday</v>
      </c>
      <c r="H1599" s="16" t="s">
        <v>22</v>
      </c>
      <c r="I1599" s="16" t="s">
        <v>4311</v>
      </c>
      <c r="J1599" s="16" t="s">
        <v>4312</v>
      </c>
      <c r="K1599" s="21">
        <f>1/COUNTIF(J:J,'Store Data - 2017'!$J1599)</f>
        <v>0.5</v>
      </c>
      <c r="L1599" s="16" t="s">
        <v>48</v>
      </c>
      <c r="M1599" s="16" t="s">
        <v>26</v>
      </c>
      <c r="N1599" s="16" t="s">
        <v>4313</v>
      </c>
      <c r="O1599" s="16" t="s">
        <v>1333</v>
      </c>
      <c r="P1599" s="16">
        <v>35401</v>
      </c>
      <c r="Q1599" s="16" t="s">
        <v>29</v>
      </c>
      <c r="R1599" s="16" t="s">
        <v>3132</v>
      </c>
      <c r="S1599" s="16" t="s">
        <v>31</v>
      </c>
      <c r="T1599" s="16" t="s">
        <v>84</v>
      </c>
      <c r="U1599" s="16" t="s">
        <v>3133</v>
      </c>
      <c r="V1599" s="18">
        <v>33.74</v>
      </c>
      <c r="W1599" s="16">
        <v>7</v>
      </c>
      <c r="X1599" s="16">
        <v>0</v>
      </c>
      <c r="Y1599" s="18">
        <v>15.5204</v>
      </c>
    </row>
    <row r="1600" spans="1:25" x14ac:dyDescent="0.3">
      <c r="A1600" s="13">
        <v>4944</v>
      </c>
      <c r="B1600" s="13" t="s">
        <v>4314</v>
      </c>
      <c r="C1600" s="21">
        <f>1/COUNTIF(B:B,'Store Data - 2017'!$B1600)</f>
        <v>1</v>
      </c>
      <c r="D1600" s="14">
        <v>43090</v>
      </c>
      <c r="E1600" s="14">
        <v>43096</v>
      </c>
      <c r="F1600" s="22" t="str">
        <f>TEXT('Store Data - 2017'!$D1600,"mmmm")</f>
        <v>December</v>
      </c>
      <c r="G1600" s="22" t="str">
        <f>TEXT('Store Data - 2017'!$D1600,"dddd")</f>
        <v>Thursday</v>
      </c>
      <c r="H1600" s="13" t="s">
        <v>22</v>
      </c>
      <c r="I1600" s="13" t="s">
        <v>1370</v>
      </c>
      <c r="J1600" s="13" t="s">
        <v>1371</v>
      </c>
      <c r="K1600" s="21">
        <f>1/COUNTIF(J:J,'Store Data - 2017'!$J1600)</f>
        <v>0.1111111111111111</v>
      </c>
      <c r="L1600" s="13" t="s">
        <v>25</v>
      </c>
      <c r="M1600" s="13" t="s">
        <v>26</v>
      </c>
      <c r="N1600" s="13" t="s">
        <v>1990</v>
      </c>
      <c r="O1600" s="13" t="s">
        <v>496</v>
      </c>
      <c r="P1600" s="13">
        <v>47905</v>
      </c>
      <c r="Q1600" s="13" t="s">
        <v>51</v>
      </c>
      <c r="R1600" s="13" t="s">
        <v>548</v>
      </c>
      <c r="S1600" s="13" t="s">
        <v>31</v>
      </c>
      <c r="T1600" s="13" t="s">
        <v>70</v>
      </c>
      <c r="U1600" s="13" t="s">
        <v>549</v>
      </c>
      <c r="V1600" s="15">
        <v>375.34</v>
      </c>
      <c r="W1600" s="13">
        <v>1</v>
      </c>
      <c r="X1600" s="13">
        <v>0</v>
      </c>
      <c r="Y1600" s="15">
        <v>18.766999999999999</v>
      </c>
    </row>
    <row r="1601" spans="1:25" x14ac:dyDescent="0.3">
      <c r="A1601" s="16">
        <v>4949</v>
      </c>
      <c r="B1601" s="16" t="s">
        <v>4315</v>
      </c>
      <c r="C1601" s="21">
        <f>1/COUNTIF(B:B,'Store Data - 2017'!$B1601)</f>
        <v>0.5</v>
      </c>
      <c r="D1601" s="17">
        <v>43066</v>
      </c>
      <c r="E1601" s="17">
        <v>43071</v>
      </c>
      <c r="F1601" s="22" t="str">
        <f>TEXT('Store Data - 2017'!$D1601,"mmmm")</f>
        <v>November</v>
      </c>
      <c r="G1601" s="22" t="str">
        <f>TEXT('Store Data - 2017'!$D1601,"dddd")</f>
        <v>Monday</v>
      </c>
      <c r="H1601" s="16" t="s">
        <v>22</v>
      </c>
      <c r="I1601" s="16" t="s">
        <v>1485</v>
      </c>
      <c r="J1601" s="16" t="s">
        <v>1486</v>
      </c>
      <c r="K1601" s="21">
        <f>1/COUNTIF(J:J,'Store Data - 2017'!$J1601)</f>
        <v>0.125</v>
      </c>
      <c r="L1601" s="16" t="s">
        <v>25</v>
      </c>
      <c r="M1601" s="16" t="s">
        <v>26</v>
      </c>
      <c r="N1601" s="16" t="s">
        <v>452</v>
      </c>
      <c r="O1601" s="16" t="s">
        <v>134</v>
      </c>
      <c r="P1601" s="16">
        <v>90045</v>
      </c>
      <c r="Q1601" s="16" t="s">
        <v>120</v>
      </c>
      <c r="R1601" s="16" t="s">
        <v>4316</v>
      </c>
      <c r="S1601" s="16" t="s">
        <v>31</v>
      </c>
      <c r="T1601" s="16" t="s">
        <v>84</v>
      </c>
      <c r="U1601" s="16" t="s">
        <v>4317</v>
      </c>
      <c r="V1601" s="18">
        <v>117.488</v>
      </c>
      <c r="W1601" s="16">
        <v>7</v>
      </c>
      <c r="X1601" s="16">
        <v>0.2</v>
      </c>
      <c r="Y1601" s="18">
        <v>41.120800000000003</v>
      </c>
    </row>
    <row r="1602" spans="1:25" x14ac:dyDescent="0.3">
      <c r="A1602" s="13">
        <v>4950</v>
      </c>
      <c r="B1602" s="13" t="s">
        <v>4315</v>
      </c>
      <c r="C1602" s="21">
        <f>1/COUNTIF(B:B,'Store Data - 2017'!$B1602)</f>
        <v>0.5</v>
      </c>
      <c r="D1602" s="14">
        <v>43066</v>
      </c>
      <c r="E1602" s="14">
        <v>43071</v>
      </c>
      <c r="F1602" s="22" t="str">
        <f>TEXT('Store Data - 2017'!$D1602,"mmmm")</f>
        <v>November</v>
      </c>
      <c r="G1602" s="22" t="str">
        <f>TEXT('Store Data - 2017'!$D1602,"dddd")</f>
        <v>Monday</v>
      </c>
      <c r="H1602" s="13" t="s">
        <v>22</v>
      </c>
      <c r="I1602" s="13" t="s">
        <v>1485</v>
      </c>
      <c r="J1602" s="13" t="s">
        <v>1486</v>
      </c>
      <c r="K1602" s="21">
        <f>1/COUNTIF(J:J,'Store Data - 2017'!$J1602)</f>
        <v>0.125</v>
      </c>
      <c r="L1602" s="13" t="s">
        <v>25</v>
      </c>
      <c r="M1602" s="13" t="s">
        <v>26</v>
      </c>
      <c r="N1602" s="13" t="s">
        <v>452</v>
      </c>
      <c r="O1602" s="13" t="s">
        <v>134</v>
      </c>
      <c r="P1602" s="13">
        <v>90045</v>
      </c>
      <c r="Q1602" s="13" t="s">
        <v>120</v>
      </c>
      <c r="R1602" s="13" t="s">
        <v>4318</v>
      </c>
      <c r="S1602" s="13" t="s">
        <v>42</v>
      </c>
      <c r="T1602" s="13" t="s">
        <v>87</v>
      </c>
      <c r="U1602" s="13" t="s">
        <v>4319</v>
      </c>
      <c r="V1602" s="15">
        <v>18.84</v>
      </c>
      <c r="W1602" s="13">
        <v>3</v>
      </c>
      <c r="X1602" s="13">
        <v>0</v>
      </c>
      <c r="Y1602" s="15">
        <v>6.0288000000000004</v>
      </c>
    </row>
    <row r="1603" spans="1:25" x14ac:dyDescent="0.3">
      <c r="A1603" s="16">
        <v>4953</v>
      </c>
      <c r="B1603" s="16" t="s">
        <v>4320</v>
      </c>
      <c r="C1603" s="21">
        <f>1/COUNTIF(B:B,'Store Data - 2017'!$B1603)</f>
        <v>1</v>
      </c>
      <c r="D1603" s="17">
        <v>43077</v>
      </c>
      <c r="E1603" s="17">
        <v>43081</v>
      </c>
      <c r="F1603" s="22" t="str">
        <f>TEXT('Store Data - 2017'!$D1603,"mmmm")</f>
        <v>December</v>
      </c>
      <c r="G1603" s="22" t="str">
        <f>TEXT('Store Data - 2017'!$D1603,"dddd")</f>
        <v>Friday</v>
      </c>
      <c r="H1603" s="16" t="s">
        <v>35</v>
      </c>
      <c r="I1603" s="16" t="s">
        <v>2628</v>
      </c>
      <c r="J1603" s="16" t="s">
        <v>2629</v>
      </c>
      <c r="K1603" s="21">
        <f>1/COUNTIF(J:J,'Store Data - 2017'!$J1603)</f>
        <v>0.125</v>
      </c>
      <c r="L1603" s="16" t="s">
        <v>57</v>
      </c>
      <c r="M1603" s="16" t="s">
        <v>26</v>
      </c>
      <c r="N1603" s="16" t="s">
        <v>133</v>
      </c>
      <c r="O1603" s="16" t="s">
        <v>134</v>
      </c>
      <c r="P1603" s="16">
        <v>94109</v>
      </c>
      <c r="Q1603" s="16" t="s">
        <v>120</v>
      </c>
      <c r="R1603" s="16" t="s">
        <v>4321</v>
      </c>
      <c r="S1603" s="16" t="s">
        <v>31</v>
      </c>
      <c r="T1603" s="16" t="s">
        <v>190</v>
      </c>
      <c r="U1603" s="16" t="s">
        <v>4322</v>
      </c>
      <c r="V1603" s="18">
        <v>69.48</v>
      </c>
      <c r="W1603" s="16">
        <v>1</v>
      </c>
      <c r="X1603" s="16">
        <v>0</v>
      </c>
      <c r="Y1603" s="18">
        <v>20.844000000000001</v>
      </c>
    </row>
    <row r="1604" spans="1:25" x14ac:dyDescent="0.3">
      <c r="A1604" s="13">
        <v>4990</v>
      </c>
      <c r="B1604" s="13" t="s">
        <v>4323</v>
      </c>
      <c r="C1604" s="21">
        <f>1/COUNTIF(B:B,'Store Data - 2017'!$B1604)</f>
        <v>0.5</v>
      </c>
      <c r="D1604" s="14">
        <v>42978</v>
      </c>
      <c r="E1604" s="14">
        <v>42982</v>
      </c>
      <c r="F1604" s="22" t="str">
        <f>TEXT('Store Data - 2017'!$D1604,"mmmm")</f>
        <v>August</v>
      </c>
      <c r="G1604" s="22" t="str">
        <f>TEXT('Store Data - 2017'!$D1604,"dddd")</f>
        <v>Thursday</v>
      </c>
      <c r="H1604" s="13" t="s">
        <v>22</v>
      </c>
      <c r="I1604" s="13" t="s">
        <v>4324</v>
      </c>
      <c r="J1604" s="13" t="s">
        <v>4325</v>
      </c>
      <c r="K1604" s="21">
        <f>1/COUNTIF(J:J,'Store Data - 2017'!$J1604)</f>
        <v>0.33333333333333331</v>
      </c>
      <c r="L1604" s="13" t="s">
        <v>48</v>
      </c>
      <c r="M1604" s="13" t="s">
        <v>26</v>
      </c>
      <c r="N1604" s="13" t="s">
        <v>133</v>
      </c>
      <c r="O1604" s="13" t="s">
        <v>134</v>
      </c>
      <c r="P1604" s="13">
        <v>94110</v>
      </c>
      <c r="Q1604" s="13" t="s">
        <v>120</v>
      </c>
      <c r="R1604" s="13" t="s">
        <v>4326</v>
      </c>
      <c r="S1604" s="13" t="s">
        <v>31</v>
      </c>
      <c r="T1604" s="13" t="s">
        <v>84</v>
      </c>
      <c r="U1604" s="13" t="s">
        <v>4327</v>
      </c>
      <c r="V1604" s="15">
        <v>6.6719999999999997</v>
      </c>
      <c r="W1604" s="13">
        <v>3</v>
      </c>
      <c r="X1604" s="13">
        <v>0.2</v>
      </c>
      <c r="Y1604" s="15">
        <v>2.1684000000000001</v>
      </c>
    </row>
    <row r="1605" spans="1:25" x14ac:dyDescent="0.3">
      <c r="A1605" s="16">
        <v>4991</v>
      </c>
      <c r="B1605" s="16" t="s">
        <v>4323</v>
      </c>
      <c r="C1605" s="21">
        <f>1/COUNTIF(B:B,'Store Data - 2017'!$B1605)</f>
        <v>0.5</v>
      </c>
      <c r="D1605" s="17">
        <v>42978</v>
      </c>
      <c r="E1605" s="17">
        <v>42982</v>
      </c>
      <c r="F1605" s="22" t="str">
        <f>TEXT('Store Data - 2017'!$D1605,"mmmm")</f>
        <v>August</v>
      </c>
      <c r="G1605" s="22" t="str">
        <f>TEXT('Store Data - 2017'!$D1605,"dddd")</f>
        <v>Thursday</v>
      </c>
      <c r="H1605" s="16" t="s">
        <v>22</v>
      </c>
      <c r="I1605" s="16" t="s">
        <v>4324</v>
      </c>
      <c r="J1605" s="16" t="s">
        <v>4325</v>
      </c>
      <c r="K1605" s="21">
        <f>1/COUNTIF(J:J,'Store Data - 2017'!$J1605)</f>
        <v>0.33333333333333331</v>
      </c>
      <c r="L1605" s="16" t="s">
        <v>48</v>
      </c>
      <c r="M1605" s="16" t="s">
        <v>26</v>
      </c>
      <c r="N1605" s="16" t="s">
        <v>133</v>
      </c>
      <c r="O1605" s="16" t="s">
        <v>134</v>
      </c>
      <c r="P1605" s="16">
        <v>94110</v>
      </c>
      <c r="Q1605" s="16" t="s">
        <v>120</v>
      </c>
      <c r="R1605" s="16" t="s">
        <v>1271</v>
      </c>
      <c r="S1605" s="16" t="s">
        <v>61</v>
      </c>
      <c r="T1605" s="16" t="s">
        <v>62</v>
      </c>
      <c r="U1605" s="16" t="s">
        <v>3085</v>
      </c>
      <c r="V1605" s="18">
        <v>689.40800000000002</v>
      </c>
      <c r="W1605" s="16">
        <v>4</v>
      </c>
      <c r="X1605" s="16">
        <v>0.2</v>
      </c>
      <c r="Y1605" s="18">
        <v>77.558400000000006</v>
      </c>
    </row>
    <row r="1606" spans="1:25" x14ac:dyDescent="0.3">
      <c r="A1606" s="13">
        <v>4992</v>
      </c>
      <c r="B1606" s="13" t="s">
        <v>4328</v>
      </c>
      <c r="C1606" s="21">
        <f>1/COUNTIF(B:B,'Store Data - 2017'!$B1606)</f>
        <v>1</v>
      </c>
      <c r="D1606" s="14">
        <v>43076</v>
      </c>
      <c r="E1606" s="14">
        <v>43082</v>
      </c>
      <c r="F1606" s="22" t="str">
        <f>TEXT('Store Data - 2017'!$D1606,"mmmm")</f>
        <v>December</v>
      </c>
      <c r="G1606" s="22" t="str">
        <f>TEXT('Store Data - 2017'!$D1606,"dddd")</f>
        <v>Thursday</v>
      </c>
      <c r="H1606" s="13" t="s">
        <v>22</v>
      </c>
      <c r="I1606" s="13" t="s">
        <v>4329</v>
      </c>
      <c r="J1606" s="13" t="s">
        <v>4330</v>
      </c>
      <c r="K1606" s="21">
        <f>1/COUNTIF(J:J,'Store Data - 2017'!$J1606)</f>
        <v>0.25</v>
      </c>
      <c r="L1606" s="13" t="s">
        <v>57</v>
      </c>
      <c r="M1606" s="13" t="s">
        <v>26</v>
      </c>
      <c r="N1606" s="13" t="s">
        <v>94</v>
      </c>
      <c r="O1606" s="13" t="s">
        <v>59</v>
      </c>
      <c r="P1606" s="13">
        <v>60653</v>
      </c>
      <c r="Q1606" s="13" t="s">
        <v>51</v>
      </c>
      <c r="R1606" s="13" t="s">
        <v>4331</v>
      </c>
      <c r="S1606" s="13" t="s">
        <v>31</v>
      </c>
      <c r="T1606" s="13" t="s">
        <v>84</v>
      </c>
      <c r="U1606" s="13" t="s">
        <v>4332</v>
      </c>
      <c r="V1606" s="15">
        <v>1889.99</v>
      </c>
      <c r="W1606" s="13">
        <v>5</v>
      </c>
      <c r="X1606" s="13">
        <v>0.8</v>
      </c>
      <c r="Y1606" s="15">
        <v>-2929.4845</v>
      </c>
    </row>
    <row r="1607" spans="1:25" x14ac:dyDescent="0.3">
      <c r="A1607" s="16">
        <v>4997</v>
      </c>
      <c r="B1607" s="16" t="s">
        <v>4333</v>
      </c>
      <c r="C1607" s="21">
        <f>1/COUNTIF(B:B,'Store Data - 2017'!$B1607)</f>
        <v>0.5</v>
      </c>
      <c r="D1607" s="17">
        <v>42804</v>
      </c>
      <c r="E1607" s="17">
        <v>42809</v>
      </c>
      <c r="F1607" s="22" t="str">
        <f>TEXT('Store Data - 2017'!$D1607,"mmmm")</f>
        <v>March</v>
      </c>
      <c r="G1607" s="22" t="str">
        <f>TEXT('Store Data - 2017'!$D1607,"dddd")</f>
        <v>Friday</v>
      </c>
      <c r="H1607" s="16" t="s">
        <v>22</v>
      </c>
      <c r="I1607" s="16" t="s">
        <v>4334</v>
      </c>
      <c r="J1607" s="16" t="s">
        <v>4335</v>
      </c>
      <c r="K1607" s="21">
        <f>1/COUNTIF(J:J,'Store Data - 2017'!$J1607)</f>
        <v>0.5</v>
      </c>
      <c r="L1607" s="16" t="s">
        <v>57</v>
      </c>
      <c r="M1607" s="16" t="s">
        <v>26</v>
      </c>
      <c r="N1607" s="16" t="s">
        <v>4336</v>
      </c>
      <c r="O1607" s="16" t="s">
        <v>28</v>
      </c>
      <c r="P1607" s="16">
        <v>27604</v>
      </c>
      <c r="Q1607" s="16" t="s">
        <v>29</v>
      </c>
      <c r="R1607" s="16" t="s">
        <v>4337</v>
      </c>
      <c r="S1607" s="16" t="s">
        <v>31</v>
      </c>
      <c r="T1607" s="16" t="s">
        <v>190</v>
      </c>
      <c r="U1607" s="16" t="s">
        <v>4338</v>
      </c>
      <c r="V1607" s="18">
        <v>48.783999999999999</v>
      </c>
      <c r="W1607" s="16">
        <v>1</v>
      </c>
      <c r="X1607" s="16">
        <v>0.2</v>
      </c>
      <c r="Y1607" s="18">
        <v>3.6587999999999998</v>
      </c>
    </row>
    <row r="1608" spans="1:25" x14ac:dyDescent="0.3">
      <c r="A1608" s="13">
        <v>4998</v>
      </c>
      <c r="B1608" s="13" t="s">
        <v>4333</v>
      </c>
      <c r="C1608" s="21">
        <f>1/COUNTIF(B:B,'Store Data - 2017'!$B1608)</f>
        <v>0.5</v>
      </c>
      <c r="D1608" s="14">
        <v>42804</v>
      </c>
      <c r="E1608" s="14">
        <v>42809</v>
      </c>
      <c r="F1608" s="22" t="str">
        <f>TEXT('Store Data - 2017'!$D1608,"mmmm")</f>
        <v>March</v>
      </c>
      <c r="G1608" s="22" t="str">
        <f>TEXT('Store Data - 2017'!$D1608,"dddd")</f>
        <v>Friday</v>
      </c>
      <c r="H1608" s="13" t="s">
        <v>22</v>
      </c>
      <c r="I1608" s="13" t="s">
        <v>4334</v>
      </c>
      <c r="J1608" s="13" t="s">
        <v>4335</v>
      </c>
      <c r="K1608" s="21">
        <f>1/COUNTIF(J:J,'Store Data - 2017'!$J1608)</f>
        <v>0.5</v>
      </c>
      <c r="L1608" s="13" t="s">
        <v>57</v>
      </c>
      <c r="M1608" s="13" t="s">
        <v>26</v>
      </c>
      <c r="N1608" s="13" t="s">
        <v>4336</v>
      </c>
      <c r="O1608" s="13" t="s">
        <v>28</v>
      </c>
      <c r="P1608" s="13">
        <v>27604</v>
      </c>
      <c r="Q1608" s="13" t="s">
        <v>29</v>
      </c>
      <c r="R1608" s="13" t="s">
        <v>868</v>
      </c>
      <c r="S1608" s="13" t="s">
        <v>31</v>
      </c>
      <c r="T1608" s="13" t="s">
        <v>84</v>
      </c>
      <c r="U1608" s="13" t="s">
        <v>869</v>
      </c>
      <c r="V1608" s="15">
        <v>13.092000000000001</v>
      </c>
      <c r="W1608" s="13">
        <v>4</v>
      </c>
      <c r="X1608" s="13">
        <v>0.7</v>
      </c>
      <c r="Y1608" s="15">
        <v>-10.0372</v>
      </c>
    </row>
    <row r="1609" spans="1:25" x14ac:dyDescent="0.3">
      <c r="A1609" s="16">
        <v>5001</v>
      </c>
      <c r="B1609" s="16" t="s">
        <v>4339</v>
      </c>
      <c r="C1609" s="21">
        <f>1/COUNTIF(B:B,'Store Data - 2017'!$B1609)</f>
        <v>1</v>
      </c>
      <c r="D1609" s="17">
        <v>42862</v>
      </c>
      <c r="E1609" s="17">
        <v>42867</v>
      </c>
      <c r="F1609" s="22" t="str">
        <f>TEXT('Store Data - 2017'!$D1609,"mmmm")</f>
        <v>May</v>
      </c>
      <c r="G1609" s="22" t="str">
        <f>TEXT('Store Data - 2017'!$D1609,"dddd")</f>
        <v>Sunday</v>
      </c>
      <c r="H1609" s="16" t="s">
        <v>22</v>
      </c>
      <c r="I1609" s="16" t="s">
        <v>2993</v>
      </c>
      <c r="J1609" s="16" t="s">
        <v>2994</v>
      </c>
      <c r="K1609" s="21">
        <f>1/COUNTIF(J:J,'Store Data - 2017'!$J1609)</f>
        <v>0.125</v>
      </c>
      <c r="L1609" s="16" t="s">
        <v>48</v>
      </c>
      <c r="M1609" s="16" t="s">
        <v>26</v>
      </c>
      <c r="N1609" s="16" t="s">
        <v>452</v>
      </c>
      <c r="O1609" s="16" t="s">
        <v>134</v>
      </c>
      <c r="P1609" s="16">
        <v>90004</v>
      </c>
      <c r="Q1609" s="16" t="s">
        <v>120</v>
      </c>
      <c r="R1609" s="16" t="s">
        <v>4340</v>
      </c>
      <c r="S1609" s="16" t="s">
        <v>61</v>
      </c>
      <c r="T1609" s="16" t="s">
        <v>110</v>
      </c>
      <c r="U1609" s="16" t="s">
        <v>4341</v>
      </c>
      <c r="V1609" s="18">
        <v>79.989999999999995</v>
      </c>
      <c r="W1609" s="16">
        <v>1</v>
      </c>
      <c r="X1609" s="16">
        <v>0</v>
      </c>
      <c r="Y1609" s="18">
        <v>28.796399999999998</v>
      </c>
    </row>
    <row r="1610" spans="1:25" x14ac:dyDescent="0.3">
      <c r="A1610" s="13">
        <v>5012</v>
      </c>
      <c r="B1610" s="13" t="s">
        <v>4342</v>
      </c>
      <c r="C1610" s="21">
        <f>1/COUNTIF(B:B,'Store Data - 2017'!$B1610)</f>
        <v>1</v>
      </c>
      <c r="D1610" s="14">
        <v>42866</v>
      </c>
      <c r="E1610" s="14">
        <v>42868</v>
      </c>
      <c r="F1610" s="22" t="str">
        <f>TEXT('Store Data - 2017'!$D1610,"mmmm")</f>
        <v>May</v>
      </c>
      <c r="G1610" s="22" t="str">
        <f>TEXT('Store Data - 2017'!$D1610,"dddd")</f>
        <v>Thursday</v>
      </c>
      <c r="H1610" s="13" t="s">
        <v>80</v>
      </c>
      <c r="I1610" s="13" t="s">
        <v>1545</v>
      </c>
      <c r="J1610" s="13" t="s">
        <v>1546</v>
      </c>
      <c r="K1610" s="21">
        <f>1/COUNTIF(J:J,'Store Data - 2017'!$J1610)</f>
        <v>0.16666666666666666</v>
      </c>
      <c r="L1610" s="13" t="s">
        <v>57</v>
      </c>
      <c r="M1610" s="13" t="s">
        <v>26</v>
      </c>
      <c r="N1610" s="13" t="s">
        <v>156</v>
      </c>
      <c r="O1610" s="13" t="s">
        <v>157</v>
      </c>
      <c r="P1610" s="13">
        <v>85023</v>
      </c>
      <c r="Q1610" s="13" t="s">
        <v>120</v>
      </c>
      <c r="R1610" s="13" t="s">
        <v>2301</v>
      </c>
      <c r="S1610" s="13" t="s">
        <v>42</v>
      </c>
      <c r="T1610" s="13" t="s">
        <v>425</v>
      </c>
      <c r="U1610" s="13" t="s">
        <v>2302</v>
      </c>
      <c r="V1610" s="15">
        <v>209.97900000000001</v>
      </c>
      <c r="W1610" s="13">
        <v>7</v>
      </c>
      <c r="X1610" s="13">
        <v>0.7</v>
      </c>
      <c r="Y1610" s="15">
        <v>-356.96429999999998</v>
      </c>
    </row>
    <row r="1611" spans="1:25" x14ac:dyDescent="0.3">
      <c r="A1611" s="16">
        <v>5013</v>
      </c>
      <c r="B1611" s="16" t="s">
        <v>4343</v>
      </c>
      <c r="C1611" s="21">
        <f>1/COUNTIF(B:B,'Store Data - 2017'!$B1611)</f>
        <v>0.33333333333333331</v>
      </c>
      <c r="D1611" s="17">
        <v>42937</v>
      </c>
      <c r="E1611" s="17">
        <v>42942</v>
      </c>
      <c r="F1611" s="22" t="str">
        <f>TEXT('Store Data - 2017'!$D1611,"mmmm")</f>
        <v>July</v>
      </c>
      <c r="G1611" s="22" t="str">
        <f>TEXT('Store Data - 2017'!$D1611,"dddd")</f>
        <v>Friday</v>
      </c>
      <c r="H1611" s="16" t="s">
        <v>22</v>
      </c>
      <c r="I1611" s="16" t="s">
        <v>4344</v>
      </c>
      <c r="J1611" s="16" t="s">
        <v>4345</v>
      </c>
      <c r="K1611" s="21">
        <f>1/COUNTIF(J:J,'Store Data - 2017'!$J1611)</f>
        <v>0.33333333333333331</v>
      </c>
      <c r="L1611" s="16" t="s">
        <v>48</v>
      </c>
      <c r="M1611" s="16" t="s">
        <v>26</v>
      </c>
      <c r="N1611" s="16" t="s">
        <v>773</v>
      </c>
      <c r="O1611" s="16" t="s">
        <v>166</v>
      </c>
      <c r="P1611" s="16">
        <v>44105</v>
      </c>
      <c r="Q1611" s="16" t="s">
        <v>40</v>
      </c>
      <c r="R1611" s="16" t="s">
        <v>4112</v>
      </c>
      <c r="S1611" s="16" t="s">
        <v>31</v>
      </c>
      <c r="T1611" s="16" t="s">
        <v>84</v>
      </c>
      <c r="U1611" s="16" t="s">
        <v>4113</v>
      </c>
      <c r="V1611" s="18">
        <v>33.93</v>
      </c>
      <c r="W1611" s="16">
        <v>3</v>
      </c>
      <c r="X1611" s="16">
        <v>0.7</v>
      </c>
      <c r="Y1611" s="18">
        <v>-22.62</v>
      </c>
    </row>
    <row r="1612" spans="1:25" x14ac:dyDescent="0.3">
      <c r="A1612" s="13">
        <v>5014</v>
      </c>
      <c r="B1612" s="13" t="s">
        <v>4343</v>
      </c>
      <c r="C1612" s="21">
        <f>1/COUNTIF(B:B,'Store Data - 2017'!$B1612)</f>
        <v>0.33333333333333331</v>
      </c>
      <c r="D1612" s="14">
        <v>42937</v>
      </c>
      <c r="E1612" s="14">
        <v>42942</v>
      </c>
      <c r="F1612" s="22" t="str">
        <f>TEXT('Store Data - 2017'!$D1612,"mmmm")</f>
        <v>July</v>
      </c>
      <c r="G1612" s="22" t="str">
        <f>TEXT('Store Data - 2017'!$D1612,"dddd")</f>
        <v>Friday</v>
      </c>
      <c r="H1612" s="13" t="s">
        <v>22</v>
      </c>
      <c r="I1612" s="13" t="s">
        <v>4344</v>
      </c>
      <c r="J1612" s="13" t="s">
        <v>4345</v>
      </c>
      <c r="K1612" s="21">
        <f>1/COUNTIF(J:J,'Store Data - 2017'!$J1612)</f>
        <v>0.33333333333333331</v>
      </c>
      <c r="L1612" s="13" t="s">
        <v>48</v>
      </c>
      <c r="M1612" s="13" t="s">
        <v>26</v>
      </c>
      <c r="N1612" s="13" t="s">
        <v>773</v>
      </c>
      <c r="O1612" s="13" t="s">
        <v>166</v>
      </c>
      <c r="P1612" s="13">
        <v>44105</v>
      </c>
      <c r="Q1612" s="13" t="s">
        <v>40</v>
      </c>
      <c r="R1612" s="13" t="s">
        <v>4346</v>
      </c>
      <c r="S1612" s="13" t="s">
        <v>31</v>
      </c>
      <c r="T1612" s="13" t="s">
        <v>70</v>
      </c>
      <c r="U1612" s="13" t="s">
        <v>4347</v>
      </c>
      <c r="V1612" s="15">
        <v>222.32</v>
      </c>
      <c r="W1612" s="13">
        <v>7</v>
      </c>
      <c r="X1612" s="13">
        <v>0.2</v>
      </c>
      <c r="Y1612" s="15">
        <v>25.010999999999999</v>
      </c>
    </row>
    <row r="1613" spans="1:25" x14ac:dyDescent="0.3">
      <c r="A1613" s="16">
        <v>5015</v>
      </c>
      <c r="B1613" s="16" t="s">
        <v>4343</v>
      </c>
      <c r="C1613" s="21">
        <f>1/COUNTIF(B:B,'Store Data - 2017'!$B1613)</f>
        <v>0.33333333333333331</v>
      </c>
      <c r="D1613" s="17">
        <v>42937</v>
      </c>
      <c r="E1613" s="17">
        <v>42942</v>
      </c>
      <c r="F1613" s="22" t="str">
        <f>TEXT('Store Data - 2017'!$D1613,"mmmm")</f>
        <v>July</v>
      </c>
      <c r="G1613" s="22" t="str">
        <f>TEXT('Store Data - 2017'!$D1613,"dddd")</f>
        <v>Friday</v>
      </c>
      <c r="H1613" s="16" t="s">
        <v>22</v>
      </c>
      <c r="I1613" s="16" t="s">
        <v>4344</v>
      </c>
      <c r="J1613" s="16" t="s">
        <v>4345</v>
      </c>
      <c r="K1613" s="21">
        <f>1/COUNTIF(J:J,'Store Data - 2017'!$J1613)</f>
        <v>0.33333333333333331</v>
      </c>
      <c r="L1613" s="16" t="s">
        <v>48</v>
      </c>
      <c r="M1613" s="16" t="s">
        <v>26</v>
      </c>
      <c r="N1613" s="16" t="s">
        <v>773</v>
      </c>
      <c r="O1613" s="16" t="s">
        <v>166</v>
      </c>
      <c r="P1613" s="16">
        <v>44105</v>
      </c>
      <c r="Q1613" s="16" t="s">
        <v>40</v>
      </c>
      <c r="R1613" s="16" t="s">
        <v>4348</v>
      </c>
      <c r="S1613" s="16" t="s">
        <v>61</v>
      </c>
      <c r="T1613" s="16" t="s">
        <v>62</v>
      </c>
      <c r="U1613" s="16" t="s">
        <v>4349</v>
      </c>
      <c r="V1613" s="18">
        <v>210.56399999999999</v>
      </c>
      <c r="W1613" s="16">
        <v>6</v>
      </c>
      <c r="X1613" s="16">
        <v>0.4</v>
      </c>
      <c r="Y1613" s="18">
        <v>-52.640999999999998</v>
      </c>
    </row>
    <row r="1614" spans="1:25" x14ac:dyDescent="0.3">
      <c r="A1614" s="13">
        <v>5021</v>
      </c>
      <c r="B1614" s="13" t="s">
        <v>4350</v>
      </c>
      <c r="C1614" s="21">
        <f>1/COUNTIF(B:B,'Store Data - 2017'!$B1614)</f>
        <v>1</v>
      </c>
      <c r="D1614" s="14">
        <v>42817</v>
      </c>
      <c r="E1614" s="14">
        <v>42819</v>
      </c>
      <c r="F1614" s="22" t="str">
        <f>TEXT('Store Data - 2017'!$D1614,"mmmm")</f>
        <v>March</v>
      </c>
      <c r="G1614" s="22" t="str">
        <f>TEXT('Store Data - 2017'!$D1614,"dddd")</f>
        <v>Thursday</v>
      </c>
      <c r="H1614" s="13" t="s">
        <v>35</v>
      </c>
      <c r="I1614" s="13" t="s">
        <v>4351</v>
      </c>
      <c r="J1614" s="13" t="s">
        <v>4352</v>
      </c>
      <c r="K1614" s="21">
        <f>1/COUNTIF(J:J,'Store Data - 2017'!$J1614)</f>
        <v>1</v>
      </c>
      <c r="L1614" s="13" t="s">
        <v>57</v>
      </c>
      <c r="M1614" s="13" t="s">
        <v>26</v>
      </c>
      <c r="N1614" s="13" t="s">
        <v>126</v>
      </c>
      <c r="O1614" s="13" t="s">
        <v>127</v>
      </c>
      <c r="P1614" s="13">
        <v>10011</v>
      </c>
      <c r="Q1614" s="13" t="s">
        <v>40</v>
      </c>
      <c r="R1614" s="13" t="s">
        <v>3072</v>
      </c>
      <c r="S1614" s="13" t="s">
        <v>31</v>
      </c>
      <c r="T1614" s="13" t="s">
        <v>725</v>
      </c>
      <c r="U1614" s="13" t="s">
        <v>3073</v>
      </c>
      <c r="V1614" s="15">
        <v>347.58</v>
      </c>
      <c r="W1614" s="13">
        <v>3</v>
      </c>
      <c r="X1614" s="13">
        <v>0</v>
      </c>
      <c r="Y1614" s="15">
        <v>17.379000000000001</v>
      </c>
    </row>
    <row r="1615" spans="1:25" x14ac:dyDescent="0.3">
      <c r="A1615" s="16">
        <v>5025</v>
      </c>
      <c r="B1615" s="16" t="s">
        <v>4353</v>
      </c>
      <c r="C1615" s="21">
        <f>1/COUNTIF(B:B,'Store Data - 2017'!$B1615)</f>
        <v>0.25</v>
      </c>
      <c r="D1615" s="17">
        <v>42945</v>
      </c>
      <c r="E1615" s="17">
        <v>42950</v>
      </c>
      <c r="F1615" s="22" t="str">
        <f>TEXT('Store Data - 2017'!$D1615,"mmmm")</f>
        <v>July</v>
      </c>
      <c r="G1615" s="22" t="str">
        <f>TEXT('Store Data - 2017'!$D1615,"dddd")</f>
        <v>Saturday</v>
      </c>
      <c r="H1615" s="16" t="s">
        <v>22</v>
      </c>
      <c r="I1615" s="16" t="s">
        <v>820</v>
      </c>
      <c r="J1615" s="16" t="s">
        <v>821</v>
      </c>
      <c r="K1615" s="21">
        <f>1/COUNTIF(J:J,'Store Data - 2017'!$J1615)</f>
        <v>0.125</v>
      </c>
      <c r="L1615" s="16" t="s">
        <v>25</v>
      </c>
      <c r="M1615" s="16" t="s">
        <v>26</v>
      </c>
      <c r="N1615" s="16" t="s">
        <v>4068</v>
      </c>
      <c r="O1615" s="16" t="s">
        <v>1846</v>
      </c>
      <c r="P1615" s="16">
        <v>73120</v>
      </c>
      <c r="Q1615" s="16" t="s">
        <v>51</v>
      </c>
      <c r="R1615" s="16" t="s">
        <v>4354</v>
      </c>
      <c r="S1615" s="16" t="s">
        <v>31</v>
      </c>
      <c r="T1615" s="16" t="s">
        <v>84</v>
      </c>
      <c r="U1615" s="16" t="s">
        <v>4355</v>
      </c>
      <c r="V1615" s="18">
        <v>33.479999999999997</v>
      </c>
      <c r="W1615" s="16">
        <v>2</v>
      </c>
      <c r="X1615" s="16">
        <v>0</v>
      </c>
      <c r="Y1615" s="18">
        <v>16.405200000000001</v>
      </c>
    </row>
    <row r="1616" spans="1:25" x14ac:dyDescent="0.3">
      <c r="A1616" s="13">
        <v>5026</v>
      </c>
      <c r="B1616" s="13" t="s">
        <v>4353</v>
      </c>
      <c r="C1616" s="21">
        <f>1/COUNTIF(B:B,'Store Data - 2017'!$B1616)</f>
        <v>0.25</v>
      </c>
      <c r="D1616" s="14">
        <v>42945</v>
      </c>
      <c r="E1616" s="14">
        <v>42950</v>
      </c>
      <c r="F1616" s="22" t="str">
        <f>TEXT('Store Data - 2017'!$D1616,"mmmm")</f>
        <v>July</v>
      </c>
      <c r="G1616" s="22" t="str">
        <f>TEXT('Store Data - 2017'!$D1616,"dddd")</f>
        <v>Saturday</v>
      </c>
      <c r="H1616" s="13" t="s">
        <v>22</v>
      </c>
      <c r="I1616" s="13" t="s">
        <v>820</v>
      </c>
      <c r="J1616" s="13" t="s">
        <v>821</v>
      </c>
      <c r="K1616" s="21">
        <f>1/COUNTIF(J:J,'Store Data - 2017'!$J1616)</f>
        <v>0.125</v>
      </c>
      <c r="L1616" s="13" t="s">
        <v>25</v>
      </c>
      <c r="M1616" s="13" t="s">
        <v>26</v>
      </c>
      <c r="N1616" s="13" t="s">
        <v>4068</v>
      </c>
      <c r="O1616" s="13" t="s">
        <v>1846</v>
      </c>
      <c r="P1616" s="13">
        <v>73120</v>
      </c>
      <c r="Q1616" s="13" t="s">
        <v>51</v>
      </c>
      <c r="R1616" s="13" t="s">
        <v>786</v>
      </c>
      <c r="S1616" s="13" t="s">
        <v>61</v>
      </c>
      <c r="T1616" s="13" t="s">
        <v>62</v>
      </c>
      <c r="U1616" s="13" t="s">
        <v>787</v>
      </c>
      <c r="V1616" s="15">
        <v>461.97</v>
      </c>
      <c r="W1616" s="13">
        <v>3</v>
      </c>
      <c r="X1616" s="13">
        <v>0</v>
      </c>
      <c r="Y1616" s="15">
        <v>133.97130000000001</v>
      </c>
    </row>
    <row r="1617" spans="1:25" x14ac:dyDescent="0.3">
      <c r="A1617" s="16">
        <v>5027</v>
      </c>
      <c r="B1617" s="16" t="s">
        <v>4353</v>
      </c>
      <c r="C1617" s="21">
        <f>1/COUNTIF(B:B,'Store Data - 2017'!$B1617)</f>
        <v>0.25</v>
      </c>
      <c r="D1617" s="17">
        <v>42945</v>
      </c>
      <c r="E1617" s="17">
        <v>42950</v>
      </c>
      <c r="F1617" s="22" t="str">
        <f>TEXT('Store Data - 2017'!$D1617,"mmmm")</f>
        <v>July</v>
      </c>
      <c r="G1617" s="22" t="str">
        <f>TEXT('Store Data - 2017'!$D1617,"dddd")</f>
        <v>Saturday</v>
      </c>
      <c r="H1617" s="16" t="s">
        <v>22</v>
      </c>
      <c r="I1617" s="16" t="s">
        <v>820</v>
      </c>
      <c r="J1617" s="16" t="s">
        <v>821</v>
      </c>
      <c r="K1617" s="21">
        <f>1/COUNTIF(J:J,'Store Data - 2017'!$J1617)</f>
        <v>0.125</v>
      </c>
      <c r="L1617" s="16" t="s">
        <v>25</v>
      </c>
      <c r="M1617" s="16" t="s">
        <v>26</v>
      </c>
      <c r="N1617" s="16" t="s">
        <v>4068</v>
      </c>
      <c r="O1617" s="16" t="s">
        <v>1846</v>
      </c>
      <c r="P1617" s="16">
        <v>73120</v>
      </c>
      <c r="Q1617" s="16" t="s">
        <v>51</v>
      </c>
      <c r="R1617" s="16" t="s">
        <v>4356</v>
      </c>
      <c r="S1617" s="16" t="s">
        <v>31</v>
      </c>
      <c r="T1617" s="16" t="s">
        <v>190</v>
      </c>
      <c r="U1617" s="16" t="s">
        <v>4357</v>
      </c>
      <c r="V1617" s="18">
        <v>137.62</v>
      </c>
      <c r="W1617" s="16">
        <v>2</v>
      </c>
      <c r="X1617" s="16">
        <v>0</v>
      </c>
      <c r="Y1617" s="18">
        <v>60.552799999999998</v>
      </c>
    </row>
    <row r="1618" spans="1:25" x14ac:dyDescent="0.3">
      <c r="A1618" s="13">
        <v>5028</v>
      </c>
      <c r="B1618" s="13" t="s">
        <v>4353</v>
      </c>
      <c r="C1618" s="21">
        <f>1/COUNTIF(B:B,'Store Data - 2017'!$B1618)</f>
        <v>0.25</v>
      </c>
      <c r="D1618" s="14">
        <v>42945</v>
      </c>
      <c r="E1618" s="14">
        <v>42950</v>
      </c>
      <c r="F1618" s="22" t="str">
        <f>TEXT('Store Data - 2017'!$D1618,"mmmm")</f>
        <v>July</v>
      </c>
      <c r="G1618" s="22" t="str">
        <f>TEXT('Store Data - 2017'!$D1618,"dddd")</f>
        <v>Saturday</v>
      </c>
      <c r="H1618" s="13" t="s">
        <v>22</v>
      </c>
      <c r="I1618" s="13" t="s">
        <v>820</v>
      </c>
      <c r="J1618" s="13" t="s">
        <v>821</v>
      </c>
      <c r="K1618" s="21">
        <f>1/COUNTIF(J:J,'Store Data - 2017'!$J1618)</f>
        <v>0.125</v>
      </c>
      <c r="L1618" s="13" t="s">
        <v>25</v>
      </c>
      <c r="M1618" s="13" t="s">
        <v>26</v>
      </c>
      <c r="N1618" s="13" t="s">
        <v>4068</v>
      </c>
      <c r="O1618" s="13" t="s">
        <v>1846</v>
      </c>
      <c r="P1618" s="13">
        <v>73120</v>
      </c>
      <c r="Q1618" s="13" t="s">
        <v>51</v>
      </c>
      <c r="R1618" s="13" t="s">
        <v>4358</v>
      </c>
      <c r="S1618" s="13" t="s">
        <v>42</v>
      </c>
      <c r="T1618" s="13" t="s">
        <v>43</v>
      </c>
      <c r="U1618" s="13" t="s">
        <v>4359</v>
      </c>
      <c r="V1618" s="15">
        <v>302.67</v>
      </c>
      <c r="W1618" s="13">
        <v>3</v>
      </c>
      <c r="X1618" s="13">
        <v>0</v>
      </c>
      <c r="Y1618" s="15">
        <v>72.640799999999999</v>
      </c>
    </row>
    <row r="1619" spans="1:25" x14ac:dyDescent="0.3">
      <c r="A1619" s="16">
        <v>5030</v>
      </c>
      <c r="B1619" s="16" t="s">
        <v>4360</v>
      </c>
      <c r="C1619" s="21">
        <f>1/COUNTIF(B:B,'Store Data - 2017'!$B1619)</f>
        <v>0.33333333333333331</v>
      </c>
      <c r="D1619" s="17">
        <v>42764</v>
      </c>
      <c r="E1619" s="17">
        <v>42768</v>
      </c>
      <c r="F1619" s="22" t="str">
        <f>TEXT('Store Data - 2017'!$D1619,"mmmm")</f>
        <v>January</v>
      </c>
      <c r="G1619" s="22" t="str">
        <f>TEXT('Store Data - 2017'!$D1619,"dddd")</f>
        <v>Sunday</v>
      </c>
      <c r="H1619" s="16" t="s">
        <v>22</v>
      </c>
      <c r="I1619" s="16" t="s">
        <v>3162</v>
      </c>
      <c r="J1619" s="16" t="s">
        <v>3163</v>
      </c>
      <c r="K1619" s="21">
        <f>1/COUNTIF(J:J,'Store Data - 2017'!$J1619)</f>
        <v>0.2</v>
      </c>
      <c r="L1619" s="16" t="s">
        <v>25</v>
      </c>
      <c r="M1619" s="16" t="s">
        <v>26</v>
      </c>
      <c r="N1619" s="16" t="s">
        <v>133</v>
      </c>
      <c r="O1619" s="16" t="s">
        <v>134</v>
      </c>
      <c r="P1619" s="16">
        <v>94109</v>
      </c>
      <c r="Q1619" s="16" t="s">
        <v>120</v>
      </c>
      <c r="R1619" s="16" t="s">
        <v>3004</v>
      </c>
      <c r="S1619" s="16" t="s">
        <v>31</v>
      </c>
      <c r="T1619" s="16" t="s">
        <v>146</v>
      </c>
      <c r="U1619" s="16" t="s">
        <v>3005</v>
      </c>
      <c r="V1619" s="18">
        <v>8.34</v>
      </c>
      <c r="W1619" s="16">
        <v>3</v>
      </c>
      <c r="X1619" s="16">
        <v>0</v>
      </c>
      <c r="Y1619" s="18">
        <v>2.1684000000000001</v>
      </c>
    </row>
    <row r="1620" spans="1:25" x14ac:dyDescent="0.3">
      <c r="A1620" s="13">
        <v>5031</v>
      </c>
      <c r="B1620" s="13" t="s">
        <v>4360</v>
      </c>
      <c r="C1620" s="21">
        <f>1/COUNTIF(B:B,'Store Data - 2017'!$B1620)</f>
        <v>0.33333333333333331</v>
      </c>
      <c r="D1620" s="14">
        <v>42764</v>
      </c>
      <c r="E1620" s="14">
        <v>42768</v>
      </c>
      <c r="F1620" s="22" t="str">
        <f>TEXT('Store Data - 2017'!$D1620,"mmmm")</f>
        <v>January</v>
      </c>
      <c r="G1620" s="22" t="str">
        <f>TEXT('Store Data - 2017'!$D1620,"dddd")</f>
        <v>Sunday</v>
      </c>
      <c r="H1620" s="13" t="s">
        <v>22</v>
      </c>
      <c r="I1620" s="13" t="s">
        <v>3162</v>
      </c>
      <c r="J1620" s="13" t="s">
        <v>3163</v>
      </c>
      <c r="K1620" s="21">
        <f>1/COUNTIF(J:J,'Store Data - 2017'!$J1620)</f>
        <v>0.2</v>
      </c>
      <c r="L1620" s="13" t="s">
        <v>25</v>
      </c>
      <c r="M1620" s="13" t="s">
        <v>26</v>
      </c>
      <c r="N1620" s="13" t="s">
        <v>133</v>
      </c>
      <c r="O1620" s="13" t="s">
        <v>134</v>
      </c>
      <c r="P1620" s="13">
        <v>94109</v>
      </c>
      <c r="Q1620" s="13" t="s">
        <v>120</v>
      </c>
      <c r="R1620" s="13" t="s">
        <v>4361</v>
      </c>
      <c r="S1620" s="13" t="s">
        <v>31</v>
      </c>
      <c r="T1620" s="13" t="s">
        <v>725</v>
      </c>
      <c r="U1620" s="13" t="s">
        <v>4362</v>
      </c>
      <c r="V1620" s="15">
        <v>8.57</v>
      </c>
      <c r="W1620" s="13">
        <v>1</v>
      </c>
      <c r="X1620" s="13">
        <v>0</v>
      </c>
      <c r="Y1620" s="15">
        <v>2.2282000000000002</v>
      </c>
    </row>
    <row r="1621" spans="1:25" x14ac:dyDescent="0.3">
      <c r="A1621" s="16">
        <v>5032</v>
      </c>
      <c r="B1621" s="16" t="s">
        <v>4360</v>
      </c>
      <c r="C1621" s="21">
        <f>1/COUNTIF(B:B,'Store Data - 2017'!$B1621)</f>
        <v>0.33333333333333331</v>
      </c>
      <c r="D1621" s="17">
        <v>42764</v>
      </c>
      <c r="E1621" s="17">
        <v>42768</v>
      </c>
      <c r="F1621" s="22" t="str">
        <f>TEXT('Store Data - 2017'!$D1621,"mmmm")</f>
        <v>January</v>
      </c>
      <c r="G1621" s="22" t="str">
        <f>TEXT('Store Data - 2017'!$D1621,"dddd")</f>
        <v>Sunday</v>
      </c>
      <c r="H1621" s="16" t="s">
        <v>22</v>
      </c>
      <c r="I1621" s="16" t="s">
        <v>3162</v>
      </c>
      <c r="J1621" s="16" t="s">
        <v>3163</v>
      </c>
      <c r="K1621" s="21">
        <f>1/COUNTIF(J:J,'Store Data - 2017'!$J1621)</f>
        <v>0.2</v>
      </c>
      <c r="L1621" s="16" t="s">
        <v>25</v>
      </c>
      <c r="M1621" s="16" t="s">
        <v>26</v>
      </c>
      <c r="N1621" s="16" t="s">
        <v>133</v>
      </c>
      <c r="O1621" s="16" t="s">
        <v>134</v>
      </c>
      <c r="P1621" s="16">
        <v>94109</v>
      </c>
      <c r="Q1621" s="16" t="s">
        <v>120</v>
      </c>
      <c r="R1621" s="16" t="s">
        <v>1831</v>
      </c>
      <c r="S1621" s="16" t="s">
        <v>31</v>
      </c>
      <c r="T1621" s="16" t="s">
        <v>84</v>
      </c>
      <c r="U1621" s="16" t="s">
        <v>1832</v>
      </c>
      <c r="V1621" s="18">
        <v>119.616</v>
      </c>
      <c r="W1621" s="16">
        <v>8</v>
      </c>
      <c r="X1621" s="16">
        <v>0.2</v>
      </c>
      <c r="Y1621" s="18">
        <v>40.370399999999997</v>
      </c>
    </row>
    <row r="1622" spans="1:25" x14ac:dyDescent="0.3">
      <c r="A1622" s="13">
        <v>5038</v>
      </c>
      <c r="B1622" s="13" t="s">
        <v>4363</v>
      </c>
      <c r="C1622" s="21">
        <f>1/COUNTIF(B:B,'Store Data - 2017'!$B1622)</f>
        <v>1</v>
      </c>
      <c r="D1622" s="14">
        <v>43056</v>
      </c>
      <c r="E1622" s="14">
        <v>43060</v>
      </c>
      <c r="F1622" s="22" t="str">
        <f>TEXT('Store Data - 2017'!$D1622,"mmmm")</f>
        <v>November</v>
      </c>
      <c r="G1622" s="22" t="str">
        <f>TEXT('Store Data - 2017'!$D1622,"dddd")</f>
        <v>Friday</v>
      </c>
      <c r="H1622" s="13" t="s">
        <v>35</v>
      </c>
      <c r="I1622" s="13" t="s">
        <v>3179</v>
      </c>
      <c r="J1622" s="13" t="s">
        <v>3180</v>
      </c>
      <c r="K1622" s="21">
        <f>1/COUNTIF(J:J,'Store Data - 2017'!$J1622)</f>
        <v>0.33333333333333331</v>
      </c>
      <c r="L1622" s="13" t="s">
        <v>25</v>
      </c>
      <c r="M1622" s="13" t="s">
        <v>26</v>
      </c>
      <c r="N1622" s="13" t="s">
        <v>58</v>
      </c>
      <c r="O1622" s="13" t="s">
        <v>59</v>
      </c>
      <c r="P1622" s="13">
        <v>60540</v>
      </c>
      <c r="Q1622" s="13" t="s">
        <v>51</v>
      </c>
      <c r="R1622" s="13" t="s">
        <v>809</v>
      </c>
      <c r="S1622" s="13" t="s">
        <v>61</v>
      </c>
      <c r="T1622" s="13" t="s">
        <v>110</v>
      </c>
      <c r="U1622" s="13" t="s">
        <v>810</v>
      </c>
      <c r="V1622" s="15">
        <v>239.96</v>
      </c>
      <c r="W1622" s="13">
        <v>5</v>
      </c>
      <c r="X1622" s="13">
        <v>0.2</v>
      </c>
      <c r="Y1622" s="15">
        <v>83.986000000000004</v>
      </c>
    </row>
    <row r="1623" spans="1:25" x14ac:dyDescent="0.3">
      <c r="A1623" s="16">
        <v>5053</v>
      </c>
      <c r="B1623" s="16" t="s">
        <v>4364</v>
      </c>
      <c r="C1623" s="21">
        <f>1/COUNTIF(B:B,'Store Data - 2017'!$B1623)</f>
        <v>1</v>
      </c>
      <c r="D1623" s="17">
        <v>42874</v>
      </c>
      <c r="E1623" s="17">
        <v>42874</v>
      </c>
      <c r="F1623" s="22" t="str">
        <f>TEXT('Store Data - 2017'!$D1623,"mmmm")</f>
        <v>May</v>
      </c>
      <c r="G1623" s="22" t="str">
        <f>TEXT('Store Data - 2017'!$D1623,"dddd")</f>
        <v>Friday</v>
      </c>
      <c r="H1623" s="16" t="s">
        <v>760</v>
      </c>
      <c r="I1623" s="16" t="s">
        <v>1902</v>
      </c>
      <c r="J1623" s="16" t="s">
        <v>1903</v>
      </c>
      <c r="K1623" s="21">
        <f>1/COUNTIF(J:J,'Store Data - 2017'!$J1623)</f>
        <v>0.1111111111111111</v>
      </c>
      <c r="L1623" s="16" t="s">
        <v>25</v>
      </c>
      <c r="M1623" s="16" t="s">
        <v>26</v>
      </c>
      <c r="N1623" s="16" t="s">
        <v>844</v>
      </c>
      <c r="O1623" s="16" t="s">
        <v>353</v>
      </c>
      <c r="P1623" s="16">
        <v>30318</v>
      </c>
      <c r="Q1623" s="16" t="s">
        <v>29</v>
      </c>
      <c r="R1623" s="16" t="s">
        <v>1997</v>
      </c>
      <c r="S1623" s="16" t="s">
        <v>31</v>
      </c>
      <c r="T1623" s="16" t="s">
        <v>32</v>
      </c>
      <c r="U1623" s="16" t="s">
        <v>1998</v>
      </c>
      <c r="V1623" s="18">
        <v>195.64</v>
      </c>
      <c r="W1623" s="16">
        <v>4</v>
      </c>
      <c r="X1623" s="16">
        <v>0</v>
      </c>
      <c r="Y1623" s="18">
        <v>91.950800000000001</v>
      </c>
    </row>
    <row r="1624" spans="1:25" x14ac:dyDescent="0.3">
      <c r="A1624" s="13">
        <v>5065</v>
      </c>
      <c r="B1624" s="13" t="s">
        <v>4365</v>
      </c>
      <c r="C1624" s="21">
        <f>1/COUNTIF(B:B,'Store Data - 2017'!$B1624)</f>
        <v>1</v>
      </c>
      <c r="D1624" s="14">
        <v>43000</v>
      </c>
      <c r="E1624" s="14">
        <v>43002</v>
      </c>
      <c r="F1624" s="22" t="str">
        <f>TEXT('Store Data - 2017'!$D1624,"mmmm")</f>
        <v>September</v>
      </c>
      <c r="G1624" s="22" t="str">
        <f>TEXT('Store Data - 2017'!$D1624,"dddd")</f>
        <v>Friday</v>
      </c>
      <c r="H1624" s="13" t="s">
        <v>80</v>
      </c>
      <c r="I1624" s="13" t="s">
        <v>2459</v>
      </c>
      <c r="J1624" s="13" t="s">
        <v>2460</v>
      </c>
      <c r="K1624" s="21">
        <f>1/COUNTIF(J:J,'Store Data - 2017'!$J1624)</f>
        <v>0.1111111111111111</v>
      </c>
      <c r="L1624" s="13" t="s">
        <v>25</v>
      </c>
      <c r="M1624" s="13" t="s">
        <v>26</v>
      </c>
      <c r="N1624" s="13" t="s">
        <v>1378</v>
      </c>
      <c r="O1624" s="13" t="s">
        <v>1687</v>
      </c>
      <c r="P1624" s="13">
        <v>19805</v>
      </c>
      <c r="Q1624" s="13" t="s">
        <v>40</v>
      </c>
      <c r="R1624" s="13" t="s">
        <v>640</v>
      </c>
      <c r="S1624" s="13" t="s">
        <v>61</v>
      </c>
      <c r="T1624" s="13" t="s">
        <v>62</v>
      </c>
      <c r="U1624" s="13" t="s">
        <v>641</v>
      </c>
      <c r="V1624" s="15">
        <v>391.98</v>
      </c>
      <c r="W1624" s="13">
        <v>2</v>
      </c>
      <c r="X1624" s="13">
        <v>0</v>
      </c>
      <c r="Y1624" s="15">
        <v>113.6742</v>
      </c>
    </row>
    <row r="1625" spans="1:25" x14ac:dyDescent="0.3">
      <c r="A1625" s="16">
        <v>5066</v>
      </c>
      <c r="B1625" s="16" t="s">
        <v>4366</v>
      </c>
      <c r="C1625" s="21">
        <f>1/COUNTIF(B:B,'Store Data - 2017'!$B1625)</f>
        <v>0.5</v>
      </c>
      <c r="D1625" s="17">
        <v>43069</v>
      </c>
      <c r="E1625" s="17">
        <v>43076</v>
      </c>
      <c r="F1625" s="22" t="str">
        <f>TEXT('Store Data - 2017'!$D1625,"mmmm")</f>
        <v>November</v>
      </c>
      <c r="G1625" s="22" t="str">
        <f>TEXT('Store Data - 2017'!$D1625,"dddd")</f>
        <v>Thursday</v>
      </c>
      <c r="H1625" s="16" t="s">
        <v>22</v>
      </c>
      <c r="I1625" s="16" t="s">
        <v>2810</v>
      </c>
      <c r="J1625" s="16" t="s">
        <v>2811</v>
      </c>
      <c r="K1625" s="21">
        <f>1/COUNTIF(J:J,'Store Data - 2017'!$J1625)</f>
        <v>8.3333333333333329E-2</v>
      </c>
      <c r="L1625" s="16" t="s">
        <v>25</v>
      </c>
      <c r="M1625" s="16" t="s">
        <v>26</v>
      </c>
      <c r="N1625" s="16" t="s">
        <v>763</v>
      </c>
      <c r="O1625" s="16" t="s">
        <v>28</v>
      </c>
      <c r="P1625" s="16">
        <v>27217</v>
      </c>
      <c r="Q1625" s="16" t="s">
        <v>29</v>
      </c>
      <c r="R1625" s="16" t="s">
        <v>4367</v>
      </c>
      <c r="S1625" s="16" t="s">
        <v>61</v>
      </c>
      <c r="T1625" s="16" t="s">
        <v>110</v>
      </c>
      <c r="U1625" s="16" t="s">
        <v>4368</v>
      </c>
      <c r="V1625" s="18">
        <v>383.976</v>
      </c>
      <c r="W1625" s="16">
        <v>3</v>
      </c>
      <c r="X1625" s="16">
        <v>0.2</v>
      </c>
      <c r="Y1625" s="18">
        <v>81.594899999999996</v>
      </c>
    </row>
    <row r="1626" spans="1:25" x14ac:dyDescent="0.3">
      <c r="A1626" s="13">
        <v>5067</v>
      </c>
      <c r="B1626" s="13" t="s">
        <v>4366</v>
      </c>
      <c r="C1626" s="21">
        <f>1/COUNTIF(B:B,'Store Data - 2017'!$B1626)</f>
        <v>0.5</v>
      </c>
      <c r="D1626" s="14">
        <v>43069</v>
      </c>
      <c r="E1626" s="14">
        <v>43076</v>
      </c>
      <c r="F1626" s="22" t="str">
        <f>TEXT('Store Data - 2017'!$D1626,"mmmm")</f>
        <v>November</v>
      </c>
      <c r="G1626" s="22" t="str">
        <f>TEXT('Store Data - 2017'!$D1626,"dddd")</f>
        <v>Thursday</v>
      </c>
      <c r="H1626" s="13" t="s">
        <v>22</v>
      </c>
      <c r="I1626" s="13" t="s">
        <v>2810</v>
      </c>
      <c r="J1626" s="13" t="s">
        <v>2811</v>
      </c>
      <c r="K1626" s="21">
        <f>1/COUNTIF(J:J,'Store Data - 2017'!$J1626)</f>
        <v>8.3333333333333329E-2</v>
      </c>
      <c r="L1626" s="13" t="s">
        <v>25</v>
      </c>
      <c r="M1626" s="13" t="s">
        <v>26</v>
      </c>
      <c r="N1626" s="13" t="s">
        <v>763</v>
      </c>
      <c r="O1626" s="13" t="s">
        <v>28</v>
      </c>
      <c r="P1626" s="13">
        <v>27217</v>
      </c>
      <c r="Q1626" s="13" t="s">
        <v>29</v>
      </c>
      <c r="R1626" s="13" t="s">
        <v>2013</v>
      </c>
      <c r="S1626" s="13" t="s">
        <v>42</v>
      </c>
      <c r="T1626" s="13" t="s">
        <v>251</v>
      </c>
      <c r="U1626" s="13" t="s">
        <v>2014</v>
      </c>
      <c r="V1626" s="15">
        <v>1781.682</v>
      </c>
      <c r="W1626" s="13">
        <v>7</v>
      </c>
      <c r="X1626" s="13">
        <v>0.4</v>
      </c>
      <c r="Y1626" s="15">
        <v>-653.28340000000003</v>
      </c>
    </row>
    <row r="1627" spans="1:25" x14ac:dyDescent="0.3">
      <c r="A1627" s="16">
        <v>5068</v>
      </c>
      <c r="B1627" s="16" t="s">
        <v>4369</v>
      </c>
      <c r="C1627" s="21">
        <f>1/COUNTIF(B:B,'Store Data - 2017'!$B1627)</f>
        <v>1</v>
      </c>
      <c r="D1627" s="17">
        <v>42750</v>
      </c>
      <c r="E1627" s="17">
        <v>42754</v>
      </c>
      <c r="F1627" s="22" t="str">
        <f>TEXT('Store Data - 2017'!$D1627,"mmmm")</f>
        <v>January</v>
      </c>
      <c r="G1627" s="22" t="str">
        <f>TEXT('Store Data - 2017'!$D1627,"dddd")</f>
        <v>Sunday</v>
      </c>
      <c r="H1627" s="16" t="s">
        <v>22</v>
      </c>
      <c r="I1627" s="16" t="s">
        <v>4370</v>
      </c>
      <c r="J1627" s="16" t="s">
        <v>4371</v>
      </c>
      <c r="K1627" s="21">
        <f>1/COUNTIF(J:J,'Store Data - 2017'!$J1627)</f>
        <v>9.0909090909090912E-2</v>
      </c>
      <c r="L1627" s="16" t="s">
        <v>48</v>
      </c>
      <c r="M1627" s="16" t="s">
        <v>26</v>
      </c>
      <c r="N1627" s="16" t="s">
        <v>452</v>
      </c>
      <c r="O1627" s="16" t="s">
        <v>134</v>
      </c>
      <c r="P1627" s="16">
        <v>90008</v>
      </c>
      <c r="Q1627" s="16" t="s">
        <v>120</v>
      </c>
      <c r="R1627" s="16" t="s">
        <v>1666</v>
      </c>
      <c r="S1627" s="16" t="s">
        <v>31</v>
      </c>
      <c r="T1627" s="16" t="s">
        <v>146</v>
      </c>
      <c r="U1627" s="16" t="s">
        <v>1667</v>
      </c>
      <c r="V1627" s="18">
        <v>21.4</v>
      </c>
      <c r="W1627" s="16">
        <v>5</v>
      </c>
      <c r="X1627" s="16">
        <v>0</v>
      </c>
      <c r="Y1627" s="18">
        <v>6.2060000000000004</v>
      </c>
    </row>
    <row r="1628" spans="1:25" x14ac:dyDescent="0.3">
      <c r="A1628" s="13">
        <v>5075</v>
      </c>
      <c r="B1628" s="13" t="s">
        <v>4372</v>
      </c>
      <c r="C1628" s="21">
        <f>1/COUNTIF(B:B,'Store Data - 2017'!$B1628)</f>
        <v>1</v>
      </c>
      <c r="D1628" s="14">
        <v>42850</v>
      </c>
      <c r="E1628" s="14">
        <v>42854</v>
      </c>
      <c r="F1628" s="22" t="str">
        <f>TEXT('Store Data - 2017'!$D1628,"mmmm")</f>
        <v>April</v>
      </c>
      <c r="G1628" s="22" t="str">
        <f>TEXT('Store Data - 2017'!$D1628,"dddd")</f>
        <v>Tuesday</v>
      </c>
      <c r="H1628" s="13" t="s">
        <v>35</v>
      </c>
      <c r="I1628" s="13" t="s">
        <v>4373</v>
      </c>
      <c r="J1628" s="13" t="s">
        <v>4374</v>
      </c>
      <c r="K1628" s="21">
        <f>1/COUNTIF(J:J,'Store Data - 2017'!$J1628)</f>
        <v>0.2</v>
      </c>
      <c r="L1628" s="13" t="s">
        <v>25</v>
      </c>
      <c r="M1628" s="13" t="s">
        <v>26</v>
      </c>
      <c r="N1628" s="13" t="s">
        <v>452</v>
      </c>
      <c r="O1628" s="13" t="s">
        <v>134</v>
      </c>
      <c r="P1628" s="13">
        <v>90049</v>
      </c>
      <c r="Q1628" s="13" t="s">
        <v>120</v>
      </c>
      <c r="R1628" s="13" t="s">
        <v>1349</v>
      </c>
      <c r="S1628" s="13" t="s">
        <v>31</v>
      </c>
      <c r="T1628" s="13" t="s">
        <v>84</v>
      </c>
      <c r="U1628" s="13" t="s">
        <v>1350</v>
      </c>
      <c r="V1628" s="15">
        <v>13.904</v>
      </c>
      <c r="W1628" s="13">
        <v>2</v>
      </c>
      <c r="X1628" s="13">
        <v>0.2</v>
      </c>
      <c r="Y1628" s="15">
        <v>4.5187999999999997</v>
      </c>
    </row>
    <row r="1629" spans="1:25" x14ac:dyDescent="0.3">
      <c r="A1629" s="16">
        <v>5079</v>
      </c>
      <c r="B1629" s="16" t="s">
        <v>4375</v>
      </c>
      <c r="C1629" s="21">
        <f>1/COUNTIF(B:B,'Store Data - 2017'!$B1629)</f>
        <v>1</v>
      </c>
      <c r="D1629" s="17">
        <v>43050</v>
      </c>
      <c r="E1629" s="17">
        <v>43056</v>
      </c>
      <c r="F1629" s="22" t="str">
        <f>TEXT('Store Data - 2017'!$D1629,"mmmm")</f>
        <v>November</v>
      </c>
      <c r="G1629" s="22" t="str">
        <f>TEXT('Store Data - 2017'!$D1629,"dddd")</f>
        <v>Saturday</v>
      </c>
      <c r="H1629" s="16" t="s">
        <v>22</v>
      </c>
      <c r="I1629" s="16" t="s">
        <v>1528</v>
      </c>
      <c r="J1629" s="16" t="s">
        <v>1529</v>
      </c>
      <c r="K1629" s="21">
        <f>1/COUNTIF(J:J,'Store Data - 2017'!$J1629)</f>
        <v>0.5</v>
      </c>
      <c r="L1629" s="16" t="s">
        <v>48</v>
      </c>
      <c r="M1629" s="16" t="s">
        <v>26</v>
      </c>
      <c r="N1629" s="16" t="s">
        <v>1018</v>
      </c>
      <c r="O1629" s="16" t="s">
        <v>840</v>
      </c>
      <c r="P1629" s="16">
        <v>53209</v>
      </c>
      <c r="Q1629" s="16" t="s">
        <v>51</v>
      </c>
      <c r="R1629" s="16" t="s">
        <v>656</v>
      </c>
      <c r="S1629" s="16" t="s">
        <v>31</v>
      </c>
      <c r="T1629" s="16" t="s">
        <v>84</v>
      </c>
      <c r="U1629" s="16" t="s">
        <v>657</v>
      </c>
      <c r="V1629" s="18">
        <v>18.239999999999998</v>
      </c>
      <c r="W1629" s="16">
        <v>3</v>
      </c>
      <c r="X1629" s="16">
        <v>0</v>
      </c>
      <c r="Y1629" s="18">
        <v>8.5728000000000009</v>
      </c>
    </row>
    <row r="1630" spans="1:25" x14ac:dyDescent="0.3">
      <c r="A1630" s="13">
        <v>5080</v>
      </c>
      <c r="B1630" s="13" t="s">
        <v>4376</v>
      </c>
      <c r="C1630" s="21">
        <f>1/COUNTIF(B:B,'Store Data - 2017'!$B1630)</f>
        <v>0.5</v>
      </c>
      <c r="D1630" s="14">
        <v>43064</v>
      </c>
      <c r="E1630" s="14">
        <v>43068</v>
      </c>
      <c r="F1630" s="22" t="str">
        <f>TEXT('Store Data - 2017'!$D1630,"mmmm")</f>
        <v>November</v>
      </c>
      <c r="G1630" s="22" t="str">
        <f>TEXT('Store Data - 2017'!$D1630,"dddd")</f>
        <v>Saturday</v>
      </c>
      <c r="H1630" s="13" t="s">
        <v>22</v>
      </c>
      <c r="I1630" s="13" t="s">
        <v>4377</v>
      </c>
      <c r="J1630" s="13" t="s">
        <v>4378</v>
      </c>
      <c r="K1630" s="21">
        <f>1/COUNTIF(J:J,'Store Data - 2017'!$J1630)</f>
        <v>0.25</v>
      </c>
      <c r="L1630" s="13" t="s">
        <v>25</v>
      </c>
      <c r="M1630" s="13" t="s">
        <v>26</v>
      </c>
      <c r="N1630" s="13" t="s">
        <v>133</v>
      </c>
      <c r="O1630" s="13" t="s">
        <v>134</v>
      </c>
      <c r="P1630" s="13">
        <v>94122</v>
      </c>
      <c r="Q1630" s="13" t="s">
        <v>120</v>
      </c>
      <c r="R1630" s="13" t="s">
        <v>4379</v>
      </c>
      <c r="S1630" s="13" t="s">
        <v>42</v>
      </c>
      <c r="T1630" s="13" t="s">
        <v>425</v>
      </c>
      <c r="U1630" s="13" t="s">
        <v>4380</v>
      </c>
      <c r="V1630" s="15">
        <v>359.49900000000002</v>
      </c>
      <c r="W1630" s="13">
        <v>3</v>
      </c>
      <c r="X1630" s="13">
        <v>0.15</v>
      </c>
      <c r="Y1630" s="15">
        <v>-29.605799999999999</v>
      </c>
    </row>
    <row r="1631" spans="1:25" x14ac:dyDescent="0.3">
      <c r="A1631" s="16">
        <v>5081</v>
      </c>
      <c r="B1631" s="16" t="s">
        <v>4376</v>
      </c>
      <c r="C1631" s="21">
        <f>1/COUNTIF(B:B,'Store Data - 2017'!$B1631)</f>
        <v>0.5</v>
      </c>
      <c r="D1631" s="17">
        <v>43064</v>
      </c>
      <c r="E1631" s="17">
        <v>43068</v>
      </c>
      <c r="F1631" s="22" t="str">
        <f>TEXT('Store Data - 2017'!$D1631,"mmmm")</f>
        <v>November</v>
      </c>
      <c r="G1631" s="22" t="str">
        <f>TEXT('Store Data - 2017'!$D1631,"dddd")</f>
        <v>Saturday</v>
      </c>
      <c r="H1631" s="16" t="s">
        <v>22</v>
      </c>
      <c r="I1631" s="16" t="s">
        <v>4377</v>
      </c>
      <c r="J1631" s="16" t="s">
        <v>4378</v>
      </c>
      <c r="K1631" s="21">
        <f>1/COUNTIF(J:J,'Store Data - 2017'!$J1631)</f>
        <v>0.25</v>
      </c>
      <c r="L1631" s="16" t="s">
        <v>25</v>
      </c>
      <c r="M1631" s="16" t="s">
        <v>26</v>
      </c>
      <c r="N1631" s="16" t="s">
        <v>133</v>
      </c>
      <c r="O1631" s="16" t="s">
        <v>134</v>
      </c>
      <c r="P1631" s="16">
        <v>94122</v>
      </c>
      <c r="Q1631" s="16" t="s">
        <v>120</v>
      </c>
      <c r="R1631" s="16" t="s">
        <v>1194</v>
      </c>
      <c r="S1631" s="16" t="s">
        <v>31</v>
      </c>
      <c r="T1631" s="16" t="s">
        <v>70</v>
      </c>
      <c r="U1631" s="16" t="s">
        <v>1195</v>
      </c>
      <c r="V1631" s="18">
        <v>10.48</v>
      </c>
      <c r="W1631" s="16">
        <v>1</v>
      </c>
      <c r="X1631" s="16">
        <v>0</v>
      </c>
      <c r="Y1631" s="18">
        <v>2.8296000000000001</v>
      </c>
    </row>
    <row r="1632" spans="1:25" x14ac:dyDescent="0.3">
      <c r="A1632" s="13">
        <v>5090</v>
      </c>
      <c r="B1632" s="13" t="s">
        <v>4381</v>
      </c>
      <c r="C1632" s="21">
        <f>1/COUNTIF(B:B,'Store Data - 2017'!$B1632)</f>
        <v>0.5</v>
      </c>
      <c r="D1632" s="14">
        <v>42951</v>
      </c>
      <c r="E1632" s="14">
        <v>42954</v>
      </c>
      <c r="F1632" s="22" t="str">
        <f>TEXT('Store Data - 2017'!$D1632,"mmmm")</f>
        <v>August</v>
      </c>
      <c r="G1632" s="22" t="str">
        <f>TEXT('Store Data - 2017'!$D1632,"dddd")</f>
        <v>Friday</v>
      </c>
      <c r="H1632" s="13" t="s">
        <v>80</v>
      </c>
      <c r="I1632" s="13" t="s">
        <v>1418</v>
      </c>
      <c r="J1632" s="13" t="s">
        <v>1419</v>
      </c>
      <c r="K1632" s="21">
        <f>1/COUNTIF(J:J,'Store Data - 2017'!$J1632)</f>
        <v>0.125</v>
      </c>
      <c r="L1632" s="13" t="s">
        <v>57</v>
      </c>
      <c r="M1632" s="13" t="s">
        <v>26</v>
      </c>
      <c r="N1632" s="13" t="s">
        <v>4382</v>
      </c>
      <c r="O1632" s="13" t="s">
        <v>639</v>
      </c>
      <c r="P1632" s="13">
        <v>80538</v>
      </c>
      <c r="Q1632" s="13" t="s">
        <v>120</v>
      </c>
      <c r="R1632" s="13" t="s">
        <v>2577</v>
      </c>
      <c r="S1632" s="13" t="s">
        <v>31</v>
      </c>
      <c r="T1632" s="13" t="s">
        <v>32</v>
      </c>
      <c r="U1632" s="13" t="s">
        <v>2578</v>
      </c>
      <c r="V1632" s="15">
        <v>7.968</v>
      </c>
      <c r="W1632" s="13">
        <v>2</v>
      </c>
      <c r="X1632" s="13">
        <v>0.2</v>
      </c>
      <c r="Y1632" s="15">
        <v>2.8883999999999999</v>
      </c>
    </row>
    <row r="1633" spans="1:25" x14ac:dyDescent="0.3">
      <c r="A1633" s="16">
        <v>5091</v>
      </c>
      <c r="B1633" s="16" t="s">
        <v>4381</v>
      </c>
      <c r="C1633" s="21">
        <f>1/COUNTIF(B:B,'Store Data - 2017'!$B1633)</f>
        <v>0.5</v>
      </c>
      <c r="D1633" s="17">
        <v>42951</v>
      </c>
      <c r="E1633" s="17">
        <v>42954</v>
      </c>
      <c r="F1633" s="22" t="str">
        <f>TEXT('Store Data - 2017'!$D1633,"mmmm")</f>
        <v>August</v>
      </c>
      <c r="G1633" s="22" t="str">
        <f>TEXT('Store Data - 2017'!$D1633,"dddd")</f>
        <v>Friday</v>
      </c>
      <c r="H1633" s="16" t="s">
        <v>80</v>
      </c>
      <c r="I1633" s="16" t="s">
        <v>1418</v>
      </c>
      <c r="J1633" s="16" t="s">
        <v>1419</v>
      </c>
      <c r="K1633" s="21">
        <f>1/COUNTIF(J:J,'Store Data - 2017'!$J1633)</f>
        <v>0.125</v>
      </c>
      <c r="L1633" s="16" t="s">
        <v>57</v>
      </c>
      <c r="M1633" s="16" t="s">
        <v>26</v>
      </c>
      <c r="N1633" s="16" t="s">
        <v>4382</v>
      </c>
      <c r="O1633" s="16" t="s">
        <v>639</v>
      </c>
      <c r="P1633" s="16">
        <v>80538</v>
      </c>
      <c r="Q1633" s="16" t="s">
        <v>120</v>
      </c>
      <c r="R1633" s="16" t="s">
        <v>800</v>
      </c>
      <c r="S1633" s="16" t="s">
        <v>31</v>
      </c>
      <c r="T1633" s="16" t="s">
        <v>180</v>
      </c>
      <c r="U1633" s="16" t="s">
        <v>801</v>
      </c>
      <c r="V1633" s="18">
        <v>8.7840000000000007</v>
      </c>
      <c r="W1633" s="16">
        <v>1</v>
      </c>
      <c r="X1633" s="16">
        <v>0.2</v>
      </c>
      <c r="Y1633" s="18">
        <v>3.1842000000000001</v>
      </c>
    </row>
    <row r="1634" spans="1:25" x14ac:dyDescent="0.3">
      <c r="A1634" s="13">
        <v>5092</v>
      </c>
      <c r="B1634" s="13" t="s">
        <v>4383</v>
      </c>
      <c r="C1634" s="21">
        <f>1/COUNTIF(B:B,'Store Data - 2017'!$B1634)</f>
        <v>1</v>
      </c>
      <c r="D1634" s="14">
        <v>43099</v>
      </c>
      <c r="E1634" s="14">
        <v>43103</v>
      </c>
      <c r="F1634" s="22" t="str">
        <f>TEXT('Store Data - 2017'!$D1634,"mmmm")</f>
        <v>December</v>
      </c>
      <c r="G1634" s="22" t="str">
        <f>TEXT('Store Data - 2017'!$D1634,"dddd")</f>
        <v>Saturday</v>
      </c>
      <c r="H1634" s="13" t="s">
        <v>22</v>
      </c>
      <c r="I1634" s="13" t="s">
        <v>4384</v>
      </c>
      <c r="J1634" s="13" t="s">
        <v>4385</v>
      </c>
      <c r="K1634" s="21">
        <f>1/COUNTIF(J:J,'Store Data - 2017'!$J1634)</f>
        <v>1</v>
      </c>
      <c r="L1634" s="13" t="s">
        <v>25</v>
      </c>
      <c r="M1634" s="13" t="s">
        <v>26</v>
      </c>
      <c r="N1634" s="13" t="s">
        <v>4382</v>
      </c>
      <c r="O1634" s="13" t="s">
        <v>639</v>
      </c>
      <c r="P1634" s="13">
        <v>80538</v>
      </c>
      <c r="Q1634" s="13" t="s">
        <v>120</v>
      </c>
      <c r="R1634" s="13" t="s">
        <v>4386</v>
      </c>
      <c r="S1634" s="13" t="s">
        <v>31</v>
      </c>
      <c r="T1634" s="13" t="s">
        <v>172</v>
      </c>
      <c r="U1634" s="13" t="s">
        <v>4387</v>
      </c>
      <c r="V1634" s="15">
        <v>3.024</v>
      </c>
      <c r="W1634" s="13">
        <v>3</v>
      </c>
      <c r="X1634" s="13">
        <v>0.2</v>
      </c>
      <c r="Y1634" s="15">
        <v>-0.6048</v>
      </c>
    </row>
    <row r="1635" spans="1:25" x14ac:dyDescent="0.3">
      <c r="A1635" s="16">
        <v>5108</v>
      </c>
      <c r="B1635" s="16" t="s">
        <v>4388</v>
      </c>
      <c r="C1635" s="21">
        <f>1/COUNTIF(B:B,'Store Data - 2017'!$B1635)</f>
        <v>0.5</v>
      </c>
      <c r="D1635" s="17">
        <v>42850</v>
      </c>
      <c r="E1635" s="17">
        <v>42851</v>
      </c>
      <c r="F1635" s="22" t="str">
        <f>TEXT('Store Data - 2017'!$D1635,"mmmm")</f>
        <v>April</v>
      </c>
      <c r="G1635" s="22" t="str">
        <f>TEXT('Store Data - 2017'!$D1635,"dddd")</f>
        <v>Tuesday</v>
      </c>
      <c r="H1635" s="16" t="s">
        <v>80</v>
      </c>
      <c r="I1635" s="16" t="s">
        <v>124</v>
      </c>
      <c r="J1635" s="16" t="s">
        <v>125</v>
      </c>
      <c r="K1635" s="21">
        <f>1/COUNTIF(J:J,'Store Data - 2017'!$J1635)</f>
        <v>0.125</v>
      </c>
      <c r="L1635" s="16" t="s">
        <v>48</v>
      </c>
      <c r="M1635" s="16" t="s">
        <v>26</v>
      </c>
      <c r="N1635" s="16" t="s">
        <v>3874</v>
      </c>
      <c r="O1635" s="16" t="s">
        <v>227</v>
      </c>
      <c r="P1635" s="16">
        <v>37211</v>
      </c>
      <c r="Q1635" s="16" t="s">
        <v>29</v>
      </c>
      <c r="R1635" s="16" t="s">
        <v>2209</v>
      </c>
      <c r="S1635" s="16" t="s">
        <v>31</v>
      </c>
      <c r="T1635" s="16" t="s">
        <v>146</v>
      </c>
      <c r="U1635" s="16" t="s">
        <v>2210</v>
      </c>
      <c r="V1635" s="18">
        <v>42.048000000000002</v>
      </c>
      <c r="W1635" s="16">
        <v>9</v>
      </c>
      <c r="X1635" s="16">
        <v>0.2</v>
      </c>
      <c r="Y1635" s="18">
        <v>5.2560000000000002</v>
      </c>
    </row>
    <row r="1636" spans="1:25" x14ac:dyDescent="0.3">
      <c r="A1636" s="13">
        <v>5109</v>
      </c>
      <c r="B1636" s="13" t="s">
        <v>4388</v>
      </c>
      <c r="C1636" s="21">
        <f>1/COUNTIF(B:B,'Store Data - 2017'!$B1636)</f>
        <v>0.5</v>
      </c>
      <c r="D1636" s="14">
        <v>42850</v>
      </c>
      <c r="E1636" s="14">
        <v>42851</v>
      </c>
      <c r="F1636" s="22" t="str">
        <f>TEXT('Store Data - 2017'!$D1636,"mmmm")</f>
        <v>April</v>
      </c>
      <c r="G1636" s="22" t="str">
        <f>TEXT('Store Data - 2017'!$D1636,"dddd")</f>
        <v>Tuesday</v>
      </c>
      <c r="H1636" s="13" t="s">
        <v>80</v>
      </c>
      <c r="I1636" s="13" t="s">
        <v>124</v>
      </c>
      <c r="J1636" s="13" t="s">
        <v>125</v>
      </c>
      <c r="K1636" s="21">
        <f>1/COUNTIF(J:J,'Store Data - 2017'!$J1636)</f>
        <v>0.125</v>
      </c>
      <c r="L1636" s="13" t="s">
        <v>48</v>
      </c>
      <c r="M1636" s="13" t="s">
        <v>26</v>
      </c>
      <c r="N1636" s="13" t="s">
        <v>3874</v>
      </c>
      <c r="O1636" s="13" t="s">
        <v>227</v>
      </c>
      <c r="P1636" s="13">
        <v>37211</v>
      </c>
      <c r="Q1636" s="13" t="s">
        <v>29</v>
      </c>
      <c r="R1636" s="13" t="s">
        <v>1065</v>
      </c>
      <c r="S1636" s="13" t="s">
        <v>31</v>
      </c>
      <c r="T1636" s="13" t="s">
        <v>146</v>
      </c>
      <c r="U1636" s="13" t="s">
        <v>1066</v>
      </c>
      <c r="V1636" s="15">
        <v>67.92</v>
      </c>
      <c r="W1636" s="13">
        <v>5</v>
      </c>
      <c r="X1636" s="13">
        <v>0.2</v>
      </c>
      <c r="Y1636" s="15">
        <v>6.7919999999999998</v>
      </c>
    </row>
    <row r="1637" spans="1:25" x14ac:dyDescent="0.3">
      <c r="A1637" s="16">
        <v>5116</v>
      </c>
      <c r="B1637" s="16" t="s">
        <v>4389</v>
      </c>
      <c r="C1637" s="21">
        <f>1/COUNTIF(B:B,'Store Data - 2017'!$B1637)</f>
        <v>1</v>
      </c>
      <c r="D1637" s="17">
        <v>42941</v>
      </c>
      <c r="E1637" s="17">
        <v>42945</v>
      </c>
      <c r="F1637" s="22" t="str">
        <f>TEXT('Store Data - 2017'!$D1637,"mmmm")</f>
        <v>July</v>
      </c>
      <c r="G1637" s="22" t="str">
        <f>TEXT('Store Data - 2017'!$D1637,"dddd")</f>
        <v>Tuesday</v>
      </c>
      <c r="H1637" s="16" t="s">
        <v>22</v>
      </c>
      <c r="I1637" s="16" t="s">
        <v>3746</v>
      </c>
      <c r="J1637" s="16" t="s">
        <v>3747</v>
      </c>
      <c r="K1637" s="21">
        <f>1/COUNTIF(J:J,'Store Data - 2017'!$J1637)</f>
        <v>0.2</v>
      </c>
      <c r="L1637" s="16" t="s">
        <v>25</v>
      </c>
      <c r="M1637" s="16" t="s">
        <v>26</v>
      </c>
      <c r="N1637" s="16" t="s">
        <v>38</v>
      </c>
      <c r="O1637" s="16" t="s">
        <v>39</v>
      </c>
      <c r="P1637" s="16">
        <v>19134</v>
      </c>
      <c r="Q1637" s="16" t="s">
        <v>40</v>
      </c>
      <c r="R1637" s="16" t="s">
        <v>4390</v>
      </c>
      <c r="S1637" s="16" t="s">
        <v>31</v>
      </c>
      <c r="T1637" s="16" t="s">
        <v>113</v>
      </c>
      <c r="U1637" s="16" t="s">
        <v>4391</v>
      </c>
      <c r="V1637" s="18">
        <v>3.3039999999999998</v>
      </c>
      <c r="W1637" s="16">
        <v>1</v>
      </c>
      <c r="X1637" s="16">
        <v>0.2</v>
      </c>
      <c r="Y1637" s="18">
        <v>1.0738000000000001</v>
      </c>
    </row>
    <row r="1638" spans="1:25" x14ac:dyDescent="0.3">
      <c r="A1638" s="13">
        <v>5117</v>
      </c>
      <c r="B1638" s="13" t="s">
        <v>4392</v>
      </c>
      <c r="C1638" s="21">
        <f>1/COUNTIF(B:B,'Store Data - 2017'!$B1638)</f>
        <v>1</v>
      </c>
      <c r="D1638" s="14">
        <v>43050</v>
      </c>
      <c r="E1638" s="14">
        <v>43056</v>
      </c>
      <c r="F1638" s="22" t="str">
        <f>TEXT('Store Data - 2017'!$D1638,"mmmm")</f>
        <v>November</v>
      </c>
      <c r="G1638" s="22" t="str">
        <f>TEXT('Store Data - 2017'!$D1638,"dddd")</f>
        <v>Saturday</v>
      </c>
      <c r="H1638" s="13" t="s">
        <v>22</v>
      </c>
      <c r="I1638" s="13" t="s">
        <v>4393</v>
      </c>
      <c r="J1638" s="13" t="s">
        <v>4394</v>
      </c>
      <c r="K1638" s="21">
        <f>1/COUNTIF(J:J,'Store Data - 2017'!$J1638)</f>
        <v>0.5</v>
      </c>
      <c r="L1638" s="13" t="s">
        <v>25</v>
      </c>
      <c r="M1638" s="13" t="s">
        <v>26</v>
      </c>
      <c r="N1638" s="13" t="s">
        <v>126</v>
      </c>
      <c r="O1638" s="13" t="s">
        <v>127</v>
      </c>
      <c r="P1638" s="13">
        <v>10009</v>
      </c>
      <c r="Q1638" s="13" t="s">
        <v>40</v>
      </c>
      <c r="R1638" s="13" t="s">
        <v>4395</v>
      </c>
      <c r="S1638" s="13" t="s">
        <v>31</v>
      </c>
      <c r="T1638" s="13" t="s">
        <v>70</v>
      </c>
      <c r="U1638" s="13" t="s">
        <v>4396</v>
      </c>
      <c r="V1638" s="15">
        <v>35.479999999999997</v>
      </c>
      <c r="W1638" s="13">
        <v>1</v>
      </c>
      <c r="X1638" s="13">
        <v>0</v>
      </c>
      <c r="Y1638" s="15">
        <v>0</v>
      </c>
    </row>
    <row r="1639" spans="1:25" x14ac:dyDescent="0.3">
      <c r="A1639" s="16">
        <v>5132</v>
      </c>
      <c r="B1639" s="16" t="s">
        <v>4397</v>
      </c>
      <c r="C1639" s="21">
        <f>1/COUNTIF(B:B,'Store Data - 2017'!$B1639)</f>
        <v>1</v>
      </c>
      <c r="D1639" s="17">
        <v>43098</v>
      </c>
      <c r="E1639" s="17">
        <v>43105</v>
      </c>
      <c r="F1639" s="22" t="str">
        <f>TEXT('Store Data - 2017'!$D1639,"mmmm")</f>
        <v>December</v>
      </c>
      <c r="G1639" s="22" t="str">
        <f>TEXT('Store Data - 2017'!$D1639,"dddd")</f>
        <v>Friday</v>
      </c>
      <c r="H1639" s="16" t="s">
        <v>22</v>
      </c>
      <c r="I1639" s="16" t="s">
        <v>1172</v>
      </c>
      <c r="J1639" s="16" t="s">
        <v>1173</v>
      </c>
      <c r="K1639" s="21">
        <f>1/COUNTIF(J:J,'Store Data - 2017'!$J1639)</f>
        <v>0.125</v>
      </c>
      <c r="L1639" s="16" t="s">
        <v>57</v>
      </c>
      <c r="M1639" s="16" t="s">
        <v>26</v>
      </c>
      <c r="N1639" s="16" t="s">
        <v>595</v>
      </c>
      <c r="O1639" s="16" t="s">
        <v>134</v>
      </c>
      <c r="P1639" s="16">
        <v>92804</v>
      </c>
      <c r="Q1639" s="16" t="s">
        <v>120</v>
      </c>
      <c r="R1639" s="16" t="s">
        <v>4229</v>
      </c>
      <c r="S1639" s="16" t="s">
        <v>42</v>
      </c>
      <c r="T1639" s="16" t="s">
        <v>87</v>
      </c>
      <c r="U1639" s="16" t="s">
        <v>4230</v>
      </c>
      <c r="V1639" s="18">
        <v>101.12</v>
      </c>
      <c r="W1639" s="16">
        <v>8</v>
      </c>
      <c r="X1639" s="16">
        <v>0</v>
      </c>
      <c r="Y1639" s="18">
        <v>37.414400000000001</v>
      </c>
    </row>
    <row r="1640" spans="1:25" x14ac:dyDescent="0.3">
      <c r="A1640" s="13">
        <v>5134</v>
      </c>
      <c r="B1640" s="13" t="s">
        <v>4398</v>
      </c>
      <c r="C1640" s="21">
        <f>1/COUNTIF(B:B,'Store Data - 2017'!$B1640)</f>
        <v>0.5</v>
      </c>
      <c r="D1640" s="14">
        <v>43065</v>
      </c>
      <c r="E1640" s="14">
        <v>43069</v>
      </c>
      <c r="F1640" s="22" t="str">
        <f>TEXT('Store Data - 2017'!$D1640,"mmmm")</f>
        <v>November</v>
      </c>
      <c r="G1640" s="22" t="str">
        <f>TEXT('Store Data - 2017'!$D1640,"dddd")</f>
        <v>Sunday</v>
      </c>
      <c r="H1640" s="13" t="s">
        <v>22</v>
      </c>
      <c r="I1640" s="13" t="s">
        <v>1382</v>
      </c>
      <c r="J1640" s="13" t="s">
        <v>1383</v>
      </c>
      <c r="K1640" s="21">
        <f>1/COUNTIF(J:J,'Store Data - 2017'!$J1640)</f>
        <v>0.14285714285714285</v>
      </c>
      <c r="L1640" s="13" t="s">
        <v>48</v>
      </c>
      <c r="M1640" s="13" t="s">
        <v>26</v>
      </c>
      <c r="N1640" s="13" t="s">
        <v>126</v>
      </c>
      <c r="O1640" s="13" t="s">
        <v>127</v>
      </c>
      <c r="P1640" s="13">
        <v>10009</v>
      </c>
      <c r="Q1640" s="13" t="s">
        <v>40</v>
      </c>
      <c r="R1640" s="13" t="s">
        <v>3675</v>
      </c>
      <c r="S1640" s="13" t="s">
        <v>31</v>
      </c>
      <c r="T1640" s="13" t="s">
        <v>190</v>
      </c>
      <c r="U1640" s="13" t="s">
        <v>3676</v>
      </c>
      <c r="V1640" s="15">
        <v>58.73</v>
      </c>
      <c r="W1640" s="13">
        <v>7</v>
      </c>
      <c r="X1640" s="13">
        <v>0</v>
      </c>
      <c r="Y1640" s="15">
        <v>14.682499999999999</v>
      </c>
    </row>
    <row r="1641" spans="1:25" x14ac:dyDescent="0.3">
      <c r="A1641" s="16">
        <v>5135</v>
      </c>
      <c r="B1641" s="16" t="s">
        <v>4398</v>
      </c>
      <c r="C1641" s="21">
        <f>1/COUNTIF(B:B,'Store Data - 2017'!$B1641)</f>
        <v>0.5</v>
      </c>
      <c r="D1641" s="17">
        <v>43065</v>
      </c>
      <c r="E1641" s="17">
        <v>43069</v>
      </c>
      <c r="F1641" s="22" t="str">
        <f>TEXT('Store Data - 2017'!$D1641,"mmmm")</f>
        <v>November</v>
      </c>
      <c r="G1641" s="22" t="str">
        <f>TEXT('Store Data - 2017'!$D1641,"dddd")</f>
        <v>Sunday</v>
      </c>
      <c r="H1641" s="16" t="s">
        <v>22</v>
      </c>
      <c r="I1641" s="16" t="s">
        <v>1382</v>
      </c>
      <c r="J1641" s="16" t="s">
        <v>1383</v>
      </c>
      <c r="K1641" s="21">
        <f>1/COUNTIF(J:J,'Store Data - 2017'!$J1641)</f>
        <v>0.14285714285714285</v>
      </c>
      <c r="L1641" s="16" t="s">
        <v>48</v>
      </c>
      <c r="M1641" s="16" t="s">
        <v>26</v>
      </c>
      <c r="N1641" s="16" t="s">
        <v>126</v>
      </c>
      <c r="O1641" s="16" t="s">
        <v>127</v>
      </c>
      <c r="P1641" s="16">
        <v>10009</v>
      </c>
      <c r="Q1641" s="16" t="s">
        <v>40</v>
      </c>
      <c r="R1641" s="16" t="s">
        <v>1218</v>
      </c>
      <c r="S1641" s="16" t="s">
        <v>31</v>
      </c>
      <c r="T1641" s="16" t="s">
        <v>84</v>
      </c>
      <c r="U1641" s="16" t="s">
        <v>1219</v>
      </c>
      <c r="V1641" s="18">
        <v>93.343999999999994</v>
      </c>
      <c r="W1641" s="16">
        <v>4</v>
      </c>
      <c r="X1641" s="16">
        <v>0.2</v>
      </c>
      <c r="Y1641" s="18">
        <v>32.670400000000001</v>
      </c>
    </row>
    <row r="1642" spans="1:25" x14ac:dyDescent="0.3">
      <c r="A1642" s="13">
        <v>5139</v>
      </c>
      <c r="B1642" s="13" t="s">
        <v>4399</v>
      </c>
      <c r="C1642" s="21">
        <f>1/COUNTIF(B:B,'Store Data - 2017'!$B1642)</f>
        <v>0.5</v>
      </c>
      <c r="D1642" s="14">
        <v>43007</v>
      </c>
      <c r="E1642" s="14">
        <v>43013</v>
      </c>
      <c r="F1642" s="22" t="str">
        <f>TEXT('Store Data - 2017'!$D1642,"mmmm")</f>
        <v>September</v>
      </c>
      <c r="G1642" s="22" t="str">
        <f>TEXT('Store Data - 2017'!$D1642,"dddd")</f>
        <v>Friday</v>
      </c>
      <c r="H1642" s="13" t="s">
        <v>22</v>
      </c>
      <c r="I1642" s="13" t="s">
        <v>1075</v>
      </c>
      <c r="J1642" s="13" t="s">
        <v>1076</v>
      </c>
      <c r="K1642" s="21">
        <f>1/COUNTIF(J:J,'Store Data - 2017'!$J1642)</f>
        <v>0.1</v>
      </c>
      <c r="L1642" s="13" t="s">
        <v>25</v>
      </c>
      <c r="M1642" s="13" t="s">
        <v>26</v>
      </c>
      <c r="N1642" s="13" t="s">
        <v>783</v>
      </c>
      <c r="O1642" s="13" t="s">
        <v>127</v>
      </c>
      <c r="P1642" s="13">
        <v>10550</v>
      </c>
      <c r="Q1642" s="13" t="s">
        <v>40</v>
      </c>
      <c r="R1642" s="13" t="s">
        <v>4400</v>
      </c>
      <c r="S1642" s="13" t="s">
        <v>31</v>
      </c>
      <c r="T1642" s="13" t="s">
        <v>180</v>
      </c>
      <c r="U1642" s="13" t="s">
        <v>1925</v>
      </c>
      <c r="V1642" s="15">
        <v>23.34</v>
      </c>
      <c r="W1642" s="13">
        <v>3</v>
      </c>
      <c r="X1642" s="13">
        <v>0</v>
      </c>
      <c r="Y1642" s="15">
        <v>10.969799999999999</v>
      </c>
    </row>
    <row r="1643" spans="1:25" x14ac:dyDescent="0.3">
      <c r="A1643" s="16">
        <v>5140</v>
      </c>
      <c r="B1643" s="16" t="s">
        <v>4399</v>
      </c>
      <c r="C1643" s="21">
        <f>1/COUNTIF(B:B,'Store Data - 2017'!$B1643)</f>
        <v>0.5</v>
      </c>
      <c r="D1643" s="17">
        <v>43007</v>
      </c>
      <c r="E1643" s="17">
        <v>43013</v>
      </c>
      <c r="F1643" s="22" t="str">
        <f>TEXT('Store Data - 2017'!$D1643,"mmmm")</f>
        <v>September</v>
      </c>
      <c r="G1643" s="22" t="str">
        <f>TEXT('Store Data - 2017'!$D1643,"dddd")</f>
        <v>Friday</v>
      </c>
      <c r="H1643" s="16" t="s">
        <v>22</v>
      </c>
      <c r="I1643" s="16" t="s">
        <v>1075</v>
      </c>
      <c r="J1643" s="16" t="s">
        <v>1076</v>
      </c>
      <c r="K1643" s="21">
        <f>1/COUNTIF(J:J,'Store Data - 2017'!$J1643)</f>
        <v>0.1</v>
      </c>
      <c r="L1643" s="16" t="s">
        <v>25</v>
      </c>
      <c r="M1643" s="16" t="s">
        <v>26</v>
      </c>
      <c r="N1643" s="16" t="s">
        <v>783</v>
      </c>
      <c r="O1643" s="16" t="s">
        <v>127</v>
      </c>
      <c r="P1643" s="16">
        <v>10550</v>
      </c>
      <c r="Q1643" s="16" t="s">
        <v>40</v>
      </c>
      <c r="R1643" s="16" t="s">
        <v>4401</v>
      </c>
      <c r="S1643" s="16" t="s">
        <v>31</v>
      </c>
      <c r="T1643" s="16" t="s">
        <v>32</v>
      </c>
      <c r="U1643" s="16" t="s">
        <v>4402</v>
      </c>
      <c r="V1643" s="18">
        <v>51.55</v>
      </c>
      <c r="W1643" s="16">
        <v>5</v>
      </c>
      <c r="X1643" s="16">
        <v>0</v>
      </c>
      <c r="Y1643" s="18">
        <v>24.2285</v>
      </c>
    </row>
    <row r="1644" spans="1:25" x14ac:dyDescent="0.3">
      <c r="A1644" s="13">
        <v>5145</v>
      </c>
      <c r="B1644" s="13" t="s">
        <v>4403</v>
      </c>
      <c r="C1644" s="21">
        <f>1/COUNTIF(B:B,'Store Data - 2017'!$B1644)</f>
        <v>0.33333333333333331</v>
      </c>
      <c r="D1644" s="14">
        <v>42768</v>
      </c>
      <c r="E1644" s="14">
        <v>42773</v>
      </c>
      <c r="F1644" s="22" t="str">
        <f>TEXT('Store Data - 2017'!$D1644,"mmmm")</f>
        <v>February</v>
      </c>
      <c r="G1644" s="22" t="str">
        <f>TEXT('Store Data - 2017'!$D1644,"dddd")</f>
        <v>Thursday</v>
      </c>
      <c r="H1644" s="13" t="s">
        <v>22</v>
      </c>
      <c r="I1644" s="13" t="s">
        <v>693</v>
      </c>
      <c r="J1644" s="13" t="s">
        <v>694</v>
      </c>
      <c r="K1644" s="21">
        <f>1/COUNTIF(J:J,'Store Data - 2017'!$J1644)</f>
        <v>0.05</v>
      </c>
      <c r="L1644" s="13" t="s">
        <v>25</v>
      </c>
      <c r="M1644" s="13" t="s">
        <v>26</v>
      </c>
      <c r="N1644" s="13" t="s">
        <v>452</v>
      </c>
      <c r="O1644" s="13" t="s">
        <v>134</v>
      </c>
      <c r="P1644" s="13">
        <v>90045</v>
      </c>
      <c r="Q1644" s="13" t="s">
        <v>120</v>
      </c>
      <c r="R1644" s="13" t="s">
        <v>585</v>
      </c>
      <c r="S1644" s="13" t="s">
        <v>42</v>
      </c>
      <c r="T1644" s="13" t="s">
        <v>87</v>
      </c>
      <c r="U1644" s="13" t="s">
        <v>586</v>
      </c>
      <c r="V1644" s="15">
        <v>86.26</v>
      </c>
      <c r="W1644" s="13">
        <v>2</v>
      </c>
      <c r="X1644" s="13">
        <v>0</v>
      </c>
      <c r="Y1644" s="15">
        <v>29.328399999999998</v>
      </c>
    </row>
    <row r="1645" spans="1:25" x14ac:dyDescent="0.3">
      <c r="A1645" s="16">
        <v>5146</v>
      </c>
      <c r="B1645" s="16" t="s">
        <v>4403</v>
      </c>
      <c r="C1645" s="21">
        <f>1/COUNTIF(B:B,'Store Data - 2017'!$B1645)</f>
        <v>0.33333333333333331</v>
      </c>
      <c r="D1645" s="17">
        <v>42768</v>
      </c>
      <c r="E1645" s="17">
        <v>42773</v>
      </c>
      <c r="F1645" s="22" t="str">
        <f>TEXT('Store Data - 2017'!$D1645,"mmmm")</f>
        <v>February</v>
      </c>
      <c r="G1645" s="22" t="str">
        <f>TEXT('Store Data - 2017'!$D1645,"dddd")</f>
        <v>Thursday</v>
      </c>
      <c r="H1645" s="16" t="s">
        <v>22</v>
      </c>
      <c r="I1645" s="16" t="s">
        <v>693</v>
      </c>
      <c r="J1645" s="16" t="s">
        <v>694</v>
      </c>
      <c r="K1645" s="21">
        <f>1/COUNTIF(J:J,'Store Data - 2017'!$J1645)</f>
        <v>0.05</v>
      </c>
      <c r="L1645" s="16" t="s">
        <v>25</v>
      </c>
      <c r="M1645" s="16" t="s">
        <v>26</v>
      </c>
      <c r="N1645" s="16" t="s">
        <v>452</v>
      </c>
      <c r="O1645" s="16" t="s">
        <v>134</v>
      </c>
      <c r="P1645" s="16">
        <v>90045</v>
      </c>
      <c r="Q1645" s="16" t="s">
        <v>120</v>
      </c>
      <c r="R1645" s="16" t="s">
        <v>3457</v>
      </c>
      <c r="S1645" s="16" t="s">
        <v>31</v>
      </c>
      <c r="T1645" s="16" t="s">
        <v>70</v>
      </c>
      <c r="U1645" s="16" t="s">
        <v>3458</v>
      </c>
      <c r="V1645" s="18">
        <v>139.04</v>
      </c>
      <c r="W1645" s="16">
        <v>4</v>
      </c>
      <c r="X1645" s="16">
        <v>0</v>
      </c>
      <c r="Y1645" s="18">
        <v>38.931199999999997</v>
      </c>
    </row>
    <row r="1646" spans="1:25" x14ac:dyDescent="0.3">
      <c r="A1646" s="13">
        <v>5147</v>
      </c>
      <c r="B1646" s="13" t="s">
        <v>4403</v>
      </c>
      <c r="C1646" s="21">
        <f>1/COUNTIF(B:B,'Store Data - 2017'!$B1646)</f>
        <v>0.33333333333333331</v>
      </c>
      <c r="D1646" s="14">
        <v>42768</v>
      </c>
      <c r="E1646" s="14">
        <v>42773</v>
      </c>
      <c r="F1646" s="22" t="str">
        <f>TEXT('Store Data - 2017'!$D1646,"mmmm")</f>
        <v>February</v>
      </c>
      <c r="G1646" s="22" t="str">
        <f>TEXT('Store Data - 2017'!$D1646,"dddd")</f>
        <v>Thursday</v>
      </c>
      <c r="H1646" s="13" t="s">
        <v>22</v>
      </c>
      <c r="I1646" s="13" t="s">
        <v>693</v>
      </c>
      <c r="J1646" s="13" t="s">
        <v>694</v>
      </c>
      <c r="K1646" s="21">
        <f>1/COUNTIF(J:J,'Store Data - 2017'!$J1646)</f>
        <v>0.05</v>
      </c>
      <c r="L1646" s="13" t="s">
        <v>25</v>
      </c>
      <c r="M1646" s="13" t="s">
        <v>26</v>
      </c>
      <c r="N1646" s="13" t="s">
        <v>452</v>
      </c>
      <c r="O1646" s="13" t="s">
        <v>134</v>
      </c>
      <c r="P1646" s="13">
        <v>90045</v>
      </c>
      <c r="Q1646" s="13" t="s">
        <v>120</v>
      </c>
      <c r="R1646" s="13" t="s">
        <v>4404</v>
      </c>
      <c r="S1646" s="13" t="s">
        <v>31</v>
      </c>
      <c r="T1646" s="13" t="s">
        <v>190</v>
      </c>
      <c r="U1646" s="13" t="s">
        <v>4405</v>
      </c>
      <c r="V1646" s="15">
        <v>46.8</v>
      </c>
      <c r="W1646" s="13">
        <v>4</v>
      </c>
      <c r="X1646" s="13">
        <v>0</v>
      </c>
      <c r="Y1646" s="15">
        <v>16.38</v>
      </c>
    </row>
    <row r="1647" spans="1:25" x14ac:dyDescent="0.3">
      <c r="A1647" s="16">
        <v>5148</v>
      </c>
      <c r="B1647" s="16" t="s">
        <v>4406</v>
      </c>
      <c r="C1647" s="21">
        <f>1/COUNTIF(B:B,'Store Data - 2017'!$B1647)</f>
        <v>0.5</v>
      </c>
      <c r="D1647" s="17">
        <v>43093</v>
      </c>
      <c r="E1647" s="17">
        <v>43100</v>
      </c>
      <c r="F1647" s="22" t="str">
        <f>TEXT('Store Data - 2017'!$D1647,"mmmm")</f>
        <v>December</v>
      </c>
      <c r="G1647" s="22" t="str">
        <f>TEXT('Store Data - 2017'!$D1647,"dddd")</f>
        <v>Sunday</v>
      </c>
      <c r="H1647" s="16" t="s">
        <v>22</v>
      </c>
      <c r="I1647" s="16" t="s">
        <v>921</v>
      </c>
      <c r="J1647" s="16" t="s">
        <v>922</v>
      </c>
      <c r="K1647" s="21">
        <f>1/COUNTIF(J:J,'Store Data - 2017'!$J1647)</f>
        <v>0.33333333333333331</v>
      </c>
      <c r="L1647" s="16" t="s">
        <v>48</v>
      </c>
      <c r="M1647" s="16" t="s">
        <v>26</v>
      </c>
      <c r="N1647" s="16" t="s">
        <v>4407</v>
      </c>
      <c r="O1647" s="16" t="s">
        <v>157</v>
      </c>
      <c r="P1647" s="16">
        <v>85224</v>
      </c>
      <c r="Q1647" s="16" t="s">
        <v>120</v>
      </c>
      <c r="R1647" s="16" t="s">
        <v>4408</v>
      </c>
      <c r="S1647" s="16" t="s">
        <v>42</v>
      </c>
      <c r="T1647" s="16" t="s">
        <v>87</v>
      </c>
      <c r="U1647" s="16" t="s">
        <v>4409</v>
      </c>
      <c r="V1647" s="18">
        <v>8.5440000000000005</v>
      </c>
      <c r="W1647" s="16">
        <v>4</v>
      </c>
      <c r="X1647" s="16">
        <v>0.2</v>
      </c>
      <c r="Y1647" s="18">
        <v>1.9224000000000001</v>
      </c>
    </row>
    <row r="1648" spans="1:25" x14ac:dyDescent="0.3">
      <c r="A1648" s="13">
        <v>5149</v>
      </c>
      <c r="B1648" s="13" t="s">
        <v>4406</v>
      </c>
      <c r="C1648" s="21">
        <f>1/COUNTIF(B:B,'Store Data - 2017'!$B1648)</f>
        <v>0.5</v>
      </c>
      <c r="D1648" s="14">
        <v>43093</v>
      </c>
      <c r="E1648" s="14">
        <v>43100</v>
      </c>
      <c r="F1648" s="22" t="str">
        <f>TEXT('Store Data - 2017'!$D1648,"mmmm")</f>
        <v>December</v>
      </c>
      <c r="G1648" s="22" t="str">
        <f>TEXT('Store Data - 2017'!$D1648,"dddd")</f>
        <v>Sunday</v>
      </c>
      <c r="H1648" s="13" t="s">
        <v>22</v>
      </c>
      <c r="I1648" s="13" t="s">
        <v>921</v>
      </c>
      <c r="J1648" s="13" t="s">
        <v>922</v>
      </c>
      <c r="K1648" s="21">
        <f>1/COUNTIF(J:J,'Store Data - 2017'!$J1648)</f>
        <v>0.33333333333333331</v>
      </c>
      <c r="L1648" s="13" t="s">
        <v>48</v>
      </c>
      <c r="M1648" s="13" t="s">
        <v>26</v>
      </c>
      <c r="N1648" s="13" t="s">
        <v>4407</v>
      </c>
      <c r="O1648" s="13" t="s">
        <v>157</v>
      </c>
      <c r="P1648" s="13">
        <v>85224</v>
      </c>
      <c r="Q1648" s="13" t="s">
        <v>120</v>
      </c>
      <c r="R1648" s="13" t="s">
        <v>2333</v>
      </c>
      <c r="S1648" s="13" t="s">
        <v>42</v>
      </c>
      <c r="T1648" s="13" t="s">
        <v>43</v>
      </c>
      <c r="U1648" s="13" t="s">
        <v>2334</v>
      </c>
      <c r="V1648" s="15">
        <v>842.37599999999998</v>
      </c>
      <c r="W1648" s="13">
        <v>3</v>
      </c>
      <c r="X1648" s="13">
        <v>0.2</v>
      </c>
      <c r="Y1648" s="15">
        <v>105.297</v>
      </c>
    </row>
    <row r="1649" spans="1:25" x14ac:dyDescent="0.3">
      <c r="A1649" s="16">
        <v>5151</v>
      </c>
      <c r="B1649" s="16" t="s">
        <v>4410</v>
      </c>
      <c r="C1649" s="21">
        <f>1/COUNTIF(B:B,'Store Data - 2017'!$B1649)</f>
        <v>1</v>
      </c>
      <c r="D1649" s="17">
        <v>42800</v>
      </c>
      <c r="E1649" s="17">
        <v>42804</v>
      </c>
      <c r="F1649" s="22" t="str">
        <f>TEXT('Store Data - 2017'!$D1649,"mmmm")</f>
        <v>March</v>
      </c>
      <c r="G1649" s="22" t="str">
        <f>TEXT('Store Data - 2017'!$D1649,"dddd")</f>
        <v>Monday</v>
      </c>
      <c r="H1649" s="16" t="s">
        <v>35</v>
      </c>
      <c r="I1649" s="16" t="s">
        <v>175</v>
      </c>
      <c r="J1649" s="16" t="s">
        <v>176</v>
      </c>
      <c r="K1649" s="21">
        <f>1/COUNTIF(J:J,'Store Data - 2017'!$J1649)</f>
        <v>9.0909090909090912E-2</v>
      </c>
      <c r="L1649" s="16" t="s">
        <v>57</v>
      </c>
      <c r="M1649" s="16" t="s">
        <v>26</v>
      </c>
      <c r="N1649" s="16" t="s">
        <v>133</v>
      </c>
      <c r="O1649" s="16" t="s">
        <v>134</v>
      </c>
      <c r="P1649" s="16">
        <v>94109</v>
      </c>
      <c r="Q1649" s="16" t="s">
        <v>120</v>
      </c>
      <c r="R1649" s="16" t="s">
        <v>2895</v>
      </c>
      <c r="S1649" s="16" t="s">
        <v>31</v>
      </c>
      <c r="T1649" s="16" t="s">
        <v>70</v>
      </c>
      <c r="U1649" s="16" t="s">
        <v>2896</v>
      </c>
      <c r="V1649" s="18">
        <v>67.78</v>
      </c>
      <c r="W1649" s="16">
        <v>2</v>
      </c>
      <c r="X1649" s="16">
        <v>0</v>
      </c>
      <c r="Y1649" s="18">
        <v>16.945</v>
      </c>
    </row>
    <row r="1650" spans="1:25" x14ac:dyDescent="0.3">
      <c r="A1650" s="13">
        <v>5152</v>
      </c>
      <c r="B1650" s="13" t="s">
        <v>4411</v>
      </c>
      <c r="C1650" s="21">
        <f>1/COUNTIF(B:B,'Store Data - 2017'!$B1650)</f>
        <v>1</v>
      </c>
      <c r="D1650" s="14">
        <v>43003</v>
      </c>
      <c r="E1650" s="14">
        <v>43006</v>
      </c>
      <c r="F1650" s="22" t="str">
        <f>TEXT('Store Data - 2017'!$D1650,"mmmm")</f>
        <v>September</v>
      </c>
      <c r="G1650" s="22" t="str">
        <f>TEXT('Store Data - 2017'!$D1650,"dddd")</f>
        <v>Monday</v>
      </c>
      <c r="H1650" s="13" t="s">
        <v>80</v>
      </c>
      <c r="I1650" s="13" t="s">
        <v>2515</v>
      </c>
      <c r="J1650" s="13" t="s">
        <v>2516</v>
      </c>
      <c r="K1650" s="21">
        <f>1/COUNTIF(J:J,'Store Data - 2017'!$J1650)</f>
        <v>0.16666666666666666</v>
      </c>
      <c r="L1650" s="13" t="s">
        <v>57</v>
      </c>
      <c r="M1650" s="13" t="s">
        <v>26</v>
      </c>
      <c r="N1650" s="13" t="s">
        <v>4412</v>
      </c>
      <c r="O1650" s="13" t="s">
        <v>541</v>
      </c>
      <c r="P1650" s="13">
        <v>59601</v>
      </c>
      <c r="Q1650" s="13" t="s">
        <v>120</v>
      </c>
      <c r="R1650" s="13" t="s">
        <v>1239</v>
      </c>
      <c r="S1650" s="13" t="s">
        <v>31</v>
      </c>
      <c r="T1650" s="13" t="s">
        <v>70</v>
      </c>
      <c r="U1650" s="13" t="s">
        <v>1240</v>
      </c>
      <c r="V1650" s="15">
        <v>39.9</v>
      </c>
      <c r="W1650" s="13">
        <v>5</v>
      </c>
      <c r="X1650" s="13">
        <v>0</v>
      </c>
      <c r="Y1650" s="15">
        <v>10.374000000000001</v>
      </c>
    </row>
    <row r="1651" spans="1:25" x14ac:dyDescent="0.3">
      <c r="A1651" s="16">
        <v>5157</v>
      </c>
      <c r="B1651" s="16" t="s">
        <v>4413</v>
      </c>
      <c r="C1651" s="21">
        <f>1/COUNTIF(B:B,'Store Data - 2017'!$B1651)</f>
        <v>0.33333333333333331</v>
      </c>
      <c r="D1651" s="17">
        <v>42916</v>
      </c>
      <c r="E1651" s="17">
        <v>42920</v>
      </c>
      <c r="F1651" s="22" t="str">
        <f>TEXT('Store Data - 2017'!$D1651,"mmmm")</f>
        <v>June</v>
      </c>
      <c r="G1651" s="22" t="str">
        <f>TEXT('Store Data - 2017'!$D1651,"dddd")</f>
        <v>Friday</v>
      </c>
      <c r="H1651" s="16" t="s">
        <v>35</v>
      </c>
      <c r="I1651" s="16" t="s">
        <v>3586</v>
      </c>
      <c r="J1651" s="16" t="s">
        <v>3587</v>
      </c>
      <c r="K1651" s="21">
        <f>1/COUNTIF(J:J,'Store Data - 2017'!$J1651)</f>
        <v>0.125</v>
      </c>
      <c r="L1651" s="16" t="s">
        <v>48</v>
      </c>
      <c r="M1651" s="16" t="s">
        <v>26</v>
      </c>
      <c r="N1651" s="16" t="s">
        <v>94</v>
      </c>
      <c r="O1651" s="16" t="s">
        <v>59</v>
      </c>
      <c r="P1651" s="16">
        <v>60653</v>
      </c>
      <c r="Q1651" s="16" t="s">
        <v>51</v>
      </c>
      <c r="R1651" s="16" t="s">
        <v>4414</v>
      </c>
      <c r="S1651" s="16" t="s">
        <v>61</v>
      </c>
      <c r="T1651" s="16" t="s">
        <v>62</v>
      </c>
      <c r="U1651" s="16" t="s">
        <v>4415</v>
      </c>
      <c r="V1651" s="18">
        <v>1001.5839999999999</v>
      </c>
      <c r="W1651" s="16">
        <v>2</v>
      </c>
      <c r="X1651" s="16">
        <v>0.2</v>
      </c>
      <c r="Y1651" s="18">
        <v>125.19799999999999</v>
      </c>
    </row>
    <row r="1652" spans="1:25" x14ac:dyDescent="0.3">
      <c r="A1652" s="13">
        <v>5158</v>
      </c>
      <c r="B1652" s="13" t="s">
        <v>4413</v>
      </c>
      <c r="C1652" s="21">
        <f>1/COUNTIF(B:B,'Store Data - 2017'!$B1652)</f>
        <v>0.33333333333333331</v>
      </c>
      <c r="D1652" s="14">
        <v>42916</v>
      </c>
      <c r="E1652" s="14">
        <v>42920</v>
      </c>
      <c r="F1652" s="22" t="str">
        <f>TEXT('Store Data - 2017'!$D1652,"mmmm")</f>
        <v>June</v>
      </c>
      <c r="G1652" s="22" t="str">
        <f>TEXT('Store Data - 2017'!$D1652,"dddd")</f>
        <v>Friday</v>
      </c>
      <c r="H1652" s="13" t="s">
        <v>35</v>
      </c>
      <c r="I1652" s="13" t="s">
        <v>3586</v>
      </c>
      <c r="J1652" s="13" t="s">
        <v>3587</v>
      </c>
      <c r="K1652" s="21">
        <f>1/COUNTIF(J:J,'Store Data - 2017'!$J1652)</f>
        <v>0.125</v>
      </c>
      <c r="L1652" s="13" t="s">
        <v>48</v>
      </c>
      <c r="M1652" s="13" t="s">
        <v>26</v>
      </c>
      <c r="N1652" s="13" t="s">
        <v>94</v>
      </c>
      <c r="O1652" s="13" t="s">
        <v>59</v>
      </c>
      <c r="P1652" s="13">
        <v>60653</v>
      </c>
      <c r="Q1652" s="13" t="s">
        <v>51</v>
      </c>
      <c r="R1652" s="13" t="s">
        <v>4416</v>
      </c>
      <c r="S1652" s="13" t="s">
        <v>42</v>
      </c>
      <c r="T1652" s="13" t="s">
        <v>43</v>
      </c>
      <c r="U1652" s="13" t="s">
        <v>4417</v>
      </c>
      <c r="V1652" s="15">
        <v>569.05799999999999</v>
      </c>
      <c r="W1652" s="13">
        <v>3</v>
      </c>
      <c r="X1652" s="13">
        <v>0.3</v>
      </c>
      <c r="Y1652" s="15">
        <v>-178.8468</v>
      </c>
    </row>
    <row r="1653" spans="1:25" x14ac:dyDescent="0.3">
      <c r="A1653" s="16">
        <v>5159</v>
      </c>
      <c r="B1653" s="16" t="s">
        <v>4413</v>
      </c>
      <c r="C1653" s="21">
        <f>1/COUNTIF(B:B,'Store Data - 2017'!$B1653)</f>
        <v>0.33333333333333331</v>
      </c>
      <c r="D1653" s="17">
        <v>42916</v>
      </c>
      <c r="E1653" s="17">
        <v>42920</v>
      </c>
      <c r="F1653" s="22" t="str">
        <f>TEXT('Store Data - 2017'!$D1653,"mmmm")</f>
        <v>June</v>
      </c>
      <c r="G1653" s="22" t="str">
        <f>TEXT('Store Data - 2017'!$D1653,"dddd")</f>
        <v>Friday</v>
      </c>
      <c r="H1653" s="16" t="s">
        <v>35</v>
      </c>
      <c r="I1653" s="16" t="s">
        <v>3586</v>
      </c>
      <c r="J1653" s="16" t="s">
        <v>3587</v>
      </c>
      <c r="K1653" s="21">
        <f>1/COUNTIF(J:J,'Store Data - 2017'!$J1653)</f>
        <v>0.125</v>
      </c>
      <c r="L1653" s="16" t="s">
        <v>48</v>
      </c>
      <c r="M1653" s="16" t="s">
        <v>26</v>
      </c>
      <c r="N1653" s="16" t="s">
        <v>94</v>
      </c>
      <c r="O1653" s="16" t="s">
        <v>59</v>
      </c>
      <c r="P1653" s="16">
        <v>60653</v>
      </c>
      <c r="Q1653" s="16" t="s">
        <v>51</v>
      </c>
      <c r="R1653" s="16" t="s">
        <v>4418</v>
      </c>
      <c r="S1653" s="16" t="s">
        <v>42</v>
      </c>
      <c r="T1653" s="16" t="s">
        <v>87</v>
      </c>
      <c r="U1653" s="16" t="s">
        <v>4419</v>
      </c>
      <c r="V1653" s="18">
        <v>14.224</v>
      </c>
      <c r="W1653" s="16">
        <v>2</v>
      </c>
      <c r="X1653" s="16">
        <v>0.6</v>
      </c>
      <c r="Y1653" s="18">
        <v>-10.3124</v>
      </c>
    </row>
    <row r="1654" spans="1:25" x14ac:dyDescent="0.3">
      <c r="A1654" s="13">
        <v>5175</v>
      </c>
      <c r="B1654" s="13" t="s">
        <v>4420</v>
      </c>
      <c r="C1654" s="21">
        <f>1/COUNTIF(B:B,'Store Data - 2017'!$B1654)</f>
        <v>0.5</v>
      </c>
      <c r="D1654" s="14">
        <v>43027</v>
      </c>
      <c r="E1654" s="14">
        <v>43032</v>
      </c>
      <c r="F1654" s="22" t="str">
        <f>TEXT('Store Data - 2017'!$D1654,"mmmm")</f>
        <v>October</v>
      </c>
      <c r="G1654" s="22" t="str">
        <f>TEXT('Store Data - 2017'!$D1654,"dddd")</f>
        <v>Thursday</v>
      </c>
      <c r="H1654" s="13" t="s">
        <v>22</v>
      </c>
      <c r="I1654" s="13" t="s">
        <v>2459</v>
      </c>
      <c r="J1654" s="13" t="s">
        <v>2460</v>
      </c>
      <c r="K1654" s="21">
        <f>1/COUNTIF(J:J,'Store Data - 2017'!$J1654)</f>
        <v>0.1111111111111111</v>
      </c>
      <c r="L1654" s="13" t="s">
        <v>25</v>
      </c>
      <c r="M1654" s="13" t="s">
        <v>26</v>
      </c>
      <c r="N1654" s="13" t="s">
        <v>4421</v>
      </c>
      <c r="O1654" s="13" t="s">
        <v>50</v>
      </c>
      <c r="P1654" s="13">
        <v>76706</v>
      </c>
      <c r="Q1654" s="13" t="s">
        <v>51</v>
      </c>
      <c r="R1654" s="13" t="s">
        <v>3181</v>
      </c>
      <c r="S1654" s="13" t="s">
        <v>31</v>
      </c>
      <c r="T1654" s="13" t="s">
        <v>84</v>
      </c>
      <c r="U1654" s="13" t="s">
        <v>3182</v>
      </c>
      <c r="V1654" s="15">
        <v>2.0720000000000001</v>
      </c>
      <c r="W1654" s="13">
        <v>2</v>
      </c>
      <c r="X1654" s="13">
        <v>0.8</v>
      </c>
      <c r="Y1654" s="15">
        <v>-3.5224000000000002</v>
      </c>
    </row>
    <row r="1655" spans="1:25" x14ac:dyDescent="0.3">
      <c r="A1655" s="16">
        <v>5176</v>
      </c>
      <c r="B1655" s="16" t="s">
        <v>4420</v>
      </c>
      <c r="C1655" s="21">
        <f>1/COUNTIF(B:B,'Store Data - 2017'!$B1655)</f>
        <v>0.5</v>
      </c>
      <c r="D1655" s="17">
        <v>43027</v>
      </c>
      <c r="E1655" s="17">
        <v>43032</v>
      </c>
      <c r="F1655" s="22" t="str">
        <f>TEXT('Store Data - 2017'!$D1655,"mmmm")</f>
        <v>October</v>
      </c>
      <c r="G1655" s="22" t="str">
        <f>TEXT('Store Data - 2017'!$D1655,"dddd")</f>
        <v>Thursday</v>
      </c>
      <c r="H1655" s="16" t="s">
        <v>22</v>
      </c>
      <c r="I1655" s="16" t="s">
        <v>2459</v>
      </c>
      <c r="J1655" s="16" t="s">
        <v>2460</v>
      </c>
      <c r="K1655" s="21">
        <f>1/COUNTIF(J:J,'Store Data - 2017'!$J1655)</f>
        <v>0.1111111111111111</v>
      </c>
      <c r="L1655" s="16" t="s">
        <v>25</v>
      </c>
      <c r="M1655" s="16" t="s">
        <v>26</v>
      </c>
      <c r="N1655" s="16" t="s">
        <v>4421</v>
      </c>
      <c r="O1655" s="16" t="s">
        <v>50</v>
      </c>
      <c r="P1655" s="16">
        <v>76706</v>
      </c>
      <c r="Q1655" s="16" t="s">
        <v>51</v>
      </c>
      <c r="R1655" s="16" t="s">
        <v>4422</v>
      </c>
      <c r="S1655" s="16" t="s">
        <v>42</v>
      </c>
      <c r="T1655" s="16" t="s">
        <v>425</v>
      </c>
      <c r="U1655" s="16" t="s">
        <v>4423</v>
      </c>
      <c r="V1655" s="18">
        <v>328.39920000000001</v>
      </c>
      <c r="W1655" s="16">
        <v>3</v>
      </c>
      <c r="X1655" s="16">
        <v>0.32</v>
      </c>
      <c r="Y1655" s="18">
        <v>-91.758600000000001</v>
      </c>
    </row>
    <row r="1656" spans="1:25" x14ac:dyDescent="0.3">
      <c r="A1656" s="13">
        <v>5182</v>
      </c>
      <c r="B1656" s="13" t="s">
        <v>4424</v>
      </c>
      <c r="C1656" s="21">
        <f>1/COUNTIF(B:B,'Store Data - 2017'!$B1656)</f>
        <v>0.5</v>
      </c>
      <c r="D1656" s="14">
        <v>42990</v>
      </c>
      <c r="E1656" s="14">
        <v>42993</v>
      </c>
      <c r="F1656" s="22" t="str">
        <f>TEXT('Store Data - 2017'!$D1656,"mmmm")</f>
        <v>September</v>
      </c>
      <c r="G1656" s="22" t="str">
        <f>TEXT('Store Data - 2017'!$D1656,"dddd")</f>
        <v>Tuesday</v>
      </c>
      <c r="H1656" s="13" t="s">
        <v>80</v>
      </c>
      <c r="I1656" s="13" t="s">
        <v>333</v>
      </c>
      <c r="J1656" s="13" t="s">
        <v>334</v>
      </c>
      <c r="K1656" s="21">
        <f>1/COUNTIF(J:J,'Store Data - 2017'!$J1656)</f>
        <v>0.125</v>
      </c>
      <c r="L1656" s="13" t="s">
        <v>57</v>
      </c>
      <c r="M1656" s="13" t="s">
        <v>26</v>
      </c>
      <c r="N1656" s="13" t="s">
        <v>4425</v>
      </c>
      <c r="O1656" s="13" t="s">
        <v>396</v>
      </c>
      <c r="P1656" s="13">
        <v>2895</v>
      </c>
      <c r="Q1656" s="13" t="s">
        <v>40</v>
      </c>
      <c r="R1656" s="13" t="s">
        <v>4426</v>
      </c>
      <c r="S1656" s="13" t="s">
        <v>31</v>
      </c>
      <c r="T1656" s="13" t="s">
        <v>32</v>
      </c>
      <c r="U1656" s="13" t="s">
        <v>4427</v>
      </c>
      <c r="V1656" s="15">
        <v>45.36</v>
      </c>
      <c r="W1656" s="13">
        <v>7</v>
      </c>
      <c r="X1656" s="13">
        <v>0</v>
      </c>
      <c r="Y1656" s="15">
        <v>21.7728</v>
      </c>
    </row>
    <row r="1657" spans="1:25" x14ac:dyDescent="0.3">
      <c r="A1657" s="16">
        <v>5183</v>
      </c>
      <c r="B1657" s="16" t="s">
        <v>4424</v>
      </c>
      <c r="C1657" s="21">
        <f>1/COUNTIF(B:B,'Store Data - 2017'!$B1657)</f>
        <v>0.5</v>
      </c>
      <c r="D1657" s="17">
        <v>42990</v>
      </c>
      <c r="E1657" s="17">
        <v>42993</v>
      </c>
      <c r="F1657" s="22" t="str">
        <f>TEXT('Store Data - 2017'!$D1657,"mmmm")</f>
        <v>September</v>
      </c>
      <c r="G1657" s="22" t="str">
        <f>TEXT('Store Data - 2017'!$D1657,"dddd")</f>
        <v>Tuesday</v>
      </c>
      <c r="H1657" s="16" t="s">
        <v>80</v>
      </c>
      <c r="I1657" s="16" t="s">
        <v>333</v>
      </c>
      <c r="J1657" s="16" t="s">
        <v>334</v>
      </c>
      <c r="K1657" s="21">
        <f>1/COUNTIF(J:J,'Store Data - 2017'!$J1657)</f>
        <v>0.125</v>
      </c>
      <c r="L1657" s="16" t="s">
        <v>57</v>
      </c>
      <c r="M1657" s="16" t="s">
        <v>26</v>
      </c>
      <c r="N1657" s="16" t="s">
        <v>4425</v>
      </c>
      <c r="O1657" s="16" t="s">
        <v>396</v>
      </c>
      <c r="P1657" s="16">
        <v>2895</v>
      </c>
      <c r="Q1657" s="16" t="s">
        <v>40</v>
      </c>
      <c r="R1657" s="16" t="s">
        <v>4428</v>
      </c>
      <c r="S1657" s="16" t="s">
        <v>31</v>
      </c>
      <c r="T1657" s="16" t="s">
        <v>84</v>
      </c>
      <c r="U1657" s="16" t="s">
        <v>4429</v>
      </c>
      <c r="V1657" s="18">
        <v>45.78</v>
      </c>
      <c r="W1657" s="16">
        <v>3</v>
      </c>
      <c r="X1657" s="16">
        <v>0</v>
      </c>
      <c r="Y1657" s="18">
        <v>22.89</v>
      </c>
    </row>
    <row r="1658" spans="1:25" x14ac:dyDescent="0.3">
      <c r="A1658" s="13">
        <v>5184</v>
      </c>
      <c r="B1658" s="13" t="s">
        <v>4430</v>
      </c>
      <c r="C1658" s="21">
        <f>1/COUNTIF(B:B,'Store Data - 2017'!$B1658)</f>
        <v>0.5</v>
      </c>
      <c r="D1658" s="14">
        <v>43002</v>
      </c>
      <c r="E1658" s="14">
        <v>43005</v>
      </c>
      <c r="F1658" s="22" t="str">
        <f>TEXT('Store Data - 2017'!$D1658,"mmmm")</f>
        <v>September</v>
      </c>
      <c r="G1658" s="22" t="str">
        <f>TEXT('Store Data - 2017'!$D1658,"dddd")</f>
        <v>Sunday</v>
      </c>
      <c r="H1658" s="13" t="s">
        <v>80</v>
      </c>
      <c r="I1658" s="13" t="s">
        <v>1790</v>
      </c>
      <c r="J1658" s="13" t="s">
        <v>1791</v>
      </c>
      <c r="K1658" s="21">
        <f>1/COUNTIF(J:J,'Store Data - 2017'!$J1658)</f>
        <v>0.14285714285714285</v>
      </c>
      <c r="L1658" s="13" t="s">
        <v>25</v>
      </c>
      <c r="M1658" s="13" t="s">
        <v>26</v>
      </c>
      <c r="N1658" s="13" t="s">
        <v>165</v>
      </c>
      <c r="O1658" s="13" t="s">
        <v>353</v>
      </c>
      <c r="P1658" s="13">
        <v>31907</v>
      </c>
      <c r="Q1658" s="13" t="s">
        <v>29</v>
      </c>
      <c r="R1658" s="13" t="s">
        <v>4431</v>
      </c>
      <c r="S1658" s="13" t="s">
        <v>31</v>
      </c>
      <c r="T1658" s="13" t="s">
        <v>70</v>
      </c>
      <c r="U1658" s="13" t="s">
        <v>4432</v>
      </c>
      <c r="V1658" s="15">
        <v>40.29</v>
      </c>
      <c r="W1658" s="13">
        <v>3</v>
      </c>
      <c r="X1658" s="13">
        <v>0</v>
      </c>
      <c r="Y1658" s="15">
        <v>10.0725</v>
      </c>
    </row>
    <row r="1659" spans="1:25" x14ac:dyDescent="0.3">
      <c r="A1659" s="16">
        <v>5185</v>
      </c>
      <c r="B1659" s="16" t="s">
        <v>4430</v>
      </c>
      <c r="C1659" s="21">
        <f>1/COUNTIF(B:B,'Store Data - 2017'!$B1659)</f>
        <v>0.5</v>
      </c>
      <c r="D1659" s="17">
        <v>43002</v>
      </c>
      <c r="E1659" s="17">
        <v>43005</v>
      </c>
      <c r="F1659" s="22" t="str">
        <f>TEXT('Store Data - 2017'!$D1659,"mmmm")</f>
        <v>September</v>
      </c>
      <c r="G1659" s="22" t="str">
        <f>TEXT('Store Data - 2017'!$D1659,"dddd")</f>
        <v>Sunday</v>
      </c>
      <c r="H1659" s="16" t="s">
        <v>80</v>
      </c>
      <c r="I1659" s="16" t="s">
        <v>1790</v>
      </c>
      <c r="J1659" s="16" t="s">
        <v>1791</v>
      </c>
      <c r="K1659" s="21">
        <f>1/COUNTIF(J:J,'Store Data - 2017'!$J1659)</f>
        <v>0.14285714285714285</v>
      </c>
      <c r="L1659" s="16" t="s">
        <v>25</v>
      </c>
      <c r="M1659" s="16" t="s">
        <v>26</v>
      </c>
      <c r="N1659" s="16" t="s">
        <v>165</v>
      </c>
      <c r="O1659" s="16" t="s">
        <v>353</v>
      </c>
      <c r="P1659" s="16">
        <v>31907</v>
      </c>
      <c r="Q1659" s="16" t="s">
        <v>29</v>
      </c>
      <c r="R1659" s="16" t="s">
        <v>2941</v>
      </c>
      <c r="S1659" s="16" t="s">
        <v>31</v>
      </c>
      <c r="T1659" s="16" t="s">
        <v>84</v>
      </c>
      <c r="U1659" s="16" t="s">
        <v>2942</v>
      </c>
      <c r="V1659" s="18">
        <v>38.71</v>
      </c>
      <c r="W1659" s="16">
        <v>7</v>
      </c>
      <c r="X1659" s="16">
        <v>0</v>
      </c>
      <c r="Y1659" s="18">
        <v>17.8066</v>
      </c>
    </row>
    <row r="1660" spans="1:25" x14ac:dyDescent="0.3">
      <c r="A1660" s="13">
        <v>5190</v>
      </c>
      <c r="B1660" s="13" t="s">
        <v>4433</v>
      </c>
      <c r="C1660" s="21">
        <f>1/COUNTIF(B:B,'Store Data - 2017'!$B1660)</f>
        <v>0.5</v>
      </c>
      <c r="D1660" s="14">
        <v>43053</v>
      </c>
      <c r="E1660" s="14">
        <v>43057</v>
      </c>
      <c r="F1660" s="22" t="str">
        <f>TEXT('Store Data - 2017'!$D1660,"mmmm")</f>
        <v>November</v>
      </c>
      <c r="G1660" s="22" t="str">
        <f>TEXT('Store Data - 2017'!$D1660,"dddd")</f>
        <v>Tuesday</v>
      </c>
      <c r="H1660" s="13" t="s">
        <v>22</v>
      </c>
      <c r="I1660" s="13" t="s">
        <v>2786</v>
      </c>
      <c r="J1660" s="13" t="s">
        <v>2787</v>
      </c>
      <c r="K1660" s="21">
        <f>1/COUNTIF(J:J,'Store Data - 2017'!$J1660)</f>
        <v>0.16666666666666666</v>
      </c>
      <c r="L1660" s="13" t="s">
        <v>25</v>
      </c>
      <c r="M1660" s="13" t="s">
        <v>26</v>
      </c>
      <c r="N1660" s="13" t="s">
        <v>279</v>
      </c>
      <c r="O1660" s="13" t="s">
        <v>50</v>
      </c>
      <c r="P1660" s="13">
        <v>77506</v>
      </c>
      <c r="Q1660" s="13" t="s">
        <v>51</v>
      </c>
      <c r="R1660" s="13" t="s">
        <v>4434</v>
      </c>
      <c r="S1660" s="13" t="s">
        <v>61</v>
      </c>
      <c r="T1660" s="13" t="s">
        <v>110</v>
      </c>
      <c r="U1660" s="13" t="s">
        <v>4435</v>
      </c>
      <c r="V1660" s="15">
        <v>167.952</v>
      </c>
      <c r="W1660" s="13">
        <v>6</v>
      </c>
      <c r="X1660" s="13">
        <v>0.2</v>
      </c>
      <c r="Y1660" s="15">
        <v>-27.292200000000001</v>
      </c>
    </row>
    <row r="1661" spans="1:25" x14ac:dyDescent="0.3">
      <c r="A1661" s="16">
        <v>5191</v>
      </c>
      <c r="B1661" s="16" t="s">
        <v>4433</v>
      </c>
      <c r="C1661" s="21">
        <f>1/COUNTIF(B:B,'Store Data - 2017'!$B1661)</f>
        <v>0.5</v>
      </c>
      <c r="D1661" s="17">
        <v>43053</v>
      </c>
      <c r="E1661" s="17">
        <v>43057</v>
      </c>
      <c r="F1661" s="22" t="str">
        <f>TEXT('Store Data - 2017'!$D1661,"mmmm")</f>
        <v>November</v>
      </c>
      <c r="G1661" s="22" t="str">
        <f>TEXT('Store Data - 2017'!$D1661,"dddd")</f>
        <v>Tuesday</v>
      </c>
      <c r="H1661" s="16" t="s">
        <v>22</v>
      </c>
      <c r="I1661" s="16" t="s">
        <v>2786</v>
      </c>
      <c r="J1661" s="16" t="s">
        <v>2787</v>
      </c>
      <c r="K1661" s="21">
        <f>1/COUNTIF(J:J,'Store Data - 2017'!$J1661)</f>
        <v>0.16666666666666666</v>
      </c>
      <c r="L1661" s="16" t="s">
        <v>25</v>
      </c>
      <c r="M1661" s="16" t="s">
        <v>26</v>
      </c>
      <c r="N1661" s="16" t="s">
        <v>279</v>
      </c>
      <c r="O1661" s="16" t="s">
        <v>50</v>
      </c>
      <c r="P1661" s="16">
        <v>77506</v>
      </c>
      <c r="Q1661" s="16" t="s">
        <v>51</v>
      </c>
      <c r="R1661" s="16" t="s">
        <v>4436</v>
      </c>
      <c r="S1661" s="16" t="s">
        <v>31</v>
      </c>
      <c r="T1661" s="16" t="s">
        <v>146</v>
      </c>
      <c r="U1661" s="16" t="s">
        <v>4437</v>
      </c>
      <c r="V1661" s="18">
        <v>45.04</v>
      </c>
      <c r="W1661" s="16">
        <v>2</v>
      </c>
      <c r="X1661" s="16">
        <v>0.2</v>
      </c>
      <c r="Y1661" s="18">
        <v>4.5039999999999996</v>
      </c>
    </row>
    <row r="1662" spans="1:25" x14ac:dyDescent="0.3">
      <c r="A1662" s="13">
        <v>5192</v>
      </c>
      <c r="B1662" s="13" t="s">
        <v>4438</v>
      </c>
      <c r="C1662" s="21">
        <f>1/COUNTIF(B:B,'Store Data - 2017'!$B1662)</f>
        <v>1</v>
      </c>
      <c r="D1662" s="14">
        <v>42860</v>
      </c>
      <c r="E1662" s="14">
        <v>42864</v>
      </c>
      <c r="F1662" s="22" t="str">
        <f>TEXT('Store Data - 2017'!$D1662,"mmmm")</f>
        <v>May</v>
      </c>
      <c r="G1662" s="22" t="str">
        <f>TEXT('Store Data - 2017'!$D1662,"dddd")</f>
        <v>Friday</v>
      </c>
      <c r="H1662" s="13" t="s">
        <v>22</v>
      </c>
      <c r="I1662" s="13" t="s">
        <v>4439</v>
      </c>
      <c r="J1662" s="13" t="s">
        <v>4440</v>
      </c>
      <c r="K1662" s="21">
        <f>1/COUNTIF(J:J,'Store Data - 2017'!$J1662)</f>
        <v>0.25</v>
      </c>
      <c r="L1662" s="13" t="s">
        <v>25</v>
      </c>
      <c r="M1662" s="13" t="s">
        <v>26</v>
      </c>
      <c r="N1662" s="13" t="s">
        <v>133</v>
      </c>
      <c r="O1662" s="13" t="s">
        <v>134</v>
      </c>
      <c r="P1662" s="13">
        <v>94122</v>
      </c>
      <c r="Q1662" s="13" t="s">
        <v>120</v>
      </c>
      <c r="R1662" s="13" t="s">
        <v>4441</v>
      </c>
      <c r="S1662" s="13" t="s">
        <v>31</v>
      </c>
      <c r="T1662" s="13" t="s">
        <v>180</v>
      </c>
      <c r="U1662" s="13" t="s">
        <v>4442</v>
      </c>
      <c r="V1662" s="15">
        <v>23.16</v>
      </c>
      <c r="W1662" s="13">
        <v>2</v>
      </c>
      <c r="X1662" s="13">
        <v>0</v>
      </c>
      <c r="Y1662" s="15">
        <v>11.58</v>
      </c>
    </row>
    <row r="1663" spans="1:25" x14ac:dyDescent="0.3">
      <c r="A1663" s="16">
        <v>5217</v>
      </c>
      <c r="B1663" s="16" t="s">
        <v>4443</v>
      </c>
      <c r="C1663" s="21">
        <f>1/COUNTIF(B:B,'Store Data - 2017'!$B1663)</f>
        <v>1</v>
      </c>
      <c r="D1663" s="17">
        <v>42987</v>
      </c>
      <c r="E1663" s="17">
        <v>42993</v>
      </c>
      <c r="F1663" s="22" t="str">
        <f>TEXT('Store Data - 2017'!$D1663,"mmmm")</f>
        <v>September</v>
      </c>
      <c r="G1663" s="22" t="str">
        <f>TEXT('Store Data - 2017'!$D1663,"dddd")</f>
        <v>Saturday</v>
      </c>
      <c r="H1663" s="16" t="s">
        <v>22</v>
      </c>
      <c r="I1663" s="16" t="s">
        <v>2981</v>
      </c>
      <c r="J1663" s="16" t="s">
        <v>2982</v>
      </c>
      <c r="K1663" s="21">
        <f>1/COUNTIF(J:J,'Store Data - 2017'!$J1663)</f>
        <v>0.2</v>
      </c>
      <c r="L1663" s="16" t="s">
        <v>25</v>
      </c>
      <c r="M1663" s="16" t="s">
        <v>26</v>
      </c>
      <c r="N1663" s="16" t="s">
        <v>4444</v>
      </c>
      <c r="O1663" s="16" t="s">
        <v>76</v>
      </c>
      <c r="P1663" s="16">
        <v>48066</v>
      </c>
      <c r="Q1663" s="16" t="s">
        <v>51</v>
      </c>
      <c r="R1663" s="16" t="s">
        <v>1119</v>
      </c>
      <c r="S1663" s="16" t="s">
        <v>31</v>
      </c>
      <c r="T1663" s="16" t="s">
        <v>180</v>
      </c>
      <c r="U1663" s="16" t="s">
        <v>1120</v>
      </c>
      <c r="V1663" s="18">
        <v>17.48</v>
      </c>
      <c r="W1663" s="16">
        <v>2</v>
      </c>
      <c r="X1663" s="16">
        <v>0</v>
      </c>
      <c r="Y1663" s="18">
        <v>8.2156000000000002</v>
      </c>
    </row>
    <row r="1664" spans="1:25" x14ac:dyDescent="0.3">
      <c r="A1664" s="13">
        <v>5218</v>
      </c>
      <c r="B1664" s="13" t="s">
        <v>4445</v>
      </c>
      <c r="C1664" s="21">
        <f>1/COUNTIF(B:B,'Store Data - 2017'!$B1664)</f>
        <v>1</v>
      </c>
      <c r="D1664" s="14">
        <v>42840</v>
      </c>
      <c r="E1664" s="14">
        <v>42842</v>
      </c>
      <c r="F1664" s="22" t="str">
        <f>TEXT('Store Data - 2017'!$D1664,"mmmm")</f>
        <v>April</v>
      </c>
      <c r="G1664" s="22" t="str">
        <f>TEXT('Store Data - 2017'!$D1664,"dddd")</f>
        <v>Saturday</v>
      </c>
      <c r="H1664" s="13" t="s">
        <v>35</v>
      </c>
      <c r="I1664" s="13" t="s">
        <v>1159</v>
      </c>
      <c r="J1664" s="13" t="s">
        <v>1160</v>
      </c>
      <c r="K1664" s="21">
        <f>1/COUNTIF(J:J,'Store Data - 2017'!$J1664)</f>
        <v>0.25</v>
      </c>
      <c r="L1664" s="13" t="s">
        <v>57</v>
      </c>
      <c r="M1664" s="13" t="s">
        <v>26</v>
      </c>
      <c r="N1664" s="13" t="s">
        <v>452</v>
      </c>
      <c r="O1664" s="13" t="s">
        <v>134</v>
      </c>
      <c r="P1664" s="13">
        <v>90049</v>
      </c>
      <c r="Q1664" s="13" t="s">
        <v>120</v>
      </c>
      <c r="R1664" s="13" t="s">
        <v>3513</v>
      </c>
      <c r="S1664" s="13" t="s">
        <v>31</v>
      </c>
      <c r="T1664" s="13" t="s">
        <v>32</v>
      </c>
      <c r="U1664" s="13" t="s">
        <v>3514</v>
      </c>
      <c r="V1664" s="15">
        <v>79.14</v>
      </c>
      <c r="W1664" s="13">
        <v>3</v>
      </c>
      <c r="X1664" s="13">
        <v>0</v>
      </c>
      <c r="Y1664" s="15">
        <v>36.404400000000003</v>
      </c>
    </row>
    <row r="1665" spans="1:25" x14ac:dyDescent="0.3">
      <c r="A1665" s="16">
        <v>5219</v>
      </c>
      <c r="B1665" s="16" t="s">
        <v>4446</v>
      </c>
      <c r="C1665" s="21">
        <f>1/COUNTIF(B:B,'Store Data - 2017'!$B1665)</f>
        <v>1</v>
      </c>
      <c r="D1665" s="17">
        <v>42896</v>
      </c>
      <c r="E1665" s="17">
        <v>42900</v>
      </c>
      <c r="F1665" s="22" t="str">
        <f>TEXT('Store Data - 2017'!$D1665,"mmmm")</f>
        <v>June</v>
      </c>
      <c r="G1665" s="22" t="str">
        <f>TEXT('Store Data - 2017'!$D1665,"dddd")</f>
        <v>Saturday</v>
      </c>
      <c r="H1665" s="16" t="s">
        <v>22</v>
      </c>
      <c r="I1665" s="16" t="s">
        <v>55</v>
      </c>
      <c r="J1665" s="16" t="s">
        <v>56</v>
      </c>
      <c r="K1665" s="21">
        <f>1/COUNTIF(J:J,'Store Data - 2017'!$J1665)</f>
        <v>0.33333333333333331</v>
      </c>
      <c r="L1665" s="16" t="s">
        <v>57</v>
      </c>
      <c r="M1665" s="16" t="s">
        <v>26</v>
      </c>
      <c r="N1665" s="16" t="s">
        <v>126</v>
      </c>
      <c r="O1665" s="16" t="s">
        <v>127</v>
      </c>
      <c r="P1665" s="16">
        <v>10011</v>
      </c>
      <c r="Q1665" s="16" t="s">
        <v>40</v>
      </c>
      <c r="R1665" s="16" t="s">
        <v>2376</v>
      </c>
      <c r="S1665" s="16" t="s">
        <v>31</v>
      </c>
      <c r="T1665" s="16" t="s">
        <v>146</v>
      </c>
      <c r="U1665" s="16" t="s">
        <v>2377</v>
      </c>
      <c r="V1665" s="18">
        <v>8.4</v>
      </c>
      <c r="W1665" s="16">
        <v>5</v>
      </c>
      <c r="X1665" s="16">
        <v>0</v>
      </c>
      <c r="Y1665" s="18">
        <v>4.2</v>
      </c>
    </row>
    <row r="1666" spans="1:25" x14ac:dyDescent="0.3">
      <c r="A1666" s="13">
        <v>5220</v>
      </c>
      <c r="B1666" s="13" t="s">
        <v>4447</v>
      </c>
      <c r="C1666" s="21">
        <f>1/COUNTIF(B:B,'Store Data - 2017'!$B1666)</f>
        <v>1</v>
      </c>
      <c r="D1666" s="14">
        <v>42979</v>
      </c>
      <c r="E1666" s="14">
        <v>42979</v>
      </c>
      <c r="F1666" s="22" t="str">
        <f>TEXT('Store Data - 2017'!$D1666,"mmmm")</f>
        <v>September</v>
      </c>
      <c r="G1666" s="22" t="str">
        <f>TEXT('Store Data - 2017'!$D1666,"dddd")</f>
        <v>Friday</v>
      </c>
      <c r="H1666" s="13" t="s">
        <v>760</v>
      </c>
      <c r="I1666" s="13" t="s">
        <v>4448</v>
      </c>
      <c r="J1666" s="13" t="s">
        <v>4449</v>
      </c>
      <c r="K1666" s="21">
        <f>1/COUNTIF(J:J,'Store Data - 2017'!$J1666)</f>
        <v>0.2</v>
      </c>
      <c r="L1666" s="13" t="s">
        <v>25</v>
      </c>
      <c r="M1666" s="13" t="s">
        <v>26</v>
      </c>
      <c r="N1666" s="13" t="s">
        <v>553</v>
      </c>
      <c r="O1666" s="13" t="s">
        <v>76</v>
      </c>
      <c r="P1666" s="13">
        <v>48205</v>
      </c>
      <c r="Q1666" s="13" t="s">
        <v>51</v>
      </c>
      <c r="R1666" s="13" t="s">
        <v>2910</v>
      </c>
      <c r="S1666" s="13" t="s">
        <v>42</v>
      </c>
      <c r="T1666" s="13" t="s">
        <v>43</v>
      </c>
      <c r="U1666" s="13" t="s">
        <v>2911</v>
      </c>
      <c r="V1666" s="15">
        <v>498.26</v>
      </c>
      <c r="W1666" s="13">
        <v>7</v>
      </c>
      <c r="X1666" s="13">
        <v>0</v>
      </c>
      <c r="Y1666" s="15">
        <v>134.53020000000001</v>
      </c>
    </row>
    <row r="1667" spans="1:25" x14ac:dyDescent="0.3">
      <c r="A1667" s="16">
        <v>5222</v>
      </c>
      <c r="B1667" s="16" t="s">
        <v>4450</v>
      </c>
      <c r="C1667" s="21">
        <f>1/COUNTIF(B:B,'Store Data - 2017'!$B1667)</f>
        <v>0.33333333333333331</v>
      </c>
      <c r="D1667" s="17">
        <v>42873</v>
      </c>
      <c r="E1667" s="17">
        <v>42877</v>
      </c>
      <c r="F1667" s="22" t="str">
        <f>TEXT('Store Data - 2017'!$D1667,"mmmm")</f>
        <v>May</v>
      </c>
      <c r="G1667" s="22" t="str">
        <f>TEXT('Store Data - 2017'!$D1667,"dddd")</f>
        <v>Thursday</v>
      </c>
      <c r="H1667" s="16" t="s">
        <v>35</v>
      </c>
      <c r="I1667" s="16" t="s">
        <v>4451</v>
      </c>
      <c r="J1667" s="16" t="s">
        <v>4452</v>
      </c>
      <c r="K1667" s="21">
        <f>1/COUNTIF(J:J,'Store Data - 2017'!$J1667)</f>
        <v>0.2</v>
      </c>
      <c r="L1667" s="16" t="s">
        <v>48</v>
      </c>
      <c r="M1667" s="16" t="s">
        <v>26</v>
      </c>
      <c r="N1667" s="16" t="s">
        <v>1938</v>
      </c>
      <c r="O1667" s="16" t="s">
        <v>188</v>
      </c>
      <c r="P1667" s="16">
        <v>65807</v>
      </c>
      <c r="Q1667" s="16" t="s">
        <v>51</v>
      </c>
      <c r="R1667" s="16" t="s">
        <v>4453</v>
      </c>
      <c r="S1667" s="16" t="s">
        <v>31</v>
      </c>
      <c r="T1667" s="16" t="s">
        <v>190</v>
      </c>
      <c r="U1667" s="16" t="s">
        <v>4454</v>
      </c>
      <c r="V1667" s="18">
        <v>706.86</v>
      </c>
      <c r="W1667" s="16">
        <v>7</v>
      </c>
      <c r="X1667" s="16">
        <v>0</v>
      </c>
      <c r="Y1667" s="18">
        <v>197.92080000000001</v>
      </c>
    </row>
    <row r="1668" spans="1:25" x14ac:dyDescent="0.3">
      <c r="A1668" s="13">
        <v>5223</v>
      </c>
      <c r="B1668" s="13" t="s">
        <v>4450</v>
      </c>
      <c r="C1668" s="21">
        <f>1/COUNTIF(B:B,'Store Data - 2017'!$B1668)</f>
        <v>0.33333333333333331</v>
      </c>
      <c r="D1668" s="14">
        <v>42873</v>
      </c>
      <c r="E1668" s="14">
        <v>42877</v>
      </c>
      <c r="F1668" s="22" t="str">
        <f>TEXT('Store Data - 2017'!$D1668,"mmmm")</f>
        <v>May</v>
      </c>
      <c r="G1668" s="22" t="str">
        <f>TEXT('Store Data - 2017'!$D1668,"dddd")</f>
        <v>Thursday</v>
      </c>
      <c r="H1668" s="13" t="s">
        <v>35</v>
      </c>
      <c r="I1668" s="13" t="s">
        <v>4451</v>
      </c>
      <c r="J1668" s="13" t="s">
        <v>4452</v>
      </c>
      <c r="K1668" s="21">
        <f>1/COUNTIF(J:J,'Store Data - 2017'!$J1668)</f>
        <v>0.2</v>
      </c>
      <c r="L1668" s="13" t="s">
        <v>48</v>
      </c>
      <c r="M1668" s="13" t="s">
        <v>26</v>
      </c>
      <c r="N1668" s="13" t="s">
        <v>1938</v>
      </c>
      <c r="O1668" s="13" t="s">
        <v>188</v>
      </c>
      <c r="P1668" s="13">
        <v>65807</v>
      </c>
      <c r="Q1668" s="13" t="s">
        <v>51</v>
      </c>
      <c r="R1668" s="13" t="s">
        <v>1104</v>
      </c>
      <c r="S1668" s="13" t="s">
        <v>61</v>
      </c>
      <c r="T1668" s="13" t="s">
        <v>62</v>
      </c>
      <c r="U1668" s="13" t="s">
        <v>1105</v>
      </c>
      <c r="V1668" s="15">
        <v>114.95</v>
      </c>
      <c r="W1668" s="13">
        <v>5</v>
      </c>
      <c r="X1668" s="13">
        <v>0</v>
      </c>
      <c r="Y1668" s="15">
        <v>2.2989999999999999</v>
      </c>
    </row>
    <row r="1669" spans="1:25" x14ac:dyDescent="0.3">
      <c r="A1669" s="16">
        <v>5224</v>
      </c>
      <c r="B1669" s="16" t="s">
        <v>4450</v>
      </c>
      <c r="C1669" s="21">
        <f>1/COUNTIF(B:B,'Store Data - 2017'!$B1669)</f>
        <v>0.33333333333333331</v>
      </c>
      <c r="D1669" s="17">
        <v>42873</v>
      </c>
      <c r="E1669" s="17">
        <v>42877</v>
      </c>
      <c r="F1669" s="22" t="str">
        <f>TEXT('Store Data - 2017'!$D1669,"mmmm")</f>
        <v>May</v>
      </c>
      <c r="G1669" s="22" t="str">
        <f>TEXT('Store Data - 2017'!$D1669,"dddd")</f>
        <v>Thursday</v>
      </c>
      <c r="H1669" s="16" t="s">
        <v>35</v>
      </c>
      <c r="I1669" s="16" t="s">
        <v>4451</v>
      </c>
      <c r="J1669" s="16" t="s">
        <v>4452</v>
      </c>
      <c r="K1669" s="21">
        <f>1/COUNTIF(J:J,'Store Data - 2017'!$J1669)</f>
        <v>0.2</v>
      </c>
      <c r="L1669" s="16" t="s">
        <v>48</v>
      </c>
      <c r="M1669" s="16" t="s">
        <v>26</v>
      </c>
      <c r="N1669" s="16" t="s">
        <v>1938</v>
      </c>
      <c r="O1669" s="16" t="s">
        <v>188</v>
      </c>
      <c r="P1669" s="16">
        <v>65807</v>
      </c>
      <c r="Q1669" s="16" t="s">
        <v>51</v>
      </c>
      <c r="R1669" s="16" t="s">
        <v>4455</v>
      </c>
      <c r="S1669" s="16" t="s">
        <v>31</v>
      </c>
      <c r="T1669" s="16" t="s">
        <v>84</v>
      </c>
      <c r="U1669" s="16" t="s">
        <v>4456</v>
      </c>
      <c r="V1669" s="18">
        <v>43.19</v>
      </c>
      <c r="W1669" s="16">
        <v>7</v>
      </c>
      <c r="X1669" s="16">
        <v>0</v>
      </c>
      <c r="Y1669" s="18">
        <v>20.731200000000001</v>
      </c>
    </row>
    <row r="1670" spans="1:25" x14ac:dyDescent="0.3">
      <c r="A1670" s="13">
        <v>5225</v>
      </c>
      <c r="B1670" s="13" t="s">
        <v>4457</v>
      </c>
      <c r="C1670" s="21">
        <f>1/COUNTIF(B:B,'Store Data - 2017'!$B1670)</f>
        <v>1</v>
      </c>
      <c r="D1670" s="14">
        <v>42990</v>
      </c>
      <c r="E1670" s="14">
        <v>42995</v>
      </c>
      <c r="F1670" s="22" t="str">
        <f>TEXT('Store Data - 2017'!$D1670,"mmmm")</f>
        <v>September</v>
      </c>
      <c r="G1670" s="22" t="str">
        <f>TEXT('Store Data - 2017'!$D1670,"dddd")</f>
        <v>Tuesday</v>
      </c>
      <c r="H1670" s="13" t="s">
        <v>35</v>
      </c>
      <c r="I1670" s="13" t="s">
        <v>3717</v>
      </c>
      <c r="J1670" s="13" t="s">
        <v>3718</v>
      </c>
      <c r="K1670" s="21">
        <f>1/COUNTIF(J:J,'Store Data - 2017'!$J1670)</f>
        <v>0.5</v>
      </c>
      <c r="L1670" s="13" t="s">
        <v>25</v>
      </c>
      <c r="M1670" s="13" t="s">
        <v>26</v>
      </c>
      <c r="N1670" s="13" t="s">
        <v>452</v>
      </c>
      <c r="O1670" s="13" t="s">
        <v>134</v>
      </c>
      <c r="P1670" s="13">
        <v>90036</v>
      </c>
      <c r="Q1670" s="13" t="s">
        <v>120</v>
      </c>
      <c r="R1670" s="13" t="s">
        <v>1980</v>
      </c>
      <c r="S1670" s="13" t="s">
        <v>31</v>
      </c>
      <c r="T1670" s="13" t="s">
        <v>32</v>
      </c>
      <c r="U1670" s="13" t="s">
        <v>1981</v>
      </c>
      <c r="V1670" s="15">
        <v>166.44</v>
      </c>
      <c r="W1670" s="13">
        <v>3</v>
      </c>
      <c r="X1670" s="13">
        <v>0</v>
      </c>
      <c r="Y1670" s="15">
        <v>79.891199999999998</v>
      </c>
    </row>
    <row r="1671" spans="1:25" x14ac:dyDescent="0.3">
      <c r="A1671" s="16">
        <v>5230</v>
      </c>
      <c r="B1671" s="16" t="s">
        <v>4458</v>
      </c>
      <c r="C1671" s="21">
        <f>1/COUNTIF(B:B,'Store Data - 2017'!$B1671)</f>
        <v>0.25</v>
      </c>
      <c r="D1671" s="17">
        <v>42813</v>
      </c>
      <c r="E1671" s="17">
        <v>42816</v>
      </c>
      <c r="F1671" s="22" t="str">
        <f>TEXT('Store Data - 2017'!$D1671,"mmmm")</f>
        <v>March</v>
      </c>
      <c r="G1671" s="22" t="str">
        <f>TEXT('Store Data - 2017'!$D1671,"dddd")</f>
        <v>Sunday</v>
      </c>
      <c r="H1671" s="16" t="s">
        <v>35</v>
      </c>
      <c r="I1671" s="16" t="s">
        <v>1337</v>
      </c>
      <c r="J1671" s="16" t="s">
        <v>1338</v>
      </c>
      <c r="K1671" s="21">
        <f>1/COUNTIF(J:J,'Store Data - 2017'!$J1671)</f>
        <v>0.1</v>
      </c>
      <c r="L1671" s="16" t="s">
        <v>25</v>
      </c>
      <c r="M1671" s="16" t="s">
        <v>26</v>
      </c>
      <c r="N1671" s="16" t="s">
        <v>2100</v>
      </c>
      <c r="O1671" s="16" t="s">
        <v>134</v>
      </c>
      <c r="P1671" s="16">
        <v>93727</v>
      </c>
      <c r="Q1671" s="16" t="s">
        <v>120</v>
      </c>
      <c r="R1671" s="16" t="s">
        <v>2379</v>
      </c>
      <c r="S1671" s="16" t="s">
        <v>31</v>
      </c>
      <c r="T1671" s="16" t="s">
        <v>84</v>
      </c>
      <c r="U1671" s="16" t="s">
        <v>2380</v>
      </c>
      <c r="V1671" s="18">
        <v>14.624000000000001</v>
      </c>
      <c r="W1671" s="16">
        <v>2</v>
      </c>
      <c r="X1671" s="16">
        <v>0.2</v>
      </c>
      <c r="Y1671" s="18">
        <v>5.1184000000000003</v>
      </c>
    </row>
    <row r="1672" spans="1:25" x14ac:dyDescent="0.3">
      <c r="A1672" s="13">
        <v>5231</v>
      </c>
      <c r="B1672" s="13" t="s">
        <v>4458</v>
      </c>
      <c r="C1672" s="21">
        <f>1/COUNTIF(B:B,'Store Data - 2017'!$B1672)</f>
        <v>0.25</v>
      </c>
      <c r="D1672" s="14">
        <v>42813</v>
      </c>
      <c r="E1672" s="14">
        <v>42816</v>
      </c>
      <c r="F1672" s="22" t="str">
        <f>TEXT('Store Data - 2017'!$D1672,"mmmm")</f>
        <v>March</v>
      </c>
      <c r="G1672" s="22" t="str">
        <f>TEXT('Store Data - 2017'!$D1672,"dddd")</f>
        <v>Sunday</v>
      </c>
      <c r="H1672" s="13" t="s">
        <v>35</v>
      </c>
      <c r="I1672" s="13" t="s">
        <v>1337</v>
      </c>
      <c r="J1672" s="13" t="s">
        <v>1338</v>
      </c>
      <c r="K1672" s="21">
        <f>1/COUNTIF(J:J,'Store Data - 2017'!$J1672)</f>
        <v>0.1</v>
      </c>
      <c r="L1672" s="13" t="s">
        <v>25</v>
      </c>
      <c r="M1672" s="13" t="s">
        <v>26</v>
      </c>
      <c r="N1672" s="13" t="s">
        <v>2100</v>
      </c>
      <c r="O1672" s="13" t="s">
        <v>134</v>
      </c>
      <c r="P1672" s="13">
        <v>93727</v>
      </c>
      <c r="Q1672" s="13" t="s">
        <v>120</v>
      </c>
      <c r="R1672" s="13" t="s">
        <v>4033</v>
      </c>
      <c r="S1672" s="13" t="s">
        <v>42</v>
      </c>
      <c r="T1672" s="13" t="s">
        <v>251</v>
      </c>
      <c r="U1672" s="13" t="s">
        <v>4034</v>
      </c>
      <c r="V1672" s="15">
        <v>697.16</v>
      </c>
      <c r="W1672" s="13">
        <v>5</v>
      </c>
      <c r="X1672" s="13">
        <v>0.2</v>
      </c>
      <c r="Y1672" s="15">
        <v>8.7144999999999992</v>
      </c>
    </row>
    <row r="1673" spans="1:25" x14ac:dyDescent="0.3">
      <c r="A1673" s="16">
        <v>5232</v>
      </c>
      <c r="B1673" s="16" t="s">
        <v>4458</v>
      </c>
      <c r="C1673" s="21">
        <f>1/COUNTIF(B:B,'Store Data - 2017'!$B1673)</f>
        <v>0.25</v>
      </c>
      <c r="D1673" s="17">
        <v>42813</v>
      </c>
      <c r="E1673" s="17">
        <v>42816</v>
      </c>
      <c r="F1673" s="22" t="str">
        <f>TEXT('Store Data - 2017'!$D1673,"mmmm")</f>
        <v>March</v>
      </c>
      <c r="G1673" s="22" t="str">
        <f>TEXT('Store Data - 2017'!$D1673,"dddd")</f>
        <v>Sunday</v>
      </c>
      <c r="H1673" s="16" t="s">
        <v>35</v>
      </c>
      <c r="I1673" s="16" t="s">
        <v>1337</v>
      </c>
      <c r="J1673" s="16" t="s">
        <v>1338</v>
      </c>
      <c r="K1673" s="21">
        <f>1/COUNTIF(J:J,'Store Data - 2017'!$J1673)</f>
        <v>0.1</v>
      </c>
      <c r="L1673" s="16" t="s">
        <v>25</v>
      </c>
      <c r="M1673" s="16" t="s">
        <v>26</v>
      </c>
      <c r="N1673" s="16" t="s">
        <v>2100</v>
      </c>
      <c r="O1673" s="16" t="s">
        <v>134</v>
      </c>
      <c r="P1673" s="16">
        <v>93727</v>
      </c>
      <c r="Q1673" s="16" t="s">
        <v>120</v>
      </c>
      <c r="R1673" s="16" t="s">
        <v>4459</v>
      </c>
      <c r="S1673" s="16" t="s">
        <v>42</v>
      </c>
      <c r="T1673" s="16" t="s">
        <v>87</v>
      </c>
      <c r="U1673" s="16" t="s">
        <v>4460</v>
      </c>
      <c r="V1673" s="18">
        <v>30.93</v>
      </c>
      <c r="W1673" s="16">
        <v>1</v>
      </c>
      <c r="X1673" s="16">
        <v>0</v>
      </c>
      <c r="Y1673" s="18">
        <v>12.6813</v>
      </c>
    </row>
    <row r="1674" spans="1:25" x14ac:dyDescent="0.3">
      <c r="A1674" s="13">
        <v>5233</v>
      </c>
      <c r="B1674" s="13" t="s">
        <v>4458</v>
      </c>
      <c r="C1674" s="21">
        <f>1/COUNTIF(B:B,'Store Data - 2017'!$B1674)</f>
        <v>0.25</v>
      </c>
      <c r="D1674" s="14">
        <v>42813</v>
      </c>
      <c r="E1674" s="14">
        <v>42816</v>
      </c>
      <c r="F1674" s="22" t="str">
        <f>TEXT('Store Data - 2017'!$D1674,"mmmm")</f>
        <v>March</v>
      </c>
      <c r="G1674" s="22" t="str">
        <f>TEXT('Store Data - 2017'!$D1674,"dddd")</f>
        <v>Sunday</v>
      </c>
      <c r="H1674" s="13" t="s">
        <v>35</v>
      </c>
      <c r="I1674" s="13" t="s">
        <v>1337</v>
      </c>
      <c r="J1674" s="13" t="s">
        <v>1338</v>
      </c>
      <c r="K1674" s="21">
        <f>1/COUNTIF(J:J,'Store Data - 2017'!$J1674)</f>
        <v>0.1</v>
      </c>
      <c r="L1674" s="13" t="s">
        <v>25</v>
      </c>
      <c r="M1674" s="13" t="s">
        <v>26</v>
      </c>
      <c r="N1674" s="13" t="s">
        <v>2100</v>
      </c>
      <c r="O1674" s="13" t="s">
        <v>134</v>
      </c>
      <c r="P1674" s="13">
        <v>93727</v>
      </c>
      <c r="Q1674" s="13" t="s">
        <v>120</v>
      </c>
      <c r="R1674" s="13" t="s">
        <v>207</v>
      </c>
      <c r="S1674" s="13" t="s">
        <v>31</v>
      </c>
      <c r="T1674" s="13" t="s">
        <v>84</v>
      </c>
      <c r="U1674" s="13" t="s">
        <v>208</v>
      </c>
      <c r="V1674" s="15">
        <v>27.495999999999999</v>
      </c>
      <c r="W1674" s="13">
        <v>7</v>
      </c>
      <c r="X1674" s="13">
        <v>0.2</v>
      </c>
      <c r="Y1674" s="15">
        <v>9.2798999999999996</v>
      </c>
    </row>
    <row r="1675" spans="1:25" x14ac:dyDescent="0.3">
      <c r="A1675" s="16">
        <v>5235</v>
      </c>
      <c r="B1675" s="16" t="s">
        <v>4461</v>
      </c>
      <c r="C1675" s="21">
        <f>1/COUNTIF(B:B,'Store Data - 2017'!$B1675)</f>
        <v>1</v>
      </c>
      <c r="D1675" s="17">
        <v>42969</v>
      </c>
      <c r="E1675" s="17">
        <v>42970</v>
      </c>
      <c r="F1675" s="22" t="str">
        <f>TEXT('Store Data - 2017'!$D1675,"mmmm")</f>
        <v>August</v>
      </c>
      <c r="G1675" s="22" t="str">
        <f>TEXT('Store Data - 2017'!$D1675,"dddd")</f>
        <v>Tuesday</v>
      </c>
      <c r="H1675" s="16" t="s">
        <v>80</v>
      </c>
      <c r="I1675" s="16" t="s">
        <v>4066</v>
      </c>
      <c r="J1675" s="16" t="s">
        <v>4067</v>
      </c>
      <c r="K1675" s="21">
        <f>1/COUNTIF(J:J,'Store Data - 2017'!$J1675)</f>
        <v>0.25</v>
      </c>
      <c r="L1675" s="16" t="s">
        <v>25</v>
      </c>
      <c r="M1675" s="16" t="s">
        <v>26</v>
      </c>
      <c r="N1675" s="16" t="s">
        <v>133</v>
      </c>
      <c r="O1675" s="16" t="s">
        <v>134</v>
      </c>
      <c r="P1675" s="16">
        <v>94110</v>
      </c>
      <c r="Q1675" s="16" t="s">
        <v>120</v>
      </c>
      <c r="R1675" s="16" t="s">
        <v>4462</v>
      </c>
      <c r="S1675" s="16" t="s">
        <v>42</v>
      </c>
      <c r="T1675" s="16" t="s">
        <v>251</v>
      </c>
      <c r="U1675" s="16" t="s">
        <v>4463</v>
      </c>
      <c r="V1675" s="18">
        <v>210.00800000000001</v>
      </c>
      <c r="W1675" s="16">
        <v>1</v>
      </c>
      <c r="X1675" s="16">
        <v>0.2</v>
      </c>
      <c r="Y1675" s="18">
        <v>2.6251000000000002</v>
      </c>
    </row>
    <row r="1676" spans="1:25" x14ac:dyDescent="0.3">
      <c r="A1676" s="13">
        <v>5243</v>
      </c>
      <c r="B1676" s="13" t="s">
        <v>4464</v>
      </c>
      <c r="C1676" s="21">
        <f>1/COUNTIF(B:B,'Store Data - 2017'!$B1676)</f>
        <v>1</v>
      </c>
      <c r="D1676" s="14">
        <v>42951</v>
      </c>
      <c r="E1676" s="14">
        <v>42955</v>
      </c>
      <c r="F1676" s="22" t="str">
        <f>TEXT('Store Data - 2017'!$D1676,"mmmm")</f>
        <v>August</v>
      </c>
      <c r="G1676" s="22" t="str">
        <f>TEXT('Store Data - 2017'!$D1676,"dddd")</f>
        <v>Friday</v>
      </c>
      <c r="H1676" s="13" t="s">
        <v>22</v>
      </c>
      <c r="I1676" s="13" t="s">
        <v>1418</v>
      </c>
      <c r="J1676" s="13" t="s">
        <v>1419</v>
      </c>
      <c r="K1676" s="21">
        <f>1/COUNTIF(J:J,'Store Data - 2017'!$J1676)</f>
        <v>0.125</v>
      </c>
      <c r="L1676" s="13" t="s">
        <v>57</v>
      </c>
      <c r="M1676" s="13" t="s">
        <v>26</v>
      </c>
      <c r="N1676" s="13" t="s">
        <v>1677</v>
      </c>
      <c r="O1676" s="13" t="s">
        <v>50</v>
      </c>
      <c r="P1676" s="13">
        <v>75007</v>
      </c>
      <c r="Q1676" s="13" t="s">
        <v>51</v>
      </c>
      <c r="R1676" s="13" t="s">
        <v>2941</v>
      </c>
      <c r="S1676" s="13" t="s">
        <v>31</v>
      </c>
      <c r="T1676" s="13" t="s">
        <v>84</v>
      </c>
      <c r="U1676" s="13" t="s">
        <v>2942</v>
      </c>
      <c r="V1676" s="15">
        <v>3.3180000000000001</v>
      </c>
      <c r="W1676" s="13">
        <v>3</v>
      </c>
      <c r="X1676" s="13">
        <v>0.8</v>
      </c>
      <c r="Y1676" s="15">
        <v>-5.6406000000000001</v>
      </c>
    </row>
    <row r="1677" spans="1:25" x14ac:dyDescent="0.3">
      <c r="A1677" s="16">
        <v>5249</v>
      </c>
      <c r="B1677" s="16" t="s">
        <v>4465</v>
      </c>
      <c r="C1677" s="21">
        <f>1/COUNTIF(B:B,'Store Data - 2017'!$B1677)</f>
        <v>1</v>
      </c>
      <c r="D1677" s="17">
        <v>43042</v>
      </c>
      <c r="E1677" s="17">
        <v>43044</v>
      </c>
      <c r="F1677" s="22" t="str">
        <f>TEXT('Store Data - 2017'!$D1677,"mmmm")</f>
        <v>November</v>
      </c>
      <c r="G1677" s="22" t="str">
        <f>TEXT('Store Data - 2017'!$D1677,"dddd")</f>
        <v>Friday</v>
      </c>
      <c r="H1677" s="16" t="s">
        <v>35</v>
      </c>
      <c r="I1677" s="16" t="s">
        <v>1281</v>
      </c>
      <c r="J1677" s="16" t="s">
        <v>1282</v>
      </c>
      <c r="K1677" s="21">
        <f>1/COUNTIF(J:J,'Store Data - 2017'!$J1677)</f>
        <v>0.33333333333333331</v>
      </c>
      <c r="L1677" s="16" t="s">
        <v>25</v>
      </c>
      <c r="M1677" s="16" t="s">
        <v>26</v>
      </c>
      <c r="N1677" s="16" t="s">
        <v>432</v>
      </c>
      <c r="O1677" s="16" t="s">
        <v>433</v>
      </c>
      <c r="P1677" s="16">
        <v>98105</v>
      </c>
      <c r="Q1677" s="16" t="s">
        <v>120</v>
      </c>
      <c r="R1677" s="16" t="s">
        <v>4466</v>
      </c>
      <c r="S1677" s="16" t="s">
        <v>61</v>
      </c>
      <c r="T1677" s="16" t="s">
        <v>110</v>
      </c>
      <c r="U1677" s="16" t="s">
        <v>4467</v>
      </c>
      <c r="V1677" s="18">
        <v>43.5</v>
      </c>
      <c r="W1677" s="16">
        <v>3</v>
      </c>
      <c r="X1677" s="16">
        <v>0</v>
      </c>
      <c r="Y1677" s="18">
        <v>10.875</v>
      </c>
    </row>
    <row r="1678" spans="1:25" x14ac:dyDescent="0.3">
      <c r="A1678" s="13">
        <v>5258</v>
      </c>
      <c r="B1678" s="13" t="s">
        <v>4468</v>
      </c>
      <c r="C1678" s="21">
        <f>1/COUNTIF(B:B,'Store Data - 2017'!$B1678)</f>
        <v>1</v>
      </c>
      <c r="D1678" s="14">
        <v>42738</v>
      </c>
      <c r="E1678" s="14">
        <v>42743</v>
      </c>
      <c r="F1678" s="22" t="str">
        <f>TEXT('Store Data - 2017'!$D1678,"mmmm")</f>
        <v>January</v>
      </c>
      <c r="G1678" s="22" t="str">
        <f>TEXT('Store Data - 2017'!$D1678,"dddd")</f>
        <v>Tuesday</v>
      </c>
      <c r="H1678" s="13" t="s">
        <v>22</v>
      </c>
      <c r="I1678" s="13" t="s">
        <v>1231</v>
      </c>
      <c r="J1678" s="13" t="s">
        <v>1232</v>
      </c>
      <c r="K1678" s="21">
        <f>1/COUNTIF(J:J,'Store Data - 2017'!$J1678)</f>
        <v>0.16666666666666666</v>
      </c>
      <c r="L1678" s="13" t="s">
        <v>25</v>
      </c>
      <c r="M1678" s="13" t="s">
        <v>26</v>
      </c>
      <c r="N1678" s="13" t="s">
        <v>4469</v>
      </c>
      <c r="O1678" s="13" t="s">
        <v>134</v>
      </c>
      <c r="P1678" s="13">
        <v>91730</v>
      </c>
      <c r="Q1678" s="13" t="s">
        <v>120</v>
      </c>
      <c r="R1678" s="13" t="s">
        <v>3382</v>
      </c>
      <c r="S1678" s="13" t="s">
        <v>31</v>
      </c>
      <c r="T1678" s="13" t="s">
        <v>32</v>
      </c>
      <c r="U1678" s="13" t="s">
        <v>3383</v>
      </c>
      <c r="V1678" s="15">
        <v>38.880000000000003</v>
      </c>
      <c r="W1678" s="13">
        <v>6</v>
      </c>
      <c r="X1678" s="13">
        <v>0</v>
      </c>
      <c r="Y1678" s="15">
        <v>18.662400000000002</v>
      </c>
    </row>
    <row r="1679" spans="1:25" x14ac:dyDescent="0.3">
      <c r="A1679" s="16">
        <v>5259</v>
      </c>
      <c r="B1679" s="16" t="s">
        <v>4470</v>
      </c>
      <c r="C1679" s="21">
        <f>1/COUNTIF(B:B,'Store Data - 2017'!$B1679)</f>
        <v>1</v>
      </c>
      <c r="D1679" s="17">
        <v>43017</v>
      </c>
      <c r="E1679" s="17">
        <v>43019</v>
      </c>
      <c r="F1679" s="22" t="str">
        <f>TEXT('Store Data - 2017'!$D1679,"mmmm")</f>
        <v>October</v>
      </c>
      <c r="G1679" s="22" t="str">
        <f>TEXT('Store Data - 2017'!$D1679,"dddd")</f>
        <v>Monday</v>
      </c>
      <c r="H1679" s="16" t="s">
        <v>80</v>
      </c>
      <c r="I1679" s="16" t="s">
        <v>2786</v>
      </c>
      <c r="J1679" s="16" t="s">
        <v>2787</v>
      </c>
      <c r="K1679" s="21">
        <f>1/COUNTIF(J:J,'Store Data - 2017'!$J1679)</f>
        <v>0.16666666666666666</v>
      </c>
      <c r="L1679" s="16" t="s">
        <v>25</v>
      </c>
      <c r="M1679" s="16" t="s">
        <v>26</v>
      </c>
      <c r="N1679" s="16" t="s">
        <v>452</v>
      </c>
      <c r="O1679" s="16" t="s">
        <v>134</v>
      </c>
      <c r="P1679" s="16">
        <v>90032</v>
      </c>
      <c r="Q1679" s="16" t="s">
        <v>120</v>
      </c>
      <c r="R1679" s="16" t="s">
        <v>2801</v>
      </c>
      <c r="S1679" s="16" t="s">
        <v>31</v>
      </c>
      <c r="T1679" s="16" t="s">
        <v>32</v>
      </c>
      <c r="U1679" s="16" t="s">
        <v>2802</v>
      </c>
      <c r="V1679" s="18">
        <v>35.200000000000003</v>
      </c>
      <c r="W1679" s="16">
        <v>5</v>
      </c>
      <c r="X1679" s="16">
        <v>0</v>
      </c>
      <c r="Y1679" s="18">
        <v>16.544</v>
      </c>
    </row>
    <row r="1680" spans="1:25" x14ac:dyDescent="0.3">
      <c r="A1680" s="13">
        <v>5260</v>
      </c>
      <c r="B1680" s="13" t="s">
        <v>4471</v>
      </c>
      <c r="C1680" s="21">
        <f>1/COUNTIF(B:B,'Store Data - 2017'!$B1680)</f>
        <v>1</v>
      </c>
      <c r="D1680" s="14">
        <v>43028</v>
      </c>
      <c r="E1680" s="14">
        <v>43034</v>
      </c>
      <c r="F1680" s="22" t="str">
        <f>TEXT('Store Data - 2017'!$D1680,"mmmm")</f>
        <v>October</v>
      </c>
      <c r="G1680" s="22" t="str">
        <f>TEXT('Store Data - 2017'!$D1680,"dddd")</f>
        <v>Friday</v>
      </c>
      <c r="H1680" s="13" t="s">
        <v>22</v>
      </c>
      <c r="I1680" s="13" t="s">
        <v>46</v>
      </c>
      <c r="J1680" s="13" t="s">
        <v>47</v>
      </c>
      <c r="K1680" s="21">
        <f>1/COUNTIF(J:J,'Store Data - 2017'!$J1680)</f>
        <v>0.25</v>
      </c>
      <c r="L1680" s="13" t="s">
        <v>48</v>
      </c>
      <c r="M1680" s="13" t="s">
        <v>26</v>
      </c>
      <c r="N1680" s="13" t="s">
        <v>38</v>
      </c>
      <c r="O1680" s="13" t="s">
        <v>39</v>
      </c>
      <c r="P1680" s="13">
        <v>19120</v>
      </c>
      <c r="Q1680" s="13" t="s">
        <v>40</v>
      </c>
      <c r="R1680" s="13" t="s">
        <v>4472</v>
      </c>
      <c r="S1680" s="13" t="s">
        <v>31</v>
      </c>
      <c r="T1680" s="13" t="s">
        <v>32</v>
      </c>
      <c r="U1680" s="13" t="s">
        <v>4473</v>
      </c>
      <c r="V1680" s="15">
        <v>45.527999999999999</v>
      </c>
      <c r="W1680" s="13">
        <v>3</v>
      </c>
      <c r="X1680" s="13">
        <v>0.2</v>
      </c>
      <c r="Y1680" s="15">
        <v>15.934799999999999</v>
      </c>
    </row>
    <row r="1681" spans="1:25" x14ac:dyDescent="0.3">
      <c r="A1681" s="16">
        <v>5266</v>
      </c>
      <c r="B1681" s="16" t="s">
        <v>4474</v>
      </c>
      <c r="C1681" s="21">
        <f>1/COUNTIF(B:B,'Store Data - 2017'!$B1681)</f>
        <v>0.33333333333333331</v>
      </c>
      <c r="D1681" s="17">
        <v>43008</v>
      </c>
      <c r="E1681" s="17">
        <v>43011</v>
      </c>
      <c r="F1681" s="22" t="str">
        <f>TEXT('Store Data - 2017'!$D1681,"mmmm")</f>
        <v>September</v>
      </c>
      <c r="G1681" s="22" t="str">
        <f>TEXT('Store Data - 2017'!$D1681,"dddd")</f>
        <v>Saturday</v>
      </c>
      <c r="H1681" s="16" t="s">
        <v>80</v>
      </c>
      <c r="I1681" s="16" t="s">
        <v>3102</v>
      </c>
      <c r="J1681" s="16" t="s">
        <v>3103</v>
      </c>
      <c r="K1681" s="21">
        <f>1/COUNTIF(J:J,'Store Data - 2017'!$J1681)</f>
        <v>0.2</v>
      </c>
      <c r="L1681" s="16" t="s">
        <v>57</v>
      </c>
      <c r="M1681" s="16" t="s">
        <v>26</v>
      </c>
      <c r="N1681" s="16" t="s">
        <v>432</v>
      </c>
      <c r="O1681" s="16" t="s">
        <v>433</v>
      </c>
      <c r="P1681" s="16">
        <v>98103</v>
      </c>
      <c r="Q1681" s="16" t="s">
        <v>120</v>
      </c>
      <c r="R1681" s="16" t="s">
        <v>1547</v>
      </c>
      <c r="S1681" s="16" t="s">
        <v>31</v>
      </c>
      <c r="T1681" s="16" t="s">
        <v>32</v>
      </c>
      <c r="U1681" s="16" t="s">
        <v>1548</v>
      </c>
      <c r="V1681" s="18">
        <v>11.76</v>
      </c>
      <c r="W1681" s="16">
        <v>2</v>
      </c>
      <c r="X1681" s="16">
        <v>0</v>
      </c>
      <c r="Y1681" s="18">
        <v>5.7624000000000004</v>
      </c>
    </row>
    <row r="1682" spans="1:25" x14ac:dyDescent="0.3">
      <c r="A1682" s="13">
        <v>5267</v>
      </c>
      <c r="B1682" s="13" t="s">
        <v>4474</v>
      </c>
      <c r="C1682" s="21">
        <f>1/COUNTIF(B:B,'Store Data - 2017'!$B1682)</f>
        <v>0.33333333333333331</v>
      </c>
      <c r="D1682" s="14">
        <v>43008</v>
      </c>
      <c r="E1682" s="14">
        <v>43011</v>
      </c>
      <c r="F1682" s="22" t="str">
        <f>TEXT('Store Data - 2017'!$D1682,"mmmm")</f>
        <v>September</v>
      </c>
      <c r="G1682" s="22" t="str">
        <f>TEXT('Store Data - 2017'!$D1682,"dddd")</f>
        <v>Saturday</v>
      </c>
      <c r="H1682" s="13" t="s">
        <v>80</v>
      </c>
      <c r="I1682" s="13" t="s">
        <v>3102</v>
      </c>
      <c r="J1682" s="13" t="s">
        <v>3103</v>
      </c>
      <c r="K1682" s="21">
        <f>1/COUNTIF(J:J,'Store Data - 2017'!$J1682)</f>
        <v>0.2</v>
      </c>
      <c r="L1682" s="13" t="s">
        <v>57</v>
      </c>
      <c r="M1682" s="13" t="s">
        <v>26</v>
      </c>
      <c r="N1682" s="13" t="s">
        <v>432</v>
      </c>
      <c r="O1682" s="13" t="s">
        <v>433</v>
      </c>
      <c r="P1682" s="13">
        <v>98103</v>
      </c>
      <c r="Q1682" s="13" t="s">
        <v>120</v>
      </c>
      <c r="R1682" s="13" t="s">
        <v>4475</v>
      </c>
      <c r="S1682" s="13" t="s">
        <v>31</v>
      </c>
      <c r="T1682" s="13" t="s">
        <v>32</v>
      </c>
      <c r="U1682" s="13" t="s">
        <v>4476</v>
      </c>
      <c r="V1682" s="15">
        <v>167.94</v>
      </c>
      <c r="W1682" s="13">
        <v>3</v>
      </c>
      <c r="X1682" s="13">
        <v>0</v>
      </c>
      <c r="Y1682" s="15">
        <v>82.290599999999998</v>
      </c>
    </row>
    <row r="1683" spans="1:25" x14ac:dyDescent="0.3">
      <c r="A1683" s="16">
        <v>5268</v>
      </c>
      <c r="B1683" s="16" t="s">
        <v>4474</v>
      </c>
      <c r="C1683" s="21">
        <f>1/COUNTIF(B:B,'Store Data - 2017'!$B1683)</f>
        <v>0.33333333333333331</v>
      </c>
      <c r="D1683" s="17">
        <v>43008</v>
      </c>
      <c r="E1683" s="17">
        <v>43011</v>
      </c>
      <c r="F1683" s="22" t="str">
        <f>TEXT('Store Data - 2017'!$D1683,"mmmm")</f>
        <v>September</v>
      </c>
      <c r="G1683" s="22" t="str">
        <f>TEXT('Store Data - 2017'!$D1683,"dddd")</f>
        <v>Saturday</v>
      </c>
      <c r="H1683" s="16" t="s">
        <v>80</v>
      </c>
      <c r="I1683" s="16" t="s">
        <v>3102</v>
      </c>
      <c r="J1683" s="16" t="s">
        <v>3103</v>
      </c>
      <c r="K1683" s="21">
        <f>1/COUNTIF(J:J,'Store Data - 2017'!$J1683)</f>
        <v>0.2</v>
      </c>
      <c r="L1683" s="16" t="s">
        <v>57</v>
      </c>
      <c r="M1683" s="16" t="s">
        <v>26</v>
      </c>
      <c r="N1683" s="16" t="s">
        <v>432</v>
      </c>
      <c r="O1683" s="16" t="s">
        <v>433</v>
      </c>
      <c r="P1683" s="16">
        <v>98103</v>
      </c>
      <c r="Q1683" s="16" t="s">
        <v>120</v>
      </c>
      <c r="R1683" s="16" t="s">
        <v>4477</v>
      </c>
      <c r="S1683" s="16" t="s">
        <v>31</v>
      </c>
      <c r="T1683" s="16" t="s">
        <v>190</v>
      </c>
      <c r="U1683" s="16" t="s">
        <v>4478</v>
      </c>
      <c r="V1683" s="18">
        <v>3.89</v>
      </c>
      <c r="W1683" s="16">
        <v>1</v>
      </c>
      <c r="X1683" s="16">
        <v>0</v>
      </c>
      <c r="Y1683" s="18">
        <v>1.0114000000000001</v>
      </c>
    </row>
    <row r="1684" spans="1:25" x14ac:dyDescent="0.3">
      <c r="A1684" s="13">
        <v>5269</v>
      </c>
      <c r="B1684" s="13" t="s">
        <v>4479</v>
      </c>
      <c r="C1684" s="21">
        <f>1/COUNTIF(B:B,'Store Data - 2017'!$B1684)</f>
        <v>1</v>
      </c>
      <c r="D1684" s="14">
        <v>43055</v>
      </c>
      <c r="E1684" s="14">
        <v>43060</v>
      </c>
      <c r="F1684" s="22" t="str">
        <f>TEXT('Store Data - 2017'!$D1684,"mmmm")</f>
        <v>November</v>
      </c>
      <c r="G1684" s="22" t="str">
        <f>TEXT('Store Data - 2017'!$D1684,"dddd")</f>
        <v>Thursday</v>
      </c>
      <c r="H1684" s="13" t="s">
        <v>22</v>
      </c>
      <c r="I1684" s="13" t="s">
        <v>1297</v>
      </c>
      <c r="J1684" s="13" t="s">
        <v>1298</v>
      </c>
      <c r="K1684" s="21">
        <f>1/COUNTIF(J:J,'Store Data - 2017'!$J1684)</f>
        <v>5.2631578947368418E-2</v>
      </c>
      <c r="L1684" s="13" t="s">
        <v>48</v>
      </c>
      <c r="M1684" s="13" t="s">
        <v>26</v>
      </c>
      <c r="N1684" s="13" t="s">
        <v>3488</v>
      </c>
      <c r="O1684" s="13" t="s">
        <v>127</v>
      </c>
      <c r="P1684" s="13">
        <v>10701</v>
      </c>
      <c r="Q1684" s="13" t="s">
        <v>40</v>
      </c>
      <c r="R1684" s="13" t="s">
        <v>4480</v>
      </c>
      <c r="S1684" s="13" t="s">
        <v>61</v>
      </c>
      <c r="T1684" s="13" t="s">
        <v>765</v>
      </c>
      <c r="U1684" s="13" t="s">
        <v>4481</v>
      </c>
      <c r="V1684" s="15">
        <v>52.44</v>
      </c>
      <c r="W1684" s="13">
        <v>4</v>
      </c>
      <c r="X1684" s="13">
        <v>0</v>
      </c>
      <c r="Y1684" s="15">
        <v>24.122399999999999</v>
      </c>
    </row>
    <row r="1685" spans="1:25" x14ac:dyDescent="0.3">
      <c r="A1685" s="16">
        <v>5270</v>
      </c>
      <c r="B1685" s="16" t="s">
        <v>4482</v>
      </c>
      <c r="C1685" s="21">
        <f>1/COUNTIF(B:B,'Store Data - 2017'!$B1685)</f>
        <v>0.5</v>
      </c>
      <c r="D1685" s="17">
        <v>42989</v>
      </c>
      <c r="E1685" s="17">
        <v>42989</v>
      </c>
      <c r="F1685" s="22" t="str">
        <f>TEXT('Store Data - 2017'!$D1685,"mmmm")</f>
        <v>September</v>
      </c>
      <c r="G1685" s="22" t="str">
        <f>TEXT('Store Data - 2017'!$D1685,"dddd")</f>
        <v>Monday</v>
      </c>
      <c r="H1685" s="16" t="s">
        <v>760</v>
      </c>
      <c r="I1685" s="16" t="s">
        <v>3765</v>
      </c>
      <c r="J1685" s="16" t="s">
        <v>3766</v>
      </c>
      <c r="K1685" s="21">
        <f>1/COUNTIF(J:J,'Store Data - 2017'!$J1685)</f>
        <v>0.1111111111111111</v>
      </c>
      <c r="L1685" s="16" t="s">
        <v>25</v>
      </c>
      <c r="M1685" s="16" t="s">
        <v>26</v>
      </c>
      <c r="N1685" s="16" t="s">
        <v>133</v>
      </c>
      <c r="O1685" s="16" t="s">
        <v>134</v>
      </c>
      <c r="P1685" s="16">
        <v>94110</v>
      </c>
      <c r="Q1685" s="16" t="s">
        <v>120</v>
      </c>
      <c r="R1685" s="16" t="s">
        <v>86</v>
      </c>
      <c r="S1685" s="16" t="s">
        <v>42</v>
      </c>
      <c r="T1685" s="16" t="s">
        <v>87</v>
      </c>
      <c r="U1685" s="16" t="s">
        <v>88</v>
      </c>
      <c r="V1685" s="18">
        <v>32.36</v>
      </c>
      <c r="W1685" s="16">
        <v>4</v>
      </c>
      <c r="X1685" s="16">
        <v>0</v>
      </c>
      <c r="Y1685" s="18">
        <v>11.6496</v>
      </c>
    </row>
    <row r="1686" spans="1:25" x14ac:dyDescent="0.3">
      <c r="A1686" s="13">
        <v>5271</v>
      </c>
      <c r="B1686" s="13" t="s">
        <v>4482</v>
      </c>
      <c r="C1686" s="21">
        <f>1/COUNTIF(B:B,'Store Data - 2017'!$B1686)</f>
        <v>0.5</v>
      </c>
      <c r="D1686" s="14">
        <v>42989</v>
      </c>
      <c r="E1686" s="14">
        <v>42989</v>
      </c>
      <c r="F1686" s="22" t="str">
        <f>TEXT('Store Data - 2017'!$D1686,"mmmm")</f>
        <v>September</v>
      </c>
      <c r="G1686" s="22" t="str">
        <f>TEXT('Store Data - 2017'!$D1686,"dddd")</f>
        <v>Monday</v>
      </c>
      <c r="H1686" s="13" t="s">
        <v>760</v>
      </c>
      <c r="I1686" s="13" t="s">
        <v>3765</v>
      </c>
      <c r="J1686" s="13" t="s">
        <v>3766</v>
      </c>
      <c r="K1686" s="21">
        <f>1/COUNTIF(J:J,'Store Data - 2017'!$J1686)</f>
        <v>0.1111111111111111</v>
      </c>
      <c r="L1686" s="13" t="s">
        <v>25</v>
      </c>
      <c r="M1686" s="13" t="s">
        <v>26</v>
      </c>
      <c r="N1686" s="13" t="s">
        <v>133</v>
      </c>
      <c r="O1686" s="13" t="s">
        <v>134</v>
      </c>
      <c r="P1686" s="13">
        <v>94110</v>
      </c>
      <c r="Q1686" s="13" t="s">
        <v>120</v>
      </c>
      <c r="R1686" s="13" t="s">
        <v>4483</v>
      </c>
      <c r="S1686" s="13" t="s">
        <v>31</v>
      </c>
      <c r="T1686" s="13" t="s">
        <v>190</v>
      </c>
      <c r="U1686" s="13" t="s">
        <v>4484</v>
      </c>
      <c r="V1686" s="15">
        <v>406.6</v>
      </c>
      <c r="W1686" s="13">
        <v>5</v>
      </c>
      <c r="X1686" s="13">
        <v>0</v>
      </c>
      <c r="Y1686" s="15">
        <v>113.848</v>
      </c>
    </row>
    <row r="1687" spans="1:25" x14ac:dyDescent="0.3">
      <c r="A1687" s="16">
        <v>5272</v>
      </c>
      <c r="B1687" s="16" t="s">
        <v>4485</v>
      </c>
      <c r="C1687" s="21">
        <f>1/COUNTIF(B:B,'Store Data - 2017'!$B1687)</f>
        <v>0.5</v>
      </c>
      <c r="D1687" s="17">
        <v>42751</v>
      </c>
      <c r="E1687" s="17">
        <v>42751</v>
      </c>
      <c r="F1687" s="22" t="str">
        <f>TEXT('Store Data - 2017'!$D1687,"mmmm")</f>
        <v>January</v>
      </c>
      <c r="G1687" s="22" t="str">
        <f>TEXT('Store Data - 2017'!$D1687,"dddd")</f>
        <v>Monday</v>
      </c>
      <c r="H1687" s="16" t="s">
        <v>760</v>
      </c>
      <c r="I1687" s="16" t="s">
        <v>3690</v>
      </c>
      <c r="J1687" s="16" t="s">
        <v>3691</v>
      </c>
      <c r="K1687" s="21">
        <f>1/COUNTIF(J:J,'Store Data - 2017'!$J1687)</f>
        <v>0.2</v>
      </c>
      <c r="L1687" s="16" t="s">
        <v>57</v>
      </c>
      <c r="M1687" s="16" t="s">
        <v>26</v>
      </c>
      <c r="N1687" s="16" t="s">
        <v>452</v>
      </c>
      <c r="O1687" s="16" t="s">
        <v>134</v>
      </c>
      <c r="P1687" s="16">
        <v>90008</v>
      </c>
      <c r="Q1687" s="16" t="s">
        <v>120</v>
      </c>
      <c r="R1687" s="16" t="s">
        <v>3127</v>
      </c>
      <c r="S1687" s="16" t="s">
        <v>42</v>
      </c>
      <c r="T1687" s="16" t="s">
        <v>87</v>
      </c>
      <c r="U1687" s="16" t="s">
        <v>3128</v>
      </c>
      <c r="V1687" s="18">
        <v>27.92</v>
      </c>
      <c r="W1687" s="16">
        <v>4</v>
      </c>
      <c r="X1687" s="16">
        <v>0</v>
      </c>
      <c r="Y1687" s="18">
        <v>8.0968</v>
      </c>
    </row>
    <row r="1688" spans="1:25" x14ac:dyDescent="0.3">
      <c r="A1688" s="13">
        <v>5273</v>
      </c>
      <c r="B1688" s="13" t="s">
        <v>4485</v>
      </c>
      <c r="C1688" s="21">
        <f>1/COUNTIF(B:B,'Store Data - 2017'!$B1688)</f>
        <v>0.5</v>
      </c>
      <c r="D1688" s="14">
        <v>42751</v>
      </c>
      <c r="E1688" s="14">
        <v>42751</v>
      </c>
      <c r="F1688" s="22" t="str">
        <f>TEXT('Store Data - 2017'!$D1688,"mmmm")</f>
        <v>January</v>
      </c>
      <c r="G1688" s="22" t="str">
        <f>TEXT('Store Data - 2017'!$D1688,"dddd")</f>
        <v>Monday</v>
      </c>
      <c r="H1688" s="13" t="s">
        <v>760</v>
      </c>
      <c r="I1688" s="13" t="s">
        <v>3690</v>
      </c>
      <c r="J1688" s="13" t="s">
        <v>3691</v>
      </c>
      <c r="K1688" s="21">
        <f>1/COUNTIF(J:J,'Store Data - 2017'!$J1688)</f>
        <v>0.2</v>
      </c>
      <c r="L1688" s="13" t="s">
        <v>57</v>
      </c>
      <c r="M1688" s="13" t="s">
        <v>26</v>
      </c>
      <c r="N1688" s="13" t="s">
        <v>452</v>
      </c>
      <c r="O1688" s="13" t="s">
        <v>134</v>
      </c>
      <c r="P1688" s="13">
        <v>90008</v>
      </c>
      <c r="Q1688" s="13" t="s">
        <v>120</v>
      </c>
      <c r="R1688" s="13" t="s">
        <v>2996</v>
      </c>
      <c r="S1688" s="13" t="s">
        <v>42</v>
      </c>
      <c r="T1688" s="13" t="s">
        <v>251</v>
      </c>
      <c r="U1688" s="13" t="s">
        <v>2997</v>
      </c>
      <c r="V1688" s="15">
        <v>399.67200000000003</v>
      </c>
      <c r="W1688" s="13">
        <v>7</v>
      </c>
      <c r="X1688" s="13">
        <v>0.2</v>
      </c>
      <c r="Y1688" s="15">
        <v>-14.9877</v>
      </c>
    </row>
    <row r="1689" spans="1:25" x14ac:dyDescent="0.3">
      <c r="A1689" s="16">
        <v>5276</v>
      </c>
      <c r="B1689" s="16" t="s">
        <v>4486</v>
      </c>
      <c r="C1689" s="21">
        <f>1/COUNTIF(B:B,'Store Data - 2017'!$B1689)</f>
        <v>0.5</v>
      </c>
      <c r="D1689" s="17">
        <v>43083</v>
      </c>
      <c r="E1689" s="17">
        <v>43089</v>
      </c>
      <c r="F1689" s="22" t="str">
        <f>TEXT('Store Data - 2017'!$D1689,"mmmm")</f>
        <v>December</v>
      </c>
      <c r="G1689" s="22" t="str">
        <f>TEXT('Store Data - 2017'!$D1689,"dddd")</f>
        <v>Thursday</v>
      </c>
      <c r="H1689" s="16" t="s">
        <v>22</v>
      </c>
      <c r="I1689" s="16" t="s">
        <v>3554</v>
      </c>
      <c r="J1689" s="16" t="s">
        <v>3555</v>
      </c>
      <c r="K1689" s="21">
        <f>1/COUNTIF(J:J,'Store Data - 2017'!$J1689)</f>
        <v>0.16666666666666666</v>
      </c>
      <c r="L1689" s="16" t="s">
        <v>57</v>
      </c>
      <c r="M1689" s="16" t="s">
        <v>26</v>
      </c>
      <c r="N1689" s="16" t="s">
        <v>2773</v>
      </c>
      <c r="O1689" s="16" t="s">
        <v>2748</v>
      </c>
      <c r="P1689" s="16">
        <v>72701</v>
      </c>
      <c r="Q1689" s="16" t="s">
        <v>29</v>
      </c>
      <c r="R1689" s="16" t="s">
        <v>1265</v>
      </c>
      <c r="S1689" s="16" t="s">
        <v>61</v>
      </c>
      <c r="T1689" s="16" t="s">
        <v>110</v>
      </c>
      <c r="U1689" s="16" t="s">
        <v>1266</v>
      </c>
      <c r="V1689" s="18">
        <v>159.80000000000001</v>
      </c>
      <c r="W1689" s="16">
        <v>4</v>
      </c>
      <c r="X1689" s="16">
        <v>0</v>
      </c>
      <c r="Y1689" s="18">
        <v>70.311999999999998</v>
      </c>
    </row>
    <row r="1690" spans="1:25" x14ac:dyDescent="0.3">
      <c r="A1690" s="13">
        <v>5277</v>
      </c>
      <c r="B1690" s="13" t="s">
        <v>4486</v>
      </c>
      <c r="C1690" s="21">
        <f>1/COUNTIF(B:B,'Store Data - 2017'!$B1690)</f>
        <v>0.5</v>
      </c>
      <c r="D1690" s="14">
        <v>43083</v>
      </c>
      <c r="E1690" s="14">
        <v>43089</v>
      </c>
      <c r="F1690" s="22" t="str">
        <f>TEXT('Store Data - 2017'!$D1690,"mmmm")</f>
        <v>December</v>
      </c>
      <c r="G1690" s="22" t="str">
        <f>TEXT('Store Data - 2017'!$D1690,"dddd")</f>
        <v>Thursday</v>
      </c>
      <c r="H1690" s="13" t="s">
        <v>22</v>
      </c>
      <c r="I1690" s="13" t="s">
        <v>3554</v>
      </c>
      <c r="J1690" s="13" t="s">
        <v>3555</v>
      </c>
      <c r="K1690" s="21">
        <f>1/COUNTIF(J:J,'Store Data - 2017'!$J1690)</f>
        <v>0.16666666666666666</v>
      </c>
      <c r="L1690" s="13" t="s">
        <v>57</v>
      </c>
      <c r="M1690" s="13" t="s">
        <v>26</v>
      </c>
      <c r="N1690" s="13" t="s">
        <v>2773</v>
      </c>
      <c r="O1690" s="13" t="s">
        <v>2748</v>
      </c>
      <c r="P1690" s="13">
        <v>72701</v>
      </c>
      <c r="Q1690" s="13" t="s">
        <v>29</v>
      </c>
      <c r="R1690" s="13" t="s">
        <v>2467</v>
      </c>
      <c r="S1690" s="13" t="s">
        <v>61</v>
      </c>
      <c r="T1690" s="13" t="s">
        <v>110</v>
      </c>
      <c r="U1690" s="13" t="s">
        <v>2468</v>
      </c>
      <c r="V1690" s="15">
        <v>44.75</v>
      </c>
      <c r="W1690" s="13">
        <v>5</v>
      </c>
      <c r="X1690" s="13">
        <v>0</v>
      </c>
      <c r="Y1690" s="15">
        <v>8.5024999999999995</v>
      </c>
    </row>
    <row r="1691" spans="1:25" x14ac:dyDescent="0.3">
      <c r="A1691" s="16">
        <v>5280</v>
      </c>
      <c r="B1691" s="16" t="s">
        <v>4487</v>
      </c>
      <c r="C1691" s="21">
        <f>1/COUNTIF(B:B,'Store Data - 2017'!$B1691)</f>
        <v>1</v>
      </c>
      <c r="D1691" s="17">
        <v>42985</v>
      </c>
      <c r="E1691" s="17">
        <v>42989</v>
      </c>
      <c r="F1691" s="22" t="str">
        <f>TEXT('Store Data - 2017'!$D1691,"mmmm")</f>
        <v>September</v>
      </c>
      <c r="G1691" s="22" t="str">
        <f>TEXT('Store Data - 2017'!$D1691,"dddd")</f>
        <v>Thursday</v>
      </c>
      <c r="H1691" s="16" t="s">
        <v>22</v>
      </c>
      <c r="I1691" s="16" t="s">
        <v>1790</v>
      </c>
      <c r="J1691" s="16" t="s">
        <v>1791</v>
      </c>
      <c r="K1691" s="21">
        <f>1/COUNTIF(J:J,'Store Data - 2017'!$J1691)</f>
        <v>0.14285714285714285</v>
      </c>
      <c r="L1691" s="16" t="s">
        <v>25</v>
      </c>
      <c r="M1691" s="16" t="s">
        <v>26</v>
      </c>
      <c r="N1691" s="16" t="s">
        <v>1018</v>
      </c>
      <c r="O1691" s="16" t="s">
        <v>840</v>
      </c>
      <c r="P1691" s="16">
        <v>53209</v>
      </c>
      <c r="Q1691" s="16" t="s">
        <v>51</v>
      </c>
      <c r="R1691" s="16" t="s">
        <v>4488</v>
      </c>
      <c r="S1691" s="16" t="s">
        <v>61</v>
      </c>
      <c r="T1691" s="16" t="s">
        <v>110</v>
      </c>
      <c r="U1691" s="16" t="s">
        <v>4489</v>
      </c>
      <c r="V1691" s="18">
        <v>13.48</v>
      </c>
      <c r="W1691" s="16">
        <v>1</v>
      </c>
      <c r="X1691" s="16">
        <v>0</v>
      </c>
      <c r="Y1691" s="18">
        <v>1.8872</v>
      </c>
    </row>
    <row r="1692" spans="1:25" x14ac:dyDescent="0.3">
      <c r="A1692" s="13">
        <v>5281</v>
      </c>
      <c r="B1692" s="13" t="s">
        <v>4490</v>
      </c>
      <c r="C1692" s="21">
        <f>1/COUNTIF(B:B,'Store Data - 2017'!$B1692)</f>
        <v>1</v>
      </c>
      <c r="D1692" s="14">
        <v>43015</v>
      </c>
      <c r="E1692" s="14">
        <v>43020</v>
      </c>
      <c r="F1692" s="22" t="str">
        <f>TEXT('Store Data - 2017'!$D1692,"mmmm")</f>
        <v>October</v>
      </c>
      <c r="G1692" s="22" t="str">
        <f>TEXT('Store Data - 2017'!$D1692,"dddd")</f>
        <v>Saturday</v>
      </c>
      <c r="H1692" s="13" t="s">
        <v>22</v>
      </c>
      <c r="I1692" s="13" t="s">
        <v>2045</v>
      </c>
      <c r="J1692" s="13" t="s">
        <v>2046</v>
      </c>
      <c r="K1692" s="21">
        <f>1/COUNTIF(J:J,'Store Data - 2017'!$J1692)</f>
        <v>0.125</v>
      </c>
      <c r="L1692" s="13" t="s">
        <v>25</v>
      </c>
      <c r="M1692" s="13" t="s">
        <v>26</v>
      </c>
      <c r="N1692" s="13" t="s">
        <v>553</v>
      </c>
      <c r="O1692" s="13" t="s">
        <v>76</v>
      </c>
      <c r="P1692" s="13">
        <v>48234</v>
      </c>
      <c r="Q1692" s="13" t="s">
        <v>51</v>
      </c>
      <c r="R1692" s="13" t="s">
        <v>4491</v>
      </c>
      <c r="S1692" s="13" t="s">
        <v>31</v>
      </c>
      <c r="T1692" s="13" t="s">
        <v>70</v>
      </c>
      <c r="U1692" s="13" t="s">
        <v>4492</v>
      </c>
      <c r="V1692" s="15">
        <v>85.52</v>
      </c>
      <c r="W1692" s="13">
        <v>2</v>
      </c>
      <c r="X1692" s="13">
        <v>0</v>
      </c>
      <c r="Y1692" s="15">
        <v>22.235199999999999</v>
      </c>
    </row>
    <row r="1693" spans="1:25" x14ac:dyDescent="0.3">
      <c r="A1693" s="16">
        <v>5286</v>
      </c>
      <c r="B1693" s="16" t="s">
        <v>4493</v>
      </c>
      <c r="C1693" s="21">
        <f>1/COUNTIF(B:B,'Store Data - 2017'!$B1693)</f>
        <v>0.33333333333333331</v>
      </c>
      <c r="D1693" s="17">
        <v>42860</v>
      </c>
      <c r="E1693" s="17">
        <v>42861</v>
      </c>
      <c r="F1693" s="22" t="str">
        <f>TEXT('Store Data - 2017'!$D1693,"mmmm")</f>
        <v>May</v>
      </c>
      <c r="G1693" s="22" t="str">
        <f>TEXT('Store Data - 2017'!$D1693,"dddd")</f>
        <v>Friday</v>
      </c>
      <c r="H1693" s="16" t="s">
        <v>80</v>
      </c>
      <c r="I1693" s="16" t="s">
        <v>4494</v>
      </c>
      <c r="J1693" s="16" t="s">
        <v>4495</v>
      </c>
      <c r="K1693" s="21">
        <f>1/COUNTIF(J:J,'Store Data - 2017'!$J1693)</f>
        <v>0.33333333333333331</v>
      </c>
      <c r="L1693" s="16" t="s">
        <v>25</v>
      </c>
      <c r="M1693" s="16" t="s">
        <v>26</v>
      </c>
      <c r="N1693" s="16" t="s">
        <v>1327</v>
      </c>
      <c r="O1693" s="16" t="s">
        <v>639</v>
      </c>
      <c r="P1693" s="16">
        <v>80027</v>
      </c>
      <c r="Q1693" s="16" t="s">
        <v>120</v>
      </c>
      <c r="R1693" s="16" t="s">
        <v>4496</v>
      </c>
      <c r="S1693" s="16" t="s">
        <v>31</v>
      </c>
      <c r="T1693" s="16" t="s">
        <v>180</v>
      </c>
      <c r="U1693" s="16" t="s">
        <v>4497</v>
      </c>
      <c r="V1693" s="18">
        <v>21.24</v>
      </c>
      <c r="W1693" s="16">
        <v>9</v>
      </c>
      <c r="X1693" s="16">
        <v>0.2</v>
      </c>
      <c r="Y1693" s="18">
        <v>7.4340000000000002</v>
      </c>
    </row>
    <row r="1694" spans="1:25" x14ac:dyDescent="0.3">
      <c r="A1694" s="13">
        <v>5287</v>
      </c>
      <c r="B1694" s="13" t="s">
        <v>4493</v>
      </c>
      <c r="C1694" s="21">
        <f>1/COUNTIF(B:B,'Store Data - 2017'!$B1694)</f>
        <v>0.33333333333333331</v>
      </c>
      <c r="D1694" s="14">
        <v>42860</v>
      </c>
      <c r="E1694" s="14">
        <v>42861</v>
      </c>
      <c r="F1694" s="22" t="str">
        <f>TEXT('Store Data - 2017'!$D1694,"mmmm")</f>
        <v>May</v>
      </c>
      <c r="G1694" s="22" t="str">
        <f>TEXT('Store Data - 2017'!$D1694,"dddd")</f>
        <v>Friday</v>
      </c>
      <c r="H1694" s="13" t="s">
        <v>80</v>
      </c>
      <c r="I1694" s="13" t="s">
        <v>4494</v>
      </c>
      <c r="J1694" s="13" t="s">
        <v>4495</v>
      </c>
      <c r="K1694" s="21">
        <f>1/COUNTIF(J:J,'Store Data - 2017'!$J1694)</f>
        <v>0.33333333333333331</v>
      </c>
      <c r="L1694" s="13" t="s">
        <v>25</v>
      </c>
      <c r="M1694" s="13" t="s">
        <v>26</v>
      </c>
      <c r="N1694" s="13" t="s">
        <v>1327</v>
      </c>
      <c r="O1694" s="13" t="s">
        <v>639</v>
      </c>
      <c r="P1694" s="13">
        <v>80027</v>
      </c>
      <c r="Q1694" s="13" t="s">
        <v>120</v>
      </c>
      <c r="R1694" s="13" t="s">
        <v>158</v>
      </c>
      <c r="S1694" s="13" t="s">
        <v>31</v>
      </c>
      <c r="T1694" s="13" t="s">
        <v>84</v>
      </c>
      <c r="U1694" s="13" t="s">
        <v>159</v>
      </c>
      <c r="V1694" s="15">
        <v>9.5519999999999996</v>
      </c>
      <c r="W1694" s="13">
        <v>8</v>
      </c>
      <c r="X1694" s="13">
        <v>0.7</v>
      </c>
      <c r="Y1694" s="15">
        <v>-7.3231999999999999</v>
      </c>
    </row>
    <row r="1695" spans="1:25" x14ac:dyDescent="0.3">
      <c r="A1695" s="16">
        <v>5288</v>
      </c>
      <c r="B1695" s="16" t="s">
        <v>4493</v>
      </c>
      <c r="C1695" s="21">
        <f>1/COUNTIF(B:B,'Store Data - 2017'!$B1695)</f>
        <v>0.33333333333333331</v>
      </c>
      <c r="D1695" s="17">
        <v>42860</v>
      </c>
      <c r="E1695" s="17">
        <v>42861</v>
      </c>
      <c r="F1695" s="22" t="str">
        <f>TEXT('Store Data - 2017'!$D1695,"mmmm")</f>
        <v>May</v>
      </c>
      <c r="G1695" s="22" t="str">
        <f>TEXT('Store Data - 2017'!$D1695,"dddd")</f>
        <v>Friday</v>
      </c>
      <c r="H1695" s="16" t="s">
        <v>80</v>
      </c>
      <c r="I1695" s="16" t="s">
        <v>4494</v>
      </c>
      <c r="J1695" s="16" t="s">
        <v>4495</v>
      </c>
      <c r="K1695" s="21">
        <f>1/COUNTIF(J:J,'Store Data - 2017'!$J1695)</f>
        <v>0.33333333333333331</v>
      </c>
      <c r="L1695" s="16" t="s">
        <v>25</v>
      </c>
      <c r="M1695" s="16" t="s">
        <v>26</v>
      </c>
      <c r="N1695" s="16" t="s">
        <v>1327</v>
      </c>
      <c r="O1695" s="16" t="s">
        <v>639</v>
      </c>
      <c r="P1695" s="16">
        <v>80027</v>
      </c>
      <c r="Q1695" s="16" t="s">
        <v>120</v>
      </c>
      <c r="R1695" s="16" t="s">
        <v>2301</v>
      </c>
      <c r="S1695" s="16" t="s">
        <v>42</v>
      </c>
      <c r="T1695" s="16" t="s">
        <v>425</v>
      </c>
      <c r="U1695" s="16" t="s">
        <v>2302</v>
      </c>
      <c r="V1695" s="18">
        <v>89.991</v>
      </c>
      <c r="W1695" s="16">
        <v>3</v>
      </c>
      <c r="X1695" s="16">
        <v>0.7</v>
      </c>
      <c r="Y1695" s="18">
        <v>-152.9847</v>
      </c>
    </row>
    <row r="1696" spans="1:25" x14ac:dyDescent="0.3">
      <c r="A1696" s="13">
        <v>5289</v>
      </c>
      <c r="B1696" s="13" t="s">
        <v>4498</v>
      </c>
      <c r="C1696" s="21">
        <f>1/COUNTIF(B:B,'Store Data - 2017'!$B1696)</f>
        <v>1</v>
      </c>
      <c r="D1696" s="14">
        <v>42855</v>
      </c>
      <c r="E1696" s="14">
        <v>42860</v>
      </c>
      <c r="F1696" s="22" t="str">
        <f>TEXT('Store Data - 2017'!$D1696,"mmmm")</f>
        <v>April</v>
      </c>
      <c r="G1696" s="22" t="str">
        <f>TEXT('Store Data - 2017'!$D1696,"dddd")</f>
        <v>Sunday</v>
      </c>
      <c r="H1696" s="13" t="s">
        <v>22</v>
      </c>
      <c r="I1696" s="13" t="s">
        <v>538</v>
      </c>
      <c r="J1696" s="13" t="s">
        <v>539</v>
      </c>
      <c r="K1696" s="21">
        <f>1/COUNTIF(J:J,'Store Data - 2017'!$J1696)</f>
        <v>0.125</v>
      </c>
      <c r="L1696" s="13" t="s">
        <v>48</v>
      </c>
      <c r="M1696" s="13" t="s">
        <v>26</v>
      </c>
      <c r="N1696" s="13" t="s">
        <v>133</v>
      </c>
      <c r="O1696" s="13" t="s">
        <v>134</v>
      </c>
      <c r="P1696" s="13">
        <v>94122</v>
      </c>
      <c r="Q1696" s="13" t="s">
        <v>120</v>
      </c>
      <c r="R1696" s="13" t="s">
        <v>3498</v>
      </c>
      <c r="S1696" s="13" t="s">
        <v>31</v>
      </c>
      <c r="T1696" s="13" t="s">
        <v>32</v>
      </c>
      <c r="U1696" s="13" t="s">
        <v>3499</v>
      </c>
      <c r="V1696" s="15">
        <v>163.96</v>
      </c>
      <c r="W1696" s="13">
        <v>4</v>
      </c>
      <c r="X1696" s="13">
        <v>0</v>
      </c>
      <c r="Y1696" s="15">
        <v>80.340400000000002</v>
      </c>
    </row>
    <row r="1697" spans="1:25" x14ac:dyDescent="0.3">
      <c r="A1697" s="16">
        <v>5293</v>
      </c>
      <c r="B1697" s="16" t="s">
        <v>4499</v>
      </c>
      <c r="C1697" s="21">
        <f>1/COUNTIF(B:B,'Store Data - 2017'!$B1697)</f>
        <v>1</v>
      </c>
      <c r="D1697" s="17">
        <v>42906</v>
      </c>
      <c r="E1697" s="17">
        <v>42909</v>
      </c>
      <c r="F1697" s="22" t="str">
        <f>TEXT('Store Data - 2017'!$D1697,"mmmm")</f>
        <v>June</v>
      </c>
      <c r="G1697" s="22" t="str">
        <f>TEXT('Store Data - 2017'!$D1697,"dddd")</f>
        <v>Tuesday</v>
      </c>
      <c r="H1697" s="16" t="s">
        <v>80</v>
      </c>
      <c r="I1697" s="16" t="s">
        <v>887</v>
      </c>
      <c r="J1697" s="16" t="s">
        <v>888</v>
      </c>
      <c r="K1697" s="21">
        <f>1/COUNTIF(J:J,'Store Data - 2017'!$J1697)</f>
        <v>0.25</v>
      </c>
      <c r="L1697" s="16" t="s">
        <v>25</v>
      </c>
      <c r="M1697" s="16" t="s">
        <v>26</v>
      </c>
      <c r="N1697" s="16" t="s">
        <v>687</v>
      </c>
      <c r="O1697" s="16" t="s">
        <v>68</v>
      </c>
      <c r="P1697" s="16">
        <v>33180</v>
      </c>
      <c r="Q1697" s="16" t="s">
        <v>29</v>
      </c>
      <c r="R1697" s="16" t="s">
        <v>2724</v>
      </c>
      <c r="S1697" s="16" t="s">
        <v>31</v>
      </c>
      <c r="T1697" s="16" t="s">
        <v>70</v>
      </c>
      <c r="U1697" s="16" t="s">
        <v>2725</v>
      </c>
      <c r="V1697" s="18">
        <v>4.4640000000000004</v>
      </c>
      <c r="W1697" s="16">
        <v>1</v>
      </c>
      <c r="X1697" s="16">
        <v>0.2</v>
      </c>
      <c r="Y1697" s="18">
        <v>0.33479999999999999</v>
      </c>
    </row>
    <row r="1698" spans="1:25" x14ac:dyDescent="0.3">
      <c r="A1698" s="13">
        <v>5295</v>
      </c>
      <c r="B1698" s="13" t="s">
        <v>4500</v>
      </c>
      <c r="C1698" s="21">
        <f>1/COUNTIF(B:B,'Store Data - 2017'!$B1698)</f>
        <v>1</v>
      </c>
      <c r="D1698" s="14">
        <v>42962</v>
      </c>
      <c r="E1698" s="14">
        <v>42966</v>
      </c>
      <c r="F1698" s="22" t="str">
        <f>TEXT('Store Data - 2017'!$D1698,"mmmm")</f>
        <v>August</v>
      </c>
      <c r="G1698" s="22" t="str">
        <f>TEXT('Store Data - 2017'!$D1698,"dddd")</f>
        <v>Tuesday</v>
      </c>
      <c r="H1698" s="13" t="s">
        <v>22</v>
      </c>
      <c r="I1698" s="13" t="s">
        <v>4501</v>
      </c>
      <c r="J1698" s="13" t="s">
        <v>4502</v>
      </c>
      <c r="K1698" s="21">
        <f>1/COUNTIF(J:J,'Store Data - 2017'!$J1698)</f>
        <v>0.1111111111111111</v>
      </c>
      <c r="L1698" s="13" t="s">
        <v>57</v>
      </c>
      <c r="M1698" s="13" t="s">
        <v>26</v>
      </c>
      <c r="N1698" s="13" t="s">
        <v>4444</v>
      </c>
      <c r="O1698" s="13" t="s">
        <v>108</v>
      </c>
      <c r="P1698" s="13">
        <v>55113</v>
      </c>
      <c r="Q1698" s="13" t="s">
        <v>51</v>
      </c>
      <c r="R1698" s="13" t="s">
        <v>4503</v>
      </c>
      <c r="S1698" s="13" t="s">
        <v>31</v>
      </c>
      <c r="T1698" s="13" t="s">
        <v>113</v>
      </c>
      <c r="U1698" s="13" t="s">
        <v>4504</v>
      </c>
      <c r="V1698" s="15">
        <v>50.4</v>
      </c>
      <c r="W1698" s="13">
        <v>8</v>
      </c>
      <c r="X1698" s="13">
        <v>0</v>
      </c>
      <c r="Y1698" s="15">
        <v>23.184000000000001</v>
      </c>
    </row>
    <row r="1699" spans="1:25" x14ac:dyDescent="0.3">
      <c r="A1699" s="16">
        <v>5296</v>
      </c>
      <c r="B1699" s="16" t="s">
        <v>4505</v>
      </c>
      <c r="C1699" s="21">
        <f>1/COUNTIF(B:B,'Store Data - 2017'!$B1699)</f>
        <v>1</v>
      </c>
      <c r="D1699" s="17">
        <v>42798</v>
      </c>
      <c r="E1699" s="17">
        <v>42803</v>
      </c>
      <c r="F1699" s="22" t="str">
        <f>TEXT('Store Data - 2017'!$D1699,"mmmm")</f>
        <v>March</v>
      </c>
      <c r="G1699" s="22" t="str">
        <f>TEXT('Store Data - 2017'!$D1699,"dddd")</f>
        <v>Saturday</v>
      </c>
      <c r="H1699" s="16" t="s">
        <v>22</v>
      </c>
      <c r="I1699" s="16" t="s">
        <v>4506</v>
      </c>
      <c r="J1699" s="16" t="s">
        <v>4507</v>
      </c>
      <c r="K1699" s="21">
        <f>1/COUNTIF(J:J,'Store Data - 2017'!$J1699)</f>
        <v>0.2</v>
      </c>
      <c r="L1699" s="16" t="s">
        <v>25</v>
      </c>
      <c r="M1699" s="16" t="s">
        <v>26</v>
      </c>
      <c r="N1699" s="16" t="s">
        <v>49</v>
      </c>
      <c r="O1699" s="16" t="s">
        <v>50</v>
      </c>
      <c r="P1699" s="16">
        <v>77041</v>
      </c>
      <c r="Q1699" s="16" t="s">
        <v>51</v>
      </c>
      <c r="R1699" s="16" t="s">
        <v>4224</v>
      </c>
      <c r="S1699" s="16" t="s">
        <v>31</v>
      </c>
      <c r="T1699" s="16" t="s">
        <v>32</v>
      </c>
      <c r="U1699" s="16" t="s">
        <v>4225</v>
      </c>
      <c r="V1699" s="18">
        <v>89.567999999999998</v>
      </c>
      <c r="W1699" s="16">
        <v>2</v>
      </c>
      <c r="X1699" s="16">
        <v>0.2</v>
      </c>
      <c r="Y1699" s="18">
        <v>32.468400000000003</v>
      </c>
    </row>
    <row r="1700" spans="1:25" x14ac:dyDescent="0.3">
      <c r="A1700" s="13">
        <v>5297</v>
      </c>
      <c r="B1700" s="13" t="s">
        <v>4508</v>
      </c>
      <c r="C1700" s="21">
        <f>1/COUNTIF(B:B,'Store Data - 2017'!$B1700)</f>
        <v>0.5</v>
      </c>
      <c r="D1700" s="14">
        <v>42943</v>
      </c>
      <c r="E1700" s="14">
        <v>42947</v>
      </c>
      <c r="F1700" s="22" t="str">
        <f>TEXT('Store Data - 2017'!$D1700,"mmmm")</f>
        <v>July</v>
      </c>
      <c r="G1700" s="22" t="str">
        <f>TEXT('Store Data - 2017'!$D1700,"dddd")</f>
        <v>Thursday</v>
      </c>
      <c r="H1700" s="13" t="s">
        <v>22</v>
      </c>
      <c r="I1700" s="13" t="s">
        <v>4066</v>
      </c>
      <c r="J1700" s="13" t="s">
        <v>4067</v>
      </c>
      <c r="K1700" s="21">
        <f>1/COUNTIF(J:J,'Store Data - 2017'!$J1700)</f>
        <v>0.25</v>
      </c>
      <c r="L1700" s="13" t="s">
        <v>25</v>
      </c>
      <c r="M1700" s="13" t="s">
        <v>26</v>
      </c>
      <c r="N1700" s="13" t="s">
        <v>3488</v>
      </c>
      <c r="O1700" s="13" t="s">
        <v>127</v>
      </c>
      <c r="P1700" s="13">
        <v>10701</v>
      </c>
      <c r="Q1700" s="13" t="s">
        <v>40</v>
      </c>
      <c r="R1700" s="13" t="s">
        <v>1395</v>
      </c>
      <c r="S1700" s="13" t="s">
        <v>42</v>
      </c>
      <c r="T1700" s="13" t="s">
        <v>87</v>
      </c>
      <c r="U1700" s="13" t="s">
        <v>1396</v>
      </c>
      <c r="V1700" s="15">
        <v>14.89</v>
      </c>
      <c r="W1700" s="13">
        <v>1</v>
      </c>
      <c r="X1700" s="13">
        <v>0</v>
      </c>
      <c r="Y1700" s="15">
        <v>4.0202999999999998</v>
      </c>
    </row>
    <row r="1701" spans="1:25" x14ac:dyDescent="0.3">
      <c r="A1701" s="16">
        <v>5298</v>
      </c>
      <c r="B1701" s="16" t="s">
        <v>4508</v>
      </c>
      <c r="C1701" s="21">
        <f>1/COUNTIF(B:B,'Store Data - 2017'!$B1701)</f>
        <v>0.5</v>
      </c>
      <c r="D1701" s="17">
        <v>42943</v>
      </c>
      <c r="E1701" s="17">
        <v>42947</v>
      </c>
      <c r="F1701" s="22" t="str">
        <f>TEXT('Store Data - 2017'!$D1701,"mmmm")</f>
        <v>July</v>
      </c>
      <c r="G1701" s="22" t="str">
        <f>TEXT('Store Data - 2017'!$D1701,"dddd")</f>
        <v>Thursday</v>
      </c>
      <c r="H1701" s="16" t="s">
        <v>22</v>
      </c>
      <c r="I1701" s="16" t="s">
        <v>4066</v>
      </c>
      <c r="J1701" s="16" t="s">
        <v>4067</v>
      </c>
      <c r="K1701" s="21">
        <f>1/COUNTIF(J:J,'Store Data - 2017'!$J1701)</f>
        <v>0.25</v>
      </c>
      <c r="L1701" s="16" t="s">
        <v>25</v>
      </c>
      <c r="M1701" s="16" t="s">
        <v>26</v>
      </c>
      <c r="N1701" s="16" t="s">
        <v>3488</v>
      </c>
      <c r="O1701" s="16" t="s">
        <v>127</v>
      </c>
      <c r="P1701" s="16">
        <v>10701</v>
      </c>
      <c r="Q1701" s="16" t="s">
        <v>40</v>
      </c>
      <c r="R1701" s="16" t="s">
        <v>980</v>
      </c>
      <c r="S1701" s="16" t="s">
        <v>61</v>
      </c>
      <c r="T1701" s="16" t="s">
        <v>62</v>
      </c>
      <c r="U1701" s="16" t="s">
        <v>981</v>
      </c>
      <c r="V1701" s="18">
        <v>543.91999999999996</v>
      </c>
      <c r="W1701" s="16">
        <v>8</v>
      </c>
      <c r="X1701" s="16">
        <v>0</v>
      </c>
      <c r="Y1701" s="18">
        <v>135.97999999999999</v>
      </c>
    </row>
    <row r="1702" spans="1:25" x14ac:dyDescent="0.3">
      <c r="A1702" s="13">
        <v>5309</v>
      </c>
      <c r="B1702" s="13" t="s">
        <v>4509</v>
      </c>
      <c r="C1702" s="21">
        <f>1/COUNTIF(B:B,'Store Data - 2017'!$B1702)</f>
        <v>0.33333333333333331</v>
      </c>
      <c r="D1702" s="14">
        <v>43058</v>
      </c>
      <c r="E1702" s="14">
        <v>43060</v>
      </c>
      <c r="F1702" s="22" t="str">
        <f>TEXT('Store Data - 2017'!$D1702,"mmmm")</f>
        <v>November</v>
      </c>
      <c r="G1702" s="22" t="str">
        <f>TEXT('Store Data - 2017'!$D1702,"dddd")</f>
        <v>Sunday</v>
      </c>
      <c r="H1702" s="13" t="s">
        <v>80</v>
      </c>
      <c r="I1702" s="13" t="s">
        <v>4510</v>
      </c>
      <c r="J1702" s="13" t="s">
        <v>4511</v>
      </c>
      <c r="K1702" s="21">
        <f>1/COUNTIF(J:J,'Store Data - 2017'!$J1702)</f>
        <v>0.33333333333333331</v>
      </c>
      <c r="L1702" s="13" t="s">
        <v>25</v>
      </c>
      <c r="M1702" s="13" t="s">
        <v>26</v>
      </c>
      <c r="N1702" s="13" t="s">
        <v>49</v>
      </c>
      <c r="O1702" s="13" t="s">
        <v>50</v>
      </c>
      <c r="P1702" s="13">
        <v>77095</v>
      </c>
      <c r="Q1702" s="13" t="s">
        <v>51</v>
      </c>
      <c r="R1702" s="13" t="s">
        <v>3483</v>
      </c>
      <c r="S1702" s="13" t="s">
        <v>42</v>
      </c>
      <c r="T1702" s="13" t="s">
        <v>43</v>
      </c>
      <c r="U1702" s="13" t="s">
        <v>3484</v>
      </c>
      <c r="V1702" s="15">
        <v>191.05799999999999</v>
      </c>
      <c r="W1702" s="13">
        <v>3</v>
      </c>
      <c r="X1702" s="13">
        <v>0.3</v>
      </c>
      <c r="Y1702" s="15">
        <v>-46.399799999999999</v>
      </c>
    </row>
    <row r="1703" spans="1:25" x14ac:dyDescent="0.3">
      <c r="A1703" s="16">
        <v>5310</v>
      </c>
      <c r="B1703" s="16" t="s">
        <v>4509</v>
      </c>
      <c r="C1703" s="21">
        <f>1/COUNTIF(B:B,'Store Data - 2017'!$B1703)</f>
        <v>0.33333333333333331</v>
      </c>
      <c r="D1703" s="17">
        <v>43058</v>
      </c>
      <c r="E1703" s="17">
        <v>43060</v>
      </c>
      <c r="F1703" s="22" t="str">
        <f>TEXT('Store Data - 2017'!$D1703,"mmmm")</f>
        <v>November</v>
      </c>
      <c r="G1703" s="22" t="str">
        <f>TEXT('Store Data - 2017'!$D1703,"dddd")</f>
        <v>Sunday</v>
      </c>
      <c r="H1703" s="16" t="s">
        <v>80</v>
      </c>
      <c r="I1703" s="16" t="s">
        <v>4510</v>
      </c>
      <c r="J1703" s="16" t="s">
        <v>4511</v>
      </c>
      <c r="K1703" s="21">
        <f>1/COUNTIF(J:J,'Store Data - 2017'!$J1703)</f>
        <v>0.33333333333333331</v>
      </c>
      <c r="L1703" s="16" t="s">
        <v>25</v>
      </c>
      <c r="M1703" s="16" t="s">
        <v>26</v>
      </c>
      <c r="N1703" s="16" t="s">
        <v>49</v>
      </c>
      <c r="O1703" s="16" t="s">
        <v>50</v>
      </c>
      <c r="P1703" s="16">
        <v>77095</v>
      </c>
      <c r="Q1703" s="16" t="s">
        <v>51</v>
      </c>
      <c r="R1703" s="16" t="s">
        <v>4512</v>
      </c>
      <c r="S1703" s="16" t="s">
        <v>31</v>
      </c>
      <c r="T1703" s="16" t="s">
        <v>146</v>
      </c>
      <c r="U1703" s="16" t="s">
        <v>4513</v>
      </c>
      <c r="V1703" s="18">
        <v>13.04</v>
      </c>
      <c r="W1703" s="16">
        <v>5</v>
      </c>
      <c r="X1703" s="16">
        <v>0.2</v>
      </c>
      <c r="Y1703" s="18">
        <v>3.9119999999999999</v>
      </c>
    </row>
    <row r="1704" spans="1:25" x14ac:dyDescent="0.3">
      <c r="A1704" s="13">
        <v>5311</v>
      </c>
      <c r="B1704" s="13" t="s">
        <v>4509</v>
      </c>
      <c r="C1704" s="21">
        <f>1/COUNTIF(B:B,'Store Data - 2017'!$B1704)</f>
        <v>0.33333333333333331</v>
      </c>
      <c r="D1704" s="14">
        <v>43058</v>
      </c>
      <c r="E1704" s="14">
        <v>43060</v>
      </c>
      <c r="F1704" s="22" t="str">
        <f>TEXT('Store Data - 2017'!$D1704,"mmmm")</f>
        <v>November</v>
      </c>
      <c r="G1704" s="22" t="str">
        <f>TEXT('Store Data - 2017'!$D1704,"dddd")</f>
        <v>Sunday</v>
      </c>
      <c r="H1704" s="13" t="s">
        <v>80</v>
      </c>
      <c r="I1704" s="13" t="s">
        <v>4510</v>
      </c>
      <c r="J1704" s="13" t="s">
        <v>4511</v>
      </c>
      <c r="K1704" s="21">
        <f>1/COUNTIF(J:J,'Store Data - 2017'!$J1704)</f>
        <v>0.33333333333333331</v>
      </c>
      <c r="L1704" s="13" t="s">
        <v>25</v>
      </c>
      <c r="M1704" s="13" t="s">
        <v>26</v>
      </c>
      <c r="N1704" s="13" t="s">
        <v>49</v>
      </c>
      <c r="O1704" s="13" t="s">
        <v>50</v>
      </c>
      <c r="P1704" s="13">
        <v>77095</v>
      </c>
      <c r="Q1704" s="13" t="s">
        <v>51</v>
      </c>
      <c r="R1704" s="13" t="s">
        <v>2791</v>
      </c>
      <c r="S1704" s="13" t="s">
        <v>31</v>
      </c>
      <c r="T1704" s="13" t="s">
        <v>84</v>
      </c>
      <c r="U1704" s="13" t="s">
        <v>2792</v>
      </c>
      <c r="V1704" s="15">
        <v>1525.1880000000001</v>
      </c>
      <c r="W1704" s="13">
        <v>6</v>
      </c>
      <c r="X1704" s="13">
        <v>0.8</v>
      </c>
      <c r="Y1704" s="15">
        <v>-2287.7820000000002</v>
      </c>
    </row>
    <row r="1705" spans="1:25" x14ac:dyDescent="0.3">
      <c r="A1705" s="16">
        <v>5314</v>
      </c>
      <c r="B1705" s="16" t="s">
        <v>4514</v>
      </c>
      <c r="C1705" s="21">
        <f>1/COUNTIF(B:B,'Store Data - 2017'!$B1705)</f>
        <v>0.5</v>
      </c>
      <c r="D1705" s="17">
        <v>42855</v>
      </c>
      <c r="E1705" s="17">
        <v>42860</v>
      </c>
      <c r="F1705" s="22" t="str">
        <f>TEXT('Store Data - 2017'!$D1705,"mmmm")</f>
        <v>April</v>
      </c>
      <c r="G1705" s="22" t="str">
        <f>TEXT('Store Data - 2017'!$D1705,"dddd")</f>
        <v>Sunday</v>
      </c>
      <c r="H1705" s="16" t="s">
        <v>22</v>
      </c>
      <c r="I1705" s="16" t="s">
        <v>333</v>
      </c>
      <c r="J1705" s="16" t="s">
        <v>334</v>
      </c>
      <c r="K1705" s="21">
        <f>1/COUNTIF(J:J,'Store Data - 2017'!$J1705)</f>
        <v>0.125</v>
      </c>
      <c r="L1705" s="16" t="s">
        <v>57</v>
      </c>
      <c r="M1705" s="16" t="s">
        <v>26</v>
      </c>
      <c r="N1705" s="16" t="s">
        <v>133</v>
      </c>
      <c r="O1705" s="16" t="s">
        <v>134</v>
      </c>
      <c r="P1705" s="16">
        <v>94110</v>
      </c>
      <c r="Q1705" s="16" t="s">
        <v>120</v>
      </c>
      <c r="R1705" s="16" t="s">
        <v>4515</v>
      </c>
      <c r="S1705" s="16" t="s">
        <v>42</v>
      </c>
      <c r="T1705" s="16" t="s">
        <v>87</v>
      </c>
      <c r="U1705" s="16" t="s">
        <v>4516</v>
      </c>
      <c r="V1705" s="18">
        <v>64.959999999999994</v>
      </c>
      <c r="W1705" s="16">
        <v>2</v>
      </c>
      <c r="X1705" s="16">
        <v>0</v>
      </c>
      <c r="Y1705" s="18">
        <v>21.436800000000002</v>
      </c>
    </row>
    <row r="1706" spans="1:25" x14ac:dyDescent="0.3">
      <c r="A1706" s="13">
        <v>5315</v>
      </c>
      <c r="B1706" s="13" t="s">
        <v>4514</v>
      </c>
      <c r="C1706" s="21">
        <f>1/COUNTIF(B:B,'Store Data - 2017'!$B1706)</f>
        <v>0.5</v>
      </c>
      <c r="D1706" s="14">
        <v>42855</v>
      </c>
      <c r="E1706" s="14">
        <v>42860</v>
      </c>
      <c r="F1706" s="22" t="str">
        <f>TEXT('Store Data - 2017'!$D1706,"mmmm")</f>
        <v>April</v>
      </c>
      <c r="G1706" s="22" t="str">
        <f>TEXT('Store Data - 2017'!$D1706,"dddd")</f>
        <v>Sunday</v>
      </c>
      <c r="H1706" s="13" t="s">
        <v>22</v>
      </c>
      <c r="I1706" s="13" t="s">
        <v>333</v>
      </c>
      <c r="J1706" s="13" t="s">
        <v>334</v>
      </c>
      <c r="K1706" s="21">
        <f>1/COUNTIF(J:J,'Store Data - 2017'!$J1706)</f>
        <v>0.125</v>
      </c>
      <c r="L1706" s="13" t="s">
        <v>57</v>
      </c>
      <c r="M1706" s="13" t="s">
        <v>26</v>
      </c>
      <c r="N1706" s="13" t="s">
        <v>133</v>
      </c>
      <c r="O1706" s="13" t="s">
        <v>134</v>
      </c>
      <c r="P1706" s="13">
        <v>94110</v>
      </c>
      <c r="Q1706" s="13" t="s">
        <v>120</v>
      </c>
      <c r="R1706" s="13" t="s">
        <v>778</v>
      </c>
      <c r="S1706" s="13" t="s">
        <v>31</v>
      </c>
      <c r="T1706" s="13" t="s">
        <v>180</v>
      </c>
      <c r="U1706" s="13" t="s">
        <v>779</v>
      </c>
      <c r="V1706" s="15">
        <v>30.56</v>
      </c>
      <c r="W1706" s="13">
        <v>4</v>
      </c>
      <c r="X1706" s="13">
        <v>0</v>
      </c>
      <c r="Y1706" s="15">
        <v>14.974399999999999</v>
      </c>
    </row>
    <row r="1707" spans="1:25" x14ac:dyDescent="0.3">
      <c r="A1707" s="16">
        <v>5317</v>
      </c>
      <c r="B1707" s="16" t="s">
        <v>4517</v>
      </c>
      <c r="C1707" s="21">
        <f>1/COUNTIF(B:B,'Store Data - 2017'!$B1707)</f>
        <v>0.14285714285714285</v>
      </c>
      <c r="D1707" s="17">
        <v>43010</v>
      </c>
      <c r="E1707" s="17">
        <v>43013</v>
      </c>
      <c r="F1707" s="22" t="str">
        <f>TEXT('Store Data - 2017'!$D1707,"mmmm")</f>
        <v>October</v>
      </c>
      <c r="G1707" s="22" t="str">
        <f>TEXT('Store Data - 2017'!$D1707,"dddd")</f>
        <v>Monday</v>
      </c>
      <c r="H1707" s="16" t="s">
        <v>80</v>
      </c>
      <c r="I1707" s="16" t="s">
        <v>3273</v>
      </c>
      <c r="J1707" s="16" t="s">
        <v>3274</v>
      </c>
      <c r="K1707" s="21">
        <f>1/COUNTIF(J:J,'Store Data - 2017'!$J1707)</f>
        <v>5.2631578947368418E-2</v>
      </c>
      <c r="L1707" s="16" t="s">
        <v>48</v>
      </c>
      <c r="M1707" s="16" t="s">
        <v>26</v>
      </c>
      <c r="N1707" s="16" t="s">
        <v>4518</v>
      </c>
      <c r="O1707" s="16" t="s">
        <v>227</v>
      </c>
      <c r="P1707" s="16">
        <v>37918</v>
      </c>
      <c r="Q1707" s="16" t="s">
        <v>29</v>
      </c>
      <c r="R1707" s="16" t="s">
        <v>4519</v>
      </c>
      <c r="S1707" s="16" t="s">
        <v>42</v>
      </c>
      <c r="T1707" s="16" t="s">
        <v>87</v>
      </c>
      <c r="U1707" s="16" t="s">
        <v>4520</v>
      </c>
      <c r="V1707" s="18">
        <v>11.808</v>
      </c>
      <c r="W1707" s="16">
        <v>2</v>
      </c>
      <c r="X1707" s="16">
        <v>0.2</v>
      </c>
      <c r="Y1707" s="18">
        <v>1.3284</v>
      </c>
    </row>
    <row r="1708" spans="1:25" x14ac:dyDescent="0.3">
      <c r="A1708" s="13">
        <v>5318</v>
      </c>
      <c r="B1708" s="13" t="s">
        <v>4517</v>
      </c>
      <c r="C1708" s="21">
        <f>1/COUNTIF(B:B,'Store Data - 2017'!$B1708)</f>
        <v>0.14285714285714285</v>
      </c>
      <c r="D1708" s="14">
        <v>43010</v>
      </c>
      <c r="E1708" s="14">
        <v>43013</v>
      </c>
      <c r="F1708" s="22" t="str">
        <f>TEXT('Store Data - 2017'!$D1708,"mmmm")</f>
        <v>October</v>
      </c>
      <c r="G1708" s="22" t="str">
        <f>TEXT('Store Data - 2017'!$D1708,"dddd")</f>
        <v>Monday</v>
      </c>
      <c r="H1708" s="13" t="s">
        <v>80</v>
      </c>
      <c r="I1708" s="13" t="s">
        <v>3273</v>
      </c>
      <c r="J1708" s="13" t="s">
        <v>3274</v>
      </c>
      <c r="K1708" s="21">
        <f>1/COUNTIF(J:J,'Store Data - 2017'!$J1708)</f>
        <v>5.2631578947368418E-2</v>
      </c>
      <c r="L1708" s="13" t="s">
        <v>48</v>
      </c>
      <c r="M1708" s="13" t="s">
        <v>26</v>
      </c>
      <c r="N1708" s="13" t="s">
        <v>4518</v>
      </c>
      <c r="O1708" s="13" t="s">
        <v>227</v>
      </c>
      <c r="P1708" s="13">
        <v>37918</v>
      </c>
      <c r="Q1708" s="13" t="s">
        <v>29</v>
      </c>
      <c r="R1708" s="13" t="s">
        <v>4521</v>
      </c>
      <c r="S1708" s="13" t="s">
        <v>42</v>
      </c>
      <c r="T1708" s="13" t="s">
        <v>87</v>
      </c>
      <c r="U1708" s="13" t="s">
        <v>4522</v>
      </c>
      <c r="V1708" s="15">
        <v>9.6560000000000006</v>
      </c>
      <c r="W1708" s="13">
        <v>1</v>
      </c>
      <c r="X1708" s="13">
        <v>0.2</v>
      </c>
      <c r="Y1708" s="15">
        <v>1.5690999999999999</v>
      </c>
    </row>
    <row r="1709" spans="1:25" x14ac:dyDescent="0.3">
      <c r="A1709" s="16">
        <v>5319</v>
      </c>
      <c r="B1709" s="16" t="s">
        <v>4517</v>
      </c>
      <c r="C1709" s="21">
        <f>1/COUNTIF(B:B,'Store Data - 2017'!$B1709)</f>
        <v>0.14285714285714285</v>
      </c>
      <c r="D1709" s="17">
        <v>43010</v>
      </c>
      <c r="E1709" s="17">
        <v>43013</v>
      </c>
      <c r="F1709" s="22" t="str">
        <f>TEXT('Store Data - 2017'!$D1709,"mmmm")</f>
        <v>October</v>
      </c>
      <c r="G1709" s="22" t="str">
        <f>TEXT('Store Data - 2017'!$D1709,"dddd")</f>
        <v>Monday</v>
      </c>
      <c r="H1709" s="16" t="s">
        <v>80</v>
      </c>
      <c r="I1709" s="16" t="s">
        <v>3273</v>
      </c>
      <c r="J1709" s="16" t="s">
        <v>3274</v>
      </c>
      <c r="K1709" s="21">
        <f>1/COUNTIF(J:J,'Store Data - 2017'!$J1709)</f>
        <v>5.2631578947368418E-2</v>
      </c>
      <c r="L1709" s="16" t="s">
        <v>48</v>
      </c>
      <c r="M1709" s="16" t="s">
        <v>26</v>
      </c>
      <c r="N1709" s="16" t="s">
        <v>4518</v>
      </c>
      <c r="O1709" s="16" t="s">
        <v>227</v>
      </c>
      <c r="P1709" s="16">
        <v>37918</v>
      </c>
      <c r="Q1709" s="16" t="s">
        <v>29</v>
      </c>
      <c r="R1709" s="16" t="s">
        <v>1237</v>
      </c>
      <c r="S1709" s="16" t="s">
        <v>31</v>
      </c>
      <c r="T1709" s="16" t="s">
        <v>32</v>
      </c>
      <c r="U1709" s="16" t="s">
        <v>1238</v>
      </c>
      <c r="V1709" s="18">
        <v>20.736000000000001</v>
      </c>
      <c r="W1709" s="16">
        <v>4</v>
      </c>
      <c r="X1709" s="16">
        <v>0.2</v>
      </c>
      <c r="Y1709" s="18">
        <v>7.2576000000000001</v>
      </c>
    </row>
    <row r="1710" spans="1:25" x14ac:dyDescent="0.3">
      <c r="A1710" s="13">
        <v>5320</v>
      </c>
      <c r="B1710" s="13" t="s">
        <v>4517</v>
      </c>
      <c r="C1710" s="21">
        <f>1/COUNTIF(B:B,'Store Data - 2017'!$B1710)</f>
        <v>0.14285714285714285</v>
      </c>
      <c r="D1710" s="14">
        <v>43010</v>
      </c>
      <c r="E1710" s="14">
        <v>43013</v>
      </c>
      <c r="F1710" s="22" t="str">
        <f>TEXT('Store Data - 2017'!$D1710,"mmmm")</f>
        <v>October</v>
      </c>
      <c r="G1710" s="22" t="str">
        <f>TEXT('Store Data - 2017'!$D1710,"dddd")</f>
        <v>Monday</v>
      </c>
      <c r="H1710" s="13" t="s">
        <v>80</v>
      </c>
      <c r="I1710" s="13" t="s">
        <v>3273</v>
      </c>
      <c r="J1710" s="13" t="s">
        <v>3274</v>
      </c>
      <c r="K1710" s="21">
        <f>1/COUNTIF(J:J,'Store Data - 2017'!$J1710)</f>
        <v>5.2631578947368418E-2</v>
      </c>
      <c r="L1710" s="13" t="s">
        <v>48</v>
      </c>
      <c r="M1710" s="13" t="s">
        <v>26</v>
      </c>
      <c r="N1710" s="13" t="s">
        <v>4518</v>
      </c>
      <c r="O1710" s="13" t="s">
        <v>227</v>
      </c>
      <c r="P1710" s="13">
        <v>37918</v>
      </c>
      <c r="Q1710" s="13" t="s">
        <v>29</v>
      </c>
      <c r="R1710" s="13" t="s">
        <v>1511</v>
      </c>
      <c r="S1710" s="13" t="s">
        <v>31</v>
      </c>
      <c r="T1710" s="13" t="s">
        <v>84</v>
      </c>
      <c r="U1710" s="13" t="s">
        <v>1512</v>
      </c>
      <c r="V1710" s="15">
        <v>27.36</v>
      </c>
      <c r="W1710" s="13">
        <v>3</v>
      </c>
      <c r="X1710" s="13">
        <v>0.7</v>
      </c>
      <c r="Y1710" s="15">
        <v>-21.888000000000002</v>
      </c>
    </row>
    <row r="1711" spans="1:25" x14ac:dyDescent="0.3">
      <c r="A1711" s="16">
        <v>5321</v>
      </c>
      <c r="B1711" s="16" t="s">
        <v>4517</v>
      </c>
      <c r="C1711" s="21">
        <f>1/COUNTIF(B:B,'Store Data - 2017'!$B1711)</f>
        <v>0.14285714285714285</v>
      </c>
      <c r="D1711" s="17">
        <v>43010</v>
      </c>
      <c r="E1711" s="17">
        <v>43013</v>
      </c>
      <c r="F1711" s="22" t="str">
        <f>TEXT('Store Data - 2017'!$D1711,"mmmm")</f>
        <v>October</v>
      </c>
      <c r="G1711" s="22" t="str">
        <f>TEXT('Store Data - 2017'!$D1711,"dddd")</f>
        <v>Monday</v>
      </c>
      <c r="H1711" s="16" t="s">
        <v>80</v>
      </c>
      <c r="I1711" s="16" t="s">
        <v>3273</v>
      </c>
      <c r="J1711" s="16" t="s">
        <v>3274</v>
      </c>
      <c r="K1711" s="21">
        <f>1/COUNTIF(J:J,'Store Data - 2017'!$J1711)</f>
        <v>5.2631578947368418E-2</v>
      </c>
      <c r="L1711" s="16" t="s">
        <v>48</v>
      </c>
      <c r="M1711" s="16" t="s">
        <v>26</v>
      </c>
      <c r="N1711" s="16" t="s">
        <v>4518</v>
      </c>
      <c r="O1711" s="16" t="s">
        <v>227</v>
      </c>
      <c r="P1711" s="16">
        <v>37918</v>
      </c>
      <c r="Q1711" s="16" t="s">
        <v>29</v>
      </c>
      <c r="R1711" s="16" t="s">
        <v>2496</v>
      </c>
      <c r="S1711" s="16" t="s">
        <v>42</v>
      </c>
      <c r="T1711" s="16" t="s">
        <v>251</v>
      </c>
      <c r="U1711" s="16" t="s">
        <v>2497</v>
      </c>
      <c r="V1711" s="18">
        <v>2314.116</v>
      </c>
      <c r="W1711" s="16">
        <v>7</v>
      </c>
      <c r="X1711" s="16">
        <v>0.4</v>
      </c>
      <c r="Y1711" s="18">
        <v>-1002.7836</v>
      </c>
    </row>
    <row r="1712" spans="1:25" x14ac:dyDescent="0.3">
      <c r="A1712" s="13">
        <v>5322</v>
      </c>
      <c r="B1712" s="13" t="s">
        <v>4517</v>
      </c>
      <c r="C1712" s="21">
        <f>1/COUNTIF(B:B,'Store Data - 2017'!$B1712)</f>
        <v>0.14285714285714285</v>
      </c>
      <c r="D1712" s="14">
        <v>43010</v>
      </c>
      <c r="E1712" s="14">
        <v>43013</v>
      </c>
      <c r="F1712" s="22" t="str">
        <f>TEXT('Store Data - 2017'!$D1712,"mmmm")</f>
        <v>October</v>
      </c>
      <c r="G1712" s="22" t="str">
        <f>TEXT('Store Data - 2017'!$D1712,"dddd")</f>
        <v>Monday</v>
      </c>
      <c r="H1712" s="13" t="s">
        <v>80</v>
      </c>
      <c r="I1712" s="13" t="s">
        <v>3273</v>
      </c>
      <c r="J1712" s="13" t="s">
        <v>3274</v>
      </c>
      <c r="K1712" s="21">
        <f>1/COUNTIF(J:J,'Store Data - 2017'!$J1712)</f>
        <v>5.2631578947368418E-2</v>
      </c>
      <c r="L1712" s="13" t="s">
        <v>48</v>
      </c>
      <c r="M1712" s="13" t="s">
        <v>26</v>
      </c>
      <c r="N1712" s="13" t="s">
        <v>4518</v>
      </c>
      <c r="O1712" s="13" t="s">
        <v>227</v>
      </c>
      <c r="P1712" s="13">
        <v>37918</v>
      </c>
      <c r="Q1712" s="13" t="s">
        <v>29</v>
      </c>
      <c r="R1712" s="13" t="s">
        <v>945</v>
      </c>
      <c r="S1712" s="13" t="s">
        <v>31</v>
      </c>
      <c r="T1712" s="13" t="s">
        <v>84</v>
      </c>
      <c r="U1712" s="13" t="s">
        <v>946</v>
      </c>
      <c r="V1712" s="15">
        <v>34.235999999999997</v>
      </c>
      <c r="W1712" s="13">
        <v>4</v>
      </c>
      <c r="X1712" s="13">
        <v>0.7</v>
      </c>
      <c r="Y1712" s="15">
        <v>-26.247599999999998</v>
      </c>
    </row>
    <row r="1713" spans="1:25" x14ac:dyDescent="0.3">
      <c r="A1713" s="16">
        <v>5323</v>
      </c>
      <c r="B1713" s="16" t="s">
        <v>4517</v>
      </c>
      <c r="C1713" s="21">
        <f>1/COUNTIF(B:B,'Store Data - 2017'!$B1713)</f>
        <v>0.14285714285714285</v>
      </c>
      <c r="D1713" s="17">
        <v>43010</v>
      </c>
      <c r="E1713" s="17">
        <v>43013</v>
      </c>
      <c r="F1713" s="22" t="str">
        <f>TEXT('Store Data - 2017'!$D1713,"mmmm")</f>
        <v>October</v>
      </c>
      <c r="G1713" s="22" t="str">
        <f>TEXT('Store Data - 2017'!$D1713,"dddd")</f>
        <v>Monday</v>
      </c>
      <c r="H1713" s="16" t="s">
        <v>80</v>
      </c>
      <c r="I1713" s="16" t="s">
        <v>3273</v>
      </c>
      <c r="J1713" s="16" t="s">
        <v>3274</v>
      </c>
      <c r="K1713" s="21">
        <f>1/COUNTIF(J:J,'Store Data - 2017'!$J1713)</f>
        <v>5.2631578947368418E-2</v>
      </c>
      <c r="L1713" s="16" t="s">
        <v>48</v>
      </c>
      <c r="M1713" s="16" t="s">
        <v>26</v>
      </c>
      <c r="N1713" s="16" t="s">
        <v>4518</v>
      </c>
      <c r="O1713" s="16" t="s">
        <v>227</v>
      </c>
      <c r="P1713" s="16">
        <v>37918</v>
      </c>
      <c r="Q1713" s="16" t="s">
        <v>29</v>
      </c>
      <c r="R1713" s="16" t="s">
        <v>4523</v>
      </c>
      <c r="S1713" s="16" t="s">
        <v>42</v>
      </c>
      <c r="T1713" s="16" t="s">
        <v>87</v>
      </c>
      <c r="U1713" s="16" t="s">
        <v>4524</v>
      </c>
      <c r="V1713" s="18">
        <v>19.760000000000002</v>
      </c>
      <c r="W1713" s="16">
        <v>2</v>
      </c>
      <c r="X1713" s="16">
        <v>0.2</v>
      </c>
      <c r="Y1713" s="18">
        <v>5.9279999999999999</v>
      </c>
    </row>
    <row r="1714" spans="1:25" x14ac:dyDescent="0.3">
      <c r="A1714" s="13">
        <v>5324</v>
      </c>
      <c r="B1714" s="13" t="s">
        <v>4525</v>
      </c>
      <c r="C1714" s="21">
        <f>1/COUNTIF(B:B,'Store Data - 2017'!$B1714)</f>
        <v>1</v>
      </c>
      <c r="D1714" s="14">
        <v>42996</v>
      </c>
      <c r="E1714" s="14">
        <v>43001</v>
      </c>
      <c r="F1714" s="22" t="str">
        <f>TEXT('Store Data - 2017'!$D1714,"mmmm")</f>
        <v>September</v>
      </c>
      <c r="G1714" s="22" t="str">
        <f>TEXT('Store Data - 2017'!$D1714,"dddd")</f>
        <v>Monday</v>
      </c>
      <c r="H1714" s="13" t="s">
        <v>35</v>
      </c>
      <c r="I1714" s="13" t="s">
        <v>2423</v>
      </c>
      <c r="J1714" s="13" t="s">
        <v>2424</v>
      </c>
      <c r="K1714" s="21">
        <f>1/COUNTIF(J:J,'Store Data - 2017'!$J1714)</f>
        <v>0.14285714285714285</v>
      </c>
      <c r="L1714" s="13" t="s">
        <v>25</v>
      </c>
      <c r="M1714" s="13" t="s">
        <v>26</v>
      </c>
      <c r="N1714" s="13" t="s">
        <v>4526</v>
      </c>
      <c r="O1714" s="13" t="s">
        <v>1581</v>
      </c>
      <c r="P1714" s="13">
        <v>68801</v>
      </c>
      <c r="Q1714" s="13" t="s">
        <v>51</v>
      </c>
      <c r="R1714" s="13" t="s">
        <v>2137</v>
      </c>
      <c r="S1714" s="13" t="s">
        <v>31</v>
      </c>
      <c r="T1714" s="13" t="s">
        <v>32</v>
      </c>
      <c r="U1714" s="13" t="s">
        <v>2138</v>
      </c>
      <c r="V1714" s="15">
        <v>15.96</v>
      </c>
      <c r="W1714" s="13">
        <v>2</v>
      </c>
      <c r="X1714" s="13">
        <v>0</v>
      </c>
      <c r="Y1714" s="15">
        <v>7.98</v>
      </c>
    </row>
    <row r="1715" spans="1:25" x14ac:dyDescent="0.3">
      <c r="A1715" s="16">
        <v>5338</v>
      </c>
      <c r="B1715" s="16" t="s">
        <v>4527</v>
      </c>
      <c r="C1715" s="21">
        <f>1/COUNTIF(B:B,'Store Data - 2017'!$B1715)</f>
        <v>1</v>
      </c>
      <c r="D1715" s="17">
        <v>43024</v>
      </c>
      <c r="E1715" s="17">
        <v>43029</v>
      </c>
      <c r="F1715" s="22" t="str">
        <f>TEXT('Store Data - 2017'!$D1715,"mmmm")</f>
        <v>October</v>
      </c>
      <c r="G1715" s="22" t="str">
        <f>TEXT('Store Data - 2017'!$D1715,"dddd")</f>
        <v>Monday</v>
      </c>
      <c r="H1715" s="16" t="s">
        <v>22</v>
      </c>
      <c r="I1715" s="16" t="s">
        <v>4528</v>
      </c>
      <c r="J1715" s="16" t="s">
        <v>4529</v>
      </c>
      <c r="K1715" s="21">
        <f>1/COUNTIF(J:J,'Store Data - 2017'!$J1715)</f>
        <v>0.14285714285714285</v>
      </c>
      <c r="L1715" s="16" t="s">
        <v>57</v>
      </c>
      <c r="M1715" s="16" t="s">
        <v>26</v>
      </c>
      <c r="N1715" s="16" t="s">
        <v>4530</v>
      </c>
      <c r="O1715" s="16" t="s">
        <v>157</v>
      </c>
      <c r="P1715" s="16">
        <v>85254</v>
      </c>
      <c r="Q1715" s="16" t="s">
        <v>120</v>
      </c>
      <c r="R1715" s="16" t="s">
        <v>2635</v>
      </c>
      <c r="S1715" s="16" t="s">
        <v>31</v>
      </c>
      <c r="T1715" s="16" t="s">
        <v>32</v>
      </c>
      <c r="U1715" s="16" t="s">
        <v>2636</v>
      </c>
      <c r="V1715" s="18">
        <v>307.77600000000001</v>
      </c>
      <c r="W1715" s="16">
        <v>7</v>
      </c>
      <c r="X1715" s="16">
        <v>0.2</v>
      </c>
      <c r="Y1715" s="18">
        <v>111.5688</v>
      </c>
    </row>
    <row r="1716" spans="1:25" x14ac:dyDescent="0.3">
      <c r="A1716" s="13">
        <v>5346</v>
      </c>
      <c r="B1716" s="13" t="s">
        <v>4531</v>
      </c>
      <c r="C1716" s="21">
        <f>1/COUNTIF(B:B,'Store Data - 2017'!$B1716)</f>
        <v>0.33333333333333331</v>
      </c>
      <c r="D1716" s="14">
        <v>42815</v>
      </c>
      <c r="E1716" s="14">
        <v>42817</v>
      </c>
      <c r="F1716" s="22" t="str">
        <f>TEXT('Store Data - 2017'!$D1716,"mmmm")</f>
        <v>March</v>
      </c>
      <c r="G1716" s="22" t="str">
        <f>TEXT('Store Data - 2017'!$D1716,"dddd")</f>
        <v>Tuesday</v>
      </c>
      <c r="H1716" s="13" t="s">
        <v>35</v>
      </c>
      <c r="I1716" s="13" t="s">
        <v>3678</v>
      </c>
      <c r="J1716" s="13" t="s">
        <v>3679</v>
      </c>
      <c r="K1716" s="21">
        <f>1/COUNTIF(J:J,'Store Data - 2017'!$J1716)</f>
        <v>0.2</v>
      </c>
      <c r="L1716" s="13" t="s">
        <v>25</v>
      </c>
      <c r="M1716" s="13" t="s">
        <v>26</v>
      </c>
      <c r="N1716" s="13" t="s">
        <v>452</v>
      </c>
      <c r="O1716" s="13" t="s">
        <v>134</v>
      </c>
      <c r="P1716" s="13">
        <v>90045</v>
      </c>
      <c r="Q1716" s="13" t="s">
        <v>120</v>
      </c>
      <c r="R1716" s="13" t="s">
        <v>299</v>
      </c>
      <c r="S1716" s="13" t="s">
        <v>31</v>
      </c>
      <c r="T1716" s="13" t="s">
        <v>70</v>
      </c>
      <c r="U1716" s="13" t="s">
        <v>300</v>
      </c>
      <c r="V1716" s="15">
        <v>725.84</v>
      </c>
      <c r="W1716" s="13">
        <v>4</v>
      </c>
      <c r="X1716" s="13">
        <v>0</v>
      </c>
      <c r="Y1716" s="15">
        <v>210.49359999999999</v>
      </c>
    </row>
    <row r="1717" spans="1:25" x14ac:dyDescent="0.3">
      <c r="A1717" s="16">
        <v>5347</v>
      </c>
      <c r="B1717" s="16" t="s">
        <v>4531</v>
      </c>
      <c r="C1717" s="21">
        <f>1/COUNTIF(B:B,'Store Data - 2017'!$B1717)</f>
        <v>0.33333333333333331</v>
      </c>
      <c r="D1717" s="17">
        <v>42815</v>
      </c>
      <c r="E1717" s="17">
        <v>42817</v>
      </c>
      <c r="F1717" s="22" t="str">
        <f>TEXT('Store Data - 2017'!$D1717,"mmmm")</f>
        <v>March</v>
      </c>
      <c r="G1717" s="22" t="str">
        <f>TEXT('Store Data - 2017'!$D1717,"dddd")</f>
        <v>Tuesday</v>
      </c>
      <c r="H1717" s="16" t="s">
        <v>35</v>
      </c>
      <c r="I1717" s="16" t="s">
        <v>3678</v>
      </c>
      <c r="J1717" s="16" t="s">
        <v>3679</v>
      </c>
      <c r="K1717" s="21">
        <f>1/COUNTIF(J:J,'Store Data - 2017'!$J1717)</f>
        <v>0.2</v>
      </c>
      <c r="L1717" s="16" t="s">
        <v>25</v>
      </c>
      <c r="M1717" s="16" t="s">
        <v>26</v>
      </c>
      <c r="N1717" s="16" t="s">
        <v>452</v>
      </c>
      <c r="O1717" s="16" t="s">
        <v>134</v>
      </c>
      <c r="P1717" s="16">
        <v>90045</v>
      </c>
      <c r="Q1717" s="16" t="s">
        <v>120</v>
      </c>
      <c r="R1717" s="16" t="s">
        <v>4532</v>
      </c>
      <c r="S1717" s="16" t="s">
        <v>31</v>
      </c>
      <c r="T1717" s="16" t="s">
        <v>84</v>
      </c>
      <c r="U1717" s="16" t="s">
        <v>4533</v>
      </c>
      <c r="V1717" s="18">
        <v>10.896000000000001</v>
      </c>
      <c r="W1717" s="16">
        <v>3</v>
      </c>
      <c r="X1717" s="16">
        <v>0.2</v>
      </c>
      <c r="Y1717" s="18">
        <v>3.9498000000000002</v>
      </c>
    </row>
    <row r="1718" spans="1:25" x14ac:dyDescent="0.3">
      <c r="A1718" s="13">
        <v>5348</v>
      </c>
      <c r="B1718" s="13" t="s">
        <v>4531</v>
      </c>
      <c r="C1718" s="21">
        <f>1/COUNTIF(B:B,'Store Data - 2017'!$B1718)</f>
        <v>0.33333333333333331</v>
      </c>
      <c r="D1718" s="14">
        <v>42815</v>
      </c>
      <c r="E1718" s="14">
        <v>42817</v>
      </c>
      <c r="F1718" s="22" t="str">
        <f>TEXT('Store Data - 2017'!$D1718,"mmmm")</f>
        <v>March</v>
      </c>
      <c r="G1718" s="22" t="str">
        <f>TEXT('Store Data - 2017'!$D1718,"dddd")</f>
        <v>Tuesday</v>
      </c>
      <c r="H1718" s="13" t="s">
        <v>35</v>
      </c>
      <c r="I1718" s="13" t="s">
        <v>3678</v>
      </c>
      <c r="J1718" s="13" t="s">
        <v>3679</v>
      </c>
      <c r="K1718" s="21">
        <f>1/COUNTIF(J:J,'Store Data - 2017'!$J1718)</f>
        <v>0.2</v>
      </c>
      <c r="L1718" s="13" t="s">
        <v>25</v>
      </c>
      <c r="M1718" s="13" t="s">
        <v>26</v>
      </c>
      <c r="N1718" s="13" t="s">
        <v>452</v>
      </c>
      <c r="O1718" s="13" t="s">
        <v>134</v>
      </c>
      <c r="P1718" s="13">
        <v>90045</v>
      </c>
      <c r="Q1718" s="13" t="s">
        <v>120</v>
      </c>
      <c r="R1718" s="13" t="s">
        <v>3567</v>
      </c>
      <c r="S1718" s="13" t="s">
        <v>31</v>
      </c>
      <c r="T1718" s="13" t="s">
        <v>84</v>
      </c>
      <c r="U1718" s="13" t="s">
        <v>3568</v>
      </c>
      <c r="V1718" s="15">
        <v>8.5440000000000005</v>
      </c>
      <c r="W1718" s="13">
        <v>2</v>
      </c>
      <c r="X1718" s="13">
        <v>0.2</v>
      </c>
      <c r="Y1718" s="15">
        <v>2.8835999999999999</v>
      </c>
    </row>
    <row r="1719" spans="1:25" x14ac:dyDescent="0.3">
      <c r="A1719" s="16">
        <v>5351</v>
      </c>
      <c r="B1719" s="16" t="s">
        <v>4534</v>
      </c>
      <c r="C1719" s="21">
        <f>1/COUNTIF(B:B,'Store Data - 2017'!$B1719)</f>
        <v>1</v>
      </c>
      <c r="D1719" s="17">
        <v>43078</v>
      </c>
      <c r="E1719" s="17">
        <v>43085</v>
      </c>
      <c r="F1719" s="22" t="str">
        <f>TEXT('Store Data - 2017'!$D1719,"mmmm")</f>
        <v>December</v>
      </c>
      <c r="G1719" s="22" t="str">
        <f>TEXT('Store Data - 2017'!$D1719,"dddd")</f>
        <v>Saturday</v>
      </c>
      <c r="H1719" s="16" t="s">
        <v>22</v>
      </c>
      <c r="I1719" s="16" t="s">
        <v>3965</v>
      </c>
      <c r="J1719" s="16" t="s">
        <v>3966</v>
      </c>
      <c r="K1719" s="21">
        <f>1/COUNTIF(J:J,'Store Data - 2017'!$J1719)</f>
        <v>0.33333333333333331</v>
      </c>
      <c r="L1719" s="16" t="s">
        <v>25</v>
      </c>
      <c r="M1719" s="16" t="s">
        <v>26</v>
      </c>
      <c r="N1719" s="16" t="s">
        <v>4535</v>
      </c>
      <c r="O1719" s="16" t="s">
        <v>59</v>
      </c>
      <c r="P1719" s="16">
        <v>60068</v>
      </c>
      <c r="Q1719" s="16" t="s">
        <v>51</v>
      </c>
      <c r="R1719" s="16" t="s">
        <v>2749</v>
      </c>
      <c r="S1719" s="16" t="s">
        <v>31</v>
      </c>
      <c r="T1719" s="16" t="s">
        <v>32</v>
      </c>
      <c r="U1719" s="16" t="s">
        <v>2750</v>
      </c>
      <c r="V1719" s="18">
        <v>143.85599999999999</v>
      </c>
      <c r="W1719" s="16">
        <v>9</v>
      </c>
      <c r="X1719" s="16">
        <v>0.2</v>
      </c>
      <c r="Y1719" s="18">
        <v>48.551400000000001</v>
      </c>
    </row>
    <row r="1720" spans="1:25" x14ac:dyDescent="0.3">
      <c r="A1720" s="13">
        <v>5361</v>
      </c>
      <c r="B1720" s="13" t="s">
        <v>4536</v>
      </c>
      <c r="C1720" s="21">
        <f>1/COUNTIF(B:B,'Store Data - 2017'!$B1720)</f>
        <v>1</v>
      </c>
      <c r="D1720" s="14">
        <v>42839</v>
      </c>
      <c r="E1720" s="14">
        <v>42843</v>
      </c>
      <c r="F1720" s="22" t="str">
        <f>TEXT('Store Data - 2017'!$D1720,"mmmm")</f>
        <v>April</v>
      </c>
      <c r="G1720" s="22" t="str">
        <f>TEXT('Store Data - 2017'!$D1720,"dddd")</f>
        <v>Friday</v>
      </c>
      <c r="H1720" s="13" t="s">
        <v>22</v>
      </c>
      <c r="I1720" s="13" t="s">
        <v>163</v>
      </c>
      <c r="J1720" s="13" t="s">
        <v>164</v>
      </c>
      <c r="K1720" s="21">
        <f>1/COUNTIF(J:J,'Store Data - 2017'!$J1720)</f>
        <v>0.2</v>
      </c>
      <c r="L1720" s="13" t="s">
        <v>57</v>
      </c>
      <c r="M1720" s="13" t="s">
        <v>26</v>
      </c>
      <c r="N1720" s="13" t="s">
        <v>2773</v>
      </c>
      <c r="O1720" s="13" t="s">
        <v>28</v>
      </c>
      <c r="P1720" s="13">
        <v>28314</v>
      </c>
      <c r="Q1720" s="13" t="s">
        <v>29</v>
      </c>
      <c r="R1720" s="13" t="s">
        <v>4537</v>
      </c>
      <c r="S1720" s="13" t="s">
        <v>42</v>
      </c>
      <c r="T1720" s="13" t="s">
        <v>425</v>
      </c>
      <c r="U1720" s="13" t="s">
        <v>4538</v>
      </c>
      <c r="V1720" s="15">
        <v>198.27199999999999</v>
      </c>
      <c r="W1720" s="13">
        <v>8</v>
      </c>
      <c r="X1720" s="13">
        <v>0.2</v>
      </c>
      <c r="Y1720" s="15">
        <v>-32.219200000000001</v>
      </c>
    </row>
    <row r="1721" spans="1:25" x14ac:dyDescent="0.3">
      <c r="A1721" s="16">
        <v>5362</v>
      </c>
      <c r="B1721" s="16" t="s">
        <v>4539</v>
      </c>
      <c r="C1721" s="21">
        <f>1/COUNTIF(B:B,'Store Data - 2017'!$B1721)</f>
        <v>1</v>
      </c>
      <c r="D1721" s="17">
        <v>42895</v>
      </c>
      <c r="E1721" s="17">
        <v>42896</v>
      </c>
      <c r="F1721" s="22" t="str">
        <f>TEXT('Store Data - 2017'!$D1721,"mmmm")</f>
        <v>June</v>
      </c>
      <c r="G1721" s="22" t="str">
        <f>TEXT('Store Data - 2017'!$D1721,"dddd")</f>
        <v>Friday</v>
      </c>
      <c r="H1721" s="16" t="s">
        <v>80</v>
      </c>
      <c r="I1721" s="16" t="s">
        <v>4540</v>
      </c>
      <c r="J1721" s="16" t="s">
        <v>4541</v>
      </c>
      <c r="K1721" s="21">
        <f>1/COUNTIF(J:J,'Store Data - 2017'!$J1721)</f>
        <v>0.33333333333333331</v>
      </c>
      <c r="L1721" s="16" t="s">
        <v>57</v>
      </c>
      <c r="M1721" s="16" t="s">
        <v>26</v>
      </c>
      <c r="N1721" s="16" t="s">
        <v>220</v>
      </c>
      <c r="O1721" s="16" t="s">
        <v>50</v>
      </c>
      <c r="P1721" s="16">
        <v>75217</v>
      </c>
      <c r="Q1721" s="16" t="s">
        <v>51</v>
      </c>
      <c r="R1721" s="16" t="s">
        <v>4542</v>
      </c>
      <c r="S1721" s="16" t="s">
        <v>31</v>
      </c>
      <c r="T1721" s="16" t="s">
        <v>70</v>
      </c>
      <c r="U1721" s="16" t="s">
        <v>4543</v>
      </c>
      <c r="V1721" s="18">
        <v>720.76</v>
      </c>
      <c r="W1721" s="16">
        <v>5</v>
      </c>
      <c r="X1721" s="16">
        <v>0.2</v>
      </c>
      <c r="Y1721" s="18">
        <v>54.057000000000002</v>
      </c>
    </row>
    <row r="1722" spans="1:25" x14ac:dyDescent="0.3">
      <c r="A1722" s="13">
        <v>5367</v>
      </c>
      <c r="B1722" s="13" t="s">
        <v>4544</v>
      </c>
      <c r="C1722" s="21">
        <f>1/COUNTIF(B:B,'Store Data - 2017'!$B1722)</f>
        <v>0.33333333333333331</v>
      </c>
      <c r="D1722" s="14">
        <v>42896</v>
      </c>
      <c r="E1722" s="14">
        <v>42901</v>
      </c>
      <c r="F1722" s="22" t="str">
        <f>TEXT('Store Data - 2017'!$D1722,"mmmm")</f>
        <v>June</v>
      </c>
      <c r="G1722" s="22" t="str">
        <f>TEXT('Store Data - 2017'!$D1722,"dddd")</f>
        <v>Saturday</v>
      </c>
      <c r="H1722" s="13" t="s">
        <v>22</v>
      </c>
      <c r="I1722" s="13" t="s">
        <v>1485</v>
      </c>
      <c r="J1722" s="13" t="s">
        <v>1486</v>
      </c>
      <c r="K1722" s="21">
        <f>1/COUNTIF(J:J,'Store Data - 2017'!$J1722)</f>
        <v>0.125</v>
      </c>
      <c r="L1722" s="13" t="s">
        <v>25</v>
      </c>
      <c r="M1722" s="13" t="s">
        <v>26</v>
      </c>
      <c r="N1722" s="13" t="s">
        <v>432</v>
      </c>
      <c r="O1722" s="13" t="s">
        <v>433</v>
      </c>
      <c r="P1722" s="13">
        <v>98103</v>
      </c>
      <c r="Q1722" s="13" t="s">
        <v>120</v>
      </c>
      <c r="R1722" s="13" t="s">
        <v>1077</v>
      </c>
      <c r="S1722" s="13" t="s">
        <v>61</v>
      </c>
      <c r="T1722" s="13" t="s">
        <v>62</v>
      </c>
      <c r="U1722" s="13" t="s">
        <v>1078</v>
      </c>
      <c r="V1722" s="15">
        <v>88.775999999999996</v>
      </c>
      <c r="W1722" s="13">
        <v>3</v>
      </c>
      <c r="X1722" s="13">
        <v>0.2</v>
      </c>
      <c r="Y1722" s="15">
        <v>7.7679</v>
      </c>
    </row>
    <row r="1723" spans="1:25" x14ac:dyDescent="0.3">
      <c r="A1723" s="16">
        <v>5368</v>
      </c>
      <c r="B1723" s="16" t="s">
        <v>4544</v>
      </c>
      <c r="C1723" s="21">
        <f>1/COUNTIF(B:B,'Store Data - 2017'!$B1723)</f>
        <v>0.33333333333333331</v>
      </c>
      <c r="D1723" s="17">
        <v>42896</v>
      </c>
      <c r="E1723" s="17">
        <v>42901</v>
      </c>
      <c r="F1723" s="22" t="str">
        <f>TEXT('Store Data - 2017'!$D1723,"mmmm")</f>
        <v>June</v>
      </c>
      <c r="G1723" s="22" t="str">
        <f>TEXT('Store Data - 2017'!$D1723,"dddd")</f>
        <v>Saturday</v>
      </c>
      <c r="H1723" s="16" t="s">
        <v>22</v>
      </c>
      <c r="I1723" s="16" t="s">
        <v>1485</v>
      </c>
      <c r="J1723" s="16" t="s">
        <v>1486</v>
      </c>
      <c r="K1723" s="21">
        <f>1/COUNTIF(J:J,'Store Data - 2017'!$J1723)</f>
        <v>0.125</v>
      </c>
      <c r="L1723" s="16" t="s">
        <v>25</v>
      </c>
      <c r="M1723" s="16" t="s">
        <v>26</v>
      </c>
      <c r="N1723" s="16" t="s">
        <v>432</v>
      </c>
      <c r="O1723" s="16" t="s">
        <v>433</v>
      </c>
      <c r="P1723" s="16">
        <v>98103</v>
      </c>
      <c r="Q1723" s="16" t="s">
        <v>120</v>
      </c>
      <c r="R1723" s="16" t="s">
        <v>4545</v>
      </c>
      <c r="S1723" s="16" t="s">
        <v>31</v>
      </c>
      <c r="T1723" s="16" t="s">
        <v>113</v>
      </c>
      <c r="U1723" s="16" t="s">
        <v>4546</v>
      </c>
      <c r="V1723" s="18">
        <v>11.56</v>
      </c>
      <c r="W1723" s="16">
        <v>4</v>
      </c>
      <c r="X1723" s="16">
        <v>0</v>
      </c>
      <c r="Y1723" s="18">
        <v>5.4332000000000003</v>
      </c>
    </row>
    <row r="1724" spans="1:25" x14ac:dyDescent="0.3">
      <c r="A1724" s="13">
        <v>5369</v>
      </c>
      <c r="B1724" s="13" t="s">
        <v>4544</v>
      </c>
      <c r="C1724" s="21">
        <f>1/COUNTIF(B:B,'Store Data - 2017'!$B1724)</f>
        <v>0.33333333333333331</v>
      </c>
      <c r="D1724" s="14">
        <v>42896</v>
      </c>
      <c r="E1724" s="14">
        <v>42901</v>
      </c>
      <c r="F1724" s="22" t="str">
        <f>TEXT('Store Data - 2017'!$D1724,"mmmm")</f>
        <v>June</v>
      </c>
      <c r="G1724" s="22" t="str">
        <f>TEXT('Store Data - 2017'!$D1724,"dddd")</f>
        <v>Saturday</v>
      </c>
      <c r="H1724" s="13" t="s">
        <v>22</v>
      </c>
      <c r="I1724" s="13" t="s">
        <v>1485</v>
      </c>
      <c r="J1724" s="13" t="s">
        <v>1486</v>
      </c>
      <c r="K1724" s="21">
        <f>1/COUNTIF(J:J,'Store Data - 2017'!$J1724)</f>
        <v>0.125</v>
      </c>
      <c r="L1724" s="13" t="s">
        <v>25</v>
      </c>
      <c r="M1724" s="13" t="s">
        <v>26</v>
      </c>
      <c r="N1724" s="13" t="s">
        <v>432</v>
      </c>
      <c r="O1724" s="13" t="s">
        <v>433</v>
      </c>
      <c r="P1724" s="13">
        <v>98103</v>
      </c>
      <c r="Q1724" s="13" t="s">
        <v>120</v>
      </c>
      <c r="R1724" s="13" t="s">
        <v>3750</v>
      </c>
      <c r="S1724" s="13" t="s">
        <v>31</v>
      </c>
      <c r="T1724" s="13" t="s">
        <v>70</v>
      </c>
      <c r="U1724" s="13" t="s">
        <v>3751</v>
      </c>
      <c r="V1724" s="15">
        <v>15.58</v>
      </c>
      <c r="W1724" s="13">
        <v>1</v>
      </c>
      <c r="X1724" s="13">
        <v>0</v>
      </c>
      <c r="Y1724" s="15">
        <v>3.895</v>
      </c>
    </row>
    <row r="1725" spans="1:25" x14ac:dyDescent="0.3">
      <c r="A1725" s="16">
        <v>5370</v>
      </c>
      <c r="B1725" s="16" t="s">
        <v>4547</v>
      </c>
      <c r="C1725" s="21">
        <f>1/COUNTIF(B:B,'Store Data - 2017'!$B1725)</f>
        <v>1</v>
      </c>
      <c r="D1725" s="17">
        <v>42988</v>
      </c>
      <c r="E1725" s="17">
        <v>42991</v>
      </c>
      <c r="F1725" s="22" t="str">
        <f>TEXT('Store Data - 2017'!$D1725,"mmmm")</f>
        <v>September</v>
      </c>
      <c r="G1725" s="22" t="str">
        <f>TEXT('Store Data - 2017'!$D1725,"dddd")</f>
        <v>Sunday</v>
      </c>
      <c r="H1725" s="16" t="s">
        <v>80</v>
      </c>
      <c r="I1725" s="16" t="s">
        <v>480</v>
      </c>
      <c r="J1725" s="16" t="s">
        <v>481</v>
      </c>
      <c r="K1725" s="21">
        <f>1/COUNTIF(J:J,'Store Data - 2017'!$J1725)</f>
        <v>0.2</v>
      </c>
      <c r="L1725" s="16" t="s">
        <v>57</v>
      </c>
      <c r="M1725" s="16" t="s">
        <v>26</v>
      </c>
      <c r="N1725" s="16" t="s">
        <v>214</v>
      </c>
      <c r="O1725" s="16" t="s">
        <v>166</v>
      </c>
      <c r="P1725" s="16">
        <v>44312</v>
      </c>
      <c r="Q1725" s="16" t="s">
        <v>40</v>
      </c>
      <c r="R1725" s="16" t="s">
        <v>4548</v>
      </c>
      <c r="S1725" s="16" t="s">
        <v>31</v>
      </c>
      <c r="T1725" s="16" t="s">
        <v>32</v>
      </c>
      <c r="U1725" s="16" t="s">
        <v>4549</v>
      </c>
      <c r="V1725" s="18">
        <v>85.055999999999997</v>
      </c>
      <c r="W1725" s="16">
        <v>3</v>
      </c>
      <c r="X1725" s="16">
        <v>0.2</v>
      </c>
      <c r="Y1725" s="18">
        <v>28.706399999999999</v>
      </c>
    </row>
    <row r="1726" spans="1:25" x14ac:dyDescent="0.3">
      <c r="A1726" s="13">
        <v>5371</v>
      </c>
      <c r="B1726" s="13" t="s">
        <v>4550</v>
      </c>
      <c r="C1726" s="21">
        <f>1/COUNTIF(B:B,'Store Data - 2017'!$B1726)</f>
        <v>0.5</v>
      </c>
      <c r="D1726" s="14">
        <v>42833</v>
      </c>
      <c r="E1726" s="14">
        <v>42837</v>
      </c>
      <c r="F1726" s="22" t="str">
        <f>TEXT('Store Data - 2017'!$D1726,"mmmm")</f>
        <v>April</v>
      </c>
      <c r="G1726" s="22" t="str">
        <f>TEXT('Store Data - 2017'!$D1726,"dddd")</f>
        <v>Saturday</v>
      </c>
      <c r="H1726" s="13" t="s">
        <v>22</v>
      </c>
      <c r="I1726" s="13" t="s">
        <v>1590</v>
      </c>
      <c r="J1726" s="13" t="s">
        <v>1591</v>
      </c>
      <c r="K1726" s="21">
        <f>1/COUNTIF(J:J,'Store Data - 2017'!$J1726)</f>
        <v>0.2</v>
      </c>
      <c r="L1726" s="13" t="s">
        <v>57</v>
      </c>
      <c r="M1726" s="13" t="s">
        <v>26</v>
      </c>
      <c r="N1726" s="13" t="s">
        <v>4249</v>
      </c>
      <c r="O1726" s="13" t="s">
        <v>76</v>
      </c>
      <c r="P1726" s="13">
        <v>48237</v>
      </c>
      <c r="Q1726" s="13" t="s">
        <v>51</v>
      </c>
      <c r="R1726" s="13" t="s">
        <v>2536</v>
      </c>
      <c r="S1726" s="13" t="s">
        <v>42</v>
      </c>
      <c r="T1726" s="13" t="s">
        <v>87</v>
      </c>
      <c r="U1726" s="13" t="s">
        <v>2537</v>
      </c>
      <c r="V1726" s="15">
        <v>273.95999999999998</v>
      </c>
      <c r="W1726" s="13">
        <v>2</v>
      </c>
      <c r="X1726" s="13">
        <v>0</v>
      </c>
      <c r="Y1726" s="15">
        <v>71.229600000000005</v>
      </c>
    </row>
    <row r="1727" spans="1:25" x14ac:dyDescent="0.3">
      <c r="A1727" s="16">
        <v>5372</v>
      </c>
      <c r="B1727" s="16" t="s">
        <v>4550</v>
      </c>
      <c r="C1727" s="21">
        <f>1/COUNTIF(B:B,'Store Data - 2017'!$B1727)</f>
        <v>0.5</v>
      </c>
      <c r="D1727" s="17">
        <v>42833</v>
      </c>
      <c r="E1727" s="17">
        <v>42837</v>
      </c>
      <c r="F1727" s="22" t="str">
        <f>TEXT('Store Data - 2017'!$D1727,"mmmm")</f>
        <v>April</v>
      </c>
      <c r="G1727" s="22" t="str">
        <f>TEXT('Store Data - 2017'!$D1727,"dddd")</f>
        <v>Saturday</v>
      </c>
      <c r="H1727" s="16" t="s">
        <v>22</v>
      </c>
      <c r="I1727" s="16" t="s">
        <v>1590</v>
      </c>
      <c r="J1727" s="16" t="s">
        <v>1591</v>
      </c>
      <c r="K1727" s="21">
        <f>1/COUNTIF(J:J,'Store Data - 2017'!$J1727)</f>
        <v>0.2</v>
      </c>
      <c r="L1727" s="16" t="s">
        <v>57</v>
      </c>
      <c r="M1727" s="16" t="s">
        <v>26</v>
      </c>
      <c r="N1727" s="16" t="s">
        <v>4249</v>
      </c>
      <c r="O1727" s="16" t="s">
        <v>76</v>
      </c>
      <c r="P1727" s="16">
        <v>48237</v>
      </c>
      <c r="Q1727" s="16" t="s">
        <v>51</v>
      </c>
      <c r="R1727" s="16" t="s">
        <v>4551</v>
      </c>
      <c r="S1727" s="16" t="s">
        <v>42</v>
      </c>
      <c r="T1727" s="16" t="s">
        <v>87</v>
      </c>
      <c r="U1727" s="16" t="s">
        <v>4552</v>
      </c>
      <c r="V1727" s="18">
        <v>306.89999999999998</v>
      </c>
      <c r="W1727" s="16">
        <v>3</v>
      </c>
      <c r="X1727" s="16">
        <v>0</v>
      </c>
      <c r="Y1727" s="18">
        <v>79.793999999999997</v>
      </c>
    </row>
    <row r="1728" spans="1:25" x14ac:dyDescent="0.3">
      <c r="A1728" s="13">
        <v>5376</v>
      </c>
      <c r="B1728" s="13" t="s">
        <v>4553</v>
      </c>
      <c r="C1728" s="21">
        <f>1/COUNTIF(B:B,'Store Data - 2017'!$B1728)</f>
        <v>0.5</v>
      </c>
      <c r="D1728" s="14">
        <v>42882</v>
      </c>
      <c r="E1728" s="14">
        <v>42886</v>
      </c>
      <c r="F1728" s="22" t="str">
        <f>TEXT('Store Data - 2017'!$D1728,"mmmm")</f>
        <v>May</v>
      </c>
      <c r="G1728" s="22" t="str">
        <f>TEXT('Store Data - 2017'!$D1728,"dddd")</f>
        <v>Saturday</v>
      </c>
      <c r="H1728" s="13" t="s">
        <v>22</v>
      </c>
      <c r="I1728" s="13" t="s">
        <v>4554</v>
      </c>
      <c r="J1728" s="13" t="s">
        <v>4555</v>
      </c>
      <c r="K1728" s="21">
        <f>1/COUNTIF(J:J,'Store Data - 2017'!$J1728)</f>
        <v>0.33333333333333331</v>
      </c>
      <c r="L1728" s="13" t="s">
        <v>57</v>
      </c>
      <c r="M1728" s="13" t="s">
        <v>26</v>
      </c>
      <c r="N1728" s="13" t="s">
        <v>432</v>
      </c>
      <c r="O1728" s="13" t="s">
        <v>433</v>
      </c>
      <c r="P1728" s="13">
        <v>98103</v>
      </c>
      <c r="Q1728" s="13" t="s">
        <v>120</v>
      </c>
      <c r="R1728" s="13" t="s">
        <v>1448</v>
      </c>
      <c r="S1728" s="13" t="s">
        <v>61</v>
      </c>
      <c r="T1728" s="13" t="s">
        <v>110</v>
      </c>
      <c r="U1728" s="13" t="s">
        <v>1449</v>
      </c>
      <c r="V1728" s="15">
        <v>98.16</v>
      </c>
      <c r="W1728" s="13">
        <v>6</v>
      </c>
      <c r="X1728" s="13">
        <v>0</v>
      </c>
      <c r="Y1728" s="15">
        <v>9.8160000000000007</v>
      </c>
    </row>
    <row r="1729" spans="1:25" x14ac:dyDescent="0.3">
      <c r="A1729" s="16">
        <v>5377</v>
      </c>
      <c r="B1729" s="16" t="s">
        <v>4553</v>
      </c>
      <c r="C1729" s="21">
        <f>1/COUNTIF(B:B,'Store Data - 2017'!$B1729)</f>
        <v>0.5</v>
      </c>
      <c r="D1729" s="17">
        <v>42882</v>
      </c>
      <c r="E1729" s="17">
        <v>42886</v>
      </c>
      <c r="F1729" s="22" t="str">
        <f>TEXT('Store Data - 2017'!$D1729,"mmmm")</f>
        <v>May</v>
      </c>
      <c r="G1729" s="22" t="str">
        <f>TEXT('Store Data - 2017'!$D1729,"dddd")</f>
        <v>Saturday</v>
      </c>
      <c r="H1729" s="16" t="s">
        <v>22</v>
      </c>
      <c r="I1729" s="16" t="s">
        <v>4554</v>
      </c>
      <c r="J1729" s="16" t="s">
        <v>4555</v>
      </c>
      <c r="K1729" s="21">
        <f>1/COUNTIF(J:J,'Store Data - 2017'!$J1729)</f>
        <v>0.33333333333333331</v>
      </c>
      <c r="L1729" s="16" t="s">
        <v>57</v>
      </c>
      <c r="M1729" s="16" t="s">
        <v>26</v>
      </c>
      <c r="N1729" s="16" t="s">
        <v>432</v>
      </c>
      <c r="O1729" s="16" t="s">
        <v>433</v>
      </c>
      <c r="P1729" s="16">
        <v>98103</v>
      </c>
      <c r="Q1729" s="16" t="s">
        <v>120</v>
      </c>
      <c r="R1729" s="16" t="s">
        <v>3414</v>
      </c>
      <c r="S1729" s="16" t="s">
        <v>31</v>
      </c>
      <c r="T1729" s="16" t="s">
        <v>146</v>
      </c>
      <c r="U1729" s="16" t="s">
        <v>1157</v>
      </c>
      <c r="V1729" s="18">
        <v>31.44</v>
      </c>
      <c r="W1729" s="16">
        <v>3</v>
      </c>
      <c r="X1729" s="16">
        <v>0</v>
      </c>
      <c r="Y1729" s="18">
        <v>7.86</v>
      </c>
    </row>
    <row r="1730" spans="1:25" x14ac:dyDescent="0.3">
      <c r="A1730" s="13">
        <v>5385</v>
      </c>
      <c r="B1730" s="13" t="s">
        <v>4556</v>
      </c>
      <c r="C1730" s="21">
        <f>1/COUNTIF(B:B,'Store Data - 2017'!$B1730)</f>
        <v>0.5</v>
      </c>
      <c r="D1730" s="14">
        <v>42912</v>
      </c>
      <c r="E1730" s="14">
        <v>42919</v>
      </c>
      <c r="F1730" s="22" t="str">
        <f>TEXT('Store Data - 2017'!$D1730,"mmmm")</f>
        <v>June</v>
      </c>
      <c r="G1730" s="22" t="str">
        <f>TEXT('Store Data - 2017'!$D1730,"dddd")</f>
        <v>Monday</v>
      </c>
      <c r="H1730" s="13" t="s">
        <v>22</v>
      </c>
      <c r="I1730" s="13" t="s">
        <v>2363</v>
      </c>
      <c r="J1730" s="13" t="s">
        <v>2364</v>
      </c>
      <c r="K1730" s="21">
        <f>1/COUNTIF(J:J,'Store Data - 2017'!$J1730)</f>
        <v>0.1111111111111111</v>
      </c>
      <c r="L1730" s="13" t="s">
        <v>25</v>
      </c>
      <c r="M1730" s="13" t="s">
        <v>26</v>
      </c>
      <c r="N1730" s="13" t="s">
        <v>38</v>
      </c>
      <c r="O1730" s="13" t="s">
        <v>39</v>
      </c>
      <c r="P1730" s="13">
        <v>19143</v>
      </c>
      <c r="Q1730" s="13" t="s">
        <v>40</v>
      </c>
      <c r="R1730" s="13" t="s">
        <v>4557</v>
      </c>
      <c r="S1730" s="13" t="s">
        <v>61</v>
      </c>
      <c r="T1730" s="13" t="s">
        <v>62</v>
      </c>
      <c r="U1730" s="13" t="s">
        <v>4558</v>
      </c>
      <c r="V1730" s="15">
        <v>358.2</v>
      </c>
      <c r="W1730" s="13">
        <v>3</v>
      </c>
      <c r="X1730" s="13">
        <v>0.4</v>
      </c>
      <c r="Y1730" s="15">
        <v>41.79</v>
      </c>
    </row>
    <row r="1731" spans="1:25" x14ac:dyDescent="0.3">
      <c r="A1731" s="16">
        <v>5386</v>
      </c>
      <c r="B1731" s="16" t="s">
        <v>4556</v>
      </c>
      <c r="C1731" s="21">
        <f>1/COUNTIF(B:B,'Store Data - 2017'!$B1731)</f>
        <v>0.5</v>
      </c>
      <c r="D1731" s="17">
        <v>42912</v>
      </c>
      <c r="E1731" s="17">
        <v>42919</v>
      </c>
      <c r="F1731" s="22" t="str">
        <f>TEXT('Store Data - 2017'!$D1731,"mmmm")</f>
        <v>June</v>
      </c>
      <c r="G1731" s="22" t="str">
        <f>TEXT('Store Data - 2017'!$D1731,"dddd")</f>
        <v>Monday</v>
      </c>
      <c r="H1731" s="16" t="s">
        <v>22</v>
      </c>
      <c r="I1731" s="16" t="s">
        <v>2363</v>
      </c>
      <c r="J1731" s="16" t="s">
        <v>2364</v>
      </c>
      <c r="K1731" s="21">
        <f>1/COUNTIF(J:J,'Store Data - 2017'!$J1731)</f>
        <v>0.1111111111111111</v>
      </c>
      <c r="L1731" s="16" t="s">
        <v>25</v>
      </c>
      <c r="M1731" s="16" t="s">
        <v>26</v>
      </c>
      <c r="N1731" s="16" t="s">
        <v>38</v>
      </c>
      <c r="O1731" s="16" t="s">
        <v>39</v>
      </c>
      <c r="P1731" s="16">
        <v>19143</v>
      </c>
      <c r="Q1731" s="16" t="s">
        <v>40</v>
      </c>
      <c r="R1731" s="16" t="s">
        <v>4559</v>
      </c>
      <c r="S1731" s="16" t="s">
        <v>61</v>
      </c>
      <c r="T1731" s="16" t="s">
        <v>62</v>
      </c>
      <c r="U1731" s="16" t="s">
        <v>4560</v>
      </c>
      <c r="V1731" s="18">
        <v>545.91600000000005</v>
      </c>
      <c r="W1731" s="16">
        <v>14</v>
      </c>
      <c r="X1731" s="16">
        <v>0.4</v>
      </c>
      <c r="Y1731" s="18">
        <v>72.788799999999995</v>
      </c>
    </row>
    <row r="1732" spans="1:25" x14ac:dyDescent="0.3">
      <c r="A1732" s="13">
        <v>5387</v>
      </c>
      <c r="B1732" s="13" t="s">
        <v>4561</v>
      </c>
      <c r="C1732" s="21">
        <f>1/COUNTIF(B:B,'Store Data - 2017'!$B1732)</f>
        <v>1</v>
      </c>
      <c r="D1732" s="14">
        <v>42806</v>
      </c>
      <c r="E1732" s="14">
        <v>42811</v>
      </c>
      <c r="F1732" s="22" t="str">
        <f>TEXT('Store Data - 2017'!$D1732,"mmmm")</f>
        <v>March</v>
      </c>
      <c r="G1732" s="22" t="str">
        <f>TEXT('Store Data - 2017'!$D1732,"dddd")</f>
        <v>Sunday</v>
      </c>
      <c r="H1732" s="13" t="s">
        <v>22</v>
      </c>
      <c r="I1732" s="13" t="s">
        <v>926</v>
      </c>
      <c r="J1732" s="13" t="s">
        <v>927</v>
      </c>
      <c r="K1732" s="21">
        <f>1/COUNTIF(J:J,'Store Data - 2017'!$J1732)</f>
        <v>9.0909090909090912E-2</v>
      </c>
      <c r="L1732" s="13" t="s">
        <v>25</v>
      </c>
      <c r="M1732" s="13" t="s">
        <v>26</v>
      </c>
      <c r="N1732" s="13" t="s">
        <v>4562</v>
      </c>
      <c r="O1732" s="13" t="s">
        <v>2748</v>
      </c>
      <c r="P1732" s="13">
        <v>72756</v>
      </c>
      <c r="Q1732" s="13" t="s">
        <v>29</v>
      </c>
      <c r="R1732" s="13" t="s">
        <v>2632</v>
      </c>
      <c r="S1732" s="13" t="s">
        <v>31</v>
      </c>
      <c r="T1732" s="13" t="s">
        <v>84</v>
      </c>
      <c r="U1732" s="13" t="s">
        <v>1211</v>
      </c>
      <c r="V1732" s="15">
        <v>40.409999999999997</v>
      </c>
      <c r="W1732" s="13">
        <v>9</v>
      </c>
      <c r="X1732" s="13">
        <v>0</v>
      </c>
      <c r="Y1732" s="15">
        <v>18.5886</v>
      </c>
    </row>
    <row r="1733" spans="1:25" x14ac:dyDescent="0.3">
      <c r="A1733" s="16">
        <v>5388</v>
      </c>
      <c r="B1733" s="16" t="s">
        <v>4563</v>
      </c>
      <c r="C1733" s="21">
        <f>1/COUNTIF(B:B,'Store Data - 2017'!$B1733)</f>
        <v>0.33333333333333331</v>
      </c>
      <c r="D1733" s="17">
        <v>42784</v>
      </c>
      <c r="E1733" s="17">
        <v>42787</v>
      </c>
      <c r="F1733" s="22" t="str">
        <f>TEXT('Store Data - 2017'!$D1733,"mmmm")</f>
        <v>February</v>
      </c>
      <c r="G1733" s="22" t="str">
        <f>TEXT('Store Data - 2017'!$D1733,"dddd")</f>
        <v>Saturday</v>
      </c>
      <c r="H1733" s="16" t="s">
        <v>35</v>
      </c>
      <c r="I1733" s="16" t="s">
        <v>149</v>
      </c>
      <c r="J1733" s="16" t="s">
        <v>150</v>
      </c>
      <c r="K1733" s="21">
        <f>1/COUNTIF(J:J,'Store Data - 2017'!$J1733)</f>
        <v>7.6923076923076927E-2</v>
      </c>
      <c r="L1733" s="16" t="s">
        <v>57</v>
      </c>
      <c r="M1733" s="16" t="s">
        <v>26</v>
      </c>
      <c r="N1733" s="16" t="s">
        <v>452</v>
      </c>
      <c r="O1733" s="16" t="s">
        <v>134</v>
      </c>
      <c r="P1733" s="16">
        <v>90045</v>
      </c>
      <c r="Q1733" s="16" t="s">
        <v>120</v>
      </c>
      <c r="R1733" s="16" t="s">
        <v>519</v>
      </c>
      <c r="S1733" s="16" t="s">
        <v>61</v>
      </c>
      <c r="T1733" s="16" t="s">
        <v>62</v>
      </c>
      <c r="U1733" s="16" t="s">
        <v>520</v>
      </c>
      <c r="V1733" s="18">
        <v>167.976</v>
      </c>
      <c r="W1733" s="16">
        <v>3</v>
      </c>
      <c r="X1733" s="16">
        <v>0.2</v>
      </c>
      <c r="Y1733" s="18">
        <v>10.4985</v>
      </c>
    </row>
    <row r="1734" spans="1:25" x14ac:dyDescent="0.3">
      <c r="A1734" s="13">
        <v>5389</v>
      </c>
      <c r="B1734" s="13" t="s">
        <v>4563</v>
      </c>
      <c r="C1734" s="21">
        <f>1/COUNTIF(B:B,'Store Data - 2017'!$B1734)</f>
        <v>0.33333333333333331</v>
      </c>
      <c r="D1734" s="14">
        <v>42784</v>
      </c>
      <c r="E1734" s="14">
        <v>42787</v>
      </c>
      <c r="F1734" s="22" t="str">
        <f>TEXT('Store Data - 2017'!$D1734,"mmmm")</f>
        <v>February</v>
      </c>
      <c r="G1734" s="22" t="str">
        <f>TEXT('Store Data - 2017'!$D1734,"dddd")</f>
        <v>Saturday</v>
      </c>
      <c r="H1734" s="13" t="s">
        <v>35</v>
      </c>
      <c r="I1734" s="13" t="s">
        <v>149</v>
      </c>
      <c r="J1734" s="13" t="s">
        <v>150</v>
      </c>
      <c r="K1734" s="21">
        <f>1/COUNTIF(J:J,'Store Data - 2017'!$J1734)</f>
        <v>7.6923076923076927E-2</v>
      </c>
      <c r="L1734" s="13" t="s">
        <v>57</v>
      </c>
      <c r="M1734" s="13" t="s">
        <v>26</v>
      </c>
      <c r="N1734" s="13" t="s">
        <v>452</v>
      </c>
      <c r="O1734" s="13" t="s">
        <v>134</v>
      </c>
      <c r="P1734" s="13">
        <v>90045</v>
      </c>
      <c r="Q1734" s="13" t="s">
        <v>120</v>
      </c>
      <c r="R1734" s="13" t="s">
        <v>4059</v>
      </c>
      <c r="S1734" s="13" t="s">
        <v>61</v>
      </c>
      <c r="T1734" s="13" t="s">
        <v>110</v>
      </c>
      <c r="U1734" s="13" t="s">
        <v>4060</v>
      </c>
      <c r="V1734" s="15">
        <v>109.53</v>
      </c>
      <c r="W1734" s="13">
        <v>3</v>
      </c>
      <c r="X1734" s="13">
        <v>0</v>
      </c>
      <c r="Y1734" s="15">
        <v>47.097900000000003</v>
      </c>
    </row>
    <row r="1735" spans="1:25" x14ac:dyDescent="0.3">
      <c r="A1735" s="16">
        <v>5390</v>
      </c>
      <c r="B1735" s="16" t="s">
        <v>4563</v>
      </c>
      <c r="C1735" s="21">
        <f>1/COUNTIF(B:B,'Store Data - 2017'!$B1735)</f>
        <v>0.33333333333333331</v>
      </c>
      <c r="D1735" s="17">
        <v>42784</v>
      </c>
      <c r="E1735" s="17">
        <v>42787</v>
      </c>
      <c r="F1735" s="22" t="str">
        <f>TEXT('Store Data - 2017'!$D1735,"mmmm")</f>
        <v>February</v>
      </c>
      <c r="G1735" s="22" t="str">
        <f>TEXT('Store Data - 2017'!$D1735,"dddd")</f>
        <v>Saturday</v>
      </c>
      <c r="H1735" s="16" t="s">
        <v>35</v>
      </c>
      <c r="I1735" s="16" t="s">
        <v>149</v>
      </c>
      <c r="J1735" s="16" t="s">
        <v>150</v>
      </c>
      <c r="K1735" s="21">
        <f>1/COUNTIF(J:J,'Store Data - 2017'!$J1735)</f>
        <v>7.6923076923076927E-2</v>
      </c>
      <c r="L1735" s="16" t="s">
        <v>57</v>
      </c>
      <c r="M1735" s="16" t="s">
        <v>26</v>
      </c>
      <c r="N1735" s="16" t="s">
        <v>452</v>
      </c>
      <c r="O1735" s="16" t="s">
        <v>134</v>
      </c>
      <c r="P1735" s="16">
        <v>90045</v>
      </c>
      <c r="Q1735" s="16" t="s">
        <v>120</v>
      </c>
      <c r="R1735" s="16" t="s">
        <v>4564</v>
      </c>
      <c r="S1735" s="16" t="s">
        <v>31</v>
      </c>
      <c r="T1735" s="16" t="s">
        <v>113</v>
      </c>
      <c r="U1735" s="16" t="s">
        <v>4565</v>
      </c>
      <c r="V1735" s="18">
        <v>9.82</v>
      </c>
      <c r="W1735" s="16">
        <v>2</v>
      </c>
      <c r="X1735" s="16">
        <v>0</v>
      </c>
      <c r="Y1735" s="18">
        <v>4.8117999999999999</v>
      </c>
    </row>
    <row r="1736" spans="1:25" x14ac:dyDescent="0.3">
      <c r="A1736" s="13">
        <v>5391</v>
      </c>
      <c r="B1736" s="13" t="s">
        <v>4566</v>
      </c>
      <c r="C1736" s="21">
        <f>1/COUNTIF(B:B,'Store Data - 2017'!$B1736)</f>
        <v>1</v>
      </c>
      <c r="D1736" s="14">
        <v>43049</v>
      </c>
      <c r="E1736" s="14">
        <v>43051</v>
      </c>
      <c r="F1736" s="22" t="str">
        <f>TEXT('Store Data - 2017'!$D1736,"mmmm")</f>
        <v>November</v>
      </c>
      <c r="G1736" s="22" t="str">
        <f>TEXT('Store Data - 2017'!$D1736,"dddd")</f>
        <v>Friday</v>
      </c>
      <c r="H1736" s="13" t="s">
        <v>35</v>
      </c>
      <c r="I1736" s="13" t="s">
        <v>3810</v>
      </c>
      <c r="J1736" s="13" t="s">
        <v>3811</v>
      </c>
      <c r="K1736" s="21">
        <f>1/COUNTIF(J:J,'Store Data - 2017'!$J1736)</f>
        <v>0.14285714285714285</v>
      </c>
      <c r="L1736" s="13" t="s">
        <v>57</v>
      </c>
      <c r="M1736" s="13" t="s">
        <v>26</v>
      </c>
      <c r="N1736" s="13" t="s">
        <v>432</v>
      </c>
      <c r="O1736" s="13" t="s">
        <v>433</v>
      </c>
      <c r="P1736" s="13">
        <v>98105</v>
      </c>
      <c r="Q1736" s="13" t="s">
        <v>120</v>
      </c>
      <c r="R1736" s="13" t="s">
        <v>2538</v>
      </c>
      <c r="S1736" s="13" t="s">
        <v>31</v>
      </c>
      <c r="T1736" s="13" t="s">
        <v>84</v>
      </c>
      <c r="U1736" s="13" t="s">
        <v>2539</v>
      </c>
      <c r="V1736" s="15">
        <v>26.352</v>
      </c>
      <c r="W1736" s="13">
        <v>3</v>
      </c>
      <c r="X1736" s="13">
        <v>0.2</v>
      </c>
      <c r="Y1736" s="15">
        <v>9.5526</v>
      </c>
    </row>
    <row r="1737" spans="1:25" x14ac:dyDescent="0.3">
      <c r="A1737" s="16">
        <v>5401</v>
      </c>
      <c r="B1737" s="16" t="s">
        <v>4567</v>
      </c>
      <c r="C1737" s="21">
        <f>1/COUNTIF(B:B,'Store Data - 2017'!$B1737)</f>
        <v>0.5</v>
      </c>
      <c r="D1737" s="17">
        <v>42999</v>
      </c>
      <c r="E1737" s="17">
        <v>43001</v>
      </c>
      <c r="F1737" s="22" t="str">
        <f>TEXT('Store Data - 2017'!$D1737,"mmmm")</f>
        <v>September</v>
      </c>
      <c r="G1737" s="22" t="str">
        <f>TEXT('Store Data - 2017'!$D1737,"dddd")</f>
        <v>Thursday</v>
      </c>
      <c r="H1737" s="16" t="s">
        <v>80</v>
      </c>
      <c r="I1737" s="16" t="s">
        <v>4568</v>
      </c>
      <c r="J1737" s="16" t="s">
        <v>4569</v>
      </c>
      <c r="K1737" s="21">
        <f>1/COUNTIF(J:J,'Store Data - 2017'!$J1737)</f>
        <v>0.5</v>
      </c>
      <c r="L1737" s="16" t="s">
        <v>25</v>
      </c>
      <c r="M1737" s="16" t="s">
        <v>26</v>
      </c>
      <c r="N1737" s="16" t="s">
        <v>432</v>
      </c>
      <c r="O1737" s="16" t="s">
        <v>433</v>
      </c>
      <c r="P1737" s="16">
        <v>98103</v>
      </c>
      <c r="Q1737" s="16" t="s">
        <v>120</v>
      </c>
      <c r="R1737" s="16" t="s">
        <v>409</v>
      </c>
      <c r="S1737" s="16" t="s">
        <v>61</v>
      </c>
      <c r="T1737" s="16" t="s">
        <v>110</v>
      </c>
      <c r="U1737" s="16" t="s">
        <v>410</v>
      </c>
      <c r="V1737" s="18">
        <v>71.98</v>
      </c>
      <c r="W1737" s="16">
        <v>2</v>
      </c>
      <c r="X1737" s="16">
        <v>0</v>
      </c>
      <c r="Y1737" s="18">
        <v>15.1158</v>
      </c>
    </row>
    <row r="1738" spans="1:25" x14ac:dyDescent="0.3">
      <c r="A1738" s="13">
        <v>5402</v>
      </c>
      <c r="B1738" s="13" t="s">
        <v>4567</v>
      </c>
      <c r="C1738" s="21">
        <f>1/COUNTIF(B:B,'Store Data - 2017'!$B1738)</f>
        <v>0.5</v>
      </c>
      <c r="D1738" s="14">
        <v>42999</v>
      </c>
      <c r="E1738" s="14">
        <v>43001</v>
      </c>
      <c r="F1738" s="22" t="str">
        <f>TEXT('Store Data - 2017'!$D1738,"mmmm")</f>
        <v>September</v>
      </c>
      <c r="G1738" s="22" t="str">
        <f>TEXT('Store Data - 2017'!$D1738,"dddd")</f>
        <v>Thursday</v>
      </c>
      <c r="H1738" s="13" t="s">
        <v>80</v>
      </c>
      <c r="I1738" s="13" t="s">
        <v>4568</v>
      </c>
      <c r="J1738" s="13" t="s">
        <v>4569</v>
      </c>
      <c r="K1738" s="21">
        <f>1/COUNTIF(J:J,'Store Data - 2017'!$J1738)</f>
        <v>0.5</v>
      </c>
      <c r="L1738" s="13" t="s">
        <v>25</v>
      </c>
      <c r="M1738" s="13" t="s">
        <v>26</v>
      </c>
      <c r="N1738" s="13" t="s">
        <v>432</v>
      </c>
      <c r="O1738" s="13" t="s">
        <v>433</v>
      </c>
      <c r="P1738" s="13">
        <v>98103</v>
      </c>
      <c r="Q1738" s="13" t="s">
        <v>120</v>
      </c>
      <c r="R1738" s="13" t="s">
        <v>4570</v>
      </c>
      <c r="S1738" s="13" t="s">
        <v>61</v>
      </c>
      <c r="T1738" s="13" t="s">
        <v>110</v>
      </c>
      <c r="U1738" s="13" t="s">
        <v>4571</v>
      </c>
      <c r="V1738" s="15">
        <v>79.98</v>
      </c>
      <c r="W1738" s="13">
        <v>2</v>
      </c>
      <c r="X1738" s="13">
        <v>0</v>
      </c>
      <c r="Y1738" s="15">
        <v>26.3934</v>
      </c>
    </row>
    <row r="1739" spans="1:25" x14ac:dyDescent="0.3">
      <c r="A1739" s="16">
        <v>5403</v>
      </c>
      <c r="B1739" s="16" t="s">
        <v>4572</v>
      </c>
      <c r="C1739" s="21">
        <f>1/COUNTIF(B:B,'Store Data - 2017'!$B1739)</f>
        <v>0.5</v>
      </c>
      <c r="D1739" s="17">
        <v>42971</v>
      </c>
      <c r="E1739" s="17">
        <v>42976</v>
      </c>
      <c r="F1739" s="22" t="str">
        <f>TEXT('Store Data - 2017'!$D1739,"mmmm")</f>
        <v>August</v>
      </c>
      <c r="G1739" s="22" t="str">
        <f>TEXT('Store Data - 2017'!$D1739,"dddd")</f>
        <v>Thursday</v>
      </c>
      <c r="H1739" s="16" t="s">
        <v>22</v>
      </c>
      <c r="I1739" s="16" t="s">
        <v>3252</v>
      </c>
      <c r="J1739" s="16" t="s">
        <v>3253</v>
      </c>
      <c r="K1739" s="21">
        <f>1/COUNTIF(J:J,'Store Data - 2017'!$J1739)</f>
        <v>0.33333333333333331</v>
      </c>
      <c r="L1739" s="16" t="s">
        <v>57</v>
      </c>
      <c r="M1739" s="16" t="s">
        <v>26</v>
      </c>
      <c r="N1739" s="16" t="s">
        <v>126</v>
      </c>
      <c r="O1739" s="16" t="s">
        <v>127</v>
      </c>
      <c r="P1739" s="16">
        <v>10024</v>
      </c>
      <c r="Q1739" s="16" t="s">
        <v>40</v>
      </c>
      <c r="R1739" s="16" t="s">
        <v>858</v>
      </c>
      <c r="S1739" s="16" t="s">
        <v>31</v>
      </c>
      <c r="T1739" s="16" t="s">
        <v>84</v>
      </c>
      <c r="U1739" s="16" t="s">
        <v>859</v>
      </c>
      <c r="V1739" s="18">
        <v>24.672000000000001</v>
      </c>
      <c r="W1739" s="16">
        <v>4</v>
      </c>
      <c r="X1739" s="16">
        <v>0.2</v>
      </c>
      <c r="Y1739" s="18">
        <v>7.71</v>
      </c>
    </row>
    <row r="1740" spans="1:25" x14ac:dyDescent="0.3">
      <c r="A1740" s="13">
        <v>5404</v>
      </c>
      <c r="B1740" s="13" t="s">
        <v>4572</v>
      </c>
      <c r="C1740" s="21">
        <f>1/COUNTIF(B:B,'Store Data - 2017'!$B1740)</f>
        <v>0.5</v>
      </c>
      <c r="D1740" s="14">
        <v>42971</v>
      </c>
      <c r="E1740" s="14">
        <v>42976</v>
      </c>
      <c r="F1740" s="22" t="str">
        <f>TEXT('Store Data - 2017'!$D1740,"mmmm")</f>
        <v>August</v>
      </c>
      <c r="G1740" s="22" t="str">
        <f>TEXT('Store Data - 2017'!$D1740,"dddd")</f>
        <v>Thursday</v>
      </c>
      <c r="H1740" s="13" t="s">
        <v>22</v>
      </c>
      <c r="I1740" s="13" t="s">
        <v>3252</v>
      </c>
      <c r="J1740" s="13" t="s">
        <v>3253</v>
      </c>
      <c r="K1740" s="21">
        <f>1/COUNTIF(J:J,'Store Data - 2017'!$J1740)</f>
        <v>0.33333333333333331</v>
      </c>
      <c r="L1740" s="13" t="s">
        <v>57</v>
      </c>
      <c r="M1740" s="13" t="s">
        <v>26</v>
      </c>
      <c r="N1740" s="13" t="s">
        <v>126</v>
      </c>
      <c r="O1740" s="13" t="s">
        <v>127</v>
      </c>
      <c r="P1740" s="13">
        <v>10024</v>
      </c>
      <c r="Q1740" s="13" t="s">
        <v>40</v>
      </c>
      <c r="R1740" s="13" t="s">
        <v>817</v>
      </c>
      <c r="S1740" s="13" t="s">
        <v>31</v>
      </c>
      <c r="T1740" s="13" t="s">
        <v>84</v>
      </c>
      <c r="U1740" s="13" t="s">
        <v>818</v>
      </c>
      <c r="V1740" s="15">
        <v>3.7440000000000002</v>
      </c>
      <c r="W1740" s="13">
        <v>1</v>
      </c>
      <c r="X1740" s="13">
        <v>0.2</v>
      </c>
      <c r="Y1740" s="15">
        <v>1.3104</v>
      </c>
    </row>
    <row r="1741" spans="1:25" x14ac:dyDescent="0.3">
      <c r="A1741" s="16">
        <v>5408</v>
      </c>
      <c r="B1741" s="16" t="s">
        <v>4573</v>
      </c>
      <c r="C1741" s="21">
        <f>1/COUNTIF(B:B,'Store Data - 2017'!$B1741)</f>
        <v>0.25</v>
      </c>
      <c r="D1741" s="17">
        <v>43077</v>
      </c>
      <c r="E1741" s="17">
        <v>43083</v>
      </c>
      <c r="F1741" s="22" t="str">
        <f>TEXT('Store Data - 2017'!$D1741,"mmmm")</f>
        <v>December</v>
      </c>
      <c r="G1741" s="22" t="str">
        <f>TEXT('Store Data - 2017'!$D1741,"dddd")</f>
        <v>Friday</v>
      </c>
      <c r="H1741" s="16" t="s">
        <v>22</v>
      </c>
      <c r="I1741" s="16" t="s">
        <v>2794</v>
      </c>
      <c r="J1741" s="16" t="s">
        <v>2795</v>
      </c>
      <c r="K1741" s="21">
        <f>1/COUNTIF(J:J,'Store Data - 2017'!$J1741)</f>
        <v>0.16666666666666666</v>
      </c>
      <c r="L1741" s="16" t="s">
        <v>57</v>
      </c>
      <c r="M1741" s="16" t="s">
        <v>26</v>
      </c>
      <c r="N1741" s="16" t="s">
        <v>133</v>
      </c>
      <c r="O1741" s="16" t="s">
        <v>134</v>
      </c>
      <c r="P1741" s="16">
        <v>94109</v>
      </c>
      <c r="Q1741" s="16" t="s">
        <v>120</v>
      </c>
      <c r="R1741" s="16" t="s">
        <v>4006</v>
      </c>
      <c r="S1741" s="16" t="s">
        <v>31</v>
      </c>
      <c r="T1741" s="16" t="s">
        <v>32</v>
      </c>
      <c r="U1741" s="16" t="s">
        <v>4574</v>
      </c>
      <c r="V1741" s="18">
        <v>87.92</v>
      </c>
      <c r="W1741" s="16">
        <v>4</v>
      </c>
      <c r="X1741" s="16">
        <v>0</v>
      </c>
      <c r="Y1741" s="18">
        <v>40.443199999999997</v>
      </c>
    </row>
    <row r="1742" spans="1:25" x14ac:dyDescent="0.3">
      <c r="A1742" s="13">
        <v>5409</v>
      </c>
      <c r="B1742" s="13" t="s">
        <v>4573</v>
      </c>
      <c r="C1742" s="21">
        <f>1/COUNTIF(B:B,'Store Data - 2017'!$B1742)</f>
        <v>0.25</v>
      </c>
      <c r="D1742" s="14">
        <v>43077</v>
      </c>
      <c r="E1742" s="14">
        <v>43083</v>
      </c>
      <c r="F1742" s="22" t="str">
        <f>TEXT('Store Data - 2017'!$D1742,"mmmm")</f>
        <v>December</v>
      </c>
      <c r="G1742" s="22" t="str">
        <f>TEXT('Store Data - 2017'!$D1742,"dddd")</f>
        <v>Friday</v>
      </c>
      <c r="H1742" s="13" t="s">
        <v>22</v>
      </c>
      <c r="I1742" s="13" t="s">
        <v>2794</v>
      </c>
      <c r="J1742" s="13" t="s">
        <v>2795</v>
      </c>
      <c r="K1742" s="21">
        <f>1/COUNTIF(J:J,'Store Data - 2017'!$J1742)</f>
        <v>0.16666666666666666</v>
      </c>
      <c r="L1742" s="13" t="s">
        <v>57</v>
      </c>
      <c r="M1742" s="13" t="s">
        <v>26</v>
      </c>
      <c r="N1742" s="13" t="s">
        <v>133</v>
      </c>
      <c r="O1742" s="13" t="s">
        <v>134</v>
      </c>
      <c r="P1742" s="13">
        <v>94109</v>
      </c>
      <c r="Q1742" s="13" t="s">
        <v>120</v>
      </c>
      <c r="R1742" s="13" t="s">
        <v>3276</v>
      </c>
      <c r="S1742" s="13" t="s">
        <v>31</v>
      </c>
      <c r="T1742" s="13" t="s">
        <v>84</v>
      </c>
      <c r="U1742" s="13" t="s">
        <v>3277</v>
      </c>
      <c r="V1742" s="15">
        <v>22.423999999999999</v>
      </c>
      <c r="W1742" s="13">
        <v>1</v>
      </c>
      <c r="X1742" s="13">
        <v>0.2</v>
      </c>
      <c r="Y1742" s="15">
        <v>8.4090000000000007</v>
      </c>
    </row>
    <row r="1743" spans="1:25" x14ac:dyDescent="0.3">
      <c r="A1743" s="16">
        <v>5410</v>
      </c>
      <c r="B1743" s="16" t="s">
        <v>4573</v>
      </c>
      <c r="C1743" s="21">
        <f>1/COUNTIF(B:B,'Store Data - 2017'!$B1743)</f>
        <v>0.25</v>
      </c>
      <c r="D1743" s="17">
        <v>43077</v>
      </c>
      <c r="E1743" s="17">
        <v>43083</v>
      </c>
      <c r="F1743" s="22" t="str">
        <f>TEXT('Store Data - 2017'!$D1743,"mmmm")</f>
        <v>December</v>
      </c>
      <c r="G1743" s="22" t="str">
        <f>TEXT('Store Data - 2017'!$D1743,"dddd")</f>
        <v>Friday</v>
      </c>
      <c r="H1743" s="16" t="s">
        <v>22</v>
      </c>
      <c r="I1743" s="16" t="s">
        <v>2794</v>
      </c>
      <c r="J1743" s="16" t="s">
        <v>2795</v>
      </c>
      <c r="K1743" s="21">
        <f>1/COUNTIF(J:J,'Store Data - 2017'!$J1743)</f>
        <v>0.16666666666666666</v>
      </c>
      <c r="L1743" s="16" t="s">
        <v>57</v>
      </c>
      <c r="M1743" s="16" t="s">
        <v>26</v>
      </c>
      <c r="N1743" s="16" t="s">
        <v>133</v>
      </c>
      <c r="O1743" s="16" t="s">
        <v>134</v>
      </c>
      <c r="P1743" s="16">
        <v>94109</v>
      </c>
      <c r="Q1743" s="16" t="s">
        <v>120</v>
      </c>
      <c r="R1743" s="16" t="s">
        <v>4112</v>
      </c>
      <c r="S1743" s="16" t="s">
        <v>31</v>
      </c>
      <c r="T1743" s="16" t="s">
        <v>84</v>
      </c>
      <c r="U1743" s="16" t="s">
        <v>4113</v>
      </c>
      <c r="V1743" s="18">
        <v>90.48</v>
      </c>
      <c r="W1743" s="16">
        <v>3</v>
      </c>
      <c r="X1743" s="16">
        <v>0.2</v>
      </c>
      <c r="Y1743" s="18">
        <v>33.93</v>
      </c>
    </row>
    <row r="1744" spans="1:25" x14ac:dyDescent="0.3">
      <c r="A1744" s="13">
        <v>5411</v>
      </c>
      <c r="B1744" s="13" t="s">
        <v>4573</v>
      </c>
      <c r="C1744" s="21">
        <f>1/COUNTIF(B:B,'Store Data - 2017'!$B1744)</f>
        <v>0.25</v>
      </c>
      <c r="D1744" s="14">
        <v>43077</v>
      </c>
      <c r="E1744" s="14">
        <v>43083</v>
      </c>
      <c r="F1744" s="22" t="str">
        <f>TEXT('Store Data - 2017'!$D1744,"mmmm")</f>
        <v>December</v>
      </c>
      <c r="G1744" s="22" t="str">
        <f>TEXT('Store Data - 2017'!$D1744,"dddd")</f>
        <v>Friday</v>
      </c>
      <c r="H1744" s="13" t="s">
        <v>22</v>
      </c>
      <c r="I1744" s="13" t="s">
        <v>2794</v>
      </c>
      <c r="J1744" s="13" t="s">
        <v>2795</v>
      </c>
      <c r="K1744" s="21">
        <f>1/COUNTIF(J:J,'Store Data - 2017'!$J1744)</f>
        <v>0.16666666666666666</v>
      </c>
      <c r="L1744" s="13" t="s">
        <v>57</v>
      </c>
      <c r="M1744" s="13" t="s">
        <v>26</v>
      </c>
      <c r="N1744" s="13" t="s">
        <v>133</v>
      </c>
      <c r="O1744" s="13" t="s">
        <v>134</v>
      </c>
      <c r="P1744" s="13">
        <v>94109</v>
      </c>
      <c r="Q1744" s="13" t="s">
        <v>120</v>
      </c>
      <c r="R1744" s="13" t="s">
        <v>4491</v>
      </c>
      <c r="S1744" s="13" t="s">
        <v>31</v>
      </c>
      <c r="T1744" s="13" t="s">
        <v>70</v>
      </c>
      <c r="U1744" s="13" t="s">
        <v>4492</v>
      </c>
      <c r="V1744" s="15">
        <v>42.76</v>
      </c>
      <c r="W1744" s="13">
        <v>1</v>
      </c>
      <c r="X1744" s="13">
        <v>0</v>
      </c>
      <c r="Y1744" s="15">
        <v>11.117599999999999</v>
      </c>
    </row>
    <row r="1745" spans="1:25" x14ac:dyDescent="0.3">
      <c r="A1745" s="16">
        <v>5412</v>
      </c>
      <c r="B1745" s="16" t="s">
        <v>4575</v>
      </c>
      <c r="C1745" s="21">
        <f>1/COUNTIF(B:B,'Store Data - 2017'!$B1745)</f>
        <v>0.5</v>
      </c>
      <c r="D1745" s="17">
        <v>42996</v>
      </c>
      <c r="E1745" s="17">
        <v>43000</v>
      </c>
      <c r="F1745" s="22" t="str">
        <f>TEXT('Store Data - 2017'!$D1745,"mmmm")</f>
        <v>September</v>
      </c>
      <c r="G1745" s="22" t="str">
        <f>TEXT('Store Data - 2017'!$D1745,"dddd")</f>
        <v>Monday</v>
      </c>
      <c r="H1745" s="16" t="s">
        <v>22</v>
      </c>
      <c r="I1745" s="16" t="s">
        <v>3387</v>
      </c>
      <c r="J1745" s="16" t="s">
        <v>3388</v>
      </c>
      <c r="K1745" s="21">
        <f>1/COUNTIF(J:J,'Store Data - 2017'!$J1745)</f>
        <v>0.125</v>
      </c>
      <c r="L1745" s="16" t="s">
        <v>25</v>
      </c>
      <c r="M1745" s="16" t="s">
        <v>26</v>
      </c>
      <c r="N1745" s="16" t="s">
        <v>4576</v>
      </c>
      <c r="O1745" s="16" t="s">
        <v>1042</v>
      </c>
      <c r="P1745" s="16">
        <v>88101</v>
      </c>
      <c r="Q1745" s="16" t="s">
        <v>120</v>
      </c>
      <c r="R1745" s="16" t="s">
        <v>1107</v>
      </c>
      <c r="S1745" s="16" t="s">
        <v>31</v>
      </c>
      <c r="T1745" s="16" t="s">
        <v>84</v>
      </c>
      <c r="U1745" s="16" t="s">
        <v>1108</v>
      </c>
      <c r="V1745" s="18">
        <v>10.08</v>
      </c>
      <c r="W1745" s="16">
        <v>7</v>
      </c>
      <c r="X1745" s="16">
        <v>0.2</v>
      </c>
      <c r="Y1745" s="18">
        <v>3.528</v>
      </c>
    </row>
    <row r="1746" spans="1:25" x14ac:dyDescent="0.3">
      <c r="A1746" s="13">
        <v>5413</v>
      </c>
      <c r="B1746" s="13" t="s">
        <v>4575</v>
      </c>
      <c r="C1746" s="21">
        <f>1/COUNTIF(B:B,'Store Data - 2017'!$B1746)</f>
        <v>0.5</v>
      </c>
      <c r="D1746" s="14">
        <v>42996</v>
      </c>
      <c r="E1746" s="14">
        <v>43000</v>
      </c>
      <c r="F1746" s="22" t="str">
        <f>TEXT('Store Data - 2017'!$D1746,"mmmm")</f>
        <v>September</v>
      </c>
      <c r="G1746" s="22" t="str">
        <f>TEXT('Store Data - 2017'!$D1746,"dddd")</f>
        <v>Monday</v>
      </c>
      <c r="H1746" s="13" t="s">
        <v>22</v>
      </c>
      <c r="I1746" s="13" t="s">
        <v>3387</v>
      </c>
      <c r="J1746" s="13" t="s">
        <v>3388</v>
      </c>
      <c r="K1746" s="21">
        <f>1/COUNTIF(J:J,'Store Data - 2017'!$J1746)</f>
        <v>0.125</v>
      </c>
      <c r="L1746" s="13" t="s">
        <v>25</v>
      </c>
      <c r="M1746" s="13" t="s">
        <v>26</v>
      </c>
      <c r="N1746" s="13" t="s">
        <v>4576</v>
      </c>
      <c r="O1746" s="13" t="s">
        <v>1042</v>
      </c>
      <c r="P1746" s="13">
        <v>88101</v>
      </c>
      <c r="Q1746" s="13" t="s">
        <v>120</v>
      </c>
      <c r="R1746" s="13" t="s">
        <v>4577</v>
      </c>
      <c r="S1746" s="13" t="s">
        <v>61</v>
      </c>
      <c r="T1746" s="13" t="s">
        <v>110</v>
      </c>
      <c r="U1746" s="13" t="s">
        <v>4578</v>
      </c>
      <c r="V1746" s="15">
        <v>101.34</v>
      </c>
      <c r="W1746" s="13">
        <v>3</v>
      </c>
      <c r="X1746" s="13">
        <v>0</v>
      </c>
      <c r="Y1746" s="15">
        <v>8.1072000000000006</v>
      </c>
    </row>
    <row r="1747" spans="1:25" x14ac:dyDescent="0.3">
      <c r="A1747" s="16">
        <v>5415</v>
      </c>
      <c r="B1747" s="16" t="s">
        <v>4579</v>
      </c>
      <c r="C1747" s="21">
        <f>1/COUNTIF(B:B,'Store Data - 2017'!$B1747)</f>
        <v>0.33333333333333331</v>
      </c>
      <c r="D1747" s="17">
        <v>43001</v>
      </c>
      <c r="E1747" s="17">
        <v>43006</v>
      </c>
      <c r="F1747" s="22" t="str">
        <f>TEXT('Store Data - 2017'!$D1747,"mmmm")</f>
        <v>September</v>
      </c>
      <c r="G1747" s="22" t="str">
        <f>TEXT('Store Data - 2017'!$D1747,"dddd")</f>
        <v>Saturday</v>
      </c>
      <c r="H1747" s="16" t="s">
        <v>22</v>
      </c>
      <c r="I1747" s="16" t="s">
        <v>4580</v>
      </c>
      <c r="J1747" s="16" t="s">
        <v>4581</v>
      </c>
      <c r="K1747" s="21">
        <f>1/COUNTIF(J:J,'Store Data - 2017'!$J1747)</f>
        <v>5.8823529411764705E-2</v>
      </c>
      <c r="L1747" s="16" t="s">
        <v>25</v>
      </c>
      <c r="M1747" s="16" t="s">
        <v>26</v>
      </c>
      <c r="N1747" s="16" t="s">
        <v>94</v>
      </c>
      <c r="O1747" s="16" t="s">
        <v>59</v>
      </c>
      <c r="P1747" s="16">
        <v>60653</v>
      </c>
      <c r="Q1747" s="16" t="s">
        <v>51</v>
      </c>
      <c r="R1747" s="16" t="s">
        <v>4337</v>
      </c>
      <c r="S1747" s="16" t="s">
        <v>31</v>
      </c>
      <c r="T1747" s="16" t="s">
        <v>190</v>
      </c>
      <c r="U1747" s="16" t="s">
        <v>4338</v>
      </c>
      <c r="V1747" s="18">
        <v>73.176000000000002</v>
      </c>
      <c r="W1747" s="16">
        <v>6</v>
      </c>
      <c r="X1747" s="16">
        <v>0.8</v>
      </c>
      <c r="Y1747" s="18">
        <v>-197.5752</v>
      </c>
    </row>
    <row r="1748" spans="1:25" x14ac:dyDescent="0.3">
      <c r="A1748" s="13">
        <v>5416</v>
      </c>
      <c r="B1748" s="13" t="s">
        <v>4579</v>
      </c>
      <c r="C1748" s="21">
        <f>1/COUNTIF(B:B,'Store Data - 2017'!$B1748)</f>
        <v>0.33333333333333331</v>
      </c>
      <c r="D1748" s="14">
        <v>43001</v>
      </c>
      <c r="E1748" s="14">
        <v>43006</v>
      </c>
      <c r="F1748" s="22" t="str">
        <f>TEXT('Store Data - 2017'!$D1748,"mmmm")</f>
        <v>September</v>
      </c>
      <c r="G1748" s="22" t="str">
        <f>TEXT('Store Data - 2017'!$D1748,"dddd")</f>
        <v>Saturday</v>
      </c>
      <c r="H1748" s="13" t="s">
        <v>22</v>
      </c>
      <c r="I1748" s="13" t="s">
        <v>4580</v>
      </c>
      <c r="J1748" s="13" t="s">
        <v>4581</v>
      </c>
      <c r="K1748" s="21">
        <f>1/COUNTIF(J:J,'Store Data - 2017'!$J1748)</f>
        <v>5.8823529411764705E-2</v>
      </c>
      <c r="L1748" s="13" t="s">
        <v>25</v>
      </c>
      <c r="M1748" s="13" t="s">
        <v>26</v>
      </c>
      <c r="N1748" s="13" t="s">
        <v>94</v>
      </c>
      <c r="O1748" s="13" t="s">
        <v>59</v>
      </c>
      <c r="P1748" s="13">
        <v>60653</v>
      </c>
      <c r="Q1748" s="13" t="s">
        <v>51</v>
      </c>
      <c r="R1748" s="13" t="s">
        <v>3918</v>
      </c>
      <c r="S1748" s="13" t="s">
        <v>31</v>
      </c>
      <c r="T1748" s="13" t="s">
        <v>32</v>
      </c>
      <c r="U1748" s="13" t="s">
        <v>3919</v>
      </c>
      <c r="V1748" s="15">
        <v>20.736000000000001</v>
      </c>
      <c r="W1748" s="13">
        <v>4</v>
      </c>
      <c r="X1748" s="13">
        <v>0.2</v>
      </c>
      <c r="Y1748" s="15">
        <v>7.2576000000000001</v>
      </c>
    </row>
    <row r="1749" spans="1:25" x14ac:dyDescent="0.3">
      <c r="A1749" s="16">
        <v>5417</v>
      </c>
      <c r="B1749" s="16" t="s">
        <v>4579</v>
      </c>
      <c r="C1749" s="21">
        <f>1/COUNTIF(B:B,'Store Data - 2017'!$B1749)</f>
        <v>0.33333333333333331</v>
      </c>
      <c r="D1749" s="17">
        <v>43001</v>
      </c>
      <c r="E1749" s="17">
        <v>43006</v>
      </c>
      <c r="F1749" s="22" t="str">
        <f>TEXT('Store Data - 2017'!$D1749,"mmmm")</f>
        <v>September</v>
      </c>
      <c r="G1749" s="22" t="str">
        <f>TEXT('Store Data - 2017'!$D1749,"dddd")</f>
        <v>Saturday</v>
      </c>
      <c r="H1749" s="16" t="s">
        <v>22</v>
      </c>
      <c r="I1749" s="16" t="s">
        <v>4580</v>
      </c>
      <c r="J1749" s="16" t="s">
        <v>4581</v>
      </c>
      <c r="K1749" s="21">
        <f>1/COUNTIF(J:J,'Store Data - 2017'!$J1749)</f>
        <v>5.8823529411764705E-2</v>
      </c>
      <c r="L1749" s="16" t="s">
        <v>25</v>
      </c>
      <c r="M1749" s="16" t="s">
        <v>26</v>
      </c>
      <c r="N1749" s="16" t="s">
        <v>94</v>
      </c>
      <c r="O1749" s="16" t="s">
        <v>59</v>
      </c>
      <c r="P1749" s="16">
        <v>60653</v>
      </c>
      <c r="Q1749" s="16" t="s">
        <v>51</v>
      </c>
      <c r="R1749" s="16" t="s">
        <v>4582</v>
      </c>
      <c r="S1749" s="16" t="s">
        <v>61</v>
      </c>
      <c r="T1749" s="16" t="s">
        <v>62</v>
      </c>
      <c r="U1749" s="16" t="s">
        <v>4583</v>
      </c>
      <c r="V1749" s="18">
        <v>39.984000000000002</v>
      </c>
      <c r="W1749" s="16">
        <v>2</v>
      </c>
      <c r="X1749" s="16">
        <v>0.2</v>
      </c>
      <c r="Y1749" s="18">
        <v>-8.9963999999999995</v>
      </c>
    </row>
    <row r="1750" spans="1:25" x14ac:dyDescent="0.3">
      <c r="A1750" s="13">
        <v>5424</v>
      </c>
      <c r="B1750" s="13" t="s">
        <v>4584</v>
      </c>
      <c r="C1750" s="21">
        <f>1/COUNTIF(B:B,'Store Data - 2017'!$B1750)</f>
        <v>1</v>
      </c>
      <c r="D1750" s="14">
        <v>43042</v>
      </c>
      <c r="E1750" s="14">
        <v>43044</v>
      </c>
      <c r="F1750" s="22" t="str">
        <f>TEXT('Store Data - 2017'!$D1750,"mmmm")</f>
        <v>November</v>
      </c>
      <c r="G1750" s="22" t="str">
        <f>TEXT('Store Data - 2017'!$D1750,"dddd")</f>
        <v>Friday</v>
      </c>
      <c r="H1750" s="13" t="s">
        <v>35</v>
      </c>
      <c r="I1750" s="13" t="s">
        <v>4585</v>
      </c>
      <c r="J1750" s="13" t="s">
        <v>4586</v>
      </c>
      <c r="K1750" s="21">
        <f>1/COUNTIF(J:J,'Store Data - 2017'!$J1750)</f>
        <v>0.25</v>
      </c>
      <c r="L1750" s="13" t="s">
        <v>57</v>
      </c>
      <c r="M1750" s="13" t="s">
        <v>26</v>
      </c>
      <c r="N1750" s="13" t="s">
        <v>445</v>
      </c>
      <c r="O1750" s="13" t="s">
        <v>446</v>
      </c>
      <c r="P1750" s="13">
        <v>40475</v>
      </c>
      <c r="Q1750" s="13" t="s">
        <v>29</v>
      </c>
      <c r="R1750" s="13" t="s">
        <v>4587</v>
      </c>
      <c r="S1750" s="13" t="s">
        <v>31</v>
      </c>
      <c r="T1750" s="13" t="s">
        <v>32</v>
      </c>
      <c r="U1750" s="13" t="s">
        <v>4588</v>
      </c>
      <c r="V1750" s="15">
        <v>26.4</v>
      </c>
      <c r="W1750" s="13">
        <v>5</v>
      </c>
      <c r="X1750" s="13">
        <v>0</v>
      </c>
      <c r="Y1750" s="15">
        <v>11.88</v>
      </c>
    </row>
    <row r="1751" spans="1:25" x14ac:dyDescent="0.3">
      <c r="A1751" s="16">
        <v>5425</v>
      </c>
      <c r="B1751" s="16" t="s">
        <v>4589</v>
      </c>
      <c r="C1751" s="21">
        <f>1/COUNTIF(B:B,'Store Data - 2017'!$B1751)</f>
        <v>1</v>
      </c>
      <c r="D1751" s="17">
        <v>42755</v>
      </c>
      <c r="E1751" s="17">
        <v>42761</v>
      </c>
      <c r="F1751" s="22" t="str">
        <f>TEXT('Store Data - 2017'!$D1751,"mmmm")</f>
        <v>January</v>
      </c>
      <c r="G1751" s="22" t="str">
        <f>TEXT('Store Data - 2017'!$D1751,"dddd")</f>
        <v>Friday</v>
      </c>
      <c r="H1751" s="16" t="s">
        <v>22</v>
      </c>
      <c r="I1751" s="16" t="s">
        <v>1622</v>
      </c>
      <c r="J1751" s="16" t="s">
        <v>1623</v>
      </c>
      <c r="K1751" s="21">
        <f>1/COUNTIF(J:J,'Store Data - 2017'!$J1751)</f>
        <v>0.2</v>
      </c>
      <c r="L1751" s="16" t="s">
        <v>25</v>
      </c>
      <c r="M1751" s="16" t="s">
        <v>26</v>
      </c>
      <c r="N1751" s="16" t="s">
        <v>4590</v>
      </c>
      <c r="O1751" s="16" t="s">
        <v>2322</v>
      </c>
      <c r="P1751" s="16">
        <v>6708</v>
      </c>
      <c r="Q1751" s="16" t="s">
        <v>40</v>
      </c>
      <c r="R1751" s="16" t="s">
        <v>4591</v>
      </c>
      <c r="S1751" s="16" t="s">
        <v>31</v>
      </c>
      <c r="T1751" s="16" t="s">
        <v>146</v>
      </c>
      <c r="U1751" s="16" t="s">
        <v>4592</v>
      </c>
      <c r="V1751" s="18">
        <v>3.52</v>
      </c>
      <c r="W1751" s="16">
        <v>2</v>
      </c>
      <c r="X1751" s="16">
        <v>0</v>
      </c>
      <c r="Y1751" s="18">
        <v>1.0207999999999999</v>
      </c>
    </row>
    <row r="1752" spans="1:25" x14ac:dyDescent="0.3">
      <c r="A1752" s="13">
        <v>5431</v>
      </c>
      <c r="B1752" s="13" t="s">
        <v>4593</v>
      </c>
      <c r="C1752" s="21">
        <f>1/COUNTIF(B:B,'Store Data - 2017'!$B1752)</f>
        <v>0.33333333333333331</v>
      </c>
      <c r="D1752" s="14">
        <v>43029</v>
      </c>
      <c r="E1752" s="14">
        <v>43033</v>
      </c>
      <c r="F1752" s="22" t="str">
        <f>TEXT('Store Data - 2017'!$D1752,"mmmm")</f>
        <v>October</v>
      </c>
      <c r="G1752" s="22" t="str">
        <f>TEXT('Store Data - 2017'!$D1752,"dddd")</f>
        <v>Saturday</v>
      </c>
      <c r="H1752" s="13" t="s">
        <v>22</v>
      </c>
      <c r="I1752" s="13" t="s">
        <v>4594</v>
      </c>
      <c r="J1752" s="13" t="s">
        <v>4595</v>
      </c>
      <c r="K1752" s="21">
        <f>1/COUNTIF(J:J,'Store Data - 2017'!$J1752)</f>
        <v>0.1111111111111111</v>
      </c>
      <c r="L1752" s="13" t="s">
        <v>48</v>
      </c>
      <c r="M1752" s="13" t="s">
        <v>26</v>
      </c>
      <c r="N1752" s="13" t="s">
        <v>2107</v>
      </c>
      <c r="O1752" s="13" t="s">
        <v>166</v>
      </c>
      <c r="P1752" s="13">
        <v>44107</v>
      </c>
      <c r="Q1752" s="13" t="s">
        <v>40</v>
      </c>
      <c r="R1752" s="13" t="s">
        <v>4453</v>
      </c>
      <c r="S1752" s="13" t="s">
        <v>31</v>
      </c>
      <c r="T1752" s="13" t="s">
        <v>190</v>
      </c>
      <c r="U1752" s="13" t="s">
        <v>4454</v>
      </c>
      <c r="V1752" s="15">
        <v>161.56800000000001</v>
      </c>
      <c r="W1752" s="13">
        <v>2</v>
      </c>
      <c r="X1752" s="13">
        <v>0.2</v>
      </c>
      <c r="Y1752" s="15">
        <v>16.1568</v>
      </c>
    </row>
    <row r="1753" spans="1:25" x14ac:dyDescent="0.3">
      <c r="A1753" s="16">
        <v>5432</v>
      </c>
      <c r="B1753" s="16" t="s">
        <v>4593</v>
      </c>
      <c r="C1753" s="21">
        <f>1/COUNTIF(B:B,'Store Data - 2017'!$B1753)</f>
        <v>0.33333333333333331</v>
      </c>
      <c r="D1753" s="17">
        <v>43029</v>
      </c>
      <c r="E1753" s="17">
        <v>43033</v>
      </c>
      <c r="F1753" s="22" t="str">
        <f>TEXT('Store Data - 2017'!$D1753,"mmmm")</f>
        <v>October</v>
      </c>
      <c r="G1753" s="22" t="str">
        <f>TEXT('Store Data - 2017'!$D1753,"dddd")</f>
        <v>Saturday</v>
      </c>
      <c r="H1753" s="16" t="s">
        <v>22</v>
      </c>
      <c r="I1753" s="16" t="s">
        <v>4594</v>
      </c>
      <c r="J1753" s="16" t="s">
        <v>4595</v>
      </c>
      <c r="K1753" s="21">
        <f>1/COUNTIF(J:J,'Store Data - 2017'!$J1753)</f>
        <v>0.1111111111111111</v>
      </c>
      <c r="L1753" s="16" t="s">
        <v>48</v>
      </c>
      <c r="M1753" s="16" t="s">
        <v>26</v>
      </c>
      <c r="N1753" s="16" t="s">
        <v>2107</v>
      </c>
      <c r="O1753" s="16" t="s">
        <v>166</v>
      </c>
      <c r="P1753" s="16">
        <v>44107</v>
      </c>
      <c r="Q1753" s="16" t="s">
        <v>40</v>
      </c>
      <c r="R1753" s="16" t="s">
        <v>1036</v>
      </c>
      <c r="S1753" s="16" t="s">
        <v>31</v>
      </c>
      <c r="T1753" s="16" t="s">
        <v>32</v>
      </c>
      <c r="U1753" s="16" t="s">
        <v>1037</v>
      </c>
      <c r="V1753" s="18">
        <v>4.0640000000000001</v>
      </c>
      <c r="W1753" s="16">
        <v>1</v>
      </c>
      <c r="X1753" s="16">
        <v>0.2</v>
      </c>
      <c r="Y1753" s="18">
        <v>1.3715999999999999</v>
      </c>
    </row>
    <row r="1754" spans="1:25" x14ac:dyDescent="0.3">
      <c r="A1754" s="13">
        <v>5433</v>
      </c>
      <c r="B1754" s="13" t="s">
        <v>4593</v>
      </c>
      <c r="C1754" s="21">
        <f>1/COUNTIF(B:B,'Store Data - 2017'!$B1754)</f>
        <v>0.33333333333333331</v>
      </c>
      <c r="D1754" s="14">
        <v>43029</v>
      </c>
      <c r="E1754" s="14">
        <v>43033</v>
      </c>
      <c r="F1754" s="22" t="str">
        <f>TEXT('Store Data - 2017'!$D1754,"mmmm")</f>
        <v>October</v>
      </c>
      <c r="G1754" s="22" t="str">
        <f>TEXT('Store Data - 2017'!$D1754,"dddd")</f>
        <v>Saturday</v>
      </c>
      <c r="H1754" s="13" t="s">
        <v>22</v>
      </c>
      <c r="I1754" s="13" t="s">
        <v>4594</v>
      </c>
      <c r="J1754" s="13" t="s">
        <v>4595</v>
      </c>
      <c r="K1754" s="21">
        <f>1/COUNTIF(J:J,'Store Data - 2017'!$J1754)</f>
        <v>0.1111111111111111</v>
      </c>
      <c r="L1754" s="13" t="s">
        <v>48</v>
      </c>
      <c r="M1754" s="13" t="s">
        <v>26</v>
      </c>
      <c r="N1754" s="13" t="s">
        <v>2107</v>
      </c>
      <c r="O1754" s="13" t="s">
        <v>166</v>
      </c>
      <c r="P1754" s="13">
        <v>44107</v>
      </c>
      <c r="Q1754" s="13" t="s">
        <v>40</v>
      </c>
      <c r="R1754" s="13" t="s">
        <v>3181</v>
      </c>
      <c r="S1754" s="13" t="s">
        <v>31</v>
      </c>
      <c r="T1754" s="13" t="s">
        <v>84</v>
      </c>
      <c r="U1754" s="13" t="s">
        <v>3182</v>
      </c>
      <c r="V1754" s="15">
        <v>6.2160000000000002</v>
      </c>
      <c r="W1754" s="13">
        <v>4</v>
      </c>
      <c r="X1754" s="13">
        <v>0.7</v>
      </c>
      <c r="Y1754" s="15">
        <v>-4.9728000000000003</v>
      </c>
    </row>
    <row r="1755" spans="1:25" x14ac:dyDescent="0.3">
      <c r="A1755" s="16">
        <v>5434</v>
      </c>
      <c r="B1755" s="16" t="s">
        <v>4596</v>
      </c>
      <c r="C1755" s="21">
        <f>1/COUNTIF(B:B,'Store Data - 2017'!$B1755)</f>
        <v>1</v>
      </c>
      <c r="D1755" s="17">
        <v>42850</v>
      </c>
      <c r="E1755" s="17">
        <v>42854</v>
      </c>
      <c r="F1755" s="22" t="str">
        <f>TEXT('Store Data - 2017'!$D1755,"mmmm")</f>
        <v>April</v>
      </c>
      <c r="G1755" s="22" t="str">
        <f>TEXT('Store Data - 2017'!$D1755,"dddd")</f>
        <v>Tuesday</v>
      </c>
      <c r="H1755" s="16" t="s">
        <v>22</v>
      </c>
      <c r="I1755" s="16" t="s">
        <v>1256</v>
      </c>
      <c r="J1755" s="16" t="s">
        <v>1257</v>
      </c>
      <c r="K1755" s="21">
        <f>1/COUNTIF(J:J,'Store Data - 2017'!$J1755)</f>
        <v>0.5</v>
      </c>
      <c r="L1755" s="16" t="s">
        <v>25</v>
      </c>
      <c r="M1755" s="16" t="s">
        <v>26</v>
      </c>
      <c r="N1755" s="16" t="s">
        <v>4407</v>
      </c>
      <c r="O1755" s="16" t="s">
        <v>157</v>
      </c>
      <c r="P1755" s="16">
        <v>85224</v>
      </c>
      <c r="Q1755" s="16" t="s">
        <v>120</v>
      </c>
      <c r="R1755" s="16" t="s">
        <v>2406</v>
      </c>
      <c r="S1755" s="16" t="s">
        <v>31</v>
      </c>
      <c r="T1755" s="16" t="s">
        <v>146</v>
      </c>
      <c r="U1755" s="16" t="s">
        <v>2407</v>
      </c>
      <c r="V1755" s="18">
        <v>8.8960000000000008</v>
      </c>
      <c r="W1755" s="16">
        <v>4</v>
      </c>
      <c r="X1755" s="16">
        <v>0.2</v>
      </c>
      <c r="Y1755" s="18">
        <v>0.66720000000000002</v>
      </c>
    </row>
    <row r="1756" spans="1:25" x14ac:dyDescent="0.3">
      <c r="A1756" s="13">
        <v>5441</v>
      </c>
      <c r="B1756" s="13" t="s">
        <v>4597</v>
      </c>
      <c r="C1756" s="21">
        <f>1/COUNTIF(B:B,'Store Data - 2017'!$B1756)</f>
        <v>1</v>
      </c>
      <c r="D1756" s="14">
        <v>43052</v>
      </c>
      <c r="E1756" s="14">
        <v>43057</v>
      </c>
      <c r="F1756" s="22" t="str">
        <f>TEXT('Store Data - 2017'!$D1756,"mmmm")</f>
        <v>November</v>
      </c>
      <c r="G1756" s="22" t="str">
        <f>TEXT('Store Data - 2017'!$D1756,"dddd")</f>
        <v>Monday</v>
      </c>
      <c r="H1756" s="13" t="s">
        <v>35</v>
      </c>
      <c r="I1756" s="13" t="s">
        <v>2656</v>
      </c>
      <c r="J1756" s="13" t="s">
        <v>2657</v>
      </c>
      <c r="K1756" s="21">
        <f>1/COUNTIF(J:J,'Store Data - 2017'!$J1756)</f>
        <v>9.0909090909090912E-2</v>
      </c>
      <c r="L1756" s="13" t="s">
        <v>25</v>
      </c>
      <c r="M1756" s="13" t="s">
        <v>26</v>
      </c>
      <c r="N1756" s="13" t="s">
        <v>4598</v>
      </c>
      <c r="O1756" s="13" t="s">
        <v>68</v>
      </c>
      <c r="P1756" s="13">
        <v>33458</v>
      </c>
      <c r="Q1756" s="13" t="s">
        <v>29</v>
      </c>
      <c r="R1756" s="13" t="s">
        <v>3394</v>
      </c>
      <c r="S1756" s="13" t="s">
        <v>31</v>
      </c>
      <c r="T1756" s="13" t="s">
        <v>146</v>
      </c>
      <c r="U1756" s="13" t="s">
        <v>3395</v>
      </c>
      <c r="V1756" s="15">
        <v>2.0640000000000001</v>
      </c>
      <c r="W1756" s="13">
        <v>1</v>
      </c>
      <c r="X1756" s="13">
        <v>0.2</v>
      </c>
      <c r="Y1756" s="15">
        <v>0.15479999999999999</v>
      </c>
    </row>
    <row r="1757" spans="1:25" x14ac:dyDescent="0.3">
      <c r="A1757" s="16">
        <v>5442</v>
      </c>
      <c r="B1757" s="16" t="s">
        <v>4599</v>
      </c>
      <c r="C1757" s="21">
        <f>1/COUNTIF(B:B,'Store Data - 2017'!$B1757)</f>
        <v>1</v>
      </c>
      <c r="D1757" s="17">
        <v>42987</v>
      </c>
      <c r="E1757" s="17">
        <v>42991</v>
      </c>
      <c r="F1757" s="22" t="str">
        <f>TEXT('Store Data - 2017'!$D1757,"mmmm")</f>
        <v>September</v>
      </c>
      <c r="G1757" s="22" t="str">
        <f>TEXT('Store Data - 2017'!$D1757,"dddd")</f>
        <v>Saturday</v>
      </c>
      <c r="H1757" s="16" t="s">
        <v>22</v>
      </c>
      <c r="I1757" s="16" t="s">
        <v>1601</v>
      </c>
      <c r="J1757" s="16" t="s">
        <v>1602</v>
      </c>
      <c r="K1757" s="21">
        <f>1/COUNTIF(J:J,'Store Data - 2017'!$J1757)</f>
        <v>0.25</v>
      </c>
      <c r="L1757" s="16" t="s">
        <v>25</v>
      </c>
      <c r="M1757" s="16" t="s">
        <v>26</v>
      </c>
      <c r="N1757" s="16" t="s">
        <v>2907</v>
      </c>
      <c r="O1757" s="16" t="s">
        <v>157</v>
      </c>
      <c r="P1757" s="16">
        <v>85301</v>
      </c>
      <c r="Q1757" s="16" t="s">
        <v>120</v>
      </c>
      <c r="R1757" s="16" t="s">
        <v>4600</v>
      </c>
      <c r="S1757" s="16" t="s">
        <v>31</v>
      </c>
      <c r="T1757" s="16" t="s">
        <v>32</v>
      </c>
      <c r="U1757" s="16" t="s">
        <v>4601</v>
      </c>
      <c r="V1757" s="18">
        <v>6.3680000000000003</v>
      </c>
      <c r="W1757" s="16">
        <v>2</v>
      </c>
      <c r="X1757" s="16">
        <v>0.2</v>
      </c>
      <c r="Y1757" s="18">
        <v>2.3879999999999999</v>
      </c>
    </row>
    <row r="1758" spans="1:25" x14ac:dyDescent="0.3">
      <c r="A1758" s="13">
        <v>5454</v>
      </c>
      <c r="B1758" s="13" t="s">
        <v>4602</v>
      </c>
      <c r="C1758" s="21">
        <f>1/COUNTIF(B:B,'Store Data - 2017'!$B1758)</f>
        <v>1</v>
      </c>
      <c r="D1758" s="14">
        <v>42874</v>
      </c>
      <c r="E1758" s="14">
        <v>42878</v>
      </c>
      <c r="F1758" s="22" t="str">
        <f>TEXT('Store Data - 2017'!$D1758,"mmmm")</f>
        <v>May</v>
      </c>
      <c r="G1758" s="22" t="str">
        <f>TEXT('Store Data - 2017'!$D1758,"dddd")</f>
        <v>Friday</v>
      </c>
      <c r="H1758" s="13" t="s">
        <v>22</v>
      </c>
      <c r="I1758" s="13" t="s">
        <v>4585</v>
      </c>
      <c r="J1758" s="13" t="s">
        <v>4586</v>
      </c>
      <c r="K1758" s="21">
        <f>1/COUNTIF(J:J,'Store Data - 2017'!$J1758)</f>
        <v>0.25</v>
      </c>
      <c r="L1758" s="13" t="s">
        <v>57</v>
      </c>
      <c r="M1758" s="13" t="s">
        <v>26</v>
      </c>
      <c r="N1758" s="13" t="s">
        <v>1168</v>
      </c>
      <c r="O1758" s="13" t="s">
        <v>59</v>
      </c>
      <c r="P1758" s="13">
        <v>61107</v>
      </c>
      <c r="Q1758" s="13" t="s">
        <v>51</v>
      </c>
      <c r="R1758" s="13" t="s">
        <v>4208</v>
      </c>
      <c r="S1758" s="13" t="s">
        <v>31</v>
      </c>
      <c r="T1758" s="13" t="s">
        <v>32</v>
      </c>
      <c r="U1758" s="13" t="s">
        <v>4209</v>
      </c>
      <c r="V1758" s="15">
        <v>38.015999999999998</v>
      </c>
      <c r="W1758" s="13">
        <v>6</v>
      </c>
      <c r="X1758" s="13">
        <v>0.2</v>
      </c>
      <c r="Y1758" s="15">
        <v>13.780799999999999</v>
      </c>
    </row>
    <row r="1759" spans="1:25" x14ac:dyDescent="0.3">
      <c r="A1759" s="16">
        <v>5455</v>
      </c>
      <c r="B1759" s="16" t="s">
        <v>4603</v>
      </c>
      <c r="C1759" s="21">
        <f>1/COUNTIF(B:B,'Store Data - 2017'!$B1759)</f>
        <v>0.5</v>
      </c>
      <c r="D1759" s="17">
        <v>42853</v>
      </c>
      <c r="E1759" s="17">
        <v>42857</v>
      </c>
      <c r="F1759" s="22" t="str">
        <f>TEXT('Store Data - 2017'!$D1759,"mmmm")</f>
        <v>April</v>
      </c>
      <c r="G1759" s="22" t="str">
        <f>TEXT('Store Data - 2017'!$D1759,"dddd")</f>
        <v>Friday</v>
      </c>
      <c r="H1759" s="16" t="s">
        <v>22</v>
      </c>
      <c r="I1759" s="16" t="s">
        <v>551</v>
      </c>
      <c r="J1759" s="16" t="s">
        <v>552</v>
      </c>
      <c r="K1759" s="21">
        <f>1/COUNTIF(J:J,'Store Data - 2017'!$J1759)</f>
        <v>0.16666666666666666</v>
      </c>
      <c r="L1759" s="16" t="s">
        <v>57</v>
      </c>
      <c r="M1759" s="16" t="s">
        <v>26</v>
      </c>
      <c r="N1759" s="16" t="s">
        <v>38</v>
      </c>
      <c r="O1759" s="16" t="s">
        <v>39</v>
      </c>
      <c r="P1759" s="16">
        <v>19143</v>
      </c>
      <c r="Q1759" s="16" t="s">
        <v>40</v>
      </c>
      <c r="R1759" s="16" t="s">
        <v>1194</v>
      </c>
      <c r="S1759" s="16" t="s">
        <v>31</v>
      </c>
      <c r="T1759" s="16" t="s">
        <v>70</v>
      </c>
      <c r="U1759" s="16" t="s">
        <v>1195</v>
      </c>
      <c r="V1759" s="18">
        <v>8.3840000000000003</v>
      </c>
      <c r="W1759" s="16">
        <v>1</v>
      </c>
      <c r="X1759" s="16">
        <v>0.2</v>
      </c>
      <c r="Y1759" s="18">
        <v>0.73360000000000003</v>
      </c>
    </row>
    <row r="1760" spans="1:25" x14ac:dyDescent="0.3">
      <c r="A1760" s="13">
        <v>5456</v>
      </c>
      <c r="B1760" s="13" t="s">
        <v>4603</v>
      </c>
      <c r="C1760" s="21">
        <f>1/COUNTIF(B:B,'Store Data - 2017'!$B1760)</f>
        <v>0.5</v>
      </c>
      <c r="D1760" s="14">
        <v>42853</v>
      </c>
      <c r="E1760" s="14">
        <v>42857</v>
      </c>
      <c r="F1760" s="22" t="str">
        <f>TEXT('Store Data - 2017'!$D1760,"mmmm")</f>
        <v>April</v>
      </c>
      <c r="G1760" s="22" t="str">
        <f>TEXT('Store Data - 2017'!$D1760,"dddd")</f>
        <v>Friday</v>
      </c>
      <c r="H1760" s="13" t="s">
        <v>22</v>
      </c>
      <c r="I1760" s="13" t="s">
        <v>551</v>
      </c>
      <c r="J1760" s="13" t="s">
        <v>552</v>
      </c>
      <c r="K1760" s="21">
        <f>1/COUNTIF(J:J,'Store Data - 2017'!$J1760)</f>
        <v>0.16666666666666666</v>
      </c>
      <c r="L1760" s="13" t="s">
        <v>57</v>
      </c>
      <c r="M1760" s="13" t="s">
        <v>26</v>
      </c>
      <c r="N1760" s="13" t="s">
        <v>38</v>
      </c>
      <c r="O1760" s="13" t="s">
        <v>39</v>
      </c>
      <c r="P1760" s="13">
        <v>19143</v>
      </c>
      <c r="Q1760" s="13" t="s">
        <v>40</v>
      </c>
      <c r="R1760" s="13" t="s">
        <v>4604</v>
      </c>
      <c r="S1760" s="13" t="s">
        <v>31</v>
      </c>
      <c r="T1760" s="13" t="s">
        <v>146</v>
      </c>
      <c r="U1760" s="13" t="s">
        <v>4605</v>
      </c>
      <c r="V1760" s="15">
        <v>6.8479999999999999</v>
      </c>
      <c r="W1760" s="13">
        <v>2</v>
      </c>
      <c r="X1760" s="13">
        <v>0.2</v>
      </c>
      <c r="Y1760" s="15">
        <v>0.77039999999999997</v>
      </c>
    </row>
    <row r="1761" spans="1:25" x14ac:dyDescent="0.3">
      <c r="A1761" s="16">
        <v>5457</v>
      </c>
      <c r="B1761" s="16" t="s">
        <v>4606</v>
      </c>
      <c r="C1761" s="21">
        <f>1/COUNTIF(B:B,'Store Data - 2017'!$B1761)</f>
        <v>0.5</v>
      </c>
      <c r="D1761" s="17">
        <v>43098</v>
      </c>
      <c r="E1761" s="17">
        <v>43102</v>
      </c>
      <c r="F1761" s="22" t="str">
        <f>TEXT('Store Data - 2017'!$D1761,"mmmm")</f>
        <v>December</v>
      </c>
      <c r="G1761" s="22" t="str">
        <f>TEXT('Store Data - 2017'!$D1761,"dddd")</f>
        <v>Friday</v>
      </c>
      <c r="H1761" s="16" t="s">
        <v>22</v>
      </c>
      <c r="I1761" s="16" t="s">
        <v>3259</v>
      </c>
      <c r="J1761" s="16" t="s">
        <v>3260</v>
      </c>
      <c r="K1761" s="21">
        <f>1/COUNTIF(J:J,'Store Data - 2017'!$J1761)</f>
        <v>0.16666666666666666</v>
      </c>
      <c r="L1761" s="16" t="s">
        <v>25</v>
      </c>
      <c r="M1761" s="16" t="s">
        <v>26</v>
      </c>
      <c r="N1761" s="16" t="s">
        <v>4607</v>
      </c>
      <c r="O1761" s="16" t="s">
        <v>433</v>
      </c>
      <c r="P1761" s="16">
        <v>98026</v>
      </c>
      <c r="Q1761" s="16" t="s">
        <v>120</v>
      </c>
      <c r="R1761" s="16" t="s">
        <v>4608</v>
      </c>
      <c r="S1761" s="16" t="s">
        <v>31</v>
      </c>
      <c r="T1761" s="16" t="s">
        <v>172</v>
      </c>
      <c r="U1761" s="16" t="s">
        <v>4609</v>
      </c>
      <c r="V1761" s="18">
        <v>19.600000000000001</v>
      </c>
      <c r="W1761" s="16">
        <v>5</v>
      </c>
      <c r="X1761" s="16">
        <v>0</v>
      </c>
      <c r="Y1761" s="18">
        <v>9.6039999999999992</v>
      </c>
    </row>
    <row r="1762" spans="1:25" x14ac:dyDescent="0.3">
      <c r="A1762" s="13">
        <v>5458</v>
      </c>
      <c r="B1762" s="13" t="s">
        <v>4606</v>
      </c>
      <c r="C1762" s="21">
        <f>1/COUNTIF(B:B,'Store Data - 2017'!$B1762)</f>
        <v>0.5</v>
      </c>
      <c r="D1762" s="14">
        <v>43098</v>
      </c>
      <c r="E1762" s="14">
        <v>43102</v>
      </c>
      <c r="F1762" s="22" t="str">
        <f>TEXT('Store Data - 2017'!$D1762,"mmmm")</f>
        <v>December</v>
      </c>
      <c r="G1762" s="22" t="str">
        <f>TEXT('Store Data - 2017'!$D1762,"dddd")</f>
        <v>Friday</v>
      </c>
      <c r="H1762" s="13" t="s">
        <v>22</v>
      </c>
      <c r="I1762" s="13" t="s">
        <v>3259</v>
      </c>
      <c r="J1762" s="13" t="s">
        <v>3260</v>
      </c>
      <c r="K1762" s="21">
        <f>1/COUNTIF(J:J,'Store Data - 2017'!$J1762)</f>
        <v>0.16666666666666666</v>
      </c>
      <c r="L1762" s="13" t="s">
        <v>25</v>
      </c>
      <c r="M1762" s="13" t="s">
        <v>26</v>
      </c>
      <c r="N1762" s="13" t="s">
        <v>4607</v>
      </c>
      <c r="O1762" s="13" t="s">
        <v>433</v>
      </c>
      <c r="P1762" s="13">
        <v>98026</v>
      </c>
      <c r="Q1762" s="13" t="s">
        <v>120</v>
      </c>
      <c r="R1762" s="13" t="s">
        <v>4610</v>
      </c>
      <c r="S1762" s="13" t="s">
        <v>42</v>
      </c>
      <c r="T1762" s="13" t="s">
        <v>87</v>
      </c>
      <c r="U1762" s="13" t="s">
        <v>4611</v>
      </c>
      <c r="V1762" s="15">
        <v>68.459999999999994</v>
      </c>
      <c r="W1762" s="13">
        <v>2</v>
      </c>
      <c r="X1762" s="13">
        <v>0</v>
      </c>
      <c r="Y1762" s="15">
        <v>20.538</v>
      </c>
    </row>
    <row r="1763" spans="1:25" x14ac:dyDescent="0.3">
      <c r="A1763" s="16">
        <v>5459</v>
      </c>
      <c r="B1763" s="16" t="s">
        <v>4612</v>
      </c>
      <c r="C1763" s="21">
        <f>1/COUNTIF(B:B,'Store Data - 2017'!$B1763)</f>
        <v>0.5</v>
      </c>
      <c r="D1763" s="17">
        <v>42982</v>
      </c>
      <c r="E1763" s="17">
        <v>42984</v>
      </c>
      <c r="F1763" s="22" t="str">
        <f>TEXT('Store Data - 2017'!$D1763,"mmmm")</f>
        <v>September</v>
      </c>
      <c r="G1763" s="22" t="str">
        <f>TEXT('Store Data - 2017'!$D1763,"dddd")</f>
        <v>Monday</v>
      </c>
      <c r="H1763" s="16" t="s">
        <v>35</v>
      </c>
      <c r="I1763" s="16" t="s">
        <v>3113</v>
      </c>
      <c r="J1763" s="16" t="s">
        <v>3114</v>
      </c>
      <c r="K1763" s="21">
        <f>1/COUNTIF(J:J,'Store Data - 2017'!$J1763)</f>
        <v>0.14285714285714285</v>
      </c>
      <c r="L1763" s="16" t="s">
        <v>25</v>
      </c>
      <c r="M1763" s="16" t="s">
        <v>26</v>
      </c>
      <c r="N1763" s="16" t="s">
        <v>133</v>
      </c>
      <c r="O1763" s="16" t="s">
        <v>134</v>
      </c>
      <c r="P1763" s="16">
        <v>94122</v>
      </c>
      <c r="Q1763" s="16" t="s">
        <v>120</v>
      </c>
      <c r="R1763" s="16" t="s">
        <v>4326</v>
      </c>
      <c r="S1763" s="16" t="s">
        <v>31</v>
      </c>
      <c r="T1763" s="16" t="s">
        <v>84</v>
      </c>
      <c r="U1763" s="16" t="s">
        <v>4327</v>
      </c>
      <c r="V1763" s="18">
        <v>13.343999999999999</v>
      </c>
      <c r="W1763" s="16">
        <v>6</v>
      </c>
      <c r="X1763" s="16">
        <v>0.2</v>
      </c>
      <c r="Y1763" s="18">
        <v>4.3368000000000002</v>
      </c>
    </row>
    <row r="1764" spans="1:25" x14ac:dyDescent="0.3">
      <c r="A1764" s="13">
        <v>5460</v>
      </c>
      <c r="B1764" s="13" t="s">
        <v>4612</v>
      </c>
      <c r="C1764" s="21">
        <f>1/COUNTIF(B:B,'Store Data - 2017'!$B1764)</f>
        <v>0.5</v>
      </c>
      <c r="D1764" s="14">
        <v>42982</v>
      </c>
      <c r="E1764" s="14">
        <v>42984</v>
      </c>
      <c r="F1764" s="22" t="str">
        <f>TEXT('Store Data - 2017'!$D1764,"mmmm")</f>
        <v>September</v>
      </c>
      <c r="G1764" s="22" t="str">
        <f>TEXT('Store Data - 2017'!$D1764,"dddd")</f>
        <v>Monday</v>
      </c>
      <c r="H1764" s="13" t="s">
        <v>35</v>
      </c>
      <c r="I1764" s="13" t="s">
        <v>3113</v>
      </c>
      <c r="J1764" s="13" t="s">
        <v>3114</v>
      </c>
      <c r="K1764" s="21">
        <f>1/COUNTIF(J:J,'Store Data - 2017'!$J1764)</f>
        <v>0.14285714285714285</v>
      </c>
      <c r="L1764" s="13" t="s">
        <v>25</v>
      </c>
      <c r="M1764" s="13" t="s">
        <v>26</v>
      </c>
      <c r="N1764" s="13" t="s">
        <v>133</v>
      </c>
      <c r="O1764" s="13" t="s">
        <v>134</v>
      </c>
      <c r="P1764" s="13">
        <v>94122</v>
      </c>
      <c r="Q1764" s="13" t="s">
        <v>120</v>
      </c>
      <c r="R1764" s="13" t="s">
        <v>4613</v>
      </c>
      <c r="S1764" s="13" t="s">
        <v>42</v>
      </c>
      <c r="T1764" s="13" t="s">
        <v>251</v>
      </c>
      <c r="U1764" s="13" t="s">
        <v>4614</v>
      </c>
      <c r="V1764" s="15">
        <v>1478.2719999999999</v>
      </c>
      <c r="W1764" s="13">
        <v>8</v>
      </c>
      <c r="X1764" s="13">
        <v>0.2</v>
      </c>
      <c r="Y1764" s="15">
        <v>92.391999999999996</v>
      </c>
    </row>
    <row r="1765" spans="1:25" x14ac:dyDescent="0.3">
      <c r="A1765" s="16">
        <v>5462</v>
      </c>
      <c r="B1765" s="16" t="s">
        <v>4615</v>
      </c>
      <c r="C1765" s="21">
        <f>1/COUNTIF(B:B,'Store Data - 2017'!$B1765)</f>
        <v>1</v>
      </c>
      <c r="D1765" s="17">
        <v>43006</v>
      </c>
      <c r="E1765" s="17">
        <v>43012</v>
      </c>
      <c r="F1765" s="22" t="str">
        <f>TEXT('Store Data - 2017'!$D1765,"mmmm")</f>
        <v>September</v>
      </c>
      <c r="G1765" s="22" t="str">
        <f>TEXT('Store Data - 2017'!$D1765,"dddd")</f>
        <v>Thursday</v>
      </c>
      <c r="H1765" s="16" t="s">
        <v>22</v>
      </c>
      <c r="I1765" s="16" t="s">
        <v>4118</v>
      </c>
      <c r="J1765" s="16" t="s">
        <v>4119</v>
      </c>
      <c r="K1765" s="21">
        <f>1/COUNTIF(J:J,'Store Data - 2017'!$J1765)</f>
        <v>0.14285714285714285</v>
      </c>
      <c r="L1765" s="16" t="s">
        <v>25</v>
      </c>
      <c r="M1765" s="16" t="s">
        <v>26</v>
      </c>
      <c r="N1765" s="16" t="s">
        <v>452</v>
      </c>
      <c r="O1765" s="16" t="s">
        <v>134</v>
      </c>
      <c r="P1765" s="16">
        <v>90032</v>
      </c>
      <c r="Q1765" s="16" t="s">
        <v>120</v>
      </c>
      <c r="R1765" s="16" t="s">
        <v>1994</v>
      </c>
      <c r="S1765" s="16" t="s">
        <v>42</v>
      </c>
      <c r="T1765" s="16" t="s">
        <v>87</v>
      </c>
      <c r="U1765" s="16" t="s">
        <v>1995</v>
      </c>
      <c r="V1765" s="18">
        <v>9.24</v>
      </c>
      <c r="W1765" s="16">
        <v>3</v>
      </c>
      <c r="X1765" s="16">
        <v>0</v>
      </c>
      <c r="Y1765" s="18">
        <v>4.4352</v>
      </c>
    </row>
    <row r="1766" spans="1:25" x14ac:dyDescent="0.3">
      <c r="A1766" s="13">
        <v>5472</v>
      </c>
      <c r="B1766" s="13" t="s">
        <v>4616</v>
      </c>
      <c r="C1766" s="21">
        <f>1/COUNTIF(B:B,'Store Data - 2017'!$B1766)</f>
        <v>0.33333333333333331</v>
      </c>
      <c r="D1766" s="14">
        <v>43088</v>
      </c>
      <c r="E1766" s="14">
        <v>43092</v>
      </c>
      <c r="F1766" s="22" t="str">
        <f>TEXT('Store Data - 2017'!$D1766,"mmmm")</f>
        <v>December</v>
      </c>
      <c r="G1766" s="22" t="str">
        <f>TEXT('Store Data - 2017'!$D1766,"dddd")</f>
        <v>Tuesday</v>
      </c>
      <c r="H1766" s="13" t="s">
        <v>22</v>
      </c>
      <c r="I1766" s="13" t="s">
        <v>3387</v>
      </c>
      <c r="J1766" s="13" t="s">
        <v>3388</v>
      </c>
      <c r="K1766" s="21">
        <f>1/COUNTIF(J:J,'Store Data - 2017'!$J1766)</f>
        <v>0.125</v>
      </c>
      <c r="L1766" s="13" t="s">
        <v>25</v>
      </c>
      <c r="M1766" s="13" t="s">
        <v>26</v>
      </c>
      <c r="N1766" s="13" t="s">
        <v>4617</v>
      </c>
      <c r="O1766" s="13" t="s">
        <v>639</v>
      </c>
      <c r="P1766" s="13">
        <v>80134</v>
      </c>
      <c r="Q1766" s="13" t="s">
        <v>120</v>
      </c>
      <c r="R1766" s="13" t="s">
        <v>3269</v>
      </c>
      <c r="S1766" s="13" t="s">
        <v>42</v>
      </c>
      <c r="T1766" s="13" t="s">
        <v>87</v>
      </c>
      <c r="U1766" s="13" t="s">
        <v>3270</v>
      </c>
      <c r="V1766" s="15">
        <v>13.36</v>
      </c>
      <c r="W1766" s="13">
        <v>5</v>
      </c>
      <c r="X1766" s="13">
        <v>0.2</v>
      </c>
      <c r="Y1766" s="15">
        <v>4.008</v>
      </c>
    </row>
    <row r="1767" spans="1:25" x14ac:dyDescent="0.3">
      <c r="A1767" s="16">
        <v>5473</v>
      </c>
      <c r="B1767" s="16" t="s">
        <v>4616</v>
      </c>
      <c r="C1767" s="21">
        <f>1/COUNTIF(B:B,'Store Data - 2017'!$B1767)</f>
        <v>0.33333333333333331</v>
      </c>
      <c r="D1767" s="17">
        <v>43088</v>
      </c>
      <c r="E1767" s="17">
        <v>43092</v>
      </c>
      <c r="F1767" s="22" t="str">
        <f>TEXT('Store Data - 2017'!$D1767,"mmmm")</f>
        <v>December</v>
      </c>
      <c r="G1767" s="22" t="str">
        <f>TEXT('Store Data - 2017'!$D1767,"dddd")</f>
        <v>Tuesday</v>
      </c>
      <c r="H1767" s="16" t="s">
        <v>22</v>
      </c>
      <c r="I1767" s="16" t="s">
        <v>3387</v>
      </c>
      <c r="J1767" s="16" t="s">
        <v>3388</v>
      </c>
      <c r="K1767" s="21">
        <f>1/COUNTIF(J:J,'Store Data - 2017'!$J1767)</f>
        <v>0.125</v>
      </c>
      <c r="L1767" s="16" t="s">
        <v>25</v>
      </c>
      <c r="M1767" s="16" t="s">
        <v>26</v>
      </c>
      <c r="N1767" s="16" t="s">
        <v>4617</v>
      </c>
      <c r="O1767" s="16" t="s">
        <v>639</v>
      </c>
      <c r="P1767" s="16">
        <v>80134</v>
      </c>
      <c r="Q1767" s="16" t="s">
        <v>120</v>
      </c>
      <c r="R1767" s="16" t="s">
        <v>4618</v>
      </c>
      <c r="S1767" s="16" t="s">
        <v>31</v>
      </c>
      <c r="T1767" s="16" t="s">
        <v>70</v>
      </c>
      <c r="U1767" s="16" t="s">
        <v>4619</v>
      </c>
      <c r="V1767" s="18">
        <v>78.256</v>
      </c>
      <c r="W1767" s="16">
        <v>2</v>
      </c>
      <c r="X1767" s="16">
        <v>0.2</v>
      </c>
      <c r="Y1767" s="18">
        <v>-17.607600000000001</v>
      </c>
    </row>
    <row r="1768" spans="1:25" x14ac:dyDescent="0.3">
      <c r="A1768" s="13">
        <v>5474</v>
      </c>
      <c r="B1768" s="13" t="s">
        <v>4616</v>
      </c>
      <c r="C1768" s="21">
        <f>1/COUNTIF(B:B,'Store Data - 2017'!$B1768)</f>
        <v>0.33333333333333331</v>
      </c>
      <c r="D1768" s="14">
        <v>43088</v>
      </c>
      <c r="E1768" s="14">
        <v>43092</v>
      </c>
      <c r="F1768" s="22" t="str">
        <f>TEXT('Store Data - 2017'!$D1768,"mmmm")</f>
        <v>December</v>
      </c>
      <c r="G1768" s="22" t="str">
        <f>TEXT('Store Data - 2017'!$D1768,"dddd")</f>
        <v>Tuesday</v>
      </c>
      <c r="H1768" s="13" t="s">
        <v>22</v>
      </c>
      <c r="I1768" s="13" t="s">
        <v>3387</v>
      </c>
      <c r="J1768" s="13" t="s">
        <v>3388</v>
      </c>
      <c r="K1768" s="21">
        <f>1/COUNTIF(J:J,'Store Data - 2017'!$J1768)</f>
        <v>0.125</v>
      </c>
      <c r="L1768" s="13" t="s">
        <v>25</v>
      </c>
      <c r="M1768" s="13" t="s">
        <v>26</v>
      </c>
      <c r="N1768" s="13" t="s">
        <v>4617</v>
      </c>
      <c r="O1768" s="13" t="s">
        <v>639</v>
      </c>
      <c r="P1768" s="13">
        <v>80134</v>
      </c>
      <c r="Q1768" s="13" t="s">
        <v>120</v>
      </c>
      <c r="R1768" s="13" t="s">
        <v>1992</v>
      </c>
      <c r="S1768" s="13" t="s">
        <v>42</v>
      </c>
      <c r="T1768" s="13" t="s">
        <v>425</v>
      </c>
      <c r="U1768" s="13" t="s">
        <v>1993</v>
      </c>
      <c r="V1768" s="15">
        <v>102.018</v>
      </c>
      <c r="W1768" s="13">
        <v>7</v>
      </c>
      <c r="X1768" s="13">
        <v>0.7</v>
      </c>
      <c r="Y1768" s="15">
        <v>-183.63239999999999</v>
      </c>
    </row>
    <row r="1769" spans="1:25" x14ac:dyDescent="0.3">
      <c r="A1769" s="16">
        <v>5475</v>
      </c>
      <c r="B1769" s="16" t="s">
        <v>4620</v>
      </c>
      <c r="C1769" s="21">
        <f>1/COUNTIF(B:B,'Store Data - 2017'!$B1769)</f>
        <v>1</v>
      </c>
      <c r="D1769" s="17">
        <v>43095</v>
      </c>
      <c r="E1769" s="17">
        <v>43095</v>
      </c>
      <c r="F1769" s="22" t="str">
        <f>TEXT('Store Data - 2017'!$D1769,"mmmm")</f>
        <v>December</v>
      </c>
      <c r="G1769" s="22" t="str">
        <f>TEXT('Store Data - 2017'!$D1769,"dddd")</f>
        <v>Tuesday</v>
      </c>
      <c r="H1769" s="16" t="s">
        <v>760</v>
      </c>
      <c r="I1769" s="16" t="s">
        <v>4621</v>
      </c>
      <c r="J1769" s="16" t="s">
        <v>4622</v>
      </c>
      <c r="K1769" s="21">
        <f>1/COUNTIF(J:J,'Store Data - 2017'!$J1769)</f>
        <v>1</v>
      </c>
      <c r="L1769" s="16" t="s">
        <v>57</v>
      </c>
      <c r="M1769" s="16" t="s">
        <v>26</v>
      </c>
      <c r="N1769" s="16" t="s">
        <v>3418</v>
      </c>
      <c r="O1769" s="16" t="s">
        <v>1581</v>
      </c>
      <c r="P1769" s="16">
        <v>68025</v>
      </c>
      <c r="Q1769" s="16" t="s">
        <v>51</v>
      </c>
      <c r="R1769" s="16" t="s">
        <v>548</v>
      </c>
      <c r="S1769" s="16" t="s">
        <v>31</v>
      </c>
      <c r="T1769" s="16" t="s">
        <v>70</v>
      </c>
      <c r="U1769" s="16" t="s">
        <v>549</v>
      </c>
      <c r="V1769" s="18">
        <v>750.68</v>
      </c>
      <c r="W1769" s="16">
        <v>2</v>
      </c>
      <c r="X1769" s="16">
        <v>0</v>
      </c>
      <c r="Y1769" s="18">
        <v>37.533999999999999</v>
      </c>
    </row>
    <row r="1770" spans="1:25" x14ac:dyDescent="0.3">
      <c r="A1770" s="13">
        <v>5476</v>
      </c>
      <c r="B1770" s="13" t="s">
        <v>4623</v>
      </c>
      <c r="C1770" s="21">
        <f>1/COUNTIF(B:B,'Store Data - 2017'!$B1770)</f>
        <v>0.33333333333333331</v>
      </c>
      <c r="D1770" s="14">
        <v>42901</v>
      </c>
      <c r="E1770" s="14">
        <v>42904</v>
      </c>
      <c r="F1770" s="22" t="str">
        <f>TEXT('Store Data - 2017'!$D1770,"mmmm")</f>
        <v>June</v>
      </c>
      <c r="G1770" s="22" t="str">
        <f>TEXT('Store Data - 2017'!$D1770,"dddd")</f>
        <v>Thursday</v>
      </c>
      <c r="H1770" s="13" t="s">
        <v>80</v>
      </c>
      <c r="I1770" s="13" t="s">
        <v>3273</v>
      </c>
      <c r="J1770" s="13" t="s">
        <v>3274</v>
      </c>
      <c r="K1770" s="21">
        <f>1/COUNTIF(J:J,'Store Data - 2017'!$J1770)</f>
        <v>5.2631578947368418E-2</v>
      </c>
      <c r="L1770" s="13" t="s">
        <v>48</v>
      </c>
      <c r="M1770" s="13" t="s">
        <v>26</v>
      </c>
      <c r="N1770" s="13" t="s">
        <v>3109</v>
      </c>
      <c r="O1770" s="13" t="s">
        <v>108</v>
      </c>
      <c r="P1770" s="13">
        <v>55369</v>
      </c>
      <c r="Q1770" s="13" t="s">
        <v>51</v>
      </c>
      <c r="R1770" s="13" t="s">
        <v>4624</v>
      </c>
      <c r="S1770" s="13" t="s">
        <v>31</v>
      </c>
      <c r="T1770" s="13" t="s">
        <v>113</v>
      </c>
      <c r="U1770" s="13" t="s">
        <v>4625</v>
      </c>
      <c r="V1770" s="15">
        <v>44.4</v>
      </c>
      <c r="W1770" s="13">
        <v>3</v>
      </c>
      <c r="X1770" s="13">
        <v>0</v>
      </c>
      <c r="Y1770" s="15">
        <v>22.2</v>
      </c>
    </row>
    <row r="1771" spans="1:25" x14ac:dyDescent="0.3">
      <c r="A1771" s="16">
        <v>5477</v>
      </c>
      <c r="B1771" s="16" t="s">
        <v>4623</v>
      </c>
      <c r="C1771" s="21">
        <f>1/COUNTIF(B:B,'Store Data - 2017'!$B1771)</f>
        <v>0.33333333333333331</v>
      </c>
      <c r="D1771" s="17">
        <v>42901</v>
      </c>
      <c r="E1771" s="17">
        <v>42904</v>
      </c>
      <c r="F1771" s="22" t="str">
        <f>TEXT('Store Data - 2017'!$D1771,"mmmm")</f>
        <v>June</v>
      </c>
      <c r="G1771" s="22" t="str">
        <f>TEXT('Store Data - 2017'!$D1771,"dddd")</f>
        <v>Thursday</v>
      </c>
      <c r="H1771" s="16" t="s">
        <v>80</v>
      </c>
      <c r="I1771" s="16" t="s">
        <v>3273</v>
      </c>
      <c r="J1771" s="16" t="s">
        <v>3274</v>
      </c>
      <c r="K1771" s="21">
        <f>1/COUNTIF(J:J,'Store Data - 2017'!$J1771)</f>
        <v>5.2631578947368418E-2</v>
      </c>
      <c r="L1771" s="16" t="s">
        <v>48</v>
      </c>
      <c r="M1771" s="16" t="s">
        <v>26</v>
      </c>
      <c r="N1771" s="16" t="s">
        <v>3109</v>
      </c>
      <c r="O1771" s="16" t="s">
        <v>108</v>
      </c>
      <c r="P1771" s="16">
        <v>55369</v>
      </c>
      <c r="Q1771" s="16" t="s">
        <v>51</v>
      </c>
      <c r="R1771" s="16" t="s">
        <v>2491</v>
      </c>
      <c r="S1771" s="16" t="s">
        <v>31</v>
      </c>
      <c r="T1771" s="16" t="s">
        <v>70</v>
      </c>
      <c r="U1771" s="16" t="s">
        <v>2492</v>
      </c>
      <c r="V1771" s="18">
        <v>84.55</v>
      </c>
      <c r="W1771" s="16">
        <v>5</v>
      </c>
      <c r="X1771" s="16">
        <v>0</v>
      </c>
      <c r="Y1771" s="18">
        <v>22.828499999999998</v>
      </c>
    </row>
    <row r="1772" spans="1:25" x14ac:dyDescent="0.3">
      <c r="A1772" s="13">
        <v>5478</v>
      </c>
      <c r="B1772" s="13" t="s">
        <v>4623</v>
      </c>
      <c r="C1772" s="21">
        <f>1/COUNTIF(B:B,'Store Data - 2017'!$B1772)</f>
        <v>0.33333333333333331</v>
      </c>
      <c r="D1772" s="14">
        <v>42901</v>
      </c>
      <c r="E1772" s="14">
        <v>42904</v>
      </c>
      <c r="F1772" s="22" t="str">
        <f>TEXT('Store Data - 2017'!$D1772,"mmmm")</f>
        <v>June</v>
      </c>
      <c r="G1772" s="22" t="str">
        <f>TEXT('Store Data - 2017'!$D1772,"dddd")</f>
        <v>Thursday</v>
      </c>
      <c r="H1772" s="13" t="s">
        <v>80</v>
      </c>
      <c r="I1772" s="13" t="s">
        <v>3273</v>
      </c>
      <c r="J1772" s="13" t="s">
        <v>3274</v>
      </c>
      <c r="K1772" s="21">
        <f>1/COUNTIF(J:J,'Store Data - 2017'!$J1772)</f>
        <v>5.2631578947368418E-2</v>
      </c>
      <c r="L1772" s="13" t="s">
        <v>48</v>
      </c>
      <c r="M1772" s="13" t="s">
        <v>26</v>
      </c>
      <c r="N1772" s="13" t="s">
        <v>3109</v>
      </c>
      <c r="O1772" s="13" t="s">
        <v>108</v>
      </c>
      <c r="P1772" s="13">
        <v>55369</v>
      </c>
      <c r="Q1772" s="13" t="s">
        <v>51</v>
      </c>
      <c r="R1772" s="13" t="s">
        <v>4006</v>
      </c>
      <c r="S1772" s="13" t="s">
        <v>31</v>
      </c>
      <c r="T1772" s="13" t="s">
        <v>32</v>
      </c>
      <c r="U1772" s="13" t="s">
        <v>4007</v>
      </c>
      <c r="V1772" s="15">
        <v>17.940000000000001</v>
      </c>
      <c r="W1772" s="13">
        <v>3</v>
      </c>
      <c r="X1772" s="13">
        <v>0</v>
      </c>
      <c r="Y1772" s="15">
        <v>8.7905999999999995</v>
      </c>
    </row>
    <row r="1773" spans="1:25" x14ac:dyDescent="0.3">
      <c r="A1773" s="16">
        <v>5481</v>
      </c>
      <c r="B1773" s="16" t="s">
        <v>4626</v>
      </c>
      <c r="C1773" s="21">
        <f>1/COUNTIF(B:B,'Store Data - 2017'!$B1773)</f>
        <v>0.25</v>
      </c>
      <c r="D1773" s="17">
        <v>43016</v>
      </c>
      <c r="E1773" s="17">
        <v>43022</v>
      </c>
      <c r="F1773" s="22" t="str">
        <f>TEXT('Store Data - 2017'!$D1773,"mmmm")</f>
        <v>October</v>
      </c>
      <c r="G1773" s="22" t="str">
        <f>TEXT('Store Data - 2017'!$D1773,"dddd")</f>
        <v>Sunday</v>
      </c>
      <c r="H1773" s="16" t="s">
        <v>22</v>
      </c>
      <c r="I1773" s="16" t="s">
        <v>4627</v>
      </c>
      <c r="J1773" s="16" t="s">
        <v>4628</v>
      </c>
      <c r="K1773" s="21">
        <f>1/COUNTIF(J:J,'Store Data - 2017'!$J1773)</f>
        <v>0.1</v>
      </c>
      <c r="L1773" s="16" t="s">
        <v>57</v>
      </c>
      <c r="M1773" s="16" t="s">
        <v>26</v>
      </c>
      <c r="N1773" s="16" t="s">
        <v>876</v>
      </c>
      <c r="O1773" s="16" t="s">
        <v>134</v>
      </c>
      <c r="P1773" s="16">
        <v>92105</v>
      </c>
      <c r="Q1773" s="16" t="s">
        <v>120</v>
      </c>
      <c r="R1773" s="16" t="s">
        <v>1424</v>
      </c>
      <c r="S1773" s="16" t="s">
        <v>61</v>
      </c>
      <c r="T1773" s="16" t="s">
        <v>62</v>
      </c>
      <c r="U1773" s="16" t="s">
        <v>1425</v>
      </c>
      <c r="V1773" s="18">
        <v>103.19199999999999</v>
      </c>
      <c r="W1773" s="16">
        <v>1</v>
      </c>
      <c r="X1773" s="16">
        <v>0.2</v>
      </c>
      <c r="Y1773" s="18">
        <v>11.6091</v>
      </c>
    </row>
    <row r="1774" spans="1:25" x14ac:dyDescent="0.3">
      <c r="A1774" s="13">
        <v>5482</v>
      </c>
      <c r="B1774" s="13" t="s">
        <v>4626</v>
      </c>
      <c r="C1774" s="21">
        <f>1/COUNTIF(B:B,'Store Data - 2017'!$B1774)</f>
        <v>0.25</v>
      </c>
      <c r="D1774" s="14">
        <v>43016</v>
      </c>
      <c r="E1774" s="14">
        <v>43022</v>
      </c>
      <c r="F1774" s="22" t="str">
        <f>TEXT('Store Data - 2017'!$D1774,"mmmm")</f>
        <v>October</v>
      </c>
      <c r="G1774" s="22" t="str">
        <f>TEXT('Store Data - 2017'!$D1774,"dddd")</f>
        <v>Sunday</v>
      </c>
      <c r="H1774" s="13" t="s">
        <v>22</v>
      </c>
      <c r="I1774" s="13" t="s">
        <v>4627</v>
      </c>
      <c r="J1774" s="13" t="s">
        <v>4628</v>
      </c>
      <c r="K1774" s="21">
        <f>1/COUNTIF(J:J,'Store Data - 2017'!$J1774)</f>
        <v>0.1</v>
      </c>
      <c r="L1774" s="13" t="s">
        <v>57</v>
      </c>
      <c r="M1774" s="13" t="s">
        <v>26</v>
      </c>
      <c r="N1774" s="13" t="s">
        <v>876</v>
      </c>
      <c r="O1774" s="13" t="s">
        <v>134</v>
      </c>
      <c r="P1774" s="13">
        <v>92105</v>
      </c>
      <c r="Q1774" s="13" t="s">
        <v>120</v>
      </c>
      <c r="R1774" s="13" t="s">
        <v>3347</v>
      </c>
      <c r="S1774" s="13" t="s">
        <v>61</v>
      </c>
      <c r="T1774" s="13" t="s">
        <v>110</v>
      </c>
      <c r="U1774" s="13" t="s">
        <v>3348</v>
      </c>
      <c r="V1774" s="15">
        <v>36</v>
      </c>
      <c r="W1774" s="13">
        <v>2</v>
      </c>
      <c r="X1774" s="13">
        <v>0</v>
      </c>
      <c r="Y1774" s="15">
        <v>6.48</v>
      </c>
    </row>
    <row r="1775" spans="1:25" x14ac:dyDescent="0.3">
      <c r="A1775" s="16">
        <v>5483</v>
      </c>
      <c r="B1775" s="16" t="s">
        <v>4626</v>
      </c>
      <c r="C1775" s="21">
        <f>1/COUNTIF(B:B,'Store Data - 2017'!$B1775)</f>
        <v>0.25</v>
      </c>
      <c r="D1775" s="17">
        <v>43016</v>
      </c>
      <c r="E1775" s="17">
        <v>43022</v>
      </c>
      <c r="F1775" s="22" t="str">
        <f>TEXT('Store Data - 2017'!$D1775,"mmmm")</f>
        <v>October</v>
      </c>
      <c r="G1775" s="22" t="str">
        <f>TEXT('Store Data - 2017'!$D1775,"dddd")</f>
        <v>Sunday</v>
      </c>
      <c r="H1775" s="16" t="s">
        <v>22</v>
      </c>
      <c r="I1775" s="16" t="s">
        <v>4627</v>
      </c>
      <c r="J1775" s="16" t="s">
        <v>4628</v>
      </c>
      <c r="K1775" s="21">
        <f>1/COUNTIF(J:J,'Store Data - 2017'!$J1775)</f>
        <v>0.1</v>
      </c>
      <c r="L1775" s="16" t="s">
        <v>57</v>
      </c>
      <c r="M1775" s="16" t="s">
        <v>26</v>
      </c>
      <c r="N1775" s="16" t="s">
        <v>876</v>
      </c>
      <c r="O1775" s="16" t="s">
        <v>134</v>
      </c>
      <c r="P1775" s="16">
        <v>92105</v>
      </c>
      <c r="Q1775" s="16" t="s">
        <v>120</v>
      </c>
      <c r="R1775" s="16" t="s">
        <v>809</v>
      </c>
      <c r="S1775" s="16" t="s">
        <v>61</v>
      </c>
      <c r="T1775" s="16" t="s">
        <v>110</v>
      </c>
      <c r="U1775" s="16" t="s">
        <v>810</v>
      </c>
      <c r="V1775" s="18">
        <v>239.96</v>
      </c>
      <c r="W1775" s="16">
        <v>4</v>
      </c>
      <c r="X1775" s="16">
        <v>0</v>
      </c>
      <c r="Y1775" s="18">
        <v>115.1808</v>
      </c>
    </row>
    <row r="1776" spans="1:25" x14ac:dyDescent="0.3">
      <c r="A1776" s="13">
        <v>5484</v>
      </c>
      <c r="B1776" s="13" t="s">
        <v>4626</v>
      </c>
      <c r="C1776" s="21">
        <f>1/COUNTIF(B:B,'Store Data - 2017'!$B1776)</f>
        <v>0.25</v>
      </c>
      <c r="D1776" s="14">
        <v>43016</v>
      </c>
      <c r="E1776" s="14">
        <v>43022</v>
      </c>
      <c r="F1776" s="22" t="str">
        <f>TEXT('Store Data - 2017'!$D1776,"mmmm")</f>
        <v>October</v>
      </c>
      <c r="G1776" s="22" t="str">
        <f>TEXT('Store Data - 2017'!$D1776,"dddd")</f>
        <v>Sunday</v>
      </c>
      <c r="H1776" s="13" t="s">
        <v>22</v>
      </c>
      <c r="I1776" s="13" t="s">
        <v>4627</v>
      </c>
      <c r="J1776" s="13" t="s">
        <v>4628</v>
      </c>
      <c r="K1776" s="21">
        <f>1/COUNTIF(J:J,'Store Data - 2017'!$J1776)</f>
        <v>0.1</v>
      </c>
      <c r="L1776" s="13" t="s">
        <v>57</v>
      </c>
      <c r="M1776" s="13" t="s">
        <v>26</v>
      </c>
      <c r="N1776" s="13" t="s">
        <v>876</v>
      </c>
      <c r="O1776" s="13" t="s">
        <v>134</v>
      </c>
      <c r="P1776" s="13">
        <v>92105</v>
      </c>
      <c r="Q1776" s="13" t="s">
        <v>120</v>
      </c>
      <c r="R1776" s="13" t="s">
        <v>3176</v>
      </c>
      <c r="S1776" s="13" t="s">
        <v>31</v>
      </c>
      <c r="T1776" s="13" t="s">
        <v>70</v>
      </c>
      <c r="U1776" s="13" t="s">
        <v>3177</v>
      </c>
      <c r="V1776" s="15">
        <v>40.68</v>
      </c>
      <c r="W1776" s="13">
        <v>2</v>
      </c>
      <c r="X1776" s="13">
        <v>0</v>
      </c>
      <c r="Y1776" s="15">
        <v>0.40679999999999999</v>
      </c>
    </row>
    <row r="1777" spans="1:25" x14ac:dyDescent="0.3">
      <c r="A1777" s="16">
        <v>5485</v>
      </c>
      <c r="B1777" s="16" t="s">
        <v>4629</v>
      </c>
      <c r="C1777" s="21">
        <f>1/COUNTIF(B:B,'Store Data - 2017'!$B1777)</f>
        <v>1</v>
      </c>
      <c r="D1777" s="17">
        <v>42765</v>
      </c>
      <c r="E1777" s="17">
        <v>42770</v>
      </c>
      <c r="F1777" s="22" t="str">
        <f>TEXT('Store Data - 2017'!$D1777,"mmmm")</f>
        <v>January</v>
      </c>
      <c r="G1777" s="22" t="str">
        <f>TEXT('Store Data - 2017'!$D1777,"dddd")</f>
        <v>Monday</v>
      </c>
      <c r="H1777" s="16" t="s">
        <v>22</v>
      </c>
      <c r="I1777" s="16" t="s">
        <v>3883</v>
      </c>
      <c r="J1777" s="16" t="s">
        <v>3884</v>
      </c>
      <c r="K1777" s="21">
        <f>1/COUNTIF(J:J,'Store Data - 2017'!$J1777)</f>
        <v>0.33333333333333331</v>
      </c>
      <c r="L1777" s="16" t="s">
        <v>25</v>
      </c>
      <c r="M1777" s="16" t="s">
        <v>26</v>
      </c>
      <c r="N1777" s="16" t="s">
        <v>687</v>
      </c>
      <c r="O1777" s="16" t="s">
        <v>68</v>
      </c>
      <c r="P1777" s="16">
        <v>33142</v>
      </c>
      <c r="Q1777" s="16" t="s">
        <v>29</v>
      </c>
      <c r="R1777" s="16" t="s">
        <v>4630</v>
      </c>
      <c r="S1777" s="16" t="s">
        <v>42</v>
      </c>
      <c r="T1777" s="16" t="s">
        <v>43</v>
      </c>
      <c r="U1777" s="16" t="s">
        <v>4631</v>
      </c>
      <c r="V1777" s="18">
        <v>419.13600000000002</v>
      </c>
      <c r="W1777" s="16">
        <v>4</v>
      </c>
      <c r="X1777" s="16">
        <v>0.2</v>
      </c>
      <c r="Y1777" s="18">
        <v>-68.1096</v>
      </c>
    </row>
    <row r="1778" spans="1:25" x14ac:dyDescent="0.3">
      <c r="A1778" s="13">
        <v>5488</v>
      </c>
      <c r="B1778" s="13" t="s">
        <v>4632</v>
      </c>
      <c r="C1778" s="21">
        <f>1/COUNTIF(B:B,'Store Data - 2017'!$B1778)</f>
        <v>0.25</v>
      </c>
      <c r="D1778" s="14">
        <v>42826</v>
      </c>
      <c r="E1778" s="14">
        <v>42829</v>
      </c>
      <c r="F1778" s="22" t="str">
        <f>TEXT('Store Data - 2017'!$D1778,"mmmm")</f>
        <v>April</v>
      </c>
      <c r="G1778" s="22" t="str">
        <f>TEXT('Store Data - 2017'!$D1778,"dddd")</f>
        <v>Saturday</v>
      </c>
      <c r="H1778" s="13" t="s">
        <v>35</v>
      </c>
      <c r="I1778" s="13" t="s">
        <v>837</v>
      </c>
      <c r="J1778" s="13" t="s">
        <v>838</v>
      </c>
      <c r="K1778" s="21">
        <f>1/COUNTIF(J:J,'Store Data - 2017'!$J1778)</f>
        <v>8.3333333333333329E-2</v>
      </c>
      <c r="L1778" s="13" t="s">
        <v>57</v>
      </c>
      <c r="M1778" s="13" t="s">
        <v>26</v>
      </c>
      <c r="N1778" s="13" t="s">
        <v>584</v>
      </c>
      <c r="O1778" s="13" t="s">
        <v>68</v>
      </c>
      <c r="P1778" s="13">
        <v>32216</v>
      </c>
      <c r="Q1778" s="13" t="s">
        <v>29</v>
      </c>
      <c r="R1778" s="13" t="s">
        <v>4633</v>
      </c>
      <c r="S1778" s="13" t="s">
        <v>61</v>
      </c>
      <c r="T1778" s="13" t="s">
        <v>62</v>
      </c>
      <c r="U1778" s="13" t="s">
        <v>4634</v>
      </c>
      <c r="V1778" s="15">
        <v>23.975999999999999</v>
      </c>
      <c r="W1778" s="13">
        <v>3</v>
      </c>
      <c r="X1778" s="13">
        <v>0.2</v>
      </c>
      <c r="Y1778" s="15">
        <v>-5.6943000000000001</v>
      </c>
    </row>
    <row r="1779" spans="1:25" x14ac:dyDescent="0.3">
      <c r="A1779" s="16">
        <v>5489</v>
      </c>
      <c r="B1779" s="16" t="s">
        <v>4632</v>
      </c>
      <c r="C1779" s="21">
        <f>1/COUNTIF(B:B,'Store Data - 2017'!$B1779)</f>
        <v>0.25</v>
      </c>
      <c r="D1779" s="17">
        <v>42826</v>
      </c>
      <c r="E1779" s="17">
        <v>42829</v>
      </c>
      <c r="F1779" s="22" t="str">
        <f>TEXT('Store Data - 2017'!$D1779,"mmmm")</f>
        <v>April</v>
      </c>
      <c r="G1779" s="22" t="str">
        <f>TEXT('Store Data - 2017'!$D1779,"dddd")</f>
        <v>Saturday</v>
      </c>
      <c r="H1779" s="16" t="s">
        <v>35</v>
      </c>
      <c r="I1779" s="16" t="s">
        <v>837</v>
      </c>
      <c r="J1779" s="16" t="s">
        <v>838</v>
      </c>
      <c r="K1779" s="21">
        <f>1/COUNTIF(J:J,'Store Data - 2017'!$J1779)</f>
        <v>8.3333333333333329E-2</v>
      </c>
      <c r="L1779" s="16" t="s">
        <v>57</v>
      </c>
      <c r="M1779" s="16" t="s">
        <v>26</v>
      </c>
      <c r="N1779" s="16" t="s">
        <v>584</v>
      </c>
      <c r="O1779" s="16" t="s">
        <v>68</v>
      </c>
      <c r="P1779" s="16">
        <v>32216</v>
      </c>
      <c r="Q1779" s="16" t="s">
        <v>29</v>
      </c>
      <c r="R1779" s="16" t="s">
        <v>4635</v>
      </c>
      <c r="S1779" s="16" t="s">
        <v>31</v>
      </c>
      <c r="T1779" s="16" t="s">
        <v>113</v>
      </c>
      <c r="U1779" s="16" t="s">
        <v>4636</v>
      </c>
      <c r="V1779" s="18">
        <v>6.2640000000000002</v>
      </c>
      <c r="W1779" s="16">
        <v>3</v>
      </c>
      <c r="X1779" s="16">
        <v>0.2</v>
      </c>
      <c r="Y1779" s="18">
        <v>2.0358000000000001</v>
      </c>
    </row>
    <row r="1780" spans="1:25" x14ac:dyDescent="0.3">
      <c r="A1780" s="13">
        <v>5490</v>
      </c>
      <c r="B1780" s="13" t="s">
        <v>4632</v>
      </c>
      <c r="C1780" s="21">
        <f>1/COUNTIF(B:B,'Store Data - 2017'!$B1780)</f>
        <v>0.25</v>
      </c>
      <c r="D1780" s="14">
        <v>42826</v>
      </c>
      <c r="E1780" s="14">
        <v>42829</v>
      </c>
      <c r="F1780" s="22" t="str">
        <f>TEXT('Store Data - 2017'!$D1780,"mmmm")</f>
        <v>April</v>
      </c>
      <c r="G1780" s="22" t="str">
        <f>TEXT('Store Data - 2017'!$D1780,"dddd")</f>
        <v>Saturday</v>
      </c>
      <c r="H1780" s="13" t="s">
        <v>35</v>
      </c>
      <c r="I1780" s="13" t="s">
        <v>837</v>
      </c>
      <c r="J1780" s="13" t="s">
        <v>838</v>
      </c>
      <c r="K1780" s="21">
        <f>1/COUNTIF(J:J,'Store Data - 2017'!$J1780)</f>
        <v>8.3333333333333329E-2</v>
      </c>
      <c r="L1780" s="13" t="s">
        <v>57</v>
      </c>
      <c r="M1780" s="13" t="s">
        <v>26</v>
      </c>
      <c r="N1780" s="13" t="s">
        <v>584</v>
      </c>
      <c r="O1780" s="13" t="s">
        <v>68</v>
      </c>
      <c r="P1780" s="13">
        <v>32216</v>
      </c>
      <c r="Q1780" s="13" t="s">
        <v>29</v>
      </c>
      <c r="R1780" s="13" t="s">
        <v>4637</v>
      </c>
      <c r="S1780" s="13" t="s">
        <v>31</v>
      </c>
      <c r="T1780" s="13" t="s">
        <v>190</v>
      </c>
      <c r="U1780" s="13" t="s">
        <v>405</v>
      </c>
      <c r="V1780" s="15">
        <v>20.808</v>
      </c>
      <c r="W1780" s="13">
        <v>3</v>
      </c>
      <c r="X1780" s="13">
        <v>0.2</v>
      </c>
      <c r="Y1780" s="15">
        <v>1.8207</v>
      </c>
    </row>
    <row r="1781" spans="1:25" x14ac:dyDescent="0.3">
      <c r="A1781" s="16">
        <v>5491</v>
      </c>
      <c r="B1781" s="16" t="s">
        <v>4632</v>
      </c>
      <c r="C1781" s="21">
        <f>1/COUNTIF(B:B,'Store Data - 2017'!$B1781)</f>
        <v>0.25</v>
      </c>
      <c r="D1781" s="17">
        <v>42826</v>
      </c>
      <c r="E1781" s="17">
        <v>42829</v>
      </c>
      <c r="F1781" s="22" t="str">
        <f>TEXT('Store Data - 2017'!$D1781,"mmmm")</f>
        <v>April</v>
      </c>
      <c r="G1781" s="22" t="str">
        <f>TEXT('Store Data - 2017'!$D1781,"dddd")</f>
        <v>Saturday</v>
      </c>
      <c r="H1781" s="16" t="s">
        <v>35</v>
      </c>
      <c r="I1781" s="16" t="s">
        <v>837</v>
      </c>
      <c r="J1781" s="16" t="s">
        <v>838</v>
      </c>
      <c r="K1781" s="21">
        <f>1/COUNTIF(J:J,'Store Data - 2017'!$J1781)</f>
        <v>8.3333333333333329E-2</v>
      </c>
      <c r="L1781" s="16" t="s">
        <v>57</v>
      </c>
      <c r="M1781" s="16" t="s">
        <v>26</v>
      </c>
      <c r="N1781" s="16" t="s">
        <v>584</v>
      </c>
      <c r="O1781" s="16" t="s">
        <v>68</v>
      </c>
      <c r="P1781" s="16">
        <v>32216</v>
      </c>
      <c r="Q1781" s="16" t="s">
        <v>29</v>
      </c>
      <c r="R1781" s="16" t="s">
        <v>3483</v>
      </c>
      <c r="S1781" s="16" t="s">
        <v>42</v>
      </c>
      <c r="T1781" s="16" t="s">
        <v>43</v>
      </c>
      <c r="U1781" s="16" t="s">
        <v>3484</v>
      </c>
      <c r="V1781" s="18">
        <v>218.352</v>
      </c>
      <c r="W1781" s="16">
        <v>3</v>
      </c>
      <c r="X1781" s="16">
        <v>0.2</v>
      </c>
      <c r="Y1781" s="18">
        <v>-19.105799999999999</v>
      </c>
    </row>
    <row r="1782" spans="1:25" x14ac:dyDescent="0.3">
      <c r="A1782" s="13">
        <v>5492</v>
      </c>
      <c r="B1782" s="13" t="s">
        <v>4638</v>
      </c>
      <c r="C1782" s="21">
        <f>1/COUNTIF(B:B,'Store Data - 2017'!$B1782)</f>
        <v>1</v>
      </c>
      <c r="D1782" s="14">
        <v>42761</v>
      </c>
      <c r="E1782" s="14">
        <v>42762</v>
      </c>
      <c r="F1782" s="22" t="str">
        <f>TEXT('Store Data - 2017'!$D1782,"mmmm")</f>
        <v>January</v>
      </c>
      <c r="G1782" s="22" t="str">
        <f>TEXT('Store Data - 2017'!$D1782,"dddd")</f>
        <v>Thursday</v>
      </c>
      <c r="H1782" s="13" t="s">
        <v>80</v>
      </c>
      <c r="I1782" s="13" t="s">
        <v>4639</v>
      </c>
      <c r="J1782" s="13" t="s">
        <v>4640</v>
      </c>
      <c r="K1782" s="21">
        <f>1/COUNTIF(J:J,'Store Data - 2017'!$J1782)</f>
        <v>1</v>
      </c>
      <c r="L1782" s="13" t="s">
        <v>25</v>
      </c>
      <c r="M1782" s="13" t="s">
        <v>26</v>
      </c>
      <c r="N1782" s="13" t="s">
        <v>49</v>
      </c>
      <c r="O1782" s="13" t="s">
        <v>50</v>
      </c>
      <c r="P1782" s="13">
        <v>77070</v>
      </c>
      <c r="Q1782" s="13" t="s">
        <v>51</v>
      </c>
      <c r="R1782" s="13" t="s">
        <v>89</v>
      </c>
      <c r="S1782" s="13" t="s">
        <v>31</v>
      </c>
      <c r="T1782" s="13" t="s">
        <v>70</v>
      </c>
      <c r="U1782" s="13" t="s">
        <v>90</v>
      </c>
      <c r="V1782" s="15">
        <v>18.16</v>
      </c>
      <c r="W1782" s="13">
        <v>2</v>
      </c>
      <c r="X1782" s="13">
        <v>0.2</v>
      </c>
      <c r="Y1782" s="15">
        <v>1.8160000000000001</v>
      </c>
    </row>
    <row r="1783" spans="1:25" x14ac:dyDescent="0.3">
      <c r="A1783" s="16">
        <v>5497</v>
      </c>
      <c r="B1783" s="16" t="s">
        <v>4641</v>
      </c>
      <c r="C1783" s="21">
        <f>1/COUNTIF(B:B,'Store Data - 2017'!$B1783)</f>
        <v>1</v>
      </c>
      <c r="D1783" s="17">
        <v>42898</v>
      </c>
      <c r="E1783" s="17">
        <v>42902</v>
      </c>
      <c r="F1783" s="22" t="str">
        <f>TEXT('Store Data - 2017'!$D1783,"mmmm")</f>
        <v>June</v>
      </c>
      <c r="G1783" s="22" t="str">
        <f>TEXT('Store Data - 2017'!$D1783,"dddd")</f>
        <v>Monday</v>
      </c>
      <c r="H1783" s="16" t="s">
        <v>22</v>
      </c>
      <c r="I1783" s="16" t="s">
        <v>2740</v>
      </c>
      <c r="J1783" s="16" t="s">
        <v>2741</v>
      </c>
      <c r="K1783" s="21">
        <f>1/COUNTIF(J:J,'Store Data - 2017'!$J1783)</f>
        <v>0.25</v>
      </c>
      <c r="L1783" s="16" t="s">
        <v>25</v>
      </c>
      <c r="M1783" s="16" t="s">
        <v>26</v>
      </c>
      <c r="N1783" s="16" t="s">
        <v>4058</v>
      </c>
      <c r="O1783" s="16" t="s">
        <v>166</v>
      </c>
      <c r="P1783" s="16">
        <v>43302</v>
      </c>
      <c r="Q1783" s="16" t="s">
        <v>40</v>
      </c>
      <c r="R1783" s="16" t="s">
        <v>1265</v>
      </c>
      <c r="S1783" s="16" t="s">
        <v>61</v>
      </c>
      <c r="T1783" s="16" t="s">
        <v>110</v>
      </c>
      <c r="U1783" s="16" t="s">
        <v>1266</v>
      </c>
      <c r="V1783" s="18">
        <v>63.92</v>
      </c>
      <c r="W1783" s="16">
        <v>2</v>
      </c>
      <c r="X1783" s="16">
        <v>0.2</v>
      </c>
      <c r="Y1783" s="18">
        <v>19.175999999999998</v>
      </c>
    </row>
    <row r="1784" spans="1:25" x14ac:dyDescent="0.3">
      <c r="A1784" s="13">
        <v>5498</v>
      </c>
      <c r="B1784" s="13" t="s">
        <v>4642</v>
      </c>
      <c r="C1784" s="21">
        <f>1/COUNTIF(B:B,'Store Data - 2017'!$B1784)</f>
        <v>0.2</v>
      </c>
      <c r="D1784" s="14">
        <v>42931</v>
      </c>
      <c r="E1784" s="14">
        <v>42934</v>
      </c>
      <c r="F1784" s="22" t="str">
        <f>TEXT('Store Data - 2017'!$D1784,"mmmm")</f>
        <v>July</v>
      </c>
      <c r="G1784" s="22" t="str">
        <f>TEXT('Store Data - 2017'!$D1784,"dddd")</f>
        <v>Saturday</v>
      </c>
      <c r="H1784" s="13" t="s">
        <v>35</v>
      </c>
      <c r="I1784" s="13" t="s">
        <v>1724</v>
      </c>
      <c r="J1784" s="13" t="s">
        <v>1725</v>
      </c>
      <c r="K1784" s="21">
        <f>1/COUNTIF(J:J,'Store Data - 2017'!$J1784)</f>
        <v>0.1111111111111111</v>
      </c>
      <c r="L1784" s="13" t="s">
        <v>25</v>
      </c>
      <c r="M1784" s="13" t="s">
        <v>26</v>
      </c>
      <c r="N1784" s="13" t="s">
        <v>126</v>
      </c>
      <c r="O1784" s="13" t="s">
        <v>127</v>
      </c>
      <c r="P1784" s="13">
        <v>10024</v>
      </c>
      <c r="Q1784" s="13" t="s">
        <v>40</v>
      </c>
      <c r="R1784" s="13" t="s">
        <v>4643</v>
      </c>
      <c r="S1784" s="13" t="s">
        <v>31</v>
      </c>
      <c r="T1784" s="13" t="s">
        <v>146</v>
      </c>
      <c r="U1784" s="13" t="s">
        <v>4644</v>
      </c>
      <c r="V1784" s="15">
        <v>6.56</v>
      </c>
      <c r="W1784" s="13">
        <v>2</v>
      </c>
      <c r="X1784" s="13">
        <v>0</v>
      </c>
      <c r="Y1784" s="15">
        <v>1.9024000000000001</v>
      </c>
    </row>
    <row r="1785" spans="1:25" x14ac:dyDescent="0.3">
      <c r="A1785" s="16">
        <v>5499</v>
      </c>
      <c r="B1785" s="16" t="s">
        <v>4642</v>
      </c>
      <c r="C1785" s="21">
        <f>1/COUNTIF(B:B,'Store Data - 2017'!$B1785)</f>
        <v>0.2</v>
      </c>
      <c r="D1785" s="17">
        <v>42931</v>
      </c>
      <c r="E1785" s="17">
        <v>42934</v>
      </c>
      <c r="F1785" s="22" t="str">
        <f>TEXT('Store Data - 2017'!$D1785,"mmmm")</f>
        <v>July</v>
      </c>
      <c r="G1785" s="22" t="str">
        <f>TEXT('Store Data - 2017'!$D1785,"dddd")</f>
        <v>Saturday</v>
      </c>
      <c r="H1785" s="16" t="s">
        <v>35</v>
      </c>
      <c r="I1785" s="16" t="s">
        <v>1724</v>
      </c>
      <c r="J1785" s="16" t="s">
        <v>1725</v>
      </c>
      <c r="K1785" s="21">
        <f>1/COUNTIF(J:J,'Store Data - 2017'!$J1785)</f>
        <v>0.1111111111111111</v>
      </c>
      <c r="L1785" s="16" t="s">
        <v>25</v>
      </c>
      <c r="M1785" s="16" t="s">
        <v>26</v>
      </c>
      <c r="N1785" s="16" t="s">
        <v>126</v>
      </c>
      <c r="O1785" s="16" t="s">
        <v>127</v>
      </c>
      <c r="P1785" s="16">
        <v>10024</v>
      </c>
      <c r="Q1785" s="16" t="s">
        <v>40</v>
      </c>
      <c r="R1785" s="16" t="s">
        <v>4645</v>
      </c>
      <c r="S1785" s="16" t="s">
        <v>31</v>
      </c>
      <c r="T1785" s="16" t="s">
        <v>113</v>
      </c>
      <c r="U1785" s="16" t="s">
        <v>4646</v>
      </c>
      <c r="V1785" s="18">
        <v>7.83</v>
      </c>
      <c r="W1785" s="16">
        <v>3</v>
      </c>
      <c r="X1785" s="16">
        <v>0</v>
      </c>
      <c r="Y1785" s="18">
        <v>3.6017999999999999</v>
      </c>
    </row>
    <row r="1786" spans="1:25" x14ac:dyDescent="0.3">
      <c r="A1786" s="13">
        <v>5500</v>
      </c>
      <c r="B1786" s="13" t="s">
        <v>4642</v>
      </c>
      <c r="C1786" s="21">
        <f>1/COUNTIF(B:B,'Store Data - 2017'!$B1786)</f>
        <v>0.2</v>
      </c>
      <c r="D1786" s="14">
        <v>42931</v>
      </c>
      <c r="E1786" s="14">
        <v>42934</v>
      </c>
      <c r="F1786" s="22" t="str">
        <f>TEXT('Store Data - 2017'!$D1786,"mmmm")</f>
        <v>July</v>
      </c>
      <c r="G1786" s="22" t="str">
        <f>TEXT('Store Data - 2017'!$D1786,"dddd")</f>
        <v>Saturday</v>
      </c>
      <c r="H1786" s="13" t="s">
        <v>35</v>
      </c>
      <c r="I1786" s="13" t="s">
        <v>1724</v>
      </c>
      <c r="J1786" s="13" t="s">
        <v>1725</v>
      </c>
      <c r="K1786" s="21">
        <f>1/COUNTIF(J:J,'Store Data - 2017'!$J1786)</f>
        <v>0.1111111111111111</v>
      </c>
      <c r="L1786" s="13" t="s">
        <v>25</v>
      </c>
      <c r="M1786" s="13" t="s">
        <v>26</v>
      </c>
      <c r="N1786" s="13" t="s">
        <v>126</v>
      </c>
      <c r="O1786" s="13" t="s">
        <v>127</v>
      </c>
      <c r="P1786" s="13">
        <v>10024</v>
      </c>
      <c r="Q1786" s="13" t="s">
        <v>40</v>
      </c>
      <c r="R1786" s="13" t="s">
        <v>4647</v>
      </c>
      <c r="S1786" s="13" t="s">
        <v>61</v>
      </c>
      <c r="T1786" s="13" t="s">
        <v>110</v>
      </c>
      <c r="U1786" s="13" t="s">
        <v>4648</v>
      </c>
      <c r="V1786" s="15">
        <v>41.9</v>
      </c>
      <c r="W1786" s="13">
        <v>2</v>
      </c>
      <c r="X1786" s="13">
        <v>0</v>
      </c>
      <c r="Y1786" s="15">
        <v>8.7989999999999995</v>
      </c>
    </row>
    <row r="1787" spans="1:25" x14ac:dyDescent="0.3">
      <c r="A1787" s="16">
        <v>5501</v>
      </c>
      <c r="B1787" s="16" t="s">
        <v>4642</v>
      </c>
      <c r="C1787" s="21">
        <f>1/COUNTIF(B:B,'Store Data - 2017'!$B1787)</f>
        <v>0.2</v>
      </c>
      <c r="D1787" s="17">
        <v>42931</v>
      </c>
      <c r="E1787" s="17">
        <v>42934</v>
      </c>
      <c r="F1787" s="22" t="str">
        <f>TEXT('Store Data - 2017'!$D1787,"mmmm")</f>
        <v>July</v>
      </c>
      <c r="G1787" s="22" t="str">
        <f>TEXT('Store Data - 2017'!$D1787,"dddd")</f>
        <v>Saturday</v>
      </c>
      <c r="H1787" s="16" t="s">
        <v>35</v>
      </c>
      <c r="I1787" s="16" t="s">
        <v>1724</v>
      </c>
      <c r="J1787" s="16" t="s">
        <v>1725</v>
      </c>
      <c r="K1787" s="21">
        <f>1/COUNTIF(J:J,'Store Data - 2017'!$J1787)</f>
        <v>0.1111111111111111</v>
      </c>
      <c r="L1787" s="16" t="s">
        <v>25</v>
      </c>
      <c r="M1787" s="16" t="s">
        <v>26</v>
      </c>
      <c r="N1787" s="16" t="s">
        <v>126</v>
      </c>
      <c r="O1787" s="16" t="s">
        <v>127</v>
      </c>
      <c r="P1787" s="16">
        <v>10024</v>
      </c>
      <c r="Q1787" s="16" t="s">
        <v>40</v>
      </c>
      <c r="R1787" s="16" t="s">
        <v>4649</v>
      </c>
      <c r="S1787" s="16" t="s">
        <v>42</v>
      </c>
      <c r="T1787" s="16" t="s">
        <v>43</v>
      </c>
      <c r="U1787" s="16" t="s">
        <v>4650</v>
      </c>
      <c r="V1787" s="18">
        <v>664.14599999999996</v>
      </c>
      <c r="W1787" s="16">
        <v>6</v>
      </c>
      <c r="X1787" s="16">
        <v>0.1</v>
      </c>
      <c r="Y1787" s="18">
        <v>88.552800000000005</v>
      </c>
    </row>
    <row r="1788" spans="1:25" x14ac:dyDescent="0.3">
      <c r="A1788" s="13">
        <v>5502</v>
      </c>
      <c r="B1788" s="13" t="s">
        <v>4642</v>
      </c>
      <c r="C1788" s="21">
        <f>1/COUNTIF(B:B,'Store Data - 2017'!$B1788)</f>
        <v>0.2</v>
      </c>
      <c r="D1788" s="14">
        <v>42931</v>
      </c>
      <c r="E1788" s="14">
        <v>42934</v>
      </c>
      <c r="F1788" s="22" t="str">
        <f>TEXT('Store Data - 2017'!$D1788,"mmmm")</f>
        <v>July</v>
      </c>
      <c r="G1788" s="22" t="str">
        <f>TEXT('Store Data - 2017'!$D1788,"dddd")</f>
        <v>Saturday</v>
      </c>
      <c r="H1788" s="13" t="s">
        <v>35</v>
      </c>
      <c r="I1788" s="13" t="s">
        <v>1724</v>
      </c>
      <c r="J1788" s="13" t="s">
        <v>1725</v>
      </c>
      <c r="K1788" s="21">
        <f>1/COUNTIF(J:J,'Store Data - 2017'!$J1788)</f>
        <v>0.1111111111111111</v>
      </c>
      <c r="L1788" s="13" t="s">
        <v>25</v>
      </c>
      <c r="M1788" s="13" t="s">
        <v>26</v>
      </c>
      <c r="N1788" s="13" t="s">
        <v>126</v>
      </c>
      <c r="O1788" s="13" t="s">
        <v>127</v>
      </c>
      <c r="P1788" s="13">
        <v>10024</v>
      </c>
      <c r="Q1788" s="13" t="s">
        <v>40</v>
      </c>
      <c r="R1788" s="13" t="s">
        <v>3371</v>
      </c>
      <c r="S1788" s="13" t="s">
        <v>31</v>
      </c>
      <c r="T1788" s="13" t="s">
        <v>32</v>
      </c>
      <c r="U1788" s="13" t="s">
        <v>3372</v>
      </c>
      <c r="V1788" s="15">
        <v>8.9600000000000009</v>
      </c>
      <c r="W1788" s="13">
        <v>2</v>
      </c>
      <c r="X1788" s="13">
        <v>0</v>
      </c>
      <c r="Y1788" s="15">
        <v>4.3903999999999996</v>
      </c>
    </row>
    <row r="1789" spans="1:25" x14ac:dyDescent="0.3">
      <c r="A1789" s="16">
        <v>5503</v>
      </c>
      <c r="B1789" s="16" t="s">
        <v>4651</v>
      </c>
      <c r="C1789" s="21">
        <f>1/COUNTIF(B:B,'Store Data - 2017'!$B1789)</f>
        <v>0.25</v>
      </c>
      <c r="D1789" s="17">
        <v>43041</v>
      </c>
      <c r="E1789" s="17">
        <v>43045</v>
      </c>
      <c r="F1789" s="22" t="str">
        <f>TEXT('Store Data - 2017'!$D1789,"mmmm")</f>
        <v>November</v>
      </c>
      <c r="G1789" s="22" t="str">
        <f>TEXT('Store Data - 2017'!$D1789,"dddd")</f>
        <v>Thursday</v>
      </c>
      <c r="H1789" s="16" t="s">
        <v>22</v>
      </c>
      <c r="I1789" s="16" t="s">
        <v>4652</v>
      </c>
      <c r="J1789" s="16" t="s">
        <v>4653</v>
      </c>
      <c r="K1789" s="21">
        <f>1/COUNTIF(J:J,'Store Data - 2017'!$J1789)</f>
        <v>0.25</v>
      </c>
      <c r="L1789" s="16" t="s">
        <v>57</v>
      </c>
      <c r="M1789" s="16" t="s">
        <v>26</v>
      </c>
      <c r="N1789" s="16" t="s">
        <v>38</v>
      </c>
      <c r="O1789" s="16" t="s">
        <v>39</v>
      </c>
      <c r="P1789" s="16">
        <v>19140</v>
      </c>
      <c r="Q1789" s="16" t="s">
        <v>40</v>
      </c>
      <c r="R1789" s="16" t="s">
        <v>4654</v>
      </c>
      <c r="S1789" s="16" t="s">
        <v>42</v>
      </c>
      <c r="T1789" s="16" t="s">
        <v>87</v>
      </c>
      <c r="U1789" s="16" t="s">
        <v>4655</v>
      </c>
      <c r="V1789" s="18">
        <v>3.3119999999999998</v>
      </c>
      <c r="W1789" s="16">
        <v>1</v>
      </c>
      <c r="X1789" s="16">
        <v>0.2</v>
      </c>
      <c r="Y1789" s="18">
        <v>0.66239999999999999</v>
      </c>
    </row>
    <row r="1790" spans="1:25" x14ac:dyDescent="0.3">
      <c r="A1790" s="13">
        <v>5504</v>
      </c>
      <c r="B1790" s="13" t="s">
        <v>4651</v>
      </c>
      <c r="C1790" s="21">
        <f>1/COUNTIF(B:B,'Store Data - 2017'!$B1790)</f>
        <v>0.25</v>
      </c>
      <c r="D1790" s="14">
        <v>43041</v>
      </c>
      <c r="E1790" s="14">
        <v>43045</v>
      </c>
      <c r="F1790" s="22" t="str">
        <f>TEXT('Store Data - 2017'!$D1790,"mmmm")</f>
        <v>November</v>
      </c>
      <c r="G1790" s="22" t="str">
        <f>TEXT('Store Data - 2017'!$D1790,"dddd")</f>
        <v>Thursday</v>
      </c>
      <c r="H1790" s="13" t="s">
        <v>22</v>
      </c>
      <c r="I1790" s="13" t="s">
        <v>4652</v>
      </c>
      <c r="J1790" s="13" t="s">
        <v>4653</v>
      </c>
      <c r="K1790" s="21">
        <f>1/COUNTIF(J:J,'Store Data - 2017'!$J1790)</f>
        <v>0.25</v>
      </c>
      <c r="L1790" s="13" t="s">
        <v>57</v>
      </c>
      <c r="M1790" s="13" t="s">
        <v>26</v>
      </c>
      <c r="N1790" s="13" t="s">
        <v>38</v>
      </c>
      <c r="O1790" s="13" t="s">
        <v>39</v>
      </c>
      <c r="P1790" s="13">
        <v>19140</v>
      </c>
      <c r="Q1790" s="13" t="s">
        <v>40</v>
      </c>
      <c r="R1790" s="13" t="s">
        <v>3675</v>
      </c>
      <c r="S1790" s="13" t="s">
        <v>31</v>
      </c>
      <c r="T1790" s="13" t="s">
        <v>190</v>
      </c>
      <c r="U1790" s="13" t="s">
        <v>3676</v>
      </c>
      <c r="V1790" s="15">
        <v>20.135999999999999</v>
      </c>
      <c r="W1790" s="13">
        <v>3</v>
      </c>
      <c r="X1790" s="13">
        <v>0.2</v>
      </c>
      <c r="Y1790" s="15">
        <v>1.2585</v>
      </c>
    </row>
    <row r="1791" spans="1:25" x14ac:dyDescent="0.3">
      <c r="A1791" s="16">
        <v>5505</v>
      </c>
      <c r="B1791" s="16" t="s">
        <v>4651</v>
      </c>
      <c r="C1791" s="21">
        <f>1/COUNTIF(B:B,'Store Data - 2017'!$B1791)</f>
        <v>0.25</v>
      </c>
      <c r="D1791" s="17">
        <v>43041</v>
      </c>
      <c r="E1791" s="17">
        <v>43045</v>
      </c>
      <c r="F1791" s="22" t="str">
        <f>TEXT('Store Data - 2017'!$D1791,"mmmm")</f>
        <v>November</v>
      </c>
      <c r="G1791" s="22" t="str">
        <f>TEXT('Store Data - 2017'!$D1791,"dddd")</f>
        <v>Thursday</v>
      </c>
      <c r="H1791" s="16" t="s">
        <v>22</v>
      </c>
      <c r="I1791" s="16" t="s">
        <v>4652</v>
      </c>
      <c r="J1791" s="16" t="s">
        <v>4653</v>
      </c>
      <c r="K1791" s="21">
        <f>1/COUNTIF(J:J,'Store Data - 2017'!$J1791)</f>
        <v>0.25</v>
      </c>
      <c r="L1791" s="16" t="s">
        <v>57</v>
      </c>
      <c r="M1791" s="16" t="s">
        <v>26</v>
      </c>
      <c r="N1791" s="16" t="s">
        <v>38</v>
      </c>
      <c r="O1791" s="16" t="s">
        <v>39</v>
      </c>
      <c r="P1791" s="16">
        <v>19140</v>
      </c>
      <c r="Q1791" s="16" t="s">
        <v>40</v>
      </c>
      <c r="R1791" s="16" t="s">
        <v>4656</v>
      </c>
      <c r="S1791" s="16" t="s">
        <v>31</v>
      </c>
      <c r="T1791" s="16" t="s">
        <v>180</v>
      </c>
      <c r="U1791" s="16" t="s">
        <v>4657</v>
      </c>
      <c r="V1791" s="18">
        <v>8.8559999999999999</v>
      </c>
      <c r="W1791" s="16">
        <v>3</v>
      </c>
      <c r="X1791" s="16">
        <v>0.2</v>
      </c>
      <c r="Y1791" s="18">
        <v>2.8782000000000001</v>
      </c>
    </row>
    <row r="1792" spans="1:25" x14ac:dyDescent="0.3">
      <c r="A1792" s="13">
        <v>5506</v>
      </c>
      <c r="B1792" s="13" t="s">
        <v>4651</v>
      </c>
      <c r="C1792" s="21">
        <f>1/COUNTIF(B:B,'Store Data - 2017'!$B1792)</f>
        <v>0.25</v>
      </c>
      <c r="D1792" s="14">
        <v>43041</v>
      </c>
      <c r="E1792" s="14">
        <v>43045</v>
      </c>
      <c r="F1792" s="22" t="str">
        <f>TEXT('Store Data - 2017'!$D1792,"mmmm")</f>
        <v>November</v>
      </c>
      <c r="G1792" s="22" t="str">
        <f>TEXT('Store Data - 2017'!$D1792,"dddd")</f>
        <v>Thursday</v>
      </c>
      <c r="H1792" s="13" t="s">
        <v>22</v>
      </c>
      <c r="I1792" s="13" t="s">
        <v>4652</v>
      </c>
      <c r="J1792" s="13" t="s">
        <v>4653</v>
      </c>
      <c r="K1792" s="21">
        <f>1/COUNTIF(J:J,'Store Data - 2017'!$J1792)</f>
        <v>0.25</v>
      </c>
      <c r="L1792" s="13" t="s">
        <v>57</v>
      </c>
      <c r="M1792" s="13" t="s">
        <v>26</v>
      </c>
      <c r="N1792" s="13" t="s">
        <v>38</v>
      </c>
      <c r="O1792" s="13" t="s">
        <v>39</v>
      </c>
      <c r="P1792" s="13">
        <v>19140</v>
      </c>
      <c r="Q1792" s="13" t="s">
        <v>40</v>
      </c>
      <c r="R1792" s="13" t="s">
        <v>2239</v>
      </c>
      <c r="S1792" s="13" t="s">
        <v>61</v>
      </c>
      <c r="T1792" s="13" t="s">
        <v>62</v>
      </c>
      <c r="U1792" s="13" t="s">
        <v>2240</v>
      </c>
      <c r="V1792" s="15">
        <v>859.2</v>
      </c>
      <c r="W1792" s="13">
        <v>4</v>
      </c>
      <c r="X1792" s="13">
        <v>0.4</v>
      </c>
      <c r="Y1792" s="15">
        <v>-186.16</v>
      </c>
    </row>
    <row r="1793" spans="1:25" x14ac:dyDescent="0.3">
      <c r="A1793" s="16">
        <v>5510</v>
      </c>
      <c r="B1793" s="16" t="s">
        <v>4658</v>
      </c>
      <c r="C1793" s="21">
        <f>1/COUNTIF(B:B,'Store Data - 2017'!$B1793)</f>
        <v>0.5</v>
      </c>
      <c r="D1793" s="17">
        <v>42870</v>
      </c>
      <c r="E1793" s="17">
        <v>42875</v>
      </c>
      <c r="F1793" s="22" t="str">
        <f>TEXT('Store Data - 2017'!$D1793,"mmmm")</f>
        <v>May</v>
      </c>
      <c r="G1793" s="22" t="str">
        <f>TEXT('Store Data - 2017'!$D1793,"dddd")</f>
        <v>Monday</v>
      </c>
      <c r="H1793" s="16" t="s">
        <v>22</v>
      </c>
      <c r="I1793" s="16" t="s">
        <v>2674</v>
      </c>
      <c r="J1793" s="16" t="s">
        <v>2675</v>
      </c>
      <c r="K1793" s="21">
        <f>1/COUNTIF(J:J,'Store Data - 2017'!$J1793)</f>
        <v>0.16666666666666666</v>
      </c>
      <c r="L1793" s="16" t="s">
        <v>25</v>
      </c>
      <c r="M1793" s="16" t="s">
        <v>26</v>
      </c>
      <c r="N1793" s="16" t="s">
        <v>94</v>
      </c>
      <c r="O1793" s="16" t="s">
        <v>59</v>
      </c>
      <c r="P1793" s="16">
        <v>60653</v>
      </c>
      <c r="Q1793" s="16" t="s">
        <v>51</v>
      </c>
      <c r="R1793" s="16" t="s">
        <v>4659</v>
      </c>
      <c r="S1793" s="16" t="s">
        <v>31</v>
      </c>
      <c r="T1793" s="16" t="s">
        <v>32</v>
      </c>
      <c r="U1793" s="16" t="s">
        <v>4660</v>
      </c>
      <c r="V1793" s="18">
        <v>56.704000000000001</v>
      </c>
      <c r="W1793" s="16">
        <v>2</v>
      </c>
      <c r="X1793" s="16">
        <v>0.2</v>
      </c>
      <c r="Y1793" s="18">
        <v>19.137599999999999</v>
      </c>
    </row>
    <row r="1794" spans="1:25" x14ac:dyDescent="0.3">
      <c r="A1794" s="13">
        <v>5511</v>
      </c>
      <c r="B1794" s="13" t="s">
        <v>4658</v>
      </c>
      <c r="C1794" s="21">
        <f>1/COUNTIF(B:B,'Store Data - 2017'!$B1794)</f>
        <v>0.5</v>
      </c>
      <c r="D1794" s="14">
        <v>42870</v>
      </c>
      <c r="E1794" s="14">
        <v>42875</v>
      </c>
      <c r="F1794" s="22" t="str">
        <f>TEXT('Store Data - 2017'!$D1794,"mmmm")</f>
        <v>May</v>
      </c>
      <c r="G1794" s="22" t="str">
        <f>TEXT('Store Data - 2017'!$D1794,"dddd")</f>
        <v>Monday</v>
      </c>
      <c r="H1794" s="13" t="s">
        <v>22</v>
      </c>
      <c r="I1794" s="13" t="s">
        <v>2674</v>
      </c>
      <c r="J1794" s="13" t="s">
        <v>2675</v>
      </c>
      <c r="K1794" s="21">
        <f>1/COUNTIF(J:J,'Store Data - 2017'!$J1794)</f>
        <v>0.16666666666666666</v>
      </c>
      <c r="L1794" s="13" t="s">
        <v>25</v>
      </c>
      <c r="M1794" s="13" t="s">
        <v>26</v>
      </c>
      <c r="N1794" s="13" t="s">
        <v>94</v>
      </c>
      <c r="O1794" s="13" t="s">
        <v>59</v>
      </c>
      <c r="P1794" s="13">
        <v>60653</v>
      </c>
      <c r="Q1794" s="13" t="s">
        <v>51</v>
      </c>
      <c r="R1794" s="13" t="s">
        <v>1738</v>
      </c>
      <c r="S1794" s="13" t="s">
        <v>61</v>
      </c>
      <c r="T1794" s="13" t="s">
        <v>62</v>
      </c>
      <c r="U1794" s="13" t="s">
        <v>1739</v>
      </c>
      <c r="V1794" s="15">
        <v>11.12</v>
      </c>
      <c r="W1794" s="13">
        <v>2</v>
      </c>
      <c r="X1794" s="13">
        <v>0.2</v>
      </c>
      <c r="Y1794" s="15">
        <v>3.4750000000000001</v>
      </c>
    </row>
    <row r="1795" spans="1:25" x14ac:dyDescent="0.3">
      <c r="A1795" s="16">
        <v>5518</v>
      </c>
      <c r="B1795" s="16" t="s">
        <v>4661</v>
      </c>
      <c r="C1795" s="21">
        <f>1/COUNTIF(B:B,'Store Data - 2017'!$B1795)</f>
        <v>0.2</v>
      </c>
      <c r="D1795" s="17">
        <v>43073</v>
      </c>
      <c r="E1795" s="17">
        <v>43078</v>
      </c>
      <c r="F1795" s="22" t="str">
        <f>TEXT('Store Data - 2017'!$D1795,"mmmm")</f>
        <v>December</v>
      </c>
      <c r="G1795" s="22" t="str">
        <f>TEXT('Store Data - 2017'!$D1795,"dddd")</f>
        <v>Monday</v>
      </c>
      <c r="H1795" s="16" t="s">
        <v>22</v>
      </c>
      <c r="I1795" s="16" t="s">
        <v>4662</v>
      </c>
      <c r="J1795" s="16" t="s">
        <v>4663</v>
      </c>
      <c r="K1795" s="21">
        <f>1/COUNTIF(J:J,'Store Data - 2017'!$J1795)</f>
        <v>0.2</v>
      </c>
      <c r="L1795" s="16" t="s">
        <v>57</v>
      </c>
      <c r="M1795" s="16" t="s">
        <v>26</v>
      </c>
      <c r="N1795" s="16" t="s">
        <v>38</v>
      </c>
      <c r="O1795" s="16" t="s">
        <v>39</v>
      </c>
      <c r="P1795" s="16">
        <v>19134</v>
      </c>
      <c r="Q1795" s="16" t="s">
        <v>40</v>
      </c>
      <c r="R1795" s="16" t="s">
        <v>1671</v>
      </c>
      <c r="S1795" s="16" t="s">
        <v>42</v>
      </c>
      <c r="T1795" s="16" t="s">
        <v>43</v>
      </c>
      <c r="U1795" s="16" t="s">
        <v>1672</v>
      </c>
      <c r="V1795" s="18">
        <v>239.96</v>
      </c>
      <c r="W1795" s="16">
        <v>10</v>
      </c>
      <c r="X1795" s="16">
        <v>0.3</v>
      </c>
      <c r="Y1795" s="18">
        <v>-10.284000000000001</v>
      </c>
    </row>
    <row r="1796" spans="1:25" x14ac:dyDescent="0.3">
      <c r="A1796" s="13">
        <v>5519</v>
      </c>
      <c r="B1796" s="13" t="s">
        <v>4661</v>
      </c>
      <c r="C1796" s="21">
        <f>1/COUNTIF(B:B,'Store Data - 2017'!$B1796)</f>
        <v>0.2</v>
      </c>
      <c r="D1796" s="14">
        <v>43073</v>
      </c>
      <c r="E1796" s="14">
        <v>43078</v>
      </c>
      <c r="F1796" s="22" t="str">
        <f>TEXT('Store Data - 2017'!$D1796,"mmmm")</f>
        <v>December</v>
      </c>
      <c r="G1796" s="22" t="str">
        <f>TEXT('Store Data - 2017'!$D1796,"dddd")</f>
        <v>Monday</v>
      </c>
      <c r="H1796" s="13" t="s">
        <v>22</v>
      </c>
      <c r="I1796" s="13" t="s">
        <v>4662</v>
      </c>
      <c r="J1796" s="13" t="s">
        <v>4663</v>
      </c>
      <c r="K1796" s="21">
        <f>1/COUNTIF(J:J,'Store Data - 2017'!$J1796)</f>
        <v>0.2</v>
      </c>
      <c r="L1796" s="13" t="s">
        <v>57</v>
      </c>
      <c r="M1796" s="13" t="s">
        <v>26</v>
      </c>
      <c r="N1796" s="13" t="s">
        <v>38</v>
      </c>
      <c r="O1796" s="13" t="s">
        <v>39</v>
      </c>
      <c r="P1796" s="13">
        <v>19134</v>
      </c>
      <c r="Q1796" s="13" t="s">
        <v>40</v>
      </c>
      <c r="R1796" s="13" t="s">
        <v>4610</v>
      </c>
      <c r="S1796" s="13" t="s">
        <v>42</v>
      </c>
      <c r="T1796" s="13" t="s">
        <v>87</v>
      </c>
      <c r="U1796" s="13" t="s">
        <v>4611</v>
      </c>
      <c r="V1796" s="15">
        <v>54.768000000000001</v>
      </c>
      <c r="W1796" s="13">
        <v>2</v>
      </c>
      <c r="X1796" s="13">
        <v>0.2</v>
      </c>
      <c r="Y1796" s="15">
        <v>6.8460000000000001</v>
      </c>
    </row>
    <row r="1797" spans="1:25" x14ac:dyDescent="0.3">
      <c r="A1797" s="16">
        <v>5520</v>
      </c>
      <c r="B1797" s="16" t="s">
        <v>4661</v>
      </c>
      <c r="C1797" s="21">
        <f>1/COUNTIF(B:B,'Store Data - 2017'!$B1797)</f>
        <v>0.2</v>
      </c>
      <c r="D1797" s="17">
        <v>43073</v>
      </c>
      <c r="E1797" s="17">
        <v>43078</v>
      </c>
      <c r="F1797" s="22" t="str">
        <f>TEXT('Store Data - 2017'!$D1797,"mmmm")</f>
        <v>December</v>
      </c>
      <c r="G1797" s="22" t="str">
        <f>TEXT('Store Data - 2017'!$D1797,"dddd")</f>
        <v>Monday</v>
      </c>
      <c r="H1797" s="16" t="s">
        <v>22</v>
      </c>
      <c r="I1797" s="16" t="s">
        <v>4662</v>
      </c>
      <c r="J1797" s="16" t="s">
        <v>4663</v>
      </c>
      <c r="K1797" s="21">
        <f>1/COUNTIF(J:J,'Store Data - 2017'!$J1797)</f>
        <v>0.2</v>
      </c>
      <c r="L1797" s="16" t="s">
        <v>57</v>
      </c>
      <c r="M1797" s="16" t="s">
        <v>26</v>
      </c>
      <c r="N1797" s="16" t="s">
        <v>38</v>
      </c>
      <c r="O1797" s="16" t="s">
        <v>39</v>
      </c>
      <c r="P1797" s="16">
        <v>19134</v>
      </c>
      <c r="Q1797" s="16" t="s">
        <v>40</v>
      </c>
      <c r="R1797" s="16" t="s">
        <v>4664</v>
      </c>
      <c r="S1797" s="16" t="s">
        <v>31</v>
      </c>
      <c r="T1797" s="16" t="s">
        <v>146</v>
      </c>
      <c r="U1797" s="16" t="s">
        <v>4665</v>
      </c>
      <c r="V1797" s="18">
        <v>13.391999999999999</v>
      </c>
      <c r="W1797" s="16">
        <v>3</v>
      </c>
      <c r="X1797" s="16">
        <v>0.2</v>
      </c>
      <c r="Y1797" s="18">
        <v>3.1806000000000001</v>
      </c>
    </row>
    <row r="1798" spans="1:25" x14ac:dyDescent="0.3">
      <c r="A1798" s="13">
        <v>5521</v>
      </c>
      <c r="B1798" s="13" t="s">
        <v>4661</v>
      </c>
      <c r="C1798" s="21">
        <f>1/COUNTIF(B:B,'Store Data - 2017'!$B1798)</f>
        <v>0.2</v>
      </c>
      <c r="D1798" s="14">
        <v>43073</v>
      </c>
      <c r="E1798" s="14">
        <v>43078</v>
      </c>
      <c r="F1798" s="22" t="str">
        <f>TEXT('Store Data - 2017'!$D1798,"mmmm")</f>
        <v>December</v>
      </c>
      <c r="G1798" s="22" t="str">
        <f>TEXT('Store Data - 2017'!$D1798,"dddd")</f>
        <v>Monday</v>
      </c>
      <c r="H1798" s="13" t="s">
        <v>22</v>
      </c>
      <c r="I1798" s="13" t="s">
        <v>4662</v>
      </c>
      <c r="J1798" s="13" t="s">
        <v>4663</v>
      </c>
      <c r="K1798" s="21">
        <f>1/COUNTIF(J:J,'Store Data - 2017'!$J1798)</f>
        <v>0.2</v>
      </c>
      <c r="L1798" s="13" t="s">
        <v>57</v>
      </c>
      <c r="M1798" s="13" t="s">
        <v>26</v>
      </c>
      <c r="N1798" s="13" t="s">
        <v>38</v>
      </c>
      <c r="O1798" s="13" t="s">
        <v>39</v>
      </c>
      <c r="P1798" s="13">
        <v>19134</v>
      </c>
      <c r="Q1798" s="13" t="s">
        <v>40</v>
      </c>
      <c r="R1798" s="13" t="s">
        <v>4666</v>
      </c>
      <c r="S1798" s="13" t="s">
        <v>31</v>
      </c>
      <c r="T1798" s="13" t="s">
        <v>32</v>
      </c>
      <c r="U1798" s="13" t="s">
        <v>4667</v>
      </c>
      <c r="V1798" s="15">
        <v>23.92</v>
      </c>
      <c r="W1798" s="13">
        <v>5</v>
      </c>
      <c r="X1798" s="13">
        <v>0.2</v>
      </c>
      <c r="Y1798" s="15">
        <v>8.6709999999999994</v>
      </c>
    </row>
    <row r="1799" spans="1:25" x14ac:dyDescent="0.3">
      <c r="A1799" s="16">
        <v>5522</v>
      </c>
      <c r="B1799" s="16" t="s">
        <v>4661</v>
      </c>
      <c r="C1799" s="21">
        <f>1/COUNTIF(B:B,'Store Data - 2017'!$B1799)</f>
        <v>0.2</v>
      </c>
      <c r="D1799" s="17">
        <v>43073</v>
      </c>
      <c r="E1799" s="17">
        <v>43078</v>
      </c>
      <c r="F1799" s="22" t="str">
        <f>TEXT('Store Data - 2017'!$D1799,"mmmm")</f>
        <v>December</v>
      </c>
      <c r="G1799" s="22" t="str">
        <f>TEXT('Store Data - 2017'!$D1799,"dddd")</f>
        <v>Monday</v>
      </c>
      <c r="H1799" s="16" t="s">
        <v>22</v>
      </c>
      <c r="I1799" s="16" t="s">
        <v>4662</v>
      </c>
      <c r="J1799" s="16" t="s">
        <v>4663</v>
      </c>
      <c r="K1799" s="21">
        <f>1/COUNTIF(J:J,'Store Data - 2017'!$J1799)</f>
        <v>0.2</v>
      </c>
      <c r="L1799" s="16" t="s">
        <v>57</v>
      </c>
      <c r="M1799" s="16" t="s">
        <v>26</v>
      </c>
      <c r="N1799" s="16" t="s">
        <v>38</v>
      </c>
      <c r="O1799" s="16" t="s">
        <v>39</v>
      </c>
      <c r="P1799" s="16">
        <v>19134</v>
      </c>
      <c r="Q1799" s="16" t="s">
        <v>40</v>
      </c>
      <c r="R1799" s="16" t="s">
        <v>1469</v>
      </c>
      <c r="S1799" s="16" t="s">
        <v>61</v>
      </c>
      <c r="T1799" s="16" t="s">
        <v>110</v>
      </c>
      <c r="U1799" s="16" t="s">
        <v>1470</v>
      </c>
      <c r="V1799" s="18">
        <v>255.96799999999999</v>
      </c>
      <c r="W1799" s="16">
        <v>4</v>
      </c>
      <c r="X1799" s="16">
        <v>0.2</v>
      </c>
      <c r="Y1799" s="18">
        <v>-28.796399999999998</v>
      </c>
    </row>
    <row r="1800" spans="1:25" x14ac:dyDescent="0.3">
      <c r="A1800" s="13">
        <v>5526</v>
      </c>
      <c r="B1800" s="13" t="s">
        <v>4668</v>
      </c>
      <c r="C1800" s="21">
        <f>1/COUNTIF(B:B,'Store Data - 2017'!$B1800)</f>
        <v>1</v>
      </c>
      <c r="D1800" s="14">
        <v>42855</v>
      </c>
      <c r="E1800" s="14">
        <v>42860</v>
      </c>
      <c r="F1800" s="22" t="str">
        <f>TEXT('Store Data - 2017'!$D1800,"mmmm")</f>
        <v>April</v>
      </c>
      <c r="G1800" s="22" t="str">
        <f>TEXT('Store Data - 2017'!$D1800,"dddd")</f>
        <v>Sunday</v>
      </c>
      <c r="H1800" s="13" t="s">
        <v>22</v>
      </c>
      <c r="I1800" s="13" t="s">
        <v>2242</v>
      </c>
      <c r="J1800" s="13" t="s">
        <v>2243</v>
      </c>
      <c r="K1800" s="21">
        <f>1/COUNTIF(J:J,'Store Data - 2017'!$J1800)</f>
        <v>0.5</v>
      </c>
      <c r="L1800" s="13" t="s">
        <v>57</v>
      </c>
      <c r="M1800" s="13" t="s">
        <v>26</v>
      </c>
      <c r="N1800" s="13" t="s">
        <v>452</v>
      </c>
      <c r="O1800" s="13" t="s">
        <v>134</v>
      </c>
      <c r="P1800" s="13">
        <v>90008</v>
      </c>
      <c r="Q1800" s="13" t="s">
        <v>120</v>
      </c>
      <c r="R1800" s="13" t="s">
        <v>330</v>
      </c>
      <c r="S1800" s="13" t="s">
        <v>31</v>
      </c>
      <c r="T1800" s="13" t="s">
        <v>146</v>
      </c>
      <c r="U1800" s="13" t="s">
        <v>331</v>
      </c>
      <c r="V1800" s="15">
        <v>9.7799999999999994</v>
      </c>
      <c r="W1800" s="13">
        <v>2</v>
      </c>
      <c r="X1800" s="13">
        <v>0</v>
      </c>
      <c r="Y1800" s="15">
        <v>4.0098000000000003</v>
      </c>
    </row>
    <row r="1801" spans="1:25" x14ac:dyDescent="0.3">
      <c r="A1801" s="16">
        <v>5527</v>
      </c>
      <c r="B1801" s="16" t="s">
        <v>4669</v>
      </c>
      <c r="C1801" s="21">
        <f>1/COUNTIF(B:B,'Store Data - 2017'!$B1801)</f>
        <v>1</v>
      </c>
      <c r="D1801" s="17">
        <v>42849</v>
      </c>
      <c r="E1801" s="17">
        <v>42853</v>
      </c>
      <c r="F1801" s="22" t="str">
        <f>TEXT('Store Data - 2017'!$D1801,"mmmm")</f>
        <v>April</v>
      </c>
      <c r="G1801" s="22" t="str">
        <f>TEXT('Store Data - 2017'!$D1801,"dddd")</f>
        <v>Monday</v>
      </c>
      <c r="H1801" s="16" t="s">
        <v>22</v>
      </c>
      <c r="I1801" s="16" t="s">
        <v>1445</v>
      </c>
      <c r="J1801" s="16" t="s">
        <v>1446</v>
      </c>
      <c r="K1801" s="21">
        <f>1/COUNTIF(J:J,'Store Data - 2017'!$J1801)</f>
        <v>0.14285714285714285</v>
      </c>
      <c r="L1801" s="16" t="s">
        <v>48</v>
      </c>
      <c r="M1801" s="16" t="s">
        <v>26</v>
      </c>
      <c r="N1801" s="16" t="s">
        <v>4670</v>
      </c>
      <c r="O1801" s="16" t="s">
        <v>134</v>
      </c>
      <c r="P1801" s="16">
        <v>93101</v>
      </c>
      <c r="Q1801" s="16" t="s">
        <v>120</v>
      </c>
      <c r="R1801" s="16" t="s">
        <v>4671</v>
      </c>
      <c r="S1801" s="16" t="s">
        <v>31</v>
      </c>
      <c r="T1801" s="16" t="s">
        <v>172</v>
      </c>
      <c r="U1801" s="16" t="s">
        <v>4672</v>
      </c>
      <c r="V1801" s="18">
        <v>1.81</v>
      </c>
      <c r="W1801" s="16">
        <v>1</v>
      </c>
      <c r="X1801" s="16">
        <v>0</v>
      </c>
      <c r="Y1801" s="18">
        <v>0.65159999999999996</v>
      </c>
    </row>
    <row r="1802" spans="1:25" x14ac:dyDescent="0.3">
      <c r="A1802" s="13">
        <v>5530</v>
      </c>
      <c r="B1802" s="13" t="s">
        <v>4673</v>
      </c>
      <c r="C1802" s="21">
        <f>1/COUNTIF(B:B,'Store Data - 2017'!$B1802)</f>
        <v>1</v>
      </c>
      <c r="D1802" s="14">
        <v>42953</v>
      </c>
      <c r="E1802" s="14">
        <v>42958</v>
      </c>
      <c r="F1802" s="22" t="str">
        <f>TEXT('Store Data - 2017'!$D1802,"mmmm")</f>
        <v>August</v>
      </c>
      <c r="G1802" s="22" t="str">
        <f>TEXT('Store Data - 2017'!$D1802,"dddd")</f>
        <v>Sunday</v>
      </c>
      <c r="H1802" s="13" t="s">
        <v>22</v>
      </c>
      <c r="I1802" s="13" t="s">
        <v>3982</v>
      </c>
      <c r="J1802" s="13" t="s">
        <v>3983</v>
      </c>
      <c r="K1802" s="21">
        <f>1/COUNTIF(J:J,'Store Data - 2017'!$J1802)</f>
        <v>0.16666666666666666</v>
      </c>
      <c r="L1802" s="13" t="s">
        <v>57</v>
      </c>
      <c r="M1802" s="13" t="s">
        <v>26</v>
      </c>
      <c r="N1802" s="13" t="s">
        <v>4674</v>
      </c>
      <c r="O1802" s="13" t="s">
        <v>50</v>
      </c>
      <c r="P1802" s="13">
        <v>75104</v>
      </c>
      <c r="Q1802" s="13" t="s">
        <v>51</v>
      </c>
      <c r="R1802" s="13" t="s">
        <v>4194</v>
      </c>
      <c r="S1802" s="13" t="s">
        <v>31</v>
      </c>
      <c r="T1802" s="13" t="s">
        <v>32</v>
      </c>
      <c r="U1802" s="13" t="s">
        <v>4195</v>
      </c>
      <c r="V1802" s="15">
        <v>115.29600000000001</v>
      </c>
      <c r="W1802" s="13">
        <v>3</v>
      </c>
      <c r="X1802" s="13">
        <v>0.2</v>
      </c>
      <c r="Y1802" s="15">
        <v>40.3536</v>
      </c>
    </row>
    <row r="1803" spans="1:25" x14ac:dyDescent="0.3">
      <c r="A1803" s="16">
        <v>5531</v>
      </c>
      <c r="B1803" s="16" t="s">
        <v>4675</v>
      </c>
      <c r="C1803" s="21">
        <f>1/COUNTIF(B:B,'Store Data - 2017'!$B1803)</f>
        <v>1</v>
      </c>
      <c r="D1803" s="17">
        <v>43071</v>
      </c>
      <c r="E1803" s="17">
        <v>43075</v>
      </c>
      <c r="F1803" s="22" t="str">
        <f>TEXT('Store Data - 2017'!$D1803,"mmmm")</f>
        <v>December</v>
      </c>
      <c r="G1803" s="22" t="str">
        <f>TEXT('Store Data - 2017'!$D1803,"dddd")</f>
        <v>Saturday</v>
      </c>
      <c r="H1803" s="16" t="s">
        <v>22</v>
      </c>
      <c r="I1803" s="16" t="s">
        <v>4676</v>
      </c>
      <c r="J1803" s="16" t="s">
        <v>4677</v>
      </c>
      <c r="K1803" s="21">
        <f>1/COUNTIF(J:J,'Store Data - 2017'!$J1803)</f>
        <v>0.2</v>
      </c>
      <c r="L1803" s="16" t="s">
        <v>25</v>
      </c>
      <c r="M1803" s="16" t="s">
        <v>26</v>
      </c>
      <c r="N1803" s="16" t="s">
        <v>1580</v>
      </c>
      <c r="O1803" s="16" t="s">
        <v>1581</v>
      </c>
      <c r="P1803" s="16">
        <v>68104</v>
      </c>
      <c r="Q1803" s="16" t="s">
        <v>51</v>
      </c>
      <c r="R1803" s="16" t="s">
        <v>4678</v>
      </c>
      <c r="S1803" s="16" t="s">
        <v>61</v>
      </c>
      <c r="T1803" s="16" t="s">
        <v>62</v>
      </c>
      <c r="U1803" s="16" t="s">
        <v>4679</v>
      </c>
      <c r="V1803" s="18">
        <v>2479.96</v>
      </c>
      <c r="W1803" s="16">
        <v>4</v>
      </c>
      <c r="X1803" s="16">
        <v>0</v>
      </c>
      <c r="Y1803" s="18">
        <v>743.98800000000006</v>
      </c>
    </row>
    <row r="1804" spans="1:25" x14ac:dyDescent="0.3">
      <c r="A1804" s="13">
        <v>5540</v>
      </c>
      <c r="B1804" s="13" t="s">
        <v>4680</v>
      </c>
      <c r="C1804" s="21">
        <f>1/COUNTIF(B:B,'Store Data - 2017'!$B1804)</f>
        <v>0.33333333333333331</v>
      </c>
      <c r="D1804" s="14">
        <v>42877</v>
      </c>
      <c r="E1804" s="14">
        <v>42881</v>
      </c>
      <c r="F1804" s="22" t="str">
        <f>TEXT('Store Data - 2017'!$D1804,"mmmm")</f>
        <v>May</v>
      </c>
      <c r="G1804" s="22" t="str">
        <f>TEXT('Store Data - 2017'!$D1804,"dddd")</f>
        <v>Monday</v>
      </c>
      <c r="H1804" s="13" t="s">
        <v>22</v>
      </c>
      <c r="I1804" s="13" t="s">
        <v>231</v>
      </c>
      <c r="J1804" s="13" t="s">
        <v>232</v>
      </c>
      <c r="K1804" s="21">
        <f>1/COUNTIF(J:J,'Store Data - 2017'!$J1804)</f>
        <v>0.25</v>
      </c>
      <c r="L1804" s="13" t="s">
        <v>25</v>
      </c>
      <c r="M1804" s="13" t="s">
        <v>26</v>
      </c>
      <c r="N1804" s="13" t="s">
        <v>94</v>
      </c>
      <c r="O1804" s="13" t="s">
        <v>59</v>
      </c>
      <c r="P1804" s="13">
        <v>60653</v>
      </c>
      <c r="Q1804" s="13" t="s">
        <v>51</v>
      </c>
      <c r="R1804" s="13" t="s">
        <v>3640</v>
      </c>
      <c r="S1804" s="13" t="s">
        <v>42</v>
      </c>
      <c r="T1804" s="13" t="s">
        <v>43</v>
      </c>
      <c r="U1804" s="13" t="s">
        <v>3641</v>
      </c>
      <c r="V1804" s="15">
        <v>181.98599999999999</v>
      </c>
      <c r="W1804" s="13">
        <v>2</v>
      </c>
      <c r="X1804" s="13">
        <v>0.3</v>
      </c>
      <c r="Y1804" s="15">
        <v>-54.595799999999997</v>
      </c>
    </row>
    <row r="1805" spans="1:25" x14ac:dyDescent="0.3">
      <c r="A1805" s="16">
        <v>5541</v>
      </c>
      <c r="B1805" s="16" t="s">
        <v>4680</v>
      </c>
      <c r="C1805" s="21">
        <f>1/COUNTIF(B:B,'Store Data - 2017'!$B1805)</f>
        <v>0.33333333333333331</v>
      </c>
      <c r="D1805" s="17">
        <v>42877</v>
      </c>
      <c r="E1805" s="17">
        <v>42881</v>
      </c>
      <c r="F1805" s="22" t="str">
        <f>TEXT('Store Data - 2017'!$D1805,"mmmm")</f>
        <v>May</v>
      </c>
      <c r="G1805" s="22" t="str">
        <f>TEXT('Store Data - 2017'!$D1805,"dddd")</f>
        <v>Monday</v>
      </c>
      <c r="H1805" s="16" t="s">
        <v>22</v>
      </c>
      <c r="I1805" s="16" t="s">
        <v>231</v>
      </c>
      <c r="J1805" s="16" t="s">
        <v>232</v>
      </c>
      <c r="K1805" s="21">
        <f>1/COUNTIF(J:J,'Store Data - 2017'!$J1805)</f>
        <v>0.25</v>
      </c>
      <c r="L1805" s="16" t="s">
        <v>25</v>
      </c>
      <c r="M1805" s="16" t="s">
        <v>26</v>
      </c>
      <c r="N1805" s="16" t="s">
        <v>94</v>
      </c>
      <c r="O1805" s="16" t="s">
        <v>59</v>
      </c>
      <c r="P1805" s="16">
        <v>60653</v>
      </c>
      <c r="Q1805" s="16" t="s">
        <v>51</v>
      </c>
      <c r="R1805" s="16" t="s">
        <v>158</v>
      </c>
      <c r="S1805" s="16" t="s">
        <v>31</v>
      </c>
      <c r="T1805" s="16" t="s">
        <v>84</v>
      </c>
      <c r="U1805" s="16" t="s">
        <v>159</v>
      </c>
      <c r="V1805" s="18">
        <v>1.5920000000000001</v>
      </c>
      <c r="W1805" s="16">
        <v>2</v>
      </c>
      <c r="X1805" s="16">
        <v>0.8</v>
      </c>
      <c r="Y1805" s="18">
        <v>-2.6267999999999998</v>
      </c>
    </row>
    <row r="1806" spans="1:25" x14ac:dyDescent="0.3">
      <c r="A1806" s="13">
        <v>5542</v>
      </c>
      <c r="B1806" s="13" t="s">
        <v>4680</v>
      </c>
      <c r="C1806" s="21">
        <f>1/COUNTIF(B:B,'Store Data - 2017'!$B1806)</f>
        <v>0.33333333333333331</v>
      </c>
      <c r="D1806" s="14">
        <v>42877</v>
      </c>
      <c r="E1806" s="14">
        <v>42881</v>
      </c>
      <c r="F1806" s="22" t="str">
        <f>TEXT('Store Data - 2017'!$D1806,"mmmm")</f>
        <v>May</v>
      </c>
      <c r="G1806" s="22" t="str">
        <f>TEXT('Store Data - 2017'!$D1806,"dddd")</f>
        <v>Monday</v>
      </c>
      <c r="H1806" s="13" t="s">
        <v>22</v>
      </c>
      <c r="I1806" s="13" t="s">
        <v>231</v>
      </c>
      <c r="J1806" s="13" t="s">
        <v>232</v>
      </c>
      <c r="K1806" s="21">
        <f>1/COUNTIF(J:J,'Store Data - 2017'!$J1806)</f>
        <v>0.25</v>
      </c>
      <c r="L1806" s="13" t="s">
        <v>25</v>
      </c>
      <c r="M1806" s="13" t="s">
        <v>26</v>
      </c>
      <c r="N1806" s="13" t="s">
        <v>94</v>
      </c>
      <c r="O1806" s="13" t="s">
        <v>59</v>
      </c>
      <c r="P1806" s="13">
        <v>60653</v>
      </c>
      <c r="Q1806" s="13" t="s">
        <v>51</v>
      </c>
      <c r="R1806" s="13" t="s">
        <v>904</v>
      </c>
      <c r="S1806" s="13" t="s">
        <v>31</v>
      </c>
      <c r="T1806" s="13" t="s">
        <v>725</v>
      </c>
      <c r="U1806" s="13" t="s">
        <v>905</v>
      </c>
      <c r="V1806" s="15">
        <v>22.344000000000001</v>
      </c>
      <c r="W1806" s="13">
        <v>3</v>
      </c>
      <c r="X1806" s="13">
        <v>0.2</v>
      </c>
      <c r="Y1806" s="15">
        <v>2.5137</v>
      </c>
    </row>
    <row r="1807" spans="1:25" x14ac:dyDescent="0.3">
      <c r="A1807" s="16">
        <v>5546</v>
      </c>
      <c r="B1807" s="16" t="s">
        <v>4681</v>
      </c>
      <c r="C1807" s="21">
        <f>1/COUNTIF(B:B,'Store Data - 2017'!$B1807)</f>
        <v>1</v>
      </c>
      <c r="D1807" s="17">
        <v>43000</v>
      </c>
      <c r="E1807" s="17">
        <v>43004</v>
      </c>
      <c r="F1807" s="22" t="str">
        <f>TEXT('Store Data - 2017'!$D1807,"mmmm")</f>
        <v>September</v>
      </c>
      <c r="G1807" s="22" t="str">
        <f>TEXT('Store Data - 2017'!$D1807,"dddd")</f>
        <v>Friday</v>
      </c>
      <c r="H1807" s="16" t="s">
        <v>22</v>
      </c>
      <c r="I1807" s="16" t="s">
        <v>1445</v>
      </c>
      <c r="J1807" s="16" t="s">
        <v>1446</v>
      </c>
      <c r="K1807" s="21">
        <f>1/COUNTIF(J:J,'Store Data - 2017'!$J1807)</f>
        <v>0.14285714285714285</v>
      </c>
      <c r="L1807" s="16" t="s">
        <v>48</v>
      </c>
      <c r="M1807" s="16" t="s">
        <v>26</v>
      </c>
      <c r="N1807" s="16" t="s">
        <v>27</v>
      </c>
      <c r="O1807" s="16" t="s">
        <v>4682</v>
      </c>
      <c r="P1807" s="16">
        <v>3301</v>
      </c>
      <c r="Q1807" s="16" t="s">
        <v>40</v>
      </c>
      <c r="R1807" s="16" t="s">
        <v>4683</v>
      </c>
      <c r="S1807" s="16" t="s">
        <v>31</v>
      </c>
      <c r="T1807" s="16" t="s">
        <v>70</v>
      </c>
      <c r="U1807" s="16" t="s">
        <v>4684</v>
      </c>
      <c r="V1807" s="18">
        <v>67.400000000000006</v>
      </c>
      <c r="W1807" s="16">
        <v>5</v>
      </c>
      <c r="X1807" s="16">
        <v>0</v>
      </c>
      <c r="Y1807" s="18">
        <v>17.524000000000001</v>
      </c>
    </row>
    <row r="1808" spans="1:25" x14ac:dyDescent="0.3">
      <c r="A1808" s="13">
        <v>5547</v>
      </c>
      <c r="B1808" s="13" t="s">
        <v>4685</v>
      </c>
      <c r="C1808" s="21">
        <f>1/COUNTIF(B:B,'Store Data - 2017'!$B1808)</f>
        <v>0.5</v>
      </c>
      <c r="D1808" s="14">
        <v>42985</v>
      </c>
      <c r="E1808" s="14">
        <v>42986</v>
      </c>
      <c r="F1808" s="22" t="str">
        <f>TEXT('Store Data - 2017'!$D1808,"mmmm")</f>
        <v>September</v>
      </c>
      <c r="G1808" s="22" t="str">
        <f>TEXT('Store Data - 2017'!$D1808,"dddd")</f>
        <v>Thursday</v>
      </c>
      <c r="H1808" s="13" t="s">
        <v>80</v>
      </c>
      <c r="I1808" s="13" t="s">
        <v>4686</v>
      </c>
      <c r="J1808" s="13" t="s">
        <v>4687</v>
      </c>
      <c r="K1808" s="21">
        <f>1/COUNTIF(J:J,'Store Data - 2017'!$J1808)</f>
        <v>0.2</v>
      </c>
      <c r="L1808" s="13" t="s">
        <v>25</v>
      </c>
      <c r="M1808" s="13" t="s">
        <v>26</v>
      </c>
      <c r="N1808" s="13" t="s">
        <v>4688</v>
      </c>
      <c r="O1808" s="13" t="s">
        <v>2631</v>
      </c>
      <c r="P1808" s="13">
        <v>84020</v>
      </c>
      <c r="Q1808" s="13" t="s">
        <v>120</v>
      </c>
      <c r="R1808" s="13" t="s">
        <v>4689</v>
      </c>
      <c r="S1808" s="13" t="s">
        <v>42</v>
      </c>
      <c r="T1808" s="13" t="s">
        <v>87</v>
      </c>
      <c r="U1808" s="13" t="s">
        <v>4690</v>
      </c>
      <c r="V1808" s="15">
        <v>25.16</v>
      </c>
      <c r="W1808" s="13">
        <v>2</v>
      </c>
      <c r="X1808" s="13">
        <v>0</v>
      </c>
      <c r="Y1808" s="15">
        <v>10.5672</v>
      </c>
    </row>
    <row r="1809" spans="1:25" x14ac:dyDescent="0.3">
      <c r="A1809" s="16">
        <v>5548</v>
      </c>
      <c r="B1809" s="16" t="s">
        <v>4685</v>
      </c>
      <c r="C1809" s="21">
        <f>1/COUNTIF(B:B,'Store Data - 2017'!$B1809)</f>
        <v>0.5</v>
      </c>
      <c r="D1809" s="17">
        <v>42985</v>
      </c>
      <c r="E1809" s="17">
        <v>42986</v>
      </c>
      <c r="F1809" s="22" t="str">
        <f>TEXT('Store Data - 2017'!$D1809,"mmmm")</f>
        <v>September</v>
      </c>
      <c r="G1809" s="22" t="str">
        <f>TEXT('Store Data - 2017'!$D1809,"dddd")</f>
        <v>Thursday</v>
      </c>
      <c r="H1809" s="16" t="s">
        <v>80</v>
      </c>
      <c r="I1809" s="16" t="s">
        <v>4686</v>
      </c>
      <c r="J1809" s="16" t="s">
        <v>4687</v>
      </c>
      <c r="K1809" s="21">
        <f>1/COUNTIF(J:J,'Store Data - 2017'!$J1809)</f>
        <v>0.2</v>
      </c>
      <c r="L1809" s="16" t="s">
        <v>25</v>
      </c>
      <c r="M1809" s="16" t="s">
        <v>26</v>
      </c>
      <c r="N1809" s="16" t="s">
        <v>4688</v>
      </c>
      <c r="O1809" s="16" t="s">
        <v>2631</v>
      </c>
      <c r="P1809" s="16">
        <v>84020</v>
      </c>
      <c r="Q1809" s="16" t="s">
        <v>120</v>
      </c>
      <c r="R1809" s="16" t="s">
        <v>2568</v>
      </c>
      <c r="S1809" s="16" t="s">
        <v>61</v>
      </c>
      <c r="T1809" s="16" t="s">
        <v>62</v>
      </c>
      <c r="U1809" s="16" t="s">
        <v>2569</v>
      </c>
      <c r="V1809" s="18">
        <v>126.56</v>
      </c>
      <c r="W1809" s="16">
        <v>4</v>
      </c>
      <c r="X1809" s="16">
        <v>0.2</v>
      </c>
      <c r="Y1809" s="18">
        <v>47.46</v>
      </c>
    </row>
    <row r="1810" spans="1:25" x14ac:dyDescent="0.3">
      <c r="A1810" s="13">
        <v>5556</v>
      </c>
      <c r="B1810" s="13" t="s">
        <v>4691</v>
      </c>
      <c r="C1810" s="21">
        <f>1/COUNTIF(B:B,'Store Data - 2017'!$B1810)</f>
        <v>1</v>
      </c>
      <c r="D1810" s="14">
        <v>43010</v>
      </c>
      <c r="E1810" s="14">
        <v>43014</v>
      </c>
      <c r="F1810" s="22" t="str">
        <f>TEXT('Store Data - 2017'!$D1810,"mmmm")</f>
        <v>October</v>
      </c>
      <c r="G1810" s="22" t="str">
        <f>TEXT('Store Data - 2017'!$D1810,"dddd")</f>
        <v>Monday</v>
      </c>
      <c r="H1810" s="13" t="s">
        <v>35</v>
      </c>
      <c r="I1810" s="13" t="s">
        <v>1550</v>
      </c>
      <c r="J1810" s="13" t="s">
        <v>1551</v>
      </c>
      <c r="K1810" s="21">
        <f>1/COUNTIF(J:J,'Store Data - 2017'!$J1810)</f>
        <v>0.16666666666666666</v>
      </c>
      <c r="L1810" s="13" t="s">
        <v>57</v>
      </c>
      <c r="M1810" s="13" t="s">
        <v>26</v>
      </c>
      <c r="N1810" s="13" t="s">
        <v>4692</v>
      </c>
      <c r="O1810" s="13" t="s">
        <v>1333</v>
      </c>
      <c r="P1810" s="13">
        <v>36116</v>
      </c>
      <c r="Q1810" s="13" t="s">
        <v>29</v>
      </c>
      <c r="R1810" s="13" t="s">
        <v>3238</v>
      </c>
      <c r="S1810" s="13" t="s">
        <v>42</v>
      </c>
      <c r="T1810" s="13" t="s">
        <v>87</v>
      </c>
      <c r="U1810" s="13" t="s">
        <v>3239</v>
      </c>
      <c r="V1810" s="15">
        <v>10.16</v>
      </c>
      <c r="W1810" s="13">
        <v>2</v>
      </c>
      <c r="X1810" s="13">
        <v>0</v>
      </c>
      <c r="Y1810" s="15">
        <v>3.4544000000000001</v>
      </c>
    </row>
    <row r="1811" spans="1:25" x14ac:dyDescent="0.3">
      <c r="A1811" s="16">
        <v>5562</v>
      </c>
      <c r="B1811" s="16" t="s">
        <v>4693</v>
      </c>
      <c r="C1811" s="21">
        <f>1/COUNTIF(B:B,'Store Data - 2017'!$B1811)</f>
        <v>0.33333333333333331</v>
      </c>
      <c r="D1811" s="17">
        <v>42825</v>
      </c>
      <c r="E1811" s="17">
        <v>42827</v>
      </c>
      <c r="F1811" s="22" t="str">
        <f>TEXT('Store Data - 2017'!$D1811,"mmmm")</f>
        <v>March</v>
      </c>
      <c r="G1811" s="22" t="str">
        <f>TEXT('Store Data - 2017'!$D1811,"dddd")</f>
        <v>Friday</v>
      </c>
      <c r="H1811" s="16" t="s">
        <v>35</v>
      </c>
      <c r="I1811" s="16" t="s">
        <v>1819</v>
      </c>
      <c r="J1811" s="16" t="s">
        <v>1820</v>
      </c>
      <c r="K1811" s="21">
        <f>1/COUNTIF(J:J,'Store Data - 2017'!$J1811)</f>
        <v>0.1111111111111111</v>
      </c>
      <c r="L1811" s="16" t="s">
        <v>57</v>
      </c>
      <c r="M1811" s="16" t="s">
        <v>26</v>
      </c>
      <c r="N1811" s="16" t="s">
        <v>844</v>
      </c>
      <c r="O1811" s="16" t="s">
        <v>353</v>
      </c>
      <c r="P1811" s="16">
        <v>30318</v>
      </c>
      <c r="Q1811" s="16" t="s">
        <v>29</v>
      </c>
      <c r="R1811" s="16" t="s">
        <v>4694</v>
      </c>
      <c r="S1811" s="16" t="s">
        <v>31</v>
      </c>
      <c r="T1811" s="16" t="s">
        <v>84</v>
      </c>
      <c r="U1811" s="16" t="s">
        <v>4695</v>
      </c>
      <c r="V1811" s="18">
        <v>34.54</v>
      </c>
      <c r="W1811" s="16">
        <v>1</v>
      </c>
      <c r="X1811" s="16">
        <v>0</v>
      </c>
      <c r="Y1811" s="18">
        <v>17.27</v>
      </c>
    </row>
    <row r="1812" spans="1:25" x14ac:dyDescent="0.3">
      <c r="A1812" s="13">
        <v>5563</v>
      </c>
      <c r="B1812" s="13" t="s">
        <v>4693</v>
      </c>
      <c r="C1812" s="21">
        <f>1/COUNTIF(B:B,'Store Data - 2017'!$B1812)</f>
        <v>0.33333333333333331</v>
      </c>
      <c r="D1812" s="14">
        <v>42825</v>
      </c>
      <c r="E1812" s="14">
        <v>42827</v>
      </c>
      <c r="F1812" s="22" t="str">
        <f>TEXT('Store Data - 2017'!$D1812,"mmmm")</f>
        <v>March</v>
      </c>
      <c r="G1812" s="22" t="str">
        <f>TEXT('Store Data - 2017'!$D1812,"dddd")</f>
        <v>Friday</v>
      </c>
      <c r="H1812" s="13" t="s">
        <v>35</v>
      </c>
      <c r="I1812" s="13" t="s">
        <v>1819</v>
      </c>
      <c r="J1812" s="13" t="s">
        <v>1820</v>
      </c>
      <c r="K1812" s="21">
        <f>1/COUNTIF(J:J,'Store Data - 2017'!$J1812)</f>
        <v>0.1111111111111111</v>
      </c>
      <c r="L1812" s="13" t="s">
        <v>57</v>
      </c>
      <c r="M1812" s="13" t="s">
        <v>26</v>
      </c>
      <c r="N1812" s="13" t="s">
        <v>844</v>
      </c>
      <c r="O1812" s="13" t="s">
        <v>353</v>
      </c>
      <c r="P1812" s="13">
        <v>30318</v>
      </c>
      <c r="Q1812" s="13" t="s">
        <v>29</v>
      </c>
      <c r="R1812" s="13" t="s">
        <v>4110</v>
      </c>
      <c r="S1812" s="13" t="s">
        <v>61</v>
      </c>
      <c r="T1812" s="13" t="s">
        <v>412</v>
      </c>
      <c r="U1812" s="13" t="s">
        <v>4111</v>
      </c>
      <c r="V1812" s="15">
        <v>2999.95</v>
      </c>
      <c r="W1812" s="13">
        <v>5</v>
      </c>
      <c r="X1812" s="13">
        <v>0</v>
      </c>
      <c r="Y1812" s="15">
        <v>1439.9760000000001</v>
      </c>
    </row>
    <row r="1813" spans="1:25" x14ac:dyDescent="0.3">
      <c r="A1813" s="16">
        <v>5564</v>
      </c>
      <c r="B1813" s="16" t="s">
        <v>4693</v>
      </c>
      <c r="C1813" s="21">
        <f>1/COUNTIF(B:B,'Store Data - 2017'!$B1813)</f>
        <v>0.33333333333333331</v>
      </c>
      <c r="D1813" s="17">
        <v>42825</v>
      </c>
      <c r="E1813" s="17">
        <v>42827</v>
      </c>
      <c r="F1813" s="22" t="str">
        <f>TEXT('Store Data - 2017'!$D1813,"mmmm")</f>
        <v>March</v>
      </c>
      <c r="G1813" s="22" t="str">
        <f>TEXT('Store Data - 2017'!$D1813,"dddd")</f>
        <v>Friday</v>
      </c>
      <c r="H1813" s="16" t="s">
        <v>35</v>
      </c>
      <c r="I1813" s="16" t="s">
        <v>1819</v>
      </c>
      <c r="J1813" s="16" t="s">
        <v>1820</v>
      </c>
      <c r="K1813" s="21">
        <f>1/COUNTIF(J:J,'Store Data - 2017'!$J1813)</f>
        <v>0.1111111111111111</v>
      </c>
      <c r="L1813" s="16" t="s">
        <v>57</v>
      </c>
      <c r="M1813" s="16" t="s">
        <v>26</v>
      </c>
      <c r="N1813" s="16" t="s">
        <v>844</v>
      </c>
      <c r="O1813" s="16" t="s">
        <v>353</v>
      </c>
      <c r="P1813" s="16">
        <v>30318</v>
      </c>
      <c r="Q1813" s="16" t="s">
        <v>29</v>
      </c>
      <c r="R1813" s="16" t="s">
        <v>1408</v>
      </c>
      <c r="S1813" s="16" t="s">
        <v>31</v>
      </c>
      <c r="T1813" s="16" t="s">
        <v>84</v>
      </c>
      <c r="U1813" s="16" t="s">
        <v>1409</v>
      </c>
      <c r="V1813" s="18">
        <v>64.12</v>
      </c>
      <c r="W1813" s="16">
        <v>4</v>
      </c>
      <c r="X1813" s="16">
        <v>0</v>
      </c>
      <c r="Y1813" s="18">
        <v>30.7776</v>
      </c>
    </row>
    <row r="1814" spans="1:25" x14ac:dyDescent="0.3">
      <c r="A1814" s="13">
        <v>5565</v>
      </c>
      <c r="B1814" s="13" t="s">
        <v>4696</v>
      </c>
      <c r="C1814" s="21">
        <f>1/COUNTIF(B:B,'Store Data - 2017'!$B1814)</f>
        <v>0.14285714285714285</v>
      </c>
      <c r="D1814" s="14">
        <v>42807</v>
      </c>
      <c r="E1814" s="14">
        <v>42807</v>
      </c>
      <c r="F1814" s="22" t="str">
        <f>TEXT('Store Data - 2017'!$D1814,"mmmm")</f>
        <v>March</v>
      </c>
      <c r="G1814" s="22" t="str">
        <f>TEXT('Store Data - 2017'!$D1814,"dddd")</f>
        <v>Monday</v>
      </c>
      <c r="H1814" s="13" t="s">
        <v>760</v>
      </c>
      <c r="I1814" s="13" t="s">
        <v>3364</v>
      </c>
      <c r="J1814" s="13" t="s">
        <v>3365</v>
      </c>
      <c r="K1814" s="21">
        <f>1/COUNTIF(J:J,'Store Data - 2017'!$J1814)</f>
        <v>9.0909090909090912E-2</v>
      </c>
      <c r="L1814" s="13" t="s">
        <v>48</v>
      </c>
      <c r="M1814" s="13" t="s">
        <v>26</v>
      </c>
      <c r="N1814" s="13" t="s">
        <v>94</v>
      </c>
      <c r="O1814" s="13" t="s">
        <v>59</v>
      </c>
      <c r="P1814" s="13">
        <v>60610</v>
      </c>
      <c r="Q1814" s="13" t="s">
        <v>51</v>
      </c>
      <c r="R1814" s="13" t="s">
        <v>3191</v>
      </c>
      <c r="S1814" s="13" t="s">
        <v>31</v>
      </c>
      <c r="T1814" s="13" t="s">
        <v>146</v>
      </c>
      <c r="U1814" s="13" t="s">
        <v>3192</v>
      </c>
      <c r="V1814" s="15">
        <v>19.456</v>
      </c>
      <c r="W1814" s="13">
        <v>4</v>
      </c>
      <c r="X1814" s="13">
        <v>0.2</v>
      </c>
      <c r="Y1814" s="15">
        <v>2.1888000000000001</v>
      </c>
    </row>
    <row r="1815" spans="1:25" x14ac:dyDescent="0.3">
      <c r="A1815" s="16">
        <v>5566</v>
      </c>
      <c r="B1815" s="16" t="s">
        <v>4696</v>
      </c>
      <c r="C1815" s="21">
        <f>1/COUNTIF(B:B,'Store Data - 2017'!$B1815)</f>
        <v>0.14285714285714285</v>
      </c>
      <c r="D1815" s="17">
        <v>42807</v>
      </c>
      <c r="E1815" s="17">
        <v>42807</v>
      </c>
      <c r="F1815" s="22" t="str">
        <f>TEXT('Store Data - 2017'!$D1815,"mmmm")</f>
        <v>March</v>
      </c>
      <c r="G1815" s="22" t="str">
        <f>TEXT('Store Data - 2017'!$D1815,"dddd")</f>
        <v>Monday</v>
      </c>
      <c r="H1815" s="16" t="s">
        <v>760</v>
      </c>
      <c r="I1815" s="16" t="s">
        <v>3364</v>
      </c>
      <c r="J1815" s="16" t="s">
        <v>3365</v>
      </c>
      <c r="K1815" s="21">
        <f>1/COUNTIF(J:J,'Store Data - 2017'!$J1815)</f>
        <v>9.0909090909090912E-2</v>
      </c>
      <c r="L1815" s="16" t="s">
        <v>48</v>
      </c>
      <c r="M1815" s="16" t="s">
        <v>26</v>
      </c>
      <c r="N1815" s="16" t="s">
        <v>94</v>
      </c>
      <c r="O1815" s="16" t="s">
        <v>59</v>
      </c>
      <c r="P1815" s="16">
        <v>60610</v>
      </c>
      <c r="Q1815" s="16" t="s">
        <v>51</v>
      </c>
      <c r="R1815" s="16" t="s">
        <v>4697</v>
      </c>
      <c r="S1815" s="16" t="s">
        <v>61</v>
      </c>
      <c r="T1815" s="16" t="s">
        <v>765</v>
      </c>
      <c r="U1815" s="16" t="s">
        <v>4698</v>
      </c>
      <c r="V1815" s="18">
        <v>209.98599999999999</v>
      </c>
      <c r="W1815" s="16">
        <v>2</v>
      </c>
      <c r="X1815" s="16">
        <v>0.3</v>
      </c>
      <c r="Y1815" s="18">
        <v>8.9993999999999996</v>
      </c>
    </row>
    <row r="1816" spans="1:25" x14ac:dyDescent="0.3">
      <c r="A1816" s="13">
        <v>5567</v>
      </c>
      <c r="B1816" s="13" t="s">
        <v>4696</v>
      </c>
      <c r="C1816" s="21">
        <f>1/COUNTIF(B:B,'Store Data - 2017'!$B1816)</f>
        <v>0.14285714285714285</v>
      </c>
      <c r="D1816" s="14">
        <v>42807</v>
      </c>
      <c r="E1816" s="14">
        <v>42807</v>
      </c>
      <c r="F1816" s="22" t="str">
        <f>TEXT('Store Data - 2017'!$D1816,"mmmm")</f>
        <v>March</v>
      </c>
      <c r="G1816" s="22" t="str">
        <f>TEXT('Store Data - 2017'!$D1816,"dddd")</f>
        <v>Monday</v>
      </c>
      <c r="H1816" s="13" t="s">
        <v>760</v>
      </c>
      <c r="I1816" s="13" t="s">
        <v>3364</v>
      </c>
      <c r="J1816" s="13" t="s">
        <v>3365</v>
      </c>
      <c r="K1816" s="21">
        <f>1/COUNTIF(J:J,'Store Data - 2017'!$J1816)</f>
        <v>9.0909090909090912E-2</v>
      </c>
      <c r="L1816" s="13" t="s">
        <v>48</v>
      </c>
      <c r="M1816" s="13" t="s">
        <v>26</v>
      </c>
      <c r="N1816" s="13" t="s">
        <v>94</v>
      </c>
      <c r="O1816" s="13" t="s">
        <v>59</v>
      </c>
      <c r="P1816" s="13">
        <v>60610</v>
      </c>
      <c r="Q1816" s="13" t="s">
        <v>51</v>
      </c>
      <c r="R1816" s="13" t="s">
        <v>2873</v>
      </c>
      <c r="S1816" s="13" t="s">
        <v>31</v>
      </c>
      <c r="T1816" s="13" t="s">
        <v>146</v>
      </c>
      <c r="U1816" s="13" t="s">
        <v>2874</v>
      </c>
      <c r="V1816" s="15">
        <v>29.76</v>
      </c>
      <c r="W1816" s="13">
        <v>5</v>
      </c>
      <c r="X1816" s="13">
        <v>0.2</v>
      </c>
      <c r="Y1816" s="15">
        <v>1.86</v>
      </c>
    </row>
    <row r="1817" spans="1:25" x14ac:dyDescent="0.3">
      <c r="A1817" s="16">
        <v>5568</v>
      </c>
      <c r="B1817" s="16" t="s">
        <v>4696</v>
      </c>
      <c r="C1817" s="21">
        <f>1/COUNTIF(B:B,'Store Data - 2017'!$B1817)</f>
        <v>0.14285714285714285</v>
      </c>
      <c r="D1817" s="17">
        <v>42807</v>
      </c>
      <c r="E1817" s="17">
        <v>42807</v>
      </c>
      <c r="F1817" s="22" t="str">
        <f>TEXT('Store Data - 2017'!$D1817,"mmmm")</f>
        <v>March</v>
      </c>
      <c r="G1817" s="22" t="str">
        <f>TEXT('Store Data - 2017'!$D1817,"dddd")</f>
        <v>Monday</v>
      </c>
      <c r="H1817" s="16" t="s">
        <v>760</v>
      </c>
      <c r="I1817" s="16" t="s">
        <v>3364</v>
      </c>
      <c r="J1817" s="16" t="s">
        <v>3365</v>
      </c>
      <c r="K1817" s="21">
        <f>1/COUNTIF(J:J,'Store Data - 2017'!$J1817)</f>
        <v>9.0909090909090912E-2</v>
      </c>
      <c r="L1817" s="16" t="s">
        <v>48</v>
      </c>
      <c r="M1817" s="16" t="s">
        <v>26</v>
      </c>
      <c r="N1817" s="16" t="s">
        <v>94</v>
      </c>
      <c r="O1817" s="16" t="s">
        <v>59</v>
      </c>
      <c r="P1817" s="16">
        <v>60610</v>
      </c>
      <c r="Q1817" s="16" t="s">
        <v>51</v>
      </c>
      <c r="R1817" s="16" t="s">
        <v>4699</v>
      </c>
      <c r="S1817" s="16" t="s">
        <v>42</v>
      </c>
      <c r="T1817" s="16" t="s">
        <v>43</v>
      </c>
      <c r="U1817" s="16" t="s">
        <v>4700</v>
      </c>
      <c r="V1817" s="18">
        <v>89.768000000000001</v>
      </c>
      <c r="W1817" s="16">
        <v>1</v>
      </c>
      <c r="X1817" s="16">
        <v>0.3</v>
      </c>
      <c r="Y1817" s="18">
        <v>-2.5648</v>
      </c>
    </row>
    <row r="1818" spans="1:25" x14ac:dyDescent="0.3">
      <c r="A1818" s="13">
        <v>5569</v>
      </c>
      <c r="B1818" s="13" t="s">
        <v>4696</v>
      </c>
      <c r="C1818" s="21">
        <f>1/COUNTIF(B:B,'Store Data - 2017'!$B1818)</f>
        <v>0.14285714285714285</v>
      </c>
      <c r="D1818" s="14">
        <v>42807</v>
      </c>
      <c r="E1818" s="14">
        <v>42807</v>
      </c>
      <c r="F1818" s="22" t="str">
        <f>TEXT('Store Data - 2017'!$D1818,"mmmm")</f>
        <v>March</v>
      </c>
      <c r="G1818" s="22" t="str">
        <f>TEXT('Store Data - 2017'!$D1818,"dddd")</f>
        <v>Monday</v>
      </c>
      <c r="H1818" s="13" t="s">
        <v>760</v>
      </c>
      <c r="I1818" s="13" t="s">
        <v>3364</v>
      </c>
      <c r="J1818" s="13" t="s">
        <v>3365</v>
      </c>
      <c r="K1818" s="21">
        <f>1/COUNTIF(J:J,'Store Data - 2017'!$J1818)</f>
        <v>9.0909090909090912E-2</v>
      </c>
      <c r="L1818" s="13" t="s">
        <v>48</v>
      </c>
      <c r="M1818" s="13" t="s">
        <v>26</v>
      </c>
      <c r="N1818" s="13" t="s">
        <v>94</v>
      </c>
      <c r="O1818" s="13" t="s">
        <v>59</v>
      </c>
      <c r="P1818" s="13">
        <v>60610</v>
      </c>
      <c r="Q1818" s="13" t="s">
        <v>51</v>
      </c>
      <c r="R1818" s="13" t="s">
        <v>4110</v>
      </c>
      <c r="S1818" s="13" t="s">
        <v>61</v>
      </c>
      <c r="T1818" s="13" t="s">
        <v>412</v>
      </c>
      <c r="U1818" s="13" t="s">
        <v>4111</v>
      </c>
      <c r="V1818" s="15">
        <v>959.98400000000004</v>
      </c>
      <c r="W1818" s="13">
        <v>2</v>
      </c>
      <c r="X1818" s="13">
        <v>0.2</v>
      </c>
      <c r="Y1818" s="15">
        <v>335.99439999999998</v>
      </c>
    </row>
    <row r="1819" spans="1:25" x14ac:dyDescent="0.3">
      <c r="A1819" s="16">
        <v>5570</v>
      </c>
      <c r="B1819" s="16" t="s">
        <v>4696</v>
      </c>
      <c r="C1819" s="21">
        <f>1/COUNTIF(B:B,'Store Data - 2017'!$B1819)</f>
        <v>0.14285714285714285</v>
      </c>
      <c r="D1819" s="17">
        <v>42807</v>
      </c>
      <c r="E1819" s="17">
        <v>42807</v>
      </c>
      <c r="F1819" s="22" t="str">
        <f>TEXT('Store Data - 2017'!$D1819,"mmmm")</f>
        <v>March</v>
      </c>
      <c r="G1819" s="22" t="str">
        <f>TEXT('Store Data - 2017'!$D1819,"dddd")</f>
        <v>Monday</v>
      </c>
      <c r="H1819" s="16" t="s">
        <v>760</v>
      </c>
      <c r="I1819" s="16" t="s">
        <v>3364</v>
      </c>
      <c r="J1819" s="16" t="s">
        <v>3365</v>
      </c>
      <c r="K1819" s="21">
        <f>1/COUNTIF(J:J,'Store Data - 2017'!$J1819)</f>
        <v>9.0909090909090912E-2</v>
      </c>
      <c r="L1819" s="16" t="s">
        <v>48</v>
      </c>
      <c r="M1819" s="16" t="s">
        <v>26</v>
      </c>
      <c r="N1819" s="16" t="s">
        <v>94</v>
      </c>
      <c r="O1819" s="16" t="s">
        <v>59</v>
      </c>
      <c r="P1819" s="16">
        <v>60610</v>
      </c>
      <c r="Q1819" s="16" t="s">
        <v>51</v>
      </c>
      <c r="R1819" s="16" t="s">
        <v>709</v>
      </c>
      <c r="S1819" s="16" t="s">
        <v>31</v>
      </c>
      <c r="T1819" s="16" t="s">
        <v>32</v>
      </c>
      <c r="U1819" s="16" t="s">
        <v>710</v>
      </c>
      <c r="V1819" s="18">
        <v>15.552</v>
      </c>
      <c r="W1819" s="16">
        <v>3</v>
      </c>
      <c r="X1819" s="16">
        <v>0.2</v>
      </c>
      <c r="Y1819" s="18">
        <v>5.6375999999999999</v>
      </c>
    </row>
    <row r="1820" spans="1:25" x14ac:dyDescent="0.3">
      <c r="A1820" s="13">
        <v>5571</v>
      </c>
      <c r="B1820" s="13" t="s">
        <v>4696</v>
      </c>
      <c r="C1820" s="21">
        <f>1/COUNTIF(B:B,'Store Data - 2017'!$B1820)</f>
        <v>0.14285714285714285</v>
      </c>
      <c r="D1820" s="14">
        <v>42807</v>
      </c>
      <c r="E1820" s="14">
        <v>42807</v>
      </c>
      <c r="F1820" s="22" t="str">
        <f>TEXT('Store Data - 2017'!$D1820,"mmmm")</f>
        <v>March</v>
      </c>
      <c r="G1820" s="22" t="str">
        <f>TEXT('Store Data - 2017'!$D1820,"dddd")</f>
        <v>Monday</v>
      </c>
      <c r="H1820" s="13" t="s">
        <v>760</v>
      </c>
      <c r="I1820" s="13" t="s">
        <v>3364</v>
      </c>
      <c r="J1820" s="13" t="s">
        <v>3365</v>
      </c>
      <c r="K1820" s="21">
        <f>1/COUNTIF(J:J,'Store Data - 2017'!$J1820)</f>
        <v>9.0909090909090912E-2</v>
      </c>
      <c r="L1820" s="13" t="s">
        <v>48</v>
      </c>
      <c r="M1820" s="13" t="s">
        <v>26</v>
      </c>
      <c r="N1820" s="13" t="s">
        <v>94</v>
      </c>
      <c r="O1820" s="13" t="s">
        <v>59</v>
      </c>
      <c r="P1820" s="13">
        <v>60610</v>
      </c>
      <c r="Q1820" s="13" t="s">
        <v>51</v>
      </c>
      <c r="R1820" s="13" t="s">
        <v>4701</v>
      </c>
      <c r="S1820" s="13" t="s">
        <v>61</v>
      </c>
      <c r="T1820" s="13" t="s">
        <v>62</v>
      </c>
      <c r="U1820" s="13" t="s">
        <v>4702</v>
      </c>
      <c r="V1820" s="15">
        <v>34.36</v>
      </c>
      <c r="W1820" s="13">
        <v>1</v>
      </c>
      <c r="X1820" s="13">
        <v>0.2</v>
      </c>
      <c r="Y1820" s="15">
        <v>-7.3014999999999999</v>
      </c>
    </row>
    <row r="1821" spans="1:25" x14ac:dyDescent="0.3">
      <c r="A1821" s="16">
        <v>5579</v>
      </c>
      <c r="B1821" s="16" t="s">
        <v>4703</v>
      </c>
      <c r="C1821" s="21">
        <f>1/COUNTIF(B:B,'Store Data - 2017'!$B1821)</f>
        <v>0.33333333333333331</v>
      </c>
      <c r="D1821" s="17">
        <v>42987</v>
      </c>
      <c r="E1821" s="17">
        <v>42992</v>
      </c>
      <c r="F1821" s="22" t="str">
        <f>TEXT('Store Data - 2017'!$D1821,"mmmm")</f>
        <v>September</v>
      </c>
      <c r="G1821" s="22" t="str">
        <f>TEXT('Store Data - 2017'!$D1821,"dddd")</f>
        <v>Saturday</v>
      </c>
      <c r="H1821" s="16" t="s">
        <v>35</v>
      </c>
      <c r="I1821" s="16" t="s">
        <v>4704</v>
      </c>
      <c r="J1821" s="16" t="s">
        <v>4705</v>
      </c>
      <c r="K1821" s="21">
        <f>1/COUNTIF(J:J,'Store Data - 2017'!$J1821)</f>
        <v>0.25</v>
      </c>
      <c r="L1821" s="16" t="s">
        <v>25</v>
      </c>
      <c r="M1821" s="16" t="s">
        <v>26</v>
      </c>
      <c r="N1821" s="16" t="s">
        <v>452</v>
      </c>
      <c r="O1821" s="16" t="s">
        <v>134</v>
      </c>
      <c r="P1821" s="16">
        <v>90004</v>
      </c>
      <c r="Q1821" s="16" t="s">
        <v>120</v>
      </c>
      <c r="R1821" s="16" t="s">
        <v>1482</v>
      </c>
      <c r="S1821" s="16" t="s">
        <v>31</v>
      </c>
      <c r="T1821" s="16" t="s">
        <v>146</v>
      </c>
      <c r="U1821" s="16" t="s">
        <v>1483</v>
      </c>
      <c r="V1821" s="18">
        <v>6.56</v>
      </c>
      <c r="W1821" s="16">
        <v>2</v>
      </c>
      <c r="X1821" s="16">
        <v>0</v>
      </c>
      <c r="Y1821" s="18">
        <v>1.9024000000000001</v>
      </c>
    </row>
    <row r="1822" spans="1:25" x14ac:dyDescent="0.3">
      <c r="A1822" s="13">
        <v>5580</v>
      </c>
      <c r="B1822" s="13" t="s">
        <v>4703</v>
      </c>
      <c r="C1822" s="21">
        <f>1/COUNTIF(B:B,'Store Data - 2017'!$B1822)</f>
        <v>0.33333333333333331</v>
      </c>
      <c r="D1822" s="14">
        <v>42987</v>
      </c>
      <c r="E1822" s="14">
        <v>42992</v>
      </c>
      <c r="F1822" s="22" t="str">
        <f>TEXT('Store Data - 2017'!$D1822,"mmmm")</f>
        <v>September</v>
      </c>
      <c r="G1822" s="22" t="str">
        <f>TEXT('Store Data - 2017'!$D1822,"dddd")</f>
        <v>Saturday</v>
      </c>
      <c r="H1822" s="13" t="s">
        <v>35</v>
      </c>
      <c r="I1822" s="13" t="s">
        <v>4704</v>
      </c>
      <c r="J1822" s="13" t="s">
        <v>4705</v>
      </c>
      <c r="K1822" s="21">
        <f>1/COUNTIF(J:J,'Store Data - 2017'!$J1822)</f>
        <v>0.25</v>
      </c>
      <c r="L1822" s="13" t="s">
        <v>25</v>
      </c>
      <c r="M1822" s="13" t="s">
        <v>26</v>
      </c>
      <c r="N1822" s="13" t="s">
        <v>452</v>
      </c>
      <c r="O1822" s="13" t="s">
        <v>134</v>
      </c>
      <c r="P1822" s="13">
        <v>90004</v>
      </c>
      <c r="Q1822" s="13" t="s">
        <v>120</v>
      </c>
      <c r="R1822" s="13" t="s">
        <v>2299</v>
      </c>
      <c r="S1822" s="13" t="s">
        <v>42</v>
      </c>
      <c r="T1822" s="13" t="s">
        <v>43</v>
      </c>
      <c r="U1822" s="13" t="s">
        <v>2300</v>
      </c>
      <c r="V1822" s="15">
        <v>243.92</v>
      </c>
      <c r="W1822" s="13">
        <v>5</v>
      </c>
      <c r="X1822" s="13">
        <v>0.2</v>
      </c>
      <c r="Y1822" s="15">
        <v>-15.244999999999999</v>
      </c>
    </row>
    <row r="1823" spans="1:25" x14ac:dyDescent="0.3">
      <c r="A1823" s="16">
        <v>5581</v>
      </c>
      <c r="B1823" s="16" t="s">
        <v>4703</v>
      </c>
      <c r="C1823" s="21">
        <f>1/COUNTIF(B:B,'Store Data - 2017'!$B1823)</f>
        <v>0.33333333333333331</v>
      </c>
      <c r="D1823" s="17">
        <v>42987</v>
      </c>
      <c r="E1823" s="17">
        <v>42992</v>
      </c>
      <c r="F1823" s="22" t="str">
        <f>TEXT('Store Data - 2017'!$D1823,"mmmm")</f>
        <v>September</v>
      </c>
      <c r="G1823" s="22" t="str">
        <f>TEXT('Store Data - 2017'!$D1823,"dddd")</f>
        <v>Saturday</v>
      </c>
      <c r="H1823" s="16" t="s">
        <v>35</v>
      </c>
      <c r="I1823" s="16" t="s">
        <v>4704</v>
      </c>
      <c r="J1823" s="16" t="s">
        <v>4705</v>
      </c>
      <c r="K1823" s="21">
        <f>1/COUNTIF(J:J,'Store Data - 2017'!$J1823)</f>
        <v>0.25</v>
      </c>
      <c r="L1823" s="16" t="s">
        <v>25</v>
      </c>
      <c r="M1823" s="16" t="s">
        <v>26</v>
      </c>
      <c r="N1823" s="16" t="s">
        <v>452</v>
      </c>
      <c r="O1823" s="16" t="s">
        <v>134</v>
      </c>
      <c r="P1823" s="16">
        <v>90004</v>
      </c>
      <c r="Q1823" s="16" t="s">
        <v>120</v>
      </c>
      <c r="R1823" s="16" t="s">
        <v>4706</v>
      </c>
      <c r="S1823" s="16" t="s">
        <v>31</v>
      </c>
      <c r="T1823" s="16" t="s">
        <v>32</v>
      </c>
      <c r="U1823" s="16" t="s">
        <v>4707</v>
      </c>
      <c r="V1823" s="18">
        <v>47.52</v>
      </c>
      <c r="W1823" s="16">
        <v>9</v>
      </c>
      <c r="X1823" s="16">
        <v>0</v>
      </c>
      <c r="Y1823" s="18">
        <v>22.8096</v>
      </c>
    </row>
    <row r="1824" spans="1:25" x14ac:dyDescent="0.3">
      <c r="A1824" s="13">
        <v>5582</v>
      </c>
      <c r="B1824" s="13" t="s">
        <v>4708</v>
      </c>
      <c r="C1824" s="21">
        <f>1/COUNTIF(B:B,'Store Data - 2017'!$B1824)</f>
        <v>1</v>
      </c>
      <c r="D1824" s="14">
        <v>43012</v>
      </c>
      <c r="E1824" s="14">
        <v>43016</v>
      </c>
      <c r="F1824" s="22" t="str">
        <f>TEXT('Store Data - 2017'!$D1824,"mmmm")</f>
        <v>October</v>
      </c>
      <c r="G1824" s="22" t="str">
        <f>TEXT('Store Data - 2017'!$D1824,"dddd")</f>
        <v>Wednesday</v>
      </c>
      <c r="H1824" s="13" t="s">
        <v>22</v>
      </c>
      <c r="I1824" s="13" t="s">
        <v>4041</v>
      </c>
      <c r="J1824" s="13" t="s">
        <v>4042</v>
      </c>
      <c r="K1824" s="21">
        <f>1/COUNTIF(J:J,'Store Data - 2017'!$J1824)</f>
        <v>0.16666666666666666</v>
      </c>
      <c r="L1824" s="13" t="s">
        <v>48</v>
      </c>
      <c r="M1824" s="13" t="s">
        <v>26</v>
      </c>
      <c r="N1824" s="13" t="s">
        <v>1447</v>
      </c>
      <c r="O1824" s="13" t="s">
        <v>962</v>
      </c>
      <c r="P1824" s="13">
        <v>20735</v>
      </c>
      <c r="Q1824" s="13" t="s">
        <v>40</v>
      </c>
      <c r="R1824" s="13" t="s">
        <v>2614</v>
      </c>
      <c r="S1824" s="13" t="s">
        <v>42</v>
      </c>
      <c r="T1824" s="13" t="s">
        <v>87</v>
      </c>
      <c r="U1824" s="13" t="s">
        <v>2615</v>
      </c>
      <c r="V1824" s="15">
        <v>19.98</v>
      </c>
      <c r="W1824" s="13">
        <v>1</v>
      </c>
      <c r="X1824" s="13">
        <v>0</v>
      </c>
      <c r="Y1824" s="15">
        <v>8.5914000000000001</v>
      </c>
    </row>
    <row r="1825" spans="1:25" x14ac:dyDescent="0.3">
      <c r="A1825" s="16">
        <v>5585</v>
      </c>
      <c r="B1825" s="16" t="s">
        <v>4709</v>
      </c>
      <c r="C1825" s="21">
        <f>1/COUNTIF(B:B,'Store Data - 2017'!$B1825)</f>
        <v>0.33333333333333331</v>
      </c>
      <c r="D1825" s="17">
        <v>43069</v>
      </c>
      <c r="E1825" s="17">
        <v>43073</v>
      </c>
      <c r="F1825" s="22" t="str">
        <f>TEXT('Store Data - 2017'!$D1825,"mmmm")</f>
        <v>November</v>
      </c>
      <c r="G1825" s="22" t="str">
        <f>TEXT('Store Data - 2017'!$D1825,"dddd")</f>
        <v>Thursday</v>
      </c>
      <c r="H1825" s="16" t="s">
        <v>22</v>
      </c>
      <c r="I1825" s="16" t="s">
        <v>386</v>
      </c>
      <c r="J1825" s="16" t="s">
        <v>387</v>
      </c>
      <c r="K1825" s="21">
        <f>1/COUNTIF(J:J,'Store Data - 2017'!$J1825)</f>
        <v>0.25</v>
      </c>
      <c r="L1825" s="16" t="s">
        <v>48</v>
      </c>
      <c r="M1825" s="16" t="s">
        <v>26</v>
      </c>
      <c r="N1825" s="16" t="s">
        <v>126</v>
      </c>
      <c r="O1825" s="16" t="s">
        <v>127</v>
      </c>
      <c r="P1825" s="16">
        <v>10011</v>
      </c>
      <c r="Q1825" s="16" t="s">
        <v>40</v>
      </c>
      <c r="R1825" s="16" t="s">
        <v>4710</v>
      </c>
      <c r="S1825" s="16" t="s">
        <v>31</v>
      </c>
      <c r="T1825" s="16" t="s">
        <v>70</v>
      </c>
      <c r="U1825" s="16" t="s">
        <v>4711</v>
      </c>
      <c r="V1825" s="18">
        <v>83.56</v>
      </c>
      <c r="W1825" s="16">
        <v>4</v>
      </c>
      <c r="X1825" s="16">
        <v>0</v>
      </c>
      <c r="Y1825" s="18">
        <v>1.6712</v>
      </c>
    </row>
    <row r="1826" spans="1:25" x14ac:dyDescent="0.3">
      <c r="A1826" s="13">
        <v>5586</v>
      </c>
      <c r="B1826" s="13" t="s">
        <v>4709</v>
      </c>
      <c r="C1826" s="21">
        <f>1/COUNTIF(B:B,'Store Data - 2017'!$B1826)</f>
        <v>0.33333333333333331</v>
      </c>
      <c r="D1826" s="14">
        <v>43069</v>
      </c>
      <c r="E1826" s="14">
        <v>43073</v>
      </c>
      <c r="F1826" s="22" t="str">
        <f>TEXT('Store Data - 2017'!$D1826,"mmmm")</f>
        <v>November</v>
      </c>
      <c r="G1826" s="22" t="str">
        <f>TEXT('Store Data - 2017'!$D1826,"dddd")</f>
        <v>Thursday</v>
      </c>
      <c r="H1826" s="13" t="s">
        <v>22</v>
      </c>
      <c r="I1826" s="13" t="s">
        <v>386</v>
      </c>
      <c r="J1826" s="13" t="s">
        <v>387</v>
      </c>
      <c r="K1826" s="21">
        <f>1/COUNTIF(J:J,'Store Data - 2017'!$J1826)</f>
        <v>0.25</v>
      </c>
      <c r="L1826" s="13" t="s">
        <v>48</v>
      </c>
      <c r="M1826" s="13" t="s">
        <v>26</v>
      </c>
      <c r="N1826" s="13" t="s">
        <v>126</v>
      </c>
      <c r="O1826" s="13" t="s">
        <v>127</v>
      </c>
      <c r="P1826" s="13">
        <v>10011</v>
      </c>
      <c r="Q1826" s="13" t="s">
        <v>40</v>
      </c>
      <c r="R1826" s="13" t="s">
        <v>4712</v>
      </c>
      <c r="S1826" s="13" t="s">
        <v>61</v>
      </c>
      <c r="T1826" s="13" t="s">
        <v>62</v>
      </c>
      <c r="U1826" s="13" t="s">
        <v>4713</v>
      </c>
      <c r="V1826" s="15">
        <v>546.05999999999995</v>
      </c>
      <c r="W1826" s="13">
        <v>3</v>
      </c>
      <c r="X1826" s="13">
        <v>0</v>
      </c>
      <c r="Y1826" s="15">
        <v>163.81800000000001</v>
      </c>
    </row>
    <row r="1827" spans="1:25" x14ac:dyDescent="0.3">
      <c r="A1827" s="16">
        <v>5587</v>
      </c>
      <c r="B1827" s="16" t="s">
        <v>4709</v>
      </c>
      <c r="C1827" s="21">
        <f>1/COUNTIF(B:B,'Store Data - 2017'!$B1827)</f>
        <v>0.33333333333333331</v>
      </c>
      <c r="D1827" s="17">
        <v>43069</v>
      </c>
      <c r="E1827" s="17">
        <v>43073</v>
      </c>
      <c r="F1827" s="22" t="str">
        <f>TEXT('Store Data - 2017'!$D1827,"mmmm")</f>
        <v>November</v>
      </c>
      <c r="G1827" s="22" t="str">
        <f>TEXT('Store Data - 2017'!$D1827,"dddd")</f>
        <v>Thursday</v>
      </c>
      <c r="H1827" s="16" t="s">
        <v>22</v>
      </c>
      <c r="I1827" s="16" t="s">
        <v>386</v>
      </c>
      <c r="J1827" s="16" t="s">
        <v>387</v>
      </c>
      <c r="K1827" s="21">
        <f>1/COUNTIF(J:J,'Store Data - 2017'!$J1827)</f>
        <v>0.25</v>
      </c>
      <c r="L1827" s="16" t="s">
        <v>48</v>
      </c>
      <c r="M1827" s="16" t="s">
        <v>26</v>
      </c>
      <c r="N1827" s="16" t="s">
        <v>126</v>
      </c>
      <c r="O1827" s="16" t="s">
        <v>127</v>
      </c>
      <c r="P1827" s="16">
        <v>10011</v>
      </c>
      <c r="Q1827" s="16" t="s">
        <v>40</v>
      </c>
      <c r="R1827" s="16" t="s">
        <v>2339</v>
      </c>
      <c r="S1827" s="16" t="s">
        <v>31</v>
      </c>
      <c r="T1827" s="16" t="s">
        <v>70</v>
      </c>
      <c r="U1827" s="16" t="s">
        <v>2340</v>
      </c>
      <c r="V1827" s="18">
        <v>269.49</v>
      </c>
      <c r="W1827" s="16">
        <v>3</v>
      </c>
      <c r="X1827" s="16">
        <v>0</v>
      </c>
      <c r="Y1827" s="18">
        <v>5.3898000000000001</v>
      </c>
    </row>
    <row r="1828" spans="1:25" x14ac:dyDescent="0.3">
      <c r="A1828" s="13">
        <v>5594</v>
      </c>
      <c r="B1828" s="13" t="s">
        <v>4714</v>
      </c>
      <c r="C1828" s="21">
        <f>1/COUNTIF(B:B,'Store Data - 2017'!$B1828)</f>
        <v>1</v>
      </c>
      <c r="D1828" s="14">
        <v>43058</v>
      </c>
      <c r="E1828" s="14">
        <v>43064</v>
      </c>
      <c r="F1828" s="22" t="str">
        <f>TEXT('Store Data - 2017'!$D1828,"mmmm")</f>
        <v>November</v>
      </c>
      <c r="G1828" s="22" t="str">
        <f>TEXT('Store Data - 2017'!$D1828,"dddd")</f>
        <v>Sunday</v>
      </c>
      <c r="H1828" s="13" t="s">
        <v>22</v>
      </c>
      <c r="I1828" s="13" t="s">
        <v>1152</v>
      </c>
      <c r="J1828" s="13" t="s">
        <v>1153</v>
      </c>
      <c r="K1828" s="21">
        <f>1/COUNTIF(J:J,'Store Data - 2017'!$J1828)</f>
        <v>0.2</v>
      </c>
      <c r="L1828" s="13" t="s">
        <v>25</v>
      </c>
      <c r="M1828" s="13" t="s">
        <v>26</v>
      </c>
      <c r="N1828" s="13" t="s">
        <v>773</v>
      </c>
      <c r="O1828" s="13" t="s">
        <v>166</v>
      </c>
      <c r="P1828" s="13">
        <v>44105</v>
      </c>
      <c r="Q1828" s="13" t="s">
        <v>40</v>
      </c>
      <c r="R1828" s="13" t="s">
        <v>945</v>
      </c>
      <c r="S1828" s="13" t="s">
        <v>31</v>
      </c>
      <c r="T1828" s="13" t="s">
        <v>84</v>
      </c>
      <c r="U1828" s="13" t="s">
        <v>946</v>
      </c>
      <c r="V1828" s="15">
        <v>59.912999999999997</v>
      </c>
      <c r="W1828" s="13">
        <v>7</v>
      </c>
      <c r="X1828" s="13">
        <v>0.7</v>
      </c>
      <c r="Y1828" s="15">
        <v>-45.933300000000003</v>
      </c>
    </row>
    <row r="1829" spans="1:25" x14ac:dyDescent="0.3">
      <c r="A1829" s="16">
        <v>5595</v>
      </c>
      <c r="B1829" s="16" t="s">
        <v>4715</v>
      </c>
      <c r="C1829" s="21">
        <f>1/COUNTIF(B:B,'Store Data - 2017'!$B1829)</f>
        <v>0.5</v>
      </c>
      <c r="D1829" s="17">
        <v>43002</v>
      </c>
      <c r="E1829" s="17">
        <v>43002</v>
      </c>
      <c r="F1829" s="22" t="str">
        <f>TEXT('Store Data - 2017'!$D1829,"mmmm")</f>
        <v>September</v>
      </c>
      <c r="G1829" s="22" t="str">
        <f>TEXT('Store Data - 2017'!$D1829,"dddd")</f>
        <v>Sunday</v>
      </c>
      <c r="H1829" s="16" t="s">
        <v>760</v>
      </c>
      <c r="I1829" s="16" t="s">
        <v>4049</v>
      </c>
      <c r="J1829" s="16" t="s">
        <v>4050</v>
      </c>
      <c r="K1829" s="21">
        <f>1/COUNTIF(J:J,'Store Data - 2017'!$J1829)</f>
        <v>0.16666666666666666</v>
      </c>
      <c r="L1829" s="16" t="s">
        <v>57</v>
      </c>
      <c r="M1829" s="16" t="s">
        <v>26</v>
      </c>
      <c r="N1829" s="16" t="s">
        <v>460</v>
      </c>
      <c r="O1829" s="16" t="s">
        <v>345</v>
      </c>
      <c r="P1829" s="16">
        <v>1841</v>
      </c>
      <c r="Q1829" s="16" t="s">
        <v>40</v>
      </c>
      <c r="R1829" s="16" t="s">
        <v>1904</v>
      </c>
      <c r="S1829" s="16" t="s">
        <v>61</v>
      </c>
      <c r="T1829" s="16" t="s">
        <v>62</v>
      </c>
      <c r="U1829" s="16" t="s">
        <v>1905</v>
      </c>
      <c r="V1829" s="18">
        <v>391.98</v>
      </c>
      <c r="W1829" s="16">
        <v>2</v>
      </c>
      <c r="X1829" s="16">
        <v>0</v>
      </c>
      <c r="Y1829" s="18">
        <v>109.7544</v>
      </c>
    </row>
    <row r="1830" spans="1:25" x14ac:dyDescent="0.3">
      <c r="A1830" s="13">
        <v>5596</v>
      </c>
      <c r="B1830" s="13" t="s">
        <v>4715</v>
      </c>
      <c r="C1830" s="21">
        <f>1/COUNTIF(B:B,'Store Data - 2017'!$B1830)</f>
        <v>0.5</v>
      </c>
      <c r="D1830" s="14">
        <v>43002</v>
      </c>
      <c r="E1830" s="14">
        <v>43002</v>
      </c>
      <c r="F1830" s="22" t="str">
        <f>TEXT('Store Data - 2017'!$D1830,"mmmm")</f>
        <v>September</v>
      </c>
      <c r="G1830" s="22" t="str">
        <f>TEXT('Store Data - 2017'!$D1830,"dddd")</f>
        <v>Sunday</v>
      </c>
      <c r="H1830" s="13" t="s">
        <v>760</v>
      </c>
      <c r="I1830" s="13" t="s">
        <v>4049</v>
      </c>
      <c r="J1830" s="13" t="s">
        <v>4050</v>
      </c>
      <c r="K1830" s="21">
        <f>1/COUNTIF(J:J,'Store Data - 2017'!$J1830)</f>
        <v>0.16666666666666666</v>
      </c>
      <c r="L1830" s="13" t="s">
        <v>57</v>
      </c>
      <c r="M1830" s="13" t="s">
        <v>26</v>
      </c>
      <c r="N1830" s="13" t="s">
        <v>460</v>
      </c>
      <c r="O1830" s="13" t="s">
        <v>345</v>
      </c>
      <c r="P1830" s="13">
        <v>1841</v>
      </c>
      <c r="Q1830" s="13" t="s">
        <v>40</v>
      </c>
      <c r="R1830" s="13" t="s">
        <v>4716</v>
      </c>
      <c r="S1830" s="13" t="s">
        <v>61</v>
      </c>
      <c r="T1830" s="13" t="s">
        <v>62</v>
      </c>
      <c r="U1830" s="13" t="s">
        <v>4717</v>
      </c>
      <c r="V1830" s="15">
        <v>437.85</v>
      </c>
      <c r="W1830" s="13">
        <v>3</v>
      </c>
      <c r="X1830" s="13">
        <v>0</v>
      </c>
      <c r="Y1830" s="15">
        <v>131.35499999999999</v>
      </c>
    </row>
    <row r="1831" spans="1:25" x14ac:dyDescent="0.3">
      <c r="A1831" s="16">
        <v>5598</v>
      </c>
      <c r="B1831" s="16" t="s">
        <v>4718</v>
      </c>
      <c r="C1831" s="21">
        <f>1/COUNTIF(B:B,'Store Data - 2017'!$B1831)</f>
        <v>0.5</v>
      </c>
      <c r="D1831" s="17">
        <v>42779</v>
      </c>
      <c r="E1831" s="17">
        <v>42786</v>
      </c>
      <c r="F1831" s="22" t="str">
        <f>TEXT('Store Data - 2017'!$D1831,"mmmm")</f>
        <v>February</v>
      </c>
      <c r="G1831" s="22" t="str">
        <f>TEXT('Store Data - 2017'!$D1831,"dddd")</f>
        <v>Monday</v>
      </c>
      <c r="H1831" s="16" t="s">
        <v>22</v>
      </c>
      <c r="I1831" s="16" t="s">
        <v>4719</v>
      </c>
      <c r="J1831" s="16" t="s">
        <v>4720</v>
      </c>
      <c r="K1831" s="21">
        <f>1/COUNTIF(J:J,'Store Data - 2017'!$J1831)</f>
        <v>0.5</v>
      </c>
      <c r="L1831" s="16" t="s">
        <v>25</v>
      </c>
      <c r="M1831" s="16" t="s">
        <v>26</v>
      </c>
      <c r="N1831" s="16" t="s">
        <v>2136</v>
      </c>
      <c r="O1831" s="16" t="s">
        <v>962</v>
      </c>
      <c r="P1831" s="16">
        <v>21215</v>
      </c>
      <c r="Q1831" s="16" t="s">
        <v>40</v>
      </c>
      <c r="R1831" s="16" t="s">
        <v>1680</v>
      </c>
      <c r="S1831" s="16" t="s">
        <v>31</v>
      </c>
      <c r="T1831" s="16" t="s">
        <v>725</v>
      </c>
      <c r="U1831" s="16" t="s">
        <v>1681</v>
      </c>
      <c r="V1831" s="18">
        <v>25.02</v>
      </c>
      <c r="W1831" s="16">
        <v>3</v>
      </c>
      <c r="X1831" s="16">
        <v>0</v>
      </c>
      <c r="Y1831" s="18">
        <v>6.5052000000000003</v>
      </c>
    </row>
    <row r="1832" spans="1:25" x14ac:dyDescent="0.3">
      <c r="A1832" s="13">
        <v>5599</v>
      </c>
      <c r="B1832" s="13" t="s">
        <v>4718</v>
      </c>
      <c r="C1832" s="21">
        <f>1/COUNTIF(B:B,'Store Data - 2017'!$B1832)</f>
        <v>0.5</v>
      </c>
      <c r="D1832" s="14">
        <v>42779</v>
      </c>
      <c r="E1832" s="14">
        <v>42786</v>
      </c>
      <c r="F1832" s="22" t="str">
        <f>TEXT('Store Data - 2017'!$D1832,"mmmm")</f>
        <v>February</v>
      </c>
      <c r="G1832" s="22" t="str">
        <f>TEXT('Store Data - 2017'!$D1832,"dddd")</f>
        <v>Monday</v>
      </c>
      <c r="H1832" s="13" t="s">
        <v>22</v>
      </c>
      <c r="I1832" s="13" t="s">
        <v>4719</v>
      </c>
      <c r="J1832" s="13" t="s">
        <v>4720</v>
      </c>
      <c r="K1832" s="21">
        <f>1/COUNTIF(J:J,'Store Data - 2017'!$J1832)</f>
        <v>0.5</v>
      </c>
      <c r="L1832" s="13" t="s">
        <v>25</v>
      </c>
      <c r="M1832" s="13" t="s">
        <v>26</v>
      </c>
      <c r="N1832" s="13" t="s">
        <v>2136</v>
      </c>
      <c r="O1832" s="13" t="s">
        <v>962</v>
      </c>
      <c r="P1832" s="13">
        <v>21215</v>
      </c>
      <c r="Q1832" s="13" t="s">
        <v>40</v>
      </c>
      <c r="R1832" s="13" t="s">
        <v>4721</v>
      </c>
      <c r="S1832" s="13" t="s">
        <v>31</v>
      </c>
      <c r="T1832" s="13" t="s">
        <v>146</v>
      </c>
      <c r="U1832" s="13" t="s">
        <v>4722</v>
      </c>
      <c r="V1832" s="15">
        <v>10.71</v>
      </c>
      <c r="W1832" s="13">
        <v>3</v>
      </c>
      <c r="X1832" s="13">
        <v>0</v>
      </c>
      <c r="Y1832" s="15">
        <v>2.7846000000000002</v>
      </c>
    </row>
    <row r="1833" spans="1:25" x14ac:dyDescent="0.3">
      <c r="A1833" s="16">
        <v>5608</v>
      </c>
      <c r="B1833" s="16" t="s">
        <v>4723</v>
      </c>
      <c r="C1833" s="21">
        <f>1/COUNTIF(B:B,'Store Data - 2017'!$B1833)</f>
        <v>1</v>
      </c>
      <c r="D1833" s="17">
        <v>42819</v>
      </c>
      <c r="E1833" s="17">
        <v>42825</v>
      </c>
      <c r="F1833" s="22" t="str">
        <f>TEXT('Store Data - 2017'!$D1833,"mmmm")</f>
        <v>March</v>
      </c>
      <c r="G1833" s="22" t="str">
        <f>TEXT('Store Data - 2017'!$D1833,"dddd")</f>
        <v>Saturday</v>
      </c>
      <c r="H1833" s="16" t="s">
        <v>22</v>
      </c>
      <c r="I1833" s="16" t="s">
        <v>693</v>
      </c>
      <c r="J1833" s="16" t="s">
        <v>694</v>
      </c>
      <c r="K1833" s="21">
        <f>1/COUNTIF(J:J,'Store Data - 2017'!$J1833)</f>
        <v>0.05</v>
      </c>
      <c r="L1833" s="16" t="s">
        <v>25</v>
      </c>
      <c r="M1833" s="16" t="s">
        <v>26</v>
      </c>
      <c r="N1833" s="16" t="s">
        <v>126</v>
      </c>
      <c r="O1833" s="16" t="s">
        <v>127</v>
      </c>
      <c r="P1833" s="16">
        <v>10024</v>
      </c>
      <c r="Q1833" s="16" t="s">
        <v>40</v>
      </c>
      <c r="R1833" s="16" t="s">
        <v>2703</v>
      </c>
      <c r="S1833" s="16" t="s">
        <v>31</v>
      </c>
      <c r="T1833" s="16" t="s">
        <v>146</v>
      </c>
      <c r="U1833" s="16" t="s">
        <v>2704</v>
      </c>
      <c r="V1833" s="18">
        <v>11.05</v>
      </c>
      <c r="W1833" s="16">
        <v>5</v>
      </c>
      <c r="X1833" s="16">
        <v>0</v>
      </c>
      <c r="Y1833" s="18">
        <v>2.9834999999999998</v>
      </c>
    </row>
    <row r="1834" spans="1:25" x14ac:dyDescent="0.3">
      <c r="A1834" s="13">
        <v>5610</v>
      </c>
      <c r="B1834" s="13" t="s">
        <v>4724</v>
      </c>
      <c r="C1834" s="21">
        <f>1/COUNTIF(B:B,'Store Data - 2017'!$B1834)</f>
        <v>1</v>
      </c>
      <c r="D1834" s="14">
        <v>42978</v>
      </c>
      <c r="E1834" s="14">
        <v>42983</v>
      </c>
      <c r="F1834" s="22" t="str">
        <f>TEXT('Store Data - 2017'!$D1834,"mmmm")</f>
        <v>August</v>
      </c>
      <c r="G1834" s="22" t="str">
        <f>TEXT('Store Data - 2017'!$D1834,"dddd")</f>
        <v>Thursday</v>
      </c>
      <c r="H1834" s="13" t="s">
        <v>22</v>
      </c>
      <c r="I1834" s="13" t="s">
        <v>4725</v>
      </c>
      <c r="J1834" s="13" t="s">
        <v>4726</v>
      </c>
      <c r="K1834" s="21">
        <f>1/COUNTIF(J:J,'Store Data - 2017'!$J1834)</f>
        <v>0.33333333333333331</v>
      </c>
      <c r="L1834" s="13" t="s">
        <v>25</v>
      </c>
      <c r="M1834" s="13" t="s">
        <v>26</v>
      </c>
      <c r="N1834" s="13" t="s">
        <v>1197</v>
      </c>
      <c r="O1834" s="13" t="s">
        <v>1991</v>
      </c>
      <c r="P1834" s="13">
        <v>71203</v>
      </c>
      <c r="Q1834" s="13" t="s">
        <v>29</v>
      </c>
      <c r="R1834" s="13" t="s">
        <v>4727</v>
      </c>
      <c r="S1834" s="13" t="s">
        <v>61</v>
      </c>
      <c r="T1834" s="13" t="s">
        <v>110</v>
      </c>
      <c r="U1834" s="13" t="s">
        <v>4728</v>
      </c>
      <c r="V1834" s="15">
        <v>659.9</v>
      </c>
      <c r="W1834" s="13">
        <v>2</v>
      </c>
      <c r="X1834" s="13">
        <v>0</v>
      </c>
      <c r="Y1834" s="15">
        <v>217.767</v>
      </c>
    </row>
    <row r="1835" spans="1:25" x14ac:dyDescent="0.3">
      <c r="A1835" s="16">
        <v>5612</v>
      </c>
      <c r="B1835" s="16" t="s">
        <v>4729</v>
      </c>
      <c r="C1835" s="21">
        <f>1/COUNTIF(B:B,'Store Data - 2017'!$B1835)</f>
        <v>0.5</v>
      </c>
      <c r="D1835" s="17">
        <v>42965</v>
      </c>
      <c r="E1835" s="17">
        <v>42969</v>
      </c>
      <c r="F1835" s="22" t="str">
        <f>TEXT('Store Data - 2017'!$D1835,"mmmm")</f>
        <v>August</v>
      </c>
      <c r="G1835" s="22" t="str">
        <f>TEXT('Store Data - 2017'!$D1835,"dddd")</f>
        <v>Friday</v>
      </c>
      <c r="H1835" s="16" t="s">
        <v>22</v>
      </c>
      <c r="I1835" s="16" t="s">
        <v>874</v>
      </c>
      <c r="J1835" s="16" t="s">
        <v>875</v>
      </c>
      <c r="K1835" s="21">
        <f>1/COUNTIF(J:J,'Store Data - 2017'!$J1835)</f>
        <v>7.6923076923076927E-2</v>
      </c>
      <c r="L1835" s="16" t="s">
        <v>57</v>
      </c>
      <c r="M1835" s="16" t="s">
        <v>26</v>
      </c>
      <c r="N1835" s="16" t="s">
        <v>432</v>
      </c>
      <c r="O1835" s="16" t="s">
        <v>433</v>
      </c>
      <c r="P1835" s="16">
        <v>98105</v>
      </c>
      <c r="Q1835" s="16" t="s">
        <v>120</v>
      </c>
      <c r="R1835" s="16" t="s">
        <v>2418</v>
      </c>
      <c r="S1835" s="16" t="s">
        <v>61</v>
      </c>
      <c r="T1835" s="16" t="s">
        <v>110</v>
      </c>
      <c r="U1835" s="16" t="s">
        <v>3408</v>
      </c>
      <c r="V1835" s="18">
        <v>843.9</v>
      </c>
      <c r="W1835" s="16">
        <v>2</v>
      </c>
      <c r="X1835" s="16">
        <v>0</v>
      </c>
      <c r="Y1835" s="18">
        <v>371.31599999999997</v>
      </c>
    </row>
    <row r="1836" spans="1:25" x14ac:dyDescent="0.3">
      <c r="A1836" s="13">
        <v>5613</v>
      </c>
      <c r="B1836" s="13" t="s">
        <v>4729</v>
      </c>
      <c r="C1836" s="21">
        <f>1/COUNTIF(B:B,'Store Data - 2017'!$B1836)</f>
        <v>0.5</v>
      </c>
      <c r="D1836" s="14">
        <v>42965</v>
      </c>
      <c r="E1836" s="14">
        <v>42969</v>
      </c>
      <c r="F1836" s="22" t="str">
        <f>TEXT('Store Data - 2017'!$D1836,"mmmm")</f>
        <v>August</v>
      </c>
      <c r="G1836" s="22" t="str">
        <f>TEXT('Store Data - 2017'!$D1836,"dddd")</f>
        <v>Friday</v>
      </c>
      <c r="H1836" s="13" t="s">
        <v>22</v>
      </c>
      <c r="I1836" s="13" t="s">
        <v>874</v>
      </c>
      <c r="J1836" s="13" t="s">
        <v>875</v>
      </c>
      <c r="K1836" s="21">
        <f>1/COUNTIF(J:J,'Store Data - 2017'!$J1836)</f>
        <v>7.6923076923076927E-2</v>
      </c>
      <c r="L1836" s="13" t="s">
        <v>57</v>
      </c>
      <c r="M1836" s="13" t="s">
        <v>26</v>
      </c>
      <c r="N1836" s="13" t="s">
        <v>432</v>
      </c>
      <c r="O1836" s="13" t="s">
        <v>433</v>
      </c>
      <c r="P1836" s="13">
        <v>98105</v>
      </c>
      <c r="Q1836" s="13" t="s">
        <v>120</v>
      </c>
      <c r="R1836" s="13" t="s">
        <v>4730</v>
      </c>
      <c r="S1836" s="13" t="s">
        <v>61</v>
      </c>
      <c r="T1836" s="13" t="s">
        <v>110</v>
      </c>
      <c r="U1836" s="13" t="s">
        <v>4731</v>
      </c>
      <c r="V1836" s="15">
        <v>1496.16</v>
      </c>
      <c r="W1836" s="13">
        <v>9</v>
      </c>
      <c r="X1836" s="13">
        <v>0</v>
      </c>
      <c r="Y1836" s="15">
        <v>224.42400000000001</v>
      </c>
    </row>
    <row r="1837" spans="1:25" x14ac:dyDescent="0.3">
      <c r="A1837" s="16">
        <v>5618</v>
      </c>
      <c r="B1837" s="16" t="s">
        <v>4732</v>
      </c>
      <c r="C1837" s="21">
        <f>1/COUNTIF(B:B,'Store Data - 2017'!$B1837)</f>
        <v>1</v>
      </c>
      <c r="D1837" s="17">
        <v>42916</v>
      </c>
      <c r="E1837" s="17">
        <v>42920</v>
      </c>
      <c r="F1837" s="22" t="str">
        <f>TEXT('Store Data - 2017'!$D1837,"mmmm")</f>
        <v>June</v>
      </c>
      <c r="G1837" s="22" t="str">
        <f>TEXT('Store Data - 2017'!$D1837,"dddd")</f>
        <v>Friday</v>
      </c>
      <c r="H1837" s="16" t="s">
        <v>22</v>
      </c>
      <c r="I1837" s="16" t="s">
        <v>2951</v>
      </c>
      <c r="J1837" s="16" t="s">
        <v>2952</v>
      </c>
      <c r="K1837" s="21">
        <f>1/COUNTIF(J:J,'Store Data - 2017'!$J1837)</f>
        <v>0.16666666666666666</v>
      </c>
      <c r="L1837" s="16" t="s">
        <v>57</v>
      </c>
      <c r="M1837" s="16" t="s">
        <v>26</v>
      </c>
      <c r="N1837" s="16" t="s">
        <v>3539</v>
      </c>
      <c r="O1837" s="16" t="s">
        <v>227</v>
      </c>
      <c r="P1837" s="16">
        <v>38109</v>
      </c>
      <c r="Q1837" s="16" t="s">
        <v>29</v>
      </c>
      <c r="R1837" s="16" t="s">
        <v>3061</v>
      </c>
      <c r="S1837" s="16" t="s">
        <v>42</v>
      </c>
      <c r="T1837" s="16" t="s">
        <v>87</v>
      </c>
      <c r="U1837" s="16" t="s">
        <v>3062</v>
      </c>
      <c r="V1837" s="18">
        <v>19.52</v>
      </c>
      <c r="W1837" s="16">
        <v>2</v>
      </c>
      <c r="X1837" s="16">
        <v>0.2</v>
      </c>
      <c r="Y1837" s="18">
        <v>5.3680000000000003</v>
      </c>
    </row>
    <row r="1838" spans="1:25" x14ac:dyDescent="0.3">
      <c r="A1838" s="13">
        <v>5628</v>
      </c>
      <c r="B1838" s="13" t="s">
        <v>4733</v>
      </c>
      <c r="C1838" s="21">
        <f>1/COUNTIF(B:B,'Store Data - 2017'!$B1838)</f>
        <v>0.5</v>
      </c>
      <c r="D1838" s="14">
        <v>42912</v>
      </c>
      <c r="E1838" s="14">
        <v>42917</v>
      </c>
      <c r="F1838" s="22" t="str">
        <f>TEXT('Store Data - 2017'!$D1838,"mmmm")</f>
        <v>June</v>
      </c>
      <c r="G1838" s="22" t="str">
        <f>TEXT('Store Data - 2017'!$D1838,"dddd")</f>
        <v>Monday</v>
      </c>
      <c r="H1838" s="13" t="s">
        <v>22</v>
      </c>
      <c r="I1838" s="13" t="s">
        <v>2554</v>
      </c>
      <c r="J1838" s="13" t="s">
        <v>2555</v>
      </c>
      <c r="K1838" s="21">
        <f>1/COUNTIF(J:J,'Store Data - 2017'!$J1838)</f>
        <v>6.6666666666666666E-2</v>
      </c>
      <c r="L1838" s="13" t="s">
        <v>57</v>
      </c>
      <c r="M1838" s="13" t="s">
        <v>26</v>
      </c>
      <c r="N1838" s="13" t="s">
        <v>687</v>
      </c>
      <c r="O1838" s="13" t="s">
        <v>68</v>
      </c>
      <c r="P1838" s="13">
        <v>33180</v>
      </c>
      <c r="Q1838" s="13" t="s">
        <v>29</v>
      </c>
      <c r="R1838" s="13" t="s">
        <v>4545</v>
      </c>
      <c r="S1838" s="13" t="s">
        <v>31</v>
      </c>
      <c r="T1838" s="13" t="s">
        <v>113</v>
      </c>
      <c r="U1838" s="13" t="s">
        <v>4546</v>
      </c>
      <c r="V1838" s="15">
        <v>13.872</v>
      </c>
      <c r="W1838" s="13">
        <v>6</v>
      </c>
      <c r="X1838" s="13">
        <v>0.2</v>
      </c>
      <c r="Y1838" s="15">
        <v>4.6818</v>
      </c>
    </row>
    <row r="1839" spans="1:25" x14ac:dyDescent="0.3">
      <c r="A1839" s="16">
        <v>5629</v>
      </c>
      <c r="B1839" s="16" t="s">
        <v>4733</v>
      </c>
      <c r="C1839" s="21">
        <f>1/COUNTIF(B:B,'Store Data - 2017'!$B1839)</f>
        <v>0.5</v>
      </c>
      <c r="D1839" s="17">
        <v>42912</v>
      </c>
      <c r="E1839" s="17">
        <v>42917</v>
      </c>
      <c r="F1839" s="22" t="str">
        <f>TEXT('Store Data - 2017'!$D1839,"mmmm")</f>
        <v>June</v>
      </c>
      <c r="G1839" s="22" t="str">
        <f>TEXT('Store Data - 2017'!$D1839,"dddd")</f>
        <v>Monday</v>
      </c>
      <c r="H1839" s="16" t="s">
        <v>22</v>
      </c>
      <c r="I1839" s="16" t="s">
        <v>2554</v>
      </c>
      <c r="J1839" s="16" t="s">
        <v>2555</v>
      </c>
      <c r="K1839" s="21">
        <f>1/COUNTIF(J:J,'Store Data - 2017'!$J1839)</f>
        <v>6.6666666666666666E-2</v>
      </c>
      <c r="L1839" s="16" t="s">
        <v>57</v>
      </c>
      <c r="M1839" s="16" t="s">
        <v>26</v>
      </c>
      <c r="N1839" s="16" t="s">
        <v>687</v>
      </c>
      <c r="O1839" s="16" t="s">
        <v>68</v>
      </c>
      <c r="P1839" s="16">
        <v>33180</v>
      </c>
      <c r="Q1839" s="16" t="s">
        <v>29</v>
      </c>
      <c r="R1839" s="16" t="s">
        <v>4734</v>
      </c>
      <c r="S1839" s="16" t="s">
        <v>42</v>
      </c>
      <c r="T1839" s="16" t="s">
        <v>43</v>
      </c>
      <c r="U1839" s="16" t="s">
        <v>4735</v>
      </c>
      <c r="V1839" s="18">
        <v>273.55200000000002</v>
      </c>
      <c r="W1839" s="16">
        <v>3</v>
      </c>
      <c r="X1839" s="16">
        <v>0.2</v>
      </c>
      <c r="Y1839" s="18">
        <v>-13.6776</v>
      </c>
    </row>
    <row r="1840" spans="1:25" x14ac:dyDescent="0.3">
      <c r="A1840" s="13">
        <v>5636</v>
      </c>
      <c r="B1840" s="13" t="s">
        <v>4736</v>
      </c>
      <c r="C1840" s="21">
        <f>1/COUNTIF(B:B,'Store Data - 2017'!$B1840)</f>
        <v>0.5</v>
      </c>
      <c r="D1840" s="14">
        <v>42981</v>
      </c>
      <c r="E1840" s="14">
        <v>42986</v>
      </c>
      <c r="F1840" s="22" t="str">
        <f>TEXT('Store Data - 2017'!$D1840,"mmmm")</f>
        <v>September</v>
      </c>
      <c r="G1840" s="22" t="str">
        <f>TEXT('Store Data - 2017'!$D1840,"dddd")</f>
        <v>Sunday</v>
      </c>
      <c r="H1840" s="13" t="s">
        <v>22</v>
      </c>
      <c r="I1840" s="13" t="s">
        <v>2089</v>
      </c>
      <c r="J1840" s="13" t="s">
        <v>2090</v>
      </c>
      <c r="K1840" s="21">
        <f>1/COUNTIF(J:J,'Store Data - 2017'!$J1840)</f>
        <v>0.2</v>
      </c>
      <c r="L1840" s="13" t="s">
        <v>48</v>
      </c>
      <c r="M1840" s="13" t="s">
        <v>26</v>
      </c>
      <c r="N1840" s="13" t="s">
        <v>4737</v>
      </c>
      <c r="O1840" s="13" t="s">
        <v>134</v>
      </c>
      <c r="P1840" s="13">
        <v>91941</v>
      </c>
      <c r="Q1840" s="13" t="s">
        <v>120</v>
      </c>
      <c r="R1840" s="13" t="s">
        <v>4738</v>
      </c>
      <c r="S1840" s="13" t="s">
        <v>31</v>
      </c>
      <c r="T1840" s="13" t="s">
        <v>84</v>
      </c>
      <c r="U1840" s="13" t="s">
        <v>4739</v>
      </c>
      <c r="V1840" s="15">
        <v>82.56</v>
      </c>
      <c r="W1840" s="13">
        <v>5</v>
      </c>
      <c r="X1840" s="13">
        <v>0.2</v>
      </c>
      <c r="Y1840" s="15">
        <v>28.896000000000001</v>
      </c>
    </row>
    <row r="1841" spans="1:25" x14ac:dyDescent="0.3">
      <c r="A1841" s="16">
        <v>5637</v>
      </c>
      <c r="B1841" s="16" t="s">
        <v>4736</v>
      </c>
      <c r="C1841" s="21">
        <f>1/COUNTIF(B:B,'Store Data - 2017'!$B1841)</f>
        <v>0.5</v>
      </c>
      <c r="D1841" s="17">
        <v>42981</v>
      </c>
      <c r="E1841" s="17">
        <v>42986</v>
      </c>
      <c r="F1841" s="22" t="str">
        <f>TEXT('Store Data - 2017'!$D1841,"mmmm")</f>
        <v>September</v>
      </c>
      <c r="G1841" s="22" t="str">
        <f>TEXT('Store Data - 2017'!$D1841,"dddd")</f>
        <v>Sunday</v>
      </c>
      <c r="H1841" s="16" t="s">
        <v>22</v>
      </c>
      <c r="I1841" s="16" t="s">
        <v>2089</v>
      </c>
      <c r="J1841" s="16" t="s">
        <v>2090</v>
      </c>
      <c r="K1841" s="21">
        <f>1/COUNTIF(J:J,'Store Data - 2017'!$J1841)</f>
        <v>0.2</v>
      </c>
      <c r="L1841" s="16" t="s">
        <v>48</v>
      </c>
      <c r="M1841" s="16" t="s">
        <v>26</v>
      </c>
      <c r="N1841" s="16" t="s">
        <v>4737</v>
      </c>
      <c r="O1841" s="16" t="s">
        <v>134</v>
      </c>
      <c r="P1841" s="16">
        <v>91941</v>
      </c>
      <c r="Q1841" s="16" t="s">
        <v>120</v>
      </c>
      <c r="R1841" s="16" t="s">
        <v>3234</v>
      </c>
      <c r="S1841" s="16" t="s">
        <v>61</v>
      </c>
      <c r="T1841" s="16" t="s">
        <v>110</v>
      </c>
      <c r="U1841" s="16" t="s">
        <v>3235</v>
      </c>
      <c r="V1841" s="18">
        <v>284.97000000000003</v>
      </c>
      <c r="W1841" s="16">
        <v>3</v>
      </c>
      <c r="X1841" s="16">
        <v>0</v>
      </c>
      <c r="Y1841" s="18">
        <v>85.491</v>
      </c>
    </row>
    <row r="1842" spans="1:25" x14ac:dyDescent="0.3">
      <c r="A1842" s="13">
        <v>5638</v>
      </c>
      <c r="B1842" s="13" t="s">
        <v>4740</v>
      </c>
      <c r="C1842" s="21">
        <f>1/COUNTIF(B:B,'Store Data - 2017'!$B1842)</f>
        <v>1</v>
      </c>
      <c r="D1842" s="14">
        <v>42820</v>
      </c>
      <c r="E1842" s="14">
        <v>42827</v>
      </c>
      <c r="F1842" s="22" t="str">
        <f>TEXT('Store Data - 2017'!$D1842,"mmmm")</f>
        <v>March</v>
      </c>
      <c r="G1842" s="22" t="str">
        <f>TEXT('Store Data - 2017'!$D1842,"dddd")</f>
        <v>Sunday</v>
      </c>
      <c r="H1842" s="13" t="s">
        <v>22</v>
      </c>
      <c r="I1842" s="13" t="s">
        <v>2432</v>
      </c>
      <c r="J1842" s="13" t="s">
        <v>2433</v>
      </c>
      <c r="K1842" s="21">
        <f>1/COUNTIF(J:J,'Store Data - 2017'!$J1842)</f>
        <v>0.25</v>
      </c>
      <c r="L1842" s="13" t="s">
        <v>57</v>
      </c>
      <c r="M1842" s="13" t="s">
        <v>26</v>
      </c>
      <c r="N1842" s="13" t="s">
        <v>4741</v>
      </c>
      <c r="O1842" s="13" t="s">
        <v>76</v>
      </c>
      <c r="P1842" s="13">
        <v>48126</v>
      </c>
      <c r="Q1842" s="13" t="s">
        <v>51</v>
      </c>
      <c r="R1842" s="13" t="s">
        <v>4742</v>
      </c>
      <c r="S1842" s="13" t="s">
        <v>42</v>
      </c>
      <c r="T1842" s="13" t="s">
        <v>87</v>
      </c>
      <c r="U1842" s="13" t="s">
        <v>4743</v>
      </c>
      <c r="V1842" s="15">
        <v>60.84</v>
      </c>
      <c r="W1842" s="13">
        <v>3</v>
      </c>
      <c r="X1842" s="13">
        <v>0</v>
      </c>
      <c r="Y1842" s="15">
        <v>23.119199999999999</v>
      </c>
    </row>
    <row r="1843" spans="1:25" x14ac:dyDescent="0.3">
      <c r="A1843" s="16">
        <v>5642</v>
      </c>
      <c r="B1843" s="16" t="s">
        <v>4744</v>
      </c>
      <c r="C1843" s="21">
        <f>1/COUNTIF(B:B,'Store Data - 2017'!$B1843)</f>
        <v>1</v>
      </c>
      <c r="D1843" s="17">
        <v>42827</v>
      </c>
      <c r="E1843" s="17">
        <v>42830</v>
      </c>
      <c r="F1843" s="22" t="str">
        <f>TEXT('Store Data - 2017'!$D1843,"mmmm")</f>
        <v>April</v>
      </c>
      <c r="G1843" s="22" t="str">
        <f>TEXT('Store Data - 2017'!$D1843,"dddd")</f>
        <v>Sunday</v>
      </c>
      <c r="H1843" s="16" t="s">
        <v>80</v>
      </c>
      <c r="I1843" s="16" t="s">
        <v>3876</v>
      </c>
      <c r="J1843" s="16" t="s">
        <v>3877</v>
      </c>
      <c r="K1843" s="21">
        <f>1/COUNTIF(J:J,'Store Data - 2017'!$J1843)</f>
        <v>0.25</v>
      </c>
      <c r="L1843" s="16" t="s">
        <v>48</v>
      </c>
      <c r="M1843" s="16" t="s">
        <v>26</v>
      </c>
      <c r="N1843" s="16" t="s">
        <v>4745</v>
      </c>
      <c r="O1843" s="16" t="s">
        <v>2322</v>
      </c>
      <c r="P1843" s="16">
        <v>6450</v>
      </c>
      <c r="Q1843" s="16" t="s">
        <v>40</v>
      </c>
      <c r="R1843" s="16" t="s">
        <v>2406</v>
      </c>
      <c r="S1843" s="16" t="s">
        <v>31</v>
      </c>
      <c r="T1843" s="16" t="s">
        <v>146</v>
      </c>
      <c r="U1843" s="16" t="s">
        <v>2407</v>
      </c>
      <c r="V1843" s="18">
        <v>11.12</v>
      </c>
      <c r="W1843" s="16">
        <v>4</v>
      </c>
      <c r="X1843" s="16">
        <v>0</v>
      </c>
      <c r="Y1843" s="18">
        <v>2.8912</v>
      </c>
    </row>
    <row r="1844" spans="1:25" x14ac:dyDescent="0.3">
      <c r="A1844" s="13">
        <v>5645</v>
      </c>
      <c r="B1844" s="13" t="s">
        <v>4746</v>
      </c>
      <c r="C1844" s="21">
        <f>1/COUNTIF(B:B,'Store Data - 2017'!$B1844)</f>
        <v>1</v>
      </c>
      <c r="D1844" s="14">
        <v>42817</v>
      </c>
      <c r="E1844" s="14">
        <v>42820</v>
      </c>
      <c r="F1844" s="22" t="str">
        <f>TEXT('Store Data - 2017'!$D1844,"mmmm")</f>
        <v>March</v>
      </c>
      <c r="G1844" s="22" t="str">
        <f>TEXT('Store Data - 2017'!$D1844,"dddd")</f>
        <v>Thursday</v>
      </c>
      <c r="H1844" s="13" t="s">
        <v>80</v>
      </c>
      <c r="I1844" s="13" t="s">
        <v>932</v>
      </c>
      <c r="J1844" s="13" t="s">
        <v>933</v>
      </c>
      <c r="K1844" s="21">
        <f>1/COUNTIF(J:J,'Store Data - 2017'!$J1844)</f>
        <v>9.0909090909090912E-2</v>
      </c>
      <c r="L1844" s="13" t="s">
        <v>48</v>
      </c>
      <c r="M1844" s="13" t="s">
        <v>26</v>
      </c>
      <c r="N1844" s="13" t="s">
        <v>432</v>
      </c>
      <c r="O1844" s="13" t="s">
        <v>433</v>
      </c>
      <c r="P1844" s="13">
        <v>98105</v>
      </c>
      <c r="Q1844" s="13" t="s">
        <v>120</v>
      </c>
      <c r="R1844" s="13" t="s">
        <v>1349</v>
      </c>
      <c r="S1844" s="13" t="s">
        <v>31</v>
      </c>
      <c r="T1844" s="13" t="s">
        <v>84</v>
      </c>
      <c r="U1844" s="13" t="s">
        <v>1350</v>
      </c>
      <c r="V1844" s="15">
        <v>34.76</v>
      </c>
      <c r="W1844" s="13">
        <v>5</v>
      </c>
      <c r="X1844" s="13">
        <v>0.2</v>
      </c>
      <c r="Y1844" s="15">
        <v>11.297000000000001</v>
      </c>
    </row>
    <row r="1845" spans="1:25" x14ac:dyDescent="0.3">
      <c r="A1845" s="16">
        <v>5646</v>
      </c>
      <c r="B1845" s="16" t="s">
        <v>4747</v>
      </c>
      <c r="C1845" s="21">
        <f>1/COUNTIF(B:B,'Store Data - 2017'!$B1845)</f>
        <v>1</v>
      </c>
      <c r="D1845" s="17">
        <v>42839</v>
      </c>
      <c r="E1845" s="17">
        <v>42844</v>
      </c>
      <c r="F1845" s="22" t="str">
        <f>TEXT('Store Data - 2017'!$D1845,"mmmm")</f>
        <v>April</v>
      </c>
      <c r="G1845" s="22" t="str">
        <f>TEXT('Store Data - 2017'!$D1845,"dddd")</f>
        <v>Friday</v>
      </c>
      <c r="H1845" s="16" t="s">
        <v>22</v>
      </c>
      <c r="I1845" s="16" t="s">
        <v>1418</v>
      </c>
      <c r="J1845" s="16" t="s">
        <v>1419</v>
      </c>
      <c r="K1845" s="21">
        <f>1/COUNTIF(J:J,'Store Data - 2017'!$J1845)</f>
        <v>0.125</v>
      </c>
      <c r="L1845" s="16" t="s">
        <v>57</v>
      </c>
      <c r="M1845" s="16" t="s">
        <v>26</v>
      </c>
      <c r="N1845" s="16" t="s">
        <v>4748</v>
      </c>
      <c r="O1845" s="16" t="s">
        <v>201</v>
      </c>
      <c r="P1845" s="16">
        <v>7960</v>
      </c>
      <c r="Q1845" s="16" t="s">
        <v>40</v>
      </c>
      <c r="R1845" s="16" t="s">
        <v>1395</v>
      </c>
      <c r="S1845" s="16" t="s">
        <v>42</v>
      </c>
      <c r="T1845" s="16" t="s">
        <v>87</v>
      </c>
      <c r="U1845" s="16" t="s">
        <v>1396</v>
      </c>
      <c r="V1845" s="18">
        <v>74.45</v>
      </c>
      <c r="W1845" s="16">
        <v>5</v>
      </c>
      <c r="X1845" s="16">
        <v>0</v>
      </c>
      <c r="Y1845" s="18">
        <v>20.101500000000001</v>
      </c>
    </row>
    <row r="1846" spans="1:25" x14ac:dyDescent="0.3">
      <c r="A1846" s="13">
        <v>5648</v>
      </c>
      <c r="B1846" s="13" t="s">
        <v>4749</v>
      </c>
      <c r="C1846" s="21">
        <f>1/COUNTIF(B:B,'Store Data - 2017'!$B1846)</f>
        <v>1</v>
      </c>
      <c r="D1846" s="14">
        <v>43041</v>
      </c>
      <c r="E1846" s="14">
        <v>43046</v>
      </c>
      <c r="F1846" s="22" t="str">
        <f>TEXT('Store Data - 2017'!$D1846,"mmmm")</f>
        <v>November</v>
      </c>
      <c r="G1846" s="22" t="str">
        <f>TEXT('Store Data - 2017'!$D1846,"dddd")</f>
        <v>Thursday</v>
      </c>
      <c r="H1846" s="13" t="s">
        <v>22</v>
      </c>
      <c r="I1846" s="13" t="s">
        <v>2981</v>
      </c>
      <c r="J1846" s="13" t="s">
        <v>2982</v>
      </c>
      <c r="K1846" s="21">
        <f>1/COUNTIF(J:J,'Store Data - 2017'!$J1846)</f>
        <v>0.2</v>
      </c>
      <c r="L1846" s="13" t="s">
        <v>25</v>
      </c>
      <c r="M1846" s="13" t="s">
        <v>26</v>
      </c>
      <c r="N1846" s="13" t="s">
        <v>4750</v>
      </c>
      <c r="O1846" s="13" t="s">
        <v>2631</v>
      </c>
      <c r="P1846" s="13">
        <v>84106</v>
      </c>
      <c r="Q1846" s="13" t="s">
        <v>120</v>
      </c>
      <c r="R1846" s="13" t="s">
        <v>2939</v>
      </c>
      <c r="S1846" s="13" t="s">
        <v>31</v>
      </c>
      <c r="T1846" s="13" t="s">
        <v>32</v>
      </c>
      <c r="U1846" s="13" t="s">
        <v>2940</v>
      </c>
      <c r="V1846" s="15">
        <v>19.440000000000001</v>
      </c>
      <c r="W1846" s="13">
        <v>3</v>
      </c>
      <c r="X1846" s="13">
        <v>0</v>
      </c>
      <c r="Y1846" s="15">
        <v>9.3312000000000008</v>
      </c>
    </row>
    <row r="1847" spans="1:25" x14ac:dyDescent="0.3">
      <c r="A1847" s="16">
        <v>5649</v>
      </c>
      <c r="B1847" s="16" t="s">
        <v>4751</v>
      </c>
      <c r="C1847" s="21">
        <f>1/COUNTIF(B:B,'Store Data - 2017'!$B1847)</f>
        <v>0.25</v>
      </c>
      <c r="D1847" s="17">
        <v>42933</v>
      </c>
      <c r="E1847" s="17">
        <v>42935</v>
      </c>
      <c r="F1847" s="22" t="str">
        <f>TEXT('Store Data - 2017'!$D1847,"mmmm")</f>
        <v>July</v>
      </c>
      <c r="G1847" s="22" t="str">
        <f>TEXT('Store Data - 2017'!$D1847,"dddd")</f>
        <v>Monday</v>
      </c>
      <c r="H1847" s="16" t="s">
        <v>35</v>
      </c>
      <c r="I1847" s="16" t="s">
        <v>4752</v>
      </c>
      <c r="J1847" s="16" t="s">
        <v>4753</v>
      </c>
      <c r="K1847" s="21">
        <f>1/COUNTIF(J:J,'Store Data - 2017'!$J1847)</f>
        <v>0.25</v>
      </c>
      <c r="L1847" s="16" t="s">
        <v>57</v>
      </c>
      <c r="M1847" s="16" t="s">
        <v>26</v>
      </c>
      <c r="N1847" s="16" t="s">
        <v>2882</v>
      </c>
      <c r="O1847" s="16" t="s">
        <v>134</v>
      </c>
      <c r="P1847" s="16">
        <v>92307</v>
      </c>
      <c r="Q1847" s="16" t="s">
        <v>120</v>
      </c>
      <c r="R1847" s="16" t="s">
        <v>4754</v>
      </c>
      <c r="S1847" s="16" t="s">
        <v>31</v>
      </c>
      <c r="T1847" s="16" t="s">
        <v>32</v>
      </c>
      <c r="U1847" s="16" t="s">
        <v>4755</v>
      </c>
      <c r="V1847" s="18">
        <v>32.4</v>
      </c>
      <c r="W1847" s="16">
        <v>5</v>
      </c>
      <c r="X1847" s="16">
        <v>0</v>
      </c>
      <c r="Y1847" s="18">
        <v>15.552</v>
      </c>
    </row>
    <row r="1848" spans="1:25" x14ac:dyDescent="0.3">
      <c r="A1848" s="13">
        <v>5650</v>
      </c>
      <c r="B1848" s="13" t="s">
        <v>4751</v>
      </c>
      <c r="C1848" s="21">
        <f>1/COUNTIF(B:B,'Store Data - 2017'!$B1848)</f>
        <v>0.25</v>
      </c>
      <c r="D1848" s="14">
        <v>42933</v>
      </c>
      <c r="E1848" s="14">
        <v>42935</v>
      </c>
      <c r="F1848" s="22" t="str">
        <f>TEXT('Store Data - 2017'!$D1848,"mmmm")</f>
        <v>July</v>
      </c>
      <c r="G1848" s="22" t="str">
        <f>TEXT('Store Data - 2017'!$D1848,"dddd")</f>
        <v>Monday</v>
      </c>
      <c r="H1848" s="13" t="s">
        <v>35</v>
      </c>
      <c r="I1848" s="13" t="s">
        <v>4752</v>
      </c>
      <c r="J1848" s="13" t="s">
        <v>4753</v>
      </c>
      <c r="K1848" s="21">
        <f>1/COUNTIF(J:J,'Store Data - 2017'!$J1848)</f>
        <v>0.25</v>
      </c>
      <c r="L1848" s="13" t="s">
        <v>57</v>
      </c>
      <c r="M1848" s="13" t="s">
        <v>26</v>
      </c>
      <c r="N1848" s="13" t="s">
        <v>2882</v>
      </c>
      <c r="O1848" s="13" t="s">
        <v>134</v>
      </c>
      <c r="P1848" s="13">
        <v>92307</v>
      </c>
      <c r="Q1848" s="13" t="s">
        <v>120</v>
      </c>
      <c r="R1848" s="13" t="s">
        <v>4756</v>
      </c>
      <c r="S1848" s="13" t="s">
        <v>31</v>
      </c>
      <c r="T1848" s="13" t="s">
        <v>180</v>
      </c>
      <c r="U1848" s="13" t="s">
        <v>4442</v>
      </c>
      <c r="V1848" s="15">
        <v>57.9</v>
      </c>
      <c r="W1848" s="13">
        <v>5</v>
      </c>
      <c r="X1848" s="13">
        <v>0</v>
      </c>
      <c r="Y1848" s="15">
        <v>28.95</v>
      </c>
    </row>
    <row r="1849" spans="1:25" x14ac:dyDescent="0.3">
      <c r="A1849" s="16">
        <v>5651</v>
      </c>
      <c r="B1849" s="16" t="s">
        <v>4751</v>
      </c>
      <c r="C1849" s="21">
        <f>1/COUNTIF(B:B,'Store Data - 2017'!$B1849)</f>
        <v>0.25</v>
      </c>
      <c r="D1849" s="17">
        <v>42933</v>
      </c>
      <c r="E1849" s="17">
        <v>42935</v>
      </c>
      <c r="F1849" s="22" t="str">
        <f>TEXT('Store Data - 2017'!$D1849,"mmmm")</f>
        <v>July</v>
      </c>
      <c r="G1849" s="22" t="str">
        <f>TEXT('Store Data - 2017'!$D1849,"dddd")</f>
        <v>Monday</v>
      </c>
      <c r="H1849" s="16" t="s">
        <v>35</v>
      </c>
      <c r="I1849" s="16" t="s">
        <v>4752</v>
      </c>
      <c r="J1849" s="16" t="s">
        <v>4753</v>
      </c>
      <c r="K1849" s="21">
        <f>1/COUNTIF(J:J,'Store Data - 2017'!$J1849)</f>
        <v>0.25</v>
      </c>
      <c r="L1849" s="16" t="s">
        <v>57</v>
      </c>
      <c r="M1849" s="16" t="s">
        <v>26</v>
      </c>
      <c r="N1849" s="16" t="s">
        <v>2882</v>
      </c>
      <c r="O1849" s="16" t="s">
        <v>134</v>
      </c>
      <c r="P1849" s="16">
        <v>92307</v>
      </c>
      <c r="Q1849" s="16" t="s">
        <v>120</v>
      </c>
      <c r="R1849" s="16" t="s">
        <v>3590</v>
      </c>
      <c r="S1849" s="16" t="s">
        <v>31</v>
      </c>
      <c r="T1849" s="16" t="s">
        <v>70</v>
      </c>
      <c r="U1849" s="16" t="s">
        <v>3591</v>
      </c>
      <c r="V1849" s="18">
        <v>10.56</v>
      </c>
      <c r="W1849" s="16">
        <v>2</v>
      </c>
      <c r="X1849" s="16">
        <v>0</v>
      </c>
      <c r="Y1849" s="18">
        <v>0</v>
      </c>
    </row>
    <row r="1850" spans="1:25" x14ac:dyDescent="0.3">
      <c r="A1850" s="13">
        <v>5652</v>
      </c>
      <c r="B1850" s="13" t="s">
        <v>4751</v>
      </c>
      <c r="C1850" s="21">
        <f>1/COUNTIF(B:B,'Store Data - 2017'!$B1850)</f>
        <v>0.25</v>
      </c>
      <c r="D1850" s="14">
        <v>42933</v>
      </c>
      <c r="E1850" s="14">
        <v>42935</v>
      </c>
      <c r="F1850" s="22" t="str">
        <f>TEXT('Store Data - 2017'!$D1850,"mmmm")</f>
        <v>July</v>
      </c>
      <c r="G1850" s="22" t="str">
        <f>TEXT('Store Data - 2017'!$D1850,"dddd")</f>
        <v>Monday</v>
      </c>
      <c r="H1850" s="13" t="s">
        <v>35</v>
      </c>
      <c r="I1850" s="13" t="s">
        <v>4752</v>
      </c>
      <c r="J1850" s="13" t="s">
        <v>4753</v>
      </c>
      <c r="K1850" s="21">
        <f>1/COUNTIF(J:J,'Store Data - 2017'!$J1850)</f>
        <v>0.25</v>
      </c>
      <c r="L1850" s="13" t="s">
        <v>57</v>
      </c>
      <c r="M1850" s="13" t="s">
        <v>26</v>
      </c>
      <c r="N1850" s="13" t="s">
        <v>2882</v>
      </c>
      <c r="O1850" s="13" t="s">
        <v>134</v>
      </c>
      <c r="P1850" s="13">
        <v>92307</v>
      </c>
      <c r="Q1850" s="13" t="s">
        <v>120</v>
      </c>
      <c r="R1850" s="13" t="s">
        <v>4757</v>
      </c>
      <c r="S1850" s="13" t="s">
        <v>42</v>
      </c>
      <c r="T1850" s="13" t="s">
        <v>425</v>
      </c>
      <c r="U1850" s="13" t="s">
        <v>4758</v>
      </c>
      <c r="V1850" s="15">
        <v>1194.165</v>
      </c>
      <c r="W1850" s="13">
        <v>5</v>
      </c>
      <c r="X1850" s="13">
        <v>0.15</v>
      </c>
      <c r="Y1850" s="15">
        <v>210.73500000000001</v>
      </c>
    </row>
    <row r="1851" spans="1:25" x14ac:dyDescent="0.3">
      <c r="A1851" s="16">
        <v>5653</v>
      </c>
      <c r="B1851" s="16" t="s">
        <v>4759</v>
      </c>
      <c r="C1851" s="21">
        <f>1/COUNTIF(B:B,'Store Data - 2017'!$B1851)</f>
        <v>1</v>
      </c>
      <c r="D1851" s="17">
        <v>43014</v>
      </c>
      <c r="E1851" s="17">
        <v>43019</v>
      </c>
      <c r="F1851" s="22" t="str">
        <f>TEXT('Store Data - 2017'!$D1851,"mmmm")</f>
        <v>October</v>
      </c>
      <c r="G1851" s="22" t="str">
        <f>TEXT('Store Data - 2017'!$D1851,"dddd")</f>
        <v>Friday</v>
      </c>
      <c r="H1851" s="16" t="s">
        <v>22</v>
      </c>
      <c r="I1851" s="16" t="s">
        <v>3629</v>
      </c>
      <c r="J1851" s="16" t="s">
        <v>3630</v>
      </c>
      <c r="K1851" s="21">
        <f>1/COUNTIF(J:J,'Store Data - 2017'!$J1851)</f>
        <v>0.25</v>
      </c>
      <c r="L1851" s="16" t="s">
        <v>57</v>
      </c>
      <c r="M1851" s="16" t="s">
        <v>26</v>
      </c>
      <c r="N1851" s="16" t="s">
        <v>126</v>
      </c>
      <c r="O1851" s="16" t="s">
        <v>127</v>
      </c>
      <c r="P1851" s="16">
        <v>10009</v>
      </c>
      <c r="Q1851" s="16" t="s">
        <v>40</v>
      </c>
      <c r="R1851" s="16" t="s">
        <v>4760</v>
      </c>
      <c r="S1851" s="16" t="s">
        <v>31</v>
      </c>
      <c r="T1851" s="16" t="s">
        <v>32</v>
      </c>
      <c r="U1851" s="16" t="s">
        <v>4761</v>
      </c>
      <c r="V1851" s="18">
        <v>40.99</v>
      </c>
      <c r="W1851" s="16">
        <v>1</v>
      </c>
      <c r="X1851" s="16">
        <v>0</v>
      </c>
      <c r="Y1851" s="18">
        <v>20.085100000000001</v>
      </c>
    </row>
    <row r="1852" spans="1:25" x14ac:dyDescent="0.3">
      <c r="A1852" s="13">
        <v>5673</v>
      </c>
      <c r="B1852" s="13" t="s">
        <v>4762</v>
      </c>
      <c r="C1852" s="21">
        <f>1/COUNTIF(B:B,'Store Data - 2017'!$B1852)</f>
        <v>0.5</v>
      </c>
      <c r="D1852" s="14">
        <v>43035</v>
      </c>
      <c r="E1852" s="14">
        <v>43042</v>
      </c>
      <c r="F1852" s="22" t="str">
        <f>TEXT('Store Data - 2017'!$D1852,"mmmm")</f>
        <v>October</v>
      </c>
      <c r="G1852" s="22" t="str">
        <f>TEXT('Store Data - 2017'!$D1852,"dddd")</f>
        <v>Friday</v>
      </c>
      <c r="H1852" s="13" t="s">
        <v>22</v>
      </c>
      <c r="I1852" s="13" t="s">
        <v>175</v>
      </c>
      <c r="J1852" s="13" t="s">
        <v>176</v>
      </c>
      <c r="K1852" s="21">
        <f>1/COUNTIF(J:J,'Store Data - 2017'!$J1852)</f>
        <v>9.0909090909090912E-2</v>
      </c>
      <c r="L1852" s="13" t="s">
        <v>57</v>
      </c>
      <c r="M1852" s="13" t="s">
        <v>26</v>
      </c>
      <c r="N1852" s="13" t="s">
        <v>220</v>
      </c>
      <c r="O1852" s="13" t="s">
        <v>50</v>
      </c>
      <c r="P1852" s="13">
        <v>75081</v>
      </c>
      <c r="Q1852" s="13" t="s">
        <v>51</v>
      </c>
      <c r="R1852" s="13" t="s">
        <v>4763</v>
      </c>
      <c r="S1852" s="13" t="s">
        <v>31</v>
      </c>
      <c r="T1852" s="13" t="s">
        <v>180</v>
      </c>
      <c r="U1852" s="13" t="s">
        <v>4764</v>
      </c>
      <c r="V1852" s="15">
        <v>15.84</v>
      </c>
      <c r="W1852" s="13">
        <v>2</v>
      </c>
      <c r="X1852" s="13">
        <v>0.2</v>
      </c>
      <c r="Y1852" s="15">
        <v>5.5439999999999996</v>
      </c>
    </row>
    <row r="1853" spans="1:25" x14ac:dyDescent="0.3">
      <c r="A1853" s="16">
        <v>5674</v>
      </c>
      <c r="B1853" s="16" t="s">
        <v>4762</v>
      </c>
      <c r="C1853" s="21">
        <f>1/COUNTIF(B:B,'Store Data - 2017'!$B1853)</f>
        <v>0.5</v>
      </c>
      <c r="D1853" s="17">
        <v>43035</v>
      </c>
      <c r="E1853" s="17">
        <v>43042</v>
      </c>
      <c r="F1853" s="22" t="str">
        <f>TEXT('Store Data - 2017'!$D1853,"mmmm")</f>
        <v>October</v>
      </c>
      <c r="G1853" s="22" t="str">
        <f>TEXT('Store Data - 2017'!$D1853,"dddd")</f>
        <v>Friday</v>
      </c>
      <c r="H1853" s="16" t="s">
        <v>22</v>
      </c>
      <c r="I1853" s="16" t="s">
        <v>175</v>
      </c>
      <c r="J1853" s="16" t="s">
        <v>176</v>
      </c>
      <c r="K1853" s="21">
        <f>1/COUNTIF(J:J,'Store Data - 2017'!$J1853)</f>
        <v>9.0909090909090912E-2</v>
      </c>
      <c r="L1853" s="16" t="s">
        <v>57</v>
      </c>
      <c r="M1853" s="16" t="s">
        <v>26</v>
      </c>
      <c r="N1853" s="16" t="s">
        <v>220</v>
      </c>
      <c r="O1853" s="16" t="s">
        <v>50</v>
      </c>
      <c r="P1853" s="16">
        <v>75081</v>
      </c>
      <c r="Q1853" s="16" t="s">
        <v>51</v>
      </c>
      <c r="R1853" s="16" t="s">
        <v>3685</v>
      </c>
      <c r="S1853" s="16" t="s">
        <v>31</v>
      </c>
      <c r="T1853" s="16" t="s">
        <v>32</v>
      </c>
      <c r="U1853" s="16" t="s">
        <v>3686</v>
      </c>
      <c r="V1853" s="18">
        <v>8.4480000000000004</v>
      </c>
      <c r="W1853" s="16">
        <v>2</v>
      </c>
      <c r="X1853" s="16">
        <v>0.2</v>
      </c>
      <c r="Y1853" s="18">
        <v>2.64</v>
      </c>
    </row>
    <row r="1854" spans="1:25" x14ac:dyDescent="0.3">
      <c r="A1854" s="13">
        <v>5697</v>
      </c>
      <c r="B1854" s="13" t="s">
        <v>4765</v>
      </c>
      <c r="C1854" s="21">
        <f>1/COUNTIF(B:B,'Store Data - 2017'!$B1854)</f>
        <v>0.5</v>
      </c>
      <c r="D1854" s="14">
        <v>43022</v>
      </c>
      <c r="E1854" s="14">
        <v>43026</v>
      </c>
      <c r="F1854" s="22" t="str">
        <f>TEXT('Store Data - 2017'!$D1854,"mmmm")</f>
        <v>October</v>
      </c>
      <c r="G1854" s="22" t="str">
        <f>TEXT('Store Data - 2017'!$D1854,"dddd")</f>
        <v>Saturday</v>
      </c>
      <c r="H1854" s="13" t="s">
        <v>22</v>
      </c>
      <c r="I1854" s="13" t="s">
        <v>4766</v>
      </c>
      <c r="J1854" s="13" t="s">
        <v>4767</v>
      </c>
      <c r="K1854" s="21">
        <f>1/COUNTIF(J:J,'Store Data - 2017'!$J1854)</f>
        <v>0.5</v>
      </c>
      <c r="L1854" s="13" t="s">
        <v>48</v>
      </c>
      <c r="M1854" s="13" t="s">
        <v>26</v>
      </c>
      <c r="N1854" s="13" t="s">
        <v>94</v>
      </c>
      <c r="O1854" s="13" t="s">
        <v>59</v>
      </c>
      <c r="P1854" s="13">
        <v>60623</v>
      </c>
      <c r="Q1854" s="13" t="s">
        <v>51</v>
      </c>
      <c r="R1854" s="13" t="s">
        <v>4768</v>
      </c>
      <c r="S1854" s="13" t="s">
        <v>31</v>
      </c>
      <c r="T1854" s="13" t="s">
        <v>84</v>
      </c>
      <c r="U1854" s="13" t="s">
        <v>4769</v>
      </c>
      <c r="V1854" s="15">
        <v>27.396000000000001</v>
      </c>
      <c r="W1854" s="13">
        <v>9</v>
      </c>
      <c r="X1854" s="13">
        <v>0.8</v>
      </c>
      <c r="Y1854" s="15">
        <v>-42.463799999999999</v>
      </c>
    </row>
    <row r="1855" spans="1:25" x14ac:dyDescent="0.3">
      <c r="A1855" s="16">
        <v>5698</v>
      </c>
      <c r="B1855" s="16" t="s">
        <v>4765</v>
      </c>
      <c r="C1855" s="21">
        <f>1/COUNTIF(B:B,'Store Data - 2017'!$B1855)</f>
        <v>0.5</v>
      </c>
      <c r="D1855" s="17">
        <v>43022</v>
      </c>
      <c r="E1855" s="17">
        <v>43026</v>
      </c>
      <c r="F1855" s="22" t="str">
        <f>TEXT('Store Data - 2017'!$D1855,"mmmm")</f>
        <v>October</v>
      </c>
      <c r="G1855" s="22" t="str">
        <f>TEXT('Store Data - 2017'!$D1855,"dddd")</f>
        <v>Saturday</v>
      </c>
      <c r="H1855" s="16" t="s">
        <v>22</v>
      </c>
      <c r="I1855" s="16" t="s">
        <v>4766</v>
      </c>
      <c r="J1855" s="16" t="s">
        <v>4767</v>
      </c>
      <c r="K1855" s="21">
        <f>1/COUNTIF(J:J,'Store Data - 2017'!$J1855)</f>
        <v>0.5</v>
      </c>
      <c r="L1855" s="16" t="s">
        <v>48</v>
      </c>
      <c r="M1855" s="16" t="s">
        <v>26</v>
      </c>
      <c r="N1855" s="16" t="s">
        <v>94</v>
      </c>
      <c r="O1855" s="16" t="s">
        <v>59</v>
      </c>
      <c r="P1855" s="16">
        <v>60623</v>
      </c>
      <c r="Q1855" s="16" t="s">
        <v>51</v>
      </c>
      <c r="R1855" s="16" t="s">
        <v>4770</v>
      </c>
      <c r="S1855" s="16" t="s">
        <v>31</v>
      </c>
      <c r="T1855" s="16" t="s">
        <v>84</v>
      </c>
      <c r="U1855" s="16" t="s">
        <v>4771</v>
      </c>
      <c r="V1855" s="18">
        <v>13.456</v>
      </c>
      <c r="W1855" s="16">
        <v>1</v>
      </c>
      <c r="X1855" s="16">
        <v>0.8</v>
      </c>
      <c r="Y1855" s="18">
        <v>-23.547999999999998</v>
      </c>
    </row>
    <row r="1856" spans="1:25" x14ac:dyDescent="0.3">
      <c r="A1856" s="13">
        <v>5700</v>
      </c>
      <c r="B1856" s="13" t="s">
        <v>4772</v>
      </c>
      <c r="C1856" s="21">
        <f>1/COUNTIF(B:B,'Store Data - 2017'!$B1856)</f>
        <v>1</v>
      </c>
      <c r="D1856" s="14">
        <v>43042</v>
      </c>
      <c r="E1856" s="14">
        <v>43047</v>
      </c>
      <c r="F1856" s="22" t="str">
        <f>TEXT('Store Data - 2017'!$D1856,"mmmm")</f>
        <v>November</v>
      </c>
      <c r="G1856" s="22" t="str">
        <f>TEXT('Store Data - 2017'!$D1856,"dddd")</f>
        <v>Friday</v>
      </c>
      <c r="H1856" s="13" t="s">
        <v>22</v>
      </c>
      <c r="I1856" s="13" t="s">
        <v>105</v>
      </c>
      <c r="J1856" s="13" t="s">
        <v>106</v>
      </c>
      <c r="K1856" s="21">
        <f>1/COUNTIF(J:J,'Store Data - 2017'!$J1856)</f>
        <v>0.16666666666666666</v>
      </c>
      <c r="L1856" s="13" t="s">
        <v>25</v>
      </c>
      <c r="M1856" s="13" t="s">
        <v>26</v>
      </c>
      <c r="N1856" s="13" t="s">
        <v>133</v>
      </c>
      <c r="O1856" s="13" t="s">
        <v>134</v>
      </c>
      <c r="P1856" s="13">
        <v>94109</v>
      </c>
      <c r="Q1856" s="13" t="s">
        <v>120</v>
      </c>
      <c r="R1856" s="13" t="s">
        <v>4006</v>
      </c>
      <c r="S1856" s="13" t="s">
        <v>31</v>
      </c>
      <c r="T1856" s="13" t="s">
        <v>32</v>
      </c>
      <c r="U1856" s="13" t="s">
        <v>4007</v>
      </c>
      <c r="V1856" s="15">
        <v>35.880000000000003</v>
      </c>
      <c r="W1856" s="13">
        <v>6</v>
      </c>
      <c r="X1856" s="13">
        <v>0</v>
      </c>
      <c r="Y1856" s="15">
        <v>17.581199999999999</v>
      </c>
    </row>
    <row r="1857" spans="1:25" x14ac:dyDescent="0.3">
      <c r="A1857" s="16">
        <v>5707</v>
      </c>
      <c r="B1857" s="16" t="s">
        <v>4773</v>
      </c>
      <c r="C1857" s="21">
        <f>1/COUNTIF(B:B,'Store Data - 2017'!$B1857)</f>
        <v>1</v>
      </c>
      <c r="D1857" s="17">
        <v>43000</v>
      </c>
      <c r="E1857" s="17">
        <v>43003</v>
      </c>
      <c r="F1857" s="22" t="str">
        <f>TEXT('Store Data - 2017'!$D1857,"mmmm")</f>
        <v>September</v>
      </c>
      <c r="G1857" s="22" t="str">
        <f>TEXT('Store Data - 2017'!$D1857,"dddd")</f>
        <v>Friday</v>
      </c>
      <c r="H1857" s="16" t="s">
        <v>35</v>
      </c>
      <c r="I1857" s="16" t="s">
        <v>4261</v>
      </c>
      <c r="J1857" s="16" t="s">
        <v>4262</v>
      </c>
      <c r="K1857" s="21">
        <f>1/COUNTIF(J:J,'Store Data - 2017'!$J1857)</f>
        <v>0.2</v>
      </c>
      <c r="L1857" s="16" t="s">
        <v>57</v>
      </c>
      <c r="M1857" s="16" t="s">
        <v>26</v>
      </c>
      <c r="N1857" s="16" t="s">
        <v>126</v>
      </c>
      <c r="O1857" s="16" t="s">
        <v>127</v>
      </c>
      <c r="P1857" s="16">
        <v>10009</v>
      </c>
      <c r="Q1857" s="16" t="s">
        <v>40</v>
      </c>
      <c r="R1857" s="16" t="s">
        <v>4354</v>
      </c>
      <c r="S1857" s="16" t="s">
        <v>31</v>
      </c>
      <c r="T1857" s="16" t="s">
        <v>84</v>
      </c>
      <c r="U1857" s="16" t="s">
        <v>4355</v>
      </c>
      <c r="V1857" s="18">
        <v>40.176000000000002</v>
      </c>
      <c r="W1857" s="16">
        <v>3</v>
      </c>
      <c r="X1857" s="16">
        <v>0.2</v>
      </c>
      <c r="Y1857" s="18">
        <v>14.563800000000001</v>
      </c>
    </row>
    <row r="1858" spans="1:25" x14ac:dyDescent="0.3">
      <c r="A1858" s="13">
        <v>5713</v>
      </c>
      <c r="B1858" s="13" t="s">
        <v>4774</v>
      </c>
      <c r="C1858" s="21">
        <f>1/COUNTIF(B:B,'Store Data - 2017'!$B1858)</f>
        <v>1</v>
      </c>
      <c r="D1858" s="14">
        <v>42947</v>
      </c>
      <c r="E1858" s="14">
        <v>42947</v>
      </c>
      <c r="F1858" s="22" t="str">
        <f>TEXT('Store Data - 2017'!$D1858,"mmmm")</f>
        <v>July</v>
      </c>
      <c r="G1858" s="22" t="str">
        <f>TEXT('Store Data - 2017'!$D1858,"dddd")</f>
        <v>Monday</v>
      </c>
      <c r="H1858" s="13" t="s">
        <v>760</v>
      </c>
      <c r="I1858" s="13" t="s">
        <v>359</v>
      </c>
      <c r="J1858" s="13" t="s">
        <v>360</v>
      </c>
      <c r="K1858" s="21">
        <f>1/COUNTIF(J:J,'Store Data - 2017'!$J1858)</f>
        <v>0.2</v>
      </c>
      <c r="L1858" s="13" t="s">
        <v>25</v>
      </c>
      <c r="M1858" s="13" t="s">
        <v>26</v>
      </c>
      <c r="N1858" s="13" t="s">
        <v>94</v>
      </c>
      <c r="O1858" s="13" t="s">
        <v>59</v>
      </c>
      <c r="P1858" s="13">
        <v>60653</v>
      </c>
      <c r="Q1858" s="13" t="s">
        <v>51</v>
      </c>
      <c r="R1858" s="13" t="s">
        <v>1411</v>
      </c>
      <c r="S1858" s="13" t="s">
        <v>61</v>
      </c>
      <c r="T1858" s="13" t="s">
        <v>62</v>
      </c>
      <c r="U1858" s="13" t="s">
        <v>1412</v>
      </c>
      <c r="V1858" s="15">
        <v>36.792000000000002</v>
      </c>
      <c r="W1858" s="13">
        <v>1</v>
      </c>
      <c r="X1858" s="13">
        <v>0.2</v>
      </c>
      <c r="Y1858" s="15">
        <v>4.1391</v>
      </c>
    </row>
    <row r="1859" spans="1:25" x14ac:dyDescent="0.3">
      <c r="A1859" s="16">
        <v>5715</v>
      </c>
      <c r="B1859" s="16" t="s">
        <v>4775</v>
      </c>
      <c r="C1859" s="21">
        <f>1/COUNTIF(B:B,'Store Data - 2017'!$B1859)</f>
        <v>1</v>
      </c>
      <c r="D1859" s="17">
        <v>43003</v>
      </c>
      <c r="E1859" s="17">
        <v>43007</v>
      </c>
      <c r="F1859" s="22" t="str">
        <f>TEXT('Store Data - 2017'!$D1859,"mmmm")</f>
        <v>September</v>
      </c>
      <c r="G1859" s="22" t="str">
        <f>TEXT('Store Data - 2017'!$D1859,"dddd")</f>
        <v>Monday</v>
      </c>
      <c r="H1859" s="16" t="s">
        <v>22</v>
      </c>
      <c r="I1859" s="16" t="s">
        <v>4776</v>
      </c>
      <c r="J1859" s="16" t="s">
        <v>4777</v>
      </c>
      <c r="K1859" s="21">
        <f>1/COUNTIF(J:J,'Store Data - 2017'!$J1859)</f>
        <v>0.25</v>
      </c>
      <c r="L1859" s="16" t="s">
        <v>25</v>
      </c>
      <c r="M1859" s="16" t="s">
        <v>26</v>
      </c>
      <c r="N1859" s="16" t="s">
        <v>445</v>
      </c>
      <c r="O1859" s="16" t="s">
        <v>329</v>
      </c>
      <c r="P1859" s="16">
        <v>23223</v>
      </c>
      <c r="Q1859" s="16" t="s">
        <v>29</v>
      </c>
      <c r="R1859" s="16" t="s">
        <v>2562</v>
      </c>
      <c r="S1859" s="16" t="s">
        <v>31</v>
      </c>
      <c r="T1859" s="16" t="s">
        <v>70</v>
      </c>
      <c r="U1859" s="16" t="s">
        <v>2563</v>
      </c>
      <c r="V1859" s="18">
        <v>177.55</v>
      </c>
      <c r="W1859" s="16">
        <v>5</v>
      </c>
      <c r="X1859" s="16">
        <v>0</v>
      </c>
      <c r="Y1859" s="18">
        <v>47.938499999999998</v>
      </c>
    </row>
    <row r="1860" spans="1:25" x14ac:dyDescent="0.3">
      <c r="A1860" s="13">
        <v>5720</v>
      </c>
      <c r="B1860" s="13" t="s">
        <v>4778</v>
      </c>
      <c r="C1860" s="21">
        <f>1/COUNTIF(B:B,'Store Data - 2017'!$B1860)</f>
        <v>1</v>
      </c>
      <c r="D1860" s="14">
        <v>42823</v>
      </c>
      <c r="E1860" s="14">
        <v>42827</v>
      </c>
      <c r="F1860" s="22" t="str">
        <f>TEXT('Store Data - 2017'!$D1860,"mmmm")</f>
        <v>March</v>
      </c>
      <c r="G1860" s="22" t="str">
        <f>TEXT('Store Data - 2017'!$D1860,"dddd")</f>
        <v>Wednesday</v>
      </c>
      <c r="H1860" s="13" t="s">
        <v>35</v>
      </c>
      <c r="I1860" s="13" t="s">
        <v>4779</v>
      </c>
      <c r="J1860" s="13" t="s">
        <v>4780</v>
      </c>
      <c r="K1860" s="21">
        <f>1/COUNTIF(J:J,'Store Data - 2017'!$J1860)</f>
        <v>0.25</v>
      </c>
      <c r="L1860" s="13" t="s">
        <v>25</v>
      </c>
      <c r="M1860" s="13" t="s">
        <v>26</v>
      </c>
      <c r="N1860" s="13" t="s">
        <v>1990</v>
      </c>
      <c r="O1860" s="13" t="s">
        <v>496</v>
      </c>
      <c r="P1860" s="13">
        <v>47905</v>
      </c>
      <c r="Q1860" s="13" t="s">
        <v>51</v>
      </c>
      <c r="R1860" s="13" t="s">
        <v>4781</v>
      </c>
      <c r="S1860" s="13" t="s">
        <v>31</v>
      </c>
      <c r="T1860" s="13" t="s">
        <v>70</v>
      </c>
      <c r="U1860" s="13" t="s">
        <v>4782</v>
      </c>
      <c r="V1860" s="15">
        <v>81.400000000000006</v>
      </c>
      <c r="W1860" s="13">
        <v>5</v>
      </c>
      <c r="X1860" s="13">
        <v>0</v>
      </c>
      <c r="Y1860" s="15">
        <v>21.164000000000001</v>
      </c>
    </row>
    <row r="1861" spans="1:25" x14ac:dyDescent="0.3">
      <c r="A1861" s="16">
        <v>5728</v>
      </c>
      <c r="B1861" s="16" t="s">
        <v>4783</v>
      </c>
      <c r="C1861" s="21">
        <f>1/COUNTIF(B:B,'Store Data - 2017'!$B1861)</f>
        <v>0.2</v>
      </c>
      <c r="D1861" s="17">
        <v>43077</v>
      </c>
      <c r="E1861" s="17">
        <v>43082</v>
      </c>
      <c r="F1861" s="22" t="str">
        <f>TEXT('Store Data - 2017'!$D1861,"mmmm")</f>
        <v>December</v>
      </c>
      <c r="G1861" s="22" t="str">
        <f>TEXT('Store Data - 2017'!$D1861,"dddd")</f>
        <v>Friday</v>
      </c>
      <c r="H1861" s="16" t="s">
        <v>22</v>
      </c>
      <c r="I1861" s="16" t="s">
        <v>1921</v>
      </c>
      <c r="J1861" s="16" t="s">
        <v>1922</v>
      </c>
      <c r="K1861" s="21">
        <f>1/COUNTIF(J:J,'Store Data - 2017'!$J1861)</f>
        <v>0.16666666666666666</v>
      </c>
      <c r="L1861" s="16" t="s">
        <v>25</v>
      </c>
      <c r="M1861" s="16" t="s">
        <v>26</v>
      </c>
      <c r="N1861" s="16" t="s">
        <v>4784</v>
      </c>
      <c r="O1861" s="16" t="s">
        <v>840</v>
      </c>
      <c r="P1861" s="16">
        <v>53711</v>
      </c>
      <c r="Q1861" s="16" t="s">
        <v>51</v>
      </c>
      <c r="R1861" s="16" t="s">
        <v>2032</v>
      </c>
      <c r="S1861" s="16" t="s">
        <v>61</v>
      </c>
      <c r="T1861" s="16" t="s">
        <v>110</v>
      </c>
      <c r="U1861" s="16" t="s">
        <v>2033</v>
      </c>
      <c r="V1861" s="18">
        <v>178.11</v>
      </c>
      <c r="W1861" s="16">
        <v>3</v>
      </c>
      <c r="X1861" s="16">
        <v>0</v>
      </c>
      <c r="Y1861" s="18">
        <v>32.059800000000003</v>
      </c>
    </row>
    <row r="1862" spans="1:25" x14ac:dyDescent="0.3">
      <c r="A1862" s="13">
        <v>5729</v>
      </c>
      <c r="B1862" s="13" t="s">
        <v>4783</v>
      </c>
      <c r="C1862" s="21">
        <f>1/COUNTIF(B:B,'Store Data - 2017'!$B1862)</f>
        <v>0.2</v>
      </c>
      <c r="D1862" s="14">
        <v>43077</v>
      </c>
      <c r="E1862" s="14">
        <v>43082</v>
      </c>
      <c r="F1862" s="22" t="str">
        <f>TEXT('Store Data - 2017'!$D1862,"mmmm")</f>
        <v>December</v>
      </c>
      <c r="G1862" s="22" t="str">
        <f>TEXT('Store Data - 2017'!$D1862,"dddd")</f>
        <v>Friday</v>
      </c>
      <c r="H1862" s="13" t="s">
        <v>22</v>
      </c>
      <c r="I1862" s="13" t="s">
        <v>1921</v>
      </c>
      <c r="J1862" s="13" t="s">
        <v>1922</v>
      </c>
      <c r="K1862" s="21">
        <f>1/COUNTIF(J:J,'Store Data - 2017'!$J1862)</f>
        <v>0.16666666666666666</v>
      </c>
      <c r="L1862" s="13" t="s">
        <v>25</v>
      </c>
      <c r="M1862" s="13" t="s">
        <v>26</v>
      </c>
      <c r="N1862" s="13" t="s">
        <v>4784</v>
      </c>
      <c r="O1862" s="13" t="s">
        <v>840</v>
      </c>
      <c r="P1862" s="13">
        <v>53711</v>
      </c>
      <c r="Q1862" s="13" t="s">
        <v>51</v>
      </c>
      <c r="R1862" s="13" t="s">
        <v>4785</v>
      </c>
      <c r="S1862" s="13" t="s">
        <v>31</v>
      </c>
      <c r="T1862" s="13" t="s">
        <v>190</v>
      </c>
      <c r="U1862" s="13" t="s">
        <v>4786</v>
      </c>
      <c r="V1862" s="15">
        <v>1089.75</v>
      </c>
      <c r="W1862" s="13">
        <v>3</v>
      </c>
      <c r="X1862" s="13">
        <v>0</v>
      </c>
      <c r="Y1862" s="15">
        <v>305.13</v>
      </c>
    </row>
    <row r="1863" spans="1:25" x14ac:dyDescent="0.3">
      <c r="A1863" s="16">
        <v>5730</v>
      </c>
      <c r="B1863" s="16" t="s">
        <v>4783</v>
      </c>
      <c r="C1863" s="21">
        <f>1/COUNTIF(B:B,'Store Data - 2017'!$B1863)</f>
        <v>0.2</v>
      </c>
      <c r="D1863" s="17">
        <v>43077</v>
      </c>
      <c r="E1863" s="17">
        <v>43082</v>
      </c>
      <c r="F1863" s="22" t="str">
        <f>TEXT('Store Data - 2017'!$D1863,"mmmm")</f>
        <v>December</v>
      </c>
      <c r="G1863" s="22" t="str">
        <f>TEXT('Store Data - 2017'!$D1863,"dddd")</f>
        <v>Friday</v>
      </c>
      <c r="H1863" s="16" t="s">
        <v>22</v>
      </c>
      <c r="I1863" s="16" t="s">
        <v>1921</v>
      </c>
      <c r="J1863" s="16" t="s">
        <v>1922</v>
      </c>
      <c r="K1863" s="21">
        <f>1/COUNTIF(J:J,'Store Data - 2017'!$J1863)</f>
        <v>0.16666666666666666</v>
      </c>
      <c r="L1863" s="16" t="s">
        <v>25</v>
      </c>
      <c r="M1863" s="16" t="s">
        <v>26</v>
      </c>
      <c r="N1863" s="16" t="s">
        <v>4784</v>
      </c>
      <c r="O1863" s="16" t="s">
        <v>840</v>
      </c>
      <c r="P1863" s="16">
        <v>53711</v>
      </c>
      <c r="Q1863" s="16" t="s">
        <v>51</v>
      </c>
      <c r="R1863" s="16" t="s">
        <v>4282</v>
      </c>
      <c r="S1863" s="16" t="s">
        <v>31</v>
      </c>
      <c r="T1863" s="16" t="s">
        <v>113</v>
      </c>
      <c r="U1863" s="16" t="s">
        <v>4283</v>
      </c>
      <c r="V1863" s="18">
        <v>61.06</v>
      </c>
      <c r="W1863" s="16">
        <v>2</v>
      </c>
      <c r="X1863" s="16">
        <v>0</v>
      </c>
      <c r="Y1863" s="18">
        <v>28.087599999999998</v>
      </c>
    </row>
    <row r="1864" spans="1:25" x14ac:dyDescent="0.3">
      <c r="A1864" s="13">
        <v>5731</v>
      </c>
      <c r="B1864" s="13" t="s">
        <v>4783</v>
      </c>
      <c r="C1864" s="21">
        <f>1/COUNTIF(B:B,'Store Data - 2017'!$B1864)</f>
        <v>0.2</v>
      </c>
      <c r="D1864" s="14">
        <v>43077</v>
      </c>
      <c r="E1864" s="14">
        <v>43082</v>
      </c>
      <c r="F1864" s="22" t="str">
        <f>TEXT('Store Data - 2017'!$D1864,"mmmm")</f>
        <v>December</v>
      </c>
      <c r="G1864" s="22" t="str">
        <f>TEXT('Store Data - 2017'!$D1864,"dddd")</f>
        <v>Friday</v>
      </c>
      <c r="H1864" s="13" t="s">
        <v>22</v>
      </c>
      <c r="I1864" s="13" t="s">
        <v>1921</v>
      </c>
      <c r="J1864" s="13" t="s">
        <v>1922</v>
      </c>
      <c r="K1864" s="21">
        <f>1/COUNTIF(J:J,'Store Data - 2017'!$J1864)</f>
        <v>0.16666666666666666</v>
      </c>
      <c r="L1864" s="13" t="s">
        <v>25</v>
      </c>
      <c r="M1864" s="13" t="s">
        <v>26</v>
      </c>
      <c r="N1864" s="13" t="s">
        <v>4784</v>
      </c>
      <c r="O1864" s="13" t="s">
        <v>840</v>
      </c>
      <c r="P1864" s="13">
        <v>53711</v>
      </c>
      <c r="Q1864" s="13" t="s">
        <v>51</v>
      </c>
      <c r="R1864" s="13" t="s">
        <v>3973</v>
      </c>
      <c r="S1864" s="13" t="s">
        <v>42</v>
      </c>
      <c r="T1864" s="13" t="s">
        <v>425</v>
      </c>
      <c r="U1864" s="13" t="s">
        <v>3974</v>
      </c>
      <c r="V1864" s="15">
        <v>459.92</v>
      </c>
      <c r="W1864" s="13">
        <v>4</v>
      </c>
      <c r="X1864" s="13">
        <v>0</v>
      </c>
      <c r="Y1864" s="15">
        <v>41.392800000000001</v>
      </c>
    </row>
    <row r="1865" spans="1:25" x14ac:dyDescent="0.3">
      <c r="A1865" s="16">
        <v>5732</v>
      </c>
      <c r="B1865" s="16" t="s">
        <v>4783</v>
      </c>
      <c r="C1865" s="21">
        <f>1/COUNTIF(B:B,'Store Data - 2017'!$B1865)</f>
        <v>0.2</v>
      </c>
      <c r="D1865" s="17">
        <v>43077</v>
      </c>
      <c r="E1865" s="17">
        <v>43082</v>
      </c>
      <c r="F1865" s="22" t="str">
        <f>TEXT('Store Data - 2017'!$D1865,"mmmm")</f>
        <v>December</v>
      </c>
      <c r="G1865" s="22" t="str">
        <f>TEXT('Store Data - 2017'!$D1865,"dddd")</f>
        <v>Friday</v>
      </c>
      <c r="H1865" s="16" t="s">
        <v>22</v>
      </c>
      <c r="I1865" s="16" t="s">
        <v>1921</v>
      </c>
      <c r="J1865" s="16" t="s">
        <v>1922</v>
      </c>
      <c r="K1865" s="21">
        <f>1/COUNTIF(J:J,'Store Data - 2017'!$J1865)</f>
        <v>0.16666666666666666</v>
      </c>
      <c r="L1865" s="16" t="s">
        <v>25</v>
      </c>
      <c r="M1865" s="16" t="s">
        <v>26</v>
      </c>
      <c r="N1865" s="16" t="s">
        <v>4784</v>
      </c>
      <c r="O1865" s="16" t="s">
        <v>840</v>
      </c>
      <c r="P1865" s="16">
        <v>53711</v>
      </c>
      <c r="Q1865" s="16" t="s">
        <v>51</v>
      </c>
      <c r="R1865" s="16" t="s">
        <v>1497</v>
      </c>
      <c r="S1865" s="16" t="s">
        <v>31</v>
      </c>
      <c r="T1865" s="16" t="s">
        <v>32</v>
      </c>
      <c r="U1865" s="16" t="s">
        <v>1498</v>
      </c>
      <c r="V1865" s="18">
        <v>27.52</v>
      </c>
      <c r="W1865" s="16">
        <v>4</v>
      </c>
      <c r="X1865" s="16">
        <v>0</v>
      </c>
      <c r="Y1865" s="18">
        <v>12.6592</v>
      </c>
    </row>
    <row r="1866" spans="1:25" x14ac:dyDescent="0.3">
      <c r="A1866" s="13">
        <v>5733</v>
      </c>
      <c r="B1866" s="13" t="s">
        <v>4787</v>
      </c>
      <c r="C1866" s="21">
        <f>1/COUNTIF(B:B,'Store Data - 2017'!$B1866)</f>
        <v>0.33333333333333331</v>
      </c>
      <c r="D1866" s="14">
        <v>42915</v>
      </c>
      <c r="E1866" s="14">
        <v>42918</v>
      </c>
      <c r="F1866" s="22" t="str">
        <f>TEXT('Store Data - 2017'!$D1866,"mmmm")</f>
        <v>June</v>
      </c>
      <c r="G1866" s="22" t="str">
        <f>TEXT('Store Data - 2017'!$D1866,"dddd")</f>
        <v>Thursday</v>
      </c>
      <c r="H1866" s="13" t="s">
        <v>80</v>
      </c>
      <c r="I1866" s="13" t="s">
        <v>2554</v>
      </c>
      <c r="J1866" s="13" t="s">
        <v>2555</v>
      </c>
      <c r="K1866" s="21">
        <f>1/COUNTIF(J:J,'Store Data - 2017'!$J1866)</f>
        <v>6.6666666666666666E-2</v>
      </c>
      <c r="L1866" s="13" t="s">
        <v>57</v>
      </c>
      <c r="M1866" s="13" t="s">
        <v>26</v>
      </c>
      <c r="N1866" s="13" t="s">
        <v>4788</v>
      </c>
      <c r="O1866" s="13" t="s">
        <v>2322</v>
      </c>
      <c r="P1866" s="13">
        <v>6460</v>
      </c>
      <c r="Q1866" s="13" t="s">
        <v>40</v>
      </c>
      <c r="R1866" s="13" t="s">
        <v>4789</v>
      </c>
      <c r="S1866" s="13" t="s">
        <v>42</v>
      </c>
      <c r="T1866" s="13" t="s">
        <v>425</v>
      </c>
      <c r="U1866" s="13" t="s">
        <v>4790</v>
      </c>
      <c r="V1866" s="15">
        <v>638.82000000000005</v>
      </c>
      <c r="W1866" s="13">
        <v>9</v>
      </c>
      <c r="X1866" s="13">
        <v>0</v>
      </c>
      <c r="Y1866" s="15">
        <v>185.2578</v>
      </c>
    </row>
    <row r="1867" spans="1:25" x14ac:dyDescent="0.3">
      <c r="A1867" s="16">
        <v>5734</v>
      </c>
      <c r="B1867" s="16" t="s">
        <v>4787</v>
      </c>
      <c r="C1867" s="21">
        <f>1/COUNTIF(B:B,'Store Data - 2017'!$B1867)</f>
        <v>0.33333333333333331</v>
      </c>
      <c r="D1867" s="17">
        <v>42915</v>
      </c>
      <c r="E1867" s="17">
        <v>42918</v>
      </c>
      <c r="F1867" s="22" t="str">
        <f>TEXT('Store Data - 2017'!$D1867,"mmmm")</f>
        <v>June</v>
      </c>
      <c r="G1867" s="22" t="str">
        <f>TEXT('Store Data - 2017'!$D1867,"dddd")</f>
        <v>Thursday</v>
      </c>
      <c r="H1867" s="16" t="s">
        <v>80</v>
      </c>
      <c r="I1867" s="16" t="s">
        <v>2554</v>
      </c>
      <c r="J1867" s="16" t="s">
        <v>2555</v>
      </c>
      <c r="K1867" s="21">
        <f>1/COUNTIF(J:J,'Store Data - 2017'!$J1867)</f>
        <v>6.6666666666666666E-2</v>
      </c>
      <c r="L1867" s="16" t="s">
        <v>57</v>
      </c>
      <c r="M1867" s="16" t="s">
        <v>26</v>
      </c>
      <c r="N1867" s="16" t="s">
        <v>4788</v>
      </c>
      <c r="O1867" s="16" t="s">
        <v>2322</v>
      </c>
      <c r="P1867" s="16">
        <v>6460</v>
      </c>
      <c r="Q1867" s="16" t="s">
        <v>40</v>
      </c>
      <c r="R1867" s="16" t="s">
        <v>4791</v>
      </c>
      <c r="S1867" s="16" t="s">
        <v>31</v>
      </c>
      <c r="T1867" s="16" t="s">
        <v>725</v>
      </c>
      <c r="U1867" s="16" t="s">
        <v>4792</v>
      </c>
      <c r="V1867" s="18">
        <v>30.69</v>
      </c>
      <c r="W1867" s="16">
        <v>3</v>
      </c>
      <c r="X1867" s="16">
        <v>0</v>
      </c>
      <c r="Y1867" s="18">
        <v>7.9794</v>
      </c>
    </row>
    <row r="1868" spans="1:25" x14ac:dyDescent="0.3">
      <c r="A1868" s="13">
        <v>5735</v>
      </c>
      <c r="B1868" s="13" t="s">
        <v>4787</v>
      </c>
      <c r="C1868" s="21">
        <f>1/COUNTIF(B:B,'Store Data - 2017'!$B1868)</f>
        <v>0.33333333333333331</v>
      </c>
      <c r="D1868" s="14">
        <v>42915</v>
      </c>
      <c r="E1868" s="14">
        <v>42918</v>
      </c>
      <c r="F1868" s="22" t="str">
        <f>TEXT('Store Data - 2017'!$D1868,"mmmm")</f>
        <v>June</v>
      </c>
      <c r="G1868" s="22" t="str">
        <f>TEXT('Store Data - 2017'!$D1868,"dddd")</f>
        <v>Thursday</v>
      </c>
      <c r="H1868" s="13" t="s">
        <v>80</v>
      </c>
      <c r="I1868" s="13" t="s">
        <v>2554</v>
      </c>
      <c r="J1868" s="13" t="s">
        <v>2555</v>
      </c>
      <c r="K1868" s="21">
        <f>1/COUNTIF(J:J,'Store Data - 2017'!$J1868)</f>
        <v>6.6666666666666666E-2</v>
      </c>
      <c r="L1868" s="13" t="s">
        <v>57</v>
      </c>
      <c r="M1868" s="13" t="s">
        <v>26</v>
      </c>
      <c r="N1868" s="13" t="s">
        <v>4788</v>
      </c>
      <c r="O1868" s="13" t="s">
        <v>2322</v>
      </c>
      <c r="P1868" s="13">
        <v>6460</v>
      </c>
      <c r="Q1868" s="13" t="s">
        <v>40</v>
      </c>
      <c r="R1868" s="13" t="s">
        <v>1471</v>
      </c>
      <c r="S1868" s="13" t="s">
        <v>42</v>
      </c>
      <c r="T1868" s="13" t="s">
        <v>87</v>
      </c>
      <c r="U1868" s="13" t="s">
        <v>1472</v>
      </c>
      <c r="V1868" s="15">
        <v>25.16</v>
      </c>
      <c r="W1868" s="13">
        <v>2</v>
      </c>
      <c r="X1868" s="13">
        <v>0</v>
      </c>
      <c r="Y1868" s="15">
        <v>8.5543999999999993</v>
      </c>
    </row>
    <row r="1869" spans="1:25" x14ac:dyDescent="0.3">
      <c r="A1869" s="16">
        <v>5740</v>
      </c>
      <c r="B1869" s="16" t="s">
        <v>4793</v>
      </c>
      <c r="C1869" s="21">
        <f>1/COUNTIF(B:B,'Store Data - 2017'!$B1869)</f>
        <v>0.14285714285714285</v>
      </c>
      <c r="D1869" s="17">
        <v>42822</v>
      </c>
      <c r="E1869" s="17">
        <v>42825</v>
      </c>
      <c r="F1869" s="22" t="str">
        <f>TEXT('Store Data - 2017'!$D1869,"mmmm")</f>
        <v>March</v>
      </c>
      <c r="G1869" s="22" t="str">
        <f>TEXT('Store Data - 2017'!$D1869,"dddd")</f>
        <v>Tuesday</v>
      </c>
      <c r="H1869" s="16" t="s">
        <v>80</v>
      </c>
      <c r="I1869" s="16" t="s">
        <v>4794</v>
      </c>
      <c r="J1869" s="16" t="s">
        <v>4795</v>
      </c>
      <c r="K1869" s="21">
        <f>1/COUNTIF(J:J,'Store Data - 2017'!$J1869)</f>
        <v>0.14285714285714285</v>
      </c>
      <c r="L1869" s="16" t="s">
        <v>57</v>
      </c>
      <c r="M1869" s="16" t="s">
        <v>26</v>
      </c>
      <c r="N1869" s="16" t="s">
        <v>1348</v>
      </c>
      <c r="O1869" s="16" t="s">
        <v>134</v>
      </c>
      <c r="P1869" s="16">
        <v>94533</v>
      </c>
      <c r="Q1869" s="16" t="s">
        <v>120</v>
      </c>
      <c r="R1869" s="16" t="s">
        <v>3832</v>
      </c>
      <c r="S1869" s="16" t="s">
        <v>31</v>
      </c>
      <c r="T1869" s="16" t="s">
        <v>32</v>
      </c>
      <c r="U1869" s="16" t="s">
        <v>3833</v>
      </c>
      <c r="V1869" s="18">
        <v>12.96</v>
      </c>
      <c r="W1869" s="16">
        <v>2</v>
      </c>
      <c r="X1869" s="16">
        <v>0</v>
      </c>
      <c r="Y1869" s="18">
        <v>6.3503999999999996</v>
      </c>
    </row>
    <row r="1870" spans="1:25" x14ac:dyDescent="0.3">
      <c r="A1870" s="13">
        <v>5741</v>
      </c>
      <c r="B1870" s="13" t="s">
        <v>4793</v>
      </c>
      <c r="C1870" s="21">
        <f>1/COUNTIF(B:B,'Store Data - 2017'!$B1870)</f>
        <v>0.14285714285714285</v>
      </c>
      <c r="D1870" s="14">
        <v>42822</v>
      </c>
      <c r="E1870" s="14">
        <v>42825</v>
      </c>
      <c r="F1870" s="22" t="str">
        <f>TEXT('Store Data - 2017'!$D1870,"mmmm")</f>
        <v>March</v>
      </c>
      <c r="G1870" s="22" t="str">
        <f>TEXT('Store Data - 2017'!$D1870,"dddd")</f>
        <v>Tuesday</v>
      </c>
      <c r="H1870" s="13" t="s">
        <v>80</v>
      </c>
      <c r="I1870" s="13" t="s">
        <v>4794</v>
      </c>
      <c r="J1870" s="13" t="s">
        <v>4795</v>
      </c>
      <c r="K1870" s="21">
        <f>1/COUNTIF(J:J,'Store Data - 2017'!$J1870)</f>
        <v>0.14285714285714285</v>
      </c>
      <c r="L1870" s="13" t="s">
        <v>57</v>
      </c>
      <c r="M1870" s="13" t="s">
        <v>26</v>
      </c>
      <c r="N1870" s="13" t="s">
        <v>1348</v>
      </c>
      <c r="O1870" s="13" t="s">
        <v>134</v>
      </c>
      <c r="P1870" s="13">
        <v>94533</v>
      </c>
      <c r="Q1870" s="13" t="s">
        <v>120</v>
      </c>
      <c r="R1870" s="13" t="s">
        <v>4796</v>
      </c>
      <c r="S1870" s="13" t="s">
        <v>42</v>
      </c>
      <c r="T1870" s="13" t="s">
        <v>87</v>
      </c>
      <c r="U1870" s="13" t="s">
        <v>4797</v>
      </c>
      <c r="V1870" s="15">
        <v>26.48</v>
      </c>
      <c r="W1870" s="13">
        <v>1</v>
      </c>
      <c r="X1870" s="13">
        <v>0</v>
      </c>
      <c r="Y1870" s="15">
        <v>10.0624</v>
      </c>
    </row>
    <row r="1871" spans="1:25" x14ac:dyDescent="0.3">
      <c r="A1871" s="16">
        <v>5742</v>
      </c>
      <c r="B1871" s="16" t="s">
        <v>4793</v>
      </c>
      <c r="C1871" s="21">
        <f>1/COUNTIF(B:B,'Store Data - 2017'!$B1871)</f>
        <v>0.14285714285714285</v>
      </c>
      <c r="D1871" s="17">
        <v>42822</v>
      </c>
      <c r="E1871" s="17">
        <v>42825</v>
      </c>
      <c r="F1871" s="22" t="str">
        <f>TEXT('Store Data - 2017'!$D1871,"mmmm")</f>
        <v>March</v>
      </c>
      <c r="G1871" s="22" t="str">
        <f>TEXT('Store Data - 2017'!$D1871,"dddd")</f>
        <v>Tuesday</v>
      </c>
      <c r="H1871" s="16" t="s">
        <v>80</v>
      </c>
      <c r="I1871" s="16" t="s">
        <v>4794</v>
      </c>
      <c r="J1871" s="16" t="s">
        <v>4795</v>
      </c>
      <c r="K1871" s="21">
        <f>1/COUNTIF(J:J,'Store Data - 2017'!$J1871)</f>
        <v>0.14285714285714285</v>
      </c>
      <c r="L1871" s="16" t="s">
        <v>57</v>
      </c>
      <c r="M1871" s="16" t="s">
        <v>26</v>
      </c>
      <c r="N1871" s="16" t="s">
        <v>1348</v>
      </c>
      <c r="O1871" s="16" t="s">
        <v>134</v>
      </c>
      <c r="P1871" s="16">
        <v>94533</v>
      </c>
      <c r="Q1871" s="16" t="s">
        <v>120</v>
      </c>
      <c r="R1871" s="16" t="s">
        <v>4798</v>
      </c>
      <c r="S1871" s="16" t="s">
        <v>61</v>
      </c>
      <c r="T1871" s="16" t="s">
        <v>765</v>
      </c>
      <c r="U1871" s="16" t="s">
        <v>4799</v>
      </c>
      <c r="V1871" s="18">
        <v>532.72</v>
      </c>
      <c r="W1871" s="16">
        <v>2</v>
      </c>
      <c r="X1871" s="16">
        <v>0.2</v>
      </c>
      <c r="Y1871" s="18">
        <v>53.271999999999998</v>
      </c>
    </row>
    <row r="1872" spans="1:25" x14ac:dyDescent="0.3">
      <c r="A1872" s="13">
        <v>5743</v>
      </c>
      <c r="B1872" s="13" t="s">
        <v>4793</v>
      </c>
      <c r="C1872" s="21">
        <f>1/COUNTIF(B:B,'Store Data - 2017'!$B1872)</f>
        <v>0.14285714285714285</v>
      </c>
      <c r="D1872" s="14">
        <v>42822</v>
      </c>
      <c r="E1872" s="14">
        <v>42825</v>
      </c>
      <c r="F1872" s="22" t="str">
        <f>TEXT('Store Data - 2017'!$D1872,"mmmm")</f>
        <v>March</v>
      </c>
      <c r="G1872" s="22" t="str">
        <f>TEXT('Store Data - 2017'!$D1872,"dddd")</f>
        <v>Tuesday</v>
      </c>
      <c r="H1872" s="13" t="s">
        <v>80</v>
      </c>
      <c r="I1872" s="13" t="s">
        <v>4794</v>
      </c>
      <c r="J1872" s="13" t="s">
        <v>4795</v>
      </c>
      <c r="K1872" s="21">
        <f>1/COUNTIF(J:J,'Store Data - 2017'!$J1872)</f>
        <v>0.14285714285714285</v>
      </c>
      <c r="L1872" s="13" t="s">
        <v>57</v>
      </c>
      <c r="M1872" s="13" t="s">
        <v>26</v>
      </c>
      <c r="N1872" s="13" t="s">
        <v>1348</v>
      </c>
      <c r="O1872" s="13" t="s">
        <v>134</v>
      </c>
      <c r="P1872" s="13">
        <v>94533</v>
      </c>
      <c r="Q1872" s="13" t="s">
        <v>120</v>
      </c>
      <c r="R1872" s="13" t="s">
        <v>3311</v>
      </c>
      <c r="S1872" s="13" t="s">
        <v>31</v>
      </c>
      <c r="T1872" s="13" t="s">
        <v>32</v>
      </c>
      <c r="U1872" s="13" t="s">
        <v>3312</v>
      </c>
      <c r="V1872" s="15">
        <v>26.72</v>
      </c>
      <c r="W1872" s="13">
        <v>4</v>
      </c>
      <c r="X1872" s="13">
        <v>0</v>
      </c>
      <c r="Y1872" s="15">
        <v>12.8256</v>
      </c>
    </row>
    <row r="1873" spans="1:25" x14ac:dyDescent="0.3">
      <c r="A1873" s="16">
        <v>5744</v>
      </c>
      <c r="B1873" s="16" t="s">
        <v>4793</v>
      </c>
      <c r="C1873" s="21">
        <f>1/COUNTIF(B:B,'Store Data - 2017'!$B1873)</f>
        <v>0.14285714285714285</v>
      </c>
      <c r="D1873" s="17">
        <v>42822</v>
      </c>
      <c r="E1873" s="17">
        <v>42825</v>
      </c>
      <c r="F1873" s="22" t="str">
        <f>TEXT('Store Data - 2017'!$D1873,"mmmm")</f>
        <v>March</v>
      </c>
      <c r="G1873" s="22" t="str">
        <f>TEXT('Store Data - 2017'!$D1873,"dddd")</f>
        <v>Tuesday</v>
      </c>
      <c r="H1873" s="16" t="s">
        <v>80</v>
      </c>
      <c r="I1873" s="16" t="s">
        <v>4794</v>
      </c>
      <c r="J1873" s="16" t="s">
        <v>4795</v>
      </c>
      <c r="K1873" s="21">
        <f>1/COUNTIF(J:J,'Store Data - 2017'!$J1873)</f>
        <v>0.14285714285714285</v>
      </c>
      <c r="L1873" s="16" t="s">
        <v>57</v>
      </c>
      <c r="M1873" s="16" t="s">
        <v>26</v>
      </c>
      <c r="N1873" s="16" t="s">
        <v>1348</v>
      </c>
      <c r="O1873" s="16" t="s">
        <v>134</v>
      </c>
      <c r="P1873" s="16">
        <v>94533</v>
      </c>
      <c r="Q1873" s="16" t="s">
        <v>120</v>
      </c>
      <c r="R1873" s="16" t="s">
        <v>4800</v>
      </c>
      <c r="S1873" s="16" t="s">
        <v>31</v>
      </c>
      <c r="T1873" s="16" t="s">
        <v>32</v>
      </c>
      <c r="U1873" s="16" t="s">
        <v>4801</v>
      </c>
      <c r="V1873" s="18">
        <v>20.04</v>
      </c>
      <c r="W1873" s="16">
        <v>3</v>
      </c>
      <c r="X1873" s="16">
        <v>0</v>
      </c>
      <c r="Y1873" s="18">
        <v>9.6191999999999993</v>
      </c>
    </row>
    <row r="1874" spans="1:25" x14ac:dyDescent="0.3">
      <c r="A1874" s="13">
        <v>5745</v>
      </c>
      <c r="B1874" s="13" t="s">
        <v>4793</v>
      </c>
      <c r="C1874" s="21">
        <f>1/COUNTIF(B:B,'Store Data - 2017'!$B1874)</f>
        <v>0.14285714285714285</v>
      </c>
      <c r="D1874" s="14">
        <v>42822</v>
      </c>
      <c r="E1874" s="14">
        <v>42825</v>
      </c>
      <c r="F1874" s="22" t="str">
        <f>TEXT('Store Data - 2017'!$D1874,"mmmm")</f>
        <v>March</v>
      </c>
      <c r="G1874" s="22" t="str">
        <f>TEXT('Store Data - 2017'!$D1874,"dddd")</f>
        <v>Tuesday</v>
      </c>
      <c r="H1874" s="13" t="s">
        <v>80</v>
      </c>
      <c r="I1874" s="13" t="s">
        <v>4794</v>
      </c>
      <c r="J1874" s="13" t="s">
        <v>4795</v>
      </c>
      <c r="K1874" s="21">
        <f>1/COUNTIF(J:J,'Store Data - 2017'!$J1874)</f>
        <v>0.14285714285714285</v>
      </c>
      <c r="L1874" s="13" t="s">
        <v>57</v>
      </c>
      <c r="M1874" s="13" t="s">
        <v>26</v>
      </c>
      <c r="N1874" s="13" t="s">
        <v>1348</v>
      </c>
      <c r="O1874" s="13" t="s">
        <v>134</v>
      </c>
      <c r="P1874" s="13">
        <v>94533</v>
      </c>
      <c r="Q1874" s="13" t="s">
        <v>120</v>
      </c>
      <c r="R1874" s="13" t="s">
        <v>1946</v>
      </c>
      <c r="S1874" s="13" t="s">
        <v>31</v>
      </c>
      <c r="T1874" s="13" t="s">
        <v>70</v>
      </c>
      <c r="U1874" s="13" t="s">
        <v>1947</v>
      </c>
      <c r="V1874" s="15">
        <v>795.48</v>
      </c>
      <c r="W1874" s="13">
        <v>7</v>
      </c>
      <c r="X1874" s="13">
        <v>0</v>
      </c>
      <c r="Y1874" s="15">
        <v>7.9547999999999996</v>
      </c>
    </row>
    <row r="1875" spans="1:25" x14ac:dyDescent="0.3">
      <c r="A1875" s="16">
        <v>5746</v>
      </c>
      <c r="B1875" s="16" t="s">
        <v>4793</v>
      </c>
      <c r="C1875" s="21">
        <f>1/COUNTIF(B:B,'Store Data - 2017'!$B1875)</f>
        <v>0.14285714285714285</v>
      </c>
      <c r="D1875" s="17">
        <v>42822</v>
      </c>
      <c r="E1875" s="17">
        <v>42825</v>
      </c>
      <c r="F1875" s="22" t="str">
        <f>TEXT('Store Data - 2017'!$D1875,"mmmm")</f>
        <v>March</v>
      </c>
      <c r="G1875" s="22" t="str">
        <f>TEXT('Store Data - 2017'!$D1875,"dddd")</f>
        <v>Tuesday</v>
      </c>
      <c r="H1875" s="16" t="s">
        <v>80</v>
      </c>
      <c r="I1875" s="16" t="s">
        <v>4794</v>
      </c>
      <c r="J1875" s="16" t="s">
        <v>4795</v>
      </c>
      <c r="K1875" s="21">
        <f>1/COUNTIF(J:J,'Store Data - 2017'!$J1875)</f>
        <v>0.14285714285714285</v>
      </c>
      <c r="L1875" s="16" t="s">
        <v>57</v>
      </c>
      <c r="M1875" s="16" t="s">
        <v>26</v>
      </c>
      <c r="N1875" s="16" t="s">
        <v>1348</v>
      </c>
      <c r="O1875" s="16" t="s">
        <v>134</v>
      </c>
      <c r="P1875" s="16">
        <v>94533</v>
      </c>
      <c r="Q1875" s="16" t="s">
        <v>120</v>
      </c>
      <c r="R1875" s="16" t="s">
        <v>4802</v>
      </c>
      <c r="S1875" s="16" t="s">
        <v>42</v>
      </c>
      <c r="T1875" s="16" t="s">
        <v>87</v>
      </c>
      <c r="U1875" s="16" t="s">
        <v>4803</v>
      </c>
      <c r="V1875" s="18">
        <v>21.56</v>
      </c>
      <c r="W1875" s="16">
        <v>7</v>
      </c>
      <c r="X1875" s="16">
        <v>0</v>
      </c>
      <c r="Y1875" s="18">
        <v>6.8992000000000004</v>
      </c>
    </row>
    <row r="1876" spans="1:25" x14ac:dyDescent="0.3">
      <c r="A1876" s="13">
        <v>5750</v>
      </c>
      <c r="B1876" s="13" t="s">
        <v>4804</v>
      </c>
      <c r="C1876" s="21">
        <f>1/COUNTIF(B:B,'Store Data - 2017'!$B1876)</f>
        <v>1</v>
      </c>
      <c r="D1876" s="14">
        <v>43057</v>
      </c>
      <c r="E1876" s="14">
        <v>43061</v>
      </c>
      <c r="F1876" s="22" t="str">
        <f>TEXT('Store Data - 2017'!$D1876,"mmmm")</f>
        <v>November</v>
      </c>
      <c r="G1876" s="22" t="str">
        <f>TEXT('Store Data - 2017'!$D1876,"dddd")</f>
        <v>Saturday</v>
      </c>
      <c r="H1876" s="13" t="s">
        <v>22</v>
      </c>
      <c r="I1876" s="13" t="s">
        <v>3416</v>
      </c>
      <c r="J1876" s="13" t="s">
        <v>3417</v>
      </c>
      <c r="K1876" s="21">
        <f>1/COUNTIF(J:J,'Store Data - 2017'!$J1876)</f>
        <v>0.14285714285714285</v>
      </c>
      <c r="L1876" s="13" t="s">
        <v>25</v>
      </c>
      <c r="M1876" s="13" t="s">
        <v>26</v>
      </c>
      <c r="N1876" s="13" t="s">
        <v>1316</v>
      </c>
      <c r="O1876" s="13" t="s">
        <v>127</v>
      </c>
      <c r="P1876" s="13">
        <v>11561</v>
      </c>
      <c r="Q1876" s="13" t="s">
        <v>40</v>
      </c>
      <c r="R1876" s="13" t="s">
        <v>2178</v>
      </c>
      <c r="S1876" s="13" t="s">
        <v>61</v>
      </c>
      <c r="T1876" s="13" t="s">
        <v>62</v>
      </c>
      <c r="U1876" s="13" t="s">
        <v>2179</v>
      </c>
      <c r="V1876" s="15">
        <v>74.95</v>
      </c>
      <c r="W1876" s="13">
        <v>5</v>
      </c>
      <c r="X1876" s="13">
        <v>0</v>
      </c>
      <c r="Y1876" s="15">
        <v>36.725499999999997</v>
      </c>
    </row>
    <row r="1877" spans="1:25" x14ac:dyDescent="0.3">
      <c r="A1877" s="16">
        <v>5762</v>
      </c>
      <c r="B1877" s="16" t="s">
        <v>4805</v>
      </c>
      <c r="C1877" s="21">
        <f>1/COUNTIF(B:B,'Store Data - 2017'!$B1877)</f>
        <v>0.5</v>
      </c>
      <c r="D1877" s="17">
        <v>42959</v>
      </c>
      <c r="E1877" s="17">
        <v>42962</v>
      </c>
      <c r="F1877" s="22" t="str">
        <f>TEXT('Store Data - 2017'!$D1877,"mmmm")</f>
        <v>August</v>
      </c>
      <c r="G1877" s="22" t="str">
        <f>TEXT('Store Data - 2017'!$D1877,"dddd")</f>
        <v>Saturday</v>
      </c>
      <c r="H1877" s="16" t="s">
        <v>80</v>
      </c>
      <c r="I1877" s="16" t="s">
        <v>4686</v>
      </c>
      <c r="J1877" s="16" t="s">
        <v>4687</v>
      </c>
      <c r="K1877" s="21">
        <f>1/COUNTIF(J:J,'Store Data - 2017'!$J1877)</f>
        <v>0.2</v>
      </c>
      <c r="L1877" s="16" t="s">
        <v>25</v>
      </c>
      <c r="M1877" s="16" t="s">
        <v>26</v>
      </c>
      <c r="N1877" s="16" t="s">
        <v>4806</v>
      </c>
      <c r="O1877" s="16" t="s">
        <v>134</v>
      </c>
      <c r="P1877" s="16">
        <v>92630</v>
      </c>
      <c r="Q1877" s="16" t="s">
        <v>120</v>
      </c>
      <c r="R1877" s="16" t="s">
        <v>2969</v>
      </c>
      <c r="S1877" s="16" t="s">
        <v>31</v>
      </c>
      <c r="T1877" s="16" t="s">
        <v>190</v>
      </c>
      <c r="U1877" s="16" t="s">
        <v>2970</v>
      </c>
      <c r="V1877" s="18">
        <v>542.94000000000005</v>
      </c>
      <c r="W1877" s="16">
        <v>3</v>
      </c>
      <c r="X1877" s="16">
        <v>0</v>
      </c>
      <c r="Y1877" s="18">
        <v>152.0232</v>
      </c>
    </row>
    <row r="1878" spans="1:25" x14ac:dyDescent="0.3">
      <c r="A1878" s="13">
        <v>5763</v>
      </c>
      <c r="B1878" s="13" t="s">
        <v>4805</v>
      </c>
      <c r="C1878" s="21">
        <f>1/COUNTIF(B:B,'Store Data - 2017'!$B1878)</f>
        <v>0.5</v>
      </c>
      <c r="D1878" s="14">
        <v>42959</v>
      </c>
      <c r="E1878" s="14">
        <v>42962</v>
      </c>
      <c r="F1878" s="22" t="str">
        <f>TEXT('Store Data - 2017'!$D1878,"mmmm")</f>
        <v>August</v>
      </c>
      <c r="G1878" s="22" t="str">
        <f>TEXT('Store Data - 2017'!$D1878,"dddd")</f>
        <v>Saturday</v>
      </c>
      <c r="H1878" s="13" t="s">
        <v>80</v>
      </c>
      <c r="I1878" s="13" t="s">
        <v>4686</v>
      </c>
      <c r="J1878" s="13" t="s">
        <v>4687</v>
      </c>
      <c r="K1878" s="21">
        <f>1/COUNTIF(J:J,'Store Data - 2017'!$J1878)</f>
        <v>0.2</v>
      </c>
      <c r="L1878" s="13" t="s">
        <v>25</v>
      </c>
      <c r="M1878" s="13" t="s">
        <v>26</v>
      </c>
      <c r="N1878" s="13" t="s">
        <v>4806</v>
      </c>
      <c r="O1878" s="13" t="s">
        <v>134</v>
      </c>
      <c r="P1878" s="13">
        <v>92630</v>
      </c>
      <c r="Q1878" s="13" t="s">
        <v>120</v>
      </c>
      <c r="R1878" s="13" t="s">
        <v>3196</v>
      </c>
      <c r="S1878" s="13" t="s">
        <v>42</v>
      </c>
      <c r="T1878" s="13" t="s">
        <v>87</v>
      </c>
      <c r="U1878" s="13" t="s">
        <v>4807</v>
      </c>
      <c r="V1878" s="15">
        <v>54.92</v>
      </c>
      <c r="W1878" s="13">
        <v>4</v>
      </c>
      <c r="X1878" s="13">
        <v>0</v>
      </c>
      <c r="Y1878" s="15">
        <v>19.7712</v>
      </c>
    </row>
    <row r="1879" spans="1:25" x14ac:dyDescent="0.3">
      <c r="A1879" s="16">
        <v>5768</v>
      </c>
      <c r="B1879" s="16" t="s">
        <v>4808</v>
      </c>
      <c r="C1879" s="21">
        <f>1/COUNTIF(B:B,'Store Data - 2017'!$B1879)</f>
        <v>1</v>
      </c>
      <c r="D1879" s="17">
        <v>42986</v>
      </c>
      <c r="E1879" s="17">
        <v>42990</v>
      </c>
      <c r="F1879" s="22" t="str">
        <f>TEXT('Store Data - 2017'!$D1879,"mmmm")</f>
        <v>September</v>
      </c>
      <c r="G1879" s="22" t="str">
        <f>TEXT('Store Data - 2017'!$D1879,"dddd")</f>
        <v>Friday</v>
      </c>
      <c r="H1879" s="16" t="s">
        <v>35</v>
      </c>
      <c r="I1879" s="16" t="s">
        <v>4301</v>
      </c>
      <c r="J1879" s="16" t="s">
        <v>4302</v>
      </c>
      <c r="K1879" s="21">
        <f>1/COUNTIF(J:J,'Store Data - 2017'!$J1879)</f>
        <v>0.5</v>
      </c>
      <c r="L1879" s="16" t="s">
        <v>57</v>
      </c>
      <c r="M1879" s="16" t="s">
        <v>26</v>
      </c>
      <c r="N1879" s="16" t="s">
        <v>49</v>
      </c>
      <c r="O1879" s="16" t="s">
        <v>50</v>
      </c>
      <c r="P1879" s="16">
        <v>77070</v>
      </c>
      <c r="Q1879" s="16" t="s">
        <v>51</v>
      </c>
      <c r="R1879" s="16" t="s">
        <v>1360</v>
      </c>
      <c r="S1879" s="16" t="s">
        <v>61</v>
      </c>
      <c r="T1879" s="16" t="s">
        <v>110</v>
      </c>
      <c r="U1879" s="16" t="s">
        <v>1361</v>
      </c>
      <c r="V1879" s="18">
        <v>85.2</v>
      </c>
      <c r="W1879" s="16">
        <v>6</v>
      </c>
      <c r="X1879" s="16">
        <v>0.2</v>
      </c>
      <c r="Y1879" s="18">
        <v>20.234999999999999</v>
      </c>
    </row>
    <row r="1880" spans="1:25" x14ac:dyDescent="0.3">
      <c r="A1880" s="13">
        <v>5785</v>
      </c>
      <c r="B1880" s="13" t="s">
        <v>4809</v>
      </c>
      <c r="C1880" s="21">
        <f>1/COUNTIF(B:B,'Store Data - 2017'!$B1880)</f>
        <v>0.25</v>
      </c>
      <c r="D1880" s="14">
        <v>43010</v>
      </c>
      <c r="E1880" s="14">
        <v>43016</v>
      </c>
      <c r="F1880" s="22" t="str">
        <f>TEXT('Store Data - 2017'!$D1880,"mmmm")</f>
        <v>October</v>
      </c>
      <c r="G1880" s="22" t="str">
        <f>TEXT('Store Data - 2017'!$D1880,"dddd")</f>
        <v>Monday</v>
      </c>
      <c r="H1880" s="13" t="s">
        <v>22</v>
      </c>
      <c r="I1880" s="13" t="s">
        <v>4676</v>
      </c>
      <c r="J1880" s="13" t="s">
        <v>4677</v>
      </c>
      <c r="K1880" s="21">
        <f>1/COUNTIF(J:J,'Store Data - 2017'!$J1880)</f>
        <v>0.2</v>
      </c>
      <c r="L1880" s="13" t="s">
        <v>25</v>
      </c>
      <c r="M1880" s="13" t="s">
        <v>26</v>
      </c>
      <c r="N1880" s="13" t="s">
        <v>1938</v>
      </c>
      <c r="O1880" s="13" t="s">
        <v>119</v>
      </c>
      <c r="P1880" s="13">
        <v>97477</v>
      </c>
      <c r="Q1880" s="13" t="s">
        <v>120</v>
      </c>
      <c r="R1880" s="13" t="s">
        <v>424</v>
      </c>
      <c r="S1880" s="13" t="s">
        <v>42</v>
      </c>
      <c r="T1880" s="13" t="s">
        <v>425</v>
      </c>
      <c r="U1880" s="13" t="s">
        <v>426</v>
      </c>
      <c r="V1880" s="15">
        <v>217.76400000000001</v>
      </c>
      <c r="W1880" s="13">
        <v>6</v>
      </c>
      <c r="X1880" s="13">
        <v>0.7</v>
      </c>
      <c r="Y1880" s="15">
        <v>-384.71640000000002</v>
      </c>
    </row>
    <row r="1881" spans="1:25" x14ac:dyDescent="0.3">
      <c r="A1881" s="16">
        <v>5786</v>
      </c>
      <c r="B1881" s="16" t="s">
        <v>4809</v>
      </c>
      <c r="C1881" s="21">
        <f>1/COUNTIF(B:B,'Store Data - 2017'!$B1881)</f>
        <v>0.25</v>
      </c>
      <c r="D1881" s="17">
        <v>43010</v>
      </c>
      <c r="E1881" s="17">
        <v>43016</v>
      </c>
      <c r="F1881" s="22" t="str">
        <f>TEXT('Store Data - 2017'!$D1881,"mmmm")</f>
        <v>October</v>
      </c>
      <c r="G1881" s="22" t="str">
        <f>TEXT('Store Data - 2017'!$D1881,"dddd")</f>
        <v>Monday</v>
      </c>
      <c r="H1881" s="16" t="s">
        <v>22</v>
      </c>
      <c r="I1881" s="16" t="s">
        <v>4676</v>
      </c>
      <c r="J1881" s="16" t="s">
        <v>4677</v>
      </c>
      <c r="K1881" s="21">
        <f>1/COUNTIF(J:J,'Store Data - 2017'!$J1881)</f>
        <v>0.2</v>
      </c>
      <c r="L1881" s="16" t="s">
        <v>25</v>
      </c>
      <c r="M1881" s="16" t="s">
        <v>26</v>
      </c>
      <c r="N1881" s="16" t="s">
        <v>1938</v>
      </c>
      <c r="O1881" s="16" t="s">
        <v>119</v>
      </c>
      <c r="P1881" s="16">
        <v>97477</v>
      </c>
      <c r="Q1881" s="16" t="s">
        <v>120</v>
      </c>
      <c r="R1881" s="16" t="s">
        <v>4810</v>
      </c>
      <c r="S1881" s="16" t="s">
        <v>31</v>
      </c>
      <c r="T1881" s="16" t="s">
        <v>725</v>
      </c>
      <c r="U1881" s="16" t="s">
        <v>4811</v>
      </c>
      <c r="V1881" s="18">
        <v>39.072000000000003</v>
      </c>
      <c r="W1881" s="16">
        <v>6</v>
      </c>
      <c r="X1881" s="16">
        <v>0.2</v>
      </c>
      <c r="Y1881" s="18">
        <v>4.3956</v>
      </c>
    </row>
    <row r="1882" spans="1:25" x14ac:dyDescent="0.3">
      <c r="A1882" s="13">
        <v>5787</v>
      </c>
      <c r="B1882" s="13" t="s">
        <v>4809</v>
      </c>
      <c r="C1882" s="21">
        <f>1/COUNTIF(B:B,'Store Data - 2017'!$B1882)</f>
        <v>0.25</v>
      </c>
      <c r="D1882" s="14">
        <v>43010</v>
      </c>
      <c r="E1882" s="14">
        <v>43016</v>
      </c>
      <c r="F1882" s="22" t="str">
        <f>TEXT('Store Data - 2017'!$D1882,"mmmm")</f>
        <v>October</v>
      </c>
      <c r="G1882" s="22" t="str">
        <f>TEXT('Store Data - 2017'!$D1882,"dddd")</f>
        <v>Monday</v>
      </c>
      <c r="H1882" s="13" t="s">
        <v>22</v>
      </c>
      <c r="I1882" s="13" t="s">
        <v>4676</v>
      </c>
      <c r="J1882" s="13" t="s">
        <v>4677</v>
      </c>
      <c r="K1882" s="21">
        <f>1/COUNTIF(J:J,'Store Data - 2017'!$J1882)</f>
        <v>0.2</v>
      </c>
      <c r="L1882" s="13" t="s">
        <v>25</v>
      </c>
      <c r="M1882" s="13" t="s">
        <v>26</v>
      </c>
      <c r="N1882" s="13" t="s">
        <v>1938</v>
      </c>
      <c r="O1882" s="13" t="s">
        <v>119</v>
      </c>
      <c r="P1882" s="13">
        <v>97477</v>
      </c>
      <c r="Q1882" s="13" t="s">
        <v>120</v>
      </c>
      <c r="R1882" s="13" t="s">
        <v>4812</v>
      </c>
      <c r="S1882" s="13" t="s">
        <v>31</v>
      </c>
      <c r="T1882" s="13" t="s">
        <v>84</v>
      </c>
      <c r="U1882" s="13" t="s">
        <v>4813</v>
      </c>
      <c r="V1882" s="15">
        <v>22.638000000000002</v>
      </c>
      <c r="W1882" s="13">
        <v>7</v>
      </c>
      <c r="X1882" s="13">
        <v>0.7</v>
      </c>
      <c r="Y1882" s="15">
        <v>-16.601199999999999</v>
      </c>
    </row>
    <row r="1883" spans="1:25" x14ac:dyDescent="0.3">
      <c r="A1883" s="16">
        <v>5788</v>
      </c>
      <c r="B1883" s="16" t="s">
        <v>4809</v>
      </c>
      <c r="C1883" s="21">
        <f>1/COUNTIF(B:B,'Store Data - 2017'!$B1883)</f>
        <v>0.25</v>
      </c>
      <c r="D1883" s="17">
        <v>43010</v>
      </c>
      <c r="E1883" s="17">
        <v>43016</v>
      </c>
      <c r="F1883" s="22" t="str">
        <f>TEXT('Store Data - 2017'!$D1883,"mmmm")</f>
        <v>October</v>
      </c>
      <c r="G1883" s="22" t="str">
        <f>TEXT('Store Data - 2017'!$D1883,"dddd")</f>
        <v>Monday</v>
      </c>
      <c r="H1883" s="16" t="s">
        <v>22</v>
      </c>
      <c r="I1883" s="16" t="s">
        <v>4676</v>
      </c>
      <c r="J1883" s="16" t="s">
        <v>4677</v>
      </c>
      <c r="K1883" s="21">
        <f>1/COUNTIF(J:J,'Store Data - 2017'!$J1883)</f>
        <v>0.2</v>
      </c>
      <c r="L1883" s="16" t="s">
        <v>25</v>
      </c>
      <c r="M1883" s="16" t="s">
        <v>26</v>
      </c>
      <c r="N1883" s="16" t="s">
        <v>1938</v>
      </c>
      <c r="O1883" s="16" t="s">
        <v>119</v>
      </c>
      <c r="P1883" s="16">
        <v>97477</v>
      </c>
      <c r="Q1883" s="16" t="s">
        <v>120</v>
      </c>
      <c r="R1883" s="16" t="s">
        <v>4814</v>
      </c>
      <c r="S1883" s="16" t="s">
        <v>31</v>
      </c>
      <c r="T1883" s="16" t="s">
        <v>146</v>
      </c>
      <c r="U1883" s="16" t="s">
        <v>4815</v>
      </c>
      <c r="V1883" s="18">
        <v>95.144000000000005</v>
      </c>
      <c r="W1883" s="16">
        <v>7</v>
      </c>
      <c r="X1883" s="16">
        <v>0.2</v>
      </c>
      <c r="Y1883" s="18">
        <v>10.7037</v>
      </c>
    </row>
    <row r="1884" spans="1:25" x14ac:dyDescent="0.3">
      <c r="A1884" s="13">
        <v>5789</v>
      </c>
      <c r="B1884" s="13" t="s">
        <v>4816</v>
      </c>
      <c r="C1884" s="21">
        <f>1/COUNTIF(B:B,'Store Data - 2017'!$B1884)</f>
        <v>0.5</v>
      </c>
      <c r="D1884" s="14">
        <v>42835</v>
      </c>
      <c r="E1884" s="14">
        <v>42839</v>
      </c>
      <c r="F1884" s="22" t="str">
        <f>TEXT('Store Data - 2017'!$D1884,"mmmm")</f>
        <v>April</v>
      </c>
      <c r="G1884" s="22" t="str">
        <f>TEXT('Store Data - 2017'!$D1884,"dddd")</f>
        <v>Monday</v>
      </c>
      <c r="H1884" s="13" t="s">
        <v>35</v>
      </c>
      <c r="I1884" s="13" t="s">
        <v>4817</v>
      </c>
      <c r="J1884" s="13" t="s">
        <v>4818</v>
      </c>
      <c r="K1884" s="21">
        <f>1/COUNTIF(J:J,'Store Data - 2017'!$J1884)</f>
        <v>0.5</v>
      </c>
      <c r="L1884" s="13" t="s">
        <v>57</v>
      </c>
      <c r="M1884" s="13" t="s">
        <v>26</v>
      </c>
      <c r="N1884" s="13" t="s">
        <v>584</v>
      </c>
      <c r="O1884" s="13" t="s">
        <v>68</v>
      </c>
      <c r="P1884" s="13">
        <v>32216</v>
      </c>
      <c r="Q1884" s="13" t="s">
        <v>29</v>
      </c>
      <c r="R1884" s="13" t="s">
        <v>4802</v>
      </c>
      <c r="S1884" s="13" t="s">
        <v>42</v>
      </c>
      <c r="T1884" s="13" t="s">
        <v>87</v>
      </c>
      <c r="U1884" s="13" t="s">
        <v>4803</v>
      </c>
      <c r="V1884" s="15">
        <v>12.32</v>
      </c>
      <c r="W1884" s="13">
        <v>5</v>
      </c>
      <c r="X1884" s="13">
        <v>0.2</v>
      </c>
      <c r="Y1884" s="15">
        <v>1.8480000000000001</v>
      </c>
    </row>
    <row r="1885" spans="1:25" x14ac:dyDescent="0.3">
      <c r="A1885" s="16">
        <v>5790</v>
      </c>
      <c r="B1885" s="16" t="s">
        <v>4816</v>
      </c>
      <c r="C1885" s="21">
        <f>1/COUNTIF(B:B,'Store Data - 2017'!$B1885)</f>
        <v>0.5</v>
      </c>
      <c r="D1885" s="17">
        <v>42835</v>
      </c>
      <c r="E1885" s="17">
        <v>42839</v>
      </c>
      <c r="F1885" s="22" t="str">
        <f>TEXT('Store Data - 2017'!$D1885,"mmmm")</f>
        <v>April</v>
      </c>
      <c r="G1885" s="22" t="str">
        <f>TEXT('Store Data - 2017'!$D1885,"dddd")</f>
        <v>Monday</v>
      </c>
      <c r="H1885" s="16" t="s">
        <v>35</v>
      </c>
      <c r="I1885" s="16" t="s">
        <v>4817</v>
      </c>
      <c r="J1885" s="16" t="s">
        <v>4818</v>
      </c>
      <c r="K1885" s="21">
        <f>1/COUNTIF(J:J,'Store Data - 2017'!$J1885)</f>
        <v>0.5</v>
      </c>
      <c r="L1885" s="16" t="s">
        <v>57</v>
      </c>
      <c r="M1885" s="16" t="s">
        <v>26</v>
      </c>
      <c r="N1885" s="16" t="s">
        <v>584</v>
      </c>
      <c r="O1885" s="16" t="s">
        <v>68</v>
      </c>
      <c r="P1885" s="16">
        <v>32216</v>
      </c>
      <c r="Q1885" s="16" t="s">
        <v>29</v>
      </c>
      <c r="R1885" s="16" t="s">
        <v>2633</v>
      </c>
      <c r="S1885" s="16" t="s">
        <v>31</v>
      </c>
      <c r="T1885" s="16" t="s">
        <v>84</v>
      </c>
      <c r="U1885" s="16" t="s">
        <v>2634</v>
      </c>
      <c r="V1885" s="18">
        <v>4.4189999999999996</v>
      </c>
      <c r="W1885" s="16">
        <v>3</v>
      </c>
      <c r="X1885" s="16">
        <v>0.7</v>
      </c>
      <c r="Y1885" s="18">
        <v>-3.0933000000000002</v>
      </c>
    </row>
    <row r="1886" spans="1:25" x14ac:dyDescent="0.3">
      <c r="A1886" s="13">
        <v>5791</v>
      </c>
      <c r="B1886" s="13" t="s">
        <v>4819</v>
      </c>
      <c r="C1886" s="21">
        <f>1/COUNTIF(B:B,'Store Data - 2017'!$B1886)</f>
        <v>0.2</v>
      </c>
      <c r="D1886" s="14">
        <v>43007</v>
      </c>
      <c r="E1886" s="14">
        <v>43010</v>
      </c>
      <c r="F1886" s="22" t="str">
        <f>TEXT('Store Data - 2017'!$D1886,"mmmm")</f>
        <v>September</v>
      </c>
      <c r="G1886" s="22" t="str">
        <f>TEXT('Store Data - 2017'!$D1886,"dddd")</f>
        <v>Friday</v>
      </c>
      <c r="H1886" s="13" t="s">
        <v>80</v>
      </c>
      <c r="I1886" s="13" t="s">
        <v>4203</v>
      </c>
      <c r="J1886" s="13" t="s">
        <v>4204</v>
      </c>
      <c r="K1886" s="21">
        <f>1/COUNTIF(J:J,'Store Data - 2017'!$J1886)</f>
        <v>0.14285714285714285</v>
      </c>
      <c r="L1886" s="13" t="s">
        <v>25</v>
      </c>
      <c r="M1886" s="13" t="s">
        <v>26</v>
      </c>
      <c r="N1886" s="13" t="s">
        <v>3646</v>
      </c>
      <c r="O1886" s="13" t="s">
        <v>134</v>
      </c>
      <c r="P1886" s="13">
        <v>93309</v>
      </c>
      <c r="Q1886" s="13" t="s">
        <v>120</v>
      </c>
      <c r="R1886" s="13" t="s">
        <v>902</v>
      </c>
      <c r="S1886" s="13" t="s">
        <v>31</v>
      </c>
      <c r="T1886" s="13" t="s">
        <v>172</v>
      </c>
      <c r="U1886" s="13" t="s">
        <v>903</v>
      </c>
      <c r="V1886" s="15">
        <v>35</v>
      </c>
      <c r="W1886" s="13">
        <v>7</v>
      </c>
      <c r="X1886" s="13">
        <v>0</v>
      </c>
      <c r="Y1886" s="15">
        <v>16.8</v>
      </c>
    </row>
    <row r="1887" spans="1:25" x14ac:dyDescent="0.3">
      <c r="A1887" s="16">
        <v>5792</v>
      </c>
      <c r="B1887" s="16" t="s">
        <v>4819</v>
      </c>
      <c r="C1887" s="21">
        <f>1/COUNTIF(B:B,'Store Data - 2017'!$B1887)</f>
        <v>0.2</v>
      </c>
      <c r="D1887" s="17">
        <v>43007</v>
      </c>
      <c r="E1887" s="17">
        <v>43010</v>
      </c>
      <c r="F1887" s="22" t="str">
        <f>TEXT('Store Data - 2017'!$D1887,"mmmm")</f>
        <v>September</v>
      </c>
      <c r="G1887" s="22" t="str">
        <f>TEXT('Store Data - 2017'!$D1887,"dddd")</f>
        <v>Friday</v>
      </c>
      <c r="H1887" s="16" t="s">
        <v>80</v>
      </c>
      <c r="I1887" s="16" t="s">
        <v>4203</v>
      </c>
      <c r="J1887" s="16" t="s">
        <v>4204</v>
      </c>
      <c r="K1887" s="21">
        <f>1/COUNTIF(J:J,'Store Data - 2017'!$J1887)</f>
        <v>0.14285714285714285</v>
      </c>
      <c r="L1887" s="16" t="s">
        <v>25</v>
      </c>
      <c r="M1887" s="16" t="s">
        <v>26</v>
      </c>
      <c r="N1887" s="16" t="s">
        <v>3646</v>
      </c>
      <c r="O1887" s="16" t="s">
        <v>134</v>
      </c>
      <c r="P1887" s="16">
        <v>93309</v>
      </c>
      <c r="Q1887" s="16" t="s">
        <v>120</v>
      </c>
      <c r="R1887" s="16" t="s">
        <v>1603</v>
      </c>
      <c r="S1887" s="16" t="s">
        <v>42</v>
      </c>
      <c r="T1887" s="16" t="s">
        <v>43</v>
      </c>
      <c r="U1887" s="16" t="s">
        <v>1604</v>
      </c>
      <c r="V1887" s="18">
        <v>72.784000000000006</v>
      </c>
      <c r="W1887" s="16">
        <v>1</v>
      </c>
      <c r="X1887" s="16">
        <v>0.2</v>
      </c>
      <c r="Y1887" s="18">
        <v>0</v>
      </c>
    </row>
    <row r="1888" spans="1:25" x14ac:dyDescent="0.3">
      <c r="A1888" s="13">
        <v>5793</v>
      </c>
      <c r="B1888" s="13" t="s">
        <v>4819</v>
      </c>
      <c r="C1888" s="21">
        <f>1/COUNTIF(B:B,'Store Data - 2017'!$B1888)</f>
        <v>0.2</v>
      </c>
      <c r="D1888" s="14">
        <v>43007</v>
      </c>
      <c r="E1888" s="14">
        <v>43010</v>
      </c>
      <c r="F1888" s="22" t="str">
        <f>TEXT('Store Data - 2017'!$D1888,"mmmm")</f>
        <v>September</v>
      </c>
      <c r="G1888" s="22" t="str">
        <f>TEXT('Store Data - 2017'!$D1888,"dddd")</f>
        <v>Friday</v>
      </c>
      <c r="H1888" s="13" t="s">
        <v>80</v>
      </c>
      <c r="I1888" s="13" t="s">
        <v>4203</v>
      </c>
      <c r="J1888" s="13" t="s">
        <v>4204</v>
      </c>
      <c r="K1888" s="21">
        <f>1/COUNTIF(J:J,'Store Data - 2017'!$J1888)</f>
        <v>0.14285714285714285</v>
      </c>
      <c r="L1888" s="13" t="s">
        <v>25</v>
      </c>
      <c r="M1888" s="13" t="s">
        <v>26</v>
      </c>
      <c r="N1888" s="13" t="s">
        <v>3646</v>
      </c>
      <c r="O1888" s="13" t="s">
        <v>134</v>
      </c>
      <c r="P1888" s="13">
        <v>93309</v>
      </c>
      <c r="Q1888" s="13" t="s">
        <v>120</v>
      </c>
      <c r="R1888" s="13" t="s">
        <v>2474</v>
      </c>
      <c r="S1888" s="13" t="s">
        <v>31</v>
      </c>
      <c r="T1888" s="13" t="s">
        <v>190</v>
      </c>
      <c r="U1888" s="13" t="s">
        <v>2475</v>
      </c>
      <c r="V1888" s="15">
        <v>97.84</v>
      </c>
      <c r="W1888" s="13">
        <v>2</v>
      </c>
      <c r="X1888" s="13">
        <v>0</v>
      </c>
      <c r="Y1888" s="15">
        <v>25.438400000000001</v>
      </c>
    </row>
    <row r="1889" spans="1:25" x14ac:dyDescent="0.3">
      <c r="A1889" s="16">
        <v>5794</v>
      </c>
      <c r="B1889" s="16" t="s">
        <v>4819</v>
      </c>
      <c r="C1889" s="21">
        <f>1/COUNTIF(B:B,'Store Data - 2017'!$B1889)</f>
        <v>0.2</v>
      </c>
      <c r="D1889" s="17">
        <v>43007</v>
      </c>
      <c r="E1889" s="17">
        <v>43010</v>
      </c>
      <c r="F1889" s="22" t="str">
        <f>TEXT('Store Data - 2017'!$D1889,"mmmm")</f>
        <v>September</v>
      </c>
      <c r="G1889" s="22" t="str">
        <f>TEXT('Store Data - 2017'!$D1889,"dddd")</f>
        <v>Friday</v>
      </c>
      <c r="H1889" s="16" t="s">
        <v>80</v>
      </c>
      <c r="I1889" s="16" t="s">
        <v>4203</v>
      </c>
      <c r="J1889" s="16" t="s">
        <v>4204</v>
      </c>
      <c r="K1889" s="21">
        <f>1/COUNTIF(J:J,'Store Data - 2017'!$J1889)</f>
        <v>0.14285714285714285</v>
      </c>
      <c r="L1889" s="16" t="s">
        <v>25</v>
      </c>
      <c r="M1889" s="16" t="s">
        <v>26</v>
      </c>
      <c r="N1889" s="16" t="s">
        <v>3646</v>
      </c>
      <c r="O1889" s="16" t="s">
        <v>134</v>
      </c>
      <c r="P1889" s="16">
        <v>93309</v>
      </c>
      <c r="Q1889" s="16" t="s">
        <v>120</v>
      </c>
      <c r="R1889" s="16" t="s">
        <v>1142</v>
      </c>
      <c r="S1889" s="16" t="s">
        <v>42</v>
      </c>
      <c r="T1889" s="16" t="s">
        <v>87</v>
      </c>
      <c r="U1889" s="16" t="s">
        <v>1143</v>
      </c>
      <c r="V1889" s="18">
        <v>51.75</v>
      </c>
      <c r="W1889" s="16">
        <v>1</v>
      </c>
      <c r="X1889" s="16">
        <v>0</v>
      </c>
      <c r="Y1889" s="18">
        <v>15.525</v>
      </c>
    </row>
    <row r="1890" spans="1:25" x14ac:dyDescent="0.3">
      <c r="A1890" s="13">
        <v>5795</v>
      </c>
      <c r="B1890" s="13" t="s">
        <v>4819</v>
      </c>
      <c r="C1890" s="21">
        <f>1/COUNTIF(B:B,'Store Data - 2017'!$B1890)</f>
        <v>0.2</v>
      </c>
      <c r="D1890" s="14">
        <v>43007</v>
      </c>
      <c r="E1890" s="14">
        <v>43010</v>
      </c>
      <c r="F1890" s="22" t="str">
        <f>TEXT('Store Data - 2017'!$D1890,"mmmm")</f>
        <v>September</v>
      </c>
      <c r="G1890" s="22" t="str">
        <f>TEXT('Store Data - 2017'!$D1890,"dddd")</f>
        <v>Friday</v>
      </c>
      <c r="H1890" s="13" t="s">
        <v>80</v>
      </c>
      <c r="I1890" s="13" t="s">
        <v>4203</v>
      </c>
      <c r="J1890" s="13" t="s">
        <v>4204</v>
      </c>
      <c r="K1890" s="21">
        <f>1/COUNTIF(J:J,'Store Data - 2017'!$J1890)</f>
        <v>0.14285714285714285</v>
      </c>
      <c r="L1890" s="13" t="s">
        <v>25</v>
      </c>
      <c r="M1890" s="13" t="s">
        <v>26</v>
      </c>
      <c r="N1890" s="13" t="s">
        <v>3646</v>
      </c>
      <c r="O1890" s="13" t="s">
        <v>134</v>
      </c>
      <c r="P1890" s="13">
        <v>93309</v>
      </c>
      <c r="Q1890" s="13" t="s">
        <v>120</v>
      </c>
      <c r="R1890" s="13" t="s">
        <v>1218</v>
      </c>
      <c r="S1890" s="13" t="s">
        <v>31</v>
      </c>
      <c r="T1890" s="13" t="s">
        <v>84</v>
      </c>
      <c r="U1890" s="13" t="s">
        <v>1219</v>
      </c>
      <c r="V1890" s="15">
        <v>46.671999999999997</v>
      </c>
      <c r="W1890" s="13">
        <v>2</v>
      </c>
      <c r="X1890" s="13">
        <v>0.2</v>
      </c>
      <c r="Y1890" s="15">
        <v>16.3352</v>
      </c>
    </row>
    <row r="1891" spans="1:25" x14ac:dyDescent="0.3">
      <c r="A1891" s="16">
        <v>5804</v>
      </c>
      <c r="B1891" s="16" t="s">
        <v>4820</v>
      </c>
      <c r="C1891" s="21">
        <f>1/COUNTIF(B:B,'Store Data - 2017'!$B1891)</f>
        <v>1</v>
      </c>
      <c r="D1891" s="17">
        <v>42867</v>
      </c>
      <c r="E1891" s="17">
        <v>42874</v>
      </c>
      <c r="F1891" s="22" t="str">
        <f>TEXT('Store Data - 2017'!$D1891,"mmmm")</f>
        <v>May</v>
      </c>
      <c r="G1891" s="22" t="str">
        <f>TEXT('Store Data - 2017'!$D1891,"dddd")</f>
        <v>Friday</v>
      </c>
      <c r="H1891" s="16" t="s">
        <v>22</v>
      </c>
      <c r="I1891" s="16" t="s">
        <v>3213</v>
      </c>
      <c r="J1891" s="16" t="s">
        <v>3214</v>
      </c>
      <c r="K1891" s="21">
        <f>1/COUNTIF(J:J,'Store Data - 2017'!$J1891)</f>
        <v>0.25</v>
      </c>
      <c r="L1891" s="16" t="s">
        <v>48</v>
      </c>
      <c r="M1891" s="16" t="s">
        <v>26</v>
      </c>
      <c r="N1891" s="16" t="s">
        <v>1938</v>
      </c>
      <c r="O1891" s="16" t="s">
        <v>166</v>
      </c>
      <c r="P1891" s="16">
        <v>45503</v>
      </c>
      <c r="Q1891" s="16" t="s">
        <v>40</v>
      </c>
      <c r="R1891" s="16" t="s">
        <v>1666</v>
      </c>
      <c r="S1891" s="16" t="s">
        <v>31</v>
      </c>
      <c r="T1891" s="16" t="s">
        <v>146</v>
      </c>
      <c r="U1891" s="16" t="s">
        <v>1667</v>
      </c>
      <c r="V1891" s="18">
        <v>10.272</v>
      </c>
      <c r="W1891" s="16">
        <v>3</v>
      </c>
      <c r="X1891" s="16">
        <v>0.2</v>
      </c>
      <c r="Y1891" s="18">
        <v>1.1556</v>
      </c>
    </row>
    <row r="1892" spans="1:25" x14ac:dyDescent="0.3">
      <c r="A1892" s="13">
        <v>5805</v>
      </c>
      <c r="B1892" s="13" t="s">
        <v>4821</v>
      </c>
      <c r="C1892" s="21">
        <f>1/COUNTIF(B:B,'Store Data - 2017'!$B1892)</f>
        <v>0.5</v>
      </c>
      <c r="D1892" s="14">
        <v>43052</v>
      </c>
      <c r="E1892" s="14">
        <v>43058</v>
      </c>
      <c r="F1892" s="22" t="str">
        <f>TEXT('Store Data - 2017'!$D1892,"mmmm")</f>
        <v>November</v>
      </c>
      <c r="G1892" s="22" t="str">
        <f>TEXT('Store Data - 2017'!$D1892,"dddd")</f>
        <v>Monday</v>
      </c>
      <c r="H1892" s="13" t="s">
        <v>22</v>
      </c>
      <c r="I1892" s="13" t="s">
        <v>4822</v>
      </c>
      <c r="J1892" s="13" t="s">
        <v>4823</v>
      </c>
      <c r="K1892" s="21">
        <f>1/COUNTIF(J:J,'Store Data - 2017'!$J1892)</f>
        <v>0.33333333333333331</v>
      </c>
      <c r="L1892" s="13" t="s">
        <v>57</v>
      </c>
      <c r="M1892" s="13" t="s">
        <v>26</v>
      </c>
      <c r="N1892" s="13" t="s">
        <v>220</v>
      </c>
      <c r="O1892" s="13" t="s">
        <v>50</v>
      </c>
      <c r="P1892" s="13">
        <v>75220</v>
      </c>
      <c r="Q1892" s="13" t="s">
        <v>51</v>
      </c>
      <c r="R1892" s="13" t="s">
        <v>4824</v>
      </c>
      <c r="S1892" s="13" t="s">
        <v>31</v>
      </c>
      <c r="T1892" s="13" t="s">
        <v>70</v>
      </c>
      <c r="U1892" s="13" t="s">
        <v>4825</v>
      </c>
      <c r="V1892" s="15">
        <v>61.792000000000002</v>
      </c>
      <c r="W1892" s="13">
        <v>4</v>
      </c>
      <c r="X1892" s="13">
        <v>0.2</v>
      </c>
      <c r="Y1892" s="15">
        <v>6.1791999999999998</v>
      </c>
    </row>
    <row r="1893" spans="1:25" x14ac:dyDescent="0.3">
      <c r="A1893" s="16">
        <v>5806</v>
      </c>
      <c r="B1893" s="16" t="s">
        <v>4821</v>
      </c>
      <c r="C1893" s="21">
        <f>1/COUNTIF(B:B,'Store Data - 2017'!$B1893)</f>
        <v>0.5</v>
      </c>
      <c r="D1893" s="17">
        <v>43052</v>
      </c>
      <c r="E1893" s="17">
        <v>43058</v>
      </c>
      <c r="F1893" s="22" t="str">
        <f>TEXT('Store Data - 2017'!$D1893,"mmmm")</f>
        <v>November</v>
      </c>
      <c r="G1893" s="22" t="str">
        <f>TEXT('Store Data - 2017'!$D1893,"dddd")</f>
        <v>Monday</v>
      </c>
      <c r="H1893" s="16" t="s">
        <v>22</v>
      </c>
      <c r="I1893" s="16" t="s">
        <v>4822</v>
      </c>
      <c r="J1893" s="16" t="s">
        <v>4823</v>
      </c>
      <c r="K1893" s="21">
        <f>1/COUNTIF(J:J,'Store Data - 2017'!$J1893)</f>
        <v>0.33333333333333331</v>
      </c>
      <c r="L1893" s="16" t="s">
        <v>57</v>
      </c>
      <c r="M1893" s="16" t="s">
        <v>26</v>
      </c>
      <c r="N1893" s="16" t="s">
        <v>220</v>
      </c>
      <c r="O1893" s="16" t="s">
        <v>50</v>
      </c>
      <c r="P1893" s="16">
        <v>75220</v>
      </c>
      <c r="Q1893" s="16" t="s">
        <v>51</v>
      </c>
      <c r="R1893" s="16" t="s">
        <v>1000</v>
      </c>
      <c r="S1893" s="16" t="s">
        <v>42</v>
      </c>
      <c r="T1893" s="16" t="s">
        <v>425</v>
      </c>
      <c r="U1893" s="16" t="s">
        <v>1001</v>
      </c>
      <c r="V1893" s="18">
        <v>205.9992</v>
      </c>
      <c r="W1893" s="16">
        <v>3</v>
      </c>
      <c r="X1893" s="16">
        <v>0.32</v>
      </c>
      <c r="Y1893" s="18">
        <v>-27.264600000000002</v>
      </c>
    </row>
    <row r="1894" spans="1:25" x14ac:dyDescent="0.3">
      <c r="A1894" s="13">
        <v>5821</v>
      </c>
      <c r="B1894" s="13" t="s">
        <v>4826</v>
      </c>
      <c r="C1894" s="21">
        <f>1/COUNTIF(B:B,'Store Data - 2017'!$B1894)</f>
        <v>0.25</v>
      </c>
      <c r="D1894" s="14">
        <v>42867</v>
      </c>
      <c r="E1894" s="14">
        <v>42873</v>
      </c>
      <c r="F1894" s="22" t="str">
        <f>TEXT('Store Data - 2017'!$D1894,"mmmm")</f>
        <v>May</v>
      </c>
      <c r="G1894" s="22" t="str">
        <f>TEXT('Store Data - 2017'!$D1894,"dddd")</f>
        <v>Friday</v>
      </c>
      <c r="H1894" s="13" t="s">
        <v>22</v>
      </c>
      <c r="I1894" s="13" t="s">
        <v>4827</v>
      </c>
      <c r="J1894" s="13" t="s">
        <v>4828</v>
      </c>
      <c r="K1894" s="21">
        <f>1/COUNTIF(J:J,'Store Data - 2017'!$J1894)</f>
        <v>0.2</v>
      </c>
      <c r="L1894" s="13" t="s">
        <v>57</v>
      </c>
      <c r="M1894" s="13" t="s">
        <v>26</v>
      </c>
      <c r="N1894" s="13" t="s">
        <v>133</v>
      </c>
      <c r="O1894" s="13" t="s">
        <v>134</v>
      </c>
      <c r="P1894" s="13">
        <v>94122</v>
      </c>
      <c r="Q1894" s="13" t="s">
        <v>120</v>
      </c>
      <c r="R1894" s="13" t="s">
        <v>2709</v>
      </c>
      <c r="S1894" s="13" t="s">
        <v>31</v>
      </c>
      <c r="T1894" s="13" t="s">
        <v>725</v>
      </c>
      <c r="U1894" s="13" t="s">
        <v>2710</v>
      </c>
      <c r="V1894" s="15">
        <v>238.62</v>
      </c>
      <c r="W1894" s="13">
        <v>2</v>
      </c>
      <c r="X1894" s="13">
        <v>0</v>
      </c>
      <c r="Y1894" s="15">
        <v>4.7724000000000002</v>
      </c>
    </row>
    <row r="1895" spans="1:25" x14ac:dyDescent="0.3">
      <c r="A1895" s="16">
        <v>5822</v>
      </c>
      <c r="B1895" s="16" t="s">
        <v>4826</v>
      </c>
      <c r="C1895" s="21">
        <f>1/COUNTIF(B:B,'Store Data - 2017'!$B1895)</f>
        <v>0.25</v>
      </c>
      <c r="D1895" s="17">
        <v>42867</v>
      </c>
      <c r="E1895" s="17">
        <v>42873</v>
      </c>
      <c r="F1895" s="22" t="str">
        <f>TEXT('Store Data - 2017'!$D1895,"mmmm")</f>
        <v>May</v>
      </c>
      <c r="G1895" s="22" t="str">
        <f>TEXT('Store Data - 2017'!$D1895,"dddd")</f>
        <v>Friday</v>
      </c>
      <c r="H1895" s="16" t="s">
        <v>22</v>
      </c>
      <c r="I1895" s="16" t="s">
        <v>4827</v>
      </c>
      <c r="J1895" s="16" t="s">
        <v>4828</v>
      </c>
      <c r="K1895" s="21">
        <f>1/COUNTIF(J:J,'Store Data - 2017'!$J1895)</f>
        <v>0.2</v>
      </c>
      <c r="L1895" s="16" t="s">
        <v>57</v>
      </c>
      <c r="M1895" s="16" t="s">
        <v>26</v>
      </c>
      <c r="N1895" s="16" t="s">
        <v>133</v>
      </c>
      <c r="O1895" s="16" t="s">
        <v>134</v>
      </c>
      <c r="P1895" s="16">
        <v>94122</v>
      </c>
      <c r="Q1895" s="16" t="s">
        <v>120</v>
      </c>
      <c r="R1895" s="16" t="s">
        <v>1642</v>
      </c>
      <c r="S1895" s="16" t="s">
        <v>31</v>
      </c>
      <c r="T1895" s="16" t="s">
        <v>190</v>
      </c>
      <c r="U1895" s="16" t="s">
        <v>1643</v>
      </c>
      <c r="V1895" s="18">
        <v>7.77</v>
      </c>
      <c r="W1895" s="16">
        <v>1</v>
      </c>
      <c r="X1895" s="16">
        <v>0</v>
      </c>
      <c r="Y1895" s="18">
        <v>2.0979000000000001</v>
      </c>
    </row>
    <row r="1896" spans="1:25" x14ac:dyDescent="0.3">
      <c r="A1896" s="13">
        <v>5823</v>
      </c>
      <c r="B1896" s="13" t="s">
        <v>4826</v>
      </c>
      <c r="C1896" s="21">
        <f>1/COUNTIF(B:B,'Store Data - 2017'!$B1896)</f>
        <v>0.25</v>
      </c>
      <c r="D1896" s="14">
        <v>42867</v>
      </c>
      <c r="E1896" s="14">
        <v>42873</v>
      </c>
      <c r="F1896" s="22" t="str">
        <f>TEXT('Store Data - 2017'!$D1896,"mmmm")</f>
        <v>May</v>
      </c>
      <c r="G1896" s="22" t="str">
        <f>TEXT('Store Data - 2017'!$D1896,"dddd")</f>
        <v>Friday</v>
      </c>
      <c r="H1896" s="13" t="s">
        <v>22</v>
      </c>
      <c r="I1896" s="13" t="s">
        <v>4827</v>
      </c>
      <c r="J1896" s="13" t="s">
        <v>4828</v>
      </c>
      <c r="K1896" s="21">
        <f>1/COUNTIF(J:J,'Store Data - 2017'!$J1896)</f>
        <v>0.2</v>
      </c>
      <c r="L1896" s="13" t="s">
        <v>57</v>
      </c>
      <c r="M1896" s="13" t="s">
        <v>26</v>
      </c>
      <c r="N1896" s="13" t="s">
        <v>133</v>
      </c>
      <c r="O1896" s="13" t="s">
        <v>134</v>
      </c>
      <c r="P1896" s="13">
        <v>94122</v>
      </c>
      <c r="Q1896" s="13" t="s">
        <v>120</v>
      </c>
      <c r="R1896" s="13" t="s">
        <v>2996</v>
      </c>
      <c r="S1896" s="13" t="s">
        <v>42</v>
      </c>
      <c r="T1896" s="13" t="s">
        <v>251</v>
      </c>
      <c r="U1896" s="13" t="s">
        <v>2997</v>
      </c>
      <c r="V1896" s="15">
        <v>285.48</v>
      </c>
      <c r="W1896" s="13">
        <v>5</v>
      </c>
      <c r="X1896" s="13">
        <v>0.2</v>
      </c>
      <c r="Y1896" s="15">
        <v>-10.705500000000001</v>
      </c>
    </row>
    <row r="1897" spans="1:25" x14ac:dyDescent="0.3">
      <c r="A1897" s="16">
        <v>5824</v>
      </c>
      <c r="B1897" s="16" t="s">
        <v>4826</v>
      </c>
      <c r="C1897" s="21">
        <f>1/COUNTIF(B:B,'Store Data - 2017'!$B1897)</f>
        <v>0.25</v>
      </c>
      <c r="D1897" s="17">
        <v>42867</v>
      </c>
      <c r="E1897" s="17">
        <v>42873</v>
      </c>
      <c r="F1897" s="22" t="str">
        <f>TEXT('Store Data - 2017'!$D1897,"mmmm")</f>
        <v>May</v>
      </c>
      <c r="G1897" s="22" t="str">
        <f>TEXT('Store Data - 2017'!$D1897,"dddd")</f>
        <v>Friday</v>
      </c>
      <c r="H1897" s="16" t="s">
        <v>22</v>
      </c>
      <c r="I1897" s="16" t="s">
        <v>4827</v>
      </c>
      <c r="J1897" s="16" t="s">
        <v>4828</v>
      </c>
      <c r="K1897" s="21">
        <f>1/COUNTIF(J:J,'Store Data - 2017'!$J1897)</f>
        <v>0.2</v>
      </c>
      <c r="L1897" s="16" t="s">
        <v>57</v>
      </c>
      <c r="M1897" s="16" t="s">
        <v>26</v>
      </c>
      <c r="N1897" s="16" t="s">
        <v>133</v>
      </c>
      <c r="O1897" s="16" t="s">
        <v>134</v>
      </c>
      <c r="P1897" s="16">
        <v>94122</v>
      </c>
      <c r="Q1897" s="16" t="s">
        <v>120</v>
      </c>
      <c r="R1897" s="16" t="s">
        <v>3226</v>
      </c>
      <c r="S1897" s="16" t="s">
        <v>31</v>
      </c>
      <c r="T1897" s="16" t="s">
        <v>84</v>
      </c>
      <c r="U1897" s="16" t="s">
        <v>3227</v>
      </c>
      <c r="V1897" s="18">
        <v>19.167999999999999</v>
      </c>
      <c r="W1897" s="16">
        <v>4</v>
      </c>
      <c r="X1897" s="16">
        <v>0.2</v>
      </c>
      <c r="Y1897" s="18">
        <v>6.4691999999999998</v>
      </c>
    </row>
    <row r="1898" spans="1:25" x14ac:dyDescent="0.3">
      <c r="A1898" s="13">
        <v>5826</v>
      </c>
      <c r="B1898" s="13" t="s">
        <v>4829</v>
      </c>
      <c r="C1898" s="21">
        <f>1/COUNTIF(B:B,'Store Data - 2017'!$B1898)</f>
        <v>0.25</v>
      </c>
      <c r="D1898" s="14">
        <v>42981</v>
      </c>
      <c r="E1898" s="14">
        <v>42984</v>
      </c>
      <c r="F1898" s="22" t="str">
        <f>TEXT('Store Data - 2017'!$D1898,"mmmm")</f>
        <v>September</v>
      </c>
      <c r="G1898" s="22" t="str">
        <f>TEXT('Store Data - 2017'!$D1898,"dddd")</f>
        <v>Sunday</v>
      </c>
      <c r="H1898" s="13" t="s">
        <v>35</v>
      </c>
      <c r="I1898" s="13" t="s">
        <v>3048</v>
      </c>
      <c r="J1898" s="13" t="s">
        <v>3049</v>
      </c>
      <c r="K1898" s="21">
        <f>1/COUNTIF(J:J,'Store Data - 2017'!$J1898)</f>
        <v>0.16666666666666666</v>
      </c>
      <c r="L1898" s="13" t="s">
        <v>48</v>
      </c>
      <c r="M1898" s="13" t="s">
        <v>26</v>
      </c>
      <c r="N1898" s="13" t="s">
        <v>126</v>
      </c>
      <c r="O1898" s="13" t="s">
        <v>127</v>
      </c>
      <c r="P1898" s="13">
        <v>10035</v>
      </c>
      <c r="Q1898" s="13" t="s">
        <v>40</v>
      </c>
      <c r="R1898" s="13" t="s">
        <v>4830</v>
      </c>
      <c r="S1898" s="13" t="s">
        <v>31</v>
      </c>
      <c r="T1898" s="13" t="s">
        <v>32</v>
      </c>
      <c r="U1898" s="13" t="s">
        <v>4831</v>
      </c>
      <c r="V1898" s="15">
        <v>419.4</v>
      </c>
      <c r="W1898" s="13">
        <v>4</v>
      </c>
      <c r="X1898" s="13">
        <v>0</v>
      </c>
      <c r="Y1898" s="15">
        <v>201.31200000000001</v>
      </c>
    </row>
    <row r="1899" spans="1:25" x14ac:dyDescent="0.3">
      <c r="A1899" s="16">
        <v>5827</v>
      </c>
      <c r="B1899" s="16" t="s">
        <v>4829</v>
      </c>
      <c r="C1899" s="21">
        <f>1/COUNTIF(B:B,'Store Data - 2017'!$B1899)</f>
        <v>0.25</v>
      </c>
      <c r="D1899" s="17">
        <v>42981</v>
      </c>
      <c r="E1899" s="17">
        <v>42984</v>
      </c>
      <c r="F1899" s="22" t="str">
        <f>TEXT('Store Data - 2017'!$D1899,"mmmm")</f>
        <v>September</v>
      </c>
      <c r="G1899" s="22" t="str">
        <f>TEXT('Store Data - 2017'!$D1899,"dddd")</f>
        <v>Sunday</v>
      </c>
      <c r="H1899" s="16" t="s">
        <v>35</v>
      </c>
      <c r="I1899" s="16" t="s">
        <v>3048</v>
      </c>
      <c r="J1899" s="16" t="s">
        <v>3049</v>
      </c>
      <c r="K1899" s="21">
        <f>1/COUNTIF(J:J,'Store Data - 2017'!$J1899)</f>
        <v>0.16666666666666666</v>
      </c>
      <c r="L1899" s="16" t="s">
        <v>48</v>
      </c>
      <c r="M1899" s="16" t="s">
        <v>26</v>
      </c>
      <c r="N1899" s="16" t="s">
        <v>126</v>
      </c>
      <c r="O1899" s="16" t="s">
        <v>127</v>
      </c>
      <c r="P1899" s="16">
        <v>10035</v>
      </c>
      <c r="Q1899" s="16" t="s">
        <v>40</v>
      </c>
      <c r="R1899" s="16" t="s">
        <v>4358</v>
      </c>
      <c r="S1899" s="16" t="s">
        <v>42</v>
      </c>
      <c r="T1899" s="16" t="s">
        <v>43</v>
      </c>
      <c r="U1899" s="16" t="s">
        <v>4359</v>
      </c>
      <c r="V1899" s="18">
        <v>90.801000000000002</v>
      </c>
      <c r="W1899" s="16">
        <v>1</v>
      </c>
      <c r="X1899" s="16">
        <v>0.1</v>
      </c>
      <c r="Y1899" s="18">
        <v>14.124599999999999</v>
      </c>
    </row>
    <row r="1900" spans="1:25" x14ac:dyDescent="0.3">
      <c r="A1900" s="13">
        <v>5828</v>
      </c>
      <c r="B1900" s="13" t="s">
        <v>4829</v>
      </c>
      <c r="C1900" s="21">
        <f>1/COUNTIF(B:B,'Store Data - 2017'!$B1900)</f>
        <v>0.25</v>
      </c>
      <c r="D1900" s="14">
        <v>42981</v>
      </c>
      <c r="E1900" s="14">
        <v>42984</v>
      </c>
      <c r="F1900" s="22" t="str">
        <f>TEXT('Store Data - 2017'!$D1900,"mmmm")</f>
        <v>September</v>
      </c>
      <c r="G1900" s="22" t="str">
        <f>TEXT('Store Data - 2017'!$D1900,"dddd")</f>
        <v>Sunday</v>
      </c>
      <c r="H1900" s="13" t="s">
        <v>35</v>
      </c>
      <c r="I1900" s="13" t="s">
        <v>3048</v>
      </c>
      <c r="J1900" s="13" t="s">
        <v>3049</v>
      </c>
      <c r="K1900" s="21">
        <f>1/COUNTIF(J:J,'Store Data - 2017'!$J1900)</f>
        <v>0.16666666666666666</v>
      </c>
      <c r="L1900" s="13" t="s">
        <v>48</v>
      </c>
      <c r="M1900" s="13" t="s">
        <v>26</v>
      </c>
      <c r="N1900" s="13" t="s">
        <v>126</v>
      </c>
      <c r="O1900" s="13" t="s">
        <v>127</v>
      </c>
      <c r="P1900" s="13">
        <v>10035</v>
      </c>
      <c r="Q1900" s="13" t="s">
        <v>40</v>
      </c>
      <c r="R1900" s="13" t="s">
        <v>1261</v>
      </c>
      <c r="S1900" s="13" t="s">
        <v>42</v>
      </c>
      <c r="T1900" s="13" t="s">
        <v>43</v>
      </c>
      <c r="U1900" s="13" t="s">
        <v>1262</v>
      </c>
      <c r="V1900" s="15">
        <v>181.76400000000001</v>
      </c>
      <c r="W1900" s="13">
        <v>2</v>
      </c>
      <c r="X1900" s="13">
        <v>0.1</v>
      </c>
      <c r="Y1900" s="15">
        <v>-8.0784000000000002</v>
      </c>
    </row>
    <row r="1901" spans="1:25" x14ac:dyDescent="0.3">
      <c r="A1901" s="16">
        <v>5829</v>
      </c>
      <c r="B1901" s="16" t="s">
        <v>4829</v>
      </c>
      <c r="C1901" s="21">
        <f>1/COUNTIF(B:B,'Store Data - 2017'!$B1901)</f>
        <v>0.25</v>
      </c>
      <c r="D1901" s="17">
        <v>42981</v>
      </c>
      <c r="E1901" s="17">
        <v>42984</v>
      </c>
      <c r="F1901" s="22" t="str">
        <f>TEXT('Store Data - 2017'!$D1901,"mmmm")</f>
        <v>September</v>
      </c>
      <c r="G1901" s="22" t="str">
        <f>TEXT('Store Data - 2017'!$D1901,"dddd")</f>
        <v>Sunday</v>
      </c>
      <c r="H1901" s="16" t="s">
        <v>35</v>
      </c>
      <c r="I1901" s="16" t="s">
        <v>3048</v>
      </c>
      <c r="J1901" s="16" t="s">
        <v>3049</v>
      </c>
      <c r="K1901" s="21">
        <f>1/COUNTIF(J:J,'Store Data - 2017'!$J1901)</f>
        <v>0.16666666666666666</v>
      </c>
      <c r="L1901" s="16" t="s">
        <v>48</v>
      </c>
      <c r="M1901" s="16" t="s">
        <v>26</v>
      </c>
      <c r="N1901" s="16" t="s">
        <v>126</v>
      </c>
      <c r="O1901" s="16" t="s">
        <v>127</v>
      </c>
      <c r="P1901" s="16">
        <v>10035</v>
      </c>
      <c r="Q1901" s="16" t="s">
        <v>40</v>
      </c>
      <c r="R1901" s="16" t="s">
        <v>4832</v>
      </c>
      <c r="S1901" s="16" t="s">
        <v>31</v>
      </c>
      <c r="T1901" s="16" t="s">
        <v>146</v>
      </c>
      <c r="U1901" s="16" t="s">
        <v>4833</v>
      </c>
      <c r="V1901" s="18">
        <v>5.56</v>
      </c>
      <c r="W1901" s="16">
        <v>2</v>
      </c>
      <c r="X1901" s="16">
        <v>0</v>
      </c>
      <c r="Y1901" s="18">
        <v>2.2240000000000002</v>
      </c>
    </row>
    <row r="1902" spans="1:25" x14ac:dyDescent="0.3">
      <c r="A1902" s="13">
        <v>5838</v>
      </c>
      <c r="B1902" s="13" t="s">
        <v>4834</v>
      </c>
      <c r="C1902" s="21">
        <f>1/COUNTIF(B:B,'Store Data - 2017'!$B1902)</f>
        <v>1</v>
      </c>
      <c r="D1902" s="14">
        <v>43066</v>
      </c>
      <c r="E1902" s="14">
        <v>43072</v>
      </c>
      <c r="F1902" s="22" t="str">
        <f>TEXT('Store Data - 2017'!$D1902,"mmmm")</f>
        <v>November</v>
      </c>
      <c r="G1902" s="22" t="str">
        <f>TEXT('Store Data - 2017'!$D1902,"dddd")</f>
        <v>Monday</v>
      </c>
      <c r="H1902" s="13" t="s">
        <v>22</v>
      </c>
      <c r="I1902" s="13" t="s">
        <v>4835</v>
      </c>
      <c r="J1902" s="13" t="s">
        <v>4836</v>
      </c>
      <c r="K1902" s="21">
        <f>1/COUNTIF(J:J,'Store Data - 2017'!$J1902)</f>
        <v>0.1</v>
      </c>
      <c r="L1902" s="13" t="s">
        <v>25</v>
      </c>
      <c r="M1902" s="13" t="s">
        <v>26</v>
      </c>
      <c r="N1902" s="13" t="s">
        <v>452</v>
      </c>
      <c r="O1902" s="13" t="s">
        <v>134</v>
      </c>
      <c r="P1902" s="13">
        <v>90036</v>
      </c>
      <c r="Q1902" s="13" t="s">
        <v>120</v>
      </c>
      <c r="R1902" s="13" t="s">
        <v>4837</v>
      </c>
      <c r="S1902" s="13" t="s">
        <v>61</v>
      </c>
      <c r="T1902" s="13" t="s">
        <v>62</v>
      </c>
      <c r="U1902" s="13" t="s">
        <v>4838</v>
      </c>
      <c r="V1902" s="15">
        <v>57.567999999999998</v>
      </c>
      <c r="W1902" s="13">
        <v>4</v>
      </c>
      <c r="X1902" s="13">
        <v>0.2</v>
      </c>
      <c r="Y1902" s="15">
        <v>5.7568000000000001</v>
      </c>
    </row>
    <row r="1903" spans="1:25" x14ac:dyDescent="0.3">
      <c r="A1903" s="16">
        <v>5859</v>
      </c>
      <c r="B1903" s="16" t="s">
        <v>4839</v>
      </c>
      <c r="C1903" s="21">
        <f>1/COUNTIF(B:B,'Store Data - 2017'!$B1903)</f>
        <v>1</v>
      </c>
      <c r="D1903" s="17">
        <v>42981</v>
      </c>
      <c r="E1903" s="17">
        <v>42985</v>
      </c>
      <c r="F1903" s="22" t="str">
        <f>TEXT('Store Data - 2017'!$D1903,"mmmm")</f>
        <v>September</v>
      </c>
      <c r="G1903" s="22" t="str">
        <f>TEXT('Store Data - 2017'!$D1903,"dddd")</f>
        <v>Sunday</v>
      </c>
      <c r="H1903" s="16" t="s">
        <v>35</v>
      </c>
      <c r="I1903" s="16" t="s">
        <v>3786</v>
      </c>
      <c r="J1903" s="16" t="s">
        <v>3787</v>
      </c>
      <c r="K1903" s="21">
        <f>1/COUNTIF(J:J,'Store Data - 2017'!$J1903)</f>
        <v>0.25</v>
      </c>
      <c r="L1903" s="16" t="s">
        <v>25</v>
      </c>
      <c r="M1903" s="16" t="s">
        <v>26</v>
      </c>
      <c r="N1903" s="16" t="s">
        <v>27</v>
      </c>
      <c r="O1903" s="16" t="s">
        <v>134</v>
      </c>
      <c r="P1903" s="16">
        <v>94521</v>
      </c>
      <c r="Q1903" s="16" t="s">
        <v>120</v>
      </c>
      <c r="R1903" s="16" t="s">
        <v>4840</v>
      </c>
      <c r="S1903" s="16" t="s">
        <v>42</v>
      </c>
      <c r="T1903" s="16" t="s">
        <v>425</v>
      </c>
      <c r="U1903" s="16" t="s">
        <v>4841</v>
      </c>
      <c r="V1903" s="18">
        <v>239.666</v>
      </c>
      <c r="W1903" s="16">
        <v>2</v>
      </c>
      <c r="X1903" s="16">
        <v>0.15</v>
      </c>
      <c r="Y1903" s="18">
        <v>14.098000000000001</v>
      </c>
    </row>
    <row r="1904" spans="1:25" x14ac:dyDescent="0.3">
      <c r="A1904" s="13">
        <v>5873</v>
      </c>
      <c r="B1904" s="13" t="s">
        <v>4842</v>
      </c>
      <c r="C1904" s="21">
        <f>1/COUNTIF(B:B,'Store Data - 2017'!$B1904)</f>
        <v>1</v>
      </c>
      <c r="D1904" s="14">
        <v>42824</v>
      </c>
      <c r="E1904" s="14">
        <v>42828</v>
      </c>
      <c r="F1904" s="22" t="str">
        <f>TEXT('Store Data - 2017'!$D1904,"mmmm")</f>
        <v>March</v>
      </c>
      <c r="G1904" s="22" t="str">
        <f>TEXT('Store Data - 2017'!$D1904,"dddd")</f>
        <v>Thursday</v>
      </c>
      <c r="H1904" s="13" t="s">
        <v>22</v>
      </c>
      <c r="I1904" s="13" t="s">
        <v>1509</v>
      </c>
      <c r="J1904" s="13" t="s">
        <v>1510</v>
      </c>
      <c r="K1904" s="21">
        <f>1/COUNTIF(J:J,'Store Data - 2017'!$J1904)</f>
        <v>0.16666666666666666</v>
      </c>
      <c r="L1904" s="13" t="s">
        <v>48</v>
      </c>
      <c r="M1904" s="13" t="s">
        <v>26</v>
      </c>
      <c r="N1904" s="13" t="s">
        <v>165</v>
      </c>
      <c r="O1904" s="13" t="s">
        <v>353</v>
      </c>
      <c r="P1904" s="13">
        <v>31907</v>
      </c>
      <c r="Q1904" s="13" t="s">
        <v>29</v>
      </c>
      <c r="R1904" s="13" t="s">
        <v>69</v>
      </c>
      <c r="S1904" s="13" t="s">
        <v>31</v>
      </c>
      <c r="T1904" s="13" t="s">
        <v>70</v>
      </c>
      <c r="U1904" s="13" t="s">
        <v>71</v>
      </c>
      <c r="V1904" s="15">
        <v>59.76</v>
      </c>
      <c r="W1904" s="13">
        <v>1</v>
      </c>
      <c r="X1904" s="13">
        <v>0</v>
      </c>
      <c r="Y1904" s="15">
        <v>16.732800000000001</v>
      </c>
    </row>
    <row r="1905" spans="1:25" x14ac:dyDescent="0.3">
      <c r="A1905" s="16">
        <v>5874</v>
      </c>
      <c r="B1905" s="16" t="s">
        <v>4843</v>
      </c>
      <c r="C1905" s="21">
        <f>1/COUNTIF(B:B,'Store Data - 2017'!$B1905)</f>
        <v>0.5</v>
      </c>
      <c r="D1905" s="17">
        <v>42890</v>
      </c>
      <c r="E1905" s="17">
        <v>42890</v>
      </c>
      <c r="F1905" s="22" t="str">
        <f>TEXT('Store Data - 2017'!$D1905,"mmmm")</f>
        <v>June</v>
      </c>
      <c r="G1905" s="22" t="str">
        <f>TEXT('Store Data - 2017'!$D1905,"dddd")</f>
        <v>Sunday</v>
      </c>
      <c r="H1905" s="16" t="s">
        <v>760</v>
      </c>
      <c r="I1905" s="16" t="s">
        <v>2172</v>
      </c>
      <c r="J1905" s="16" t="s">
        <v>2173</v>
      </c>
      <c r="K1905" s="21">
        <f>1/COUNTIF(J:J,'Store Data - 2017'!$J1905)</f>
        <v>0.14285714285714285</v>
      </c>
      <c r="L1905" s="16" t="s">
        <v>48</v>
      </c>
      <c r="M1905" s="16" t="s">
        <v>26</v>
      </c>
      <c r="N1905" s="16" t="s">
        <v>4844</v>
      </c>
      <c r="O1905" s="16" t="s">
        <v>2748</v>
      </c>
      <c r="P1905" s="16">
        <v>72401</v>
      </c>
      <c r="Q1905" s="16" t="s">
        <v>29</v>
      </c>
      <c r="R1905" s="16" t="s">
        <v>1733</v>
      </c>
      <c r="S1905" s="16" t="s">
        <v>31</v>
      </c>
      <c r="T1905" s="16" t="s">
        <v>84</v>
      </c>
      <c r="U1905" s="16" t="s">
        <v>1734</v>
      </c>
      <c r="V1905" s="18">
        <v>108.08</v>
      </c>
      <c r="W1905" s="16">
        <v>7</v>
      </c>
      <c r="X1905" s="16">
        <v>0</v>
      </c>
      <c r="Y1905" s="18">
        <v>54.04</v>
      </c>
    </row>
    <row r="1906" spans="1:25" x14ac:dyDescent="0.3">
      <c r="A1906" s="13">
        <v>5875</v>
      </c>
      <c r="B1906" s="13" t="s">
        <v>4843</v>
      </c>
      <c r="C1906" s="21">
        <f>1/COUNTIF(B:B,'Store Data - 2017'!$B1906)</f>
        <v>0.5</v>
      </c>
      <c r="D1906" s="14">
        <v>42890</v>
      </c>
      <c r="E1906" s="14">
        <v>42890</v>
      </c>
      <c r="F1906" s="22" t="str">
        <f>TEXT('Store Data - 2017'!$D1906,"mmmm")</f>
        <v>June</v>
      </c>
      <c r="G1906" s="22" t="str">
        <f>TEXT('Store Data - 2017'!$D1906,"dddd")</f>
        <v>Sunday</v>
      </c>
      <c r="H1906" s="13" t="s">
        <v>760</v>
      </c>
      <c r="I1906" s="13" t="s">
        <v>2172</v>
      </c>
      <c r="J1906" s="13" t="s">
        <v>2173</v>
      </c>
      <c r="K1906" s="21">
        <f>1/COUNTIF(J:J,'Store Data - 2017'!$J1906)</f>
        <v>0.14285714285714285</v>
      </c>
      <c r="L1906" s="13" t="s">
        <v>48</v>
      </c>
      <c r="M1906" s="13" t="s">
        <v>26</v>
      </c>
      <c r="N1906" s="13" t="s">
        <v>4844</v>
      </c>
      <c r="O1906" s="13" t="s">
        <v>2748</v>
      </c>
      <c r="P1906" s="13">
        <v>72401</v>
      </c>
      <c r="Q1906" s="13" t="s">
        <v>29</v>
      </c>
      <c r="R1906" s="13" t="s">
        <v>4197</v>
      </c>
      <c r="S1906" s="13" t="s">
        <v>31</v>
      </c>
      <c r="T1906" s="13" t="s">
        <v>84</v>
      </c>
      <c r="U1906" s="13" t="s">
        <v>4198</v>
      </c>
      <c r="V1906" s="15">
        <v>9.5399999999999991</v>
      </c>
      <c r="W1906" s="13">
        <v>3</v>
      </c>
      <c r="X1906" s="13">
        <v>0</v>
      </c>
      <c r="Y1906" s="15">
        <v>4.3883999999999999</v>
      </c>
    </row>
    <row r="1907" spans="1:25" x14ac:dyDescent="0.3">
      <c r="A1907" s="16">
        <v>5888</v>
      </c>
      <c r="B1907" s="16" t="s">
        <v>4845</v>
      </c>
      <c r="C1907" s="21">
        <f>1/COUNTIF(B:B,'Store Data - 2017'!$B1907)</f>
        <v>1</v>
      </c>
      <c r="D1907" s="17">
        <v>43016</v>
      </c>
      <c r="E1907" s="17">
        <v>43019</v>
      </c>
      <c r="F1907" s="22" t="str">
        <f>TEXT('Store Data - 2017'!$D1907,"mmmm")</f>
        <v>October</v>
      </c>
      <c r="G1907" s="22" t="str">
        <f>TEXT('Store Data - 2017'!$D1907,"dddd")</f>
        <v>Sunday</v>
      </c>
      <c r="H1907" s="16" t="s">
        <v>80</v>
      </c>
      <c r="I1907" s="16" t="s">
        <v>4846</v>
      </c>
      <c r="J1907" s="16" t="s">
        <v>4847</v>
      </c>
      <c r="K1907" s="21">
        <f>1/COUNTIF(J:J,'Store Data - 2017'!$J1907)</f>
        <v>0.33333333333333331</v>
      </c>
      <c r="L1907" s="16" t="s">
        <v>57</v>
      </c>
      <c r="M1907" s="16" t="s">
        <v>26</v>
      </c>
      <c r="N1907" s="16" t="s">
        <v>4848</v>
      </c>
      <c r="O1907" s="16" t="s">
        <v>396</v>
      </c>
      <c r="P1907" s="16">
        <v>2920</v>
      </c>
      <c r="Q1907" s="16" t="s">
        <v>40</v>
      </c>
      <c r="R1907" s="16" t="s">
        <v>4491</v>
      </c>
      <c r="S1907" s="16" t="s">
        <v>31</v>
      </c>
      <c r="T1907" s="16" t="s">
        <v>70</v>
      </c>
      <c r="U1907" s="16" t="s">
        <v>4492</v>
      </c>
      <c r="V1907" s="18">
        <v>42.76</v>
      </c>
      <c r="W1907" s="16">
        <v>1</v>
      </c>
      <c r="X1907" s="16">
        <v>0</v>
      </c>
      <c r="Y1907" s="18">
        <v>11.117599999999999</v>
      </c>
    </row>
    <row r="1908" spans="1:25" x14ac:dyDescent="0.3">
      <c r="A1908" s="13">
        <v>5894</v>
      </c>
      <c r="B1908" s="13" t="s">
        <v>4849</v>
      </c>
      <c r="C1908" s="21">
        <f>1/COUNTIF(B:B,'Store Data - 2017'!$B1908)</f>
        <v>1</v>
      </c>
      <c r="D1908" s="14">
        <v>42988</v>
      </c>
      <c r="E1908" s="14">
        <v>42992</v>
      </c>
      <c r="F1908" s="22" t="str">
        <f>TEXT('Store Data - 2017'!$D1908,"mmmm")</f>
        <v>September</v>
      </c>
      <c r="G1908" s="22" t="str">
        <f>TEXT('Store Data - 2017'!$D1908,"dddd")</f>
        <v>Sunday</v>
      </c>
      <c r="H1908" s="13" t="s">
        <v>22</v>
      </c>
      <c r="I1908" s="13" t="s">
        <v>4850</v>
      </c>
      <c r="J1908" s="13" t="s">
        <v>4851</v>
      </c>
      <c r="K1908" s="21">
        <f>1/COUNTIF(J:J,'Store Data - 2017'!$J1908)</f>
        <v>0.33333333333333331</v>
      </c>
      <c r="L1908" s="13" t="s">
        <v>25</v>
      </c>
      <c r="M1908" s="13" t="s">
        <v>26</v>
      </c>
      <c r="N1908" s="13" t="s">
        <v>844</v>
      </c>
      <c r="O1908" s="13" t="s">
        <v>353</v>
      </c>
      <c r="P1908" s="13">
        <v>30318</v>
      </c>
      <c r="Q1908" s="13" t="s">
        <v>29</v>
      </c>
      <c r="R1908" s="13" t="s">
        <v>4852</v>
      </c>
      <c r="S1908" s="13" t="s">
        <v>31</v>
      </c>
      <c r="T1908" s="13" t="s">
        <v>84</v>
      </c>
      <c r="U1908" s="13" t="s">
        <v>4853</v>
      </c>
      <c r="V1908" s="15">
        <v>2.78</v>
      </c>
      <c r="W1908" s="13">
        <v>1</v>
      </c>
      <c r="X1908" s="13">
        <v>0</v>
      </c>
      <c r="Y1908" s="15">
        <v>1.3622000000000001</v>
      </c>
    </row>
    <row r="1909" spans="1:25" x14ac:dyDescent="0.3">
      <c r="A1909" s="16">
        <v>5895</v>
      </c>
      <c r="B1909" s="16" t="s">
        <v>4854</v>
      </c>
      <c r="C1909" s="21">
        <f>1/COUNTIF(B:B,'Store Data - 2017'!$B1909)</f>
        <v>1</v>
      </c>
      <c r="D1909" s="17">
        <v>42987</v>
      </c>
      <c r="E1909" s="17">
        <v>42992</v>
      </c>
      <c r="F1909" s="22" t="str">
        <f>TEXT('Store Data - 2017'!$D1909,"mmmm")</f>
        <v>September</v>
      </c>
      <c r="G1909" s="22" t="str">
        <f>TEXT('Store Data - 2017'!$D1909,"dddd")</f>
        <v>Saturday</v>
      </c>
      <c r="H1909" s="16" t="s">
        <v>22</v>
      </c>
      <c r="I1909" s="16" t="s">
        <v>4855</v>
      </c>
      <c r="J1909" s="16" t="s">
        <v>4856</v>
      </c>
      <c r="K1909" s="21">
        <f>1/COUNTIF(J:J,'Store Data - 2017'!$J1909)</f>
        <v>0.2</v>
      </c>
      <c r="L1909" s="16" t="s">
        <v>57</v>
      </c>
      <c r="M1909" s="16" t="s">
        <v>26</v>
      </c>
      <c r="N1909" s="16" t="s">
        <v>452</v>
      </c>
      <c r="O1909" s="16" t="s">
        <v>134</v>
      </c>
      <c r="P1909" s="16">
        <v>90036</v>
      </c>
      <c r="Q1909" s="16" t="s">
        <v>120</v>
      </c>
      <c r="R1909" s="16" t="s">
        <v>4145</v>
      </c>
      <c r="S1909" s="16" t="s">
        <v>31</v>
      </c>
      <c r="T1909" s="16" t="s">
        <v>70</v>
      </c>
      <c r="U1909" s="16" t="s">
        <v>4146</v>
      </c>
      <c r="V1909" s="18">
        <v>99.87</v>
      </c>
      <c r="W1909" s="16">
        <v>3</v>
      </c>
      <c r="X1909" s="16">
        <v>0</v>
      </c>
      <c r="Y1909" s="18">
        <v>23.968800000000002</v>
      </c>
    </row>
    <row r="1910" spans="1:25" x14ac:dyDescent="0.3">
      <c r="A1910" s="13">
        <v>5900</v>
      </c>
      <c r="B1910" s="13" t="s">
        <v>4857</v>
      </c>
      <c r="C1910" s="21">
        <f>1/COUNTIF(B:B,'Store Data - 2017'!$B1910)</f>
        <v>1</v>
      </c>
      <c r="D1910" s="14">
        <v>42747</v>
      </c>
      <c r="E1910" s="14">
        <v>42751</v>
      </c>
      <c r="F1910" s="22" t="str">
        <f>TEXT('Store Data - 2017'!$D1910,"mmmm")</f>
        <v>January</v>
      </c>
      <c r="G1910" s="22" t="str">
        <f>TEXT('Store Data - 2017'!$D1910,"dddd")</f>
        <v>Thursday</v>
      </c>
      <c r="H1910" s="13" t="s">
        <v>22</v>
      </c>
      <c r="I1910" s="13" t="s">
        <v>3830</v>
      </c>
      <c r="J1910" s="13" t="s">
        <v>3831</v>
      </c>
      <c r="K1910" s="21">
        <f>1/COUNTIF(J:J,'Store Data - 2017'!$J1910)</f>
        <v>0.14285714285714285</v>
      </c>
      <c r="L1910" s="13" t="s">
        <v>57</v>
      </c>
      <c r="M1910" s="13" t="s">
        <v>26</v>
      </c>
      <c r="N1910" s="13" t="s">
        <v>133</v>
      </c>
      <c r="O1910" s="13" t="s">
        <v>134</v>
      </c>
      <c r="P1910" s="13">
        <v>94110</v>
      </c>
      <c r="Q1910" s="13" t="s">
        <v>120</v>
      </c>
      <c r="R1910" s="13" t="s">
        <v>1924</v>
      </c>
      <c r="S1910" s="13" t="s">
        <v>31</v>
      </c>
      <c r="T1910" s="13" t="s">
        <v>180</v>
      </c>
      <c r="U1910" s="13" t="s">
        <v>1925</v>
      </c>
      <c r="V1910" s="15">
        <v>9.7799999999999994</v>
      </c>
      <c r="W1910" s="13">
        <v>1</v>
      </c>
      <c r="X1910" s="13">
        <v>0</v>
      </c>
      <c r="Y1910" s="15">
        <v>4.8899999999999997</v>
      </c>
    </row>
    <row r="1911" spans="1:25" x14ac:dyDescent="0.3">
      <c r="A1911" s="16">
        <v>5903</v>
      </c>
      <c r="B1911" s="16" t="s">
        <v>4858</v>
      </c>
      <c r="C1911" s="21">
        <f>1/COUNTIF(B:B,'Store Data - 2017'!$B1911)</f>
        <v>0.2</v>
      </c>
      <c r="D1911" s="17">
        <v>43045</v>
      </c>
      <c r="E1911" s="17">
        <v>43045</v>
      </c>
      <c r="F1911" s="22" t="str">
        <f>TEXT('Store Data - 2017'!$D1911,"mmmm")</f>
        <v>November</v>
      </c>
      <c r="G1911" s="22" t="str">
        <f>TEXT('Store Data - 2017'!$D1911,"dddd")</f>
        <v>Monday</v>
      </c>
      <c r="H1911" s="16" t="s">
        <v>760</v>
      </c>
      <c r="I1911" s="16" t="s">
        <v>3429</v>
      </c>
      <c r="J1911" s="16" t="s">
        <v>3430</v>
      </c>
      <c r="K1911" s="21">
        <f>1/COUNTIF(J:J,'Store Data - 2017'!$J1911)</f>
        <v>7.6923076923076927E-2</v>
      </c>
      <c r="L1911" s="16" t="s">
        <v>48</v>
      </c>
      <c r="M1911" s="16" t="s">
        <v>26</v>
      </c>
      <c r="N1911" s="16" t="s">
        <v>133</v>
      </c>
      <c r="O1911" s="16" t="s">
        <v>134</v>
      </c>
      <c r="P1911" s="16">
        <v>94122</v>
      </c>
      <c r="Q1911" s="16" t="s">
        <v>120</v>
      </c>
      <c r="R1911" s="16" t="s">
        <v>434</v>
      </c>
      <c r="S1911" s="16" t="s">
        <v>31</v>
      </c>
      <c r="T1911" s="16" t="s">
        <v>32</v>
      </c>
      <c r="U1911" s="16" t="s">
        <v>435</v>
      </c>
      <c r="V1911" s="18">
        <v>59.94</v>
      </c>
      <c r="W1911" s="16">
        <v>3</v>
      </c>
      <c r="X1911" s="16">
        <v>0</v>
      </c>
      <c r="Y1911" s="18">
        <v>28.171800000000001</v>
      </c>
    </row>
    <row r="1912" spans="1:25" x14ac:dyDescent="0.3">
      <c r="A1912" s="13">
        <v>5904</v>
      </c>
      <c r="B1912" s="13" t="s">
        <v>4858</v>
      </c>
      <c r="C1912" s="21">
        <f>1/COUNTIF(B:B,'Store Data - 2017'!$B1912)</f>
        <v>0.2</v>
      </c>
      <c r="D1912" s="14">
        <v>43045</v>
      </c>
      <c r="E1912" s="14">
        <v>43045</v>
      </c>
      <c r="F1912" s="22" t="str">
        <f>TEXT('Store Data - 2017'!$D1912,"mmmm")</f>
        <v>November</v>
      </c>
      <c r="G1912" s="22" t="str">
        <f>TEXT('Store Data - 2017'!$D1912,"dddd")</f>
        <v>Monday</v>
      </c>
      <c r="H1912" s="13" t="s">
        <v>760</v>
      </c>
      <c r="I1912" s="13" t="s">
        <v>3429</v>
      </c>
      <c r="J1912" s="13" t="s">
        <v>3430</v>
      </c>
      <c r="K1912" s="21">
        <f>1/COUNTIF(J:J,'Store Data - 2017'!$J1912)</f>
        <v>7.6923076923076927E-2</v>
      </c>
      <c r="L1912" s="13" t="s">
        <v>48</v>
      </c>
      <c r="M1912" s="13" t="s">
        <v>26</v>
      </c>
      <c r="N1912" s="13" t="s">
        <v>133</v>
      </c>
      <c r="O1912" s="13" t="s">
        <v>134</v>
      </c>
      <c r="P1912" s="13">
        <v>94122</v>
      </c>
      <c r="Q1912" s="13" t="s">
        <v>120</v>
      </c>
      <c r="R1912" s="13" t="s">
        <v>4859</v>
      </c>
      <c r="S1912" s="13" t="s">
        <v>31</v>
      </c>
      <c r="T1912" s="13" t="s">
        <v>32</v>
      </c>
      <c r="U1912" s="13" t="s">
        <v>53</v>
      </c>
      <c r="V1912" s="15">
        <v>45.36</v>
      </c>
      <c r="W1912" s="13">
        <v>4</v>
      </c>
      <c r="X1912" s="13">
        <v>0</v>
      </c>
      <c r="Y1912" s="15">
        <v>22.226400000000002</v>
      </c>
    </row>
    <row r="1913" spans="1:25" x14ac:dyDescent="0.3">
      <c r="A1913" s="16">
        <v>5905</v>
      </c>
      <c r="B1913" s="16" t="s">
        <v>4858</v>
      </c>
      <c r="C1913" s="21">
        <f>1/COUNTIF(B:B,'Store Data - 2017'!$B1913)</f>
        <v>0.2</v>
      </c>
      <c r="D1913" s="17">
        <v>43045</v>
      </c>
      <c r="E1913" s="17">
        <v>43045</v>
      </c>
      <c r="F1913" s="22" t="str">
        <f>TEXT('Store Data - 2017'!$D1913,"mmmm")</f>
        <v>November</v>
      </c>
      <c r="G1913" s="22" t="str">
        <f>TEXT('Store Data - 2017'!$D1913,"dddd")</f>
        <v>Monday</v>
      </c>
      <c r="H1913" s="16" t="s">
        <v>760</v>
      </c>
      <c r="I1913" s="16" t="s">
        <v>3429</v>
      </c>
      <c r="J1913" s="16" t="s">
        <v>3430</v>
      </c>
      <c r="K1913" s="21">
        <f>1/COUNTIF(J:J,'Store Data - 2017'!$J1913)</f>
        <v>7.6923076923076927E-2</v>
      </c>
      <c r="L1913" s="16" t="s">
        <v>48</v>
      </c>
      <c r="M1913" s="16" t="s">
        <v>26</v>
      </c>
      <c r="N1913" s="16" t="s">
        <v>133</v>
      </c>
      <c r="O1913" s="16" t="s">
        <v>134</v>
      </c>
      <c r="P1913" s="16">
        <v>94122</v>
      </c>
      <c r="Q1913" s="16" t="s">
        <v>120</v>
      </c>
      <c r="R1913" s="16" t="s">
        <v>4706</v>
      </c>
      <c r="S1913" s="16" t="s">
        <v>31</v>
      </c>
      <c r="T1913" s="16" t="s">
        <v>32</v>
      </c>
      <c r="U1913" s="16" t="s">
        <v>4707</v>
      </c>
      <c r="V1913" s="18">
        <v>26.4</v>
      </c>
      <c r="W1913" s="16">
        <v>5</v>
      </c>
      <c r="X1913" s="16">
        <v>0</v>
      </c>
      <c r="Y1913" s="18">
        <v>12.672000000000001</v>
      </c>
    </row>
    <row r="1914" spans="1:25" x14ac:dyDescent="0.3">
      <c r="A1914" s="13">
        <v>5906</v>
      </c>
      <c r="B1914" s="13" t="s">
        <v>4858</v>
      </c>
      <c r="C1914" s="21">
        <f>1/COUNTIF(B:B,'Store Data - 2017'!$B1914)</f>
        <v>0.2</v>
      </c>
      <c r="D1914" s="14">
        <v>43045</v>
      </c>
      <c r="E1914" s="14">
        <v>43045</v>
      </c>
      <c r="F1914" s="22" t="str">
        <f>TEXT('Store Data - 2017'!$D1914,"mmmm")</f>
        <v>November</v>
      </c>
      <c r="G1914" s="22" t="str">
        <f>TEXT('Store Data - 2017'!$D1914,"dddd")</f>
        <v>Monday</v>
      </c>
      <c r="H1914" s="13" t="s">
        <v>760</v>
      </c>
      <c r="I1914" s="13" t="s">
        <v>3429</v>
      </c>
      <c r="J1914" s="13" t="s">
        <v>3430</v>
      </c>
      <c r="K1914" s="21">
        <f>1/COUNTIF(J:J,'Store Data - 2017'!$J1914)</f>
        <v>7.6923076923076927E-2</v>
      </c>
      <c r="L1914" s="13" t="s">
        <v>48</v>
      </c>
      <c r="M1914" s="13" t="s">
        <v>26</v>
      </c>
      <c r="N1914" s="13" t="s">
        <v>133</v>
      </c>
      <c r="O1914" s="13" t="s">
        <v>134</v>
      </c>
      <c r="P1914" s="13">
        <v>94122</v>
      </c>
      <c r="Q1914" s="13" t="s">
        <v>120</v>
      </c>
      <c r="R1914" s="13" t="s">
        <v>4860</v>
      </c>
      <c r="S1914" s="13" t="s">
        <v>31</v>
      </c>
      <c r="T1914" s="13" t="s">
        <v>113</v>
      </c>
      <c r="U1914" s="13" t="s">
        <v>4861</v>
      </c>
      <c r="V1914" s="15">
        <v>41.4</v>
      </c>
      <c r="W1914" s="13">
        <v>4</v>
      </c>
      <c r="X1914" s="13">
        <v>0</v>
      </c>
      <c r="Y1914" s="15">
        <v>19.872</v>
      </c>
    </row>
    <row r="1915" spans="1:25" x14ac:dyDescent="0.3">
      <c r="A1915" s="16">
        <v>5907</v>
      </c>
      <c r="B1915" s="16" t="s">
        <v>4858</v>
      </c>
      <c r="C1915" s="21">
        <f>1/COUNTIF(B:B,'Store Data - 2017'!$B1915)</f>
        <v>0.2</v>
      </c>
      <c r="D1915" s="17">
        <v>43045</v>
      </c>
      <c r="E1915" s="17">
        <v>43045</v>
      </c>
      <c r="F1915" s="22" t="str">
        <f>TEXT('Store Data - 2017'!$D1915,"mmmm")</f>
        <v>November</v>
      </c>
      <c r="G1915" s="22" t="str">
        <f>TEXT('Store Data - 2017'!$D1915,"dddd")</f>
        <v>Monday</v>
      </c>
      <c r="H1915" s="16" t="s">
        <v>760</v>
      </c>
      <c r="I1915" s="16" t="s">
        <v>3429</v>
      </c>
      <c r="J1915" s="16" t="s">
        <v>3430</v>
      </c>
      <c r="K1915" s="21">
        <f>1/COUNTIF(J:J,'Store Data - 2017'!$J1915)</f>
        <v>7.6923076923076927E-2</v>
      </c>
      <c r="L1915" s="16" t="s">
        <v>48</v>
      </c>
      <c r="M1915" s="16" t="s">
        <v>26</v>
      </c>
      <c r="N1915" s="16" t="s">
        <v>133</v>
      </c>
      <c r="O1915" s="16" t="s">
        <v>134</v>
      </c>
      <c r="P1915" s="16">
        <v>94122</v>
      </c>
      <c r="Q1915" s="16" t="s">
        <v>120</v>
      </c>
      <c r="R1915" s="16" t="s">
        <v>2812</v>
      </c>
      <c r="S1915" s="16" t="s">
        <v>61</v>
      </c>
      <c r="T1915" s="16" t="s">
        <v>110</v>
      </c>
      <c r="U1915" s="16" t="s">
        <v>2813</v>
      </c>
      <c r="V1915" s="18">
        <v>16.95</v>
      </c>
      <c r="W1915" s="16">
        <v>1</v>
      </c>
      <c r="X1915" s="16">
        <v>0</v>
      </c>
      <c r="Y1915" s="18">
        <v>1.0169999999999999</v>
      </c>
    </row>
    <row r="1916" spans="1:25" x14ac:dyDescent="0.3">
      <c r="A1916" s="13">
        <v>5925</v>
      </c>
      <c r="B1916" s="13" t="s">
        <v>4862</v>
      </c>
      <c r="C1916" s="21">
        <f>1/COUNTIF(B:B,'Store Data - 2017'!$B1916)</f>
        <v>1</v>
      </c>
      <c r="D1916" s="14">
        <v>43058</v>
      </c>
      <c r="E1916" s="14">
        <v>43061</v>
      </c>
      <c r="F1916" s="22" t="str">
        <f>TEXT('Store Data - 2017'!$D1916,"mmmm")</f>
        <v>November</v>
      </c>
      <c r="G1916" s="22" t="str">
        <f>TEXT('Store Data - 2017'!$D1916,"dddd")</f>
        <v>Sunday</v>
      </c>
      <c r="H1916" s="13" t="s">
        <v>35</v>
      </c>
      <c r="I1916" s="13" t="s">
        <v>4863</v>
      </c>
      <c r="J1916" s="13" t="s">
        <v>4864</v>
      </c>
      <c r="K1916" s="21">
        <f>1/COUNTIF(J:J,'Store Data - 2017'!$J1916)</f>
        <v>0.25</v>
      </c>
      <c r="L1916" s="13" t="s">
        <v>25</v>
      </c>
      <c r="M1916" s="13" t="s">
        <v>26</v>
      </c>
      <c r="N1916" s="13" t="s">
        <v>1938</v>
      </c>
      <c r="O1916" s="13" t="s">
        <v>329</v>
      </c>
      <c r="P1916" s="13">
        <v>22153</v>
      </c>
      <c r="Q1916" s="13" t="s">
        <v>29</v>
      </c>
      <c r="R1916" s="13" t="s">
        <v>4643</v>
      </c>
      <c r="S1916" s="13" t="s">
        <v>31</v>
      </c>
      <c r="T1916" s="13" t="s">
        <v>146</v>
      </c>
      <c r="U1916" s="13" t="s">
        <v>4644</v>
      </c>
      <c r="V1916" s="15">
        <v>22.96</v>
      </c>
      <c r="W1916" s="13">
        <v>7</v>
      </c>
      <c r="X1916" s="13">
        <v>0</v>
      </c>
      <c r="Y1916" s="15">
        <v>6.6584000000000003</v>
      </c>
    </row>
    <row r="1917" spans="1:25" x14ac:dyDescent="0.3">
      <c r="A1917" s="16">
        <v>5926</v>
      </c>
      <c r="B1917" s="16" t="s">
        <v>4865</v>
      </c>
      <c r="C1917" s="21">
        <f>1/COUNTIF(B:B,'Store Data - 2017'!$B1917)</f>
        <v>1</v>
      </c>
      <c r="D1917" s="17">
        <v>42889</v>
      </c>
      <c r="E1917" s="17">
        <v>42894</v>
      </c>
      <c r="F1917" s="22" t="str">
        <f>TEXT('Store Data - 2017'!$D1917,"mmmm")</f>
        <v>June</v>
      </c>
      <c r="G1917" s="22" t="str">
        <f>TEXT('Store Data - 2017'!$D1917,"dddd")</f>
        <v>Saturday</v>
      </c>
      <c r="H1917" s="16" t="s">
        <v>22</v>
      </c>
      <c r="I1917" s="16" t="s">
        <v>4866</v>
      </c>
      <c r="J1917" s="16" t="s">
        <v>4867</v>
      </c>
      <c r="K1917" s="21">
        <f>1/COUNTIF(J:J,'Store Data - 2017'!$J1917)</f>
        <v>0.5</v>
      </c>
      <c r="L1917" s="16" t="s">
        <v>57</v>
      </c>
      <c r="M1917" s="16" t="s">
        <v>26</v>
      </c>
      <c r="N1917" s="16" t="s">
        <v>2547</v>
      </c>
      <c r="O1917" s="16" t="s">
        <v>433</v>
      </c>
      <c r="P1917" s="16">
        <v>98226</v>
      </c>
      <c r="Q1917" s="16" t="s">
        <v>120</v>
      </c>
      <c r="R1917" s="16" t="s">
        <v>3391</v>
      </c>
      <c r="S1917" s="16" t="s">
        <v>61</v>
      </c>
      <c r="T1917" s="16" t="s">
        <v>110</v>
      </c>
      <c r="U1917" s="16" t="s">
        <v>3392</v>
      </c>
      <c r="V1917" s="18">
        <v>1099.5</v>
      </c>
      <c r="W1917" s="16">
        <v>10</v>
      </c>
      <c r="X1917" s="16">
        <v>0</v>
      </c>
      <c r="Y1917" s="18">
        <v>362.83499999999998</v>
      </c>
    </row>
    <row r="1918" spans="1:25" x14ac:dyDescent="0.3">
      <c r="A1918" s="13">
        <v>5930</v>
      </c>
      <c r="B1918" s="13" t="s">
        <v>4868</v>
      </c>
      <c r="C1918" s="21">
        <f>1/COUNTIF(B:B,'Store Data - 2017'!$B1918)</f>
        <v>0.16666666666666666</v>
      </c>
      <c r="D1918" s="14">
        <v>42923</v>
      </c>
      <c r="E1918" s="14">
        <v>42925</v>
      </c>
      <c r="F1918" s="22" t="str">
        <f>TEXT('Store Data - 2017'!$D1918,"mmmm")</f>
        <v>July</v>
      </c>
      <c r="G1918" s="22" t="str">
        <f>TEXT('Store Data - 2017'!$D1918,"dddd")</f>
        <v>Friday</v>
      </c>
      <c r="H1918" s="13" t="s">
        <v>80</v>
      </c>
      <c r="I1918" s="13" t="s">
        <v>2771</v>
      </c>
      <c r="J1918" s="13" t="s">
        <v>2772</v>
      </c>
      <c r="K1918" s="21">
        <f>1/COUNTIF(J:J,'Store Data - 2017'!$J1918)</f>
        <v>0.1111111111111111</v>
      </c>
      <c r="L1918" s="13" t="s">
        <v>25</v>
      </c>
      <c r="M1918" s="13" t="s">
        <v>26</v>
      </c>
      <c r="N1918" s="13" t="s">
        <v>38</v>
      </c>
      <c r="O1918" s="13" t="s">
        <v>39</v>
      </c>
      <c r="P1918" s="13">
        <v>19120</v>
      </c>
      <c r="Q1918" s="13" t="s">
        <v>40</v>
      </c>
      <c r="R1918" s="13" t="s">
        <v>3821</v>
      </c>
      <c r="S1918" s="13" t="s">
        <v>42</v>
      </c>
      <c r="T1918" s="13" t="s">
        <v>425</v>
      </c>
      <c r="U1918" s="13" t="s">
        <v>3822</v>
      </c>
      <c r="V1918" s="15">
        <v>87.21</v>
      </c>
      <c r="W1918" s="13">
        <v>3</v>
      </c>
      <c r="X1918" s="13">
        <v>0.5</v>
      </c>
      <c r="Y1918" s="15">
        <v>-45.349200000000003</v>
      </c>
    </row>
    <row r="1919" spans="1:25" x14ac:dyDescent="0.3">
      <c r="A1919" s="16">
        <v>5931</v>
      </c>
      <c r="B1919" s="16" t="s">
        <v>4868</v>
      </c>
      <c r="C1919" s="21">
        <f>1/COUNTIF(B:B,'Store Data - 2017'!$B1919)</f>
        <v>0.16666666666666666</v>
      </c>
      <c r="D1919" s="17">
        <v>42923</v>
      </c>
      <c r="E1919" s="17">
        <v>42925</v>
      </c>
      <c r="F1919" s="22" t="str">
        <f>TEXT('Store Data - 2017'!$D1919,"mmmm")</f>
        <v>July</v>
      </c>
      <c r="G1919" s="22" t="str">
        <f>TEXT('Store Data - 2017'!$D1919,"dddd")</f>
        <v>Friday</v>
      </c>
      <c r="H1919" s="16" t="s">
        <v>80</v>
      </c>
      <c r="I1919" s="16" t="s">
        <v>2771</v>
      </c>
      <c r="J1919" s="16" t="s">
        <v>2772</v>
      </c>
      <c r="K1919" s="21">
        <f>1/COUNTIF(J:J,'Store Data - 2017'!$J1919)</f>
        <v>0.1111111111111111</v>
      </c>
      <c r="L1919" s="16" t="s">
        <v>25</v>
      </c>
      <c r="M1919" s="16" t="s">
        <v>26</v>
      </c>
      <c r="N1919" s="16" t="s">
        <v>38</v>
      </c>
      <c r="O1919" s="16" t="s">
        <v>39</v>
      </c>
      <c r="P1919" s="16">
        <v>19120</v>
      </c>
      <c r="Q1919" s="16" t="s">
        <v>40</v>
      </c>
      <c r="R1919" s="16" t="s">
        <v>4869</v>
      </c>
      <c r="S1919" s="16" t="s">
        <v>31</v>
      </c>
      <c r="T1919" s="16" t="s">
        <v>32</v>
      </c>
      <c r="U1919" s="16" t="s">
        <v>4870</v>
      </c>
      <c r="V1919" s="18">
        <v>15.552</v>
      </c>
      <c r="W1919" s="16">
        <v>3</v>
      </c>
      <c r="X1919" s="16">
        <v>0.2</v>
      </c>
      <c r="Y1919" s="18">
        <v>5.4432</v>
      </c>
    </row>
    <row r="1920" spans="1:25" x14ac:dyDescent="0.3">
      <c r="A1920" s="13">
        <v>5932</v>
      </c>
      <c r="B1920" s="13" t="s">
        <v>4868</v>
      </c>
      <c r="C1920" s="21">
        <f>1/COUNTIF(B:B,'Store Data - 2017'!$B1920)</f>
        <v>0.16666666666666666</v>
      </c>
      <c r="D1920" s="14">
        <v>42923</v>
      </c>
      <c r="E1920" s="14">
        <v>42925</v>
      </c>
      <c r="F1920" s="22" t="str">
        <f>TEXT('Store Data - 2017'!$D1920,"mmmm")</f>
        <v>July</v>
      </c>
      <c r="G1920" s="22" t="str">
        <f>TEXT('Store Data - 2017'!$D1920,"dddd")</f>
        <v>Friday</v>
      </c>
      <c r="H1920" s="13" t="s">
        <v>80</v>
      </c>
      <c r="I1920" s="13" t="s">
        <v>2771</v>
      </c>
      <c r="J1920" s="13" t="s">
        <v>2772</v>
      </c>
      <c r="K1920" s="21">
        <f>1/COUNTIF(J:J,'Store Data - 2017'!$J1920)</f>
        <v>0.1111111111111111</v>
      </c>
      <c r="L1920" s="13" t="s">
        <v>25</v>
      </c>
      <c r="M1920" s="13" t="s">
        <v>26</v>
      </c>
      <c r="N1920" s="13" t="s">
        <v>38</v>
      </c>
      <c r="O1920" s="13" t="s">
        <v>39</v>
      </c>
      <c r="P1920" s="13">
        <v>19120</v>
      </c>
      <c r="Q1920" s="13" t="s">
        <v>40</v>
      </c>
      <c r="R1920" s="13" t="s">
        <v>4871</v>
      </c>
      <c r="S1920" s="13" t="s">
        <v>61</v>
      </c>
      <c r="T1920" s="13" t="s">
        <v>62</v>
      </c>
      <c r="U1920" s="13" t="s">
        <v>4872</v>
      </c>
      <c r="V1920" s="15">
        <v>683.98800000000006</v>
      </c>
      <c r="W1920" s="13">
        <v>2</v>
      </c>
      <c r="X1920" s="13">
        <v>0.4</v>
      </c>
      <c r="Y1920" s="15">
        <v>-113.998</v>
      </c>
    </row>
    <row r="1921" spans="1:25" x14ac:dyDescent="0.3">
      <c r="A1921" s="16">
        <v>5933</v>
      </c>
      <c r="B1921" s="16" t="s">
        <v>4868</v>
      </c>
      <c r="C1921" s="21">
        <f>1/COUNTIF(B:B,'Store Data - 2017'!$B1921)</f>
        <v>0.16666666666666666</v>
      </c>
      <c r="D1921" s="17">
        <v>42923</v>
      </c>
      <c r="E1921" s="17">
        <v>42925</v>
      </c>
      <c r="F1921" s="22" t="str">
        <f>TEXT('Store Data - 2017'!$D1921,"mmmm")</f>
        <v>July</v>
      </c>
      <c r="G1921" s="22" t="str">
        <f>TEXT('Store Data - 2017'!$D1921,"dddd")</f>
        <v>Friday</v>
      </c>
      <c r="H1921" s="16" t="s">
        <v>80</v>
      </c>
      <c r="I1921" s="16" t="s">
        <v>2771</v>
      </c>
      <c r="J1921" s="16" t="s">
        <v>2772</v>
      </c>
      <c r="K1921" s="21">
        <f>1/COUNTIF(J:J,'Store Data - 2017'!$J1921)</f>
        <v>0.1111111111111111</v>
      </c>
      <c r="L1921" s="16" t="s">
        <v>25</v>
      </c>
      <c r="M1921" s="16" t="s">
        <v>26</v>
      </c>
      <c r="N1921" s="16" t="s">
        <v>38</v>
      </c>
      <c r="O1921" s="16" t="s">
        <v>39</v>
      </c>
      <c r="P1921" s="16">
        <v>19120</v>
      </c>
      <c r="Q1921" s="16" t="s">
        <v>40</v>
      </c>
      <c r="R1921" s="16" t="s">
        <v>2724</v>
      </c>
      <c r="S1921" s="16" t="s">
        <v>31</v>
      </c>
      <c r="T1921" s="16" t="s">
        <v>70</v>
      </c>
      <c r="U1921" s="16" t="s">
        <v>2725</v>
      </c>
      <c r="V1921" s="18">
        <v>13.391999999999999</v>
      </c>
      <c r="W1921" s="16">
        <v>3</v>
      </c>
      <c r="X1921" s="16">
        <v>0.2</v>
      </c>
      <c r="Y1921" s="18">
        <v>1.0044</v>
      </c>
    </row>
    <row r="1922" spans="1:25" x14ac:dyDescent="0.3">
      <c r="A1922" s="13">
        <v>5934</v>
      </c>
      <c r="B1922" s="13" t="s">
        <v>4868</v>
      </c>
      <c r="C1922" s="21">
        <f>1/COUNTIF(B:B,'Store Data - 2017'!$B1922)</f>
        <v>0.16666666666666666</v>
      </c>
      <c r="D1922" s="14">
        <v>42923</v>
      </c>
      <c r="E1922" s="14">
        <v>42925</v>
      </c>
      <c r="F1922" s="22" t="str">
        <f>TEXT('Store Data - 2017'!$D1922,"mmmm")</f>
        <v>July</v>
      </c>
      <c r="G1922" s="22" t="str">
        <f>TEXT('Store Data - 2017'!$D1922,"dddd")</f>
        <v>Friday</v>
      </c>
      <c r="H1922" s="13" t="s">
        <v>80</v>
      </c>
      <c r="I1922" s="13" t="s">
        <v>2771</v>
      </c>
      <c r="J1922" s="13" t="s">
        <v>2772</v>
      </c>
      <c r="K1922" s="21">
        <f>1/COUNTIF(J:J,'Store Data - 2017'!$J1922)</f>
        <v>0.1111111111111111</v>
      </c>
      <c r="L1922" s="13" t="s">
        <v>25</v>
      </c>
      <c r="M1922" s="13" t="s">
        <v>26</v>
      </c>
      <c r="N1922" s="13" t="s">
        <v>38</v>
      </c>
      <c r="O1922" s="13" t="s">
        <v>39</v>
      </c>
      <c r="P1922" s="13">
        <v>19120</v>
      </c>
      <c r="Q1922" s="13" t="s">
        <v>40</v>
      </c>
      <c r="R1922" s="13" t="s">
        <v>4873</v>
      </c>
      <c r="S1922" s="13" t="s">
        <v>61</v>
      </c>
      <c r="T1922" s="13" t="s">
        <v>110</v>
      </c>
      <c r="U1922" s="13" t="s">
        <v>4874</v>
      </c>
      <c r="V1922" s="15">
        <v>16.776</v>
      </c>
      <c r="W1922" s="13">
        <v>3</v>
      </c>
      <c r="X1922" s="13">
        <v>0.2</v>
      </c>
      <c r="Y1922" s="15">
        <v>4.8231000000000002</v>
      </c>
    </row>
    <row r="1923" spans="1:25" x14ac:dyDescent="0.3">
      <c r="A1923" s="16">
        <v>5935</v>
      </c>
      <c r="B1923" s="16" t="s">
        <v>4868</v>
      </c>
      <c r="C1923" s="21">
        <f>1/COUNTIF(B:B,'Store Data - 2017'!$B1923)</f>
        <v>0.16666666666666666</v>
      </c>
      <c r="D1923" s="17">
        <v>42923</v>
      </c>
      <c r="E1923" s="17">
        <v>42925</v>
      </c>
      <c r="F1923" s="22" t="str">
        <f>TEXT('Store Data - 2017'!$D1923,"mmmm")</f>
        <v>July</v>
      </c>
      <c r="G1923" s="22" t="str">
        <f>TEXT('Store Data - 2017'!$D1923,"dddd")</f>
        <v>Friday</v>
      </c>
      <c r="H1923" s="16" t="s">
        <v>80</v>
      </c>
      <c r="I1923" s="16" t="s">
        <v>2771</v>
      </c>
      <c r="J1923" s="16" t="s">
        <v>2772</v>
      </c>
      <c r="K1923" s="21">
        <f>1/COUNTIF(J:J,'Store Data - 2017'!$J1923)</f>
        <v>0.1111111111111111</v>
      </c>
      <c r="L1923" s="16" t="s">
        <v>25</v>
      </c>
      <c r="M1923" s="16" t="s">
        <v>26</v>
      </c>
      <c r="N1923" s="16" t="s">
        <v>38</v>
      </c>
      <c r="O1923" s="16" t="s">
        <v>39</v>
      </c>
      <c r="P1923" s="16">
        <v>19120</v>
      </c>
      <c r="Q1923" s="16" t="s">
        <v>40</v>
      </c>
      <c r="R1923" s="16" t="s">
        <v>4727</v>
      </c>
      <c r="S1923" s="16" t="s">
        <v>61</v>
      </c>
      <c r="T1923" s="16" t="s">
        <v>110</v>
      </c>
      <c r="U1923" s="16" t="s">
        <v>4728</v>
      </c>
      <c r="V1923" s="18">
        <v>527.91999999999996</v>
      </c>
      <c r="W1923" s="16">
        <v>2</v>
      </c>
      <c r="X1923" s="16">
        <v>0.2</v>
      </c>
      <c r="Y1923" s="18">
        <v>85.787000000000006</v>
      </c>
    </row>
    <row r="1924" spans="1:25" x14ac:dyDescent="0.3">
      <c r="A1924" s="13">
        <v>5939</v>
      </c>
      <c r="B1924" s="13" t="s">
        <v>4875</v>
      </c>
      <c r="C1924" s="21">
        <f>1/COUNTIF(B:B,'Store Data - 2017'!$B1924)</f>
        <v>0.5</v>
      </c>
      <c r="D1924" s="14">
        <v>42874</v>
      </c>
      <c r="E1924" s="14">
        <v>42880</v>
      </c>
      <c r="F1924" s="22" t="str">
        <f>TEXT('Store Data - 2017'!$D1924,"mmmm")</f>
        <v>May</v>
      </c>
      <c r="G1924" s="22" t="str">
        <f>TEXT('Store Data - 2017'!$D1924,"dddd")</f>
        <v>Friday</v>
      </c>
      <c r="H1924" s="13" t="s">
        <v>22</v>
      </c>
      <c r="I1924" s="13" t="s">
        <v>2612</v>
      </c>
      <c r="J1924" s="13" t="s">
        <v>2613</v>
      </c>
      <c r="K1924" s="21">
        <f>1/COUNTIF(J:J,'Store Data - 2017'!$J1924)</f>
        <v>0.2</v>
      </c>
      <c r="L1924" s="13" t="s">
        <v>25</v>
      </c>
      <c r="M1924" s="13" t="s">
        <v>26</v>
      </c>
      <c r="N1924" s="13" t="s">
        <v>1743</v>
      </c>
      <c r="O1924" s="13" t="s">
        <v>50</v>
      </c>
      <c r="P1924" s="13">
        <v>75023</v>
      </c>
      <c r="Q1924" s="13" t="s">
        <v>51</v>
      </c>
      <c r="R1924" s="13" t="s">
        <v>2695</v>
      </c>
      <c r="S1924" s="13" t="s">
        <v>61</v>
      </c>
      <c r="T1924" s="13" t="s">
        <v>62</v>
      </c>
      <c r="U1924" s="13" t="s">
        <v>2696</v>
      </c>
      <c r="V1924" s="15">
        <v>95.992000000000004</v>
      </c>
      <c r="W1924" s="13">
        <v>1</v>
      </c>
      <c r="X1924" s="13">
        <v>0.2</v>
      </c>
      <c r="Y1924" s="15">
        <v>9.5991999999999997</v>
      </c>
    </row>
    <row r="1925" spans="1:25" x14ac:dyDescent="0.3">
      <c r="A1925" s="16">
        <v>5940</v>
      </c>
      <c r="B1925" s="16" t="s">
        <v>4875</v>
      </c>
      <c r="C1925" s="21">
        <f>1/COUNTIF(B:B,'Store Data - 2017'!$B1925)</f>
        <v>0.5</v>
      </c>
      <c r="D1925" s="17">
        <v>42874</v>
      </c>
      <c r="E1925" s="17">
        <v>42880</v>
      </c>
      <c r="F1925" s="22" t="str">
        <f>TEXT('Store Data - 2017'!$D1925,"mmmm")</f>
        <v>May</v>
      </c>
      <c r="G1925" s="22" t="str">
        <f>TEXT('Store Data - 2017'!$D1925,"dddd")</f>
        <v>Friday</v>
      </c>
      <c r="H1925" s="16" t="s">
        <v>22</v>
      </c>
      <c r="I1925" s="16" t="s">
        <v>2612</v>
      </c>
      <c r="J1925" s="16" t="s">
        <v>2613</v>
      </c>
      <c r="K1925" s="21">
        <f>1/COUNTIF(J:J,'Store Data - 2017'!$J1925)</f>
        <v>0.2</v>
      </c>
      <c r="L1925" s="16" t="s">
        <v>25</v>
      </c>
      <c r="M1925" s="16" t="s">
        <v>26</v>
      </c>
      <c r="N1925" s="16" t="s">
        <v>1743</v>
      </c>
      <c r="O1925" s="16" t="s">
        <v>50</v>
      </c>
      <c r="P1925" s="16">
        <v>75023</v>
      </c>
      <c r="Q1925" s="16" t="s">
        <v>51</v>
      </c>
      <c r="R1925" s="16" t="s">
        <v>4390</v>
      </c>
      <c r="S1925" s="16" t="s">
        <v>31</v>
      </c>
      <c r="T1925" s="16" t="s">
        <v>113</v>
      </c>
      <c r="U1925" s="16" t="s">
        <v>4391</v>
      </c>
      <c r="V1925" s="18">
        <v>13.215999999999999</v>
      </c>
      <c r="W1925" s="16">
        <v>4</v>
      </c>
      <c r="X1925" s="16">
        <v>0.2</v>
      </c>
      <c r="Y1925" s="18">
        <v>4.2952000000000004</v>
      </c>
    </row>
    <row r="1926" spans="1:25" x14ac:dyDescent="0.3">
      <c r="A1926" s="13">
        <v>5941</v>
      </c>
      <c r="B1926" s="13" t="s">
        <v>4876</v>
      </c>
      <c r="C1926" s="21">
        <f>1/COUNTIF(B:B,'Store Data - 2017'!$B1926)</f>
        <v>0.5</v>
      </c>
      <c r="D1926" s="14">
        <v>43020</v>
      </c>
      <c r="E1926" s="14">
        <v>43022</v>
      </c>
      <c r="F1926" s="22" t="str">
        <f>TEXT('Store Data - 2017'!$D1926,"mmmm")</f>
        <v>October</v>
      </c>
      <c r="G1926" s="22" t="str">
        <f>TEXT('Store Data - 2017'!$D1926,"dddd")</f>
        <v>Thursday</v>
      </c>
      <c r="H1926" s="13" t="s">
        <v>35</v>
      </c>
      <c r="I1926" s="13" t="s">
        <v>2028</v>
      </c>
      <c r="J1926" s="13" t="s">
        <v>2029</v>
      </c>
      <c r="K1926" s="21">
        <f>1/COUNTIF(J:J,'Store Data - 2017'!$J1926)</f>
        <v>7.1428571428571425E-2</v>
      </c>
      <c r="L1926" s="13" t="s">
        <v>25</v>
      </c>
      <c r="M1926" s="13" t="s">
        <v>26</v>
      </c>
      <c r="N1926" s="13" t="s">
        <v>452</v>
      </c>
      <c r="O1926" s="13" t="s">
        <v>134</v>
      </c>
      <c r="P1926" s="13">
        <v>90049</v>
      </c>
      <c r="Q1926" s="13" t="s">
        <v>120</v>
      </c>
      <c r="R1926" s="13" t="s">
        <v>3447</v>
      </c>
      <c r="S1926" s="13" t="s">
        <v>61</v>
      </c>
      <c r="T1926" s="13" t="s">
        <v>110</v>
      </c>
      <c r="U1926" s="13" t="s">
        <v>3448</v>
      </c>
      <c r="V1926" s="15">
        <v>435.84</v>
      </c>
      <c r="W1926" s="13">
        <v>12</v>
      </c>
      <c r="X1926" s="13">
        <v>0</v>
      </c>
      <c r="Y1926" s="15">
        <v>130.75200000000001</v>
      </c>
    </row>
    <row r="1927" spans="1:25" x14ac:dyDescent="0.3">
      <c r="A1927" s="16">
        <v>5942</v>
      </c>
      <c r="B1927" s="16" t="s">
        <v>4876</v>
      </c>
      <c r="C1927" s="21">
        <f>1/COUNTIF(B:B,'Store Data - 2017'!$B1927)</f>
        <v>0.5</v>
      </c>
      <c r="D1927" s="17">
        <v>43020</v>
      </c>
      <c r="E1927" s="17">
        <v>43022</v>
      </c>
      <c r="F1927" s="22" t="str">
        <f>TEXT('Store Data - 2017'!$D1927,"mmmm")</f>
        <v>October</v>
      </c>
      <c r="G1927" s="22" t="str">
        <f>TEXT('Store Data - 2017'!$D1927,"dddd")</f>
        <v>Thursday</v>
      </c>
      <c r="H1927" s="16" t="s">
        <v>35</v>
      </c>
      <c r="I1927" s="16" t="s">
        <v>2028</v>
      </c>
      <c r="J1927" s="16" t="s">
        <v>2029</v>
      </c>
      <c r="K1927" s="21">
        <f>1/COUNTIF(J:J,'Store Data - 2017'!$J1927)</f>
        <v>7.1428571428571425E-2</v>
      </c>
      <c r="L1927" s="16" t="s">
        <v>25</v>
      </c>
      <c r="M1927" s="16" t="s">
        <v>26</v>
      </c>
      <c r="N1927" s="16" t="s">
        <v>452</v>
      </c>
      <c r="O1927" s="16" t="s">
        <v>134</v>
      </c>
      <c r="P1927" s="16">
        <v>90049</v>
      </c>
      <c r="Q1927" s="16" t="s">
        <v>120</v>
      </c>
      <c r="R1927" s="16" t="s">
        <v>177</v>
      </c>
      <c r="S1927" s="16" t="s">
        <v>31</v>
      </c>
      <c r="T1927" s="16" t="s">
        <v>146</v>
      </c>
      <c r="U1927" s="16" t="s">
        <v>178</v>
      </c>
      <c r="V1927" s="18">
        <v>5.88</v>
      </c>
      <c r="W1927" s="16">
        <v>2</v>
      </c>
      <c r="X1927" s="16">
        <v>0</v>
      </c>
      <c r="Y1927" s="18">
        <v>1.5875999999999999</v>
      </c>
    </row>
    <row r="1928" spans="1:25" x14ac:dyDescent="0.3">
      <c r="A1928" s="13">
        <v>5949</v>
      </c>
      <c r="B1928" s="13" t="s">
        <v>4877</v>
      </c>
      <c r="C1928" s="21">
        <f>1/COUNTIF(B:B,'Store Data - 2017'!$B1928)</f>
        <v>0.25</v>
      </c>
      <c r="D1928" s="14">
        <v>42799</v>
      </c>
      <c r="E1928" s="14">
        <v>42799</v>
      </c>
      <c r="F1928" s="22" t="str">
        <f>TEXT('Store Data - 2017'!$D1928,"mmmm")</f>
        <v>March</v>
      </c>
      <c r="G1928" s="22" t="str">
        <f>TEXT('Store Data - 2017'!$D1928,"dddd")</f>
        <v>Sunday</v>
      </c>
      <c r="H1928" s="13" t="s">
        <v>760</v>
      </c>
      <c r="I1928" s="13" t="s">
        <v>283</v>
      </c>
      <c r="J1928" s="13" t="s">
        <v>284</v>
      </c>
      <c r="K1928" s="21">
        <f>1/COUNTIF(J:J,'Store Data - 2017'!$J1928)</f>
        <v>0.2</v>
      </c>
      <c r="L1928" s="13" t="s">
        <v>57</v>
      </c>
      <c r="M1928" s="13" t="s">
        <v>26</v>
      </c>
      <c r="N1928" s="13" t="s">
        <v>4878</v>
      </c>
      <c r="O1928" s="13" t="s">
        <v>468</v>
      </c>
      <c r="P1928" s="13">
        <v>38671</v>
      </c>
      <c r="Q1928" s="13" t="s">
        <v>29</v>
      </c>
      <c r="R1928" s="13" t="s">
        <v>4879</v>
      </c>
      <c r="S1928" s="13" t="s">
        <v>31</v>
      </c>
      <c r="T1928" s="13" t="s">
        <v>180</v>
      </c>
      <c r="U1928" s="13" t="s">
        <v>4880</v>
      </c>
      <c r="V1928" s="15">
        <v>42.68</v>
      </c>
      <c r="W1928" s="13">
        <v>4</v>
      </c>
      <c r="X1928" s="13">
        <v>0</v>
      </c>
      <c r="Y1928" s="15">
        <v>19.6328</v>
      </c>
    </row>
    <row r="1929" spans="1:25" x14ac:dyDescent="0.3">
      <c r="A1929" s="16">
        <v>5950</v>
      </c>
      <c r="B1929" s="16" t="s">
        <v>4877</v>
      </c>
      <c r="C1929" s="21">
        <f>1/COUNTIF(B:B,'Store Data - 2017'!$B1929)</f>
        <v>0.25</v>
      </c>
      <c r="D1929" s="17">
        <v>42799</v>
      </c>
      <c r="E1929" s="17">
        <v>42799</v>
      </c>
      <c r="F1929" s="22" t="str">
        <f>TEXT('Store Data - 2017'!$D1929,"mmmm")</f>
        <v>March</v>
      </c>
      <c r="G1929" s="22" t="str">
        <f>TEXT('Store Data - 2017'!$D1929,"dddd")</f>
        <v>Sunday</v>
      </c>
      <c r="H1929" s="16" t="s">
        <v>760</v>
      </c>
      <c r="I1929" s="16" t="s">
        <v>283</v>
      </c>
      <c r="J1929" s="16" t="s">
        <v>284</v>
      </c>
      <c r="K1929" s="21">
        <f>1/COUNTIF(J:J,'Store Data - 2017'!$J1929)</f>
        <v>0.2</v>
      </c>
      <c r="L1929" s="16" t="s">
        <v>57</v>
      </c>
      <c r="M1929" s="16" t="s">
        <v>26</v>
      </c>
      <c r="N1929" s="16" t="s">
        <v>4878</v>
      </c>
      <c r="O1929" s="16" t="s">
        <v>468</v>
      </c>
      <c r="P1929" s="16">
        <v>38671</v>
      </c>
      <c r="Q1929" s="16" t="s">
        <v>29</v>
      </c>
      <c r="R1929" s="16" t="s">
        <v>2716</v>
      </c>
      <c r="S1929" s="16" t="s">
        <v>61</v>
      </c>
      <c r="T1929" s="16" t="s">
        <v>110</v>
      </c>
      <c r="U1929" s="16" t="s">
        <v>2717</v>
      </c>
      <c r="V1929" s="18">
        <v>299.97000000000003</v>
      </c>
      <c r="W1929" s="16">
        <v>3</v>
      </c>
      <c r="X1929" s="16">
        <v>0</v>
      </c>
      <c r="Y1929" s="18">
        <v>125.98739999999999</v>
      </c>
    </row>
    <row r="1930" spans="1:25" x14ac:dyDescent="0.3">
      <c r="A1930" s="13">
        <v>5951</v>
      </c>
      <c r="B1930" s="13" t="s">
        <v>4877</v>
      </c>
      <c r="C1930" s="21">
        <f>1/COUNTIF(B:B,'Store Data - 2017'!$B1930)</f>
        <v>0.25</v>
      </c>
      <c r="D1930" s="14">
        <v>42799</v>
      </c>
      <c r="E1930" s="14">
        <v>42799</v>
      </c>
      <c r="F1930" s="22" t="str">
        <f>TEXT('Store Data - 2017'!$D1930,"mmmm")</f>
        <v>March</v>
      </c>
      <c r="G1930" s="22" t="str">
        <f>TEXT('Store Data - 2017'!$D1930,"dddd")</f>
        <v>Sunday</v>
      </c>
      <c r="H1930" s="13" t="s">
        <v>760</v>
      </c>
      <c r="I1930" s="13" t="s">
        <v>283</v>
      </c>
      <c r="J1930" s="13" t="s">
        <v>284</v>
      </c>
      <c r="K1930" s="21">
        <f>1/COUNTIF(J:J,'Store Data - 2017'!$J1930)</f>
        <v>0.2</v>
      </c>
      <c r="L1930" s="13" t="s">
        <v>57</v>
      </c>
      <c r="M1930" s="13" t="s">
        <v>26</v>
      </c>
      <c r="N1930" s="13" t="s">
        <v>4878</v>
      </c>
      <c r="O1930" s="13" t="s">
        <v>468</v>
      </c>
      <c r="P1930" s="13">
        <v>38671</v>
      </c>
      <c r="Q1930" s="13" t="s">
        <v>29</v>
      </c>
      <c r="R1930" s="13" t="s">
        <v>1292</v>
      </c>
      <c r="S1930" s="13" t="s">
        <v>31</v>
      </c>
      <c r="T1930" s="13" t="s">
        <v>190</v>
      </c>
      <c r="U1930" s="13" t="s">
        <v>1293</v>
      </c>
      <c r="V1930" s="15">
        <v>262.24</v>
      </c>
      <c r="W1930" s="13">
        <v>2</v>
      </c>
      <c r="X1930" s="13">
        <v>0</v>
      </c>
      <c r="Y1930" s="15">
        <v>78.671999999999997</v>
      </c>
    </row>
    <row r="1931" spans="1:25" x14ac:dyDescent="0.3">
      <c r="A1931" s="16">
        <v>5952</v>
      </c>
      <c r="B1931" s="16" t="s">
        <v>4877</v>
      </c>
      <c r="C1931" s="21">
        <f>1/COUNTIF(B:B,'Store Data - 2017'!$B1931)</f>
        <v>0.25</v>
      </c>
      <c r="D1931" s="17">
        <v>42799</v>
      </c>
      <c r="E1931" s="17">
        <v>42799</v>
      </c>
      <c r="F1931" s="22" t="str">
        <f>TEXT('Store Data - 2017'!$D1931,"mmmm")</f>
        <v>March</v>
      </c>
      <c r="G1931" s="22" t="str">
        <f>TEXT('Store Data - 2017'!$D1931,"dddd")</f>
        <v>Sunday</v>
      </c>
      <c r="H1931" s="16" t="s">
        <v>760</v>
      </c>
      <c r="I1931" s="16" t="s">
        <v>283</v>
      </c>
      <c r="J1931" s="16" t="s">
        <v>284</v>
      </c>
      <c r="K1931" s="21">
        <f>1/COUNTIF(J:J,'Store Data - 2017'!$J1931)</f>
        <v>0.2</v>
      </c>
      <c r="L1931" s="16" t="s">
        <v>57</v>
      </c>
      <c r="M1931" s="16" t="s">
        <v>26</v>
      </c>
      <c r="N1931" s="16" t="s">
        <v>4878</v>
      </c>
      <c r="O1931" s="16" t="s">
        <v>468</v>
      </c>
      <c r="P1931" s="16">
        <v>38671</v>
      </c>
      <c r="Q1931" s="16" t="s">
        <v>29</v>
      </c>
      <c r="R1931" s="16" t="s">
        <v>1341</v>
      </c>
      <c r="S1931" s="16" t="s">
        <v>31</v>
      </c>
      <c r="T1931" s="16" t="s">
        <v>84</v>
      </c>
      <c r="U1931" s="16" t="s">
        <v>4881</v>
      </c>
      <c r="V1931" s="18">
        <v>234.36</v>
      </c>
      <c r="W1931" s="16">
        <v>6</v>
      </c>
      <c r="X1931" s="16">
        <v>0</v>
      </c>
      <c r="Y1931" s="18">
        <v>112.4928</v>
      </c>
    </row>
    <row r="1932" spans="1:25" x14ac:dyDescent="0.3">
      <c r="A1932" s="13">
        <v>5953</v>
      </c>
      <c r="B1932" s="13" t="s">
        <v>4882</v>
      </c>
      <c r="C1932" s="21">
        <f>1/COUNTIF(B:B,'Store Data - 2017'!$B1932)</f>
        <v>1</v>
      </c>
      <c r="D1932" s="14">
        <v>42840</v>
      </c>
      <c r="E1932" s="14">
        <v>42846</v>
      </c>
      <c r="F1932" s="22" t="str">
        <f>TEXT('Store Data - 2017'!$D1932,"mmmm")</f>
        <v>April</v>
      </c>
      <c r="G1932" s="22" t="str">
        <f>TEXT('Store Data - 2017'!$D1932,"dddd")</f>
        <v>Saturday</v>
      </c>
      <c r="H1932" s="13" t="s">
        <v>22</v>
      </c>
      <c r="I1932" s="13" t="s">
        <v>1500</v>
      </c>
      <c r="J1932" s="13" t="s">
        <v>1501</v>
      </c>
      <c r="K1932" s="21">
        <f>1/COUNTIF(J:J,'Store Data - 2017'!$J1932)</f>
        <v>0.25</v>
      </c>
      <c r="L1932" s="13" t="s">
        <v>48</v>
      </c>
      <c r="M1932" s="13" t="s">
        <v>26</v>
      </c>
      <c r="N1932" s="13" t="s">
        <v>49</v>
      </c>
      <c r="O1932" s="13" t="s">
        <v>50</v>
      </c>
      <c r="P1932" s="13">
        <v>77041</v>
      </c>
      <c r="Q1932" s="13" t="s">
        <v>51</v>
      </c>
      <c r="R1932" s="13" t="s">
        <v>4883</v>
      </c>
      <c r="S1932" s="13" t="s">
        <v>31</v>
      </c>
      <c r="T1932" s="13" t="s">
        <v>32</v>
      </c>
      <c r="U1932" s="13" t="s">
        <v>4884</v>
      </c>
      <c r="V1932" s="15">
        <v>20.736000000000001</v>
      </c>
      <c r="W1932" s="13">
        <v>4</v>
      </c>
      <c r="X1932" s="13">
        <v>0.2</v>
      </c>
      <c r="Y1932" s="15">
        <v>7.2576000000000001</v>
      </c>
    </row>
    <row r="1933" spans="1:25" x14ac:dyDescent="0.3">
      <c r="A1933" s="16">
        <v>5961</v>
      </c>
      <c r="B1933" s="16" t="s">
        <v>4885</v>
      </c>
      <c r="C1933" s="21">
        <f>1/COUNTIF(B:B,'Store Data - 2017'!$B1933)</f>
        <v>1</v>
      </c>
      <c r="D1933" s="17">
        <v>42775</v>
      </c>
      <c r="E1933" s="17">
        <v>42780</v>
      </c>
      <c r="F1933" s="22" t="str">
        <f>TEXT('Store Data - 2017'!$D1933,"mmmm")</f>
        <v>February</v>
      </c>
      <c r="G1933" s="22" t="str">
        <f>TEXT('Store Data - 2017'!$D1933,"dddd")</f>
        <v>Thursday</v>
      </c>
      <c r="H1933" s="16" t="s">
        <v>35</v>
      </c>
      <c r="I1933" s="16" t="s">
        <v>4886</v>
      </c>
      <c r="J1933" s="16" t="s">
        <v>4887</v>
      </c>
      <c r="K1933" s="21">
        <f>1/COUNTIF(J:J,'Store Data - 2017'!$J1933)</f>
        <v>0.33333333333333331</v>
      </c>
      <c r="L1933" s="16" t="s">
        <v>57</v>
      </c>
      <c r="M1933" s="16" t="s">
        <v>26</v>
      </c>
      <c r="N1933" s="16" t="s">
        <v>452</v>
      </c>
      <c r="O1933" s="16" t="s">
        <v>134</v>
      </c>
      <c r="P1933" s="16">
        <v>90045</v>
      </c>
      <c r="Q1933" s="16" t="s">
        <v>120</v>
      </c>
      <c r="R1933" s="16" t="s">
        <v>4062</v>
      </c>
      <c r="S1933" s="16" t="s">
        <v>42</v>
      </c>
      <c r="T1933" s="16" t="s">
        <v>87</v>
      </c>
      <c r="U1933" s="16" t="s">
        <v>4063</v>
      </c>
      <c r="V1933" s="18">
        <v>21.12</v>
      </c>
      <c r="W1933" s="16">
        <v>4</v>
      </c>
      <c r="X1933" s="16">
        <v>0</v>
      </c>
      <c r="Y1933" s="18">
        <v>6.5472000000000001</v>
      </c>
    </row>
    <row r="1934" spans="1:25" x14ac:dyDescent="0.3">
      <c r="A1934" s="13">
        <v>5965</v>
      </c>
      <c r="B1934" s="13" t="s">
        <v>4888</v>
      </c>
      <c r="C1934" s="21">
        <f>1/COUNTIF(B:B,'Store Data - 2017'!$B1934)</f>
        <v>0.33333333333333331</v>
      </c>
      <c r="D1934" s="14">
        <v>42967</v>
      </c>
      <c r="E1934" s="14">
        <v>42972</v>
      </c>
      <c r="F1934" s="22" t="str">
        <f>TEXT('Store Data - 2017'!$D1934,"mmmm")</f>
        <v>August</v>
      </c>
      <c r="G1934" s="22" t="str">
        <f>TEXT('Store Data - 2017'!$D1934,"dddd")</f>
        <v>Sunday</v>
      </c>
      <c r="H1934" s="13" t="s">
        <v>22</v>
      </c>
      <c r="I1934" s="13" t="s">
        <v>4889</v>
      </c>
      <c r="J1934" s="13" t="s">
        <v>4890</v>
      </c>
      <c r="K1934" s="21">
        <f>1/COUNTIF(J:J,'Store Data - 2017'!$J1934)</f>
        <v>0.25</v>
      </c>
      <c r="L1934" s="13" t="s">
        <v>57</v>
      </c>
      <c r="M1934" s="13" t="s">
        <v>26</v>
      </c>
      <c r="N1934" s="13" t="s">
        <v>133</v>
      </c>
      <c r="O1934" s="13" t="s">
        <v>134</v>
      </c>
      <c r="P1934" s="13">
        <v>94109</v>
      </c>
      <c r="Q1934" s="13" t="s">
        <v>120</v>
      </c>
      <c r="R1934" s="13" t="s">
        <v>4891</v>
      </c>
      <c r="S1934" s="13" t="s">
        <v>31</v>
      </c>
      <c r="T1934" s="13" t="s">
        <v>725</v>
      </c>
      <c r="U1934" s="13" t="s">
        <v>4892</v>
      </c>
      <c r="V1934" s="15">
        <v>17.22</v>
      </c>
      <c r="W1934" s="13">
        <v>3</v>
      </c>
      <c r="X1934" s="13">
        <v>0</v>
      </c>
      <c r="Y1934" s="15">
        <v>5.1660000000000004</v>
      </c>
    </row>
    <row r="1935" spans="1:25" x14ac:dyDescent="0.3">
      <c r="A1935" s="16">
        <v>5966</v>
      </c>
      <c r="B1935" s="16" t="s">
        <v>4888</v>
      </c>
      <c r="C1935" s="21">
        <f>1/COUNTIF(B:B,'Store Data - 2017'!$B1935)</f>
        <v>0.33333333333333331</v>
      </c>
      <c r="D1935" s="17">
        <v>42967</v>
      </c>
      <c r="E1935" s="17">
        <v>42972</v>
      </c>
      <c r="F1935" s="22" t="str">
        <f>TEXT('Store Data - 2017'!$D1935,"mmmm")</f>
        <v>August</v>
      </c>
      <c r="G1935" s="22" t="str">
        <f>TEXT('Store Data - 2017'!$D1935,"dddd")</f>
        <v>Sunday</v>
      </c>
      <c r="H1935" s="16" t="s">
        <v>22</v>
      </c>
      <c r="I1935" s="16" t="s">
        <v>4889</v>
      </c>
      <c r="J1935" s="16" t="s">
        <v>4890</v>
      </c>
      <c r="K1935" s="21">
        <f>1/COUNTIF(J:J,'Store Data - 2017'!$J1935)</f>
        <v>0.25</v>
      </c>
      <c r="L1935" s="16" t="s">
        <v>57</v>
      </c>
      <c r="M1935" s="16" t="s">
        <v>26</v>
      </c>
      <c r="N1935" s="16" t="s">
        <v>133</v>
      </c>
      <c r="O1935" s="16" t="s">
        <v>134</v>
      </c>
      <c r="P1935" s="16">
        <v>94109</v>
      </c>
      <c r="Q1935" s="16" t="s">
        <v>120</v>
      </c>
      <c r="R1935" s="16" t="s">
        <v>4893</v>
      </c>
      <c r="S1935" s="16" t="s">
        <v>31</v>
      </c>
      <c r="T1935" s="16" t="s">
        <v>70</v>
      </c>
      <c r="U1935" s="16" t="s">
        <v>4894</v>
      </c>
      <c r="V1935" s="18">
        <v>226.56</v>
      </c>
      <c r="W1935" s="16">
        <v>6</v>
      </c>
      <c r="X1935" s="16">
        <v>0</v>
      </c>
      <c r="Y1935" s="18">
        <v>63.436799999999998</v>
      </c>
    </row>
    <row r="1936" spans="1:25" x14ac:dyDescent="0.3">
      <c r="A1936" s="13">
        <v>5967</v>
      </c>
      <c r="B1936" s="13" t="s">
        <v>4888</v>
      </c>
      <c r="C1936" s="21">
        <f>1/COUNTIF(B:B,'Store Data - 2017'!$B1936)</f>
        <v>0.33333333333333331</v>
      </c>
      <c r="D1936" s="14">
        <v>42967</v>
      </c>
      <c r="E1936" s="14">
        <v>42972</v>
      </c>
      <c r="F1936" s="22" t="str">
        <f>TEXT('Store Data - 2017'!$D1936,"mmmm")</f>
        <v>August</v>
      </c>
      <c r="G1936" s="22" t="str">
        <f>TEXT('Store Data - 2017'!$D1936,"dddd")</f>
        <v>Sunday</v>
      </c>
      <c r="H1936" s="13" t="s">
        <v>22</v>
      </c>
      <c r="I1936" s="13" t="s">
        <v>4889</v>
      </c>
      <c r="J1936" s="13" t="s">
        <v>4890</v>
      </c>
      <c r="K1936" s="21">
        <f>1/COUNTIF(J:J,'Store Data - 2017'!$J1936)</f>
        <v>0.25</v>
      </c>
      <c r="L1936" s="13" t="s">
        <v>57</v>
      </c>
      <c r="M1936" s="13" t="s">
        <v>26</v>
      </c>
      <c r="N1936" s="13" t="s">
        <v>133</v>
      </c>
      <c r="O1936" s="13" t="s">
        <v>134</v>
      </c>
      <c r="P1936" s="13">
        <v>94109</v>
      </c>
      <c r="Q1936" s="13" t="s">
        <v>120</v>
      </c>
      <c r="R1936" s="13" t="s">
        <v>4895</v>
      </c>
      <c r="S1936" s="13" t="s">
        <v>61</v>
      </c>
      <c r="T1936" s="13" t="s">
        <v>62</v>
      </c>
      <c r="U1936" s="13" t="s">
        <v>4896</v>
      </c>
      <c r="V1936" s="15">
        <v>107.88</v>
      </c>
      <c r="W1936" s="13">
        <v>3</v>
      </c>
      <c r="X1936" s="13">
        <v>0.2</v>
      </c>
      <c r="Y1936" s="15">
        <v>10.788</v>
      </c>
    </row>
    <row r="1937" spans="1:25" x14ac:dyDescent="0.3">
      <c r="A1937" s="16">
        <v>5973</v>
      </c>
      <c r="B1937" s="16" t="s">
        <v>4897</v>
      </c>
      <c r="C1937" s="21">
        <f>1/COUNTIF(B:B,'Store Data - 2017'!$B1937)</f>
        <v>1</v>
      </c>
      <c r="D1937" s="17">
        <v>42772</v>
      </c>
      <c r="E1937" s="17">
        <v>42777</v>
      </c>
      <c r="F1937" s="22" t="str">
        <f>TEXT('Store Data - 2017'!$D1937,"mmmm")</f>
        <v>February</v>
      </c>
      <c r="G1937" s="22" t="str">
        <f>TEXT('Store Data - 2017'!$D1937,"dddd")</f>
        <v>Monday</v>
      </c>
      <c r="H1937" s="16" t="s">
        <v>22</v>
      </c>
      <c r="I1937" s="16" t="s">
        <v>4898</v>
      </c>
      <c r="J1937" s="16" t="s">
        <v>4899</v>
      </c>
      <c r="K1937" s="21">
        <f>1/COUNTIF(J:J,'Store Data - 2017'!$J1937)</f>
        <v>0.5</v>
      </c>
      <c r="L1937" s="16" t="s">
        <v>25</v>
      </c>
      <c r="M1937" s="16" t="s">
        <v>26</v>
      </c>
      <c r="N1937" s="16" t="s">
        <v>126</v>
      </c>
      <c r="O1937" s="16" t="s">
        <v>127</v>
      </c>
      <c r="P1937" s="16">
        <v>10024</v>
      </c>
      <c r="Q1937" s="16" t="s">
        <v>40</v>
      </c>
      <c r="R1937" s="16" t="s">
        <v>3121</v>
      </c>
      <c r="S1937" s="16" t="s">
        <v>42</v>
      </c>
      <c r="T1937" s="16" t="s">
        <v>425</v>
      </c>
      <c r="U1937" s="16" t="s">
        <v>3122</v>
      </c>
      <c r="V1937" s="18">
        <v>240.78399999999999</v>
      </c>
      <c r="W1937" s="16">
        <v>1</v>
      </c>
      <c r="X1937" s="16">
        <v>0.2</v>
      </c>
      <c r="Y1937" s="18">
        <v>30.097999999999999</v>
      </c>
    </row>
    <row r="1938" spans="1:25" x14ac:dyDescent="0.3">
      <c r="A1938" s="13">
        <v>5976</v>
      </c>
      <c r="B1938" s="13" t="s">
        <v>4900</v>
      </c>
      <c r="C1938" s="21">
        <f>1/COUNTIF(B:B,'Store Data - 2017'!$B1938)</f>
        <v>0.5</v>
      </c>
      <c r="D1938" s="14">
        <v>42929</v>
      </c>
      <c r="E1938" s="14">
        <v>42933</v>
      </c>
      <c r="F1938" s="22" t="str">
        <f>TEXT('Store Data - 2017'!$D1938,"mmmm")</f>
        <v>July</v>
      </c>
      <c r="G1938" s="22" t="str">
        <f>TEXT('Store Data - 2017'!$D1938,"dddd")</f>
        <v>Thursday</v>
      </c>
      <c r="H1938" s="13" t="s">
        <v>22</v>
      </c>
      <c r="I1938" s="13" t="s">
        <v>4901</v>
      </c>
      <c r="J1938" s="13" t="s">
        <v>4902</v>
      </c>
      <c r="K1938" s="21">
        <f>1/COUNTIF(J:J,'Store Data - 2017'!$J1938)</f>
        <v>0.5</v>
      </c>
      <c r="L1938" s="13" t="s">
        <v>57</v>
      </c>
      <c r="M1938" s="13" t="s">
        <v>26</v>
      </c>
      <c r="N1938" s="13" t="s">
        <v>3207</v>
      </c>
      <c r="O1938" s="13" t="s">
        <v>3208</v>
      </c>
      <c r="P1938" s="13">
        <v>66212</v>
      </c>
      <c r="Q1938" s="13" t="s">
        <v>51</v>
      </c>
      <c r="R1938" s="13" t="s">
        <v>4542</v>
      </c>
      <c r="S1938" s="13" t="s">
        <v>31</v>
      </c>
      <c r="T1938" s="13" t="s">
        <v>70</v>
      </c>
      <c r="U1938" s="13" t="s">
        <v>4543</v>
      </c>
      <c r="V1938" s="15">
        <v>360.38</v>
      </c>
      <c r="W1938" s="13">
        <v>2</v>
      </c>
      <c r="X1938" s="13">
        <v>0</v>
      </c>
      <c r="Y1938" s="15">
        <v>93.698800000000006</v>
      </c>
    </row>
    <row r="1939" spans="1:25" x14ac:dyDescent="0.3">
      <c r="A1939" s="16">
        <v>5977</v>
      </c>
      <c r="B1939" s="16" t="s">
        <v>4900</v>
      </c>
      <c r="C1939" s="21">
        <f>1/COUNTIF(B:B,'Store Data - 2017'!$B1939)</f>
        <v>0.5</v>
      </c>
      <c r="D1939" s="17">
        <v>42929</v>
      </c>
      <c r="E1939" s="17">
        <v>42933</v>
      </c>
      <c r="F1939" s="22" t="str">
        <f>TEXT('Store Data - 2017'!$D1939,"mmmm")</f>
        <v>July</v>
      </c>
      <c r="G1939" s="22" t="str">
        <f>TEXT('Store Data - 2017'!$D1939,"dddd")</f>
        <v>Thursday</v>
      </c>
      <c r="H1939" s="16" t="s">
        <v>22</v>
      </c>
      <c r="I1939" s="16" t="s">
        <v>4901</v>
      </c>
      <c r="J1939" s="16" t="s">
        <v>4902</v>
      </c>
      <c r="K1939" s="21">
        <f>1/COUNTIF(J:J,'Store Data - 2017'!$J1939)</f>
        <v>0.5</v>
      </c>
      <c r="L1939" s="16" t="s">
        <v>57</v>
      </c>
      <c r="M1939" s="16" t="s">
        <v>26</v>
      </c>
      <c r="N1939" s="16" t="s">
        <v>3207</v>
      </c>
      <c r="O1939" s="16" t="s">
        <v>3208</v>
      </c>
      <c r="P1939" s="16">
        <v>66212</v>
      </c>
      <c r="Q1939" s="16" t="s">
        <v>51</v>
      </c>
      <c r="R1939" s="16" t="s">
        <v>2925</v>
      </c>
      <c r="S1939" s="16" t="s">
        <v>31</v>
      </c>
      <c r="T1939" s="16" t="s">
        <v>32</v>
      </c>
      <c r="U1939" s="16" t="s">
        <v>2926</v>
      </c>
      <c r="V1939" s="18">
        <v>13.56</v>
      </c>
      <c r="W1939" s="16">
        <v>2</v>
      </c>
      <c r="X1939" s="16">
        <v>0</v>
      </c>
      <c r="Y1939" s="18">
        <v>6.2375999999999996</v>
      </c>
    </row>
    <row r="1940" spans="1:25" x14ac:dyDescent="0.3">
      <c r="A1940" s="13">
        <v>5978</v>
      </c>
      <c r="B1940" s="13" t="s">
        <v>4903</v>
      </c>
      <c r="C1940" s="21">
        <f>1/COUNTIF(B:B,'Store Data - 2017'!$B1940)</f>
        <v>1</v>
      </c>
      <c r="D1940" s="14">
        <v>42849</v>
      </c>
      <c r="E1940" s="14">
        <v>42850</v>
      </c>
      <c r="F1940" s="22" t="str">
        <f>TEXT('Store Data - 2017'!$D1940,"mmmm")</f>
        <v>April</v>
      </c>
      <c r="G1940" s="22" t="str">
        <f>TEXT('Store Data - 2017'!$D1940,"dddd")</f>
        <v>Monday</v>
      </c>
      <c r="H1940" s="13" t="s">
        <v>80</v>
      </c>
      <c r="I1940" s="13" t="s">
        <v>2325</v>
      </c>
      <c r="J1940" s="13" t="s">
        <v>2326</v>
      </c>
      <c r="K1940" s="21">
        <f>1/COUNTIF(J:J,'Store Data - 2017'!$J1940)</f>
        <v>0.1111111111111111</v>
      </c>
      <c r="L1940" s="13" t="s">
        <v>25</v>
      </c>
      <c r="M1940" s="13" t="s">
        <v>26</v>
      </c>
      <c r="N1940" s="13" t="s">
        <v>3486</v>
      </c>
      <c r="O1940" s="13" t="s">
        <v>157</v>
      </c>
      <c r="P1940" s="13">
        <v>85204</v>
      </c>
      <c r="Q1940" s="13" t="s">
        <v>120</v>
      </c>
      <c r="R1940" s="13" t="s">
        <v>854</v>
      </c>
      <c r="S1940" s="13" t="s">
        <v>61</v>
      </c>
      <c r="T1940" s="13" t="s">
        <v>62</v>
      </c>
      <c r="U1940" s="13" t="s">
        <v>855</v>
      </c>
      <c r="V1940" s="15">
        <v>552</v>
      </c>
      <c r="W1940" s="13">
        <v>10</v>
      </c>
      <c r="X1940" s="13">
        <v>0.2</v>
      </c>
      <c r="Y1940" s="15">
        <v>34.5</v>
      </c>
    </row>
    <row r="1941" spans="1:25" x14ac:dyDescent="0.3">
      <c r="A1941" s="16">
        <v>5984</v>
      </c>
      <c r="B1941" s="16" t="s">
        <v>4904</v>
      </c>
      <c r="C1941" s="21">
        <f>1/COUNTIF(B:B,'Store Data - 2017'!$B1941)</f>
        <v>1</v>
      </c>
      <c r="D1941" s="17">
        <v>42994</v>
      </c>
      <c r="E1941" s="17">
        <v>42996</v>
      </c>
      <c r="F1941" s="22" t="str">
        <f>TEXT('Store Data - 2017'!$D1941,"mmmm")</f>
        <v>September</v>
      </c>
      <c r="G1941" s="22" t="str">
        <f>TEXT('Store Data - 2017'!$D1941,"dddd")</f>
        <v>Saturday</v>
      </c>
      <c r="H1941" s="16" t="s">
        <v>35</v>
      </c>
      <c r="I1941" s="16" t="s">
        <v>4905</v>
      </c>
      <c r="J1941" s="16" t="s">
        <v>4906</v>
      </c>
      <c r="K1941" s="21">
        <f>1/COUNTIF(J:J,'Store Data - 2017'!$J1941)</f>
        <v>1</v>
      </c>
      <c r="L1941" s="16" t="s">
        <v>25</v>
      </c>
      <c r="M1941" s="16" t="s">
        <v>26</v>
      </c>
      <c r="N1941" s="16" t="s">
        <v>38</v>
      </c>
      <c r="O1941" s="16" t="s">
        <v>39</v>
      </c>
      <c r="P1941" s="16">
        <v>19143</v>
      </c>
      <c r="Q1941" s="16" t="s">
        <v>40</v>
      </c>
      <c r="R1941" s="16" t="s">
        <v>3962</v>
      </c>
      <c r="S1941" s="16" t="s">
        <v>31</v>
      </c>
      <c r="T1941" s="16" t="s">
        <v>32</v>
      </c>
      <c r="U1941" s="16" t="s">
        <v>3963</v>
      </c>
      <c r="V1941" s="18">
        <v>20.544</v>
      </c>
      <c r="W1941" s="16">
        <v>6</v>
      </c>
      <c r="X1941" s="16">
        <v>0.2</v>
      </c>
      <c r="Y1941" s="18">
        <v>6.42</v>
      </c>
    </row>
    <row r="1942" spans="1:25" x14ac:dyDescent="0.3">
      <c r="A1942" s="13">
        <v>5991</v>
      </c>
      <c r="B1942" s="13" t="s">
        <v>4907</v>
      </c>
      <c r="C1942" s="21">
        <f>1/COUNTIF(B:B,'Store Data - 2017'!$B1942)</f>
        <v>0.33333333333333331</v>
      </c>
      <c r="D1942" s="14">
        <v>42993</v>
      </c>
      <c r="E1942" s="14">
        <v>42999</v>
      </c>
      <c r="F1942" s="22" t="str">
        <f>TEXT('Store Data - 2017'!$D1942,"mmmm")</f>
        <v>September</v>
      </c>
      <c r="G1942" s="22" t="str">
        <f>TEXT('Store Data - 2017'!$D1942,"dddd")</f>
        <v>Friday</v>
      </c>
      <c r="H1942" s="13" t="s">
        <v>22</v>
      </c>
      <c r="I1942" s="13" t="s">
        <v>4188</v>
      </c>
      <c r="J1942" s="13" t="s">
        <v>4189</v>
      </c>
      <c r="K1942" s="21">
        <f>1/COUNTIF(J:J,'Store Data - 2017'!$J1942)</f>
        <v>0.25</v>
      </c>
      <c r="L1942" s="13" t="s">
        <v>25</v>
      </c>
      <c r="M1942" s="13" t="s">
        <v>26</v>
      </c>
      <c r="N1942" s="13" t="s">
        <v>452</v>
      </c>
      <c r="O1942" s="13" t="s">
        <v>134</v>
      </c>
      <c r="P1942" s="13">
        <v>90049</v>
      </c>
      <c r="Q1942" s="13" t="s">
        <v>120</v>
      </c>
      <c r="R1942" s="13" t="s">
        <v>4908</v>
      </c>
      <c r="S1942" s="13" t="s">
        <v>31</v>
      </c>
      <c r="T1942" s="13" t="s">
        <v>84</v>
      </c>
      <c r="U1942" s="13" t="s">
        <v>4909</v>
      </c>
      <c r="V1942" s="15">
        <v>2357.4879999999998</v>
      </c>
      <c r="W1942" s="13">
        <v>7</v>
      </c>
      <c r="X1942" s="13">
        <v>0.2</v>
      </c>
      <c r="Y1942" s="15">
        <v>884.05799999999999</v>
      </c>
    </row>
    <row r="1943" spans="1:25" x14ac:dyDescent="0.3">
      <c r="A1943" s="16">
        <v>5992</v>
      </c>
      <c r="B1943" s="16" t="s">
        <v>4907</v>
      </c>
      <c r="C1943" s="21">
        <f>1/COUNTIF(B:B,'Store Data - 2017'!$B1943)</f>
        <v>0.33333333333333331</v>
      </c>
      <c r="D1943" s="17">
        <v>42993</v>
      </c>
      <c r="E1943" s="17">
        <v>42999</v>
      </c>
      <c r="F1943" s="22" t="str">
        <f>TEXT('Store Data - 2017'!$D1943,"mmmm")</f>
        <v>September</v>
      </c>
      <c r="G1943" s="22" t="str">
        <f>TEXT('Store Data - 2017'!$D1943,"dddd")</f>
        <v>Friday</v>
      </c>
      <c r="H1943" s="16" t="s">
        <v>22</v>
      </c>
      <c r="I1943" s="16" t="s">
        <v>4188</v>
      </c>
      <c r="J1943" s="16" t="s">
        <v>4189</v>
      </c>
      <c r="K1943" s="21">
        <f>1/COUNTIF(J:J,'Store Data - 2017'!$J1943)</f>
        <v>0.25</v>
      </c>
      <c r="L1943" s="16" t="s">
        <v>25</v>
      </c>
      <c r="M1943" s="16" t="s">
        <v>26</v>
      </c>
      <c r="N1943" s="16" t="s">
        <v>452</v>
      </c>
      <c r="O1943" s="16" t="s">
        <v>134</v>
      </c>
      <c r="P1943" s="16">
        <v>90049</v>
      </c>
      <c r="Q1943" s="16" t="s">
        <v>120</v>
      </c>
      <c r="R1943" s="16" t="s">
        <v>242</v>
      </c>
      <c r="S1943" s="16" t="s">
        <v>61</v>
      </c>
      <c r="T1943" s="16" t="s">
        <v>62</v>
      </c>
      <c r="U1943" s="16" t="s">
        <v>243</v>
      </c>
      <c r="V1943" s="18">
        <v>369.54399999999998</v>
      </c>
      <c r="W1943" s="16">
        <v>7</v>
      </c>
      <c r="X1943" s="16">
        <v>0.2</v>
      </c>
      <c r="Y1943" s="18">
        <v>32.335099999999997</v>
      </c>
    </row>
    <row r="1944" spans="1:25" x14ac:dyDescent="0.3">
      <c r="A1944" s="13">
        <v>5993</v>
      </c>
      <c r="B1944" s="13" t="s">
        <v>4907</v>
      </c>
      <c r="C1944" s="21">
        <f>1/COUNTIF(B:B,'Store Data - 2017'!$B1944)</f>
        <v>0.33333333333333331</v>
      </c>
      <c r="D1944" s="14">
        <v>42993</v>
      </c>
      <c r="E1944" s="14">
        <v>42999</v>
      </c>
      <c r="F1944" s="22" t="str">
        <f>TEXT('Store Data - 2017'!$D1944,"mmmm")</f>
        <v>September</v>
      </c>
      <c r="G1944" s="22" t="str">
        <f>TEXT('Store Data - 2017'!$D1944,"dddd")</f>
        <v>Friday</v>
      </c>
      <c r="H1944" s="13" t="s">
        <v>22</v>
      </c>
      <c r="I1944" s="13" t="s">
        <v>4188</v>
      </c>
      <c r="J1944" s="13" t="s">
        <v>4189</v>
      </c>
      <c r="K1944" s="21">
        <f>1/COUNTIF(J:J,'Store Data - 2017'!$J1944)</f>
        <v>0.25</v>
      </c>
      <c r="L1944" s="13" t="s">
        <v>25</v>
      </c>
      <c r="M1944" s="13" t="s">
        <v>26</v>
      </c>
      <c r="N1944" s="13" t="s">
        <v>452</v>
      </c>
      <c r="O1944" s="13" t="s">
        <v>134</v>
      </c>
      <c r="P1944" s="13">
        <v>90049</v>
      </c>
      <c r="Q1944" s="13" t="s">
        <v>120</v>
      </c>
      <c r="R1944" s="13" t="s">
        <v>491</v>
      </c>
      <c r="S1944" s="13" t="s">
        <v>42</v>
      </c>
      <c r="T1944" s="13" t="s">
        <v>43</v>
      </c>
      <c r="U1944" s="13" t="s">
        <v>492</v>
      </c>
      <c r="V1944" s="15">
        <v>184.75200000000001</v>
      </c>
      <c r="W1944" s="13">
        <v>3</v>
      </c>
      <c r="X1944" s="13">
        <v>0.2</v>
      </c>
      <c r="Y1944" s="15">
        <v>-20.784600000000001</v>
      </c>
    </row>
    <row r="1945" spans="1:25" x14ac:dyDescent="0.3">
      <c r="A1945" s="16">
        <v>6004</v>
      </c>
      <c r="B1945" s="16" t="s">
        <v>4910</v>
      </c>
      <c r="C1945" s="21">
        <f>1/COUNTIF(B:B,'Store Data - 2017'!$B1945)</f>
        <v>1</v>
      </c>
      <c r="D1945" s="17">
        <v>42999</v>
      </c>
      <c r="E1945" s="17">
        <v>43005</v>
      </c>
      <c r="F1945" s="22" t="str">
        <f>TEXT('Store Data - 2017'!$D1945,"mmmm")</f>
        <v>September</v>
      </c>
      <c r="G1945" s="22" t="str">
        <f>TEXT('Store Data - 2017'!$D1945,"dddd")</f>
        <v>Thursday</v>
      </c>
      <c r="H1945" s="16" t="s">
        <v>22</v>
      </c>
      <c r="I1945" s="16" t="s">
        <v>1915</v>
      </c>
      <c r="J1945" s="16" t="s">
        <v>1916</v>
      </c>
      <c r="K1945" s="21">
        <f>1/COUNTIF(J:J,'Store Data - 2017'!$J1945)</f>
        <v>0.5</v>
      </c>
      <c r="L1945" s="16" t="s">
        <v>25</v>
      </c>
      <c r="M1945" s="16" t="s">
        <v>26</v>
      </c>
      <c r="N1945" s="16" t="s">
        <v>687</v>
      </c>
      <c r="O1945" s="16" t="s">
        <v>68</v>
      </c>
      <c r="P1945" s="16">
        <v>33142</v>
      </c>
      <c r="Q1945" s="16" t="s">
        <v>29</v>
      </c>
      <c r="R1945" s="16" t="s">
        <v>4911</v>
      </c>
      <c r="S1945" s="16" t="s">
        <v>31</v>
      </c>
      <c r="T1945" s="16" t="s">
        <v>84</v>
      </c>
      <c r="U1945" s="16" t="s">
        <v>4912</v>
      </c>
      <c r="V1945" s="18">
        <v>12.294</v>
      </c>
      <c r="W1945" s="16">
        <v>1</v>
      </c>
      <c r="X1945" s="16">
        <v>0.7</v>
      </c>
      <c r="Y1945" s="18">
        <v>-8.6058000000000003</v>
      </c>
    </row>
    <row r="1946" spans="1:25" x14ac:dyDescent="0.3">
      <c r="A1946" s="13">
        <v>6005</v>
      </c>
      <c r="B1946" s="13" t="s">
        <v>4913</v>
      </c>
      <c r="C1946" s="21">
        <f>1/COUNTIF(B:B,'Store Data - 2017'!$B1946)</f>
        <v>1</v>
      </c>
      <c r="D1946" s="14">
        <v>42985</v>
      </c>
      <c r="E1946" s="14">
        <v>42989</v>
      </c>
      <c r="F1946" s="22" t="str">
        <f>TEXT('Store Data - 2017'!$D1946,"mmmm")</f>
        <v>September</v>
      </c>
      <c r="G1946" s="22" t="str">
        <f>TEXT('Store Data - 2017'!$D1946,"dddd")</f>
        <v>Thursday</v>
      </c>
      <c r="H1946" s="13" t="s">
        <v>22</v>
      </c>
      <c r="I1946" s="13" t="s">
        <v>4914</v>
      </c>
      <c r="J1946" s="13" t="s">
        <v>4915</v>
      </c>
      <c r="K1946" s="21">
        <f>1/COUNTIF(J:J,'Store Data - 2017'!$J1946)</f>
        <v>1</v>
      </c>
      <c r="L1946" s="13" t="s">
        <v>25</v>
      </c>
      <c r="M1946" s="13" t="s">
        <v>26</v>
      </c>
      <c r="N1946" s="13" t="s">
        <v>452</v>
      </c>
      <c r="O1946" s="13" t="s">
        <v>134</v>
      </c>
      <c r="P1946" s="13">
        <v>90004</v>
      </c>
      <c r="Q1946" s="13" t="s">
        <v>120</v>
      </c>
      <c r="R1946" s="13" t="s">
        <v>862</v>
      </c>
      <c r="S1946" s="13" t="s">
        <v>42</v>
      </c>
      <c r="T1946" s="13" t="s">
        <v>87</v>
      </c>
      <c r="U1946" s="13" t="s">
        <v>863</v>
      </c>
      <c r="V1946" s="15">
        <v>19.760000000000002</v>
      </c>
      <c r="W1946" s="13">
        <v>4</v>
      </c>
      <c r="X1946" s="13">
        <v>0</v>
      </c>
      <c r="Y1946" s="15">
        <v>8.2992000000000008</v>
      </c>
    </row>
    <row r="1947" spans="1:25" x14ac:dyDescent="0.3">
      <c r="A1947" s="16">
        <v>6007</v>
      </c>
      <c r="B1947" s="16" t="s">
        <v>4916</v>
      </c>
      <c r="C1947" s="21">
        <f>1/COUNTIF(B:B,'Store Data - 2017'!$B1947)</f>
        <v>1</v>
      </c>
      <c r="D1947" s="17">
        <v>43080</v>
      </c>
      <c r="E1947" s="17">
        <v>43087</v>
      </c>
      <c r="F1947" s="22" t="str">
        <f>TEXT('Store Data - 2017'!$D1947,"mmmm")</f>
        <v>December</v>
      </c>
      <c r="G1947" s="22" t="str">
        <f>TEXT('Store Data - 2017'!$D1947,"dddd")</f>
        <v>Monday</v>
      </c>
      <c r="H1947" s="16" t="s">
        <v>22</v>
      </c>
      <c r="I1947" s="16" t="s">
        <v>1523</v>
      </c>
      <c r="J1947" s="16" t="s">
        <v>1524</v>
      </c>
      <c r="K1947" s="21">
        <f>1/COUNTIF(J:J,'Store Data - 2017'!$J1947)</f>
        <v>0.125</v>
      </c>
      <c r="L1947" s="16" t="s">
        <v>57</v>
      </c>
      <c r="M1947" s="16" t="s">
        <v>26</v>
      </c>
      <c r="N1947" s="16" t="s">
        <v>4917</v>
      </c>
      <c r="O1947" s="16" t="s">
        <v>345</v>
      </c>
      <c r="P1947" s="16">
        <v>2740</v>
      </c>
      <c r="Q1947" s="16" t="s">
        <v>40</v>
      </c>
      <c r="R1947" s="16" t="s">
        <v>4701</v>
      </c>
      <c r="S1947" s="16" t="s">
        <v>61</v>
      </c>
      <c r="T1947" s="16" t="s">
        <v>62</v>
      </c>
      <c r="U1947" s="16" t="s">
        <v>4702</v>
      </c>
      <c r="V1947" s="18">
        <v>128.85</v>
      </c>
      <c r="W1947" s="16">
        <v>3</v>
      </c>
      <c r="X1947" s="16">
        <v>0</v>
      </c>
      <c r="Y1947" s="18">
        <v>3.8654999999999999</v>
      </c>
    </row>
    <row r="1948" spans="1:25" x14ac:dyDescent="0.3">
      <c r="A1948" s="13">
        <v>6008</v>
      </c>
      <c r="B1948" s="13" t="s">
        <v>4918</v>
      </c>
      <c r="C1948" s="21">
        <f>1/COUNTIF(B:B,'Store Data - 2017'!$B1948)</f>
        <v>1</v>
      </c>
      <c r="D1948" s="14">
        <v>42826</v>
      </c>
      <c r="E1948" s="14">
        <v>42828</v>
      </c>
      <c r="F1948" s="22" t="str">
        <f>TEXT('Store Data - 2017'!$D1948,"mmmm")</f>
        <v>April</v>
      </c>
      <c r="G1948" s="22" t="str">
        <f>TEXT('Store Data - 2017'!$D1948,"dddd")</f>
        <v>Saturday</v>
      </c>
      <c r="H1948" s="13" t="s">
        <v>80</v>
      </c>
      <c r="I1948" s="13" t="s">
        <v>983</v>
      </c>
      <c r="J1948" s="13" t="s">
        <v>984</v>
      </c>
      <c r="K1948" s="21">
        <f>1/COUNTIF(J:J,'Store Data - 2017'!$J1948)</f>
        <v>0.5</v>
      </c>
      <c r="L1948" s="13" t="s">
        <v>57</v>
      </c>
      <c r="M1948" s="13" t="s">
        <v>26</v>
      </c>
      <c r="N1948" s="13" t="s">
        <v>911</v>
      </c>
      <c r="O1948" s="13" t="s">
        <v>101</v>
      </c>
      <c r="P1948" s="13">
        <v>29501</v>
      </c>
      <c r="Q1948" s="13" t="s">
        <v>29</v>
      </c>
      <c r="R1948" s="13" t="s">
        <v>4919</v>
      </c>
      <c r="S1948" s="13" t="s">
        <v>42</v>
      </c>
      <c r="T1948" s="13" t="s">
        <v>87</v>
      </c>
      <c r="U1948" s="13" t="s">
        <v>4920</v>
      </c>
      <c r="V1948" s="15">
        <v>127.95</v>
      </c>
      <c r="W1948" s="13">
        <v>3</v>
      </c>
      <c r="X1948" s="13">
        <v>0</v>
      </c>
      <c r="Y1948" s="15">
        <v>21.7515</v>
      </c>
    </row>
    <row r="1949" spans="1:25" x14ac:dyDescent="0.3">
      <c r="A1949" s="16">
        <v>6024</v>
      </c>
      <c r="B1949" s="16" t="s">
        <v>4921</v>
      </c>
      <c r="C1949" s="21">
        <f>1/COUNTIF(B:B,'Store Data - 2017'!$B1949)</f>
        <v>1</v>
      </c>
      <c r="D1949" s="17">
        <v>42849</v>
      </c>
      <c r="E1949" s="17">
        <v>42852</v>
      </c>
      <c r="F1949" s="22" t="str">
        <f>TEXT('Store Data - 2017'!$D1949,"mmmm")</f>
        <v>April</v>
      </c>
      <c r="G1949" s="22" t="str">
        <f>TEXT('Store Data - 2017'!$D1949,"dddd")</f>
        <v>Monday</v>
      </c>
      <c r="H1949" s="16" t="s">
        <v>80</v>
      </c>
      <c r="I1949" s="16" t="s">
        <v>3830</v>
      </c>
      <c r="J1949" s="16" t="s">
        <v>3831</v>
      </c>
      <c r="K1949" s="21">
        <f>1/COUNTIF(J:J,'Store Data - 2017'!$J1949)</f>
        <v>0.14285714285714285</v>
      </c>
      <c r="L1949" s="16" t="s">
        <v>57</v>
      </c>
      <c r="M1949" s="16" t="s">
        <v>26</v>
      </c>
      <c r="N1949" s="16" t="s">
        <v>1487</v>
      </c>
      <c r="O1949" s="16" t="s">
        <v>396</v>
      </c>
      <c r="P1949" s="16">
        <v>2908</v>
      </c>
      <c r="Q1949" s="16" t="s">
        <v>40</v>
      </c>
      <c r="R1949" s="16" t="s">
        <v>4434</v>
      </c>
      <c r="S1949" s="16" t="s">
        <v>61</v>
      </c>
      <c r="T1949" s="16" t="s">
        <v>110</v>
      </c>
      <c r="U1949" s="16" t="s">
        <v>4435</v>
      </c>
      <c r="V1949" s="18">
        <v>69.98</v>
      </c>
      <c r="W1949" s="16">
        <v>2</v>
      </c>
      <c r="X1949" s="16">
        <v>0</v>
      </c>
      <c r="Y1949" s="18">
        <v>4.8986000000000001</v>
      </c>
    </row>
    <row r="1950" spans="1:25" x14ac:dyDescent="0.3">
      <c r="A1950" s="13">
        <v>6025</v>
      </c>
      <c r="B1950" s="13" t="s">
        <v>4922</v>
      </c>
      <c r="C1950" s="21">
        <f>1/COUNTIF(B:B,'Store Data - 2017'!$B1950)</f>
        <v>0.5</v>
      </c>
      <c r="D1950" s="14">
        <v>42971</v>
      </c>
      <c r="E1950" s="14">
        <v>42973</v>
      </c>
      <c r="F1950" s="22" t="str">
        <f>TEXT('Store Data - 2017'!$D1950,"mmmm")</f>
        <v>August</v>
      </c>
      <c r="G1950" s="22" t="str">
        <f>TEXT('Store Data - 2017'!$D1950,"dddd")</f>
        <v>Thursday</v>
      </c>
      <c r="H1950" s="13" t="s">
        <v>35</v>
      </c>
      <c r="I1950" s="13" t="s">
        <v>3593</v>
      </c>
      <c r="J1950" s="13" t="s">
        <v>3594</v>
      </c>
      <c r="K1950" s="21">
        <f>1/COUNTIF(J:J,'Store Data - 2017'!$J1950)</f>
        <v>0.16666666666666666</v>
      </c>
      <c r="L1950" s="13" t="s">
        <v>25</v>
      </c>
      <c r="M1950" s="13" t="s">
        <v>26</v>
      </c>
      <c r="N1950" s="13" t="s">
        <v>867</v>
      </c>
      <c r="O1950" s="13" t="s">
        <v>166</v>
      </c>
      <c r="P1950" s="13">
        <v>43130</v>
      </c>
      <c r="Q1950" s="13" t="s">
        <v>40</v>
      </c>
      <c r="R1950" s="13" t="s">
        <v>4453</v>
      </c>
      <c r="S1950" s="13" t="s">
        <v>31</v>
      </c>
      <c r="T1950" s="13" t="s">
        <v>190</v>
      </c>
      <c r="U1950" s="13" t="s">
        <v>4454</v>
      </c>
      <c r="V1950" s="15">
        <v>646.27200000000005</v>
      </c>
      <c r="W1950" s="13">
        <v>8</v>
      </c>
      <c r="X1950" s="13">
        <v>0.2</v>
      </c>
      <c r="Y1950" s="15">
        <v>64.627200000000002</v>
      </c>
    </row>
    <row r="1951" spans="1:25" x14ac:dyDescent="0.3">
      <c r="A1951" s="16">
        <v>6026</v>
      </c>
      <c r="B1951" s="16" t="s">
        <v>4922</v>
      </c>
      <c r="C1951" s="21">
        <f>1/COUNTIF(B:B,'Store Data - 2017'!$B1951)</f>
        <v>0.5</v>
      </c>
      <c r="D1951" s="17">
        <v>42971</v>
      </c>
      <c r="E1951" s="17">
        <v>42973</v>
      </c>
      <c r="F1951" s="22" t="str">
        <f>TEXT('Store Data - 2017'!$D1951,"mmmm")</f>
        <v>August</v>
      </c>
      <c r="G1951" s="22" t="str">
        <f>TEXT('Store Data - 2017'!$D1951,"dddd")</f>
        <v>Thursday</v>
      </c>
      <c r="H1951" s="16" t="s">
        <v>35</v>
      </c>
      <c r="I1951" s="16" t="s">
        <v>3593</v>
      </c>
      <c r="J1951" s="16" t="s">
        <v>3594</v>
      </c>
      <c r="K1951" s="21">
        <f>1/COUNTIF(J:J,'Store Data - 2017'!$J1951)</f>
        <v>0.16666666666666666</v>
      </c>
      <c r="L1951" s="16" t="s">
        <v>25</v>
      </c>
      <c r="M1951" s="16" t="s">
        <v>26</v>
      </c>
      <c r="N1951" s="16" t="s">
        <v>867</v>
      </c>
      <c r="O1951" s="16" t="s">
        <v>166</v>
      </c>
      <c r="P1951" s="16">
        <v>43130</v>
      </c>
      <c r="Q1951" s="16" t="s">
        <v>40</v>
      </c>
      <c r="R1951" s="16" t="s">
        <v>1036</v>
      </c>
      <c r="S1951" s="16" t="s">
        <v>31</v>
      </c>
      <c r="T1951" s="16" t="s">
        <v>32</v>
      </c>
      <c r="U1951" s="16" t="s">
        <v>3834</v>
      </c>
      <c r="V1951" s="18">
        <v>10.368</v>
      </c>
      <c r="W1951" s="16">
        <v>2</v>
      </c>
      <c r="X1951" s="16">
        <v>0.2</v>
      </c>
      <c r="Y1951" s="18">
        <v>3.7584</v>
      </c>
    </row>
    <row r="1952" spans="1:25" x14ac:dyDescent="0.3">
      <c r="A1952" s="13">
        <v>6027</v>
      </c>
      <c r="B1952" s="13" t="s">
        <v>4923</v>
      </c>
      <c r="C1952" s="21">
        <f>1/COUNTIF(B:B,'Store Data - 2017'!$B1952)</f>
        <v>0.5</v>
      </c>
      <c r="D1952" s="14">
        <v>42789</v>
      </c>
      <c r="E1952" s="14">
        <v>42796</v>
      </c>
      <c r="F1952" s="22" t="str">
        <f>TEXT('Store Data - 2017'!$D1952,"mmmm")</f>
        <v>February</v>
      </c>
      <c r="G1952" s="22" t="str">
        <f>TEXT('Store Data - 2017'!$D1952,"dddd")</f>
        <v>Thursday</v>
      </c>
      <c r="H1952" s="13" t="s">
        <v>22</v>
      </c>
      <c r="I1952" s="13" t="s">
        <v>2007</v>
      </c>
      <c r="J1952" s="13" t="s">
        <v>2008</v>
      </c>
      <c r="K1952" s="21">
        <f>1/COUNTIF(J:J,'Store Data - 2017'!$J1952)</f>
        <v>6.25E-2</v>
      </c>
      <c r="L1952" s="13" t="s">
        <v>57</v>
      </c>
      <c r="M1952" s="13" t="s">
        <v>26</v>
      </c>
      <c r="N1952" s="13" t="s">
        <v>432</v>
      </c>
      <c r="O1952" s="13" t="s">
        <v>433</v>
      </c>
      <c r="P1952" s="13">
        <v>98115</v>
      </c>
      <c r="Q1952" s="13" t="s">
        <v>120</v>
      </c>
      <c r="R1952" s="13" t="s">
        <v>4924</v>
      </c>
      <c r="S1952" s="13" t="s">
        <v>31</v>
      </c>
      <c r="T1952" s="13" t="s">
        <v>172</v>
      </c>
      <c r="U1952" s="13" t="s">
        <v>4925</v>
      </c>
      <c r="V1952" s="15">
        <v>8.4</v>
      </c>
      <c r="W1952" s="13">
        <v>5</v>
      </c>
      <c r="X1952" s="13">
        <v>0</v>
      </c>
      <c r="Y1952" s="15">
        <v>0.33600000000000002</v>
      </c>
    </row>
    <row r="1953" spans="1:25" x14ac:dyDescent="0.3">
      <c r="A1953" s="16">
        <v>6028</v>
      </c>
      <c r="B1953" s="16" t="s">
        <v>4923</v>
      </c>
      <c r="C1953" s="21">
        <f>1/COUNTIF(B:B,'Store Data - 2017'!$B1953)</f>
        <v>0.5</v>
      </c>
      <c r="D1953" s="17">
        <v>42789</v>
      </c>
      <c r="E1953" s="17">
        <v>42796</v>
      </c>
      <c r="F1953" s="22" t="str">
        <f>TEXT('Store Data - 2017'!$D1953,"mmmm")</f>
        <v>February</v>
      </c>
      <c r="G1953" s="22" t="str">
        <f>TEXT('Store Data - 2017'!$D1953,"dddd")</f>
        <v>Thursday</v>
      </c>
      <c r="H1953" s="16" t="s">
        <v>22</v>
      </c>
      <c r="I1953" s="16" t="s">
        <v>2007</v>
      </c>
      <c r="J1953" s="16" t="s">
        <v>2008</v>
      </c>
      <c r="K1953" s="21">
        <f>1/COUNTIF(J:J,'Store Data - 2017'!$J1953)</f>
        <v>6.25E-2</v>
      </c>
      <c r="L1953" s="16" t="s">
        <v>57</v>
      </c>
      <c r="M1953" s="16" t="s">
        <v>26</v>
      </c>
      <c r="N1953" s="16" t="s">
        <v>432</v>
      </c>
      <c r="O1953" s="16" t="s">
        <v>433</v>
      </c>
      <c r="P1953" s="16">
        <v>98115</v>
      </c>
      <c r="Q1953" s="16" t="s">
        <v>120</v>
      </c>
      <c r="R1953" s="16" t="s">
        <v>3050</v>
      </c>
      <c r="S1953" s="16" t="s">
        <v>61</v>
      </c>
      <c r="T1953" s="16" t="s">
        <v>62</v>
      </c>
      <c r="U1953" s="16" t="s">
        <v>3051</v>
      </c>
      <c r="V1953" s="18">
        <v>71.959999999999994</v>
      </c>
      <c r="W1953" s="16">
        <v>5</v>
      </c>
      <c r="X1953" s="16">
        <v>0.2</v>
      </c>
      <c r="Y1953" s="18">
        <v>25.186</v>
      </c>
    </row>
    <row r="1954" spans="1:25" x14ac:dyDescent="0.3">
      <c r="A1954" s="13">
        <v>6031</v>
      </c>
      <c r="B1954" s="13" t="s">
        <v>4926</v>
      </c>
      <c r="C1954" s="21">
        <f>1/COUNTIF(B:B,'Store Data - 2017'!$B1954)</f>
        <v>1</v>
      </c>
      <c r="D1954" s="14">
        <v>42922</v>
      </c>
      <c r="E1954" s="14">
        <v>42922</v>
      </c>
      <c r="F1954" s="22" t="str">
        <f>TEXT('Store Data - 2017'!$D1954,"mmmm")</f>
        <v>July</v>
      </c>
      <c r="G1954" s="22" t="str">
        <f>TEXT('Store Data - 2017'!$D1954,"dddd")</f>
        <v>Thursday</v>
      </c>
      <c r="H1954" s="13" t="s">
        <v>760</v>
      </c>
      <c r="I1954" s="13" t="s">
        <v>3805</v>
      </c>
      <c r="J1954" s="13" t="s">
        <v>3806</v>
      </c>
      <c r="K1954" s="21">
        <f>1/COUNTIF(J:J,'Store Data - 2017'!$J1954)</f>
        <v>0.5</v>
      </c>
      <c r="L1954" s="13" t="s">
        <v>25</v>
      </c>
      <c r="M1954" s="13" t="s">
        <v>26</v>
      </c>
      <c r="N1954" s="13" t="s">
        <v>687</v>
      </c>
      <c r="O1954" s="13" t="s">
        <v>68</v>
      </c>
      <c r="P1954" s="13">
        <v>33142</v>
      </c>
      <c r="Q1954" s="13" t="s">
        <v>29</v>
      </c>
      <c r="R1954" s="13" t="s">
        <v>1941</v>
      </c>
      <c r="S1954" s="13" t="s">
        <v>42</v>
      </c>
      <c r="T1954" s="13" t="s">
        <v>43</v>
      </c>
      <c r="U1954" s="13" t="s">
        <v>1942</v>
      </c>
      <c r="V1954" s="15">
        <v>239.24</v>
      </c>
      <c r="W1954" s="13">
        <v>1</v>
      </c>
      <c r="X1954" s="13">
        <v>0.2</v>
      </c>
      <c r="Y1954" s="15">
        <v>23.923999999999999</v>
      </c>
    </row>
    <row r="1955" spans="1:25" x14ac:dyDescent="0.3">
      <c r="A1955" s="16">
        <v>6033</v>
      </c>
      <c r="B1955" s="16" t="s">
        <v>4927</v>
      </c>
      <c r="C1955" s="21">
        <f>1/COUNTIF(B:B,'Store Data - 2017'!$B1955)</f>
        <v>1</v>
      </c>
      <c r="D1955" s="17">
        <v>42848</v>
      </c>
      <c r="E1955" s="17">
        <v>42850</v>
      </c>
      <c r="F1955" s="22" t="str">
        <f>TEXT('Store Data - 2017'!$D1955,"mmmm")</f>
        <v>April</v>
      </c>
      <c r="G1955" s="22" t="str">
        <f>TEXT('Store Data - 2017'!$D1955,"dddd")</f>
        <v>Sunday</v>
      </c>
      <c r="H1955" s="16" t="s">
        <v>80</v>
      </c>
      <c r="I1955" s="16" t="s">
        <v>342</v>
      </c>
      <c r="J1955" s="16" t="s">
        <v>343</v>
      </c>
      <c r="K1955" s="21">
        <f>1/COUNTIF(J:J,'Store Data - 2017'!$J1955)</f>
        <v>0.1111111111111111</v>
      </c>
      <c r="L1955" s="16" t="s">
        <v>25</v>
      </c>
      <c r="M1955" s="16" t="s">
        <v>26</v>
      </c>
      <c r="N1955" s="16" t="s">
        <v>126</v>
      </c>
      <c r="O1955" s="16" t="s">
        <v>127</v>
      </c>
      <c r="P1955" s="16">
        <v>10011</v>
      </c>
      <c r="Q1955" s="16" t="s">
        <v>40</v>
      </c>
      <c r="R1955" s="16" t="s">
        <v>4928</v>
      </c>
      <c r="S1955" s="16" t="s">
        <v>31</v>
      </c>
      <c r="T1955" s="16" t="s">
        <v>725</v>
      </c>
      <c r="U1955" s="16" t="s">
        <v>4929</v>
      </c>
      <c r="V1955" s="18">
        <v>54.9</v>
      </c>
      <c r="W1955" s="16">
        <v>5</v>
      </c>
      <c r="X1955" s="16">
        <v>0</v>
      </c>
      <c r="Y1955" s="18">
        <v>15.372</v>
      </c>
    </row>
    <row r="1956" spans="1:25" x14ac:dyDescent="0.3">
      <c r="A1956" s="13">
        <v>6041</v>
      </c>
      <c r="B1956" s="13" t="s">
        <v>4930</v>
      </c>
      <c r="C1956" s="21">
        <f>1/COUNTIF(B:B,'Store Data - 2017'!$B1956)</f>
        <v>0.5</v>
      </c>
      <c r="D1956" s="14">
        <v>43002</v>
      </c>
      <c r="E1956" s="14">
        <v>43007</v>
      </c>
      <c r="F1956" s="22" t="str">
        <f>TEXT('Store Data - 2017'!$D1956,"mmmm")</f>
        <v>September</v>
      </c>
      <c r="G1956" s="22" t="str">
        <f>TEXT('Store Data - 2017'!$D1956,"dddd")</f>
        <v>Sunday</v>
      </c>
      <c r="H1956" s="13" t="s">
        <v>22</v>
      </c>
      <c r="I1956" s="13" t="s">
        <v>4931</v>
      </c>
      <c r="J1956" s="13" t="s">
        <v>4932</v>
      </c>
      <c r="K1956" s="21">
        <f>1/COUNTIF(J:J,'Store Data - 2017'!$J1956)</f>
        <v>0.5</v>
      </c>
      <c r="L1956" s="13" t="s">
        <v>57</v>
      </c>
      <c r="M1956" s="13" t="s">
        <v>26</v>
      </c>
      <c r="N1956" s="13" t="s">
        <v>452</v>
      </c>
      <c r="O1956" s="13" t="s">
        <v>134</v>
      </c>
      <c r="P1956" s="13">
        <v>90008</v>
      </c>
      <c r="Q1956" s="13" t="s">
        <v>120</v>
      </c>
      <c r="R1956" s="13" t="s">
        <v>2239</v>
      </c>
      <c r="S1956" s="13" t="s">
        <v>61</v>
      </c>
      <c r="T1956" s="13" t="s">
        <v>62</v>
      </c>
      <c r="U1956" s="13" t="s">
        <v>2240</v>
      </c>
      <c r="V1956" s="15">
        <v>859.2</v>
      </c>
      <c r="W1956" s="13">
        <v>3</v>
      </c>
      <c r="X1956" s="13">
        <v>0.2</v>
      </c>
      <c r="Y1956" s="15">
        <v>75.180000000000007</v>
      </c>
    </row>
    <row r="1957" spans="1:25" x14ac:dyDescent="0.3">
      <c r="A1957" s="16">
        <v>6042</v>
      </c>
      <c r="B1957" s="16" t="s">
        <v>4930</v>
      </c>
      <c r="C1957" s="21">
        <f>1/COUNTIF(B:B,'Store Data - 2017'!$B1957)</f>
        <v>0.5</v>
      </c>
      <c r="D1957" s="17">
        <v>43002</v>
      </c>
      <c r="E1957" s="17">
        <v>43007</v>
      </c>
      <c r="F1957" s="22" t="str">
        <f>TEXT('Store Data - 2017'!$D1957,"mmmm")</f>
        <v>September</v>
      </c>
      <c r="G1957" s="22" t="str">
        <f>TEXT('Store Data - 2017'!$D1957,"dddd")</f>
        <v>Sunday</v>
      </c>
      <c r="H1957" s="16" t="s">
        <v>22</v>
      </c>
      <c r="I1957" s="16" t="s">
        <v>4931</v>
      </c>
      <c r="J1957" s="16" t="s">
        <v>4932</v>
      </c>
      <c r="K1957" s="21">
        <f>1/COUNTIF(J:J,'Store Data - 2017'!$J1957)</f>
        <v>0.5</v>
      </c>
      <c r="L1957" s="16" t="s">
        <v>57</v>
      </c>
      <c r="M1957" s="16" t="s">
        <v>26</v>
      </c>
      <c r="N1957" s="16" t="s">
        <v>452</v>
      </c>
      <c r="O1957" s="16" t="s">
        <v>134</v>
      </c>
      <c r="P1957" s="16">
        <v>90008</v>
      </c>
      <c r="Q1957" s="16" t="s">
        <v>120</v>
      </c>
      <c r="R1957" s="16" t="s">
        <v>4933</v>
      </c>
      <c r="S1957" s="16" t="s">
        <v>61</v>
      </c>
      <c r="T1957" s="16" t="s">
        <v>765</v>
      </c>
      <c r="U1957" s="16" t="s">
        <v>4934</v>
      </c>
      <c r="V1957" s="18">
        <v>506.28</v>
      </c>
      <c r="W1957" s="16">
        <v>3</v>
      </c>
      <c r="X1957" s="16">
        <v>0.2</v>
      </c>
      <c r="Y1957" s="18">
        <v>177.19800000000001</v>
      </c>
    </row>
    <row r="1958" spans="1:25" x14ac:dyDescent="0.3">
      <c r="A1958" s="13">
        <v>6044</v>
      </c>
      <c r="B1958" s="13" t="s">
        <v>4935</v>
      </c>
      <c r="C1958" s="21">
        <f>1/COUNTIF(B:B,'Store Data - 2017'!$B1958)</f>
        <v>0.5</v>
      </c>
      <c r="D1958" s="14">
        <v>42874</v>
      </c>
      <c r="E1958" s="14">
        <v>42879</v>
      </c>
      <c r="F1958" s="22" t="str">
        <f>TEXT('Store Data - 2017'!$D1958,"mmmm")</f>
        <v>May</v>
      </c>
      <c r="G1958" s="22" t="str">
        <f>TEXT('Store Data - 2017'!$D1958,"dddd")</f>
        <v>Friday</v>
      </c>
      <c r="H1958" s="13" t="s">
        <v>35</v>
      </c>
      <c r="I1958" s="13" t="s">
        <v>1664</v>
      </c>
      <c r="J1958" s="13" t="s">
        <v>1665</v>
      </c>
      <c r="K1958" s="21">
        <f>1/COUNTIF(J:J,'Store Data - 2017'!$J1958)</f>
        <v>8.3333333333333329E-2</v>
      </c>
      <c r="L1958" s="13" t="s">
        <v>57</v>
      </c>
      <c r="M1958" s="13" t="s">
        <v>26</v>
      </c>
      <c r="N1958" s="13" t="s">
        <v>4518</v>
      </c>
      <c r="O1958" s="13" t="s">
        <v>227</v>
      </c>
      <c r="P1958" s="13">
        <v>37918</v>
      </c>
      <c r="Q1958" s="13" t="s">
        <v>29</v>
      </c>
      <c r="R1958" s="13" t="s">
        <v>4190</v>
      </c>
      <c r="S1958" s="13" t="s">
        <v>42</v>
      </c>
      <c r="T1958" s="13" t="s">
        <v>43</v>
      </c>
      <c r="U1958" s="13" t="s">
        <v>4191</v>
      </c>
      <c r="V1958" s="15">
        <v>314.35199999999998</v>
      </c>
      <c r="W1958" s="13">
        <v>3</v>
      </c>
      <c r="X1958" s="13">
        <v>0.2</v>
      </c>
      <c r="Y1958" s="15">
        <v>-35.364600000000003</v>
      </c>
    </row>
    <row r="1959" spans="1:25" x14ac:dyDescent="0.3">
      <c r="A1959" s="16">
        <v>6045</v>
      </c>
      <c r="B1959" s="16" t="s">
        <v>4935</v>
      </c>
      <c r="C1959" s="21">
        <f>1/COUNTIF(B:B,'Store Data - 2017'!$B1959)</f>
        <v>0.5</v>
      </c>
      <c r="D1959" s="17">
        <v>42874</v>
      </c>
      <c r="E1959" s="17">
        <v>42879</v>
      </c>
      <c r="F1959" s="22" t="str">
        <f>TEXT('Store Data - 2017'!$D1959,"mmmm")</f>
        <v>May</v>
      </c>
      <c r="G1959" s="22" t="str">
        <f>TEXT('Store Data - 2017'!$D1959,"dddd")</f>
        <v>Friday</v>
      </c>
      <c r="H1959" s="16" t="s">
        <v>35</v>
      </c>
      <c r="I1959" s="16" t="s">
        <v>1664</v>
      </c>
      <c r="J1959" s="16" t="s">
        <v>1665</v>
      </c>
      <c r="K1959" s="21">
        <f>1/COUNTIF(J:J,'Store Data - 2017'!$J1959)</f>
        <v>8.3333333333333329E-2</v>
      </c>
      <c r="L1959" s="16" t="s">
        <v>57</v>
      </c>
      <c r="M1959" s="16" t="s">
        <v>26</v>
      </c>
      <c r="N1959" s="16" t="s">
        <v>4518</v>
      </c>
      <c r="O1959" s="16" t="s">
        <v>227</v>
      </c>
      <c r="P1959" s="16">
        <v>37918</v>
      </c>
      <c r="Q1959" s="16" t="s">
        <v>29</v>
      </c>
      <c r="R1959" s="16" t="s">
        <v>4936</v>
      </c>
      <c r="S1959" s="16" t="s">
        <v>31</v>
      </c>
      <c r="T1959" s="16" t="s">
        <v>32</v>
      </c>
      <c r="U1959" s="16" t="s">
        <v>4937</v>
      </c>
      <c r="V1959" s="18">
        <v>27.888000000000002</v>
      </c>
      <c r="W1959" s="16">
        <v>7</v>
      </c>
      <c r="X1959" s="16">
        <v>0.2</v>
      </c>
      <c r="Y1959" s="18">
        <v>10.109400000000001</v>
      </c>
    </row>
    <row r="1960" spans="1:25" x14ac:dyDescent="0.3">
      <c r="A1960" s="13">
        <v>6068</v>
      </c>
      <c r="B1960" s="13" t="s">
        <v>4938</v>
      </c>
      <c r="C1960" s="21">
        <f>1/COUNTIF(B:B,'Store Data - 2017'!$B1960)</f>
        <v>0.33333333333333331</v>
      </c>
      <c r="D1960" s="14">
        <v>42875</v>
      </c>
      <c r="E1960" s="14">
        <v>42879</v>
      </c>
      <c r="F1960" s="22" t="str">
        <f>TEXT('Store Data - 2017'!$D1960,"mmmm")</f>
        <v>May</v>
      </c>
      <c r="G1960" s="22" t="str">
        <f>TEXT('Store Data - 2017'!$D1960,"dddd")</f>
        <v>Saturday</v>
      </c>
      <c r="H1960" s="13" t="s">
        <v>22</v>
      </c>
      <c r="I1960" s="13" t="s">
        <v>712</v>
      </c>
      <c r="J1960" s="13" t="s">
        <v>713</v>
      </c>
      <c r="K1960" s="21">
        <f>1/COUNTIF(J:J,'Store Data - 2017'!$J1960)</f>
        <v>0.1111111111111111</v>
      </c>
      <c r="L1960" s="13" t="s">
        <v>48</v>
      </c>
      <c r="M1960" s="13" t="s">
        <v>26</v>
      </c>
      <c r="N1960" s="13" t="s">
        <v>2107</v>
      </c>
      <c r="O1960" s="13" t="s">
        <v>134</v>
      </c>
      <c r="P1960" s="13">
        <v>90712</v>
      </c>
      <c r="Q1960" s="13" t="s">
        <v>120</v>
      </c>
      <c r="R1960" s="13" t="s">
        <v>4939</v>
      </c>
      <c r="S1960" s="13" t="s">
        <v>42</v>
      </c>
      <c r="T1960" s="13" t="s">
        <v>43</v>
      </c>
      <c r="U1960" s="13" t="s">
        <v>4940</v>
      </c>
      <c r="V1960" s="15">
        <v>518.27200000000005</v>
      </c>
      <c r="W1960" s="13">
        <v>8</v>
      </c>
      <c r="X1960" s="13">
        <v>0.2</v>
      </c>
      <c r="Y1960" s="15">
        <v>-97.176000000000002</v>
      </c>
    </row>
    <row r="1961" spans="1:25" x14ac:dyDescent="0.3">
      <c r="A1961" s="16">
        <v>6069</v>
      </c>
      <c r="B1961" s="16" t="s">
        <v>4938</v>
      </c>
      <c r="C1961" s="21">
        <f>1/COUNTIF(B:B,'Store Data - 2017'!$B1961)</f>
        <v>0.33333333333333331</v>
      </c>
      <c r="D1961" s="17">
        <v>42875</v>
      </c>
      <c r="E1961" s="17">
        <v>42879</v>
      </c>
      <c r="F1961" s="22" t="str">
        <f>TEXT('Store Data - 2017'!$D1961,"mmmm")</f>
        <v>May</v>
      </c>
      <c r="G1961" s="22" t="str">
        <f>TEXT('Store Data - 2017'!$D1961,"dddd")</f>
        <v>Saturday</v>
      </c>
      <c r="H1961" s="16" t="s">
        <v>22</v>
      </c>
      <c r="I1961" s="16" t="s">
        <v>712</v>
      </c>
      <c r="J1961" s="16" t="s">
        <v>713</v>
      </c>
      <c r="K1961" s="21">
        <f>1/COUNTIF(J:J,'Store Data - 2017'!$J1961)</f>
        <v>0.1111111111111111</v>
      </c>
      <c r="L1961" s="16" t="s">
        <v>48</v>
      </c>
      <c r="M1961" s="16" t="s">
        <v>26</v>
      </c>
      <c r="N1961" s="16" t="s">
        <v>2107</v>
      </c>
      <c r="O1961" s="16" t="s">
        <v>134</v>
      </c>
      <c r="P1961" s="16">
        <v>90712</v>
      </c>
      <c r="Q1961" s="16" t="s">
        <v>120</v>
      </c>
      <c r="R1961" s="16" t="s">
        <v>4941</v>
      </c>
      <c r="S1961" s="16" t="s">
        <v>42</v>
      </c>
      <c r="T1961" s="16" t="s">
        <v>87</v>
      </c>
      <c r="U1961" s="16" t="s">
        <v>4942</v>
      </c>
      <c r="V1961" s="18">
        <v>6.98</v>
      </c>
      <c r="W1961" s="16">
        <v>1</v>
      </c>
      <c r="X1961" s="16">
        <v>0</v>
      </c>
      <c r="Y1961" s="18">
        <v>3.3504</v>
      </c>
    </row>
    <row r="1962" spans="1:25" x14ac:dyDescent="0.3">
      <c r="A1962" s="13">
        <v>6070</v>
      </c>
      <c r="B1962" s="13" t="s">
        <v>4938</v>
      </c>
      <c r="C1962" s="21">
        <f>1/COUNTIF(B:B,'Store Data - 2017'!$B1962)</f>
        <v>0.33333333333333331</v>
      </c>
      <c r="D1962" s="14">
        <v>42875</v>
      </c>
      <c r="E1962" s="14">
        <v>42879</v>
      </c>
      <c r="F1962" s="22" t="str">
        <f>TEXT('Store Data - 2017'!$D1962,"mmmm")</f>
        <v>May</v>
      </c>
      <c r="G1962" s="22" t="str">
        <f>TEXT('Store Data - 2017'!$D1962,"dddd")</f>
        <v>Saturday</v>
      </c>
      <c r="H1962" s="13" t="s">
        <v>22</v>
      </c>
      <c r="I1962" s="13" t="s">
        <v>712</v>
      </c>
      <c r="J1962" s="13" t="s">
        <v>713</v>
      </c>
      <c r="K1962" s="21">
        <f>1/COUNTIF(J:J,'Store Data - 2017'!$J1962)</f>
        <v>0.1111111111111111</v>
      </c>
      <c r="L1962" s="13" t="s">
        <v>48</v>
      </c>
      <c r="M1962" s="13" t="s">
        <v>26</v>
      </c>
      <c r="N1962" s="13" t="s">
        <v>2107</v>
      </c>
      <c r="O1962" s="13" t="s">
        <v>134</v>
      </c>
      <c r="P1962" s="13">
        <v>90712</v>
      </c>
      <c r="Q1962" s="13" t="s">
        <v>120</v>
      </c>
      <c r="R1962" s="13" t="s">
        <v>4943</v>
      </c>
      <c r="S1962" s="13" t="s">
        <v>61</v>
      </c>
      <c r="T1962" s="13" t="s">
        <v>765</v>
      </c>
      <c r="U1962" s="13" t="s">
        <v>4944</v>
      </c>
      <c r="V1962" s="15">
        <v>343.2</v>
      </c>
      <c r="W1962" s="13">
        <v>1</v>
      </c>
      <c r="X1962" s="13">
        <v>0.2</v>
      </c>
      <c r="Y1962" s="15">
        <v>38.61</v>
      </c>
    </row>
    <row r="1963" spans="1:25" x14ac:dyDescent="0.3">
      <c r="A1963" s="16">
        <v>6071</v>
      </c>
      <c r="B1963" s="16" t="s">
        <v>4945</v>
      </c>
      <c r="C1963" s="21">
        <f>1/COUNTIF(B:B,'Store Data - 2017'!$B1963)</f>
        <v>1</v>
      </c>
      <c r="D1963" s="17">
        <v>42960</v>
      </c>
      <c r="E1963" s="17">
        <v>42967</v>
      </c>
      <c r="F1963" s="22" t="str">
        <f>TEXT('Store Data - 2017'!$D1963,"mmmm")</f>
        <v>August</v>
      </c>
      <c r="G1963" s="22" t="str">
        <f>TEXT('Store Data - 2017'!$D1963,"dddd")</f>
        <v>Sunday</v>
      </c>
      <c r="H1963" s="16" t="s">
        <v>22</v>
      </c>
      <c r="I1963" s="16" t="s">
        <v>4855</v>
      </c>
      <c r="J1963" s="16" t="s">
        <v>4856</v>
      </c>
      <c r="K1963" s="21">
        <f>1/COUNTIF(J:J,'Store Data - 2017'!$J1963)</f>
        <v>0.2</v>
      </c>
      <c r="L1963" s="16" t="s">
        <v>57</v>
      </c>
      <c r="M1963" s="16" t="s">
        <v>26</v>
      </c>
      <c r="N1963" s="16" t="s">
        <v>38</v>
      </c>
      <c r="O1963" s="16" t="s">
        <v>39</v>
      </c>
      <c r="P1963" s="16">
        <v>19120</v>
      </c>
      <c r="Q1963" s="16" t="s">
        <v>40</v>
      </c>
      <c r="R1963" s="16" t="s">
        <v>2346</v>
      </c>
      <c r="S1963" s="16" t="s">
        <v>31</v>
      </c>
      <c r="T1963" s="16" t="s">
        <v>113</v>
      </c>
      <c r="U1963" s="16" t="s">
        <v>2347</v>
      </c>
      <c r="V1963" s="18">
        <v>17.544</v>
      </c>
      <c r="W1963" s="16">
        <v>3</v>
      </c>
      <c r="X1963" s="16">
        <v>0.2</v>
      </c>
      <c r="Y1963" s="18">
        <v>5.9211</v>
      </c>
    </row>
    <row r="1964" spans="1:25" x14ac:dyDescent="0.3">
      <c r="A1964" s="13">
        <v>6075</v>
      </c>
      <c r="B1964" s="13" t="s">
        <v>4946</v>
      </c>
      <c r="C1964" s="21">
        <f>1/COUNTIF(B:B,'Store Data - 2017'!$B1964)</f>
        <v>0.5</v>
      </c>
      <c r="D1964" s="14">
        <v>43094</v>
      </c>
      <c r="E1964" s="14">
        <v>43098</v>
      </c>
      <c r="F1964" s="22" t="str">
        <f>TEXT('Store Data - 2017'!$D1964,"mmmm")</f>
        <v>December</v>
      </c>
      <c r="G1964" s="22" t="str">
        <f>TEXT('Store Data - 2017'!$D1964,"dddd")</f>
        <v>Monday</v>
      </c>
      <c r="H1964" s="13" t="s">
        <v>22</v>
      </c>
      <c r="I1964" s="13" t="s">
        <v>205</v>
      </c>
      <c r="J1964" s="13" t="s">
        <v>206</v>
      </c>
      <c r="K1964" s="21">
        <f>1/COUNTIF(J:J,'Store Data - 2017'!$J1964)</f>
        <v>0.16666666666666666</v>
      </c>
      <c r="L1964" s="13" t="s">
        <v>57</v>
      </c>
      <c r="M1964" s="13" t="s">
        <v>26</v>
      </c>
      <c r="N1964" s="13" t="s">
        <v>452</v>
      </c>
      <c r="O1964" s="13" t="s">
        <v>134</v>
      </c>
      <c r="P1964" s="13">
        <v>90008</v>
      </c>
      <c r="Q1964" s="13" t="s">
        <v>120</v>
      </c>
      <c r="R1964" s="13" t="s">
        <v>4004</v>
      </c>
      <c r="S1964" s="13" t="s">
        <v>31</v>
      </c>
      <c r="T1964" s="13" t="s">
        <v>84</v>
      </c>
      <c r="U1964" s="13" t="s">
        <v>4005</v>
      </c>
      <c r="V1964" s="15">
        <v>153.55199999999999</v>
      </c>
      <c r="W1964" s="13">
        <v>3</v>
      </c>
      <c r="X1964" s="13">
        <v>0.2</v>
      </c>
      <c r="Y1964" s="15">
        <v>51.823799999999999</v>
      </c>
    </row>
    <row r="1965" spans="1:25" x14ac:dyDescent="0.3">
      <c r="A1965" s="16">
        <v>6076</v>
      </c>
      <c r="B1965" s="16" t="s">
        <v>4946</v>
      </c>
      <c r="C1965" s="21">
        <f>1/COUNTIF(B:B,'Store Data - 2017'!$B1965)</f>
        <v>0.5</v>
      </c>
      <c r="D1965" s="17">
        <v>43094</v>
      </c>
      <c r="E1965" s="17">
        <v>43098</v>
      </c>
      <c r="F1965" s="22" t="str">
        <f>TEXT('Store Data - 2017'!$D1965,"mmmm")</f>
        <v>December</v>
      </c>
      <c r="G1965" s="22" t="str">
        <f>TEXT('Store Data - 2017'!$D1965,"dddd")</f>
        <v>Monday</v>
      </c>
      <c r="H1965" s="16" t="s">
        <v>22</v>
      </c>
      <c r="I1965" s="16" t="s">
        <v>205</v>
      </c>
      <c r="J1965" s="16" t="s">
        <v>206</v>
      </c>
      <c r="K1965" s="21">
        <f>1/COUNTIF(J:J,'Store Data - 2017'!$J1965)</f>
        <v>0.16666666666666666</v>
      </c>
      <c r="L1965" s="16" t="s">
        <v>57</v>
      </c>
      <c r="M1965" s="16" t="s">
        <v>26</v>
      </c>
      <c r="N1965" s="16" t="s">
        <v>452</v>
      </c>
      <c r="O1965" s="16" t="s">
        <v>134</v>
      </c>
      <c r="P1965" s="16">
        <v>90008</v>
      </c>
      <c r="Q1965" s="16" t="s">
        <v>120</v>
      </c>
      <c r="R1965" s="16" t="s">
        <v>4947</v>
      </c>
      <c r="S1965" s="16" t="s">
        <v>31</v>
      </c>
      <c r="T1965" s="16" t="s">
        <v>70</v>
      </c>
      <c r="U1965" s="16" t="s">
        <v>4948</v>
      </c>
      <c r="V1965" s="18">
        <v>270.62</v>
      </c>
      <c r="W1965" s="16">
        <v>2</v>
      </c>
      <c r="X1965" s="16">
        <v>0</v>
      </c>
      <c r="Y1965" s="18">
        <v>2.7061999999999999</v>
      </c>
    </row>
    <row r="1966" spans="1:25" x14ac:dyDescent="0.3">
      <c r="A1966" s="13">
        <v>6081</v>
      </c>
      <c r="B1966" s="13" t="s">
        <v>4949</v>
      </c>
      <c r="C1966" s="21">
        <f>1/COUNTIF(B:B,'Store Data - 2017'!$B1966)</f>
        <v>1</v>
      </c>
      <c r="D1966" s="14">
        <v>42952</v>
      </c>
      <c r="E1966" s="14">
        <v>42955</v>
      </c>
      <c r="F1966" s="22" t="str">
        <f>TEXT('Store Data - 2017'!$D1966,"mmmm")</f>
        <v>August</v>
      </c>
      <c r="G1966" s="22" t="str">
        <f>TEXT('Store Data - 2017'!$D1966,"dddd")</f>
        <v>Saturday</v>
      </c>
      <c r="H1966" s="13" t="s">
        <v>80</v>
      </c>
      <c r="I1966" s="13" t="s">
        <v>3013</v>
      </c>
      <c r="J1966" s="13" t="s">
        <v>3014</v>
      </c>
      <c r="K1966" s="21">
        <f>1/COUNTIF(J:J,'Store Data - 2017'!$J1966)</f>
        <v>0.2</v>
      </c>
      <c r="L1966" s="13" t="s">
        <v>48</v>
      </c>
      <c r="M1966" s="13" t="s">
        <v>26</v>
      </c>
      <c r="N1966" s="13" t="s">
        <v>49</v>
      </c>
      <c r="O1966" s="13" t="s">
        <v>50</v>
      </c>
      <c r="P1966" s="13">
        <v>77070</v>
      </c>
      <c r="Q1966" s="13" t="s">
        <v>51</v>
      </c>
      <c r="R1966" s="13" t="s">
        <v>4950</v>
      </c>
      <c r="S1966" s="13" t="s">
        <v>31</v>
      </c>
      <c r="T1966" s="13" t="s">
        <v>70</v>
      </c>
      <c r="U1966" s="13" t="s">
        <v>4951</v>
      </c>
      <c r="V1966" s="15">
        <v>151.05600000000001</v>
      </c>
      <c r="W1966" s="13">
        <v>9</v>
      </c>
      <c r="X1966" s="13">
        <v>0.2</v>
      </c>
      <c r="Y1966" s="15">
        <v>7.5528000000000004</v>
      </c>
    </row>
    <row r="1967" spans="1:25" x14ac:dyDescent="0.3">
      <c r="A1967" s="16">
        <v>6090</v>
      </c>
      <c r="B1967" s="16" t="s">
        <v>4952</v>
      </c>
      <c r="C1967" s="21">
        <f>1/COUNTIF(B:B,'Store Data - 2017'!$B1967)</f>
        <v>1</v>
      </c>
      <c r="D1967" s="17">
        <v>43097</v>
      </c>
      <c r="E1967" s="17">
        <v>43100</v>
      </c>
      <c r="F1967" s="22" t="str">
        <f>TEXT('Store Data - 2017'!$D1967,"mmmm")</f>
        <v>December</v>
      </c>
      <c r="G1967" s="22" t="str">
        <f>TEXT('Store Data - 2017'!$D1967,"dddd")</f>
        <v>Thursday</v>
      </c>
      <c r="H1967" s="16" t="s">
        <v>35</v>
      </c>
      <c r="I1967" s="16" t="s">
        <v>4953</v>
      </c>
      <c r="J1967" s="16" t="s">
        <v>4954</v>
      </c>
      <c r="K1967" s="21">
        <f>1/COUNTIF(J:J,'Store Data - 2017'!$J1967)</f>
        <v>1</v>
      </c>
      <c r="L1967" s="16" t="s">
        <v>57</v>
      </c>
      <c r="M1967" s="16" t="s">
        <v>26</v>
      </c>
      <c r="N1967" s="16" t="s">
        <v>4382</v>
      </c>
      <c r="O1967" s="16" t="s">
        <v>639</v>
      </c>
      <c r="P1967" s="16">
        <v>80538</v>
      </c>
      <c r="Q1967" s="16" t="s">
        <v>120</v>
      </c>
      <c r="R1967" s="16" t="s">
        <v>1749</v>
      </c>
      <c r="S1967" s="16" t="s">
        <v>31</v>
      </c>
      <c r="T1967" s="16" t="s">
        <v>84</v>
      </c>
      <c r="U1967" s="16" t="s">
        <v>1750</v>
      </c>
      <c r="V1967" s="18">
        <v>1.1879999999999999</v>
      </c>
      <c r="W1967" s="16">
        <v>2</v>
      </c>
      <c r="X1967" s="16">
        <v>0.7</v>
      </c>
      <c r="Y1967" s="18">
        <v>-0.99</v>
      </c>
    </row>
    <row r="1968" spans="1:25" x14ac:dyDescent="0.3">
      <c r="A1968" s="13">
        <v>6091</v>
      </c>
      <c r="B1968" s="13" t="s">
        <v>4955</v>
      </c>
      <c r="C1968" s="21">
        <f>1/COUNTIF(B:B,'Store Data - 2017'!$B1968)</f>
        <v>7.1428571428571425E-2</v>
      </c>
      <c r="D1968" s="14">
        <v>42998</v>
      </c>
      <c r="E1968" s="14">
        <v>43004</v>
      </c>
      <c r="F1968" s="22" t="str">
        <f>TEXT('Store Data - 2017'!$D1968,"mmmm")</f>
        <v>September</v>
      </c>
      <c r="G1968" s="22" t="str">
        <f>TEXT('Store Data - 2017'!$D1968,"dddd")</f>
        <v>Wednesday</v>
      </c>
      <c r="H1968" s="13" t="s">
        <v>22</v>
      </c>
      <c r="I1968" s="13" t="s">
        <v>1988</v>
      </c>
      <c r="J1968" s="13" t="s">
        <v>1989</v>
      </c>
      <c r="K1968" s="21">
        <f>1/COUNTIF(J:J,'Store Data - 2017'!$J1968)</f>
        <v>0.05</v>
      </c>
      <c r="L1968" s="13" t="s">
        <v>25</v>
      </c>
      <c r="M1968" s="13" t="s">
        <v>26</v>
      </c>
      <c r="N1968" s="13" t="s">
        <v>126</v>
      </c>
      <c r="O1968" s="13" t="s">
        <v>127</v>
      </c>
      <c r="P1968" s="13">
        <v>10035</v>
      </c>
      <c r="Q1968" s="13" t="s">
        <v>40</v>
      </c>
      <c r="R1968" s="13" t="s">
        <v>2990</v>
      </c>
      <c r="S1968" s="13" t="s">
        <v>42</v>
      </c>
      <c r="T1968" s="13" t="s">
        <v>43</v>
      </c>
      <c r="U1968" s="13" t="s">
        <v>2991</v>
      </c>
      <c r="V1968" s="15">
        <v>272.64600000000002</v>
      </c>
      <c r="W1968" s="13">
        <v>3</v>
      </c>
      <c r="X1968" s="13">
        <v>0.1</v>
      </c>
      <c r="Y1968" s="15">
        <v>18.176400000000001</v>
      </c>
    </row>
    <row r="1969" spans="1:25" x14ac:dyDescent="0.3">
      <c r="A1969" s="16">
        <v>6092</v>
      </c>
      <c r="B1969" s="16" t="s">
        <v>4955</v>
      </c>
      <c r="C1969" s="21">
        <f>1/COUNTIF(B:B,'Store Data - 2017'!$B1969)</f>
        <v>7.1428571428571425E-2</v>
      </c>
      <c r="D1969" s="17">
        <v>42998</v>
      </c>
      <c r="E1969" s="17">
        <v>43004</v>
      </c>
      <c r="F1969" s="22" t="str">
        <f>TEXT('Store Data - 2017'!$D1969,"mmmm")</f>
        <v>September</v>
      </c>
      <c r="G1969" s="22" t="str">
        <f>TEXT('Store Data - 2017'!$D1969,"dddd")</f>
        <v>Wednesday</v>
      </c>
      <c r="H1969" s="16" t="s">
        <v>22</v>
      </c>
      <c r="I1969" s="16" t="s">
        <v>1988</v>
      </c>
      <c r="J1969" s="16" t="s">
        <v>1989</v>
      </c>
      <c r="K1969" s="21">
        <f>1/COUNTIF(J:J,'Store Data - 2017'!$J1969)</f>
        <v>0.05</v>
      </c>
      <c r="L1969" s="16" t="s">
        <v>25</v>
      </c>
      <c r="M1969" s="16" t="s">
        <v>26</v>
      </c>
      <c r="N1969" s="16" t="s">
        <v>126</v>
      </c>
      <c r="O1969" s="16" t="s">
        <v>127</v>
      </c>
      <c r="P1969" s="16">
        <v>10035</v>
      </c>
      <c r="Q1969" s="16" t="s">
        <v>40</v>
      </c>
      <c r="R1969" s="16" t="s">
        <v>4956</v>
      </c>
      <c r="S1969" s="16" t="s">
        <v>61</v>
      </c>
      <c r="T1969" s="16" t="s">
        <v>110</v>
      </c>
      <c r="U1969" s="16" t="s">
        <v>4957</v>
      </c>
      <c r="V1969" s="18">
        <v>212.8</v>
      </c>
      <c r="W1969" s="16">
        <v>2</v>
      </c>
      <c r="X1969" s="16">
        <v>0</v>
      </c>
      <c r="Y1969" s="18">
        <v>95.76</v>
      </c>
    </row>
    <row r="1970" spans="1:25" x14ac:dyDescent="0.3">
      <c r="A1970" s="13">
        <v>6093</v>
      </c>
      <c r="B1970" s="13" t="s">
        <v>4955</v>
      </c>
      <c r="C1970" s="21">
        <f>1/COUNTIF(B:B,'Store Data - 2017'!$B1970)</f>
        <v>7.1428571428571425E-2</v>
      </c>
      <c r="D1970" s="14">
        <v>42998</v>
      </c>
      <c r="E1970" s="14">
        <v>43004</v>
      </c>
      <c r="F1970" s="22" t="str">
        <f>TEXT('Store Data - 2017'!$D1970,"mmmm")</f>
        <v>September</v>
      </c>
      <c r="G1970" s="22" t="str">
        <f>TEXT('Store Data - 2017'!$D1970,"dddd")</f>
        <v>Wednesday</v>
      </c>
      <c r="H1970" s="13" t="s">
        <v>22</v>
      </c>
      <c r="I1970" s="13" t="s">
        <v>1988</v>
      </c>
      <c r="J1970" s="13" t="s">
        <v>1989</v>
      </c>
      <c r="K1970" s="21">
        <f>1/COUNTIF(J:J,'Store Data - 2017'!$J1970)</f>
        <v>0.05</v>
      </c>
      <c r="L1970" s="13" t="s">
        <v>25</v>
      </c>
      <c r="M1970" s="13" t="s">
        <v>26</v>
      </c>
      <c r="N1970" s="13" t="s">
        <v>126</v>
      </c>
      <c r="O1970" s="13" t="s">
        <v>127</v>
      </c>
      <c r="P1970" s="13">
        <v>10035</v>
      </c>
      <c r="Q1970" s="13" t="s">
        <v>40</v>
      </c>
      <c r="R1970" s="13" t="s">
        <v>4958</v>
      </c>
      <c r="S1970" s="13" t="s">
        <v>31</v>
      </c>
      <c r="T1970" s="13" t="s">
        <v>32</v>
      </c>
      <c r="U1970" s="13" t="s">
        <v>4959</v>
      </c>
      <c r="V1970" s="15">
        <v>38.520000000000003</v>
      </c>
      <c r="W1970" s="13">
        <v>9</v>
      </c>
      <c r="X1970" s="13">
        <v>0</v>
      </c>
      <c r="Y1970" s="15">
        <v>18.104399999999998</v>
      </c>
    </row>
    <row r="1971" spans="1:25" x14ac:dyDescent="0.3">
      <c r="A1971" s="16">
        <v>6094</v>
      </c>
      <c r="B1971" s="16" t="s">
        <v>4955</v>
      </c>
      <c r="C1971" s="21">
        <f>1/COUNTIF(B:B,'Store Data - 2017'!$B1971)</f>
        <v>7.1428571428571425E-2</v>
      </c>
      <c r="D1971" s="17">
        <v>42998</v>
      </c>
      <c r="E1971" s="17">
        <v>43004</v>
      </c>
      <c r="F1971" s="22" t="str">
        <f>TEXT('Store Data - 2017'!$D1971,"mmmm")</f>
        <v>September</v>
      </c>
      <c r="G1971" s="22" t="str">
        <f>TEXT('Store Data - 2017'!$D1971,"dddd")</f>
        <v>Wednesday</v>
      </c>
      <c r="H1971" s="16" t="s">
        <v>22</v>
      </c>
      <c r="I1971" s="16" t="s">
        <v>1988</v>
      </c>
      <c r="J1971" s="16" t="s">
        <v>1989</v>
      </c>
      <c r="K1971" s="21">
        <f>1/COUNTIF(J:J,'Store Data - 2017'!$J1971)</f>
        <v>0.05</v>
      </c>
      <c r="L1971" s="16" t="s">
        <v>25</v>
      </c>
      <c r="M1971" s="16" t="s">
        <v>26</v>
      </c>
      <c r="N1971" s="16" t="s">
        <v>126</v>
      </c>
      <c r="O1971" s="16" t="s">
        <v>127</v>
      </c>
      <c r="P1971" s="16">
        <v>10035</v>
      </c>
      <c r="Q1971" s="16" t="s">
        <v>40</v>
      </c>
      <c r="R1971" s="16" t="s">
        <v>3447</v>
      </c>
      <c r="S1971" s="16" t="s">
        <v>61</v>
      </c>
      <c r="T1971" s="16" t="s">
        <v>110</v>
      </c>
      <c r="U1971" s="16" t="s">
        <v>3448</v>
      </c>
      <c r="V1971" s="18">
        <v>72.64</v>
      </c>
      <c r="W1971" s="16">
        <v>2</v>
      </c>
      <c r="X1971" s="16">
        <v>0</v>
      </c>
      <c r="Y1971" s="18">
        <v>21.792000000000002</v>
      </c>
    </row>
    <row r="1972" spans="1:25" x14ac:dyDescent="0.3">
      <c r="A1972" s="13">
        <v>6095</v>
      </c>
      <c r="B1972" s="13" t="s">
        <v>4955</v>
      </c>
      <c r="C1972" s="21">
        <f>1/COUNTIF(B:B,'Store Data - 2017'!$B1972)</f>
        <v>7.1428571428571425E-2</v>
      </c>
      <c r="D1972" s="14">
        <v>42998</v>
      </c>
      <c r="E1972" s="14">
        <v>43004</v>
      </c>
      <c r="F1972" s="22" t="str">
        <f>TEXT('Store Data - 2017'!$D1972,"mmmm")</f>
        <v>September</v>
      </c>
      <c r="G1972" s="22" t="str">
        <f>TEXT('Store Data - 2017'!$D1972,"dddd")</f>
        <v>Wednesday</v>
      </c>
      <c r="H1972" s="13" t="s">
        <v>22</v>
      </c>
      <c r="I1972" s="13" t="s">
        <v>1988</v>
      </c>
      <c r="J1972" s="13" t="s">
        <v>1989</v>
      </c>
      <c r="K1972" s="21">
        <f>1/COUNTIF(J:J,'Store Data - 2017'!$J1972)</f>
        <v>0.05</v>
      </c>
      <c r="L1972" s="13" t="s">
        <v>25</v>
      </c>
      <c r="M1972" s="13" t="s">
        <v>26</v>
      </c>
      <c r="N1972" s="13" t="s">
        <v>126</v>
      </c>
      <c r="O1972" s="13" t="s">
        <v>127</v>
      </c>
      <c r="P1972" s="13">
        <v>10035</v>
      </c>
      <c r="Q1972" s="13" t="s">
        <v>40</v>
      </c>
      <c r="R1972" s="13" t="s">
        <v>89</v>
      </c>
      <c r="S1972" s="13" t="s">
        <v>31</v>
      </c>
      <c r="T1972" s="13" t="s">
        <v>70</v>
      </c>
      <c r="U1972" s="13" t="s">
        <v>90</v>
      </c>
      <c r="V1972" s="15">
        <v>45.4</v>
      </c>
      <c r="W1972" s="13">
        <v>4</v>
      </c>
      <c r="X1972" s="13">
        <v>0</v>
      </c>
      <c r="Y1972" s="15">
        <v>12.712</v>
      </c>
    </row>
    <row r="1973" spans="1:25" x14ac:dyDescent="0.3">
      <c r="A1973" s="16">
        <v>6096</v>
      </c>
      <c r="B1973" s="16" t="s">
        <v>4955</v>
      </c>
      <c r="C1973" s="21">
        <f>1/COUNTIF(B:B,'Store Data - 2017'!$B1973)</f>
        <v>7.1428571428571425E-2</v>
      </c>
      <c r="D1973" s="17">
        <v>42998</v>
      </c>
      <c r="E1973" s="17">
        <v>43004</v>
      </c>
      <c r="F1973" s="22" t="str">
        <f>TEXT('Store Data - 2017'!$D1973,"mmmm")</f>
        <v>September</v>
      </c>
      <c r="G1973" s="22" t="str">
        <f>TEXT('Store Data - 2017'!$D1973,"dddd")</f>
        <v>Wednesday</v>
      </c>
      <c r="H1973" s="16" t="s">
        <v>22</v>
      </c>
      <c r="I1973" s="16" t="s">
        <v>1988</v>
      </c>
      <c r="J1973" s="16" t="s">
        <v>1989</v>
      </c>
      <c r="K1973" s="21">
        <f>1/COUNTIF(J:J,'Store Data - 2017'!$J1973)</f>
        <v>0.05</v>
      </c>
      <c r="L1973" s="16" t="s">
        <v>25</v>
      </c>
      <c r="M1973" s="16" t="s">
        <v>26</v>
      </c>
      <c r="N1973" s="16" t="s">
        <v>126</v>
      </c>
      <c r="O1973" s="16" t="s">
        <v>127</v>
      </c>
      <c r="P1973" s="16">
        <v>10035</v>
      </c>
      <c r="Q1973" s="16" t="s">
        <v>40</v>
      </c>
      <c r="R1973" s="16" t="s">
        <v>1497</v>
      </c>
      <c r="S1973" s="16" t="s">
        <v>31</v>
      </c>
      <c r="T1973" s="16" t="s">
        <v>32</v>
      </c>
      <c r="U1973" s="16" t="s">
        <v>1498</v>
      </c>
      <c r="V1973" s="18">
        <v>13.76</v>
      </c>
      <c r="W1973" s="16">
        <v>2</v>
      </c>
      <c r="X1973" s="16">
        <v>0</v>
      </c>
      <c r="Y1973" s="18">
        <v>6.3296000000000001</v>
      </c>
    </row>
    <row r="1974" spans="1:25" x14ac:dyDescent="0.3">
      <c r="A1974" s="13">
        <v>6097</v>
      </c>
      <c r="B1974" s="13" t="s">
        <v>4955</v>
      </c>
      <c r="C1974" s="21">
        <f>1/COUNTIF(B:B,'Store Data - 2017'!$B1974)</f>
        <v>7.1428571428571425E-2</v>
      </c>
      <c r="D1974" s="14">
        <v>42998</v>
      </c>
      <c r="E1974" s="14">
        <v>43004</v>
      </c>
      <c r="F1974" s="22" t="str">
        <f>TEXT('Store Data - 2017'!$D1974,"mmmm")</f>
        <v>September</v>
      </c>
      <c r="G1974" s="22" t="str">
        <f>TEXT('Store Data - 2017'!$D1974,"dddd")</f>
        <v>Wednesday</v>
      </c>
      <c r="H1974" s="13" t="s">
        <v>22</v>
      </c>
      <c r="I1974" s="13" t="s">
        <v>1988</v>
      </c>
      <c r="J1974" s="13" t="s">
        <v>1989</v>
      </c>
      <c r="K1974" s="21">
        <f>1/COUNTIF(J:J,'Store Data - 2017'!$J1974)</f>
        <v>0.05</v>
      </c>
      <c r="L1974" s="13" t="s">
        <v>25</v>
      </c>
      <c r="M1974" s="13" t="s">
        <v>26</v>
      </c>
      <c r="N1974" s="13" t="s">
        <v>126</v>
      </c>
      <c r="O1974" s="13" t="s">
        <v>127</v>
      </c>
      <c r="P1974" s="13">
        <v>10035</v>
      </c>
      <c r="Q1974" s="13" t="s">
        <v>40</v>
      </c>
      <c r="R1974" s="13" t="s">
        <v>1773</v>
      </c>
      <c r="S1974" s="13" t="s">
        <v>42</v>
      </c>
      <c r="T1974" s="13" t="s">
        <v>43</v>
      </c>
      <c r="U1974" s="13" t="s">
        <v>1774</v>
      </c>
      <c r="V1974" s="15">
        <v>80.991</v>
      </c>
      <c r="W1974" s="13">
        <v>1</v>
      </c>
      <c r="X1974" s="13">
        <v>0.1</v>
      </c>
      <c r="Y1974" s="15">
        <v>8.0991</v>
      </c>
    </row>
    <row r="1975" spans="1:25" x14ac:dyDescent="0.3">
      <c r="A1975" s="16">
        <v>6098</v>
      </c>
      <c r="B1975" s="16" t="s">
        <v>4955</v>
      </c>
      <c r="C1975" s="21">
        <f>1/COUNTIF(B:B,'Store Data - 2017'!$B1975)</f>
        <v>7.1428571428571425E-2</v>
      </c>
      <c r="D1975" s="17">
        <v>42998</v>
      </c>
      <c r="E1975" s="17">
        <v>43004</v>
      </c>
      <c r="F1975" s="22" t="str">
        <f>TEXT('Store Data - 2017'!$D1975,"mmmm")</f>
        <v>September</v>
      </c>
      <c r="G1975" s="22" t="str">
        <f>TEXT('Store Data - 2017'!$D1975,"dddd")</f>
        <v>Wednesday</v>
      </c>
      <c r="H1975" s="16" t="s">
        <v>22</v>
      </c>
      <c r="I1975" s="16" t="s">
        <v>1988</v>
      </c>
      <c r="J1975" s="16" t="s">
        <v>1989</v>
      </c>
      <c r="K1975" s="21">
        <f>1/COUNTIF(J:J,'Store Data - 2017'!$J1975)</f>
        <v>0.05</v>
      </c>
      <c r="L1975" s="16" t="s">
        <v>25</v>
      </c>
      <c r="M1975" s="16" t="s">
        <v>26</v>
      </c>
      <c r="N1975" s="16" t="s">
        <v>126</v>
      </c>
      <c r="O1975" s="16" t="s">
        <v>127</v>
      </c>
      <c r="P1975" s="16">
        <v>10035</v>
      </c>
      <c r="Q1975" s="16" t="s">
        <v>40</v>
      </c>
      <c r="R1975" s="16" t="s">
        <v>207</v>
      </c>
      <c r="S1975" s="16" t="s">
        <v>31</v>
      </c>
      <c r="T1975" s="16" t="s">
        <v>84</v>
      </c>
      <c r="U1975" s="16" t="s">
        <v>208</v>
      </c>
      <c r="V1975" s="18">
        <v>11.784000000000001</v>
      </c>
      <c r="W1975" s="16">
        <v>3</v>
      </c>
      <c r="X1975" s="16">
        <v>0.2</v>
      </c>
      <c r="Y1975" s="18">
        <v>3.9771000000000001</v>
      </c>
    </row>
    <row r="1976" spans="1:25" x14ac:dyDescent="0.3">
      <c r="A1976" s="13">
        <v>6099</v>
      </c>
      <c r="B1976" s="13" t="s">
        <v>4955</v>
      </c>
      <c r="C1976" s="21">
        <f>1/COUNTIF(B:B,'Store Data - 2017'!$B1976)</f>
        <v>7.1428571428571425E-2</v>
      </c>
      <c r="D1976" s="14">
        <v>42998</v>
      </c>
      <c r="E1976" s="14">
        <v>43004</v>
      </c>
      <c r="F1976" s="22" t="str">
        <f>TEXT('Store Data - 2017'!$D1976,"mmmm")</f>
        <v>September</v>
      </c>
      <c r="G1976" s="22" t="str">
        <f>TEXT('Store Data - 2017'!$D1976,"dddd")</f>
        <v>Wednesday</v>
      </c>
      <c r="H1976" s="13" t="s">
        <v>22</v>
      </c>
      <c r="I1976" s="13" t="s">
        <v>1988</v>
      </c>
      <c r="J1976" s="13" t="s">
        <v>1989</v>
      </c>
      <c r="K1976" s="21">
        <f>1/COUNTIF(J:J,'Store Data - 2017'!$J1976)</f>
        <v>0.05</v>
      </c>
      <c r="L1976" s="13" t="s">
        <v>25</v>
      </c>
      <c r="M1976" s="13" t="s">
        <v>26</v>
      </c>
      <c r="N1976" s="13" t="s">
        <v>126</v>
      </c>
      <c r="O1976" s="13" t="s">
        <v>127</v>
      </c>
      <c r="P1976" s="13">
        <v>10035</v>
      </c>
      <c r="Q1976" s="13" t="s">
        <v>40</v>
      </c>
      <c r="R1976" s="13" t="s">
        <v>4960</v>
      </c>
      <c r="S1976" s="13" t="s">
        <v>31</v>
      </c>
      <c r="T1976" s="13" t="s">
        <v>172</v>
      </c>
      <c r="U1976" s="13" t="s">
        <v>4961</v>
      </c>
      <c r="V1976" s="15">
        <v>4.3600000000000003</v>
      </c>
      <c r="W1976" s="13">
        <v>2</v>
      </c>
      <c r="X1976" s="13">
        <v>0</v>
      </c>
      <c r="Y1976" s="15">
        <v>1.7876000000000001</v>
      </c>
    </row>
    <row r="1977" spans="1:25" x14ac:dyDescent="0.3">
      <c r="A1977" s="16">
        <v>6100</v>
      </c>
      <c r="B1977" s="16" t="s">
        <v>4955</v>
      </c>
      <c r="C1977" s="21">
        <f>1/COUNTIF(B:B,'Store Data - 2017'!$B1977)</f>
        <v>7.1428571428571425E-2</v>
      </c>
      <c r="D1977" s="17">
        <v>42998</v>
      </c>
      <c r="E1977" s="17">
        <v>43004</v>
      </c>
      <c r="F1977" s="22" t="str">
        <f>TEXT('Store Data - 2017'!$D1977,"mmmm")</f>
        <v>September</v>
      </c>
      <c r="G1977" s="22" t="str">
        <f>TEXT('Store Data - 2017'!$D1977,"dddd")</f>
        <v>Wednesday</v>
      </c>
      <c r="H1977" s="16" t="s">
        <v>22</v>
      </c>
      <c r="I1977" s="16" t="s">
        <v>1988</v>
      </c>
      <c r="J1977" s="16" t="s">
        <v>1989</v>
      </c>
      <c r="K1977" s="21">
        <f>1/COUNTIF(J:J,'Store Data - 2017'!$J1977)</f>
        <v>0.05</v>
      </c>
      <c r="L1977" s="16" t="s">
        <v>25</v>
      </c>
      <c r="M1977" s="16" t="s">
        <v>26</v>
      </c>
      <c r="N1977" s="16" t="s">
        <v>126</v>
      </c>
      <c r="O1977" s="16" t="s">
        <v>127</v>
      </c>
      <c r="P1977" s="16">
        <v>10035</v>
      </c>
      <c r="Q1977" s="16" t="s">
        <v>40</v>
      </c>
      <c r="R1977" s="16" t="s">
        <v>3576</v>
      </c>
      <c r="S1977" s="16" t="s">
        <v>42</v>
      </c>
      <c r="T1977" s="16" t="s">
        <v>43</v>
      </c>
      <c r="U1977" s="16" t="s">
        <v>3577</v>
      </c>
      <c r="V1977" s="18">
        <v>2888.127</v>
      </c>
      <c r="W1977" s="16">
        <v>11</v>
      </c>
      <c r="X1977" s="16">
        <v>0.1</v>
      </c>
      <c r="Y1977" s="18">
        <v>609.71569999999997</v>
      </c>
    </row>
    <row r="1978" spans="1:25" x14ac:dyDescent="0.3">
      <c r="A1978" s="13">
        <v>6101</v>
      </c>
      <c r="B1978" s="13" t="s">
        <v>4955</v>
      </c>
      <c r="C1978" s="21">
        <f>1/COUNTIF(B:B,'Store Data - 2017'!$B1978)</f>
        <v>7.1428571428571425E-2</v>
      </c>
      <c r="D1978" s="14">
        <v>42998</v>
      </c>
      <c r="E1978" s="14">
        <v>43004</v>
      </c>
      <c r="F1978" s="22" t="str">
        <f>TEXT('Store Data - 2017'!$D1978,"mmmm")</f>
        <v>September</v>
      </c>
      <c r="G1978" s="22" t="str">
        <f>TEXT('Store Data - 2017'!$D1978,"dddd")</f>
        <v>Wednesday</v>
      </c>
      <c r="H1978" s="13" t="s">
        <v>22</v>
      </c>
      <c r="I1978" s="13" t="s">
        <v>1988</v>
      </c>
      <c r="J1978" s="13" t="s">
        <v>1989</v>
      </c>
      <c r="K1978" s="21">
        <f>1/COUNTIF(J:J,'Store Data - 2017'!$J1978)</f>
        <v>0.05</v>
      </c>
      <c r="L1978" s="13" t="s">
        <v>25</v>
      </c>
      <c r="M1978" s="13" t="s">
        <v>26</v>
      </c>
      <c r="N1978" s="13" t="s">
        <v>126</v>
      </c>
      <c r="O1978" s="13" t="s">
        <v>127</v>
      </c>
      <c r="P1978" s="13">
        <v>10035</v>
      </c>
      <c r="Q1978" s="13" t="s">
        <v>40</v>
      </c>
      <c r="R1978" s="13" t="s">
        <v>3425</v>
      </c>
      <c r="S1978" s="13" t="s">
        <v>61</v>
      </c>
      <c r="T1978" s="13" t="s">
        <v>62</v>
      </c>
      <c r="U1978" s="13" t="s">
        <v>3426</v>
      </c>
      <c r="V1978" s="15">
        <v>1299.6600000000001</v>
      </c>
      <c r="W1978" s="13">
        <v>2</v>
      </c>
      <c r="X1978" s="13">
        <v>0</v>
      </c>
      <c r="Y1978" s="15">
        <v>350.90820000000002</v>
      </c>
    </row>
    <row r="1979" spans="1:25" x14ac:dyDescent="0.3">
      <c r="A1979" s="16">
        <v>6102</v>
      </c>
      <c r="B1979" s="16" t="s">
        <v>4955</v>
      </c>
      <c r="C1979" s="21">
        <f>1/COUNTIF(B:B,'Store Data - 2017'!$B1979)</f>
        <v>7.1428571428571425E-2</v>
      </c>
      <c r="D1979" s="17">
        <v>42998</v>
      </c>
      <c r="E1979" s="17">
        <v>43004</v>
      </c>
      <c r="F1979" s="22" t="str">
        <f>TEXT('Store Data - 2017'!$D1979,"mmmm")</f>
        <v>September</v>
      </c>
      <c r="G1979" s="22" t="str">
        <f>TEXT('Store Data - 2017'!$D1979,"dddd")</f>
        <v>Wednesday</v>
      </c>
      <c r="H1979" s="16" t="s">
        <v>22</v>
      </c>
      <c r="I1979" s="16" t="s">
        <v>1988</v>
      </c>
      <c r="J1979" s="16" t="s">
        <v>1989</v>
      </c>
      <c r="K1979" s="21">
        <f>1/COUNTIF(J:J,'Store Data - 2017'!$J1979)</f>
        <v>0.05</v>
      </c>
      <c r="L1979" s="16" t="s">
        <v>25</v>
      </c>
      <c r="M1979" s="16" t="s">
        <v>26</v>
      </c>
      <c r="N1979" s="16" t="s">
        <v>126</v>
      </c>
      <c r="O1979" s="16" t="s">
        <v>127</v>
      </c>
      <c r="P1979" s="16">
        <v>10035</v>
      </c>
      <c r="Q1979" s="16" t="s">
        <v>40</v>
      </c>
      <c r="R1979" s="16" t="s">
        <v>4258</v>
      </c>
      <c r="S1979" s="16" t="s">
        <v>42</v>
      </c>
      <c r="T1979" s="16" t="s">
        <v>43</v>
      </c>
      <c r="U1979" s="16" t="s">
        <v>4259</v>
      </c>
      <c r="V1979" s="18">
        <v>2254.41</v>
      </c>
      <c r="W1979" s="16">
        <v>5</v>
      </c>
      <c r="X1979" s="16">
        <v>0.1</v>
      </c>
      <c r="Y1979" s="18">
        <v>375.73500000000001</v>
      </c>
    </row>
    <row r="1980" spans="1:25" x14ac:dyDescent="0.3">
      <c r="A1980" s="13">
        <v>6103</v>
      </c>
      <c r="B1980" s="13" t="s">
        <v>4955</v>
      </c>
      <c r="C1980" s="21">
        <f>1/COUNTIF(B:B,'Store Data - 2017'!$B1980)</f>
        <v>7.1428571428571425E-2</v>
      </c>
      <c r="D1980" s="14">
        <v>42998</v>
      </c>
      <c r="E1980" s="14">
        <v>43004</v>
      </c>
      <c r="F1980" s="22" t="str">
        <f>TEXT('Store Data - 2017'!$D1980,"mmmm")</f>
        <v>September</v>
      </c>
      <c r="G1980" s="22" t="str">
        <f>TEXT('Store Data - 2017'!$D1980,"dddd")</f>
        <v>Wednesday</v>
      </c>
      <c r="H1980" s="13" t="s">
        <v>22</v>
      </c>
      <c r="I1980" s="13" t="s">
        <v>1988</v>
      </c>
      <c r="J1980" s="13" t="s">
        <v>1989</v>
      </c>
      <c r="K1980" s="21">
        <f>1/COUNTIF(J:J,'Store Data - 2017'!$J1980)</f>
        <v>0.05</v>
      </c>
      <c r="L1980" s="13" t="s">
        <v>25</v>
      </c>
      <c r="M1980" s="13" t="s">
        <v>26</v>
      </c>
      <c r="N1980" s="13" t="s">
        <v>126</v>
      </c>
      <c r="O1980" s="13" t="s">
        <v>127</v>
      </c>
      <c r="P1980" s="13">
        <v>10035</v>
      </c>
      <c r="Q1980" s="13" t="s">
        <v>40</v>
      </c>
      <c r="R1980" s="13" t="s">
        <v>4962</v>
      </c>
      <c r="S1980" s="13" t="s">
        <v>61</v>
      </c>
      <c r="T1980" s="13" t="s">
        <v>62</v>
      </c>
      <c r="U1980" s="13" t="s">
        <v>4963</v>
      </c>
      <c r="V1980" s="15">
        <v>104.85</v>
      </c>
      <c r="W1980" s="13">
        <v>3</v>
      </c>
      <c r="X1980" s="13">
        <v>0</v>
      </c>
      <c r="Y1980" s="15">
        <v>28.3095</v>
      </c>
    </row>
    <row r="1981" spans="1:25" x14ac:dyDescent="0.3">
      <c r="A1981" s="16">
        <v>6104</v>
      </c>
      <c r="B1981" s="16" t="s">
        <v>4955</v>
      </c>
      <c r="C1981" s="21">
        <f>1/COUNTIF(B:B,'Store Data - 2017'!$B1981)</f>
        <v>7.1428571428571425E-2</v>
      </c>
      <c r="D1981" s="17">
        <v>42998</v>
      </c>
      <c r="E1981" s="17">
        <v>43004</v>
      </c>
      <c r="F1981" s="22" t="str">
        <f>TEXT('Store Data - 2017'!$D1981,"mmmm")</f>
        <v>September</v>
      </c>
      <c r="G1981" s="22" t="str">
        <f>TEXT('Store Data - 2017'!$D1981,"dddd")</f>
        <v>Wednesday</v>
      </c>
      <c r="H1981" s="16" t="s">
        <v>22</v>
      </c>
      <c r="I1981" s="16" t="s">
        <v>1988</v>
      </c>
      <c r="J1981" s="16" t="s">
        <v>1989</v>
      </c>
      <c r="K1981" s="21">
        <f>1/COUNTIF(J:J,'Store Data - 2017'!$J1981)</f>
        <v>0.05</v>
      </c>
      <c r="L1981" s="16" t="s">
        <v>25</v>
      </c>
      <c r="M1981" s="16" t="s">
        <v>26</v>
      </c>
      <c r="N1981" s="16" t="s">
        <v>126</v>
      </c>
      <c r="O1981" s="16" t="s">
        <v>127</v>
      </c>
      <c r="P1981" s="16">
        <v>10035</v>
      </c>
      <c r="Q1981" s="16" t="s">
        <v>40</v>
      </c>
      <c r="R1981" s="16" t="s">
        <v>109</v>
      </c>
      <c r="S1981" s="16" t="s">
        <v>61</v>
      </c>
      <c r="T1981" s="16" t="s">
        <v>110</v>
      </c>
      <c r="U1981" s="16" t="s">
        <v>111</v>
      </c>
      <c r="V1981" s="18">
        <v>59.97</v>
      </c>
      <c r="W1981" s="16">
        <v>3</v>
      </c>
      <c r="X1981" s="16">
        <v>0</v>
      </c>
      <c r="Y1981" s="18">
        <v>20.389800000000001</v>
      </c>
    </row>
    <row r="1982" spans="1:25" x14ac:dyDescent="0.3">
      <c r="A1982" s="13">
        <v>6105</v>
      </c>
      <c r="B1982" s="13" t="s">
        <v>4964</v>
      </c>
      <c r="C1982" s="21">
        <f>1/COUNTIF(B:B,'Store Data - 2017'!$B1982)</f>
        <v>1</v>
      </c>
      <c r="D1982" s="14">
        <v>42969</v>
      </c>
      <c r="E1982" s="14">
        <v>42971</v>
      </c>
      <c r="F1982" s="22" t="str">
        <f>TEXT('Store Data - 2017'!$D1982,"mmmm")</f>
        <v>August</v>
      </c>
      <c r="G1982" s="22" t="str">
        <f>TEXT('Store Data - 2017'!$D1982,"dddd")</f>
        <v>Tuesday</v>
      </c>
      <c r="H1982" s="13" t="s">
        <v>80</v>
      </c>
      <c r="I1982" s="13" t="s">
        <v>3273</v>
      </c>
      <c r="J1982" s="13" t="s">
        <v>3274</v>
      </c>
      <c r="K1982" s="21">
        <f>1/COUNTIF(J:J,'Store Data - 2017'!$J1982)</f>
        <v>5.2631578947368418E-2</v>
      </c>
      <c r="L1982" s="13" t="s">
        <v>48</v>
      </c>
      <c r="M1982" s="13" t="s">
        <v>26</v>
      </c>
      <c r="N1982" s="13" t="s">
        <v>38</v>
      </c>
      <c r="O1982" s="13" t="s">
        <v>39</v>
      </c>
      <c r="P1982" s="13">
        <v>19143</v>
      </c>
      <c r="Q1982" s="13" t="s">
        <v>40</v>
      </c>
      <c r="R1982" s="13" t="s">
        <v>1849</v>
      </c>
      <c r="S1982" s="13" t="s">
        <v>42</v>
      </c>
      <c r="T1982" s="13" t="s">
        <v>251</v>
      </c>
      <c r="U1982" s="13" t="s">
        <v>1850</v>
      </c>
      <c r="V1982" s="15">
        <v>314.53199999999998</v>
      </c>
      <c r="W1982" s="13">
        <v>2</v>
      </c>
      <c r="X1982" s="13">
        <v>0.4</v>
      </c>
      <c r="Y1982" s="15">
        <v>-83.875200000000007</v>
      </c>
    </row>
    <row r="1983" spans="1:25" x14ac:dyDescent="0.3">
      <c r="A1983" s="16">
        <v>6119</v>
      </c>
      <c r="B1983" s="16" t="s">
        <v>4965</v>
      </c>
      <c r="C1983" s="21">
        <f>1/COUNTIF(B:B,'Store Data - 2017'!$B1983)</f>
        <v>0.25</v>
      </c>
      <c r="D1983" s="17">
        <v>42997</v>
      </c>
      <c r="E1983" s="17">
        <v>43003</v>
      </c>
      <c r="F1983" s="22" t="str">
        <f>TEXT('Store Data - 2017'!$D1983,"mmmm")</f>
        <v>September</v>
      </c>
      <c r="G1983" s="22" t="str">
        <f>TEXT('Store Data - 2017'!$D1983,"dddd")</f>
        <v>Tuesday</v>
      </c>
      <c r="H1983" s="16" t="s">
        <v>22</v>
      </c>
      <c r="I1983" s="16" t="s">
        <v>4966</v>
      </c>
      <c r="J1983" s="16" t="s">
        <v>4967</v>
      </c>
      <c r="K1983" s="21">
        <f>1/COUNTIF(J:J,'Store Data - 2017'!$J1983)</f>
        <v>0.16666666666666666</v>
      </c>
      <c r="L1983" s="16" t="s">
        <v>57</v>
      </c>
      <c r="M1983" s="16" t="s">
        <v>26</v>
      </c>
      <c r="N1983" s="16" t="s">
        <v>1938</v>
      </c>
      <c r="O1983" s="16" t="s">
        <v>119</v>
      </c>
      <c r="P1983" s="16">
        <v>97477</v>
      </c>
      <c r="Q1983" s="16" t="s">
        <v>120</v>
      </c>
      <c r="R1983" s="16" t="s">
        <v>4253</v>
      </c>
      <c r="S1983" s="16" t="s">
        <v>61</v>
      </c>
      <c r="T1983" s="16" t="s">
        <v>62</v>
      </c>
      <c r="U1983" s="16" t="s">
        <v>4254</v>
      </c>
      <c r="V1983" s="18">
        <v>191.976</v>
      </c>
      <c r="W1983" s="16">
        <v>3</v>
      </c>
      <c r="X1983" s="16">
        <v>0.2</v>
      </c>
      <c r="Y1983" s="18">
        <v>19.197600000000001</v>
      </c>
    </row>
    <row r="1984" spans="1:25" x14ac:dyDescent="0.3">
      <c r="A1984" s="13">
        <v>6120</v>
      </c>
      <c r="B1984" s="13" t="s">
        <v>4965</v>
      </c>
      <c r="C1984" s="21">
        <f>1/COUNTIF(B:B,'Store Data - 2017'!$B1984)</f>
        <v>0.25</v>
      </c>
      <c r="D1984" s="14">
        <v>42997</v>
      </c>
      <c r="E1984" s="14">
        <v>43003</v>
      </c>
      <c r="F1984" s="22" t="str">
        <f>TEXT('Store Data - 2017'!$D1984,"mmmm")</f>
        <v>September</v>
      </c>
      <c r="G1984" s="22" t="str">
        <f>TEXT('Store Data - 2017'!$D1984,"dddd")</f>
        <v>Tuesday</v>
      </c>
      <c r="H1984" s="13" t="s">
        <v>22</v>
      </c>
      <c r="I1984" s="13" t="s">
        <v>4966</v>
      </c>
      <c r="J1984" s="13" t="s">
        <v>4967</v>
      </c>
      <c r="K1984" s="21">
        <f>1/COUNTIF(J:J,'Store Data - 2017'!$J1984)</f>
        <v>0.16666666666666666</v>
      </c>
      <c r="L1984" s="13" t="s">
        <v>57</v>
      </c>
      <c r="M1984" s="13" t="s">
        <v>26</v>
      </c>
      <c r="N1984" s="13" t="s">
        <v>1938</v>
      </c>
      <c r="O1984" s="13" t="s">
        <v>119</v>
      </c>
      <c r="P1984" s="13">
        <v>97477</v>
      </c>
      <c r="Q1984" s="13" t="s">
        <v>120</v>
      </c>
      <c r="R1984" s="13" t="s">
        <v>3441</v>
      </c>
      <c r="S1984" s="13" t="s">
        <v>31</v>
      </c>
      <c r="T1984" s="13" t="s">
        <v>146</v>
      </c>
      <c r="U1984" s="13" t="s">
        <v>3442</v>
      </c>
      <c r="V1984" s="15">
        <v>23.832000000000001</v>
      </c>
      <c r="W1984" s="13">
        <v>3</v>
      </c>
      <c r="X1984" s="13">
        <v>0.2</v>
      </c>
      <c r="Y1984" s="15">
        <v>6.5537999999999998</v>
      </c>
    </row>
    <row r="1985" spans="1:25" x14ac:dyDescent="0.3">
      <c r="A1985" s="16">
        <v>6121</v>
      </c>
      <c r="B1985" s="16" t="s">
        <v>4965</v>
      </c>
      <c r="C1985" s="21">
        <f>1/COUNTIF(B:B,'Store Data - 2017'!$B1985)</f>
        <v>0.25</v>
      </c>
      <c r="D1985" s="17">
        <v>42997</v>
      </c>
      <c r="E1985" s="17">
        <v>43003</v>
      </c>
      <c r="F1985" s="22" t="str">
        <f>TEXT('Store Data - 2017'!$D1985,"mmmm")</f>
        <v>September</v>
      </c>
      <c r="G1985" s="22" t="str">
        <f>TEXT('Store Data - 2017'!$D1985,"dddd")</f>
        <v>Tuesday</v>
      </c>
      <c r="H1985" s="16" t="s">
        <v>22</v>
      </c>
      <c r="I1985" s="16" t="s">
        <v>4966</v>
      </c>
      <c r="J1985" s="16" t="s">
        <v>4967</v>
      </c>
      <c r="K1985" s="21">
        <f>1/COUNTIF(J:J,'Store Data - 2017'!$J1985)</f>
        <v>0.16666666666666666</v>
      </c>
      <c r="L1985" s="16" t="s">
        <v>57</v>
      </c>
      <c r="M1985" s="16" t="s">
        <v>26</v>
      </c>
      <c r="N1985" s="16" t="s">
        <v>1938</v>
      </c>
      <c r="O1985" s="16" t="s">
        <v>119</v>
      </c>
      <c r="P1985" s="16">
        <v>97477</v>
      </c>
      <c r="Q1985" s="16" t="s">
        <v>120</v>
      </c>
      <c r="R1985" s="16" t="s">
        <v>4521</v>
      </c>
      <c r="S1985" s="16" t="s">
        <v>42</v>
      </c>
      <c r="T1985" s="16" t="s">
        <v>87</v>
      </c>
      <c r="U1985" s="16" t="s">
        <v>4968</v>
      </c>
      <c r="V1985" s="18">
        <v>409.21600000000001</v>
      </c>
      <c r="W1985" s="16">
        <v>8</v>
      </c>
      <c r="X1985" s="16">
        <v>0.2</v>
      </c>
      <c r="Y1985" s="18">
        <v>61.382399999999997</v>
      </c>
    </row>
    <row r="1986" spans="1:25" x14ac:dyDescent="0.3">
      <c r="A1986" s="13">
        <v>6122</v>
      </c>
      <c r="B1986" s="13" t="s">
        <v>4965</v>
      </c>
      <c r="C1986" s="21">
        <f>1/COUNTIF(B:B,'Store Data - 2017'!$B1986)</f>
        <v>0.25</v>
      </c>
      <c r="D1986" s="14">
        <v>42997</v>
      </c>
      <c r="E1986" s="14">
        <v>43003</v>
      </c>
      <c r="F1986" s="22" t="str">
        <f>TEXT('Store Data - 2017'!$D1986,"mmmm")</f>
        <v>September</v>
      </c>
      <c r="G1986" s="22" t="str">
        <f>TEXT('Store Data - 2017'!$D1986,"dddd")</f>
        <v>Tuesday</v>
      </c>
      <c r="H1986" s="13" t="s">
        <v>22</v>
      </c>
      <c r="I1986" s="13" t="s">
        <v>4966</v>
      </c>
      <c r="J1986" s="13" t="s">
        <v>4967</v>
      </c>
      <c r="K1986" s="21">
        <f>1/COUNTIF(J:J,'Store Data - 2017'!$J1986)</f>
        <v>0.16666666666666666</v>
      </c>
      <c r="L1986" s="13" t="s">
        <v>57</v>
      </c>
      <c r="M1986" s="13" t="s">
        <v>26</v>
      </c>
      <c r="N1986" s="13" t="s">
        <v>1938</v>
      </c>
      <c r="O1986" s="13" t="s">
        <v>119</v>
      </c>
      <c r="P1986" s="13">
        <v>97477</v>
      </c>
      <c r="Q1986" s="13" t="s">
        <v>120</v>
      </c>
      <c r="R1986" s="13" t="s">
        <v>424</v>
      </c>
      <c r="S1986" s="13" t="s">
        <v>42</v>
      </c>
      <c r="T1986" s="13" t="s">
        <v>425</v>
      </c>
      <c r="U1986" s="13" t="s">
        <v>426</v>
      </c>
      <c r="V1986" s="15">
        <v>72.587999999999994</v>
      </c>
      <c r="W1986" s="13">
        <v>2</v>
      </c>
      <c r="X1986" s="13">
        <v>0.7</v>
      </c>
      <c r="Y1986" s="15">
        <v>-128.2388</v>
      </c>
    </row>
    <row r="1987" spans="1:25" x14ac:dyDescent="0.3">
      <c r="A1987" s="16">
        <v>6123</v>
      </c>
      <c r="B1987" s="16" t="s">
        <v>4969</v>
      </c>
      <c r="C1987" s="21">
        <f>1/COUNTIF(B:B,'Store Data - 2017'!$B1987)</f>
        <v>1</v>
      </c>
      <c r="D1987" s="17">
        <v>43073</v>
      </c>
      <c r="E1987" s="17">
        <v>43078</v>
      </c>
      <c r="F1987" s="22" t="str">
        <f>TEXT('Store Data - 2017'!$D1987,"mmmm")</f>
        <v>December</v>
      </c>
      <c r="G1987" s="22" t="str">
        <f>TEXT('Store Data - 2017'!$D1987,"dddd")</f>
        <v>Monday</v>
      </c>
      <c r="H1987" s="16" t="s">
        <v>22</v>
      </c>
      <c r="I1987" s="16" t="s">
        <v>2064</v>
      </c>
      <c r="J1987" s="16" t="s">
        <v>2065</v>
      </c>
      <c r="K1987" s="21">
        <f>1/COUNTIF(J:J,'Store Data - 2017'!$J1987)</f>
        <v>0.33333333333333331</v>
      </c>
      <c r="L1987" s="16" t="s">
        <v>25</v>
      </c>
      <c r="M1987" s="16" t="s">
        <v>26</v>
      </c>
      <c r="N1987" s="16" t="s">
        <v>94</v>
      </c>
      <c r="O1987" s="16" t="s">
        <v>59</v>
      </c>
      <c r="P1987" s="16">
        <v>60610</v>
      </c>
      <c r="Q1987" s="16" t="s">
        <v>51</v>
      </c>
      <c r="R1987" s="16" t="s">
        <v>4970</v>
      </c>
      <c r="S1987" s="16" t="s">
        <v>31</v>
      </c>
      <c r="T1987" s="16" t="s">
        <v>70</v>
      </c>
      <c r="U1987" s="16" t="s">
        <v>4971</v>
      </c>
      <c r="V1987" s="18">
        <v>61.567999999999998</v>
      </c>
      <c r="W1987" s="16">
        <v>2</v>
      </c>
      <c r="X1987" s="16">
        <v>0.2</v>
      </c>
      <c r="Y1987" s="18">
        <v>4.6176000000000004</v>
      </c>
    </row>
    <row r="1988" spans="1:25" x14ac:dyDescent="0.3">
      <c r="A1988" s="13">
        <v>6125</v>
      </c>
      <c r="B1988" s="13" t="s">
        <v>4972</v>
      </c>
      <c r="C1988" s="21">
        <f>1/COUNTIF(B:B,'Store Data - 2017'!$B1988)</f>
        <v>0.33333333333333331</v>
      </c>
      <c r="D1988" s="14">
        <v>42889</v>
      </c>
      <c r="E1988" s="14">
        <v>42893</v>
      </c>
      <c r="F1988" s="22" t="str">
        <f>TEXT('Store Data - 2017'!$D1988,"mmmm")</f>
        <v>June</v>
      </c>
      <c r="G1988" s="22" t="str">
        <f>TEXT('Store Data - 2017'!$D1988,"dddd")</f>
        <v>Saturday</v>
      </c>
      <c r="H1988" s="13" t="s">
        <v>22</v>
      </c>
      <c r="I1988" s="13" t="s">
        <v>393</v>
      </c>
      <c r="J1988" s="13" t="s">
        <v>394</v>
      </c>
      <c r="K1988" s="21">
        <f>1/COUNTIF(J:J,'Store Data - 2017'!$J1988)</f>
        <v>6.25E-2</v>
      </c>
      <c r="L1988" s="13" t="s">
        <v>57</v>
      </c>
      <c r="M1988" s="13" t="s">
        <v>26</v>
      </c>
      <c r="N1988" s="13" t="s">
        <v>452</v>
      </c>
      <c r="O1988" s="13" t="s">
        <v>134</v>
      </c>
      <c r="P1988" s="13">
        <v>90036</v>
      </c>
      <c r="Q1988" s="13" t="s">
        <v>120</v>
      </c>
      <c r="R1988" s="13" t="s">
        <v>2467</v>
      </c>
      <c r="S1988" s="13" t="s">
        <v>61</v>
      </c>
      <c r="T1988" s="13" t="s">
        <v>110</v>
      </c>
      <c r="U1988" s="13" t="s">
        <v>2468</v>
      </c>
      <c r="V1988" s="15">
        <v>44.75</v>
      </c>
      <c r="W1988" s="13">
        <v>5</v>
      </c>
      <c r="X1988" s="13">
        <v>0</v>
      </c>
      <c r="Y1988" s="15">
        <v>8.5024999999999995</v>
      </c>
    </row>
    <row r="1989" spans="1:25" x14ac:dyDescent="0.3">
      <c r="A1989" s="16">
        <v>6126</v>
      </c>
      <c r="B1989" s="16" t="s">
        <v>4972</v>
      </c>
      <c r="C1989" s="21">
        <f>1/COUNTIF(B:B,'Store Data - 2017'!$B1989)</f>
        <v>0.33333333333333331</v>
      </c>
      <c r="D1989" s="17">
        <v>42889</v>
      </c>
      <c r="E1989" s="17">
        <v>42893</v>
      </c>
      <c r="F1989" s="22" t="str">
        <f>TEXT('Store Data - 2017'!$D1989,"mmmm")</f>
        <v>June</v>
      </c>
      <c r="G1989" s="22" t="str">
        <f>TEXT('Store Data - 2017'!$D1989,"dddd")</f>
        <v>Saturday</v>
      </c>
      <c r="H1989" s="16" t="s">
        <v>22</v>
      </c>
      <c r="I1989" s="16" t="s">
        <v>393</v>
      </c>
      <c r="J1989" s="16" t="s">
        <v>394</v>
      </c>
      <c r="K1989" s="21">
        <f>1/COUNTIF(J:J,'Store Data - 2017'!$J1989)</f>
        <v>6.25E-2</v>
      </c>
      <c r="L1989" s="16" t="s">
        <v>57</v>
      </c>
      <c r="M1989" s="16" t="s">
        <v>26</v>
      </c>
      <c r="N1989" s="16" t="s">
        <v>452</v>
      </c>
      <c r="O1989" s="16" t="s">
        <v>134</v>
      </c>
      <c r="P1989" s="16">
        <v>90036</v>
      </c>
      <c r="Q1989" s="16" t="s">
        <v>120</v>
      </c>
      <c r="R1989" s="16" t="s">
        <v>4973</v>
      </c>
      <c r="S1989" s="16" t="s">
        <v>31</v>
      </c>
      <c r="T1989" s="16" t="s">
        <v>32</v>
      </c>
      <c r="U1989" s="16" t="s">
        <v>4974</v>
      </c>
      <c r="V1989" s="18">
        <v>11.96</v>
      </c>
      <c r="W1989" s="16">
        <v>2</v>
      </c>
      <c r="X1989" s="16">
        <v>0</v>
      </c>
      <c r="Y1989" s="18">
        <v>5.3819999999999997</v>
      </c>
    </row>
    <row r="1990" spans="1:25" x14ac:dyDescent="0.3">
      <c r="A1990" s="13">
        <v>6127</v>
      </c>
      <c r="B1990" s="13" t="s">
        <v>4972</v>
      </c>
      <c r="C1990" s="21">
        <f>1/COUNTIF(B:B,'Store Data - 2017'!$B1990)</f>
        <v>0.33333333333333331</v>
      </c>
      <c r="D1990" s="14">
        <v>42889</v>
      </c>
      <c r="E1990" s="14">
        <v>42893</v>
      </c>
      <c r="F1990" s="22" t="str">
        <f>TEXT('Store Data - 2017'!$D1990,"mmmm")</f>
        <v>June</v>
      </c>
      <c r="G1990" s="22" t="str">
        <f>TEXT('Store Data - 2017'!$D1990,"dddd")</f>
        <v>Saturday</v>
      </c>
      <c r="H1990" s="13" t="s">
        <v>22</v>
      </c>
      <c r="I1990" s="13" t="s">
        <v>393</v>
      </c>
      <c r="J1990" s="13" t="s">
        <v>394</v>
      </c>
      <c r="K1990" s="21">
        <f>1/COUNTIF(J:J,'Store Data - 2017'!$J1990)</f>
        <v>6.25E-2</v>
      </c>
      <c r="L1990" s="13" t="s">
        <v>57</v>
      </c>
      <c r="M1990" s="13" t="s">
        <v>26</v>
      </c>
      <c r="N1990" s="13" t="s">
        <v>452</v>
      </c>
      <c r="O1990" s="13" t="s">
        <v>134</v>
      </c>
      <c r="P1990" s="13">
        <v>90036</v>
      </c>
      <c r="Q1990" s="13" t="s">
        <v>120</v>
      </c>
      <c r="R1990" s="13" t="s">
        <v>1212</v>
      </c>
      <c r="S1990" s="13" t="s">
        <v>31</v>
      </c>
      <c r="T1990" s="13" t="s">
        <v>84</v>
      </c>
      <c r="U1990" s="13" t="s">
        <v>1213</v>
      </c>
      <c r="V1990" s="15">
        <v>3.9119999999999999</v>
      </c>
      <c r="W1990" s="13">
        <v>1</v>
      </c>
      <c r="X1990" s="13">
        <v>0.2</v>
      </c>
      <c r="Y1990" s="15">
        <v>1.2714000000000001</v>
      </c>
    </row>
    <row r="1991" spans="1:25" x14ac:dyDescent="0.3">
      <c r="A1991" s="16">
        <v>6130</v>
      </c>
      <c r="B1991" s="16" t="s">
        <v>4975</v>
      </c>
      <c r="C1991" s="21">
        <f>1/COUNTIF(B:B,'Store Data - 2017'!$B1991)</f>
        <v>0.5</v>
      </c>
      <c r="D1991" s="17">
        <v>42820</v>
      </c>
      <c r="E1991" s="17">
        <v>42827</v>
      </c>
      <c r="F1991" s="22" t="str">
        <f>TEXT('Store Data - 2017'!$D1991,"mmmm")</f>
        <v>March</v>
      </c>
      <c r="G1991" s="22" t="str">
        <f>TEXT('Store Data - 2017'!$D1991,"dddd")</f>
        <v>Sunday</v>
      </c>
      <c r="H1991" s="16" t="s">
        <v>22</v>
      </c>
      <c r="I1991" s="16" t="s">
        <v>4976</v>
      </c>
      <c r="J1991" s="16" t="s">
        <v>4977</v>
      </c>
      <c r="K1991" s="21">
        <f>1/COUNTIF(J:J,'Store Data - 2017'!$J1991)</f>
        <v>0.33333333333333331</v>
      </c>
      <c r="L1991" s="16" t="s">
        <v>48</v>
      </c>
      <c r="M1991" s="16" t="s">
        <v>26</v>
      </c>
      <c r="N1991" s="16" t="s">
        <v>4978</v>
      </c>
      <c r="O1991" s="16" t="s">
        <v>329</v>
      </c>
      <c r="P1991" s="16">
        <v>23464</v>
      </c>
      <c r="Q1991" s="16" t="s">
        <v>29</v>
      </c>
      <c r="R1991" s="16" t="s">
        <v>1360</v>
      </c>
      <c r="S1991" s="16" t="s">
        <v>61</v>
      </c>
      <c r="T1991" s="16" t="s">
        <v>110</v>
      </c>
      <c r="U1991" s="16" t="s">
        <v>1361</v>
      </c>
      <c r="V1991" s="18">
        <v>53.25</v>
      </c>
      <c r="W1991" s="16">
        <v>3</v>
      </c>
      <c r="X1991" s="16">
        <v>0</v>
      </c>
      <c r="Y1991" s="18">
        <v>20.767499999999998</v>
      </c>
    </row>
    <row r="1992" spans="1:25" x14ac:dyDescent="0.3">
      <c r="A1992" s="13">
        <v>6131</v>
      </c>
      <c r="B1992" s="13" t="s">
        <v>4975</v>
      </c>
      <c r="C1992" s="21">
        <f>1/COUNTIF(B:B,'Store Data - 2017'!$B1992)</f>
        <v>0.5</v>
      </c>
      <c r="D1992" s="14">
        <v>42820</v>
      </c>
      <c r="E1992" s="14">
        <v>42827</v>
      </c>
      <c r="F1992" s="22" t="str">
        <f>TEXT('Store Data - 2017'!$D1992,"mmmm")</f>
        <v>March</v>
      </c>
      <c r="G1992" s="22" t="str">
        <f>TEXT('Store Data - 2017'!$D1992,"dddd")</f>
        <v>Sunday</v>
      </c>
      <c r="H1992" s="13" t="s">
        <v>22</v>
      </c>
      <c r="I1992" s="13" t="s">
        <v>4976</v>
      </c>
      <c r="J1992" s="13" t="s">
        <v>4977</v>
      </c>
      <c r="K1992" s="21">
        <f>1/COUNTIF(J:J,'Store Data - 2017'!$J1992)</f>
        <v>0.33333333333333331</v>
      </c>
      <c r="L1992" s="13" t="s">
        <v>48</v>
      </c>
      <c r="M1992" s="13" t="s">
        <v>26</v>
      </c>
      <c r="N1992" s="13" t="s">
        <v>4978</v>
      </c>
      <c r="O1992" s="13" t="s">
        <v>329</v>
      </c>
      <c r="P1992" s="13">
        <v>23464</v>
      </c>
      <c r="Q1992" s="13" t="s">
        <v>29</v>
      </c>
      <c r="R1992" s="13" t="s">
        <v>4979</v>
      </c>
      <c r="S1992" s="13" t="s">
        <v>31</v>
      </c>
      <c r="T1992" s="13" t="s">
        <v>172</v>
      </c>
      <c r="U1992" s="13" t="s">
        <v>173</v>
      </c>
      <c r="V1992" s="15">
        <v>3.76</v>
      </c>
      <c r="W1992" s="13">
        <v>2</v>
      </c>
      <c r="X1992" s="13">
        <v>0</v>
      </c>
      <c r="Y1992" s="15">
        <v>1.3160000000000001</v>
      </c>
    </row>
    <row r="1993" spans="1:25" x14ac:dyDescent="0.3">
      <c r="A1993" s="16">
        <v>6133</v>
      </c>
      <c r="B1993" s="16" t="s">
        <v>4980</v>
      </c>
      <c r="C1993" s="21">
        <f>1/COUNTIF(B:B,'Store Data - 2017'!$B1993)</f>
        <v>1</v>
      </c>
      <c r="D1993" s="17">
        <v>42993</v>
      </c>
      <c r="E1993" s="17">
        <v>42998</v>
      </c>
      <c r="F1993" s="22" t="str">
        <f>TEXT('Store Data - 2017'!$D1993,"mmmm")</f>
        <v>September</v>
      </c>
      <c r="G1993" s="22" t="str">
        <f>TEXT('Store Data - 2017'!$D1993,"dddd")</f>
        <v>Friday</v>
      </c>
      <c r="H1993" s="16" t="s">
        <v>22</v>
      </c>
      <c r="I1993" s="16" t="s">
        <v>1024</v>
      </c>
      <c r="J1993" s="16" t="s">
        <v>1025</v>
      </c>
      <c r="K1993" s="21">
        <f>1/COUNTIF(J:J,'Store Data - 2017'!$J1993)</f>
        <v>0.14285714285714285</v>
      </c>
      <c r="L1993" s="16" t="s">
        <v>25</v>
      </c>
      <c r="M1993" s="16" t="s">
        <v>26</v>
      </c>
      <c r="N1993" s="16" t="s">
        <v>4981</v>
      </c>
      <c r="O1993" s="16" t="s">
        <v>227</v>
      </c>
      <c r="P1993" s="16">
        <v>37087</v>
      </c>
      <c r="Q1993" s="16" t="s">
        <v>29</v>
      </c>
      <c r="R1993" s="16" t="s">
        <v>4760</v>
      </c>
      <c r="S1993" s="16" t="s">
        <v>31</v>
      </c>
      <c r="T1993" s="16" t="s">
        <v>32</v>
      </c>
      <c r="U1993" s="16" t="s">
        <v>4761</v>
      </c>
      <c r="V1993" s="18">
        <v>163.96</v>
      </c>
      <c r="W1993" s="16">
        <v>5</v>
      </c>
      <c r="X1993" s="16">
        <v>0.2</v>
      </c>
      <c r="Y1993" s="18">
        <v>59.435499999999998</v>
      </c>
    </row>
    <row r="1994" spans="1:25" x14ac:dyDescent="0.3">
      <c r="A1994" s="13">
        <v>6141</v>
      </c>
      <c r="B1994" s="13" t="s">
        <v>4982</v>
      </c>
      <c r="C1994" s="21">
        <f>1/COUNTIF(B:B,'Store Data - 2017'!$B1994)</f>
        <v>0.25</v>
      </c>
      <c r="D1994" s="14">
        <v>42925</v>
      </c>
      <c r="E1994" s="14">
        <v>42931</v>
      </c>
      <c r="F1994" s="22" t="str">
        <f>TEXT('Store Data - 2017'!$D1994,"mmmm")</f>
        <v>July</v>
      </c>
      <c r="G1994" s="22" t="str">
        <f>TEXT('Store Data - 2017'!$D1994,"dddd")</f>
        <v>Sunday</v>
      </c>
      <c r="H1994" s="13" t="s">
        <v>22</v>
      </c>
      <c r="I1994" s="13" t="s">
        <v>1390</v>
      </c>
      <c r="J1994" s="13" t="s">
        <v>1391</v>
      </c>
      <c r="K1994" s="21">
        <f>1/COUNTIF(J:J,'Store Data - 2017'!$J1994)</f>
        <v>8.3333333333333329E-2</v>
      </c>
      <c r="L1994" s="13" t="s">
        <v>25</v>
      </c>
      <c r="M1994" s="13" t="s">
        <v>26</v>
      </c>
      <c r="N1994" s="13" t="s">
        <v>4074</v>
      </c>
      <c r="O1994" s="13" t="s">
        <v>2322</v>
      </c>
      <c r="P1994" s="13">
        <v>6040</v>
      </c>
      <c r="Q1994" s="13" t="s">
        <v>40</v>
      </c>
      <c r="R1994" s="13" t="s">
        <v>4983</v>
      </c>
      <c r="S1994" s="13" t="s">
        <v>31</v>
      </c>
      <c r="T1994" s="13" t="s">
        <v>32</v>
      </c>
      <c r="U1994" s="13" t="s">
        <v>4984</v>
      </c>
      <c r="V1994" s="15">
        <v>274.8</v>
      </c>
      <c r="W1994" s="13">
        <v>5</v>
      </c>
      <c r="X1994" s="13">
        <v>0</v>
      </c>
      <c r="Y1994" s="15">
        <v>134.65199999999999</v>
      </c>
    </row>
    <row r="1995" spans="1:25" x14ac:dyDescent="0.3">
      <c r="A1995" s="16">
        <v>6142</v>
      </c>
      <c r="B1995" s="16" t="s">
        <v>4982</v>
      </c>
      <c r="C1995" s="21">
        <f>1/COUNTIF(B:B,'Store Data - 2017'!$B1995)</f>
        <v>0.25</v>
      </c>
      <c r="D1995" s="17">
        <v>42925</v>
      </c>
      <c r="E1995" s="17">
        <v>42931</v>
      </c>
      <c r="F1995" s="22" t="str">
        <f>TEXT('Store Data - 2017'!$D1995,"mmmm")</f>
        <v>July</v>
      </c>
      <c r="G1995" s="22" t="str">
        <f>TEXT('Store Data - 2017'!$D1995,"dddd")</f>
        <v>Sunday</v>
      </c>
      <c r="H1995" s="16" t="s">
        <v>22</v>
      </c>
      <c r="I1995" s="16" t="s">
        <v>1390</v>
      </c>
      <c r="J1995" s="16" t="s">
        <v>1391</v>
      </c>
      <c r="K1995" s="21">
        <f>1/COUNTIF(J:J,'Store Data - 2017'!$J1995)</f>
        <v>8.3333333333333329E-2</v>
      </c>
      <c r="L1995" s="16" t="s">
        <v>25</v>
      </c>
      <c r="M1995" s="16" t="s">
        <v>26</v>
      </c>
      <c r="N1995" s="16" t="s">
        <v>4074</v>
      </c>
      <c r="O1995" s="16" t="s">
        <v>2322</v>
      </c>
      <c r="P1995" s="16">
        <v>6040</v>
      </c>
      <c r="Q1995" s="16" t="s">
        <v>40</v>
      </c>
      <c r="R1995" s="16" t="s">
        <v>4618</v>
      </c>
      <c r="S1995" s="16" t="s">
        <v>31</v>
      </c>
      <c r="T1995" s="16" t="s">
        <v>70</v>
      </c>
      <c r="U1995" s="16" t="s">
        <v>4619</v>
      </c>
      <c r="V1995" s="18">
        <v>195.64</v>
      </c>
      <c r="W1995" s="16">
        <v>4</v>
      </c>
      <c r="X1995" s="16">
        <v>0</v>
      </c>
      <c r="Y1995" s="18">
        <v>3.9127999999999998</v>
      </c>
    </row>
    <row r="1996" spans="1:25" x14ac:dyDescent="0.3">
      <c r="A1996" s="13">
        <v>6143</v>
      </c>
      <c r="B1996" s="13" t="s">
        <v>4982</v>
      </c>
      <c r="C1996" s="21">
        <f>1/COUNTIF(B:B,'Store Data - 2017'!$B1996)</f>
        <v>0.25</v>
      </c>
      <c r="D1996" s="14">
        <v>42925</v>
      </c>
      <c r="E1996" s="14">
        <v>42931</v>
      </c>
      <c r="F1996" s="22" t="str">
        <f>TEXT('Store Data - 2017'!$D1996,"mmmm")</f>
        <v>July</v>
      </c>
      <c r="G1996" s="22" t="str">
        <f>TEXT('Store Data - 2017'!$D1996,"dddd")</f>
        <v>Sunday</v>
      </c>
      <c r="H1996" s="13" t="s">
        <v>22</v>
      </c>
      <c r="I1996" s="13" t="s">
        <v>1390</v>
      </c>
      <c r="J1996" s="13" t="s">
        <v>1391</v>
      </c>
      <c r="K1996" s="21">
        <f>1/COUNTIF(J:J,'Store Data - 2017'!$J1996)</f>
        <v>8.3333333333333329E-2</v>
      </c>
      <c r="L1996" s="13" t="s">
        <v>25</v>
      </c>
      <c r="M1996" s="13" t="s">
        <v>26</v>
      </c>
      <c r="N1996" s="13" t="s">
        <v>4074</v>
      </c>
      <c r="O1996" s="13" t="s">
        <v>2322</v>
      </c>
      <c r="P1996" s="13">
        <v>6040</v>
      </c>
      <c r="Q1996" s="13" t="s">
        <v>40</v>
      </c>
      <c r="R1996" s="13" t="s">
        <v>1424</v>
      </c>
      <c r="S1996" s="13" t="s">
        <v>61</v>
      </c>
      <c r="T1996" s="13" t="s">
        <v>62</v>
      </c>
      <c r="U1996" s="13" t="s">
        <v>1425</v>
      </c>
      <c r="V1996" s="15">
        <v>257.98</v>
      </c>
      <c r="W1996" s="13">
        <v>2</v>
      </c>
      <c r="X1996" s="13">
        <v>0</v>
      </c>
      <c r="Y1996" s="15">
        <v>74.8142</v>
      </c>
    </row>
    <row r="1997" spans="1:25" x14ac:dyDescent="0.3">
      <c r="A1997" s="16">
        <v>6144</v>
      </c>
      <c r="B1997" s="16" t="s">
        <v>4982</v>
      </c>
      <c r="C1997" s="21">
        <f>1/COUNTIF(B:B,'Store Data - 2017'!$B1997)</f>
        <v>0.25</v>
      </c>
      <c r="D1997" s="17">
        <v>42925</v>
      </c>
      <c r="E1997" s="17">
        <v>42931</v>
      </c>
      <c r="F1997" s="22" t="str">
        <f>TEXT('Store Data - 2017'!$D1997,"mmmm")</f>
        <v>July</v>
      </c>
      <c r="G1997" s="22" t="str">
        <f>TEXT('Store Data - 2017'!$D1997,"dddd")</f>
        <v>Sunday</v>
      </c>
      <c r="H1997" s="16" t="s">
        <v>22</v>
      </c>
      <c r="I1997" s="16" t="s">
        <v>1390</v>
      </c>
      <c r="J1997" s="16" t="s">
        <v>1391</v>
      </c>
      <c r="K1997" s="21">
        <f>1/COUNTIF(J:J,'Store Data - 2017'!$J1997)</f>
        <v>8.3333333333333329E-2</v>
      </c>
      <c r="L1997" s="16" t="s">
        <v>25</v>
      </c>
      <c r="M1997" s="16" t="s">
        <v>26</v>
      </c>
      <c r="N1997" s="16" t="s">
        <v>4074</v>
      </c>
      <c r="O1997" s="16" t="s">
        <v>2322</v>
      </c>
      <c r="P1997" s="16">
        <v>6040</v>
      </c>
      <c r="Q1997" s="16" t="s">
        <v>40</v>
      </c>
      <c r="R1997" s="16" t="s">
        <v>4985</v>
      </c>
      <c r="S1997" s="16" t="s">
        <v>31</v>
      </c>
      <c r="T1997" s="16" t="s">
        <v>146</v>
      </c>
      <c r="U1997" s="16" t="s">
        <v>4986</v>
      </c>
      <c r="V1997" s="18">
        <v>119.04</v>
      </c>
      <c r="W1997" s="16">
        <v>6</v>
      </c>
      <c r="X1997" s="16">
        <v>0</v>
      </c>
      <c r="Y1997" s="18">
        <v>48.806399999999996</v>
      </c>
    </row>
    <row r="1998" spans="1:25" x14ac:dyDescent="0.3">
      <c r="A1998" s="13">
        <v>6145</v>
      </c>
      <c r="B1998" s="13" t="s">
        <v>4987</v>
      </c>
      <c r="C1998" s="21">
        <f>1/COUNTIF(B:B,'Store Data - 2017'!$B1998)</f>
        <v>1</v>
      </c>
      <c r="D1998" s="14">
        <v>42913</v>
      </c>
      <c r="E1998" s="14">
        <v>42917</v>
      </c>
      <c r="F1998" s="22" t="str">
        <f>TEXT('Store Data - 2017'!$D1998,"mmmm")</f>
        <v>June</v>
      </c>
      <c r="G1998" s="22" t="str">
        <f>TEXT('Store Data - 2017'!$D1998,"dddd")</f>
        <v>Tuesday</v>
      </c>
      <c r="H1998" s="13" t="s">
        <v>22</v>
      </c>
      <c r="I1998" s="13" t="s">
        <v>588</v>
      </c>
      <c r="J1998" s="13" t="s">
        <v>589</v>
      </c>
      <c r="K1998" s="21">
        <f>1/COUNTIF(J:J,'Store Data - 2017'!$J1998)</f>
        <v>0.1</v>
      </c>
      <c r="L1998" s="13" t="s">
        <v>25</v>
      </c>
      <c r="M1998" s="13" t="s">
        <v>26</v>
      </c>
      <c r="N1998" s="13" t="s">
        <v>1580</v>
      </c>
      <c r="O1998" s="13" t="s">
        <v>1581</v>
      </c>
      <c r="P1998" s="13">
        <v>68104</v>
      </c>
      <c r="Q1998" s="13" t="s">
        <v>51</v>
      </c>
      <c r="R1998" s="13" t="s">
        <v>1762</v>
      </c>
      <c r="S1998" s="13" t="s">
        <v>31</v>
      </c>
      <c r="T1998" s="13" t="s">
        <v>32</v>
      </c>
      <c r="U1998" s="13" t="s">
        <v>1763</v>
      </c>
      <c r="V1998" s="15">
        <v>20.07</v>
      </c>
      <c r="W1998" s="13">
        <v>3</v>
      </c>
      <c r="X1998" s="13">
        <v>0</v>
      </c>
      <c r="Y1998" s="15">
        <v>9.2322000000000006</v>
      </c>
    </row>
    <row r="1999" spans="1:25" x14ac:dyDescent="0.3">
      <c r="A1999" s="16">
        <v>6147</v>
      </c>
      <c r="B1999" s="16" t="s">
        <v>4988</v>
      </c>
      <c r="C1999" s="21">
        <f>1/COUNTIF(B:B,'Store Data - 2017'!$B1999)</f>
        <v>0.5</v>
      </c>
      <c r="D1999" s="17">
        <v>43060</v>
      </c>
      <c r="E1999" s="17">
        <v>43064</v>
      </c>
      <c r="F1999" s="22" t="str">
        <f>TEXT('Store Data - 2017'!$D1999,"mmmm")</f>
        <v>November</v>
      </c>
      <c r="G1999" s="22" t="str">
        <f>TEXT('Store Data - 2017'!$D1999,"dddd")</f>
        <v>Tuesday</v>
      </c>
      <c r="H1999" s="16" t="s">
        <v>22</v>
      </c>
      <c r="I1999" s="16" t="s">
        <v>4585</v>
      </c>
      <c r="J1999" s="16" t="s">
        <v>4586</v>
      </c>
      <c r="K1999" s="21">
        <f>1/COUNTIF(J:J,'Store Data - 2017'!$J1999)</f>
        <v>0.25</v>
      </c>
      <c r="L1999" s="16" t="s">
        <v>57</v>
      </c>
      <c r="M1999" s="16" t="s">
        <v>26</v>
      </c>
      <c r="N1999" s="16" t="s">
        <v>133</v>
      </c>
      <c r="O1999" s="16" t="s">
        <v>134</v>
      </c>
      <c r="P1999" s="16">
        <v>94122</v>
      </c>
      <c r="Q1999" s="16" t="s">
        <v>120</v>
      </c>
      <c r="R1999" s="16" t="s">
        <v>4989</v>
      </c>
      <c r="S1999" s="16" t="s">
        <v>31</v>
      </c>
      <c r="T1999" s="16" t="s">
        <v>146</v>
      </c>
      <c r="U1999" s="16" t="s">
        <v>4990</v>
      </c>
      <c r="V1999" s="18">
        <v>11.76</v>
      </c>
      <c r="W1999" s="16">
        <v>4</v>
      </c>
      <c r="X1999" s="16">
        <v>0</v>
      </c>
      <c r="Y1999" s="18">
        <v>3.1751999999999998</v>
      </c>
    </row>
    <row r="2000" spans="1:25" x14ac:dyDescent="0.3">
      <c r="A2000" s="13">
        <v>6148</v>
      </c>
      <c r="B2000" s="13" t="s">
        <v>4988</v>
      </c>
      <c r="C2000" s="21">
        <f>1/COUNTIF(B:B,'Store Data - 2017'!$B2000)</f>
        <v>0.5</v>
      </c>
      <c r="D2000" s="14">
        <v>43060</v>
      </c>
      <c r="E2000" s="14">
        <v>43064</v>
      </c>
      <c r="F2000" s="22" t="str">
        <f>TEXT('Store Data - 2017'!$D2000,"mmmm")</f>
        <v>November</v>
      </c>
      <c r="G2000" s="22" t="str">
        <f>TEXT('Store Data - 2017'!$D2000,"dddd")</f>
        <v>Tuesday</v>
      </c>
      <c r="H2000" s="13" t="s">
        <v>22</v>
      </c>
      <c r="I2000" s="13" t="s">
        <v>4585</v>
      </c>
      <c r="J2000" s="13" t="s">
        <v>4586</v>
      </c>
      <c r="K2000" s="21">
        <f>1/COUNTIF(J:J,'Store Data - 2017'!$J2000)</f>
        <v>0.25</v>
      </c>
      <c r="L2000" s="13" t="s">
        <v>57</v>
      </c>
      <c r="M2000" s="13" t="s">
        <v>26</v>
      </c>
      <c r="N2000" s="13" t="s">
        <v>133</v>
      </c>
      <c r="O2000" s="13" t="s">
        <v>134</v>
      </c>
      <c r="P2000" s="13">
        <v>94122</v>
      </c>
      <c r="Q2000" s="13" t="s">
        <v>120</v>
      </c>
      <c r="R2000" s="13" t="s">
        <v>1912</v>
      </c>
      <c r="S2000" s="13" t="s">
        <v>31</v>
      </c>
      <c r="T2000" s="13" t="s">
        <v>84</v>
      </c>
      <c r="U2000" s="13" t="s">
        <v>1913</v>
      </c>
      <c r="V2000" s="15">
        <v>40.735999999999997</v>
      </c>
      <c r="W2000" s="13">
        <v>2</v>
      </c>
      <c r="X2000" s="13">
        <v>0.2</v>
      </c>
      <c r="Y2000" s="15">
        <v>14.7668</v>
      </c>
    </row>
    <row r="2001" spans="1:25" x14ac:dyDescent="0.3">
      <c r="A2001" s="16">
        <v>6150</v>
      </c>
      <c r="B2001" s="16" t="s">
        <v>4991</v>
      </c>
      <c r="C2001" s="21">
        <f>1/COUNTIF(B:B,'Store Data - 2017'!$B2001)</f>
        <v>1</v>
      </c>
      <c r="D2001" s="17">
        <v>43097</v>
      </c>
      <c r="E2001" s="17">
        <v>43100</v>
      </c>
      <c r="F2001" s="22" t="str">
        <f>TEXT('Store Data - 2017'!$D2001,"mmmm")</f>
        <v>December</v>
      </c>
      <c r="G2001" s="22" t="str">
        <f>TEXT('Store Data - 2017'!$D2001,"dddd")</f>
        <v>Thursday</v>
      </c>
      <c r="H2001" s="16" t="s">
        <v>80</v>
      </c>
      <c r="I2001" s="16" t="s">
        <v>3070</v>
      </c>
      <c r="J2001" s="16" t="s">
        <v>3071</v>
      </c>
      <c r="K2001" s="21">
        <f>1/COUNTIF(J:J,'Store Data - 2017'!$J2001)</f>
        <v>0.25</v>
      </c>
      <c r="L2001" s="16" t="s">
        <v>57</v>
      </c>
      <c r="M2001" s="16" t="s">
        <v>26</v>
      </c>
      <c r="N2001" s="16" t="s">
        <v>1316</v>
      </c>
      <c r="O2001" s="16" t="s">
        <v>134</v>
      </c>
      <c r="P2001" s="16">
        <v>90805</v>
      </c>
      <c r="Q2001" s="16" t="s">
        <v>120</v>
      </c>
      <c r="R2001" s="16" t="s">
        <v>4992</v>
      </c>
      <c r="S2001" s="16" t="s">
        <v>42</v>
      </c>
      <c r="T2001" s="16" t="s">
        <v>43</v>
      </c>
      <c r="U2001" s="16" t="s">
        <v>4993</v>
      </c>
      <c r="V2001" s="18">
        <v>340.70400000000001</v>
      </c>
      <c r="W2001" s="16">
        <v>6</v>
      </c>
      <c r="X2001" s="16">
        <v>0.2</v>
      </c>
      <c r="Y2001" s="18">
        <v>-34.070399999999999</v>
      </c>
    </row>
    <row r="2002" spans="1:25" x14ac:dyDescent="0.3">
      <c r="A2002" s="13">
        <v>6153</v>
      </c>
      <c r="B2002" s="13" t="s">
        <v>4994</v>
      </c>
      <c r="C2002" s="21">
        <f>1/COUNTIF(B:B,'Store Data - 2017'!$B2002)</f>
        <v>1</v>
      </c>
      <c r="D2002" s="14">
        <v>42919</v>
      </c>
      <c r="E2002" s="14">
        <v>42924</v>
      </c>
      <c r="F2002" s="22" t="str">
        <f>TEXT('Store Data - 2017'!$D2002,"mmmm")</f>
        <v>July</v>
      </c>
      <c r="G2002" s="22" t="str">
        <f>TEXT('Store Data - 2017'!$D2002,"dddd")</f>
        <v>Monday</v>
      </c>
      <c r="H2002" s="13" t="s">
        <v>22</v>
      </c>
      <c r="I2002" s="13" t="s">
        <v>1741</v>
      </c>
      <c r="J2002" s="13" t="s">
        <v>1742</v>
      </c>
      <c r="K2002" s="21">
        <f>1/COUNTIF(J:J,'Store Data - 2017'!$J2002)</f>
        <v>0.33333333333333331</v>
      </c>
      <c r="L2002" s="13" t="s">
        <v>25</v>
      </c>
      <c r="M2002" s="13" t="s">
        <v>26</v>
      </c>
      <c r="N2002" s="13" t="s">
        <v>452</v>
      </c>
      <c r="O2002" s="13" t="s">
        <v>134</v>
      </c>
      <c r="P2002" s="13">
        <v>90004</v>
      </c>
      <c r="Q2002" s="13" t="s">
        <v>120</v>
      </c>
      <c r="R2002" s="13" t="s">
        <v>4995</v>
      </c>
      <c r="S2002" s="13" t="s">
        <v>31</v>
      </c>
      <c r="T2002" s="13" t="s">
        <v>70</v>
      </c>
      <c r="U2002" s="13" t="s">
        <v>4996</v>
      </c>
      <c r="V2002" s="15">
        <v>87.92</v>
      </c>
      <c r="W2002" s="13">
        <v>4</v>
      </c>
      <c r="X2002" s="13">
        <v>0</v>
      </c>
      <c r="Y2002" s="15">
        <v>0.87919999999999998</v>
      </c>
    </row>
    <row r="2003" spans="1:25" x14ac:dyDescent="0.3">
      <c r="A2003" s="16">
        <v>6154</v>
      </c>
      <c r="B2003" s="16" t="s">
        <v>4997</v>
      </c>
      <c r="C2003" s="21">
        <f>1/COUNTIF(B:B,'Store Data - 2017'!$B2003)</f>
        <v>0.25</v>
      </c>
      <c r="D2003" s="17">
        <v>42845</v>
      </c>
      <c r="E2003" s="17">
        <v>42848</v>
      </c>
      <c r="F2003" s="22" t="str">
        <f>TEXT('Store Data - 2017'!$D2003,"mmmm")</f>
        <v>April</v>
      </c>
      <c r="G2003" s="22" t="str">
        <f>TEXT('Store Data - 2017'!$D2003,"dddd")</f>
        <v>Thursday</v>
      </c>
      <c r="H2003" s="16" t="s">
        <v>80</v>
      </c>
      <c r="I2003" s="16" t="s">
        <v>149</v>
      </c>
      <c r="J2003" s="16" t="s">
        <v>150</v>
      </c>
      <c r="K2003" s="21">
        <f>1/COUNTIF(J:J,'Store Data - 2017'!$J2003)</f>
        <v>7.6923076923076927E-2</v>
      </c>
      <c r="L2003" s="16" t="s">
        <v>57</v>
      </c>
      <c r="M2003" s="16" t="s">
        <v>26</v>
      </c>
      <c r="N2003" s="16" t="s">
        <v>38</v>
      </c>
      <c r="O2003" s="16" t="s">
        <v>39</v>
      </c>
      <c r="P2003" s="16">
        <v>19120</v>
      </c>
      <c r="Q2003" s="16" t="s">
        <v>40</v>
      </c>
      <c r="R2003" s="16" t="s">
        <v>4998</v>
      </c>
      <c r="S2003" s="16" t="s">
        <v>42</v>
      </c>
      <c r="T2003" s="16" t="s">
        <v>87</v>
      </c>
      <c r="U2003" s="16" t="s">
        <v>4999</v>
      </c>
      <c r="V2003" s="18">
        <v>51.968000000000004</v>
      </c>
      <c r="W2003" s="16">
        <v>2</v>
      </c>
      <c r="X2003" s="16">
        <v>0.2</v>
      </c>
      <c r="Y2003" s="18">
        <v>10.393599999999999</v>
      </c>
    </row>
    <row r="2004" spans="1:25" x14ac:dyDescent="0.3">
      <c r="A2004" s="13">
        <v>6155</v>
      </c>
      <c r="B2004" s="13" t="s">
        <v>4997</v>
      </c>
      <c r="C2004" s="21">
        <f>1/COUNTIF(B:B,'Store Data - 2017'!$B2004)</f>
        <v>0.25</v>
      </c>
      <c r="D2004" s="14">
        <v>42845</v>
      </c>
      <c r="E2004" s="14">
        <v>42848</v>
      </c>
      <c r="F2004" s="22" t="str">
        <f>TEXT('Store Data - 2017'!$D2004,"mmmm")</f>
        <v>April</v>
      </c>
      <c r="G2004" s="22" t="str">
        <f>TEXT('Store Data - 2017'!$D2004,"dddd")</f>
        <v>Thursday</v>
      </c>
      <c r="H2004" s="13" t="s">
        <v>80</v>
      </c>
      <c r="I2004" s="13" t="s">
        <v>149</v>
      </c>
      <c r="J2004" s="13" t="s">
        <v>150</v>
      </c>
      <c r="K2004" s="21">
        <f>1/COUNTIF(J:J,'Store Data - 2017'!$J2004)</f>
        <v>7.6923076923076927E-2</v>
      </c>
      <c r="L2004" s="13" t="s">
        <v>57</v>
      </c>
      <c r="M2004" s="13" t="s">
        <v>26</v>
      </c>
      <c r="N2004" s="13" t="s">
        <v>38</v>
      </c>
      <c r="O2004" s="13" t="s">
        <v>39</v>
      </c>
      <c r="P2004" s="13">
        <v>19120</v>
      </c>
      <c r="Q2004" s="13" t="s">
        <v>40</v>
      </c>
      <c r="R2004" s="13" t="s">
        <v>2335</v>
      </c>
      <c r="S2004" s="13" t="s">
        <v>31</v>
      </c>
      <c r="T2004" s="13" t="s">
        <v>70</v>
      </c>
      <c r="U2004" s="13" t="s">
        <v>2336</v>
      </c>
      <c r="V2004" s="15">
        <v>51.335999999999999</v>
      </c>
      <c r="W2004" s="13">
        <v>3</v>
      </c>
      <c r="X2004" s="13">
        <v>0.2</v>
      </c>
      <c r="Y2004" s="15">
        <v>5.7752999999999997</v>
      </c>
    </row>
    <row r="2005" spans="1:25" x14ac:dyDescent="0.3">
      <c r="A2005" s="16">
        <v>6156</v>
      </c>
      <c r="B2005" s="16" t="s">
        <v>4997</v>
      </c>
      <c r="C2005" s="21">
        <f>1/COUNTIF(B:B,'Store Data - 2017'!$B2005)</f>
        <v>0.25</v>
      </c>
      <c r="D2005" s="17">
        <v>42845</v>
      </c>
      <c r="E2005" s="17">
        <v>42848</v>
      </c>
      <c r="F2005" s="22" t="str">
        <f>TEXT('Store Data - 2017'!$D2005,"mmmm")</f>
        <v>April</v>
      </c>
      <c r="G2005" s="22" t="str">
        <f>TEXT('Store Data - 2017'!$D2005,"dddd")</f>
        <v>Thursday</v>
      </c>
      <c r="H2005" s="16" t="s">
        <v>80</v>
      </c>
      <c r="I2005" s="16" t="s">
        <v>149</v>
      </c>
      <c r="J2005" s="16" t="s">
        <v>150</v>
      </c>
      <c r="K2005" s="21">
        <f>1/COUNTIF(J:J,'Store Data - 2017'!$J2005)</f>
        <v>7.6923076923076927E-2</v>
      </c>
      <c r="L2005" s="16" t="s">
        <v>57</v>
      </c>
      <c r="M2005" s="16" t="s">
        <v>26</v>
      </c>
      <c r="N2005" s="16" t="s">
        <v>38</v>
      </c>
      <c r="O2005" s="16" t="s">
        <v>39</v>
      </c>
      <c r="P2005" s="16">
        <v>19120</v>
      </c>
      <c r="Q2005" s="16" t="s">
        <v>40</v>
      </c>
      <c r="R2005" s="16" t="s">
        <v>504</v>
      </c>
      <c r="S2005" s="16" t="s">
        <v>31</v>
      </c>
      <c r="T2005" s="16" t="s">
        <v>70</v>
      </c>
      <c r="U2005" s="16" t="s">
        <v>505</v>
      </c>
      <c r="V2005" s="18">
        <v>332.70400000000001</v>
      </c>
      <c r="W2005" s="16">
        <v>1</v>
      </c>
      <c r="X2005" s="16">
        <v>0.2</v>
      </c>
      <c r="Y2005" s="18">
        <v>33.270400000000002</v>
      </c>
    </row>
    <row r="2006" spans="1:25" x14ac:dyDescent="0.3">
      <c r="A2006" s="13">
        <v>6157</v>
      </c>
      <c r="B2006" s="13" t="s">
        <v>4997</v>
      </c>
      <c r="C2006" s="21">
        <f>1/COUNTIF(B:B,'Store Data - 2017'!$B2006)</f>
        <v>0.25</v>
      </c>
      <c r="D2006" s="14">
        <v>42845</v>
      </c>
      <c r="E2006" s="14">
        <v>42848</v>
      </c>
      <c r="F2006" s="22" t="str">
        <f>TEXT('Store Data - 2017'!$D2006,"mmmm")</f>
        <v>April</v>
      </c>
      <c r="G2006" s="22" t="str">
        <f>TEXT('Store Data - 2017'!$D2006,"dddd")</f>
        <v>Thursday</v>
      </c>
      <c r="H2006" s="13" t="s">
        <v>80</v>
      </c>
      <c r="I2006" s="13" t="s">
        <v>149</v>
      </c>
      <c r="J2006" s="13" t="s">
        <v>150</v>
      </c>
      <c r="K2006" s="21">
        <f>1/COUNTIF(J:J,'Store Data - 2017'!$J2006)</f>
        <v>7.6923076923076927E-2</v>
      </c>
      <c r="L2006" s="13" t="s">
        <v>57</v>
      </c>
      <c r="M2006" s="13" t="s">
        <v>26</v>
      </c>
      <c r="N2006" s="13" t="s">
        <v>38</v>
      </c>
      <c r="O2006" s="13" t="s">
        <v>39</v>
      </c>
      <c r="P2006" s="13">
        <v>19120</v>
      </c>
      <c r="Q2006" s="13" t="s">
        <v>40</v>
      </c>
      <c r="R2006" s="13" t="s">
        <v>2943</v>
      </c>
      <c r="S2006" s="13" t="s">
        <v>42</v>
      </c>
      <c r="T2006" s="13" t="s">
        <v>87</v>
      </c>
      <c r="U2006" s="13" t="s">
        <v>2944</v>
      </c>
      <c r="V2006" s="15">
        <v>42.408000000000001</v>
      </c>
      <c r="W2006" s="13">
        <v>3</v>
      </c>
      <c r="X2006" s="13">
        <v>0.2</v>
      </c>
      <c r="Y2006" s="15">
        <v>9.5418000000000003</v>
      </c>
    </row>
    <row r="2007" spans="1:25" x14ac:dyDescent="0.3">
      <c r="A2007" s="16">
        <v>6190</v>
      </c>
      <c r="B2007" s="16" t="s">
        <v>5000</v>
      </c>
      <c r="C2007" s="21">
        <f>1/COUNTIF(B:B,'Store Data - 2017'!$B2007)</f>
        <v>1</v>
      </c>
      <c r="D2007" s="17">
        <v>42829</v>
      </c>
      <c r="E2007" s="17">
        <v>42833</v>
      </c>
      <c r="F2007" s="22" t="str">
        <f>TEXT('Store Data - 2017'!$D2007,"mmmm")</f>
        <v>April</v>
      </c>
      <c r="G2007" s="22" t="str">
        <f>TEXT('Store Data - 2017'!$D2007,"dddd")</f>
        <v>Tuesday</v>
      </c>
      <c r="H2007" s="16" t="s">
        <v>22</v>
      </c>
      <c r="I2007" s="16" t="s">
        <v>3865</v>
      </c>
      <c r="J2007" s="16" t="s">
        <v>3866</v>
      </c>
      <c r="K2007" s="21">
        <f>1/COUNTIF(J:J,'Store Data - 2017'!$J2007)</f>
        <v>0.1111111111111111</v>
      </c>
      <c r="L2007" s="16" t="s">
        <v>25</v>
      </c>
      <c r="M2007" s="16" t="s">
        <v>26</v>
      </c>
      <c r="N2007" s="16" t="s">
        <v>5001</v>
      </c>
      <c r="O2007" s="16" t="s">
        <v>59</v>
      </c>
      <c r="P2007" s="16">
        <v>60016</v>
      </c>
      <c r="Q2007" s="16" t="s">
        <v>51</v>
      </c>
      <c r="R2007" s="16" t="s">
        <v>5002</v>
      </c>
      <c r="S2007" s="16" t="s">
        <v>61</v>
      </c>
      <c r="T2007" s="16" t="s">
        <v>62</v>
      </c>
      <c r="U2007" s="16" t="s">
        <v>5003</v>
      </c>
      <c r="V2007" s="18">
        <v>383.84</v>
      </c>
      <c r="W2007" s="16">
        <v>4</v>
      </c>
      <c r="X2007" s="16">
        <v>0.2</v>
      </c>
      <c r="Y2007" s="18">
        <v>47.98</v>
      </c>
    </row>
    <row r="2008" spans="1:25" x14ac:dyDescent="0.3">
      <c r="A2008" s="13">
        <v>6192</v>
      </c>
      <c r="B2008" s="13" t="s">
        <v>5004</v>
      </c>
      <c r="C2008" s="21">
        <f>1/COUNTIF(B:B,'Store Data - 2017'!$B2008)</f>
        <v>1</v>
      </c>
      <c r="D2008" s="14">
        <v>43082</v>
      </c>
      <c r="E2008" s="14">
        <v>43082</v>
      </c>
      <c r="F2008" s="22" t="str">
        <f>TEXT('Store Data - 2017'!$D2008,"mmmm")</f>
        <v>December</v>
      </c>
      <c r="G2008" s="22" t="str">
        <f>TEXT('Store Data - 2017'!$D2008,"dddd")</f>
        <v>Wednesday</v>
      </c>
      <c r="H2008" s="13" t="s">
        <v>760</v>
      </c>
      <c r="I2008" s="13" t="s">
        <v>5005</v>
      </c>
      <c r="J2008" s="13" t="s">
        <v>5006</v>
      </c>
      <c r="K2008" s="21">
        <f>1/COUNTIF(J:J,'Store Data - 2017'!$J2008)</f>
        <v>1</v>
      </c>
      <c r="L2008" s="13" t="s">
        <v>25</v>
      </c>
      <c r="M2008" s="13" t="s">
        <v>26</v>
      </c>
      <c r="N2008" s="13" t="s">
        <v>432</v>
      </c>
      <c r="O2008" s="13" t="s">
        <v>433</v>
      </c>
      <c r="P2008" s="13">
        <v>98103</v>
      </c>
      <c r="Q2008" s="13" t="s">
        <v>120</v>
      </c>
      <c r="R2008" s="13" t="s">
        <v>1194</v>
      </c>
      <c r="S2008" s="13" t="s">
        <v>31</v>
      </c>
      <c r="T2008" s="13" t="s">
        <v>70</v>
      </c>
      <c r="U2008" s="13" t="s">
        <v>1195</v>
      </c>
      <c r="V2008" s="15">
        <v>31.44</v>
      </c>
      <c r="W2008" s="13">
        <v>3</v>
      </c>
      <c r="X2008" s="13">
        <v>0</v>
      </c>
      <c r="Y2008" s="15">
        <v>8.4887999999999995</v>
      </c>
    </row>
    <row r="2009" spans="1:25" x14ac:dyDescent="0.3">
      <c r="A2009" s="16">
        <v>6193</v>
      </c>
      <c r="B2009" s="16" t="s">
        <v>5007</v>
      </c>
      <c r="C2009" s="21">
        <f>1/COUNTIF(B:B,'Store Data - 2017'!$B2009)</f>
        <v>0.33333333333333331</v>
      </c>
      <c r="D2009" s="17">
        <v>43091</v>
      </c>
      <c r="E2009" s="17">
        <v>43095</v>
      </c>
      <c r="F2009" s="22" t="str">
        <f>TEXT('Store Data - 2017'!$D2009,"mmmm")</f>
        <v>December</v>
      </c>
      <c r="G2009" s="22" t="str">
        <f>TEXT('Store Data - 2017'!$D2009,"dddd")</f>
        <v>Friday</v>
      </c>
      <c r="H2009" s="16" t="s">
        <v>22</v>
      </c>
      <c r="I2009" s="16" t="s">
        <v>3935</v>
      </c>
      <c r="J2009" s="16" t="s">
        <v>3936</v>
      </c>
      <c r="K2009" s="21">
        <f>1/COUNTIF(J:J,'Store Data - 2017'!$J2009)</f>
        <v>0.14285714285714285</v>
      </c>
      <c r="L2009" s="16" t="s">
        <v>25</v>
      </c>
      <c r="M2009" s="16" t="s">
        <v>26</v>
      </c>
      <c r="N2009" s="16" t="s">
        <v>49</v>
      </c>
      <c r="O2009" s="16" t="s">
        <v>50</v>
      </c>
      <c r="P2009" s="16">
        <v>77095</v>
      </c>
      <c r="Q2009" s="16" t="s">
        <v>51</v>
      </c>
      <c r="R2009" s="16" t="s">
        <v>4286</v>
      </c>
      <c r="S2009" s="16" t="s">
        <v>31</v>
      </c>
      <c r="T2009" s="16" t="s">
        <v>32</v>
      </c>
      <c r="U2009" s="16" t="s">
        <v>4287</v>
      </c>
      <c r="V2009" s="18">
        <v>25.92</v>
      </c>
      <c r="W2009" s="16">
        <v>5</v>
      </c>
      <c r="X2009" s="16">
        <v>0.2</v>
      </c>
      <c r="Y2009" s="18">
        <v>9.0719999999999992</v>
      </c>
    </row>
    <row r="2010" spans="1:25" x14ac:dyDescent="0.3">
      <c r="A2010" s="13">
        <v>6194</v>
      </c>
      <c r="B2010" s="13" t="s">
        <v>5007</v>
      </c>
      <c r="C2010" s="21">
        <f>1/COUNTIF(B:B,'Store Data - 2017'!$B2010)</f>
        <v>0.33333333333333331</v>
      </c>
      <c r="D2010" s="14">
        <v>43091</v>
      </c>
      <c r="E2010" s="14">
        <v>43095</v>
      </c>
      <c r="F2010" s="22" t="str">
        <f>TEXT('Store Data - 2017'!$D2010,"mmmm")</f>
        <v>December</v>
      </c>
      <c r="G2010" s="22" t="str">
        <f>TEXT('Store Data - 2017'!$D2010,"dddd")</f>
        <v>Friday</v>
      </c>
      <c r="H2010" s="13" t="s">
        <v>22</v>
      </c>
      <c r="I2010" s="13" t="s">
        <v>3935</v>
      </c>
      <c r="J2010" s="13" t="s">
        <v>3936</v>
      </c>
      <c r="K2010" s="21">
        <f>1/COUNTIF(J:J,'Store Data - 2017'!$J2010)</f>
        <v>0.14285714285714285</v>
      </c>
      <c r="L2010" s="13" t="s">
        <v>25</v>
      </c>
      <c r="M2010" s="13" t="s">
        <v>26</v>
      </c>
      <c r="N2010" s="13" t="s">
        <v>49</v>
      </c>
      <c r="O2010" s="13" t="s">
        <v>50</v>
      </c>
      <c r="P2010" s="13">
        <v>77095</v>
      </c>
      <c r="Q2010" s="13" t="s">
        <v>51</v>
      </c>
      <c r="R2010" s="13" t="s">
        <v>3384</v>
      </c>
      <c r="S2010" s="13" t="s">
        <v>31</v>
      </c>
      <c r="T2010" s="13" t="s">
        <v>84</v>
      </c>
      <c r="U2010" s="13" t="s">
        <v>3385</v>
      </c>
      <c r="V2010" s="15">
        <v>6.33</v>
      </c>
      <c r="W2010" s="13">
        <v>5</v>
      </c>
      <c r="X2010" s="13">
        <v>0.8</v>
      </c>
      <c r="Y2010" s="15">
        <v>-9.8115000000000006</v>
      </c>
    </row>
    <row r="2011" spans="1:25" x14ac:dyDescent="0.3">
      <c r="A2011" s="16">
        <v>6195</v>
      </c>
      <c r="B2011" s="16" t="s">
        <v>5007</v>
      </c>
      <c r="C2011" s="21">
        <f>1/COUNTIF(B:B,'Store Data - 2017'!$B2011)</f>
        <v>0.33333333333333331</v>
      </c>
      <c r="D2011" s="17">
        <v>43091</v>
      </c>
      <c r="E2011" s="17">
        <v>43095</v>
      </c>
      <c r="F2011" s="22" t="str">
        <f>TEXT('Store Data - 2017'!$D2011,"mmmm")</f>
        <v>December</v>
      </c>
      <c r="G2011" s="22" t="str">
        <f>TEXT('Store Data - 2017'!$D2011,"dddd")</f>
        <v>Friday</v>
      </c>
      <c r="H2011" s="16" t="s">
        <v>22</v>
      </c>
      <c r="I2011" s="16" t="s">
        <v>3935</v>
      </c>
      <c r="J2011" s="16" t="s">
        <v>3936</v>
      </c>
      <c r="K2011" s="21">
        <f>1/COUNTIF(J:J,'Store Data - 2017'!$J2011)</f>
        <v>0.14285714285714285</v>
      </c>
      <c r="L2011" s="16" t="s">
        <v>25</v>
      </c>
      <c r="M2011" s="16" t="s">
        <v>26</v>
      </c>
      <c r="N2011" s="16" t="s">
        <v>49</v>
      </c>
      <c r="O2011" s="16" t="s">
        <v>50</v>
      </c>
      <c r="P2011" s="16">
        <v>77095</v>
      </c>
      <c r="Q2011" s="16" t="s">
        <v>51</v>
      </c>
      <c r="R2011" s="16" t="s">
        <v>4472</v>
      </c>
      <c r="S2011" s="16" t="s">
        <v>31</v>
      </c>
      <c r="T2011" s="16" t="s">
        <v>32</v>
      </c>
      <c r="U2011" s="16" t="s">
        <v>4473</v>
      </c>
      <c r="V2011" s="18">
        <v>75.88</v>
      </c>
      <c r="W2011" s="16">
        <v>5</v>
      </c>
      <c r="X2011" s="16">
        <v>0.2</v>
      </c>
      <c r="Y2011" s="18">
        <v>26.558</v>
      </c>
    </row>
    <row r="2012" spans="1:25" x14ac:dyDescent="0.3">
      <c r="A2012" s="13">
        <v>6196</v>
      </c>
      <c r="B2012" s="13" t="s">
        <v>5008</v>
      </c>
      <c r="C2012" s="21">
        <f>1/COUNTIF(B:B,'Store Data - 2017'!$B2012)</f>
        <v>0.5</v>
      </c>
      <c r="D2012" s="14">
        <v>43029</v>
      </c>
      <c r="E2012" s="14">
        <v>43036</v>
      </c>
      <c r="F2012" s="22" t="str">
        <f>TEXT('Store Data - 2017'!$D2012,"mmmm")</f>
        <v>October</v>
      </c>
      <c r="G2012" s="22" t="str">
        <f>TEXT('Store Data - 2017'!$D2012,"dddd")</f>
        <v>Saturday</v>
      </c>
      <c r="H2012" s="13" t="s">
        <v>22</v>
      </c>
      <c r="I2012" s="13" t="s">
        <v>1179</v>
      </c>
      <c r="J2012" s="13" t="s">
        <v>1180</v>
      </c>
      <c r="K2012" s="21">
        <f>1/COUNTIF(J:J,'Store Data - 2017'!$J2012)</f>
        <v>0.2</v>
      </c>
      <c r="L2012" s="13" t="s">
        <v>25</v>
      </c>
      <c r="M2012" s="13" t="s">
        <v>26</v>
      </c>
      <c r="N2012" s="13" t="s">
        <v>38</v>
      </c>
      <c r="O2012" s="13" t="s">
        <v>39</v>
      </c>
      <c r="P2012" s="13">
        <v>19143</v>
      </c>
      <c r="Q2012" s="13" t="s">
        <v>40</v>
      </c>
      <c r="R2012" s="13" t="s">
        <v>1985</v>
      </c>
      <c r="S2012" s="13" t="s">
        <v>61</v>
      </c>
      <c r="T2012" s="13" t="s">
        <v>62</v>
      </c>
      <c r="U2012" s="13" t="s">
        <v>1986</v>
      </c>
      <c r="V2012" s="15">
        <v>329.988</v>
      </c>
      <c r="W2012" s="13">
        <v>2</v>
      </c>
      <c r="X2012" s="13">
        <v>0.4</v>
      </c>
      <c r="Y2012" s="15">
        <v>-76.997200000000007</v>
      </c>
    </row>
    <row r="2013" spans="1:25" x14ac:dyDescent="0.3">
      <c r="A2013" s="16">
        <v>6197</v>
      </c>
      <c r="B2013" s="16" t="s">
        <v>5008</v>
      </c>
      <c r="C2013" s="21">
        <f>1/COUNTIF(B:B,'Store Data - 2017'!$B2013)</f>
        <v>0.5</v>
      </c>
      <c r="D2013" s="17">
        <v>43029</v>
      </c>
      <c r="E2013" s="17">
        <v>43036</v>
      </c>
      <c r="F2013" s="22" t="str">
        <f>TEXT('Store Data - 2017'!$D2013,"mmmm")</f>
        <v>October</v>
      </c>
      <c r="G2013" s="22" t="str">
        <f>TEXT('Store Data - 2017'!$D2013,"dddd")</f>
        <v>Saturday</v>
      </c>
      <c r="H2013" s="16" t="s">
        <v>22</v>
      </c>
      <c r="I2013" s="16" t="s">
        <v>1179</v>
      </c>
      <c r="J2013" s="16" t="s">
        <v>1180</v>
      </c>
      <c r="K2013" s="21">
        <f>1/COUNTIF(J:J,'Store Data - 2017'!$J2013)</f>
        <v>0.2</v>
      </c>
      <c r="L2013" s="16" t="s">
        <v>25</v>
      </c>
      <c r="M2013" s="16" t="s">
        <v>26</v>
      </c>
      <c r="N2013" s="16" t="s">
        <v>38</v>
      </c>
      <c r="O2013" s="16" t="s">
        <v>39</v>
      </c>
      <c r="P2013" s="16">
        <v>19143</v>
      </c>
      <c r="Q2013" s="16" t="s">
        <v>40</v>
      </c>
      <c r="R2013" s="16" t="s">
        <v>2758</v>
      </c>
      <c r="S2013" s="16" t="s">
        <v>31</v>
      </c>
      <c r="T2013" s="16" t="s">
        <v>70</v>
      </c>
      <c r="U2013" s="16" t="s">
        <v>2759</v>
      </c>
      <c r="V2013" s="18">
        <v>71.376000000000005</v>
      </c>
      <c r="W2013" s="16">
        <v>3</v>
      </c>
      <c r="X2013" s="16">
        <v>0.2</v>
      </c>
      <c r="Y2013" s="18">
        <v>-4.4610000000000003</v>
      </c>
    </row>
    <row r="2014" spans="1:25" x14ac:dyDescent="0.3">
      <c r="A2014" s="13">
        <v>6205</v>
      </c>
      <c r="B2014" s="13" t="s">
        <v>5009</v>
      </c>
      <c r="C2014" s="21">
        <f>1/COUNTIF(B:B,'Store Data - 2017'!$B2014)</f>
        <v>1</v>
      </c>
      <c r="D2014" s="14">
        <v>43070</v>
      </c>
      <c r="E2014" s="14">
        <v>43072</v>
      </c>
      <c r="F2014" s="22" t="str">
        <f>TEXT('Store Data - 2017'!$D2014,"mmmm")</f>
        <v>December</v>
      </c>
      <c r="G2014" s="22" t="str">
        <f>TEXT('Store Data - 2017'!$D2014,"dddd")</f>
        <v>Friday</v>
      </c>
      <c r="H2014" s="13" t="s">
        <v>80</v>
      </c>
      <c r="I2014" s="13" t="s">
        <v>4102</v>
      </c>
      <c r="J2014" s="13" t="s">
        <v>4103</v>
      </c>
      <c r="K2014" s="21">
        <f>1/COUNTIF(J:J,'Store Data - 2017'!$J2014)</f>
        <v>0.14285714285714285</v>
      </c>
      <c r="L2014" s="13" t="s">
        <v>48</v>
      </c>
      <c r="M2014" s="13" t="s">
        <v>26</v>
      </c>
      <c r="N2014" s="13" t="s">
        <v>4058</v>
      </c>
      <c r="O2014" s="13" t="s">
        <v>166</v>
      </c>
      <c r="P2014" s="13">
        <v>43302</v>
      </c>
      <c r="Q2014" s="13" t="s">
        <v>40</v>
      </c>
      <c r="R2014" s="13" t="s">
        <v>1553</v>
      </c>
      <c r="S2014" s="13" t="s">
        <v>42</v>
      </c>
      <c r="T2014" s="13" t="s">
        <v>87</v>
      </c>
      <c r="U2014" s="13" t="s">
        <v>1554</v>
      </c>
      <c r="V2014" s="15">
        <v>7.7119999999999997</v>
      </c>
      <c r="W2014" s="13">
        <v>2</v>
      </c>
      <c r="X2014" s="13">
        <v>0.2</v>
      </c>
      <c r="Y2014" s="15">
        <v>1.7352000000000001</v>
      </c>
    </row>
    <row r="2015" spans="1:25" x14ac:dyDescent="0.3">
      <c r="A2015" s="16">
        <v>6209</v>
      </c>
      <c r="B2015" s="16" t="s">
        <v>5010</v>
      </c>
      <c r="C2015" s="21">
        <f>1/COUNTIF(B:B,'Store Data - 2017'!$B2015)</f>
        <v>1</v>
      </c>
      <c r="D2015" s="17">
        <v>43007</v>
      </c>
      <c r="E2015" s="17">
        <v>43011</v>
      </c>
      <c r="F2015" s="22" t="str">
        <f>TEXT('Store Data - 2017'!$D2015,"mmmm")</f>
        <v>September</v>
      </c>
      <c r="G2015" s="22" t="str">
        <f>TEXT('Store Data - 2017'!$D2015,"dddd")</f>
        <v>Friday</v>
      </c>
      <c r="H2015" s="16" t="s">
        <v>22</v>
      </c>
      <c r="I2015" s="16" t="s">
        <v>5011</v>
      </c>
      <c r="J2015" s="16" t="s">
        <v>5012</v>
      </c>
      <c r="K2015" s="21">
        <f>1/COUNTIF(J:J,'Store Data - 2017'!$J2015)</f>
        <v>1</v>
      </c>
      <c r="L2015" s="16" t="s">
        <v>57</v>
      </c>
      <c r="M2015" s="16" t="s">
        <v>26</v>
      </c>
      <c r="N2015" s="16" t="s">
        <v>4058</v>
      </c>
      <c r="O2015" s="16" t="s">
        <v>166</v>
      </c>
      <c r="P2015" s="16">
        <v>43302</v>
      </c>
      <c r="Q2015" s="16" t="s">
        <v>40</v>
      </c>
      <c r="R2015" s="16" t="s">
        <v>1716</v>
      </c>
      <c r="S2015" s="16" t="s">
        <v>31</v>
      </c>
      <c r="T2015" s="16" t="s">
        <v>70</v>
      </c>
      <c r="U2015" s="16" t="s">
        <v>1717</v>
      </c>
      <c r="V2015" s="18">
        <v>51.167999999999999</v>
      </c>
      <c r="W2015" s="16">
        <v>2</v>
      </c>
      <c r="X2015" s="16">
        <v>0.2</v>
      </c>
      <c r="Y2015" s="18">
        <v>-6.3959999999999999</v>
      </c>
    </row>
    <row r="2016" spans="1:25" x14ac:dyDescent="0.3">
      <c r="A2016" s="13">
        <v>6210</v>
      </c>
      <c r="B2016" s="13" t="s">
        <v>5013</v>
      </c>
      <c r="C2016" s="21">
        <f>1/COUNTIF(B:B,'Store Data - 2017'!$B2016)</f>
        <v>0.33333333333333331</v>
      </c>
      <c r="D2016" s="14">
        <v>42965</v>
      </c>
      <c r="E2016" s="14">
        <v>42972</v>
      </c>
      <c r="F2016" s="22" t="str">
        <f>TEXT('Store Data - 2017'!$D2016,"mmmm")</f>
        <v>August</v>
      </c>
      <c r="G2016" s="22" t="str">
        <f>TEXT('Store Data - 2017'!$D2016,"dddd")</f>
        <v>Friday</v>
      </c>
      <c r="H2016" s="13" t="s">
        <v>22</v>
      </c>
      <c r="I2016" s="13" t="s">
        <v>1451</v>
      </c>
      <c r="J2016" s="13" t="s">
        <v>1452</v>
      </c>
      <c r="K2016" s="21">
        <f>1/COUNTIF(J:J,'Store Data - 2017'!$J2016)</f>
        <v>0.14285714285714285</v>
      </c>
      <c r="L2016" s="13" t="s">
        <v>57</v>
      </c>
      <c r="M2016" s="13" t="s">
        <v>26</v>
      </c>
      <c r="N2016" s="13" t="s">
        <v>432</v>
      </c>
      <c r="O2016" s="13" t="s">
        <v>433</v>
      </c>
      <c r="P2016" s="13">
        <v>98103</v>
      </c>
      <c r="Q2016" s="13" t="s">
        <v>120</v>
      </c>
      <c r="R2016" s="13" t="s">
        <v>3168</v>
      </c>
      <c r="S2016" s="13" t="s">
        <v>31</v>
      </c>
      <c r="T2016" s="13" t="s">
        <v>84</v>
      </c>
      <c r="U2016" s="13" t="s">
        <v>3169</v>
      </c>
      <c r="V2016" s="15">
        <v>2793.5279999999998</v>
      </c>
      <c r="W2016" s="13">
        <v>9</v>
      </c>
      <c r="X2016" s="13">
        <v>0.2</v>
      </c>
      <c r="Y2016" s="15">
        <v>942.81569999999999</v>
      </c>
    </row>
    <row r="2017" spans="1:25" x14ac:dyDescent="0.3">
      <c r="A2017" s="16">
        <v>6211</v>
      </c>
      <c r="B2017" s="16" t="s">
        <v>5013</v>
      </c>
      <c r="C2017" s="21">
        <f>1/COUNTIF(B:B,'Store Data - 2017'!$B2017)</f>
        <v>0.33333333333333331</v>
      </c>
      <c r="D2017" s="17">
        <v>42965</v>
      </c>
      <c r="E2017" s="17">
        <v>42972</v>
      </c>
      <c r="F2017" s="22" t="str">
        <f>TEXT('Store Data - 2017'!$D2017,"mmmm")</f>
        <v>August</v>
      </c>
      <c r="G2017" s="22" t="str">
        <f>TEXT('Store Data - 2017'!$D2017,"dddd")</f>
        <v>Friday</v>
      </c>
      <c r="H2017" s="16" t="s">
        <v>22</v>
      </c>
      <c r="I2017" s="16" t="s">
        <v>1451</v>
      </c>
      <c r="J2017" s="16" t="s">
        <v>1452</v>
      </c>
      <c r="K2017" s="21">
        <f>1/COUNTIF(J:J,'Store Data - 2017'!$J2017)</f>
        <v>0.14285714285714285</v>
      </c>
      <c r="L2017" s="16" t="s">
        <v>57</v>
      </c>
      <c r="M2017" s="16" t="s">
        <v>26</v>
      </c>
      <c r="N2017" s="16" t="s">
        <v>432</v>
      </c>
      <c r="O2017" s="16" t="s">
        <v>433</v>
      </c>
      <c r="P2017" s="16">
        <v>98103</v>
      </c>
      <c r="Q2017" s="16" t="s">
        <v>120</v>
      </c>
      <c r="R2017" s="16" t="s">
        <v>1692</v>
      </c>
      <c r="S2017" s="16" t="s">
        <v>31</v>
      </c>
      <c r="T2017" s="16" t="s">
        <v>70</v>
      </c>
      <c r="U2017" s="16" t="s">
        <v>1693</v>
      </c>
      <c r="V2017" s="18">
        <v>1000.02</v>
      </c>
      <c r="W2017" s="16">
        <v>7</v>
      </c>
      <c r="X2017" s="16">
        <v>0</v>
      </c>
      <c r="Y2017" s="18">
        <v>290.00580000000002</v>
      </c>
    </row>
    <row r="2018" spans="1:25" x14ac:dyDescent="0.3">
      <c r="A2018" s="13">
        <v>6212</v>
      </c>
      <c r="B2018" s="13" t="s">
        <v>5013</v>
      </c>
      <c r="C2018" s="21">
        <f>1/COUNTIF(B:B,'Store Data - 2017'!$B2018)</f>
        <v>0.33333333333333331</v>
      </c>
      <c r="D2018" s="14">
        <v>42965</v>
      </c>
      <c r="E2018" s="14">
        <v>42972</v>
      </c>
      <c r="F2018" s="22" t="str">
        <f>TEXT('Store Data - 2017'!$D2018,"mmmm")</f>
        <v>August</v>
      </c>
      <c r="G2018" s="22" t="str">
        <f>TEXT('Store Data - 2017'!$D2018,"dddd")</f>
        <v>Friday</v>
      </c>
      <c r="H2018" s="13" t="s">
        <v>22</v>
      </c>
      <c r="I2018" s="13" t="s">
        <v>1451</v>
      </c>
      <c r="J2018" s="13" t="s">
        <v>1452</v>
      </c>
      <c r="K2018" s="21">
        <f>1/COUNTIF(J:J,'Store Data - 2017'!$J2018)</f>
        <v>0.14285714285714285</v>
      </c>
      <c r="L2018" s="13" t="s">
        <v>57</v>
      </c>
      <c r="M2018" s="13" t="s">
        <v>26</v>
      </c>
      <c r="N2018" s="13" t="s">
        <v>432</v>
      </c>
      <c r="O2018" s="13" t="s">
        <v>433</v>
      </c>
      <c r="P2018" s="13">
        <v>98103</v>
      </c>
      <c r="Q2018" s="13" t="s">
        <v>120</v>
      </c>
      <c r="R2018" s="13" t="s">
        <v>633</v>
      </c>
      <c r="S2018" s="13" t="s">
        <v>42</v>
      </c>
      <c r="T2018" s="13" t="s">
        <v>87</v>
      </c>
      <c r="U2018" s="13" t="s">
        <v>634</v>
      </c>
      <c r="V2018" s="15">
        <v>65.94</v>
      </c>
      <c r="W2018" s="13">
        <v>3</v>
      </c>
      <c r="X2018" s="13">
        <v>0</v>
      </c>
      <c r="Y2018" s="15">
        <v>22.419599999999999</v>
      </c>
    </row>
    <row r="2019" spans="1:25" x14ac:dyDescent="0.3">
      <c r="A2019" s="16">
        <v>6213</v>
      </c>
      <c r="B2019" s="16" t="s">
        <v>5014</v>
      </c>
      <c r="C2019" s="21">
        <f>1/COUNTIF(B:B,'Store Data - 2017'!$B2019)</f>
        <v>0.5</v>
      </c>
      <c r="D2019" s="17">
        <v>43051</v>
      </c>
      <c r="E2019" s="17">
        <v>43055</v>
      </c>
      <c r="F2019" s="22" t="str">
        <f>TEXT('Store Data - 2017'!$D2019,"mmmm")</f>
        <v>November</v>
      </c>
      <c r="G2019" s="22" t="str">
        <f>TEXT('Store Data - 2017'!$D2019,"dddd")</f>
        <v>Sunday</v>
      </c>
      <c r="H2019" s="16" t="s">
        <v>35</v>
      </c>
      <c r="I2019" s="16" t="s">
        <v>212</v>
      </c>
      <c r="J2019" s="16" t="s">
        <v>213</v>
      </c>
      <c r="K2019" s="21">
        <f>1/COUNTIF(J:J,'Store Data - 2017'!$J2019)</f>
        <v>0.16666666666666666</v>
      </c>
      <c r="L2019" s="16" t="s">
        <v>25</v>
      </c>
      <c r="M2019" s="16" t="s">
        <v>26</v>
      </c>
      <c r="N2019" s="16" t="s">
        <v>5015</v>
      </c>
      <c r="O2019" s="16" t="s">
        <v>433</v>
      </c>
      <c r="P2019" s="16">
        <v>98632</v>
      </c>
      <c r="Q2019" s="16" t="s">
        <v>120</v>
      </c>
      <c r="R2019" s="16" t="s">
        <v>3209</v>
      </c>
      <c r="S2019" s="16" t="s">
        <v>31</v>
      </c>
      <c r="T2019" s="16" t="s">
        <v>172</v>
      </c>
      <c r="U2019" s="16" t="s">
        <v>173</v>
      </c>
      <c r="V2019" s="18">
        <v>18.239999999999998</v>
      </c>
      <c r="W2019" s="16">
        <v>3</v>
      </c>
      <c r="X2019" s="16">
        <v>0</v>
      </c>
      <c r="Y2019" s="18">
        <v>9.1199999999999992</v>
      </c>
    </row>
    <row r="2020" spans="1:25" x14ac:dyDescent="0.3">
      <c r="A2020" s="13">
        <v>6214</v>
      </c>
      <c r="B2020" s="13" t="s">
        <v>5014</v>
      </c>
      <c r="C2020" s="21">
        <f>1/COUNTIF(B:B,'Store Data - 2017'!$B2020)</f>
        <v>0.5</v>
      </c>
      <c r="D2020" s="14">
        <v>43051</v>
      </c>
      <c r="E2020" s="14">
        <v>43055</v>
      </c>
      <c r="F2020" s="22" t="str">
        <f>TEXT('Store Data - 2017'!$D2020,"mmmm")</f>
        <v>November</v>
      </c>
      <c r="G2020" s="22" t="str">
        <f>TEXT('Store Data - 2017'!$D2020,"dddd")</f>
        <v>Sunday</v>
      </c>
      <c r="H2020" s="13" t="s">
        <v>35</v>
      </c>
      <c r="I2020" s="13" t="s">
        <v>212</v>
      </c>
      <c r="J2020" s="13" t="s">
        <v>213</v>
      </c>
      <c r="K2020" s="21">
        <f>1/COUNTIF(J:J,'Store Data - 2017'!$J2020)</f>
        <v>0.16666666666666666</v>
      </c>
      <c r="L2020" s="13" t="s">
        <v>25</v>
      </c>
      <c r="M2020" s="13" t="s">
        <v>26</v>
      </c>
      <c r="N2020" s="13" t="s">
        <v>5015</v>
      </c>
      <c r="O2020" s="13" t="s">
        <v>433</v>
      </c>
      <c r="P2020" s="13">
        <v>98632</v>
      </c>
      <c r="Q2020" s="13" t="s">
        <v>120</v>
      </c>
      <c r="R2020" s="13" t="s">
        <v>3452</v>
      </c>
      <c r="S2020" s="13" t="s">
        <v>31</v>
      </c>
      <c r="T2020" s="13" t="s">
        <v>190</v>
      </c>
      <c r="U2020" s="13" t="s">
        <v>3453</v>
      </c>
      <c r="V2020" s="15">
        <v>76.12</v>
      </c>
      <c r="W2020" s="13">
        <v>2</v>
      </c>
      <c r="X2020" s="13">
        <v>0</v>
      </c>
      <c r="Y2020" s="15">
        <v>22.0748</v>
      </c>
    </row>
    <row r="2021" spans="1:25" x14ac:dyDescent="0.3">
      <c r="A2021" s="16">
        <v>6222</v>
      </c>
      <c r="B2021" s="16" t="s">
        <v>5016</v>
      </c>
      <c r="C2021" s="21">
        <f>1/COUNTIF(B:B,'Store Data - 2017'!$B2021)</f>
        <v>1</v>
      </c>
      <c r="D2021" s="17">
        <v>42992</v>
      </c>
      <c r="E2021" s="17">
        <v>42996</v>
      </c>
      <c r="F2021" s="22" t="str">
        <f>TEXT('Store Data - 2017'!$D2021,"mmmm")</f>
        <v>September</v>
      </c>
      <c r="G2021" s="22" t="str">
        <f>TEXT('Store Data - 2017'!$D2021,"dddd")</f>
        <v>Thursday</v>
      </c>
      <c r="H2021" s="16" t="s">
        <v>35</v>
      </c>
      <c r="I2021" s="16" t="s">
        <v>2981</v>
      </c>
      <c r="J2021" s="16" t="s">
        <v>2982</v>
      </c>
      <c r="K2021" s="21">
        <f>1/COUNTIF(J:J,'Store Data - 2017'!$J2021)</f>
        <v>0.2</v>
      </c>
      <c r="L2021" s="16" t="s">
        <v>25</v>
      </c>
      <c r="M2021" s="16" t="s">
        <v>26</v>
      </c>
      <c r="N2021" s="16" t="s">
        <v>452</v>
      </c>
      <c r="O2021" s="16" t="s">
        <v>134</v>
      </c>
      <c r="P2021" s="16">
        <v>90045</v>
      </c>
      <c r="Q2021" s="16" t="s">
        <v>120</v>
      </c>
      <c r="R2021" s="16" t="s">
        <v>1339</v>
      </c>
      <c r="S2021" s="16" t="s">
        <v>31</v>
      </c>
      <c r="T2021" s="16" t="s">
        <v>113</v>
      </c>
      <c r="U2021" s="16" t="s">
        <v>1340</v>
      </c>
      <c r="V2021" s="18">
        <v>56.7</v>
      </c>
      <c r="W2021" s="16">
        <v>9</v>
      </c>
      <c r="X2021" s="16">
        <v>0</v>
      </c>
      <c r="Y2021" s="18">
        <v>26.082000000000001</v>
      </c>
    </row>
    <row r="2022" spans="1:25" x14ac:dyDescent="0.3">
      <c r="A2022" s="13">
        <v>6223</v>
      </c>
      <c r="B2022" s="13" t="s">
        <v>5017</v>
      </c>
      <c r="C2022" s="21">
        <f>1/COUNTIF(B:B,'Store Data - 2017'!$B2022)</f>
        <v>0.33333333333333331</v>
      </c>
      <c r="D2022" s="14">
        <v>43092</v>
      </c>
      <c r="E2022" s="14">
        <v>43096</v>
      </c>
      <c r="F2022" s="22" t="str">
        <f>TEXT('Store Data - 2017'!$D2022,"mmmm")</f>
        <v>December</v>
      </c>
      <c r="G2022" s="22" t="str">
        <f>TEXT('Store Data - 2017'!$D2022,"dddd")</f>
        <v>Saturday</v>
      </c>
      <c r="H2022" s="13" t="s">
        <v>22</v>
      </c>
      <c r="I2022" s="13" t="s">
        <v>4439</v>
      </c>
      <c r="J2022" s="13" t="s">
        <v>4440</v>
      </c>
      <c r="K2022" s="21">
        <f>1/COUNTIF(J:J,'Store Data - 2017'!$J2022)</f>
        <v>0.25</v>
      </c>
      <c r="L2022" s="13" t="s">
        <v>25</v>
      </c>
      <c r="M2022" s="13" t="s">
        <v>26</v>
      </c>
      <c r="N2022" s="13" t="s">
        <v>5018</v>
      </c>
      <c r="O2022" s="13" t="s">
        <v>227</v>
      </c>
      <c r="P2022" s="13">
        <v>37075</v>
      </c>
      <c r="Q2022" s="13" t="s">
        <v>29</v>
      </c>
      <c r="R2022" s="13" t="s">
        <v>5019</v>
      </c>
      <c r="S2022" s="13" t="s">
        <v>42</v>
      </c>
      <c r="T2022" s="13" t="s">
        <v>87</v>
      </c>
      <c r="U2022" s="13" t="s">
        <v>5020</v>
      </c>
      <c r="V2022" s="15">
        <v>72.703999999999994</v>
      </c>
      <c r="W2022" s="13">
        <v>4</v>
      </c>
      <c r="X2022" s="13">
        <v>0.2</v>
      </c>
      <c r="Y2022" s="15">
        <v>19.084800000000001</v>
      </c>
    </row>
    <row r="2023" spans="1:25" x14ac:dyDescent="0.3">
      <c r="A2023" s="16">
        <v>6224</v>
      </c>
      <c r="B2023" s="16" t="s">
        <v>5017</v>
      </c>
      <c r="C2023" s="21">
        <f>1/COUNTIF(B:B,'Store Data - 2017'!$B2023)</f>
        <v>0.33333333333333331</v>
      </c>
      <c r="D2023" s="17">
        <v>43092</v>
      </c>
      <c r="E2023" s="17">
        <v>43096</v>
      </c>
      <c r="F2023" s="22" t="str">
        <f>TEXT('Store Data - 2017'!$D2023,"mmmm")</f>
        <v>December</v>
      </c>
      <c r="G2023" s="22" t="str">
        <f>TEXT('Store Data - 2017'!$D2023,"dddd")</f>
        <v>Saturday</v>
      </c>
      <c r="H2023" s="16" t="s">
        <v>22</v>
      </c>
      <c r="I2023" s="16" t="s">
        <v>4439</v>
      </c>
      <c r="J2023" s="16" t="s">
        <v>4440</v>
      </c>
      <c r="K2023" s="21">
        <f>1/COUNTIF(J:J,'Store Data - 2017'!$J2023)</f>
        <v>0.25</v>
      </c>
      <c r="L2023" s="16" t="s">
        <v>25</v>
      </c>
      <c r="M2023" s="16" t="s">
        <v>26</v>
      </c>
      <c r="N2023" s="16" t="s">
        <v>5018</v>
      </c>
      <c r="O2023" s="16" t="s">
        <v>227</v>
      </c>
      <c r="P2023" s="16">
        <v>37075</v>
      </c>
      <c r="Q2023" s="16" t="s">
        <v>29</v>
      </c>
      <c r="R2023" s="16" t="s">
        <v>1322</v>
      </c>
      <c r="S2023" s="16" t="s">
        <v>31</v>
      </c>
      <c r="T2023" s="16" t="s">
        <v>146</v>
      </c>
      <c r="U2023" s="16" t="s">
        <v>1323</v>
      </c>
      <c r="V2023" s="18">
        <v>12.263999999999999</v>
      </c>
      <c r="W2023" s="16">
        <v>7</v>
      </c>
      <c r="X2023" s="16">
        <v>0.2</v>
      </c>
      <c r="Y2023" s="18">
        <v>1.0730999999999999</v>
      </c>
    </row>
    <row r="2024" spans="1:25" x14ac:dyDescent="0.3">
      <c r="A2024" s="13">
        <v>6225</v>
      </c>
      <c r="B2024" s="13" t="s">
        <v>5017</v>
      </c>
      <c r="C2024" s="21">
        <f>1/COUNTIF(B:B,'Store Data - 2017'!$B2024)</f>
        <v>0.33333333333333331</v>
      </c>
      <c r="D2024" s="14">
        <v>43092</v>
      </c>
      <c r="E2024" s="14">
        <v>43096</v>
      </c>
      <c r="F2024" s="22" t="str">
        <f>TEXT('Store Data - 2017'!$D2024,"mmmm")</f>
        <v>December</v>
      </c>
      <c r="G2024" s="22" t="str">
        <f>TEXT('Store Data - 2017'!$D2024,"dddd")</f>
        <v>Saturday</v>
      </c>
      <c r="H2024" s="13" t="s">
        <v>22</v>
      </c>
      <c r="I2024" s="13" t="s">
        <v>4439</v>
      </c>
      <c r="J2024" s="13" t="s">
        <v>4440</v>
      </c>
      <c r="K2024" s="21">
        <f>1/COUNTIF(J:J,'Store Data - 2017'!$J2024)</f>
        <v>0.25</v>
      </c>
      <c r="L2024" s="13" t="s">
        <v>25</v>
      </c>
      <c r="M2024" s="13" t="s">
        <v>26</v>
      </c>
      <c r="N2024" s="13" t="s">
        <v>5018</v>
      </c>
      <c r="O2024" s="13" t="s">
        <v>227</v>
      </c>
      <c r="P2024" s="13">
        <v>37075</v>
      </c>
      <c r="Q2024" s="13" t="s">
        <v>29</v>
      </c>
      <c r="R2024" s="13" t="s">
        <v>1235</v>
      </c>
      <c r="S2024" s="13" t="s">
        <v>31</v>
      </c>
      <c r="T2024" s="13" t="s">
        <v>70</v>
      </c>
      <c r="U2024" s="13" t="s">
        <v>1236</v>
      </c>
      <c r="V2024" s="15">
        <v>218.352</v>
      </c>
      <c r="W2024" s="13">
        <v>3</v>
      </c>
      <c r="X2024" s="13">
        <v>0.2</v>
      </c>
      <c r="Y2024" s="15">
        <v>-54.588000000000001</v>
      </c>
    </row>
    <row r="2025" spans="1:25" x14ac:dyDescent="0.3">
      <c r="A2025" s="16">
        <v>6231</v>
      </c>
      <c r="B2025" s="16" t="s">
        <v>5021</v>
      </c>
      <c r="C2025" s="21">
        <f>1/COUNTIF(B:B,'Store Data - 2017'!$B2025)</f>
        <v>1</v>
      </c>
      <c r="D2025" s="17">
        <v>42927</v>
      </c>
      <c r="E2025" s="17">
        <v>42933</v>
      </c>
      <c r="F2025" s="22" t="str">
        <f>TEXT('Store Data - 2017'!$D2025,"mmmm")</f>
        <v>July</v>
      </c>
      <c r="G2025" s="22" t="str">
        <f>TEXT('Store Data - 2017'!$D2025,"dddd")</f>
        <v>Tuesday</v>
      </c>
      <c r="H2025" s="16" t="s">
        <v>22</v>
      </c>
      <c r="I2025" s="16" t="s">
        <v>5022</v>
      </c>
      <c r="J2025" s="16" t="s">
        <v>5023</v>
      </c>
      <c r="K2025" s="21">
        <f>1/COUNTIF(J:J,'Store Data - 2017'!$J2025)</f>
        <v>1</v>
      </c>
      <c r="L2025" s="16" t="s">
        <v>25</v>
      </c>
      <c r="M2025" s="16" t="s">
        <v>26</v>
      </c>
      <c r="N2025" s="16" t="s">
        <v>5024</v>
      </c>
      <c r="O2025" s="16" t="s">
        <v>851</v>
      </c>
      <c r="P2025" s="16">
        <v>50701</v>
      </c>
      <c r="Q2025" s="16" t="s">
        <v>51</v>
      </c>
      <c r="R2025" s="16" t="s">
        <v>4172</v>
      </c>
      <c r="S2025" s="16" t="s">
        <v>31</v>
      </c>
      <c r="T2025" s="16" t="s">
        <v>146</v>
      </c>
      <c r="U2025" s="16" t="s">
        <v>1157</v>
      </c>
      <c r="V2025" s="18">
        <v>30.32</v>
      </c>
      <c r="W2025" s="16">
        <v>4</v>
      </c>
      <c r="X2025" s="16">
        <v>0</v>
      </c>
      <c r="Y2025" s="18">
        <v>11.8248</v>
      </c>
    </row>
    <row r="2026" spans="1:25" x14ac:dyDescent="0.3">
      <c r="A2026" s="13">
        <v>6232</v>
      </c>
      <c r="B2026" s="13" t="s">
        <v>5025</v>
      </c>
      <c r="C2026" s="21">
        <f>1/COUNTIF(B:B,'Store Data - 2017'!$B2026)</f>
        <v>0.2</v>
      </c>
      <c r="D2026" s="14">
        <v>42989</v>
      </c>
      <c r="E2026" s="14">
        <v>42989</v>
      </c>
      <c r="F2026" s="22" t="str">
        <f>TEXT('Store Data - 2017'!$D2026,"mmmm")</f>
        <v>September</v>
      </c>
      <c r="G2026" s="22" t="str">
        <f>TEXT('Store Data - 2017'!$D2026,"dddd")</f>
        <v>Monday</v>
      </c>
      <c r="H2026" s="13" t="s">
        <v>760</v>
      </c>
      <c r="I2026" s="13" t="s">
        <v>620</v>
      </c>
      <c r="J2026" s="13" t="s">
        <v>621</v>
      </c>
      <c r="K2026" s="21">
        <f>1/COUNTIF(J:J,'Store Data - 2017'!$J2026)</f>
        <v>0.1111111111111111</v>
      </c>
      <c r="L2026" s="13" t="s">
        <v>25</v>
      </c>
      <c r="M2026" s="13" t="s">
        <v>26</v>
      </c>
      <c r="N2026" s="13" t="s">
        <v>432</v>
      </c>
      <c r="O2026" s="13" t="s">
        <v>433</v>
      </c>
      <c r="P2026" s="13">
        <v>98105</v>
      </c>
      <c r="Q2026" s="13" t="s">
        <v>120</v>
      </c>
      <c r="R2026" s="13" t="s">
        <v>5026</v>
      </c>
      <c r="S2026" s="13" t="s">
        <v>42</v>
      </c>
      <c r="T2026" s="13" t="s">
        <v>43</v>
      </c>
      <c r="U2026" s="13" t="s">
        <v>5027</v>
      </c>
      <c r="V2026" s="15">
        <v>177.56800000000001</v>
      </c>
      <c r="W2026" s="13">
        <v>2</v>
      </c>
      <c r="X2026" s="13">
        <v>0.2</v>
      </c>
      <c r="Y2026" s="15">
        <v>8.8783999999999992</v>
      </c>
    </row>
    <row r="2027" spans="1:25" x14ac:dyDescent="0.3">
      <c r="A2027" s="16">
        <v>6233</v>
      </c>
      <c r="B2027" s="16" t="s">
        <v>5025</v>
      </c>
      <c r="C2027" s="21">
        <f>1/COUNTIF(B:B,'Store Data - 2017'!$B2027)</f>
        <v>0.2</v>
      </c>
      <c r="D2027" s="17">
        <v>42989</v>
      </c>
      <c r="E2027" s="17">
        <v>42989</v>
      </c>
      <c r="F2027" s="22" t="str">
        <f>TEXT('Store Data - 2017'!$D2027,"mmmm")</f>
        <v>September</v>
      </c>
      <c r="G2027" s="22" t="str">
        <f>TEXT('Store Data - 2017'!$D2027,"dddd")</f>
        <v>Monday</v>
      </c>
      <c r="H2027" s="16" t="s">
        <v>760</v>
      </c>
      <c r="I2027" s="16" t="s">
        <v>620</v>
      </c>
      <c r="J2027" s="16" t="s">
        <v>621</v>
      </c>
      <c r="K2027" s="21">
        <f>1/COUNTIF(J:J,'Store Data - 2017'!$J2027)</f>
        <v>0.1111111111111111</v>
      </c>
      <c r="L2027" s="16" t="s">
        <v>25</v>
      </c>
      <c r="M2027" s="16" t="s">
        <v>26</v>
      </c>
      <c r="N2027" s="16" t="s">
        <v>432</v>
      </c>
      <c r="O2027" s="16" t="s">
        <v>433</v>
      </c>
      <c r="P2027" s="16">
        <v>98105</v>
      </c>
      <c r="Q2027" s="16" t="s">
        <v>120</v>
      </c>
      <c r="R2027" s="16" t="s">
        <v>2978</v>
      </c>
      <c r="S2027" s="16" t="s">
        <v>31</v>
      </c>
      <c r="T2027" s="16" t="s">
        <v>32</v>
      </c>
      <c r="U2027" s="16" t="s">
        <v>2979</v>
      </c>
      <c r="V2027" s="18">
        <v>19.440000000000001</v>
      </c>
      <c r="W2027" s="16">
        <v>3</v>
      </c>
      <c r="X2027" s="16">
        <v>0</v>
      </c>
      <c r="Y2027" s="18">
        <v>9.3312000000000008</v>
      </c>
    </row>
    <row r="2028" spans="1:25" x14ac:dyDescent="0.3">
      <c r="A2028" s="13">
        <v>6234</v>
      </c>
      <c r="B2028" s="13" t="s">
        <v>5025</v>
      </c>
      <c r="C2028" s="21">
        <f>1/COUNTIF(B:B,'Store Data - 2017'!$B2028)</f>
        <v>0.2</v>
      </c>
      <c r="D2028" s="14">
        <v>42989</v>
      </c>
      <c r="E2028" s="14">
        <v>42989</v>
      </c>
      <c r="F2028" s="22" t="str">
        <f>TEXT('Store Data - 2017'!$D2028,"mmmm")</f>
        <v>September</v>
      </c>
      <c r="G2028" s="22" t="str">
        <f>TEXT('Store Data - 2017'!$D2028,"dddd")</f>
        <v>Monday</v>
      </c>
      <c r="H2028" s="13" t="s">
        <v>760</v>
      </c>
      <c r="I2028" s="13" t="s">
        <v>620</v>
      </c>
      <c r="J2028" s="13" t="s">
        <v>621</v>
      </c>
      <c r="K2028" s="21">
        <f>1/COUNTIF(J:J,'Store Data - 2017'!$J2028)</f>
        <v>0.1111111111111111</v>
      </c>
      <c r="L2028" s="13" t="s">
        <v>25</v>
      </c>
      <c r="M2028" s="13" t="s">
        <v>26</v>
      </c>
      <c r="N2028" s="13" t="s">
        <v>432</v>
      </c>
      <c r="O2028" s="13" t="s">
        <v>433</v>
      </c>
      <c r="P2028" s="13">
        <v>98105</v>
      </c>
      <c r="Q2028" s="13" t="s">
        <v>120</v>
      </c>
      <c r="R2028" s="13" t="s">
        <v>3354</v>
      </c>
      <c r="S2028" s="13" t="s">
        <v>31</v>
      </c>
      <c r="T2028" s="13" t="s">
        <v>32</v>
      </c>
      <c r="U2028" s="13" t="s">
        <v>3355</v>
      </c>
      <c r="V2028" s="15">
        <v>71.28</v>
      </c>
      <c r="W2028" s="13">
        <v>11</v>
      </c>
      <c r="X2028" s="13">
        <v>0</v>
      </c>
      <c r="Y2028" s="15">
        <v>34.214399999999998</v>
      </c>
    </row>
    <row r="2029" spans="1:25" x14ac:dyDescent="0.3">
      <c r="A2029" s="16">
        <v>6235</v>
      </c>
      <c r="B2029" s="16" t="s">
        <v>5025</v>
      </c>
      <c r="C2029" s="21">
        <f>1/COUNTIF(B:B,'Store Data - 2017'!$B2029)</f>
        <v>0.2</v>
      </c>
      <c r="D2029" s="17">
        <v>42989</v>
      </c>
      <c r="E2029" s="17">
        <v>42989</v>
      </c>
      <c r="F2029" s="22" t="str">
        <f>TEXT('Store Data - 2017'!$D2029,"mmmm")</f>
        <v>September</v>
      </c>
      <c r="G2029" s="22" t="str">
        <f>TEXT('Store Data - 2017'!$D2029,"dddd")</f>
        <v>Monday</v>
      </c>
      <c r="H2029" s="16" t="s">
        <v>760</v>
      </c>
      <c r="I2029" s="16" t="s">
        <v>620</v>
      </c>
      <c r="J2029" s="16" t="s">
        <v>621</v>
      </c>
      <c r="K2029" s="21">
        <f>1/COUNTIF(J:J,'Store Data - 2017'!$J2029)</f>
        <v>0.1111111111111111</v>
      </c>
      <c r="L2029" s="16" t="s">
        <v>25</v>
      </c>
      <c r="M2029" s="16" t="s">
        <v>26</v>
      </c>
      <c r="N2029" s="16" t="s">
        <v>432</v>
      </c>
      <c r="O2029" s="16" t="s">
        <v>433</v>
      </c>
      <c r="P2029" s="16">
        <v>98105</v>
      </c>
      <c r="Q2029" s="16" t="s">
        <v>120</v>
      </c>
      <c r="R2029" s="16" t="s">
        <v>3110</v>
      </c>
      <c r="S2029" s="16" t="s">
        <v>31</v>
      </c>
      <c r="T2029" s="16" t="s">
        <v>84</v>
      </c>
      <c r="U2029" s="16" t="s">
        <v>3111</v>
      </c>
      <c r="V2029" s="18">
        <v>1471.96</v>
      </c>
      <c r="W2029" s="16">
        <v>5</v>
      </c>
      <c r="X2029" s="16">
        <v>0.2</v>
      </c>
      <c r="Y2029" s="18">
        <v>459.98750000000001</v>
      </c>
    </row>
    <row r="2030" spans="1:25" x14ac:dyDescent="0.3">
      <c r="A2030" s="13">
        <v>6236</v>
      </c>
      <c r="B2030" s="13" t="s">
        <v>5025</v>
      </c>
      <c r="C2030" s="21">
        <f>1/COUNTIF(B:B,'Store Data - 2017'!$B2030)</f>
        <v>0.2</v>
      </c>
      <c r="D2030" s="14">
        <v>42989</v>
      </c>
      <c r="E2030" s="14">
        <v>42989</v>
      </c>
      <c r="F2030" s="22" t="str">
        <f>TEXT('Store Data - 2017'!$D2030,"mmmm")</f>
        <v>September</v>
      </c>
      <c r="G2030" s="22" t="str">
        <f>TEXT('Store Data - 2017'!$D2030,"dddd")</f>
        <v>Monday</v>
      </c>
      <c r="H2030" s="13" t="s">
        <v>760</v>
      </c>
      <c r="I2030" s="13" t="s">
        <v>620</v>
      </c>
      <c r="J2030" s="13" t="s">
        <v>621</v>
      </c>
      <c r="K2030" s="21">
        <f>1/COUNTIF(J:J,'Store Data - 2017'!$J2030)</f>
        <v>0.1111111111111111</v>
      </c>
      <c r="L2030" s="13" t="s">
        <v>25</v>
      </c>
      <c r="M2030" s="13" t="s">
        <v>26</v>
      </c>
      <c r="N2030" s="13" t="s">
        <v>432</v>
      </c>
      <c r="O2030" s="13" t="s">
        <v>433</v>
      </c>
      <c r="P2030" s="13">
        <v>98105</v>
      </c>
      <c r="Q2030" s="13" t="s">
        <v>120</v>
      </c>
      <c r="R2030" s="13" t="s">
        <v>5028</v>
      </c>
      <c r="S2030" s="13" t="s">
        <v>61</v>
      </c>
      <c r="T2030" s="13" t="s">
        <v>62</v>
      </c>
      <c r="U2030" s="13" t="s">
        <v>5029</v>
      </c>
      <c r="V2030" s="15">
        <v>79.959999999999994</v>
      </c>
      <c r="W2030" s="13">
        <v>5</v>
      </c>
      <c r="X2030" s="13">
        <v>0.2</v>
      </c>
      <c r="Y2030" s="15">
        <v>-17.991</v>
      </c>
    </row>
    <row r="2031" spans="1:25" x14ac:dyDescent="0.3">
      <c r="A2031" s="16">
        <v>6242</v>
      </c>
      <c r="B2031" s="16" t="s">
        <v>5030</v>
      </c>
      <c r="C2031" s="21">
        <f>1/COUNTIF(B:B,'Store Data - 2017'!$B2031)</f>
        <v>1</v>
      </c>
      <c r="D2031" s="17">
        <v>42883</v>
      </c>
      <c r="E2031" s="17">
        <v>42886</v>
      </c>
      <c r="F2031" s="22" t="str">
        <f>TEXT('Store Data - 2017'!$D2031,"mmmm")</f>
        <v>May</v>
      </c>
      <c r="G2031" s="22" t="str">
        <f>TEXT('Store Data - 2017'!$D2031,"dddd")</f>
        <v>Sunday</v>
      </c>
      <c r="H2031" s="16" t="s">
        <v>35</v>
      </c>
      <c r="I2031" s="16" t="s">
        <v>3851</v>
      </c>
      <c r="J2031" s="16" t="s">
        <v>3852</v>
      </c>
      <c r="K2031" s="21">
        <f>1/COUNTIF(J:J,'Store Data - 2017'!$J2031)</f>
        <v>0.16666666666666666</v>
      </c>
      <c r="L2031" s="16" t="s">
        <v>57</v>
      </c>
      <c r="M2031" s="16" t="s">
        <v>26</v>
      </c>
      <c r="N2031" s="16" t="s">
        <v>27</v>
      </c>
      <c r="O2031" s="16" t="s">
        <v>4682</v>
      </c>
      <c r="P2031" s="16">
        <v>3301</v>
      </c>
      <c r="Q2031" s="16" t="s">
        <v>40</v>
      </c>
      <c r="R2031" s="16" t="s">
        <v>4459</v>
      </c>
      <c r="S2031" s="16" t="s">
        <v>42</v>
      </c>
      <c r="T2031" s="16" t="s">
        <v>87</v>
      </c>
      <c r="U2031" s="16" t="s">
        <v>4460</v>
      </c>
      <c r="V2031" s="18">
        <v>247.44</v>
      </c>
      <c r="W2031" s="16">
        <v>8</v>
      </c>
      <c r="X2031" s="16">
        <v>0</v>
      </c>
      <c r="Y2031" s="18">
        <v>101.4504</v>
      </c>
    </row>
    <row r="2032" spans="1:25" x14ac:dyDescent="0.3">
      <c r="A2032" s="13">
        <v>6248</v>
      </c>
      <c r="B2032" s="13" t="s">
        <v>5031</v>
      </c>
      <c r="C2032" s="21">
        <f>1/COUNTIF(B:B,'Store Data - 2017'!$B2032)</f>
        <v>0.25</v>
      </c>
      <c r="D2032" s="14">
        <v>42884</v>
      </c>
      <c r="E2032" s="14">
        <v>42890</v>
      </c>
      <c r="F2032" s="22" t="str">
        <f>TEXT('Store Data - 2017'!$D2032,"mmmm")</f>
        <v>May</v>
      </c>
      <c r="G2032" s="22" t="str">
        <f>TEXT('Store Data - 2017'!$D2032,"dddd")</f>
        <v>Monday</v>
      </c>
      <c r="H2032" s="13" t="s">
        <v>22</v>
      </c>
      <c r="I2032" s="13" t="s">
        <v>3481</v>
      </c>
      <c r="J2032" s="13" t="s">
        <v>3482</v>
      </c>
      <c r="K2032" s="21">
        <f>1/COUNTIF(J:J,'Store Data - 2017'!$J2032)</f>
        <v>8.3333333333333329E-2</v>
      </c>
      <c r="L2032" s="13" t="s">
        <v>25</v>
      </c>
      <c r="M2032" s="13" t="s">
        <v>26</v>
      </c>
      <c r="N2032" s="13" t="s">
        <v>165</v>
      </c>
      <c r="O2032" s="13" t="s">
        <v>496</v>
      </c>
      <c r="P2032" s="13">
        <v>47201</v>
      </c>
      <c r="Q2032" s="13" t="s">
        <v>51</v>
      </c>
      <c r="R2032" s="13" t="s">
        <v>2372</v>
      </c>
      <c r="S2032" s="13" t="s">
        <v>31</v>
      </c>
      <c r="T2032" s="13" t="s">
        <v>84</v>
      </c>
      <c r="U2032" s="13" t="s">
        <v>2373</v>
      </c>
      <c r="V2032" s="15">
        <v>43.41</v>
      </c>
      <c r="W2032" s="13">
        <v>1</v>
      </c>
      <c r="X2032" s="13">
        <v>0</v>
      </c>
      <c r="Y2032" s="15">
        <v>19.968599999999999</v>
      </c>
    </row>
    <row r="2033" spans="1:25" x14ac:dyDescent="0.3">
      <c r="A2033" s="16">
        <v>6249</v>
      </c>
      <c r="B2033" s="16" t="s">
        <v>5031</v>
      </c>
      <c r="C2033" s="21">
        <f>1/COUNTIF(B:B,'Store Data - 2017'!$B2033)</f>
        <v>0.25</v>
      </c>
      <c r="D2033" s="17">
        <v>42884</v>
      </c>
      <c r="E2033" s="17">
        <v>42890</v>
      </c>
      <c r="F2033" s="22" t="str">
        <f>TEXT('Store Data - 2017'!$D2033,"mmmm")</f>
        <v>May</v>
      </c>
      <c r="G2033" s="22" t="str">
        <f>TEXT('Store Data - 2017'!$D2033,"dddd")</f>
        <v>Monday</v>
      </c>
      <c r="H2033" s="16" t="s">
        <v>22</v>
      </c>
      <c r="I2033" s="16" t="s">
        <v>3481</v>
      </c>
      <c r="J2033" s="16" t="s">
        <v>3482</v>
      </c>
      <c r="K2033" s="21">
        <f>1/COUNTIF(J:J,'Store Data - 2017'!$J2033)</f>
        <v>8.3333333333333329E-2</v>
      </c>
      <c r="L2033" s="16" t="s">
        <v>25</v>
      </c>
      <c r="M2033" s="16" t="s">
        <v>26</v>
      </c>
      <c r="N2033" s="16" t="s">
        <v>165</v>
      </c>
      <c r="O2033" s="16" t="s">
        <v>496</v>
      </c>
      <c r="P2033" s="16">
        <v>47201</v>
      </c>
      <c r="Q2033" s="16" t="s">
        <v>51</v>
      </c>
      <c r="R2033" s="16" t="s">
        <v>5032</v>
      </c>
      <c r="S2033" s="16" t="s">
        <v>42</v>
      </c>
      <c r="T2033" s="16" t="s">
        <v>87</v>
      </c>
      <c r="U2033" s="16" t="s">
        <v>366</v>
      </c>
      <c r="V2033" s="18">
        <v>6.24</v>
      </c>
      <c r="W2033" s="16">
        <v>3</v>
      </c>
      <c r="X2033" s="16">
        <v>0</v>
      </c>
      <c r="Y2033" s="18">
        <v>2.6208</v>
      </c>
    </row>
    <row r="2034" spans="1:25" x14ac:dyDescent="0.3">
      <c r="A2034" s="13">
        <v>6250</v>
      </c>
      <c r="B2034" s="13" t="s">
        <v>5031</v>
      </c>
      <c r="C2034" s="21">
        <f>1/COUNTIF(B:B,'Store Data - 2017'!$B2034)</f>
        <v>0.25</v>
      </c>
      <c r="D2034" s="14">
        <v>42884</v>
      </c>
      <c r="E2034" s="14">
        <v>42890</v>
      </c>
      <c r="F2034" s="22" t="str">
        <f>TEXT('Store Data - 2017'!$D2034,"mmmm")</f>
        <v>May</v>
      </c>
      <c r="G2034" s="22" t="str">
        <f>TEXT('Store Data - 2017'!$D2034,"dddd")</f>
        <v>Monday</v>
      </c>
      <c r="H2034" s="13" t="s">
        <v>22</v>
      </c>
      <c r="I2034" s="13" t="s">
        <v>3481</v>
      </c>
      <c r="J2034" s="13" t="s">
        <v>3482</v>
      </c>
      <c r="K2034" s="21">
        <f>1/COUNTIF(J:J,'Store Data - 2017'!$J2034)</f>
        <v>8.3333333333333329E-2</v>
      </c>
      <c r="L2034" s="13" t="s">
        <v>25</v>
      </c>
      <c r="M2034" s="13" t="s">
        <v>26</v>
      </c>
      <c r="N2034" s="13" t="s">
        <v>165</v>
      </c>
      <c r="O2034" s="13" t="s">
        <v>496</v>
      </c>
      <c r="P2034" s="13">
        <v>47201</v>
      </c>
      <c r="Q2034" s="13" t="s">
        <v>51</v>
      </c>
      <c r="R2034" s="13" t="s">
        <v>5033</v>
      </c>
      <c r="S2034" s="13" t="s">
        <v>31</v>
      </c>
      <c r="T2034" s="13" t="s">
        <v>190</v>
      </c>
      <c r="U2034" s="13" t="s">
        <v>5034</v>
      </c>
      <c r="V2034" s="15">
        <v>465.16</v>
      </c>
      <c r="W2034" s="13">
        <v>2</v>
      </c>
      <c r="X2034" s="13">
        <v>0</v>
      </c>
      <c r="Y2034" s="15">
        <v>120.94159999999999</v>
      </c>
    </row>
    <row r="2035" spans="1:25" x14ac:dyDescent="0.3">
      <c r="A2035" s="16">
        <v>6251</v>
      </c>
      <c r="B2035" s="16" t="s">
        <v>5031</v>
      </c>
      <c r="C2035" s="21">
        <f>1/COUNTIF(B:B,'Store Data - 2017'!$B2035)</f>
        <v>0.25</v>
      </c>
      <c r="D2035" s="17">
        <v>42884</v>
      </c>
      <c r="E2035" s="17">
        <v>42890</v>
      </c>
      <c r="F2035" s="22" t="str">
        <f>TEXT('Store Data - 2017'!$D2035,"mmmm")</f>
        <v>May</v>
      </c>
      <c r="G2035" s="22" t="str">
        <f>TEXT('Store Data - 2017'!$D2035,"dddd")</f>
        <v>Monday</v>
      </c>
      <c r="H2035" s="16" t="s">
        <v>22</v>
      </c>
      <c r="I2035" s="16" t="s">
        <v>3481</v>
      </c>
      <c r="J2035" s="16" t="s">
        <v>3482</v>
      </c>
      <c r="K2035" s="21">
        <f>1/COUNTIF(J:J,'Store Data - 2017'!$J2035)</f>
        <v>8.3333333333333329E-2</v>
      </c>
      <c r="L2035" s="16" t="s">
        <v>25</v>
      </c>
      <c r="M2035" s="16" t="s">
        <v>26</v>
      </c>
      <c r="N2035" s="16" t="s">
        <v>165</v>
      </c>
      <c r="O2035" s="16" t="s">
        <v>496</v>
      </c>
      <c r="P2035" s="16">
        <v>47201</v>
      </c>
      <c r="Q2035" s="16" t="s">
        <v>51</v>
      </c>
      <c r="R2035" s="16" t="s">
        <v>2137</v>
      </c>
      <c r="S2035" s="16" t="s">
        <v>31</v>
      </c>
      <c r="T2035" s="16" t="s">
        <v>32</v>
      </c>
      <c r="U2035" s="16" t="s">
        <v>2138</v>
      </c>
      <c r="V2035" s="18">
        <v>7.98</v>
      </c>
      <c r="W2035" s="16">
        <v>1</v>
      </c>
      <c r="X2035" s="16">
        <v>0</v>
      </c>
      <c r="Y2035" s="18">
        <v>3.99</v>
      </c>
    </row>
    <row r="2036" spans="1:25" x14ac:dyDescent="0.3">
      <c r="A2036" s="13">
        <v>6256</v>
      </c>
      <c r="B2036" s="13" t="s">
        <v>5035</v>
      </c>
      <c r="C2036" s="21">
        <f>1/COUNTIF(B:B,'Store Data - 2017'!$B2036)</f>
        <v>1</v>
      </c>
      <c r="D2036" s="14">
        <v>42987</v>
      </c>
      <c r="E2036" s="14">
        <v>42993</v>
      </c>
      <c r="F2036" s="22" t="str">
        <f>TEXT('Store Data - 2017'!$D2036,"mmmm")</f>
        <v>September</v>
      </c>
      <c r="G2036" s="22" t="str">
        <f>TEXT('Store Data - 2017'!$D2036,"dddd")</f>
        <v>Saturday</v>
      </c>
      <c r="H2036" s="13" t="s">
        <v>22</v>
      </c>
      <c r="I2036" s="13" t="s">
        <v>5036</v>
      </c>
      <c r="J2036" s="13" t="s">
        <v>5037</v>
      </c>
      <c r="K2036" s="21">
        <f>1/COUNTIF(J:J,'Store Data - 2017'!$J2036)</f>
        <v>1</v>
      </c>
      <c r="L2036" s="13" t="s">
        <v>57</v>
      </c>
      <c r="M2036" s="13" t="s">
        <v>26</v>
      </c>
      <c r="N2036" s="13" t="s">
        <v>1743</v>
      </c>
      <c r="O2036" s="13" t="s">
        <v>50</v>
      </c>
      <c r="P2036" s="13">
        <v>75023</v>
      </c>
      <c r="Q2036" s="13" t="s">
        <v>51</v>
      </c>
      <c r="R2036" s="13" t="s">
        <v>112</v>
      </c>
      <c r="S2036" s="13" t="s">
        <v>31</v>
      </c>
      <c r="T2036" s="13" t="s">
        <v>113</v>
      </c>
      <c r="U2036" s="13" t="s">
        <v>114</v>
      </c>
      <c r="V2036" s="15">
        <v>9.8559999999999999</v>
      </c>
      <c r="W2036" s="13">
        <v>4</v>
      </c>
      <c r="X2036" s="13">
        <v>0.2</v>
      </c>
      <c r="Y2036" s="15">
        <v>3.4496000000000002</v>
      </c>
    </row>
    <row r="2037" spans="1:25" x14ac:dyDescent="0.3">
      <c r="A2037" s="16">
        <v>6258</v>
      </c>
      <c r="B2037" s="16" t="s">
        <v>5038</v>
      </c>
      <c r="C2037" s="21">
        <f>1/COUNTIF(B:B,'Store Data - 2017'!$B2037)</f>
        <v>1</v>
      </c>
      <c r="D2037" s="17">
        <v>43041</v>
      </c>
      <c r="E2037" s="17">
        <v>43045</v>
      </c>
      <c r="F2037" s="22" t="str">
        <f>TEXT('Store Data - 2017'!$D2037,"mmmm")</f>
        <v>November</v>
      </c>
      <c r="G2037" s="22" t="str">
        <f>TEXT('Store Data - 2017'!$D2037,"dddd")</f>
        <v>Thursday</v>
      </c>
      <c r="H2037" s="16" t="s">
        <v>35</v>
      </c>
      <c r="I2037" s="16" t="s">
        <v>5039</v>
      </c>
      <c r="J2037" s="16" t="s">
        <v>5040</v>
      </c>
      <c r="K2037" s="21">
        <f>1/COUNTIF(J:J,'Store Data - 2017'!$J2037)</f>
        <v>0.16666666666666666</v>
      </c>
      <c r="L2037" s="16" t="s">
        <v>57</v>
      </c>
      <c r="M2037" s="16" t="s">
        <v>26</v>
      </c>
      <c r="N2037" s="16" t="s">
        <v>165</v>
      </c>
      <c r="O2037" s="16" t="s">
        <v>166</v>
      </c>
      <c r="P2037" s="16">
        <v>43229</v>
      </c>
      <c r="Q2037" s="16" t="s">
        <v>40</v>
      </c>
      <c r="R2037" s="16" t="s">
        <v>5041</v>
      </c>
      <c r="S2037" s="16" t="s">
        <v>31</v>
      </c>
      <c r="T2037" s="16" t="s">
        <v>725</v>
      </c>
      <c r="U2037" s="16" t="s">
        <v>5042</v>
      </c>
      <c r="V2037" s="18">
        <v>384.59199999999998</v>
      </c>
      <c r="W2037" s="16">
        <v>2</v>
      </c>
      <c r="X2037" s="16">
        <v>0.2</v>
      </c>
      <c r="Y2037" s="18">
        <v>-81.725800000000007</v>
      </c>
    </row>
    <row r="2038" spans="1:25" x14ac:dyDescent="0.3">
      <c r="A2038" s="13">
        <v>6262</v>
      </c>
      <c r="B2038" s="13" t="s">
        <v>5043</v>
      </c>
      <c r="C2038" s="21">
        <f>1/COUNTIF(B:B,'Store Data - 2017'!$B2038)</f>
        <v>1</v>
      </c>
      <c r="D2038" s="14">
        <v>42939</v>
      </c>
      <c r="E2038" s="14">
        <v>42943</v>
      </c>
      <c r="F2038" s="22" t="str">
        <f>TEXT('Store Data - 2017'!$D2038,"mmmm")</f>
        <v>July</v>
      </c>
      <c r="G2038" s="22" t="str">
        <f>TEXT('Store Data - 2017'!$D2038,"dddd")</f>
        <v>Sunday</v>
      </c>
      <c r="H2038" s="13" t="s">
        <v>22</v>
      </c>
      <c r="I2038" s="13" t="s">
        <v>4889</v>
      </c>
      <c r="J2038" s="13" t="s">
        <v>4890</v>
      </c>
      <c r="K2038" s="21">
        <f>1/COUNTIF(J:J,'Store Data - 2017'!$J2038)</f>
        <v>0.25</v>
      </c>
      <c r="L2038" s="13" t="s">
        <v>57</v>
      </c>
      <c r="M2038" s="13" t="s">
        <v>26</v>
      </c>
      <c r="N2038" s="13" t="s">
        <v>1316</v>
      </c>
      <c r="O2038" s="13" t="s">
        <v>127</v>
      </c>
      <c r="P2038" s="13">
        <v>11561</v>
      </c>
      <c r="Q2038" s="13" t="s">
        <v>40</v>
      </c>
      <c r="R2038" s="13" t="s">
        <v>356</v>
      </c>
      <c r="S2038" s="13" t="s">
        <v>31</v>
      </c>
      <c r="T2038" s="13" t="s">
        <v>113</v>
      </c>
      <c r="U2038" s="13" t="s">
        <v>357</v>
      </c>
      <c r="V2038" s="15">
        <v>41.4</v>
      </c>
      <c r="W2038" s="13">
        <v>4</v>
      </c>
      <c r="X2038" s="13">
        <v>0</v>
      </c>
      <c r="Y2038" s="15">
        <v>19.872</v>
      </c>
    </row>
    <row r="2039" spans="1:25" x14ac:dyDescent="0.3">
      <c r="A2039" s="16">
        <v>6264</v>
      </c>
      <c r="B2039" s="16" t="s">
        <v>5044</v>
      </c>
      <c r="C2039" s="21">
        <f>1/COUNTIF(B:B,'Store Data - 2017'!$B2039)</f>
        <v>1</v>
      </c>
      <c r="D2039" s="17">
        <v>42860</v>
      </c>
      <c r="E2039" s="17">
        <v>42865</v>
      </c>
      <c r="F2039" s="22" t="str">
        <f>TEXT('Store Data - 2017'!$D2039,"mmmm")</f>
        <v>May</v>
      </c>
      <c r="G2039" s="22" t="str">
        <f>TEXT('Store Data - 2017'!$D2039,"dddd")</f>
        <v>Friday</v>
      </c>
      <c r="H2039" s="16" t="s">
        <v>22</v>
      </c>
      <c r="I2039" s="16" t="s">
        <v>1451</v>
      </c>
      <c r="J2039" s="16" t="s">
        <v>1452</v>
      </c>
      <c r="K2039" s="21">
        <f>1/COUNTIF(J:J,'Store Data - 2017'!$J2039)</f>
        <v>0.14285714285714285</v>
      </c>
      <c r="L2039" s="16" t="s">
        <v>57</v>
      </c>
      <c r="M2039" s="16" t="s">
        <v>26</v>
      </c>
      <c r="N2039" s="16" t="s">
        <v>165</v>
      </c>
      <c r="O2039" s="16" t="s">
        <v>353</v>
      </c>
      <c r="P2039" s="16">
        <v>31907</v>
      </c>
      <c r="Q2039" s="16" t="s">
        <v>29</v>
      </c>
      <c r="R2039" s="16" t="s">
        <v>1582</v>
      </c>
      <c r="S2039" s="16" t="s">
        <v>31</v>
      </c>
      <c r="T2039" s="16" t="s">
        <v>84</v>
      </c>
      <c r="U2039" s="16" t="s">
        <v>1583</v>
      </c>
      <c r="V2039" s="18">
        <v>34.5</v>
      </c>
      <c r="W2039" s="16">
        <v>3</v>
      </c>
      <c r="X2039" s="16">
        <v>0</v>
      </c>
      <c r="Y2039" s="18">
        <v>15.525</v>
      </c>
    </row>
    <row r="2040" spans="1:25" x14ac:dyDescent="0.3">
      <c r="A2040" s="13">
        <v>6270</v>
      </c>
      <c r="B2040" s="13" t="s">
        <v>5045</v>
      </c>
      <c r="C2040" s="21">
        <f>1/COUNTIF(B:B,'Store Data - 2017'!$B2040)</f>
        <v>0.33333333333333331</v>
      </c>
      <c r="D2040" s="14">
        <v>43071</v>
      </c>
      <c r="E2040" s="14">
        <v>43075</v>
      </c>
      <c r="F2040" s="22" t="str">
        <f>TEXT('Store Data - 2017'!$D2040,"mmmm")</f>
        <v>December</v>
      </c>
      <c r="G2040" s="22" t="str">
        <f>TEXT('Store Data - 2017'!$D2040,"dddd")</f>
        <v>Saturday</v>
      </c>
      <c r="H2040" s="13" t="s">
        <v>22</v>
      </c>
      <c r="I2040" s="13" t="s">
        <v>486</v>
      </c>
      <c r="J2040" s="13" t="s">
        <v>487</v>
      </c>
      <c r="K2040" s="21">
        <f>1/COUNTIF(J:J,'Store Data - 2017'!$J2040)</f>
        <v>0.125</v>
      </c>
      <c r="L2040" s="13" t="s">
        <v>57</v>
      </c>
      <c r="M2040" s="13" t="s">
        <v>26</v>
      </c>
      <c r="N2040" s="13" t="s">
        <v>1691</v>
      </c>
      <c r="O2040" s="13" t="s">
        <v>134</v>
      </c>
      <c r="P2040" s="13">
        <v>94601</v>
      </c>
      <c r="Q2040" s="13" t="s">
        <v>120</v>
      </c>
      <c r="R2040" s="13" t="s">
        <v>5046</v>
      </c>
      <c r="S2040" s="13" t="s">
        <v>61</v>
      </c>
      <c r="T2040" s="13" t="s">
        <v>62</v>
      </c>
      <c r="U2040" s="13" t="s">
        <v>5047</v>
      </c>
      <c r="V2040" s="15">
        <v>39.991999999999997</v>
      </c>
      <c r="W2040" s="13">
        <v>1</v>
      </c>
      <c r="X2040" s="13">
        <v>0.2</v>
      </c>
      <c r="Y2040" s="15">
        <v>-7.9984000000000002</v>
      </c>
    </row>
    <row r="2041" spans="1:25" x14ac:dyDescent="0.3">
      <c r="A2041" s="16">
        <v>6271</v>
      </c>
      <c r="B2041" s="16" t="s">
        <v>5045</v>
      </c>
      <c r="C2041" s="21">
        <f>1/COUNTIF(B:B,'Store Data - 2017'!$B2041)</f>
        <v>0.33333333333333331</v>
      </c>
      <c r="D2041" s="17">
        <v>43071</v>
      </c>
      <c r="E2041" s="17">
        <v>43075</v>
      </c>
      <c r="F2041" s="22" t="str">
        <f>TEXT('Store Data - 2017'!$D2041,"mmmm")</f>
        <v>December</v>
      </c>
      <c r="G2041" s="22" t="str">
        <f>TEXT('Store Data - 2017'!$D2041,"dddd")</f>
        <v>Saturday</v>
      </c>
      <c r="H2041" s="16" t="s">
        <v>22</v>
      </c>
      <c r="I2041" s="16" t="s">
        <v>486</v>
      </c>
      <c r="J2041" s="16" t="s">
        <v>487</v>
      </c>
      <c r="K2041" s="21">
        <f>1/COUNTIF(J:J,'Store Data - 2017'!$J2041)</f>
        <v>0.125</v>
      </c>
      <c r="L2041" s="16" t="s">
        <v>57</v>
      </c>
      <c r="M2041" s="16" t="s">
        <v>26</v>
      </c>
      <c r="N2041" s="16" t="s">
        <v>1691</v>
      </c>
      <c r="O2041" s="16" t="s">
        <v>134</v>
      </c>
      <c r="P2041" s="16">
        <v>94601</v>
      </c>
      <c r="Q2041" s="16" t="s">
        <v>120</v>
      </c>
      <c r="R2041" s="16" t="s">
        <v>5048</v>
      </c>
      <c r="S2041" s="16" t="s">
        <v>42</v>
      </c>
      <c r="T2041" s="16" t="s">
        <v>43</v>
      </c>
      <c r="U2041" s="16" t="s">
        <v>5049</v>
      </c>
      <c r="V2041" s="18">
        <v>1159.056</v>
      </c>
      <c r="W2041" s="16">
        <v>9</v>
      </c>
      <c r="X2041" s="16">
        <v>0.2</v>
      </c>
      <c r="Y2041" s="18">
        <v>43.464599999999997</v>
      </c>
    </row>
    <row r="2042" spans="1:25" x14ac:dyDescent="0.3">
      <c r="A2042" s="13">
        <v>6272</v>
      </c>
      <c r="B2042" s="13" t="s">
        <v>5045</v>
      </c>
      <c r="C2042" s="21">
        <f>1/COUNTIF(B:B,'Store Data - 2017'!$B2042)</f>
        <v>0.33333333333333331</v>
      </c>
      <c r="D2042" s="14">
        <v>43071</v>
      </c>
      <c r="E2042" s="14">
        <v>43075</v>
      </c>
      <c r="F2042" s="22" t="str">
        <f>TEXT('Store Data - 2017'!$D2042,"mmmm")</f>
        <v>December</v>
      </c>
      <c r="G2042" s="22" t="str">
        <f>TEXT('Store Data - 2017'!$D2042,"dddd")</f>
        <v>Saturday</v>
      </c>
      <c r="H2042" s="13" t="s">
        <v>22</v>
      </c>
      <c r="I2042" s="13" t="s">
        <v>486</v>
      </c>
      <c r="J2042" s="13" t="s">
        <v>487</v>
      </c>
      <c r="K2042" s="21">
        <f>1/COUNTIF(J:J,'Store Data - 2017'!$J2042)</f>
        <v>0.125</v>
      </c>
      <c r="L2042" s="13" t="s">
        <v>57</v>
      </c>
      <c r="M2042" s="13" t="s">
        <v>26</v>
      </c>
      <c r="N2042" s="13" t="s">
        <v>1691</v>
      </c>
      <c r="O2042" s="13" t="s">
        <v>134</v>
      </c>
      <c r="P2042" s="13">
        <v>94601</v>
      </c>
      <c r="Q2042" s="13" t="s">
        <v>120</v>
      </c>
      <c r="R2042" s="13" t="s">
        <v>5050</v>
      </c>
      <c r="S2042" s="13" t="s">
        <v>31</v>
      </c>
      <c r="T2042" s="13" t="s">
        <v>146</v>
      </c>
      <c r="U2042" s="13" t="s">
        <v>5051</v>
      </c>
      <c r="V2042" s="15">
        <v>179.9</v>
      </c>
      <c r="W2042" s="13">
        <v>5</v>
      </c>
      <c r="X2042" s="13">
        <v>0</v>
      </c>
      <c r="Y2042" s="15">
        <v>44.975000000000001</v>
      </c>
    </row>
    <row r="2043" spans="1:25" x14ac:dyDescent="0.3">
      <c r="A2043" s="16">
        <v>6273</v>
      </c>
      <c r="B2043" s="16" t="s">
        <v>5052</v>
      </c>
      <c r="C2043" s="21">
        <f>1/COUNTIF(B:B,'Store Data - 2017'!$B2043)</f>
        <v>1</v>
      </c>
      <c r="D2043" s="17">
        <v>43080</v>
      </c>
      <c r="E2043" s="17">
        <v>43081</v>
      </c>
      <c r="F2043" s="22" t="str">
        <f>TEXT('Store Data - 2017'!$D2043,"mmmm")</f>
        <v>December</v>
      </c>
      <c r="G2043" s="22" t="str">
        <f>TEXT('Store Data - 2017'!$D2043,"dddd")</f>
        <v>Monday</v>
      </c>
      <c r="H2043" s="16" t="s">
        <v>80</v>
      </c>
      <c r="I2043" s="16" t="s">
        <v>5053</v>
      </c>
      <c r="J2043" s="16" t="s">
        <v>5054</v>
      </c>
      <c r="K2043" s="21">
        <f>1/COUNTIF(J:J,'Store Data - 2017'!$J2043)</f>
        <v>1</v>
      </c>
      <c r="L2043" s="16" t="s">
        <v>57</v>
      </c>
      <c r="M2043" s="16" t="s">
        <v>26</v>
      </c>
      <c r="N2043" s="16" t="s">
        <v>5055</v>
      </c>
      <c r="O2043" s="16" t="s">
        <v>59</v>
      </c>
      <c r="P2043" s="16">
        <v>60067</v>
      </c>
      <c r="Q2043" s="16" t="s">
        <v>51</v>
      </c>
      <c r="R2043" s="16" t="s">
        <v>1999</v>
      </c>
      <c r="S2043" s="16" t="s">
        <v>61</v>
      </c>
      <c r="T2043" s="16" t="s">
        <v>110</v>
      </c>
      <c r="U2043" s="16" t="s">
        <v>2000</v>
      </c>
      <c r="V2043" s="18">
        <v>116.312</v>
      </c>
      <c r="W2043" s="16">
        <v>7</v>
      </c>
      <c r="X2043" s="16">
        <v>0.2</v>
      </c>
      <c r="Y2043" s="18">
        <v>23.2624</v>
      </c>
    </row>
    <row r="2044" spans="1:25" x14ac:dyDescent="0.3">
      <c r="A2044" s="13">
        <v>6281</v>
      </c>
      <c r="B2044" s="13" t="s">
        <v>5056</v>
      </c>
      <c r="C2044" s="21">
        <f>1/COUNTIF(B:B,'Store Data - 2017'!$B2044)</f>
        <v>1</v>
      </c>
      <c r="D2044" s="14">
        <v>42867</v>
      </c>
      <c r="E2044" s="14">
        <v>42871</v>
      </c>
      <c r="F2044" s="22" t="str">
        <f>TEXT('Store Data - 2017'!$D2044,"mmmm")</f>
        <v>May</v>
      </c>
      <c r="G2044" s="22" t="str">
        <f>TEXT('Store Data - 2017'!$D2044,"dddd")</f>
        <v>Friday</v>
      </c>
      <c r="H2044" s="13" t="s">
        <v>22</v>
      </c>
      <c r="I2044" s="13" t="s">
        <v>321</v>
      </c>
      <c r="J2044" s="13" t="s">
        <v>322</v>
      </c>
      <c r="K2044" s="21">
        <f>1/COUNTIF(J:J,'Store Data - 2017'!$J2044)</f>
        <v>0.33333333333333331</v>
      </c>
      <c r="L2044" s="13" t="s">
        <v>25</v>
      </c>
      <c r="M2044" s="13" t="s">
        <v>26</v>
      </c>
      <c r="N2044" s="13" t="s">
        <v>291</v>
      </c>
      <c r="O2044" s="13" t="s">
        <v>166</v>
      </c>
      <c r="P2044" s="13">
        <v>45231</v>
      </c>
      <c r="Q2044" s="13" t="s">
        <v>40</v>
      </c>
      <c r="R2044" s="13" t="s">
        <v>5057</v>
      </c>
      <c r="S2044" s="13" t="s">
        <v>31</v>
      </c>
      <c r="T2044" s="13" t="s">
        <v>113</v>
      </c>
      <c r="U2044" s="13" t="s">
        <v>5058</v>
      </c>
      <c r="V2044" s="15">
        <v>5.9039999999999999</v>
      </c>
      <c r="W2044" s="13">
        <v>2</v>
      </c>
      <c r="X2044" s="13">
        <v>0.2</v>
      </c>
      <c r="Y2044" s="15">
        <v>1.9925999999999999</v>
      </c>
    </row>
    <row r="2045" spans="1:25" x14ac:dyDescent="0.3">
      <c r="A2045" s="16">
        <v>6292</v>
      </c>
      <c r="B2045" s="16" t="s">
        <v>5059</v>
      </c>
      <c r="C2045" s="21">
        <f>1/COUNTIF(B:B,'Store Data - 2017'!$B2045)</f>
        <v>1</v>
      </c>
      <c r="D2045" s="17">
        <v>43071</v>
      </c>
      <c r="E2045" s="17">
        <v>43074</v>
      </c>
      <c r="F2045" s="22" t="str">
        <f>TEXT('Store Data - 2017'!$D2045,"mmmm")</f>
        <v>December</v>
      </c>
      <c r="G2045" s="22" t="str">
        <f>TEXT('Store Data - 2017'!$D2045,"dddd")</f>
        <v>Saturday</v>
      </c>
      <c r="H2045" s="16" t="s">
        <v>80</v>
      </c>
      <c r="I2045" s="16" t="s">
        <v>1685</v>
      </c>
      <c r="J2045" s="16" t="s">
        <v>1686</v>
      </c>
      <c r="K2045" s="21">
        <f>1/COUNTIF(J:J,'Store Data - 2017'!$J2045)</f>
        <v>0.16666666666666666</v>
      </c>
      <c r="L2045" s="16" t="s">
        <v>25</v>
      </c>
      <c r="M2045" s="16" t="s">
        <v>26</v>
      </c>
      <c r="N2045" s="16" t="s">
        <v>2304</v>
      </c>
      <c r="O2045" s="16" t="s">
        <v>329</v>
      </c>
      <c r="P2045" s="16">
        <v>24153</v>
      </c>
      <c r="Q2045" s="16" t="s">
        <v>29</v>
      </c>
      <c r="R2045" s="16" t="s">
        <v>5060</v>
      </c>
      <c r="S2045" s="16" t="s">
        <v>42</v>
      </c>
      <c r="T2045" s="16" t="s">
        <v>43</v>
      </c>
      <c r="U2045" s="16" t="s">
        <v>5061</v>
      </c>
      <c r="V2045" s="18">
        <v>701.96</v>
      </c>
      <c r="W2045" s="16">
        <v>2</v>
      </c>
      <c r="X2045" s="16">
        <v>0</v>
      </c>
      <c r="Y2045" s="18">
        <v>168.47040000000001</v>
      </c>
    </row>
    <row r="2046" spans="1:25" x14ac:dyDescent="0.3">
      <c r="A2046" s="13">
        <v>6300</v>
      </c>
      <c r="B2046" s="13" t="s">
        <v>5062</v>
      </c>
      <c r="C2046" s="21">
        <f>1/COUNTIF(B:B,'Store Data - 2017'!$B2046)</f>
        <v>1</v>
      </c>
      <c r="D2046" s="14">
        <v>43069</v>
      </c>
      <c r="E2046" s="14">
        <v>43072</v>
      </c>
      <c r="F2046" s="22" t="str">
        <f>TEXT('Store Data - 2017'!$D2046,"mmmm")</f>
        <v>November</v>
      </c>
      <c r="G2046" s="22" t="str">
        <f>TEXT('Store Data - 2017'!$D2046,"dddd")</f>
        <v>Thursday</v>
      </c>
      <c r="H2046" s="13" t="s">
        <v>80</v>
      </c>
      <c r="I2046" s="13" t="s">
        <v>3839</v>
      </c>
      <c r="J2046" s="13" t="s">
        <v>3840</v>
      </c>
      <c r="K2046" s="21">
        <f>1/COUNTIF(J:J,'Store Data - 2017'!$J2046)</f>
        <v>0.5</v>
      </c>
      <c r="L2046" s="13" t="s">
        <v>48</v>
      </c>
      <c r="M2046" s="13" t="s">
        <v>26</v>
      </c>
      <c r="N2046" s="13" t="s">
        <v>133</v>
      </c>
      <c r="O2046" s="13" t="s">
        <v>134</v>
      </c>
      <c r="P2046" s="13">
        <v>94109</v>
      </c>
      <c r="Q2046" s="13" t="s">
        <v>120</v>
      </c>
      <c r="R2046" s="13" t="s">
        <v>5063</v>
      </c>
      <c r="S2046" s="13" t="s">
        <v>42</v>
      </c>
      <c r="T2046" s="13" t="s">
        <v>87</v>
      </c>
      <c r="U2046" s="13" t="s">
        <v>5064</v>
      </c>
      <c r="V2046" s="15">
        <v>25.83</v>
      </c>
      <c r="W2046" s="13">
        <v>3</v>
      </c>
      <c r="X2046" s="13">
        <v>0</v>
      </c>
      <c r="Y2046" s="15">
        <v>9.5571000000000002</v>
      </c>
    </row>
    <row r="2047" spans="1:25" x14ac:dyDescent="0.3">
      <c r="A2047" s="16">
        <v>6303</v>
      </c>
      <c r="B2047" s="16" t="s">
        <v>5065</v>
      </c>
      <c r="C2047" s="21">
        <f>1/COUNTIF(B:B,'Store Data - 2017'!$B2047)</f>
        <v>1</v>
      </c>
      <c r="D2047" s="17">
        <v>43062</v>
      </c>
      <c r="E2047" s="17">
        <v>43066</v>
      </c>
      <c r="F2047" s="22" t="str">
        <f>TEXT('Store Data - 2017'!$D2047,"mmmm")</f>
        <v>November</v>
      </c>
      <c r="G2047" s="22" t="str">
        <f>TEXT('Store Data - 2017'!$D2047,"dddd")</f>
        <v>Thursday</v>
      </c>
      <c r="H2047" s="16" t="s">
        <v>22</v>
      </c>
      <c r="I2047" s="16" t="s">
        <v>2502</v>
      </c>
      <c r="J2047" s="16" t="s">
        <v>2503</v>
      </c>
      <c r="K2047" s="21">
        <f>1/COUNTIF(J:J,'Store Data - 2017'!$J2047)</f>
        <v>0.16666666666666666</v>
      </c>
      <c r="L2047" s="16" t="s">
        <v>25</v>
      </c>
      <c r="M2047" s="16" t="s">
        <v>26</v>
      </c>
      <c r="N2047" s="16" t="s">
        <v>220</v>
      </c>
      <c r="O2047" s="16" t="s">
        <v>50</v>
      </c>
      <c r="P2047" s="16">
        <v>75220</v>
      </c>
      <c r="Q2047" s="16" t="s">
        <v>51</v>
      </c>
      <c r="R2047" s="16" t="s">
        <v>5066</v>
      </c>
      <c r="S2047" s="16" t="s">
        <v>61</v>
      </c>
      <c r="T2047" s="16" t="s">
        <v>62</v>
      </c>
      <c r="U2047" s="16" t="s">
        <v>5067</v>
      </c>
      <c r="V2047" s="18">
        <v>195.96</v>
      </c>
      <c r="W2047" s="16">
        <v>5</v>
      </c>
      <c r="X2047" s="16">
        <v>0.2</v>
      </c>
      <c r="Y2047" s="18">
        <v>19.596</v>
      </c>
    </row>
    <row r="2048" spans="1:25" x14ac:dyDescent="0.3">
      <c r="A2048" s="13">
        <v>6304</v>
      </c>
      <c r="B2048" s="13" t="s">
        <v>5068</v>
      </c>
      <c r="C2048" s="21">
        <f>1/COUNTIF(B:B,'Store Data - 2017'!$B2048)</f>
        <v>1</v>
      </c>
      <c r="D2048" s="14">
        <v>42904</v>
      </c>
      <c r="E2048" s="14">
        <v>42906</v>
      </c>
      <c r="F2048" s="22" t="str">
        <f>TEXT('Store Data - 2017'!$D2048,"mmmm")</f>
        <v>June</v>
      </c>
      <c r="G2048" s="22" t="str">
        <f>TEXT('Store Data - 2017'!$D2048,"dddd")</f>
        <v>Sunday</v>
      </c>
      <c r="H2048" s="13" t="s">
        <v>35</v>
      </c>
      <c r="I2048" s="13" t="s">
        <v>2195</v>
      </c>
      <c r="J2048" s="13" t="s">
        <v>2196</v>
      </c>
      <c r="K2048" s="21">
        <f>1/COUNTIF(J:J,'Store Data - 2017'!$J2048)</f>
        <v>0.16666666666666666</v>
      </c>
      <c r="L2048" s="13" t="s">
        <v>48</v>
      </c>
      <c r="M2048" s="13" t="s">
        <v>26</v>
      </c>
      <c r="N2048" s="13" t="s">
        <v>5069</v>
      </c>
      <c r="O2048" s="13" t="s">
        <v>50</v>
      </c>
      <c r="P2048" s="13">
        <v>78415</v>
      </c>
      <c r="Q2048" s="13" t="s">
        <v>51</v>
      </c>
      <c r="R2048" s="13" t="s">
        <v>5070</v>
      </c>
      <c r="S2048" s="13" t="s">
        <v>31</v>
      </c>
      <c r="T2048" s="13" t="s">
        <v>32</v>
      </c>
      <c r="U2048" s="13" t="s">
        <v>5071</v>
      </c>
      <c r="V2048" s="15">
        <v>74.352000000000004</v>
      </c>
      <c r="W2048" s="13">
        <v>3</v>
      </c>
      <c r="X2048" s="13">
        <v>0.2</v>
      </c>
      <c r="Y2048" s="15">
        <v>23.234999999999999</v>
      </c>
    </row>
    <row r="2049" spans="1:25" x14ac:dyDescent="0.3">
      <c r="A2049" s="16">
        <v>6305</v>
      </c>
      <c r="B2049" s="16" t="s">
        <v>5072</v>
      </c>
      <c r="C2049" s="21">
        <f>1/COUNTIF(B:B,'Store Data - 2017'!$B2049)</f>
        <v>1</v>
      </c>
      <c r="D2049" s="17">
        <v>42860</v>
      </c>
      <c r="E2049" s="17">
        <v>42860</v>
      </c>
      <c r="F2049" s="22" t="str">
        <f>TEXT('Store Data - 2017'!$D2049,"mmmm")</f>
        <v>May</v>
      </c>
      <c r="G2049" s="22" t="str">
        <f>TEXT('Store Data - 2017'!$D2049,"dddd")</f>
        <v>Friday</v>
      </c>
      <c r="H2049" s="16" t="s">
        <v>760</v>
      </c>
      <c r="I2049" s="16" t="s">
        <v>1601</v>
      </c>
      <c r="J2049" s="16" t="s">
        <v>1602</v>
      </c>
      <c r="K2049" s="21">
        <f>1/COUNTIF(J:J,'Store Data - 2017'!$J2049)</f>
        <v>0.25</v>
      </c>
      <c r="L2049" s="16" t="s">
        <v>25</v>
      </c>
      <c r="M2049" s="16" t="s">
        <v>26</v>
      </c>
      <c r="N2049" s="16" t="s">
        <v>126</v>
      </c>
      <c r="O2049" s="16" t="s">
        <v>127</v>
      </c>
      <c r="P2049" s="16">
        <v>10035</v>
      </c>
      <c r="Q2049" s="16" t="s">
        <v>40</v>
      </c>
      <c r="R2049" s="16" t="s">
        <v>5073</v>
      </c>
      <c r="S2049" s="16" t="s">
        <v>31</v>
      </c>
      <c r="T2049" s="16" t="s">
        <v>32</v>
      </c>
      <c r="U2049" s="16" t="s">
        <v>5074</v>
      </c>
      <c r="V2049" s="18">
        <v>6.68</v>
      </c>
      <c r="W2049" s="16">
        <v>1</v>
      </c>
      <c r="X2049" s="16">
        <v>0</v>
      </c>
      <c r="Y2049" s="18">
        <v>3.2063999999999999</v>
      </c>
    </row>
    <row r="2050" spans="1:25" x14ac:dyDescent="0.3">
      <c r="A2050" s="13">
        <v>6313</v>
      </c>
      <c r="B2050" s="13" t="s">
        <v>5075</v>
      </c>
      <c r="C2050" s="21">
        <f>1/COUNTIF(B:B,'Store Data - 2017'!$B2050)</f>
        <v>0.5</v>
      </c>
      <c r="D2050" s="14">
        <v>42782</v>
      </c>
      <c r="E2050" s="14">
        <v>42787</v>
      </c>
      <c r="F2050" s="22" t="str">
        <f>TEXT('Store Data - 2017'!$D2050,"mmmm")</f>
        <v>February</v>
      </c>
      <c r="G2050" s="22" t="str">
        <f>TEXT('Store Data - 2017'!$D2050,"dddd")</f>
        <v>Thursday</v>
      </c>
      <c r="H2050" s="13" t="s">
        <v>22</v>
      </c>
      <c r="I2050" s="13" t="s">
        <v>659</v>
      </c>
      <c r="J2050" s="13" t="s">
        <v>660</v>
      </c>
      <c r="K2050" s="21">
        <f>1/COUNTIF(J:J,'Store Data - 2017'!$J2050)</f>
        <v>0.125</v>
      </c>
      <c r="L2050" s="13" t="s">
        <v>57</v>
      </c>
      <c r="M2050" s="13" t="s">
        <v>26</v>
      </c>
      <c r="N2050" s="13" t="s">
        <v>1348</v>
      </c>
      <c r="O2050" s="13" t="s">
        <v>2322</v>
      </c>
      <c r="P2050" s="13">
        <v>6824</v>
      </c>
      <c r="Q2050" s="13" t="s">
        <v>40</v>
      </c>
      <c r="R2050" s="13" t="s">
        <v>4153</v>
      </c>
      <c r="S2050" s="13" t="s">
        <v>31</v>
      </c>
      <c r="T2050" s="13" t="s">
        <v>70</v>
      </c>
      <c r="U2050" s="13" t="s">
        <v>4154</v>
      </c>
      <c r="V2050" s="15">
        <v>579.51</v>
      </c>
      <c r="W2050" s="13">
        <v>3</v>
      </c>
      <c r="X2050" s="13">
        <v>0</v>
      </c>
      <c r="Y2050" s="15">
        <v>81.131399999999999</v>
      </c>
    </row>
    <row r="2051" spans="1:25" x14ac:dyDescent="0.3">
      <c r="A2051" s="16">
        <v>6314</v>
      </c>
      <c r="B2051" s="16" t="s">
        <v>5075</v>
      </c>
      <c r="C2051" s="21">
        <f>1/COUNTIF(B:B,'Store Data - 2017'!$B2051)</f>
        <v>0.5</v>
      </c>
      <c r="D2051" s="17">
        <v>42782</v>
      </c>
      <c r="E2051" s="17">
        <v>42787</v>
      </c>
      <c r="F2051" s="22" t="str">
        <f>TEXT('Store Data - 2017'!$D2051,"mmmm")</f>
        <v>February</v>
      </c>
      <c r="G2051" s="22" t="str">
        <f>TEXT('Store Data - 2017'!$D2051,"dddd")</f>
        <v>Thursday</v>
      </c>
      <c r="H2051" s="16" t="s">
        <v>22</v>
      </c>
      <c r="I2051" s="16" t="s">
        <v>659</v>
      </c>
      <c r="J2051" s="16" t="s">
        <v>660</v>
      </c>
      <c r="K2051" s="21">
        <f>1/COUNTIF(J:J,'Store Data - 2017'!$J2051)</f>
        <v>0.125</v>
      </c>
      <c r="L2051" s="16" t="s">
        <v>57</v>
      </c>
      <c r="M2051" s="16" t="s">
        <v>26</v>
      </c>
      <c r="N2051" s="16" t="s">
        <v>1348</v>
      </c>
      <c r="O2051" s="16" t="s">
        <v>2322</v>
      </c>
      <c r="P2051" s="16">
        <v>6824</v>
      </c>
      <c r="Q2051" s="16" t="s">
        <v>40</v>
      </c>
      <c r="R2051" s="16" t="s">
        <v>2178</v>
      </c>
      <c r="S2051" s="16" t="s">
        <v>61</v>
      </c>
      <c r="T2051" s="16" t="s">
        <v>62</v>
      </c>
      <c r="U2051" s="16" t="s">
        <v>2179</v>
      </c>
      <c r="V2051" s="18">
        <v>14.99</v>
      </c>
      <c r="W2051" s="16">
        <v>1</v>
      </c>
      <c r="X2051" s="16">
        <v>0</v>
      </c>
      <c r="Y2051" s="18">
        <v>7.3451000000000004</v>
      </c>
    </row>
    <row r="2052" spans="1:25" x14ac:dyDescent="0.3">
      <c r="A2052" s="13">
        <v>6319</v>
      </c>
      <c r="B2052" s="13" t="s">
        <v>5076</v>
      </c>
      <c r="C2052" s="21">
        <f>1/COUNTIF(B:B,'Store Data - 2017'!$B2052)</f>
        <v>0.5</v>
      </c>
      <c r="D2052" s="14">
        <v>43064</v>
      </c>
      <c r="E2052" s="14">
        <v>43068</v>
      </c>
      <c r="F2052" s="22" t="str">
        <f>TEXT('Store Data - 2017'!$D2052,"mmmm")</f>
        <v>November</v>
      </c>
      <c r="G2052" s="22" t="str">
        <f>TEXT('Store Data - 2017'!$D2052,"dddd")</f>
        <v>Saturday</v>
      </c>
      <c r="H2052" s="13" t="s">
        <v>35</v>
      </c>
      <c r="I2052" s="13" t="s">
        <v>2706</v>
      </c>
      <c r="J2052" s="13" t="s">
        <v>2707</v>
      </c>
      <c r="K2052" s="21">
        <f>1/COUNTIF(J:J,'Store Data - 2017'!$J2052)</f>
        <v>0.2</v>
      </c>
      <c r="L2052" s="13" t="s">
        <v>57</v>
      </c>
      <c r="M2052" s="13" t="s">
        <v>26</v>
      </c>
      <c r="N2052" s="13" t="s">
        <v>1630</v>
      </c>
      <c r="O2052" s="13" t="s">
        <v>134</v>
      </c>
      <c r="P2052" s="13">
        <v>92677</v>
      </c>
      <c r="Q2052" s="13" t="s">
        <v>120</v>
      </c>
      <c r="R2052" s="13" t="s">
        <v>3868</v>
      </c>
      <c r="S2052" s="13" t="s">
        <v>61</v>
      </c>
      <c r="T2052" s="13" t="s">
        <v>62</v>
      </c>
      <c r="U2052" s="13" t="s">
        <v>3869</v>
      </c>
      <c r="V2052" s="15">
        <v>39.96</v>
      </c>
      <c r="W2052" s="13">
        <v>5</v>
      </c>
      <c r="X2052" s="13">
        <v>0.2</v>
      </c>
      <c r="Y2052" s="15">
        <v>3.4965000000000002</v>
      </c>
    </row>
    <row r="2053" spans="1:25" x14ac:dyDescent="0.3">
      <c r="A2053" s="16">
        <v>6320</v>
      </c>
      <c r="B2053" s="16" t="s">
        <v>5076</v>
      </c>
      <c r="C2053" s="21">
        <f>1/COUNTIF(B:B,'Store Data - 2017'!$B2053)</f>
        <v>0.5</v>
      </c>
      <c r="D2053" s="17">
        <v>43064</v>
      </c>
      <c r="E2053" s="17">
        <v>43068</v>
      </c>
      <c r="F2053" s="22" t="str">
        <f>TEXT('Store Data - 2017'!$D2053,"mmmm")</f>
        <v>November</v>
      </c>
      <c r="G2053" s="22" t="str">
        <f>TEXT('Store Data - 2017'!$D2053,"dddd")</f>
        <v>Saturday</v>
      </c>
      <c r="H2053" s="16" t="s">
        <v>35</v>
      </c>
      <c r="I2053" s="16" t="s">
        <v>2706</v>
      </c>
      <c r="J2053" s="16" t="s">
        <v>2707</v>
      </c>
      <c r="K2053" s="21">
        <f>1/COUNTIF(J:J,'Store Data - 2017'!$J2053)</f>
        <v>0.2</v>
      </c>
      <c r="L2053" s="16" t="s">
        <v>57</v>
      </c>
      <c r="M2053" s="16" t="s">
        <v>26</v>
      </c>
      <c r="N2053" s="16" t="s">
        <v>1630</v>
      </c>
      <c r="O2053" s="16" t="s">
        <v>134</v>
      </c>
      <c r="P2053" s="16">
        <v>92677</v>
      </c>
      <c r="Q2053" s="16" t="s">
        <v>120</v>
      </c>
      <c r="R2053" s="16" t="s">
        <v>169</v>
      </c>
      <c r="S2053" s="16" t="s">
        <v>31</v>
      </c>
      <c r="T2053" s="16" t="s">
        <v>32</v>
      </c>
      <c r="U2053" s="16" t="s">
        <v>735</v>
      </c>
      <c r="V2053" s="18">
        <v>34.08</v>
      </c>
      <c r="W2053" s="16">
        <v>6</v>
      </c>
      <c r="X2053" s="16">
        <v>0</v>
      </c>
      <c r="Y2053" s="18">
        <v>15.336</v>
      </c>
    </row>
    <row r="2054" spans="1:25" x14ac:dyDescent="0.3">
      <c r="A2054" s="13">
        <v>6321</v>
      </c>
      <c r="B2054" s="13" t="s">
        <v>5077</v>
      </c>
      <c r="C2054" s="21">
        <f>1/COUNTIF(B:B,'Store Data - 2017'!$B2054)</f>
        <v>1</v>
      </c>
      <c r="D2054" s="14">
        <v>43006</v>
      </c>
      <c r="E2054" s="14">
        <v>43010</v>
      </c>
      <c r="F2054" s="22" t="str">
        <f>TEXT('Store Data - 2017'!$D2054,"mmmm")</f>
        <v>September</v>
      </c>
      <c r="G2054" s="22" t="str">
        <f>TEXT('Store Data - 2017'!$D2054,"dddd")</f>
        <v>Thursday</v>
      </c>
      <c r="H2054" s="13" t="s">
        <v>22</v>
      </c>
      <c r="I2054" s="13" t="s">
        <v>450</v>
      </c>
      <c r="J2054" s="13" t="s">
        <v>451</v>
      </c>
      <c r="K2054" s="21">
        <f>1/COUNTIF(J:J,'Store Data - 2017'!$J2054)</f>
        <v>0.25</v>
      </c>
      <c r="L2054" s="13" t="s">
        <v>57</v>
      </c>
      <c r="M2054" s="13" t="s">
        <v>26</v>
      </c>
      <c r="N2054" s="13" t="s">
        <v>584</v>
      </c>
      <c r="O2054" s="13" t="s">
        <v>68</v>
      </c>
      <c r="P2054" s="13">
        <v>32216</v>
      </c>
      <c r="Q2054" s="13" t="s">
        <v>29</v>
      </c>
      <c r="R2054" s="13" t="s">
        <v>2939</v>
      </c>
      <c r="S2054" s="13" t="s">
        <v>31</v>
      </c>
      <c r="T2054" s="13" t="s">
        <v>32</v>
      </c>
      <c r="U2054" s="13" t="s">
        <v>2940</v>
      </c>
      <c r="V2054" s="15">
        <v>10.368</v>
      </c>
      <c r="W2054" s="13">
        <v>2</v>
      </c>
      <c r="X2054" s="13">
        <v>0.2</v>
      </c>
      <c r="Y2054" s="15">
        <v>3.6288</v>
      </c>
    </row>
    <row r="2055" spans="1:25" x14ac:dyDescent="0.3">
      <c r="A2055" s="16">
        <v>6339</v>
      </c>
      <c r="B2055" s="16" t="s">
        <v>5078</v>
      </c>
      <c r="C2055" s="21">
        <f>1/COUNTIF(B:B,'Store Data - 2017'!$B2055)</f>
        <v>0.33333333333333331</v>
      </c>
      <c r="D2055" s="17">
        <v>43013</v>
      </c>
      <c r="E2055" s="17">
        <v>43017</v>
      </c>
      <c r="F2055" s="22" t="str">
        <f>TEXT('Store Data - 2017'!$D2055,"mmmm")</f>
        <v>October</v>
      </c>
      <c r="G2055" s="22" t="str">
        <f>TEXT('Store Data - 2017'!$D2055,"dddd")</f>
        <v>Thursday</v>
      </c>
      <c r="H2055" s="16" t="s">
        <v>22</v>
      </c>
      <c r="I2055" s="16" t="s">
        <v>1545</v>
      </c>
      <c r="J2055" s="16" t="s">
        <v>1546</v>
      </c>
      <c r="K2055" s="21">
        <f>1/COUNTIF(J:J,'Store Data - 2017'!$J2055)</f>
        <v>0.16666666666666666</v>
      </c>
      <c r="L2055" s="16" t="s">
        <v>57</v>
      </c>
      <c r="M2055" s="16" t="s">
        <v>26</v>
      </c>
      <c r="N2055" s="16" t="s">
        <v>126</v>
      </c>
      <c r="O2055" s="16" t="s">
        <v>127</v>
      </c>
      <c r="P2055" s="16">
        <v>10035</v>
      </c>
      <c r="Q2055" s="16" t="s">
        <v>40</v>
      </c>
      <c r="R2055" s="16" t="s">
        <v>3236</v>
      </c>
      <c r="S2055" s="16" t="s">
        <v>61</v>
      </c>
      <c r="T2055" s="16" t="s">
        <v>62</v>
      </c>
      <c r="U2055" s="16" t="s">
        <v>3237</v>
      </c>
      <c r="V2055" s="18">
        <v>87.8</v>
      </c>
      <c r="W2055" s="16">
        <v>4</v>
      </c>
      <c r="X2055" s="16">
        <v>0</v>
      </c>
      <c r="Y2055" s="18">
        <v>43.9</v>
      </c>
    </row>
    <row r="2056" spans="1:25" x14ac:dyDescent="0.3">
      <c r="A2056" s="13">
        <v>6340</v>
      </c>
      <c r="B2056" s="13" t="s">
        <v>5078</v>
      </c>
      <c r="C2056" s="21">
        <f>1/COUNTIF(B:B,'Store Data - 2017'!$B2056)</f>
        <v>0.33333333333333331</v>
      </c>
      <c r="D2056" s="14">
        <v>43013</v>
      </c>
      <c r="E2056" s="14">
        <v>43017</v>
      </c>
      <c r="F2056" s="22" t="str">
        <f>TEXT('Store Data - 2017'!$D2056,"mmmm")</f>
        <v>October</v>
      </c>
      <c r="G2056" s="22" t="str">
        <f>TEXT('Store Data - 2017'!$D2056,"dddd")</f>
        <v>Thursday</v>
      </c>
      <c r="H2056" s="13" t="s">
        <v>22</v>
      </c>
      <c r="I2056" s="13" t="s">
        <v>1545</v>
      </c>
      <c r="J2056" s="13" t="s">
        <v>1546</v>
      </c>
      <c r="K2056" s="21">
        <f>1/COUNTIF(J:J,'Store Data - 2017'!$J2056)</f>
        <v>0.16666666666666666</v>
      </c>
      <c r="L2056" s="13" t="s">
        <v>57</v>
      </c>
      <c r="M2056" s="13" t="s">
        <v>26</v>
      </c>
      <c r="N2056" s="13" t="s">
        <v>126</v>
      </c>
      <c r="O2056" s="13" t="s">
        <v>127</v>
      </c>
      <c r="P2056" s="13">
        <v>10035</v>
      </c>
      <c r="Q2056" s="13" t="s">
        <v>40</v>
      </c>
      <c r="R2056" s="13" t="s">
        <v>1909</v>
      </c>
      <c r="S2056" s="13" t="s">
        <v>42</v>
      </c>
      <c r="T2056" s="13" t="s">
        <v>43</v>
      </c>
      <c r="U2056" s="13" t="s">
        <v>1910</v>
      </c>
      <c r="V2056" s="15">
        <v>221.38200000000001</v>
      </c>
      <c r="W2056" s="13">
        <v>2</v>
      </c>
      <c r="X2056" s="13">
        <v>0.1</v>
      </c>
      <c r="Y2056" s="15">
        <v>2.4598</v>
      </c>
    </row>
    <row r="2057" spans="1:25" x14ac:dyDescent="0.3">
      <c r="A2057" s="16">
        <v>6341</v>
      </c>
      <c r="B2057" s="16" t="s">
        <v>5078</v>
      </c>
      <c r="C2057" s="21">
        <f>1/COUNTIF(B:B,'Store Data - 2017'!$B2057)</f>
        <v>0.33333333333333331</v>
      </c>
      <c r="D2057" s="17">
        <v>43013</v>
      </c>
      <c r="E2057" s="17">
        <v>43017</v>
      </c>
      <c r="F2057" s="22" t="str">
        <f>TEXT('Store Data - 2017'!$D2057,"mmmm")</f>
        <v>October</v>
      </c>
      <c r="G2057" s="22" t="str">
        <f>TEXT('Store Data - 2017'!$D2057,"dddd")</f>
        <v>Thursday</v>
      </c>
      <c r="H2057" s="16" t="s">
        <v>22</v>
      </c>
      <c r="I2057" s="16" t="s">
        <v>1545</v>
      </c>
      <c r="J2057" s="16" t="s">
        <v>1546</v>
      </c>
      <c r="K2057" s="21">
        <f>1/COUNTIF(J:J,'Store Data - 2017'!$J2057)</f>
        <v>0.16666666666666666</v>
      </c>
      <c r="L2057" s="16" t="s">
        <v>57</v>
      </c>
      <c r="M2057" s="16" t="s">
        <v>26</v>
      </c>
      <c r="N2057" s="16" t="s">
        <v>126</v>
      </c>
      <c r="O2057" s="16" t="s">
        <v>127</v>
      </c>
      <c r="P2057" s="16">
        <v>10035</v>
      </c>
      <c r="Q2057" s="16" t="s">
        <v>40</v>
      </c>
      <c r="R2057" s="16" t="s">
        <v>5079</v>
      </c>
      <c r="S2057" s="16" t="s">
        <v>61</v>
      </c>
      <c r="T2057" s="16" t="s">
        <v>765</v>
      </c>
      <c r="U2057" s="16" t="s">
        <v>5080</v>
      </c>
      <c r="V2057" s="18">
        <v>5199.96</v>
      </c>
      <c r="W2057" s="16">
        <v>4</v>
      </c>
      <c r="X2057" s="16">
        <v>0</v>
      </c>
      <c r="Y2057" s="18">
        <v>1351.9896000000001</v>
      </c>
    </row>
    <row r="2058" spans="1:25" x14ac:dyDescent="0.3">
      <c r="A2058" s="13">
        <v>6347</v>
      </c>
      <c r="B2058" s="13" t="s">
        <v>5081</v>
      </c>
      <c r="C2058" s="21">
        <f>1/COUNTIF(B:B,'Store Data - 2017'!$B2058)</f>
        <v>1</v>
      </c>
      <c r="D2058" s="14">
        <v>43028</v>
      </c>
      <c r="E2058" s="14">
        <v>43028</v>
      </c>
      <c r="F2058" s="22" t="str">
        <f>TEXT('Store Data - 2017'!$D2058,"mmmm")</f>
        <v>October</v>
      </c>
      <c r="G2058" s="22" t="str">
        <f>TEXT('Store Data - 2017'!$D2058,"dddd")</f>
        <v>Friday</v>
      </c>
      <c r="H2058" s="13" t="s">
        <v>760</v>
      </c>
      <c r="I2058" s="13" t="s">
        <v>3729</v>
      </c>
      <c r="J2058" s="13" t="s">
        <v>3730</v>
      </c>
      <c r="K2058" s="21">
        <f>1/COUNTIF(J:J,'Store Data - 2017'!$J2058)</f>
        <v>0.2</v>
      </c>
      <c r="L2058" s="13" t="s">
        <v>48</v>
      </c>
      <c r="M2058" s="13" t="s">
        <v>26</v>
      </c>
      <c r="N2058" s="13" t="s">
        <v>126</v>
      </c>
      <c r="O2058" s="13" t="s">
        <v>127</v>
      </c>
      <c r="P2058" s="13">
        <v>10024</v>
      </c>
      <c r="Q2058" s="13" t="s">
        <v>40</v>
      </c>
      <c r="R2058" s="13" t="s">
        <v>2927</v>
      </c>
      <c r="S2058" s="13" t="s">
        <v>31</v>
      </c>
      <c r="T2058" s="13" t="s">
        <v>113</v>
      </c>
      <c r="U2058" s="13" t="s">
        <v>2928</v>
      </c>
      <c r="V2058" s="15">
        <v>24.55</v>
      </c>
      <c r="W2058" s="13">
        <v>5</v>
      </c>
      <c r="X2058" s="13">
        <v>0</v>
      </c>
      <c r="Y2058" s="15">
        <v>12.029500000000001</v>
      </c>
    </row>
    <row r="2059" spans="1:25" x14ac:dyDescent="0.3">
      <c r="A2059" s="16">
        <v>6351</v>
      </c>
      <c r="B2059" s="16" t="s">
        <v>5082</v>
      </c>
      <c r="C2059" s="21">
        <f>1/COUNTIF(B:B,'Store Data - 2017'!$B2059)</f>
        <v>1</v>
      </c>
      <c r="D2059" s="17">
        <v>42981</v>
      </c>
      <c r="E2059" s="17">
        <v>42986</v>
      </c>
      <c r="F2059" s="22" t="str">
        <f>TEXT('Store Data - 2017'!$D2059,"mmmm")</f>
        <v>September</v>
      </c>
      <c r="G2059" s="22" t="str">
        <f>TEXT('Store Data - 2017'!$D2059,"dddd")</f>
        <v>Sunday</v>
      </c>
      <c r="H2059" s="16" t="s">
        <v>22</v>
      </c>
      <c r="I2059" s="16" t="s">
        <v>4776</v>
      </c>
      <c r="J2059" s="16" t="s">
        <v>4777</v>
      </c>
      <c r="K2059" s="21">
        <f>1/COUNTIF(J:J,'Store Data - 2017'!$J2059)</f>
        <v>0.25</v>
      </c>
      <c r="L2059" s="16" t="s">
        <v>25</v>
      </c>
      <c r="M2059" s="16" t="s">
        <v>26</v>
      </c>
      <c r="N2059" s="16" t="s">
        <v>220</v>
      </c>
      <c r="O2059" s="16" t="s">
        <v>50</v>
      </c>
      <c r="P2059" s="16">
        <v>75217</v>
      </c>
      <c r="Q2059" s="16" t="s">
        <v>51</v>
      </c>
      <c r="R2059" s="16" t="s">
        <v>3503</v>
      </c>
      <c r="S2059" s="16" t="s">
        <v>42</v>
      </c>
      <c r="T2059" s="16" t="s">
        <v>87</v>
      </c>
      <c r="U2059" s="16" t="s">
        <v>3504</v>
      </c>
      <c r="V2059" s="18">
        <v>108.4</v>
      </c>
      <c r="W2059" s="16">
        <v>5</v>
      </c>
      <c r="X2059" s="16">
        <v>0.6</v>
      </c>
      <c r="Y2059" s="18">
        <v>-105.69</v>
      </c>
    </row>
    <row r="2060" spans="1:25" x14ac:dyDescent="0.3">
      <c r="A2060" s="13">
        <v>6352</v>
      </c>
      <c r="B2060" s="13" t="s">
        <v>5083</v>
      </c>
      <c r="C2060" s="21">
        <f>1/COUNTIF(B:B,'Store Data - 2017'!$B2060)</f>
        <v>1</v>
      </c>
      <c r="D2060" s="14">
        <v>43042</v>
      </c>
      <c r="E2060" s="14">
        <v>43047</v>
      </c>
      <c r="F2060" s="22" t="str">
        <f>TEXT('Store Data - 2017'!$D2060,"mmmm")</f>
        <v>November</v>
      </c>
      <c r="G2060" s="22" t="str">
        <f>TEXT('Store Data - 2017'!$D2060,"dddd")</f>
        <v>Friday</v>
      </c>
      <c r="H2060" s="13" t="s">
        <v>22</v>
      </c>
      <c r="I2060" s="13" t="s">
        <v>5084</v>
      </c>
      <c r="J2060" s="13" t="s">
        <v>5085</v>
      </c>
      <c r="K2060" s="21">
        <f>1/COUNTIF(J:J,'Store Data - 2017'!$J2060)</f>
        <v>0.5</v>
      </c>
      <c r="L2060" s="13" t="s">
        <v>57</v>
      </c>
      <c r="M2060" s="13" t="s">
        <v>26</v>
      </c>
      <c r="N2060" s="13" t="s">
        <v>687</v>
      </c>
      <c r="O2060" s="13" t="s">
        <v>68</v>
      </c>
      <c r="P2060" s="13">
        <v>33178</v>
      </c>
      <c r="Q2060" s="13" t="s">
        <v>29</v>
      </c>
      <c r="R2060" s="13" t="s">
        <v>1397</v>
      </c>
      <c r="S2060" s="13" t="s">
        <v>61</v>
      </c>
      <c r="T2060" s="13" t="s">
        <v>62</v>
      </c>
      <c r="U2060" s="13" t="s">
        <v>1398</v>
      </c>
      <c r="V2060" s="15">
        <v>361.37599999999998</v>
      </c>
      <c r="W2060" s="13">
        <v>2</v>
      </c>
      <c r="X2060" s="13">
        <v>0.2</v>
      </c>
      <c r="Y2060" s="15">
        <v>27.103200000000001</v>
      </c>
    </row>
    <row r="2061" spans="1:25" x14ac:dyDescent="0.3">
      <c r="A2061" s="16">
        <v>6357</v>
      </c>
      <c r="B2061" s="16" t="s">
        <v>5086</v>
      </c>
      <c r="C2061" s="21">
        <f>1/COUNTIF(B:B,'Store Data - 2017'!$B2061)</f>
        <v>0.25</v>
      </c>
      <c r="D2061" s="17">
        <v>42758</v>
      </c>
      <c r="E2061" s="17">
        <v>42763</v>
      </c>
      <c r="F2061" s="22" t="str">
        <f>TEXT('Store Data - 2017'!$D2061,"mmmm")</f>
        <v>January</v>
      </c>
      <c r="G2061" s="22" t="str">
        <f>TEXT('Store Data - 2017'!$D2061,"dddd")</f>
        <v>Monday</v>
      </c>
      <c r="H2061" s="16" t="s">
        <v>22</v>
      </c>
      <c r="I2061" s="16" t="s">
        <v>4627</v>
      </c>
      <c r="J2061" s="16" t="s">
        <v>4628</v>
      </c>
      <c r="K2061" s="21">
        <f>1/COUNTIF(J:J,'Store Data - 2017'!$J2061)</f>
        <v>0.1</v>
      </c>
      <c r="L2061" s="16" t="s">
        <v>57</v>
      </c>
      <c r="M2061" s="16" t="s">
        <v>26</v>
      </c>
      <c r="N2061" s="16" t="s">
        <v>432</v>
      </c>
      <c r="O2061" s="16" t="s">
        <v>433</v>
      </c>
      <c r="P2061" s="16">
        <v>98103</v>
      </c>
      <c r="Q2061" s="16" t="s">
        <v>120</v>
      </c>
      <c r="R2061" s="16" t="s">
        <v>5087</v>
      </c>
      <c r="S2061" s="16" t="s">
        <v>31</v>
      </c>
      <c r="T2061" s="16" t="s">
        <v>84</v>
      </c>
      <c r="U2061" s="16" t="s">
        <v>5088</v>
      </c>
      <c r="V2061" s="18">
        <v>19.68</v>
      </c>
      <c r="W2061" s="16">
        <v>5</v>
      </c>
      <c r="X2061" s="16">
        <v>0.2</v>
      </c>
      <c r="Y2061" s="18">
        <v>6.8879999999999999</v>
      </c>
    </row>
    <row r="2062" spans="1:25" x14ac:dyDescent="0.3">
      <c r="A2062" s="13">
        <v>6358</v>
      </c>
      <c r="B2062" s="13" t="s">
        <v>5086</v>
      </c>
      <c r="C2062" s="21">
        <f>1/COUNTIF(B:B,'Store Data - 2017'!$B2062)</f>
        <v>0.25</v>
      </c>
      <c r="D2062" s="14">
        <v>42758</v>
      </c>
      <c r="E2062" s="14">
        <v>42763</v>
      </c>
      <c r="F2062" s="22" t="str">
        <f>TEXT('Store Data - 2017'!$D2062,"mmmm")</f>
        <v>January</v>
      </c>
      <c r="G2062" s="22" t="str">
        <f>TEXT('Store Data - 2017'!$D2062,"dddd")</f>
        <v>Monday</v>
      </c>
      <c r="H2062" s="13" t="s">
        <v>22</v>
      </c>
      <c r="I2062" s="13" t="s">
        <v>4627</v>
      </c>
      <c r="J2062" s="13" t="s">
        <v>4628</v>
      </c>
      <c r="K2062" s="21">
        <f>1/COUNTIF(J:J,'Store Data - 2017'!$J2062)</f>
        <v>0.1</v>
      </c>
      <c r="L2062" s="13" t="s">
        <v>57</v>
      </c>
      <c r="M2062" s="13" t="s">
        <v>26</v>
      </c>
      <c r="N2062" s="13" t="s">
        <v>432</v>
      </c>
      <c r="O2062" s="13" t="s">
        <v>433</v>
      </c>
      <c r="P2062" s="13">
        <v>98103</v>
      </c>
      <c r="Q2062" s="13" t="s">
        <v>120</v>
      </c>
      <c r="R2062" s="13" t="s">
        <v>1093</v>
      </c>
      <c r="S2062" s="13" t="s">
        <v>31</v>
      </c>
      <c r="T2062" s="13" t="s">
        <v>32</v>
      </c>
      <c r="U2062" s="13" t="s">
        <v>1094</v>
      </c>
      <c r="V2062" s="15">
        <v>25.92</v>
      </c>
      <c r="W2062" s="13">
        <v>4</v>
      </c>
      <c r="X2062" s="13">
        <v>0</v>
      </c>
      <c r="Y2062" s="15">
        <v>12.441599999999999</v>
      </c>
    </row>
    <row r="2063" spans="1:25" x14ac:dyDescent="0.3">
      <c r="A2063" s="16">
        <v>6359</v>
      </c>
      <c r="B2063" s="16" t="s">
        <v>5086</v>
      </c>
      <c r="C2063" s="21">
        <f>1/COUNTIF(B:B,'Store Data - 2017'!$B2063)</f>
        <v>0.25</v>
      </c>
      <c r="D2063" s="17">
        <v>42758</v>
      </c>
      <c r="E2063" s="17">
        <v>42763</v>
      </c>
      <c r="F2063" s="22" t="str">
        <f>TEXT('Store Data - 2017'!$D2063,"mmmm")</f>
        <v>January</v>
      </c>
      <c r="G2063" s="22" t="str">
        <f>TEXT('Store Data - 2017'!$D2063,"dddd")</f>
        <v>Monday</v>
      </c>
      <c r="H2063" s="16" t="s">
        <v>22</v>
      </c>
      <c r="I2063" s="16" t="s">
        <v>4627</v>
      </c>
      <c r="J2063" s="16" t="s">
        <v>4628</v>
      </c>
      <c r="K2063" s="21">
        <f>1/COUNTIF(J:J,'Store Data - 2017'!$J2063)</f>
        <v>0.1</v>
      </c>
      <c r="L2063" s="16" t="s">
        <v>57</v>
      </c>
      <c r="M2063" s="16" t="s">
        <v>26</v>
      </c>
      <c r="N2063" s="16" t="s">
        <v>432</v>
      </c>
      <c r="O2063" s="16" t="s">
        <v>433</v>
      </c>
      <c r="P2063" s="16">
        <v>98103</v>
      </c>
      <c r="Q2063" s="16" t="s">
        <v>120</v>
      </c>
      <c r="R2063" s="16" t="s">
        <v>5089</v>
      </c>
      <c r="S2063" s="16" t="s">
        <v>31</v>
      </c>
      <c r="T2063" s="16" t="s">
        <v>32</v>
      </c>
      <c r="U2063" s="16" t="s">
        <v>5090</v>
      </c>
      <c r="V2063" s="18">
        <v>6.48</v>
      </c>
      <c r="W2063" s="16">
        <v>1</v>
      </c>
      <c r="X2063" s="16">
        <v>0</v>
      </c>
      <c r="Y2063" s="18">
        <v>3.1103999999999998</v>
      </c>
    </row>
    <row r="2064" spans="1:25" x14ac:dyDescent="0.3">
      <c r="A2064" s="13">
        <v>6360</v>
      </c>
      <c r="B2064" s="13" t="s">
        <v>5086</v>
      </c>
      <c r="C2064" s="21">
        <f>1/COUNTIF(B:B,'Store Data - 2017'!$B2064)</f>
        <v>0.25</v>
      </c>
      <c r="D2064" s="14">
        <v>42758</v>
      </c>
      <c r="E2064" s="14">
        <v>42763</v>
      </c>
      <c r="F2064" s="22" t="str">
        <f>TEXT('Store Data - 2017'!$D2064,"mmmm")</f>
        <v>January</v>
      </c>
      <c r="G2064" s="22" t="str">
        <f>TEXT('Store Data - 2017'!$D2064,"dddd")</f>
        <v>Monday</v>
      </c>
      <c r="H2064" s="13" t="s">
        <v>22</v>
      </c>
      <c r="I2064" s="13" t="s">
        <v>4627</v>
      </c>
      <c r="J2064" s="13" t="s">
        <v>4628</v>
      </c>
      <c r="K2064" s="21">
        <f>1/COUNTIF(J:J,'Store Data - 2017'!$J2064)</f>
        <v>0.1</v>
      </c>
      <c r="L2064" s="13" t="s">
        <v>57</v>
      </c>
      <c r="M2064" s="13" t="s">
        <v>26</v>
      </c>
      <c r="N2064" s="13" t="s">
        <v>432</v>
      </c>
      <c r="O2064" s="13" t="s">
        <v>433</v>
      </c>
      <c r="P2064" s="13">
        <v>98103</v>
      </c>
      <c r="Q2064" s="13" t="s">
        <v>120</v>
      </c>
      <c r="R2064" s="13" t="s">
        <v>4837</v>
      </c>
      <c r="S2064" s="13" t="s">
        <v>61</v>
      </c>
      <c r="T2064" s="13" t="s">
        <v>62</v>
      </c>
      <c r="U2064" s="13" t="s">
        <v>4838</v>
      </c>
      <c r="V2064" s="15">
        <v>86.352000000000004</v>
      </c>
      <c r="W2064" s="13">
        <v>6</v>
      </c>
      <c r="X2064" s="13">
        <v>0.2</v>
      </c>
      <c r="Y2064" s="15">
        <v>8.6351999999999993</v>
      </c>
    </row>
    <row r="2065" spans="1:25" x14ac:dyDescent="0.3">
      <c r="A2065" s="16">
        <v>6363</v>
      </c>
      <c r="B2065" s="16" t="s">
        <v>5091</v>
      </c>
      <c r="C2065" s="21">
        <f>1/COUNTIF(B:B,'Store Data - 2017'!$B2065)</f>
        <v>0.33333333333333331</v>
      </c>
      <c r="D2065" s="17">
        <v>43060</v>
      </c>
      <c r="E2065" s="17">
        <v>43064</v>
      </c>
      <c r="F2065" s="22" t="str">
        <f>TEXT('Store Data - 2017'!$D2065,"mmmm")</f>
        <v>November</v>
      </c>
      <c r="G2065" s="22" t="str">
        <f>TEXT('Store Data - 2017'!$D2065,"dddd")</f>
        <v>Tuesday</v>
      </c>
      <c r="H2065" s="16" t="s">
        <v>22</v>
      </c>
      <c r="I2065" s="16" t="s">
        <v>3525</v>
      </c>
      <c r="J2065" s="16" t="s">
        <v>3526</v>
      </c>
      <c r="K2065" s="21">
        <f>1/COUNTIF(J:J,'Store Data - 2017'!$J2065)</f>
        <v>0.14285714285714285</v>
      </c>
      <c r="L2065" s="16" t="s">
        <v>25</v>
      </c>
      <c r="M2065" s="16" t="s">
        <v>26</v>
      </c>
      <c r="N2065" s="16" t="s">
        <v>5092</v>
      </c>
      <c r="O2065" s="16" t="s">
        <v>433</v>
      </c>
      <c r="P2065" s="16">
        <v>98059</v>
      </c>
      <c r="Q2065" s="16" t="s">
        <v>120</v>
      </c>
      <c r="R2065" s="16" t="s">
        <v>4112</v>
      </c>
      <c r="S2065" s="16" t="s">
        <v>31</v>
      </c>
      <c r="T2065" s="16" t="s">
        <v>84</v>
      </c>
      <c r="U2065" s="16" t="s">
        <v>4113</v>
      </c>
      <c r="V2065" s="18">
        <v>150.80000000000001</v>
      </c>
      <c r="W2065" s="16">
        <v>5</v>
      </c>
      <c r="X2065" s="16">
        <v>0.2</v>
      </c>
      <c r="Y2065" s="18">
        <v>56.55</v>
      </c>
    </row>
    <row r="2066" spans="1:25" x14ac:dyDescent="0.3">
      <c r="A2066" s="13">
        <v>6364</v>
      </c>
      <c r="B2066" s="13" t="s">
        <v>5091</v>
      </c>
      <c r="C2066" s="21">
        <f>1/COUNTIF(B:B,'Store Data - 2017'!$B2066)</f>
        <v>0.33333333333333331</v>
      </c>
      <c r="D2066" s="14">
        <v>43060</v>
      </c>
      <c r="E2066" s="14">
        <v>43064</v>
      </c>
      <c r="F2066" s="22" t="str">
        <f>TEXT('Store Data - 2017'!$D2066,"mmmm")</f>
        <v>November</v>
      </c>
      <c r="G2066" s="22" t="str">
        <f>TEXT('Store Data - 2017'!$D2066,"dddd")</f>
        <v>Tuesday</v>
      </c>
      <c r="H2066" s="13" t="s">
        <v>22</v>
      </c>
      <c r="I2066" s="13" t="s">
        <v>3525</v>
      </c>
      <c r="J2066" s="13" t="s">
        <v>3526</v>
      </c>
      <c r="K2066" s="21">
        <f>1/COUNTIF(J:J,'Store Data - 2017'!$J2066)</f>
        <v>0.14285714285714285</v>
      </c>
      <c r="L2066" s="13" t="s">
        <v>25</v>
      </c>
      <c r="M2066" s="13" t="s">
        <v>26</v>
      </c>
      <c r="N2066" s="13" t="s">
        <v>5092</v>
      </c>
      <c r="O2066" s="13" t="s">
        <v>433</v>
      </c>
      <c r="P2066" s="13">
        <v>98059</v>
      </c>
      <c r="Q2066" s="13" t="s">
        <v>120</v>
      </c>
      <c r="R2066" s="13" t="s">
        <v>5093</v>
      </c>
      <c r="S2066" s="13" t="s">
        <v>61</v>
      </c>
      <c r="T2066" s="13" t="s">
        <v>765</v>
      </c>
      <c r="U2066" s="13" t="s">
        <v>5094</v>
      </c>
      <c r="V2066" s="15">
        <v>1039.992</v>
      </c>
      <c r="W2066" s="13">
        <v>1</v>
      </c>
      <c r="X2066" s="13">
        <v>0.2</v>
      </c>
      <c r="Y2066" s="15">
        <v>103.9992</v>
      </c>
    </row>
    <row r="2067" spans="1:25" x14ac:dyDescent="0.3">
      <c r="A2067" s="16">
        <v>6365</v>
      </c>
      <c r="B2067" s="16" t="s">
        <v>5091</v>
      </c>
      <c r="C2067" s="21">
        <f>1/COUNTIF(B:B,'Store Data - 2017'!$B2067)</f>
        <v>0.33333333333333331</v>
      </c>
      <c r="D2067" s="17">
        <v>43060</v>
      </c>
      <c r="E2067" s="17">
        <v>43064</v>
      </c>
      <c r="F2067" s="22" t="str">
        <f>TEXT('Store Data - 2017'!$D2067,"mmmm")</f>
        <v>November</v>
      </c>
      <c r="G2067" s="22" t="str">
        <f>TEXT('Store Data - 2017'!$D2067,"dddd")</f>
        <v>Tuesday</v>
      </c>
      <c r="H2067" s="16" t="s">
        <v>22</v>
      </c>
      <c r="I2067" s="16" t="s">
        <v>3525</v>
      </c>
      <c r="J2067" s="16" t="s">
        <v>3526</v>
      </c>
      <c r="K2067" s="21">
        <f>1/COUNTIF(J:J,'Store Data - 2017'!$J2067)</f>
        <v>0.14285714285714285</v>
      </c>
      <c r="L2067" s="16" t="s">
        <v>25</v>
      </c>
      <c r="M2067" s="16" t="s">
        <v>26</v>
      </c>
      <c r="N2067" s="16" t="s">
        <v>5092</v>
      </c>
      <c r="O2067" s="16" t="s">
        <v>433</v>
      </c>
      <c r="P2067" s="16">
        <v>98059</v>
      </c>
      <c r="Q2067" s="16" t="s">
        <v>120</v>
      </c>
      <c r="R2067" s="16" t="s">
        <v>4426</v>
      </c>
      <c r="S2067" s="16" t="s">
        <v>31</v>
      </c>
      <c r="T2067" s="16" t="s">
        <v>32</v>
      </c>
      <c r="U2067" s="16" t="s">
        <v>4427</v>
      </c>
      <c r="V2067" s="18">
        <v>51.84</v>
      </c>
      <c r="W2067" s="16">
        <v>8</v>
      </c>
      <c r="X2067" s="16">
        <v>0</v>
      </c>
      <c r="Y2067" s="18">
        <v>24.883199999999999</v>
      </c>
    </row>
    <row r="2068" spans="1:25" x14ac:dyDescent="0.3">
      <c r="A2068" s="13">
        <v>6366</v>
      </c>
      <c r="B2068" s="13" t="s">
        <v>5095</v>
      </c>
      <c r="C2068" s="21">
        <f>1/COUNTIF(B:B,'Store Data - 2017'!$B2068)</f>
        <v>0.33333333333333331</v>
      </c>
      <c r="D2068" s="14">
        <v>42829</v>
      </c>
      <c r="E2068" s="14">
        <v>42830</v>
      </c>
      <c r="F2068" s="22" t="str">
        <f>TEXT('Store Data - 2017'!$D2068,"mmmm")</f>
        <v>April</v>
      </c>
      <c r="G2068" s="22" t="str">
        <f>TEXT('Store Data - 2017'!$D2068,"dddd")</f>
        <v>Tuesday</v>
      </c>
      <c r="H2068" s="13" t="s">
        <v>80</v>
      </c>
      <c r="I2068" s="13" t="s">
        <v>805</v>
      </c>
      <c r="J2068" s="13" t="s">
        <v>806</v>
      </c>
      <c r="K2068" s="21">
        <f>1/COUNTIF(J:J,'Store Data - 2017'!$J2068)</f>
        <v>6.6666666666666666E-2</v>
      </c>
      <c r="L2068" s="13" t="s">
        <v>48</v>
      </c>
      <c r="M2068" s="13" t="s">
        <v>26</v>
      </c>
      <c r="N2068" s="13" t="s">
        <v>126</v>
      </c>
      <c r="O2068" s="13" t="s">
        <v>127</v>
      </c>
      <c r="P2068" s="13">
        <v>10009</v>
      </c>
      <c r="Q2068" s="13" t="s">
        <v>40</v>
      </c>
      <c r="R2068" s="13" t="s">
        <v>5096</v>
      </c>
      <c r="S2068" s="13" t="s">
        <v>61</v>
      </c>
      <c r="T2068" s="13" t="s">
        <v>62</v>
      </c>
      <c r="U2068" s="13" t="s">
        <v>5097</v>
      </c>
      <c r="V2068" s="15">
        <v>41.22</v>
      </c>
      <c r="W2068" s="13">
        <v>1</v>
      </c>
      <c r="X2068" s="13">
        <v>0</v>
      </c>
      <c r="Y2068" s="15">
        <v>11.1294</v>
      </c>
    </row>
    <row r="2069" spans="1:25" x14ac:dyDescent="0.3">
      <c r="A2069" s="16">
        <v>6367</v>
      </c>
      <c r="B2069" s="16" t="s">
        <v>5095</v>
      </c>
      <c r="C2069" s="21">
        <f>1/COUNTIF(B:B,'Store Data - 2017'!$B2069)</f>
        <v>0.33333333333333331</v>
      </c>
      <c r="D2069" s="17">
        <v>42829</v>
      </c>
      <c r="E2069" s="17">
        <v>42830</v>
      </c>
      <c r="F2069" s="22" t="str">
        <f>TEXT('Store Data - 2017'!$D2069,"mmmm")</f>
        <v>April</v>
      </c>
      <c r="G2069" s="22" t="str">
        <f>TEXT('Store Data - 2017'!$D2069,"dddd")</f>
        <v>Tuesday</v>
      </c>
      <c r="H2069" s="16" t="s">
        <v>80</v>
      </c>
      <c r="I2069" s="16" t="s">
        <v>805</v>
      </c>
      <c r="J2069" s="16" t="s">
        <v>806</v>
      </c>
      <c r="K2069" s="21">
        <f>1/COUNTIF(J:J,'Store Data - 2017'!$J2069)</f>
        <v>6.6666666666666666E-2</v>
      </c>
      <c r="L2069" s="16" t="s">
        <v>48</v>
      </c>
      <c r="M2069" s="16" t="s">
        <v>26</v>
      </c>
      <c r="N2069" s="16" t="s">
        <v>126</v>
      </c>
      <c r="O2069" s="16" t="s">
        <v>127</v>
      </c>
      <c r="P2069" s="16">
        <v>10009</v>
      </c>
      <c r="Q2069" s="16" t="s">
        <v>40</v>
      </c>
      <c r="R2069" s="16" t="s">
        <v>5041</v>
      </c>
      <c r="S2069" s="16" t="s">
        <v>31</v>
      </c>
      <c r="T2069" s="16" t="s">
        <v>725</v>
      </c>
      <c r="U2069" s="16" t="s">
        <v>5042</v>
      </c>
      <c r="V2069" s="18">
        <v>240.37</v>
      </c>
      <c r="W2069" s="16">
        <v>1</v>
      </c>
      <c r="X2069" s="16">
        <v>0</v>
      </c>
      <c r="Y2069" s="18">
        <v>7.2111000000000001</v>
      </c>
    </row>
    <row r="2070" spans="1:25" x14ac:dyDescent="0.3">
      <c r="A2070" s="13">
        <v>6368</v>
      </c>
      <c r="B2070" s="13" t="s">
        <v>5095</v>
      </c>
      <c r="C2070" s="21">
        <f>1/COUNTIF(B:B,'Store Data - 2017'!$B2070)</f>
        <v>0.33333333333333331</v>
      </c>
      <c r="D2070" s="14">
        <v>42829</v>
      </c>
      <c r="E2070" s="14">
        <v>42830</v>
      </c>
      <c r="F2070" s="22" t="str">
        <f>TEXT('Store Data - 2017'!$D2070,"mmmm")</f>
        <v>April</v>
      </c>
      <c r="G2070" s="22" t="str">
        <f>TEXT('Store Data - 2017'!$D2070,"dddd")</f>
        <v>Tuesday</v>
      </c>
      <c r="H2070" s="13" t="s">
        <v>80</v>
      </c>
      <c r="I2070" s="13" t="s">
        <v>805</v>
      </c>
      <c r="J2070" s="13" t="s">
        <v>806</v>
      </c>
      <c r="K2070" s="21">
        <f>1/COUNTIF(J:J,'Store Data - 2017'!$J2070)</f>
        <v>6.6666666666666666E-2</v>
      </c>
      <c r="L2070" s="13" t="s">
        <v>48</v>
      </c>
      <c r="M2070" s="13" t="s">
        <v>26</v>
      </c>
      <c r="N2070" s="13" t="s">
        <v>126</v>
      </c>
      <c r="O2070" s="13" t="s">
        <v>127</v>
      </c>
      <c r="P2070" s="13">
        <v>10009</v>
      </c>
      <c r="Q2070" s="13" t="s">
        <v>40</v>
      </c>
      <c r="R2070" s="13" t="s">
        <v>5098</v>
      </c>
      <c r="S2070" s="13" t="s">
        <v>61</v>
      </c>
      <c r="T2070" s="13" t="s">
        <v>62</v>
      </c>
      <c r="U2070" s="13" t="s">
        <v>5099</v>
      </c>
      <c r="V2070" s="15">
        <v>119.02</v>
      </c>
      <c r="W2070" s="13">
        <v>2</v>
      </c>
      <c r="X2070" s="13">
        <v>0</v>
      </c>
      <c r="Y2070" s="15">
        <v>33.325600000000001</v>
      </c>
    </row>
    <row r="2071" spans="1:25" x14ac:dyDescent="0.3">
      <c r="A2071" s="16">
        <v>6369</v>
      </c>
      <c r="B2071" s="16" t="s">
        <v>5100</v>
      </c>
      <c r="C2071" s="21">
        <f>1/COUNTIF(B:B,'Store Data - 2017'!$B2071)</f>
        <v>1</v>
      </c>
      <c r="D2071" s="17">
        <v>42874</v>
      </c>
      <c r="E2071" s="17">
        <v>42879</v>
      </c>
      <c r="F2071" s="22" t="str">
        <f>TEXT('Store Data - 2017'!$D2071,"mmmm")</f>
        <v>May</v>
      </c>
      <c r="G2071" s="22" t="str">
        <f>TEXT('Store Data - 2017'!$D2071,"dddd")</f>
        <v>Friday</v>
      </c>
      <c r="H2071" s="16" t="s">
        <v>22</v>
      </c>
      <c r="I2071" s="16" t="s">
        <v>1337</v>
      </c>
      <c r="J2071" s="16" t="s">
        <v>1338</v>
      </c>
      <c r="K2071" s="21">
        <f>1/COUNTIF(J:J,'Store Data - 2017'!$J2071)</f>
        <v>0.1</v>
      </c>
      <c r="L2071" s="16" t="s">
        <v>25</v>
      </c>
      <c r="M2071" s="16" t="s">
        <v>26</v>
      </c>
      <c r="N2071" s="16" t="s">
        <v>2231</v>
      </c>
      <c r="O2071" s="16" t="s">
        <v>134</v>
      </c>
      <c r="P2071" s="16">
        <v>95123</v>
      </c>
      <c r="Q2071" s="16" t="s">
        <v>120</v>
      </c>
      <c r="R2071" s="16" t="s">
        <v>2435</v>
      </c>
      <c r="S2071" s="16" t="s">
        <v>31</v>
      </c>
      <c r="T2071" s="16" t="s">
        <v>84</v>
      </c>
      <c r="U2071" s="16" t="s">
        <v>2436</v>
      </c>
      <c r="V2071" s="18">
        <v>133.12</v>
      </c>
      <c r="W2071" s="16">
        <v>5</v>
      </c>
      <c r="X2071" s="16">
        <v>0.2</v>
      </c>
      <c r="Y2071" s="18">
        <v>49.92</v>
      </c>
    </row>
    <row r="2072" spans="1:25" x14ac:dyDescent="0.3">
      <c r="A2072" s="13">
        <v>6372</v>
      </c>
      <c r="B2072" s="13" t="s">
        <v>5101</v>
      </c>
      <c r="C2072" s="21">
        <f>1/COUNTIF(B:B,'Store Data - 2017'!$B2072)</f>
        <v>0.33333333333333331</v>
      </c>
      <c r="D2072" s="14">
        <v>43011</v>
      </c>
      <c r="E2072" s="14">
        <v>43013</v>
      </c>
      <c r="F2072" s="22" t="str">
        <f>TEXT('Store Data - 2017'!$D2072,"mmmm")</f>
        <v>October</v>
      </c>
      <c r="G2072" s="22" t="str">
        <f>TEXT('Store Data - 2017'!$D2072,"dddd")</f>
        <v>Tuesday</v>
      </c>
      <c r="H2072" s="13" t="s">
        <v>35</v>
      </c>
      <c r="I2072" s="13" t="s">
        <v>712</v>
      </c>
      <c r="J2072" s="13" t="s">
        <v>713</v>
      </c>
      <c r="K2072" s="21">
        <f>1/COUNTIF(J:J,'Store Data - 2017'!$J2072)</f>
        <v>0.1111111111111111</v>
      </c>
      <c r="L2072" s="13" t="s">
        <v>48</v>
      </c>
      <c r="M2072" s="13" t="s">
        <v>26</v>
      </c>
      <c r="N2072" s="13" t="s">
        <v>126</v>
      </c>
      <c r="O2072" s="13" t="s">
        <v>127</v>
      </c>
      <c r="P2072" s="13">
        <v>10009</v>
      </c>
      <c r="Q2072" s="13" t="s">
        <v>40</v>
      </c>
      <c r="R2072" s="13" t="s">
        <v>151</v>
      </c>
      <c r="S2072" s="13" t="s">
        <v>42</v>
      </c>
      <c r="T2072" s="13" t="s">
        <v>87</v>
      </c>
      <c r="U2072" s="13" t="s">
        <v>152</v>
      </c>
      <c r="V2072" s="15">
        <v>83.92</v>
      </c>
      <c r="W2072" s="13">
        <v>4</v>
      </c>
      <c r="X2072" s="13">
        <v>0</v>
      </c>
      <c r="Y2072" s="15">
        <v>21.819199999999999</v>
      </c>
    </row>
    <row r="2073" spans="1:25" x14ac:dyDescent="0.3">
      <c r="A2073" s="16">
        <v>6373</v>
      </c>
      <c r="B2073" s="16" t="s">
        <v>5101</v>
      </c>
      <c r="C2073" s="21">
        <f>1/COUNTIF(B:B,'Store Data - 2017'!$B2073)</f>
        <v>0.33333333333333331</v>
      </c>
      <c r="D2073" s="17">
        <v>43011</v>
      </c>
      <c r="E2073" s="17">
        <v>43013</v>
      </c>
      <c r="F2073" s="22" t="str">
        <f>TEXT('Store Data - 2017'!$D2073,"mmmm")</f>
        <v>October</v>
      </c>
      <c r="G2073" s="22" t="str">
        <f>TEXT('Store Data - 2017'!$D2073,"dddd")</f>
        <v>Tuesday</v>
      </c>
      <c r="H2073" s="16" t="s">
        <v>35</v>
      </c>
      <c r="I2073" s="16" t="s">
        <v>712</v>
      </c>
      <c r="J2073" s="16" t="s">
        <v>713</v>
      </c>
      <c r="K2073" s="21">
        <f>1/COUNTIF(J:J,'Store Data - 2017'!$J2073)</f>
        <v>0.1111111111111111</v>
      </c>
      <c r="L2073" s="16" t="s">
        <v>48</v>
      </c>
      <c r="M2073" s="16" t="s">
        <v>26</v>
      </c>
      <c r="N2073" s="16" t="s">
        <v>126</v>
      </c>
      <c r="O2073" s="16" t="s">
        <v>127</v>
      </c>
      <c r="P2073" s="16">
        <v>10009</v>
      </c>
      <c r="Q2073" s="16" t="s">
        <v>40</v>
      </c>
      <c r="R2073" s="16" t="s">
        <v>1161</v>
      </c>
      <c r="S2073" s="16" t="s">
        <v>31</v>
      </c>
      <c r="T2073" s="16" t="s">
        <v>146</v>
      </c>
      <c r="U2073" s="16" t="s">
        <v>1162</v>
      </c>
      <c r="V2073" s="18">
        <v>6.63</v>
      </c>
      <c r="W2073" s="16">
        <v>3</v>
      </c>
      <c r="X2073" s="16">
        <v>0</v>
      </c>
      <c r="Y2073" s="18">
        <v>3.1160999999999999</v>
      </c>
    </row>
    <row r="2074" spans="1:25" x14ac:dyDescent="0.3">
      <c r="A2074" s="13">
        <v>6374</v>
      </c>
      <c r="B2074" s="13" t="s">
        <v>5101</v>
      </c>
      <c r="C2074" s="21">
        <f>1/COUNTIF(B:B,'Store Data - 2017'!$B2074)</f>
        <v>0.33333333333333331</v>
      </c>
      <c r="D2074" s="14">
        <v>43011</v>
      </c>
      <c r="E2074" s="14">
        <v>43013</v>
      </c>
      <c r="F2074" s="22" t="str">
        <f>TEXT('Store Data - 2017'!$D2074,"mmmm")</f>
        <v>October</v>
      </c>
      <c r="G2074" s="22" t="str">
        <f>TEXT('Store Data - 2017'!$D2074,"dddd")</f>
        <v>Tuesday</v>
      </c>
      <c r="H2074" s="13" t="s">
        <v>35</v>
      </c>
      <c r="I2074" s="13" t="s">
        <v>712</v>
      </c>
      <c r="J2074" s="13" t="s">
        <v>713</v>
      </c>
      <c r="K2074" s="21">
        <f>1/COUNTIF(J:J,'Store Data - 2017'!$J2074)</f>
        <v>0.1111111111111111</v>
      </c>
      <c r="L2074" s="13" t="s">
        <v>48</v>
      </c>
      <c r="M2074" s="13" t="s">
        <v>26</v>
      </c>
      <c r="N2074" s="13" t="s">
        <v>126</v>
      </c>
      <c r="O2074" s="13" t="s">
        <v>127</v>
      </c>
      <c r="P2074" s="13">
        <v>10009</v>
      </c>
      <c r="Q2074" s="13" t="s">
        <v>40</v>
      </c>
      <c r="R2074" s="13" t="s">
        <v>2418</v>
      </c>
      <c r="S2074" s="13" t="s">
        <v>61</v>
      </c>
      <c r="T2074" s="13" t="s">
        <v>110</v>
      </c>
      <c r="U2074" s="13" t="s">
        <v>2419</v>
      </c>
      <c r="V2074" s="15">
        <v>371.97</v>
      </c>
      <c r="W2074" s="13">
        <v>3</v>
      </c>
      <c r="X2074" s="13">
        <v>0</v>
      </c>
      <c r="Y2074" s="15">
        <v>66.954599999999999</v>
      </c>
    </row>
    <row r="2075" spans="1:25" x14ac:dyDescent="0.3">
      <c r="A2075" s="16">
        <v>6379</v>
      </c>
      <c r="B2075" s="16" t="s">
        <v>5102</v>
      </c>
      <c r="C2075" s="21">
        <f>1/COUNTIF(B:B,'Store Data - 2017'!$B2075)</f>
        <v>0.5</v>
      </c>
      <c r="D2075" s="17">
        <v>42835</v>
      </c>
      <c r="E2075" s="17">
        <v>42839</v>
      </c>
      <c r="F2075" s="22" t="str">
        <f>TEXT('Store Data - 2017'!$D2075,"mmmm")</f>
        <v>April</v>
      </c>
      <c r="G2075" s="22" t="str">
        <f>TEXT('Store Data - 2017'!$D2075,"dddd")</f>
        <v>Monday</v>
      </c>
      <c r="H2075" s="16" t="s">
        <v>22</v>
      </c>
      <c r="I2075" s="16" t="s">
        <v>5103</v>
      </c>
      <c r="J2075" s="16" t="s">
        <v>5104</v>
      </c>
      <c r="K2075" s="21">
        <f>1/COUNTIF(J:J,'Store Data - 2017'!$J2075)</f>
        <v>0.5</v>
      </c>
      <c r="L2075" s="16" t="s">
        <v>48</v>
      </c>
      <c r="M2075" s="16" t="s">
        <v>26</v>
      </c>
      <c r="N2075" s="16" t="s">
        <v>4590</v>
      </c>
      <c r="O2075" s="16" t="s">
        <v>2322</v>
      </c>
      <c r="P2075" s="16">
        <v>6708</v>
      </c>
      <c r="Q2075" s="16" t="s">
        <v>40</v>
      </c>
      <c r="R2075" s="16" t="s">
        <v>2716</v>
      </c>
      <c r="S2075" s="16" t="s">
        <v>61</v>
      </c>
      <c r="T2075" s="16" t="s">
        <v>110</v>
      </c>
      <c r="U2075" s="16" t="s">
        <v>2717</v>
      </c>
      <c r="V2075" s="18">
        <v>99.99</v>
      </c>
      <c r="W2075" s="16">
        <v>1</v>
      </c>
      <c r="X2075" s="16">
        <v>0</v>
      </c>
      <c r="Y2075" s="18">
        <v>41.995800000000003</v>
      </c>
    </row>
    <row r="2076" spans="1:25" x14ac:dyDescent="0.3">
      <c r="A2076" s="13">
        <v>6380</v>
      </c>
      <c r="B2076" s="13" t="s">
        <v>5102</v>
      </c>
      <c r="C2076" s="21">
        <f>1/COUNTIF(B:B,'Store Data - 2017'!$B2076)</f>
        <v>0.5</v>
      </c>
      <c r="D2076" s="14">
        <v>42835</v>
      </c>
      <c r="E2076" s="14">
        <v>42839</v>
      </c>
      <c r="F2076" s="22" t="str">
        <f>TEXT('Store Data - 2017'!$D2076,"mmmm")</f>
        <v>April</v>
      </c>
      <c r="G2076" s="22" t="str">
        <f>TEXT('Store Data - 2017'!$D2076,"dddd")</f>
        <v>Monday</v>
      </c>
      <c r="H2076" s="13" t="s">
        <v>22</v>
      </c>
      <c r="I2076" s="13" t="s">
        <v>5103</v>
      </c>
      <c r="J2076" s="13" t="s">
        <v>5104</v>
      </c>
      <c r="K2076" s="21">
        <f>1/COUNTIF(J:J,'Store Data - 2017'!$J2076)</f>
        <v>0.5</v>
      </c>
      <c r="L2076" s="13" t="s">
        <v>48</v>
      </c>
      <c r="M2076" s="13" t="s">
        <v>26</v>
      </c>
      <c r="N2076" s="13" t="s">
        <v>4590</v>
      </c>
      <c r="O2076" s="13" t="s">
        <v>2322</v>
      </c>
      <c r="P2076" s="13">
        <v>6708</v>
      </c>
      <c r="Q2076" s="13" t="s">
        <v>40</v>
      </c>
      <c r="R2076" s="13" t="s">
        <v>2258</v>
      </c>
      <c r="S2076" s="13" t="s">
        <v>31</v>
      </c>
      <c r="T2076" s="13" t="s">
        <v>70</v>
      </c>
      <c r="U2076" s="13" t="s">
        <v>2259</v>
      </c>
      <c r="V2076" s="15">
        <v>286.14999999999998</v>
      </c>
      <c r="W2076" s="13">
        <v>5</v>
      </c>
      <c r="X2076" s="13">
        <v>0</v>
      </c>
      <c r="Y2076" s="15">
        <v>71.537499999999994</v>
      </c>
    </row>
    <row r="2077" spans="1:25" x14ac:dyDescent="0.3">
      <c r="A2077" s="16">
        <v>6384</v>
      </c>
      <c r="B2077" s="16" t="s">
        <v>5105</v>
      </c>
      <c r="C2077" s="21">
        <f>1/COUNTIF(B:B,'Store Data - 2017'!$B2077)</f>
        <v>0.25</v>
      </c>
      <c r="D2077" s="17">
        <v>42750</v>
      </c>
      <c r="E2077" s="17">
        <v>42753</v>
      </c>
      <c r="F2077" s="22" t="str">
        <f>TEXT('Store Data - 2017'!$D2077,"mmmm")</f>
        <v>January</v>
      </c>
      <c r="G2077" s="22" t="str">
        <f>TEXT('Store Data - 2017'!$D2077,"dddd")</f>
        <v>Sunday</v>
      </c>
      <c r="H2077" s="16" t="s">
        <v>80</v>
      </c>
      <c r="I2077" s="16" t="s">
        <v>5106</v>
      </c>
      <c r="J2077" s="16" t="s">
        <v>5107</v>
      </c>
      <c r="K2077" s="21">
        <f>1/COUNTIF(J:J,'Store Data - 2017'!$J2077)</f>
        <v>0.25</v>
      </c>
      <c r="L2077" s="16" t="s">
        <v>25</v>
      </c>
      <c r="M2077" s="16" t="s">
        <v>26</v>
      </c>
      <c r="N2077" s="16" t="s">
        <v>799</v>
      </c>
      <c r="O2077" s="16" t="s">
        <v>50</v>
      </c>
      <c r="P2077" s="16">
        <v>78745</v>
      </c>
      <c r="Q2077" s="16" t="s">
        <v>51</v>
      </c>
      <c r="R2077" s="16" t="s">
        <v>1176</v>
      </c>
      <c r="S2077" s="16" t="s">
        <v>31</v>
      </c>
      <c r="T2077" s="16" t="s">
        <v>84</v>
      </c>
      <c r="U2077" s="16" t="s">
        <v>1177</v>
      </c>
      <c r="V2077" s="18">
        <v>32.783999999999999</v>
      </c>
      <c r="W2077" s="16">
        <v>4</v>
      </c>
      <c r="X2077" s="16">
        <v>0.8</v>
      </c>
      <c r="Y2077" s="18">
        <v>-52.4544</v>
      </c>
    </row>
    <row r="2078" spans="1:25" x14ac:dyDescent="0.3">
      <c r="A2078" s="13">
        <v>6385</v>
      </c>
      <c r="B2078" s="13" t="s">
        <v>5105</v>
      </c>
      <c r="C2078" s="21">
        <f>1/COUNTIF(B:B,'Store Data - 2017'!$B2078)</f>
        <v>0.25</v>
      </c>
      <c r="D2078" s="14">
        <v>42750</v>
      </c>
      <c r="E2078" s="14">
        <v>42753</v>
      </c>
      <c r="F2078" s="22" t="str">
        <f>TEXT('Store Data - 2017'!$D2078,"mmmm")</f>
        <v>January</v>
      </c>
      <c r="G2078" s="22" t="str">
        <f>TEXT('Store Data - 2017'!$D2078,"dddd")</f>
        <v>Sunday</v>
      </c>
      <c r="H2078" s="13" t="s">
        <v>80</v>
      </c>
      <c r="I2078" s="13" t="s">
        <v>5106</v>
      </c>
      <c r="J2078" s="13" t="s">
        <v>5107</v>
      </c>
      <c r="K2078" s="21">
        <f>1/COUNTIF(J:J,'Store Data - 2017'!$J2078)</f>
        <v>0.25</v>
      </c>
      <c r="L2078" s="13" t="s">
        <v>25</v>
      </c>
      <c r="M2078" s="13" t="s">
        <v>26</v>
      </c>
      <c r="N2078" s="13" t="s">
        <v>799</v>
      </c>
      <c r="O2078" s="13" t="s">
        <v>50</v>
      </c>
      <c r="P2078" s="13">
        <v>78745</v>
      </c>
      <c r="Q2078" s="13" t="s">
        <v>51</v>
      </c>
      <c r="R2078" s="13" t="s">
        <v>3099</v>
      </c>
      <c r="S2078" s="13" t="s">
        <v>61</v>
      </c>
      <c r="T2078" s="13" t="s">
        <v>110</v>
      </c>
      <c r="U2078" s="13" t="s">
        <v>3100</v>
      </c>
      <c r="V2078" s="15">
        <v>47.984000000000002</v>
      </c>
      <c r="W2078" s="13">
        <v>2</v>
      </c>
      <c r="X2078" s="13">
        <v>0.2</v>
      </c>
      <c r="Y2078" s="15">
        <v>14.395200000000001</v>
      </c>
    </row>
    <row r="2079" spans="1:25" x14ac:dyDescent="0.3">
      <c r="A2079" s="16">
        <v>6386</v>
      </c>
      <c r="B2079" s="16" t="s">
        <v>5105</v>
      </c>
      <c r="C2079" s="21">
        <f>1/COUNTIF(B:B,'Store Data - 2017'!$B2079)</f>
        <v>0.25</v>
      </c>
      <c r="D2079" s="17">
        <v>42750</v>
      </c>
      <c r="E2079" s="17">
        <v>42753</v>
      </c>
      <c r="F2079" s="22" t="str">
        <f>TEXT('Store Data - 2017'!$D2079,"mmmm")</f>
        <v>January</v>
      </c>
      <c r="G2079" s="22" t="str">
        <f>TEXT('Store Data - 2017'!$D2079,"dddd")</f>
        <v>Sunday</v>
      </c>
      <c r="H2079" s="16" t="s">
        <v>80</v>
      </c>
      <c r="I2079" s="16" t="s">
        <v>5106</v>
      </c>
      <c r="J2079" s="16" t="s">
        <v>5107</v>
      </c>
      <c r="K2079" s="21">
        <f>1/COUNTIF(J:J,'Store Data - 2017'!$J2079)</f>
        <v>0.25</v>
      </c>
      <c r="L2079" s="16" t="s">
        <v>25</v>
      </c>
      <c r="M2079" s="16" t="s">
        <v>26</v>
      </c>
      <c r="N2079" s="16" t="s">
        <v>799</v>
      </c>
      <c r="O2079" s="16" t="s">
        <v>50</v>
      </c>
      <c r="P2079" s="16">
        <v>78745</v>
      </c>
      <c r="Q2079" s="16" t="s">
        <v>51</v>
      </c>
      <c r="R2079" s="16" t="s">
        <v>3615</v>
      </c>
      <c r="S2079" s="16" t="s">
        <v>61</v>
      </c>
      <c r="T2079" s="16" t="s">
        <v>110</v>
      </c>
      <c r="U2079" s="16" t="s">
        <v>3616</v>
      </c>
      <c r="V2079" s="18">
        <v>62.591999999999999</v>
      </c>
      <c r="W2079" s="16">
        <v>8</v>
      </c>
      <c r="X2079" s="16">
        <v>0.2</v>
      </c>
      <c r="Y2079" s="18">
        <v>13.300800000000001</v>
      </c>
    </row>
    <row r="2080" spans="1:25" x14ac:dyDescent="0.3">
      <c r="A2080" s="13">
        <v>6387</v>
      </c>
      <c r="B2080" s="13" t="s">
        <v>5105</v>
      </c>
      <c r="C2080" s="21">
        <f>1/COUNTIF(B:B,'Store Data - 2017'!$B2080)</f>
        <v>0.25</v>
      </c>
      <c r="D2080" s="14">
        <v>42750</v>
      </c>
      <c r="E2080" s="14">
        <v>42753</v>
      </c>
      <c r="F2080" s="22" t="str">
        <f>TEXT('Store Data - 2017'!$D2080,"mmmm")</f>
        <v>January</v>
      </c>
      <c r="G2080" s="22" t="str">
        <f>TEXT('Store Data - 2017'!$D2080,"dddd")</f>
        <v>Sunday</v>
      </c>
      <c r="H2080" s="13" t="s">
        <v>80</v>
      </c>
      <c r="I2080" s="13" t="s">
        <v>5106</v>
      </c>
      <c r="J2080" s="13" t="s">
        <v>5107</v>
      </c>
      <c r="K2080" s="21">
        <f>1/COUNTIF(J:J,'Store Data - 2017'!$J2080)</f>
        <v>0.25</v>
      </c>
      <c r="L2080" s="13" t="s">
        <v>25</v>
      </c>
      <c r="M2080" s="13" t="s">
        <v>26</v>
      </c>
      <c r="N2080" s="13" t="s">
        <v>799</v>
      </c>
      <c r="O2080" s="13" t="s">
        <v>50</v>
      </c>
      <c r="P2080" s="13">
        <v>78745</v>
      </c>
      <c r="Q2080" s="13" t="s">
        <v>51</v>
      </c>
      <c r="R2080" s="13" t="s">
        <v>971</v>
      </c>
      <c r="S2080" s="13" t="s">
        <v>31</v>
      </c>
      <c r="T2080" s="13" t="s">
        <v>84</v>
      </c>
      <c r="U2080" s="13" t="s">
        <v>972</v>
      </c>
      <c r="V2080" s="15">
        <v>4.2759999999999998</v>
      </c>
      <c r="W2080" s="13">
        <v>1</v>
      </c>
      <c r="X2080" s="13">
        <v>0.8</v>
      </c>
      <c r="Y2080" s="15">
        <v>-6.6277999999999997</v>
      </c>
    </row>
    <row r="2081" spans="1:25" x14ac:dyDescent="0.3">
      <c r="A2081" s="16">
        <v>6398</v>
      </c>
      <c r="B2081" s="16" t="s">
        <v>5108</v>
      </c>
      <c r="C2081" s="21">
        <f>1/COUNTIF(B:B,'Store Data - 2017'!$B2081)</f>
        <v>1</v>
      </c>
      <c r="D2081" s="17">
        <v>43039</v>
      </c>
      <c r="E2081" s="17">
        <v>43043</v>
      </c>
      <c r="F2081" s="22" t="str">
        <f>TEXT('Store Data - 2017'!$D2081,"mmmm")</f>
        <v>October</v>
      </c>
      <c r="G2081" s="22" t="str">
        <f>TEXT('Store Data - 2017'!$D2081,"dddd")</f>
        <v>Tuesday</v>
      </c>
      <c r="H2081" s="16" t="s">
        <v>22</v>
      </c>
      <c r="I2081" s="16" t="s">
        <v>4139</v>
      </c>
      <c r="J2081" s="16" t="s">
        <v>4140</v>
      </c>
      <c r="K2081" s="21">
        <f>1/COUNTIF(J:J,'Store Data - 2017'!$J2081)</f>
        <v>0.14285714285714285</v>
      </c>
      <c r="L2081" s="16" t="s">
        <v>48</v>
      </c>
      <c r="M2081" s="16" t="s">
        <v>26</v>
      </c>
      <c r="N2081" s="16" t="s">
        <v>220</v>
      </c>
      <c r="O2081" s="16" t="s">
        <v>50</v>
      </c>
      <c r="P2081" s="16">
        <v>75217</v>
      </c>
      <c r="Q2081" s="16" t="s">
        <v>51</v>
      </c>
      <c r="R2081" s="16" t="s">
        <v>5109</v>
      </c>
      <c r="S2081" s="16" t="s">
        <v>31</v>
      </c>
      <c r="T2081" s="16" t="s">
        <v>146</v>
      </c>
      <c r="U2081" s="16" t="s">
        <v>5110</v>
      </c>
      <c r="V2081" s="18">
        <v>5.2480000000000002</v>
      </c>
      <c r="W2081" s="16">
        <v>2</v>
      </c>
      <c r="X2081" s="16">
        <v>0.2</v>
      </c>
      <c r="Y2081" s="18">
        <v>0.59040000000000004</v>
      </c>
    </row>
    <row r="2082" spans="1:25" x14ac:dyDescent="0.3">
      <c r="A2082" s="13">
        <v>6399</v>
      </c>
      <c r="B2082" s="13" t="s">
        <v>5111</v>
      </c>
      <c r="C2082" s="21">
        <f>1/COUNTIF(B:B,'Store Data - 2017'!$B2082)</f>
        <v>0.33333333333333331</v>
      </c>
      <c r="D2082" s="14">
        <v>42953</v>
      </c>
      <c r="E2082" s="14">
        <v>42959</v>
      </c>
      <c r="F2082" s="22" t="str">
        <f>TEXT('Store Data - 2017'!$D2082,"mmmm")</f>
        <v>August</v>
      </c>
      <c r="G2082" s="22" t="str">
        <f>TEXT('Store Data - 2017'!$D2082,"dddd")</f>
        <v>Sunday</v>
      </c>
      <c r="H2082" s="13" t="s">
        <v>22</v>
      </c>
      <c r="I2082" s="13" t="s">
        <v>3232</v>
      </c>
      <c r="J2082" s="13" t="s">
        <v>3233</v>
      </c>
      <c r="K2082" s="21">
        <f>1/COUNTIF(J:J,'Store Data - 2017'!$J2082)</f>
        <v>0.16666666666666666</v>
      </c>
      <c r="L2082" s="13" t="s">
        <v>48</v>
      </c>
      <c r="M2082" s="13" t="s">
        <v>26</v>
      </c>
      <c r="N2082" s="13" t="s">
        <v>27</v>
      </c>
      <c r="O2082" s="13" t="s">
        <v>4682</v>
      </c>
      <c r="P2082" s="13">
        <v>3301</v>
      </c>
      <c r="Q2082" s="13" t="s">
        <v>40</v>
      </c>
      <c r="R2082" s="13" t="s">
        <v>2669</v>
      </c>
      <c r="S2082" s="13" t="s">
        <v>61</v>
      </c>
      <c r="T2082" s="13" t="s">
        <v>62</v>
      </c>
      <c r="U2082" s="13" t="s">
        <v>2670</v>
      </c>
      <c r="V2082" s="15">
        <v>824.95</v>
      </c>
      <c r="W2082" s="13">
        <v>5</v>
      </c>
      <c r="X2082" s="13">
        <v>0</v>
      </c>
      <c r="Y2082" s="15">
        <v>247.48500000000001</v>
      </c>
    </row>
    <row r="2083" spans="1:25" x14ac:dyDescent="0.3">
      <c r="A2083" s="16">
        <v>6400</v>
      </c>
      <c r="B2083" s="16" t="s">
        <v>5111</v>
      </c>
      <c r="C2083" s="21">
        <f>1/COUNTIF(B:B,'Store Data - 2017'!$B2083)</f>
        <v>0.33333333333333331</v>
      </c>
      <c r="D2083" s="17">
        <v>42953</v>
      </c>
      <c r="E2083" s="17">
        <v>42959</v>
      </c>
      <c r="F2083" s="22" t="str">
        <f>TEXT('Store Data - 2017'!$D2083,"mmmm")</f>
        <v>August</v>
      </c>
      <c r="G2083" s="22" t="str">
        <f>TEXT('Store Data - 2017'!$D2083,"dddd")</f>
        <v>Sunday</v>
      </c>
      <c r="H2083" s="16" t="s">
        <v>22</v>
      </c>
      <c r="I2083" s="16" t="s">
        <v>3232</v>
      </c>
      <c r="J2083" s="16" t="s">
        <v>3233</v>
      </c>
      <c r="K2083" s="21">
        <f>1/COUNTIF(J:J,'Store Data - 2017'!$J2083)</f>
        <v>0.16666666666666666</v>
      </c>
      <c r="L2083" s="16" t="s">
        <v>48</v>
      </c>
      <c r="M2083" s="16" t="s">
        <v>26</v>
      </c>
      <c r="N2083" s="16" t="s">
        <v>27</v>
      </c>
      <c r="O2083" s="16" t="s">
        <v>4682</v>
      </c>
      <c r="P2083" s="16">
        <v>3301</v>
      </c>
      <c r="Q2083" s="16" t="s">
        <v>40</v>
      </c>
      <c r="R2083" s="16" t="s">
        <v>5112</v>
      </c>
      <c r="S2083" s="16" t="s">
        <v>31</v>
      </c>
      <c r="T2083" s="16" t="s">
        <v>113</v>
      </c>
      <c r="U2083" s="16" t="s">
        <v>5113</v>
      </c>
      <c r="V2083" s="18">
        <v>24.64</v>
      </c>
      <c r="W2083" s="16">
        <v>8</v>
      </c>
      <c r="X2083" s="16">
        <v>0</v>
      </c>
      <c r="Y2083" s="18">
        <v>11.827199999999999</v>
      </c>
    </row>
    <row r="2084" spans="1:25" x14ac:dyDescent="0.3">
      <c r="A2084" s="13">
        <v>6401</v>
      </c>
      <c r="B2084" s="13" t="s">
        <v>5111</v>
      </c>
      <c r="C2084" s="21">
        <f>1/COUNTIF(B:B,'Store Data - 2017'!$B2084)</f>
        <v>0.33333333333333331</v>
      </c>
      <c r="D2084" s="14">
        <v>42953</v>
      </c>
      <c r="E2084" s="14">
        <v>42959</v>
      </c>
      <c r="F2084" s="22" t="str">
        <f>TEXT('Store Data - 2017'!$D2084,"mmmm")</f>
        <v>August</v>
      </c>
      <c r="G2084" s="22" t="str">
        <f>TEXT('Store Data - 2017'!$D2084,"dddd")</f>
        <v>Sunday</v>
      </c>
      <c r="H2084" s="13" t="s">
        <v>22</v>
      </c>
      <c r="I2084" s="13" t="s">
        <v>3232</v>
      </c>
      <c r="J2084" s="13" t="s">
        <v>3233</v>
      </c>
      <c r="K2084" s="21">
        <f>1/COUNTIF(J:J,'Store Data - 2017'!$J2084)</f>
        <v>0.16666666666666666</v>
      </c>
      <c r="L2084" s="13" t="s">
        <v>48</v>
      </c>
      <c r="M2084" s="13" t="s">
        <v>26</v>
      </c>
      <c r="N2084" s="13" t="s">
        <v>27</v>
      </c>
      <c r="O2084" s="13" t="s">
        <v>4682</v>
      </c>
      <c r="P2084" s="13">
        <v>3301</v>
      </c>
      <c r="Q2084" s="13" t="s">
        <v>40</v>
      </c>
      <c r="R2084" s="13" t="s">
        <v>5114</v>
      </c>
      <c r="S2084" s="13" t="s">
        <v>31</v>
      </c>
      <c r="T2084" s="13" t="s">
        <v>146</v>
      </c>
      <c r="U2084" s="13" t="s">
        <v>5115</v>
      </c>
      <c r="V2084" s="15">
        <v>227.88</v>
      </c>
      <c r="W2084" s="13">
        <v>6</v>
      </c>
      <c r="X2084" s="13">
        <v>0</v>
      </c>
      <c r="Y2084" s="15">
        <v>68.364000000000004</v>
      </c>
    </row>
    <row r="2085" spans="1:25" x14ac:dyDescent="0.3">
      <c r="A2085" s="16">
        <v>6402</v>
      </c>
      <c r="B2085" s="16" t="s">
        <v>5116</v>
      </c>
      <c r="C2085" s="21">
        <f>1/COUNTIF(B:B,'Store Data - 2017'!$B2085)</f>
        <v>0.33333333333333331</v>
      </c>
      <c r="D2085" s="17">
        <v>42885</v>
      </c>
      <c r="E2085" s="17">
        <v>42886</v>
      </c>
      <c r="F2085" s="22" t="str">
        <f>TEXT('Store Data - 2017'!$D2085,"mmmm")</f>
        <v>May</v>
      </c>
      <c r="G2085" s="22" t="str">
        <f>TEXT('Store Data - 2017'!$D2085,"dddd")</f>
        <v>Tuesday</v>
      </c>
      <c r="H2085" s="16" t="s">
        <v>80</v>
      </c>
      <c r="I2085" s="16" t="s">
        <v>4118</v>
      </c>
      <c r="J2085" s="16" t="s">
        <v>4119</v>
      </c>
      <c r="K2085" s="21">
        <f>1/COUNTIF(J:J,'Store Data - 2017'!$J2085)</f>
        <v>0.14285714285714285</v>
      </c>
      <c r="L2085" s="16" t="s">
        <v>25</v>
      </c>
      <c r="M2085" s="16" t="s">
        <v>26</v>
      </c>
      <c r="N2085" s="16" t="s">
        <v>1990</v>
      </c>
      <c r="O2085" s="16" t="s">
        <v>1991</v>
      </c>
      <c r="P2085" s="16">
        <v>70506</v>
      </c>
      <c r="Q2085" s="16" t="s">
        <v>29</v>
      </c>
      <c r="R2085" s="16" t="s">
        <v>5117</v>
      </c>
      <c r="S2085" s="16" t="s">
        <v>42</v>
      </c>
      <c r="T2085" s="16" t="s">
        <v>425</v>
      </c>
      <c r="U2085" s="16" t="s">
        <v>5118</v>
      </c>
      <c r="V2085" s="18">
        <v>241.96</v>
      </c>
      <c r="W2085" s="16">
        <v>2</v>
      </c>
      <c r="X2085" s="16">
        <v>0</v>
      </c>
      <c r="Y2085" s="18">
        <v>33.874400000000001</v>
      </c>
    </row>
    <row r="2086" spans="1:25" x14ac:dyDescent="0.3">
      <c r="A2086" s="13">
        <v>6403</v>
      </c>
      <c r="B2086" s="13" t="s">
        <v>5116</v>
      </c>
      <c r="C2086" s="21">
        <f>1/COUNTIF(B:B,'Store Data - 2017'!$B2086)</f>
        <v>0.33333333333333331</v>
      </c>
      <c r="D2086" s="14">
        <v>42885</v>
      </c>
      <c r="E2086" s="14">
        <v>42886</v>
      </c>
      <c r="F2086" s="22" t="str">
        <f>TEXT('Store Data - 2017'!$D2086,"mmmm")</f>
        <v>May</v>
      </c>
      <c r="G2086" s="22" t="str">
        <f>TEXT('Store Data - 2017'!$D2086,"dddd")</f>
        <v>Tuesday</v>
      </c>
      <c r="H2086" s="13" t="s">
        <v>80</v>
      </c>
      <c r="I2086" s="13" t="s">
        <v>4118</v>
      </c>
      <c r="J2086" s="13" t="s">
        <v>4119</v>
      </c>
      <c r="K2086" s="21">
        <f>1/COUNTIF(J:J,'Store Data - 2017'!$J2086)</f>
        <v>0.14285714285714285</v>
      </c>
      <c r="L2086" s="13" t="s">
        <v>25</v>
      </c>
      <c r="M2086" s="13" t="s">
        <v>26</v>
      </c>
      <c r="N2086" s="13" t="s">
        <v>1990</v>
      </c>
      <c r="O2086" s="13" t="s">
        <v>1991</v>
      </c>
      <c r="P2086" s="13">
        <v>70506</v>
      </c>
      <c r="Q2086" s="13" t="s">
        <v>29</v>
      </c>
      <c r="R2086" s="13" t="s">
        <v>5119</v>
      </c>
      <c r="S2086" s="13" t="s">
        <v>31</v>
      </c>
      <c r="T2086" s="13" t="s">
        <v>84</v>
      </c>
      <c r="U2086" s="13" t="s">
        <v>5120</v>
      </c>
      <c r="V2086" s="15">
        <v>3.89</v>
      </c>
      <c r="W2086" s="13">
        <v>1</v>
      </c>
      <c r="X2086" s="13">
        <v>0</v>
      </c>
      <c r="Y2086" s="15">
        <v>1.8672</v>
      </c>
    </row>
    <row r="2087" spans="1:25" x14ac:dyDescent="0.3">
      <c r="A2087" s="16">
        <v>6404</v>
      </c>
      <c r="B2087" s="16" t="s">
        <v>5116</v>
      </c>
      <c r="C2087" s="21">
        <f>1/COUNTIF(B:B,'Store Data - 2017'!$B2087)</f>
        <v>0.33333333333333331</v>
      </c>
      <c r="D2087" s="17">
        <v>42885</v>
      </c>
      <c r="E2087" s="17">
        <v>42886</v>
      </c>
      <c r="F2087" s="22" t="str">
        <f>TEXT('Store Data - 2017'!$D2087,"mmmm")</f>
        <v>May</v>
      </c>
      <c r="G2087" s="22" t="str">
        <f>TEXT('Store Data - 2017'!$D2087,"dddd")</f>
        <v>Tuesday</v>
      </c>
      <c r="H2087" s="16" t="s">
        <v>80</v>
      </c>
      <c r="I2087" s="16" t="s">
        <v>4118</v>
      </c>
      <c r="J2087" s="16" t="s">
        <v>4119</v>
      </c>
      <c r="K2087" s="21">
        <f>1/COUNTIF(J:J,'Store Data - 2017'!$J2087)</f>
        <v>0.14285714285714285</v>
      </c>
      <c r="L2087" s="16" t="s">
        <v>25</v>
      </c>
      <c r="M2087" s="16" t="s">
        <v>26</v>
      </c>
      <c r="N2087" s="16" t="s">
        <v>1990</v>
      </c>
      <c r="O2087" s="16" t="s">
        <v>1991</v>
      </c>
      <c r="P2087" s="16">
        <v>70506</v>
      </c>
      <c r="Q2087" s="16" t="s">
        <v>29</v>
      </c>
      <c r="R2087" s="16" t="s">
        <v>4408</v>
      </c>
      <c r="S2087" s="16" t="s">
        <v>42</v>
      </c>
      <c r="T2087" s="16" t="s">
        <v>87</v>
      </c>
      <c r="U2087" s="16" t="s">
        <v>4409</v>
      </c>
      <c r="V2087" s="18">
        <v>8.01</v>
      </c>
      <c r="W2087" s="16">
        <v>3</v>
      </c>
      <c r="X2087" s="16">
        <v>0</v>
      </c>
      <c r="Y2087" s="18">
        <v>3.0438000000000001</v>
      </c>
    </row>
    <row r="2088" spans="1:25" x14ac:dyDescent="0.3">
      <c r="A2088" s="13">
        <v>6406</v>
      </c>
      <c r="B2088" s="13" t="s">
        <v>5121</v>
      </c>
      <c r="C2088" s="21">
        <f>1/COUNTIF(B:B,'Store Data - 2017'!$B2088)</f>
        <v>0.5</v>
      </c>
      <c r="D2088" s="14">
        <v>42978</v>
      </c>
      <c r="E2088" s="14">
        <v>42980</v>
      </c>
      <c r="F2088" s="22" t="str">
        <f>TEXT('Store Data - 2017'!$D2088,"mmmm")</f>
        <v>August</v>
      </c>
      <c r="G2088" s="22" t="str">
        <f>TEXT('Store Data - 2017'!$D2088,"dddd")</f>
        <v>Thursday</v>
      </c>
      <c r="H2088" s="13" t="s">
        <v>35</v>
      </c>
      <c r="I2088" s="13" t="s">
        <v>1110</v>
      </c>
      <c r="J2088" s="13" t="s">
        <v>1111</v>
      </c>
      <c r="K2088" s="21">
        <f>1/COUNTIF(J:J,'Store Data - 2017'!$J2088)</f>
        <v>0.2</v>
      </c>
      <c r="L2088" s="13" t="s">
        <v>57</v>
      </c>
      <c r="M2088" s="13" t="s">
        <v>26</v>
      </c>
      <c r="N2088" s="13" t="s">
        <v>1898</v>
      </c>
      <c r="O2088" s="13" t="s">
        <v>433</v>
      </c>
      <c r="P2088" s="13">
        <v>99207</v>
      </c>
      <c r="Q2088" s="13" t="s">
        <v>120</v>
      </c>
      <c r="R2088" s="13" t="s">
        <v>5122</v>
      </c>
      <c r="S2088" s="13" t="s">
        <v>42</v>
      </c>
      <c r="T2088" s="13" t="s">
        <v>43</v>
      </c>
      <c r="U2088" s="13" t="s">
        <v>5123</v>
      </c>
      <c r="V2088" s="15">
        <v>569.56799999999998</v>
      </c>
      <c r="W2088" s="13">
        <v>2</v>
      </c>
      <c r="X2088" s="13">
        <v>0.2</v>
      </c>
      <c r="Y2088" s="15">
        <v>7.1196000000000002</v>
      </c>
    </row>
    <row r="2089" spans="1:25" x14ac:dyDescent="0.3">
      <c r="A2089" s="16">
        <v>6407</v>
      </c>
      <c r="B2089" s="16" t="s">
        <v>5121</v>
      </c>
      <c r="C2089" s="21">
        <f>1/COUNTIF(B:B,'Store Data - 2017'!$B2089)</f>
        <v>0.5</v>
      </c>
      <c r="D2089" s="17">
        <v>42978</v>
      </c>
      <c r="E2089" s="17">
        <v>42980</v>
      </c>
      <c r="F2089" s="22" t="str">
        <f>TEXT('Store Data - 2017'!$D2089,"mmmm")</f>
        <v>August</v>
      </c>
      <c r="G2089" s="22" t="str">
        <f>TEXT('Store Data - 2017'!$D2089,"dddd")</f>
        <v>Thursday</v>
      </c>
      <c r="H2089" s="16" t="s">
        <v>35</v>
      </c>
      <c r="I2089" s="16" t="s">
        <v>1110</v>
      </c>
      <c r="J2089" s="16" t="s">
        <v>1111</v>
      </c>
      <c r="K2089" s="21">
        <f>1/COUNTIF(J:J,'Store Data - 2017'!$J2089)</f>
        <v>0.2</v>
      </c>
      <c r="L2089" s="16" t="s">
        <v>57</v>
      </c>
      <c r="M2089" s="16" t="s">
        <v>26</v>
      </c>
      <c r="N2089" s="16" t="s">
        <v>1898</v>
      </c>
      <c r="O2089" s="16" t="s">
        <v>433</v>
      </c>
      <c r="P2089" s="16">
        <v>99207</v>
      </c>
      <c r="Q2089" s="16" t="s">
        <v>120</v>
      </c>
      <c r="R2089" s="16" t="s">
        <v>2335</v>
      </c>
      <c r="S2089" s="16" t="s">
        <v>31</v>
      </c>
      <c r="T2089" s="16" t="s">
        <v>70</v>
      </c>
      <c r="U2089" s="16" t="s">
        <v>2336</v>
      </c>
      <c r="V2089" s="18">
        <v>149.72999999999999</v>
      </c>
      <c r="W2089" s="16">
        <v>7</v>
      </c>
      <c r="X2089" s="16">
        <v>0</v>
      </c>
      <c r="Y2089" s="18">
        <v>43.421700000000001</v>
      </c>
    </row>
    <row r="2090" spans="1:25" x14ac:dyDescent="0.3">
      <c r="A2090" s="13">
        <v>6408</v>
      </c>
      <c r="B2090" s="13" t="s">
        <v>5124</v>
      </c>
      <c r="C2090" s="21">
        <f>1/COUNTIF(B:B,'Store Data - 2017'!$B2090)</f>
        <v>0.2</v>
      </c>
      <c r="D2090" s="14">
        <v>42869</v>
      </c>
      <c r="E2090" s="14">
        <v>42870</v>
      </c>
      <c r="F2090" s="22" t="str">
        <f>TEXT('Store Data - 2017'!$D2090,"mmmm")</f>
        <v>May</v>
      </c>
      <c r="G2090" s="22" t="str">
        <f>TEXT('Store Data - 2017'!$D2090,"dddd")</f>
        <v>Sunday</v>
      </c>
      <c r="H2090" s="13" t="s">
        <v>80</v>
      </c>
      <c r="I2090" s="13" t="s">
        <v>588</v>
      </c>
      <c r="J2090" s="13" t="s">
        <v>589</v>
      </c>
      <c r="K2090" s="21">
        <f>1/COUNTIF(J:J,'Store Data - 2017'!$J2090)</f>
        <v>0.1</v>
      </c>
      <c r="L2090" s="13" t="s">
        <v>25</v>
      </c>
      <c r="M2090" s="13" t="s">
        <v>26</v>
      </c>
      <c r="N2090" s="13" t="s">
        <v>49</v>
      </c>
      <c r="O2090" s="13" t="s">
        <v>50</v>
      </c>
      <c r="P2090" s="13">
        <v>77041</v>
      </c>
      <c r="Q2090" s="13" t="s">
        <v>51</v>
      </c>
      <c r="R2090" s="13" t="s">
        <v>1969</v>
      </c>
      <c r="S2090" s="13" t="s">
        <v>42</v>
      </c>
      <c r="T2090" s="13" t="s">
        <v>43</v>
      </c>
      <c r="U2090" s="13" t="s">
        <v>1970</v>
      </c>
      <c r="V2090" s="15">
        <v>899.43</v>
      </c>
      <c r="W2090" s="13">
        <v>5</v>
      </c>
      <c r="X2090" s="13">
        <v>0.3</v>
      </c>
      <c r="Y2090" s="15">
        <v>-12.849</v>
      </c>
    </row>
    <row r="2091" spans="1:25" x14ac:dyDescent="0.3">
      <c r="A2091" s="16">
        <v>6409</v>
      </c>
      <c r="B2091" s="16" t="s">
        <v>5124</v>
      </c>
      <c r="C2091" s="21">
        <f>1/COUNTIF(B:B,'Store Data - 2017'!$B2091)</f>
        <v>0.2</v>
      </c>
      <c r="D2091" s="17">
        <v>42869</v>
      </c>
      <c r="E2091" s="17">
        <v>42870</v>
      </c>
      <c r="F2091" s="22" t="str">
        <f>TEXT('Store Data - 2017'!$D2091,"mmmm")</f>
        <v>May</v>
      </c>
      <c r="G2091" s="22" t="str">
        <f>TEXT('Store Data - 2017'!$D2091,"dddd")</f>
        <v>Sunday</v>
      </c>
      <c r="H2091" s="16" t="s">
        <v>80</v>
      </c>
      <c r="I2091" s="16" t="s">
        <v>588</v>
      </c>
      <c r="J2091" s="16" t="s">
        <v>589</v>
      </c>
      <c r="K2091" s="21">
        <f>1/COUNTIF(J:J,'Store Data - 2017'!$J2091)</f>
        <v>0.1</v>
      </c>
      <c r="L2091" s="16" t="s">
        <v>25</v>
      </c>
      <c r="M2091" s="16" t="s">
        <v>26</v>
      </c>
      <c r="N2091" s="16" t="s">
        <v>49</v>
      </c>
      <c r="O2091" s="16" t="s">
        <v>50</v>
      </c>
      <c r="P2091" s="16">
        <v>77041</v>
      </c>
      <c r="Q2091" s="16" t="s">
        <v>51</v>
      </c>
      <c r="R2091" s="16" t="s">
        <v>1930</v>
      </c>
      <c r="S2091" s="16" t="s">
        <v>31</v>
      </c>
      <c r="T2091" s="16" t="s">
        <v>146</v>
      </c>
      <c r="U2091" s="16" t="s">
        <v>1931</v>
      </c>
      <c r="V2091" s="18">
        <v>46.2</v>
      </c>
      <c r="W2091" s="16">
        <v>5</v>
      </c>
      <c r="X2091" s="16">
        <v>0.2</v>
      </c>
      <c r="Y2091" s="18">
        <v>5.7750000000000004</v>
      </c>
    </row>
    <row r="2092" spans="1:25" x14ac:dyDescent="0.3">
      <c r="A2092" s="13">
        <v>6410</v>
      </c>
      <c r="B2092" s="13" t="s">
        <v>5124</v>
      </c>
      <c r="C2092" s="21">
        <f>1/COUNTIF(B:B,'Store Data - 2017'!$B2092)</f>
        <v>0.2</v>
      </c>
      <c r="D2092" s="14">
        <v>42869</v>
      </c>
      <c r="E2092" s="14">
        <v>42870</v>
      </c>
      <c r="F2092" s="22" t="str">
        <f>TEXT('Store Data - 2017'!$D2092,"mmmm")</f>
        <v>May</v>
      </c>
      <c r="G2092" s="22" t="str">
        <f>TEXT('Store Data - 2017'!$D2092,"dddd")</f>
        <v>Sunday</v>
      </c>
      <c r="H2092" s="13" t="s">
        <v>80</v>
      </c>
      <c r="I2092" s="13" t="s">
        <v>588</v>
      </c>
      <c r="J2092" s="13" t="s">
        <v>589</v>
      </c>
      <c r="K2092" s="21">
        <f>1/COUNTIF(J:J,'Store Data - 2017'!$J2092)</f>
        <v>0.1</v>
      </c>
      <c r="L2092" s="13" t="s">
        <v>25</v>
      </c>
      <c r="M2092" s="13" t="s">
        <v>26</v>
      </c>
      <c r="N2092" s="13" t="s">
        <v>49</v>
      </c>
      <c r="O2092" s="13" t="s">
        <v>50</v>
      </c>
      <c r="P2092" s="13">
        <v>77041</v>
      </c>
      <c r="Q2092" s="13" t="s">
        <v>51</v>
      </c>
      <c r="R2092" s="13" t="s">
        <v>5125</v>
      </c>
      <c r="S2092" s="13" t="s">
        <v>31</v>
      </c>
      <c r="T2092" s="13" t="s">
        <v>32</v>
      </c>
      <c r="U2092" s="13" t="s">
        <v>5126</v>
      </c>
      <c r="V2092" s="15">
        <v>47.951999999999998</v>
      </c>
      <c r="W2092" s="13">
        <v>3</v>
      </c>
      <c r="X2092" s="13">
        <v>0.2</v>
      </c>
      <c r="Y2092" s="15">
        <v>16.183800000000002</v>
      </c>
    </row>
    <row r="2093" spans="1:25" x14ac:dyDescent="0.3">
      <c r="A2093" s="16">
        <v>6411</v>
      </c>
      <c r="B2093" s="16" t="s">
        <v>5124</v>
      </c>
      <c r="C2093" s="21">
        <f>1/COUNTIF(B:B,'Store Data - 2017'!$B2093)</f>
        <v>0.2</v>
      </c>
      <c r="D2093" s="17">
        <v>42869</v>
      </c>
      <c r="E2093" s="17">
        <v>42870</v>
      </c>
      <c r="F2093" s="22" t="str">
        <f>TEXT('Store Data - 2017'!$D2093,"mmmm")</f>
        <v>May</v>
      </c>
      <c r="G2093" s="22" t="str">
        <f>TEXT('Store Data - 2017'!$D2093,"dddd")</f>
        <v>Sunday</v>
      </c>
      <c r="H2093" s="16" t="s">
        <v>80</v>
      </c>
      <c r="I2093" s="16" t="s">
        <v>588</v>
      </c>
      <c r="J2093" s="16" t="s">
        <v>589</v>
      </c>
      <c r="K2093" s="21">
        <f>1/COUNTIF(J:J,'Store Data - 2017'!$J2093)</f>
        <v>0.1</v>
      </c>
      <c r="L2093" s="16" t="s">
        <v>25</v>
      </c>
      <c r="M2093" s="16" t="s">
        <v>26</v>
      </c>
      <c r="N2093" s="16" t="s">
        <v>49</v>
      </c>
      <c r="O2093" s="16" t="s">
        <v>50</v>
      </c>
      <c r="P2093" s="16">
        <v>77041</v>
      </c>
      <c r="Q2093" s="16" t="s">
        <v>51</v>
      </c>
      <c r="R2093" s="16" t="s">
        <v>3868</v>
      </c>
      <c r="S2093" s="16" t="s">
        <v>61</v>
      </c>
      <c r="T2093" s="16" t="s">
        <v>62</v>
      </c>
      <c r="U2093" s="16" t="s">
        <v>3869</v>
      </c>
      <c r="V2093" s="18">
        <v>7.992</v>
      </c>
      <c r="W2093" s="16">
        <v>1</v>
      </c>
      <c r="X2093" s="16">
        <v>0.2</v>
      </c>
      <c r="Y2093" s="18">
        <v>0.69930000000000003</v>
      </c>
    </row>
    <row r="2094" spans="1:25" x14ac:dyDescent="0.3">
      <c r="A2094" s="13">
        <v>6412</v>
      </c>
      <c r="B2094" s="13" t="s">
        <v>5124</v>
      </c>
      <c r="C2094" s="21">
        <f>1/COUNTIF(B:B,'Store Data - 2017'!$B2094)</f>
        <v>0.2</v>
      </c>
      <c r="D2094" s="14">
        <v>42869</v>
      </c>
      <c r="E2094" s="14">
        <v>42870</v>
      </c>
      <c r="F2094" s="22" t="str">
        <f>TEXT('Store Data - 2017'!$D2094,"mmmm")</f>
        <v>May</v>
      </c>
      <c r="G2094" s="22" t="str">
        <f>TEXT('Store Data - 2017'!$D2094,"dddd")</f>
        <v>Sunday</v>
      </c>
      <c r="H2094" s="13" t="s">
        <v>80</v>
      </c>
      <c r="I2094" s="13" t="s">
        <v>588</v>
      </c>
      <c r="J2094" s="13" t="s">
        <v>589</v>
      </c>
      <c r="K2094" s="21">
        <f>1/COUNTIF(J:J,'Store Data - 2017'!$J2094)</f>
        <v>0.1</v>
      </c>
      <c r="L2094" s="13" t="s">
        <v>25</v>
      </c>
      <c r="M2094" s="13" t="s">
        <v>26</v>
      </c>
      <c r="N2094" s="13" t="s">
        <v>49</v>
      </c>
      <c r="O2094" s="13" t="s">
        <v>50</v>
      </c>
      <c r="P2094" s="13">
        <v>77041</v>
      </c>
      <c r="Q2094" s="13" t="s">
        <v>51</v>
      </c>
      <c r="R2094" s="13" t="s">
        <v>5127</v>
      </c>
      <c r="S2094" s="13" t="s">
        <v>31</v>
      </c>
      <c r="T2094" s="13" t="s">
        <v>32</v>
      </c>
      <c r="U2094" s="13" t="s">
        <v>5128</v>
      </c>
      <c r="V2094" s="15">
        <v>76.864000000000004</v>
      </c>
      <c r="W2094" s="13">
        <v>2</v>
      </c>
      <c r="X2094" s="13">
        <v>0.2</v>
      </c>
      <c r="Y2094" s="15">
        <v>26.9024</v>
      </c>
    </row>
    <row r="2095" spans="1:25" x14ac:dyDescent="0.3">
      <c r="A2095" s="16">
        <v>6413</v>
      </c>
      <c r="B2095" s="16" t="s">
        <v>5129</v>
      </c>
      <c r="C2095" s="21">
        <f>1/COUNTIF(B:B,'Store Data - 2017'!$B2095)</f>
        <v>0.5</v>
      </c>
      <c r="D2095" s="17">
        <v>42964</v>
      </c>
      <c r="E2095" s="17">
        <v>42970</v>
      </c>
      <c r="F2095" s="22" t="str">
        <f>TEXT('Store Data - 2017'!$D2095,"mmmm")</f>
        <v>August</v>
      </c>
      <c r="G2095" s="22" t="str">
        <f>TEXT('Store Data - 2017'!$D2095,"dddd")</f>
        <v>Thursday</v>
      </c>
      <c r="H2095" s="16" t="s">
        <v>22</v>
      </c>
      <c r="I2095" s="16" t="s">
        <v>4139</v>
      </c>
      <c r="J2095" s="16" t="s">
        <v>4140</v>
      </c>
      <c r="K2095" s="21">
        <f>1/COUNTIF(J:J,'Store Data - 2017'!$J2095)</f>
        <v>0.14285714285714285</v>
      </c>
      <c r="L2095" s="16" t="s">
        <v>48</v>
      </c>
      <c r="M2095" s="16" t="s">
        <v>26</v>
      </c>
      <c r="N2095" s="16" t="s">
        <v>1327</v>
      </c>
      <c r="O2095" s="16" t="s">
        <v>446</v>
      </c>
      <c r="P2095" s="16">
        <v>40214</v>
      </c>
      <c r="Q2095" s="16" t="s">
        <v>29</v>
      </c>
      <c r="R2095" s="16" t="s">
        <v>2217</v>
      </c>
      <c r="S2095" s="16" t="s">
        <v>31</v>
      </c>
      <c r="T2095" s="16" t="s">
        <v>84</v>
      </c>
      <c r="U2095" s="16" t="s">
        <v>2218</v>
      </c>
      <c r="V2095" s="18">
        <v>102.93</v>
      </c>
      <c r="W2095" s="16">
        <v>3</v>
      </c>
      <c r="X2095" s="16">
        <v>0</v>
      </c>
      <c r="Y2095" s="18">
        <v>48.377099999999999</v>
      </c>
    </row>
    <row r="2096" spans="1:25" x14ac:dyDescent="0.3">
      <c r="A2096" s="13">
        <v>6414</v>
      </c>
      <c r="B2096" s="13" t="s">
        <v>5129</v>
      </c>
      <c r="C2096" s="21">
        <f>1/COUNTIF(B:B,'Store Data - 2017'!$B2096)</f>
        <v>0.5</v>
      </c>
      <c r="D2096" s="14">
        <v>42964</v>
      </c>
      <c r="E2096" s="14">
        <v>42970</v>
      </c>
      <c r="F2096" s="22" t="str">
        <f>TEXT('Store Data - 2017'!$D2096,"mmmm")</f>
        <v>August</v>
      </c>
      <c r="G2096" s="22" t="str">
        <f>TEXT('Store Data - 2017'!$D2096,"dddd")</f>
        <v>Thursday</v>
      </c>
      <c r="H2096" s="13" t="s">
        <v>22</v>
      </c>
      <c r="I2096" s="13" t="s">
        <v>4139</v>
      </c>
      <c r="J2096" s="13" t="s">
        <v>4140</v>
      </c>
      <c r="K2096" s="21">
        <f>1/COUNTIF(J:J,'Store Data - 2017'!$J2096)</f>
        <v>0.14285714285714285</v>
      </c>
      <c r="L2096" s="13" t="s">
        <v>48</v>
      </c>
      <c r="M2096" s="13" t="s">
        <v>26</v>
      </c>
      <c r="N2096" s="13" t="s">
        <v>1327</v>
      </c>
      <c r="O2096" s="13" t="s">
        <v>446</v>
      </c>
      <c r="P2096" s="13">
        <v>40214</v>
      </c>
      <c r="Q2096" s="13" t="s">
        <v>29</v>
      </c>
      <c r="R2096" s="13" t="s">
        <v>1448</v>
      </c>
      <c r="S2096" s="13" t="s">
        <v>61</v>
      </c>
      <c r="T2096" s="13" t="s">
        <v>110</v>
      </c>
      <c r="U2096" s="13" t="s">
        <v>1449</v>
      </c>
      <c r="V2096" s="15">
        <v>98.16</v>
      </c>
      <c r="W2096" s="13">
        <v>6</v>
      </c>
      <c r="X2096" s="13">
        <v>0</v>
      </c>
      <c r="Y2096" s="15">
        <v>9.8160000000000007</v>
      </c>
    </row>
    <row r="2097" spans="1:25" x14ac:dyDescent="0.3">
      <c r="A2097" s="16">
        <v>6415</v>
      </c>
      <c r="B2097" s="16" t="s">
        <v>5130</v>
      </c>
      <c r="C2097" s="21">
        <f>1/COUNTIF(B:B,'Store Data - 2017'!$B2097)</f>
        <v>1</v>
      </c>
      <c r="D2097" s="17">
        <v>43049</v>
      </c>
      <c r="E2097" s="17">
        <v>43053</v>
      </c>
      <c r="F2097" s="22" t="str">
        <f>TEXT('Store Data - 2017'!$D2097,"mmmm")</f>
        <v>November</v>
      </c>
      <c r="G2097" s="22" t="str">
        <f>TEXT('Store Data - 2017'!$D2097,"dddd")</f>
        <v>Friday</v>
      </c>
      <c r="H2097" s="16" t="s">
        <v>35</v>
      </c>
      <c r="I2097" s="16" t="s">
        <v>5131</v>
      </c>
      <c r="J2097" s="16" t="s">
        <v>5132</v>
      </c>
      <c r="K2097" s="21">
        <f>1/COUNTIF(J:J,'Store Data - 2017'!$J2097)</f>
        <v>0.5</v>
      </c>
      <c r="L2097" s="16" t="s">
        <v>48</v>
      </c>
      <c r="M2097" s="16" t="s">
        <v>26</v>
      </c>
      <c r="N2097" s="16" t="s">
        <v>5133</v>
      </c>
      <c r="O2097" s="16" t="s">
        <v>68</v>
      </c>
      <c r="P2097" s="16">
        <v>33021</v>
      </c>
      <c r="Q2097" s="16" t="s">
        <v>29</v>
      </c>
      <c r="R2097" s="16" t="s">
        <v>5134</v>
      </c>
      <c r="S2097" s="16" t="s">
        <v>31</v>
      </c>
      <c r="T2097" s="16" t="s">
        <v>84</v>
      </c>
      <c r="U2097" s="16" t="s">
        <v>5135</v>
      </c>
      <c r="V2097" s="18">
        <v>11.52</v>
      </c>
      <c r="W2097" s="16">
        <v>5</v>
      </c>
      <c r="X2097" s="16">
        <v>0.7</v>
      </c>
      <c r="Y2097" s="18">
        <v>-7.68</v>
      </c>
    </row>
    <row r="2098" spans="1:25" x14ac:dyDescent="0.3">
      <c r="A2098" s="13">
        <v>6416</v>
      </c>
      <c r="B2098" s="13" t="s">
        <v>5136</v>
      </c>
      <c r="C2098" s="21">
        <f>1/COUNTIF(B:B,'Store Data - 2017'!$B2098)</f>
        <v>1</v>
      </c>
      <c r="D2098" s="14">
        <v>42968</v>
      </c>
      <c r="E2098" s="14">
        <v>42968</v>
      </c>
      <c r="F2098" s="22" t="str">
        <f>TEXT('Store Data - 2017'!$D2098,"mmmm")</f>
        <v>August</v>
      </c>
      <c r="G2098" s="22" t="str">
        <f>TEXT('Store Data - 2017'!$D2098,"dddd")</f>
        <v>Monday</v>
      </c>
      <c r="H2098" s="13" t="s">
        <v>760</v>
      </c>
      <c r="I2098" s="13" t="s">
        <v>1540</v>
      </c>
      <c r="J2098" s="13" t="s">
        <v>1541</v>
      </c>
      <c r="K2098" s="21">
        <f>1/COUNTIF(J:J,'Store Data - 2017'!$J2098)</f>
        <v>0.2</v>
      </c>
      <c r="L2098" s="13" t="s">
        <v>57</v>
      </c>
      <c r="M2098" s="13" t="s">
        <v>26</v>
      </c>
      <c r="N2098" s="13" t="s">
        <v>4407</v>
      </c>
      <c r="O2098" s="13" t="s">
        <v>157</v>
      </c>
      <c r="P2098" s="13">
        <v>85224</v>
      </c>
      <c r="Q2098" s="13" t="s">
        <v>120</v>
      </c>
      <c r="R2098" s="13" t="s">
        <v>3551</v>
      </c>
      <c r="S2098" s="13" t="s">
        <v>31</v>
      </c>
      <c r="T2098" s="13" t="s">
        <v>32</v>
      </c>
      <c r="U2098" s="13" t="s">
        <v>3552</v>
      </c>
      <c r="V2098" s="15">
        <v>83.88</v>
      </c>
      <c r="W2098" s="13">
        <v>1</v>
      </c>
      <c r="X2098" s="13">
        <v>0.2</v>
      </c>
      <c r="Y2098" s="15">
        <v>29.358000000000001</v>
      </c>
    </row>
    <row r="2099" spans="1:25" x14ac:dyDescent="0.3">
      <c r="A2099" s="16">
        <v>6425</v>
      </c>
      <c r="B2099" s="16" t="s">
        <v>5137</v>
      </c>
      <c r="C2099" s="21">
        <f>1/COUNTIF(B:B,'Store Data - 2017'!$B2099)</f>
        <v>1</v>
      </c>
      <c r="D2099" s="17">
        <v>42966</v>
      </c>
      <c r="E2099" s="17">
        <v>42971</v>
      </c>
      <c r="F2099" s="22" t="str">
        <f>TEXT('Store Data - 2017'!$D2099,"mmmm")</f>
        <v>August</v>
      </c>
      <c r="G2099" s="22" t="str">
        <f>TEXT('Store Data - 2017'!$D2099,"dddd")</f>
        <v>Saturday</v>
      </c>
      <c r="H2099" s="16" t="s">
        <v>22</v>
      </c>
      <c r="I2099" s="16" t="s">
        <v>4835</v>
      </c>
      <c r="J2099" s="16" t="s">
        <v>4836</v>
      </c>
      <c r="K2099" s="21">
        <f>1/COUNTIF(J:J,'Store Data - 2017'!$J2099)</f>
        <v>0.1</v>
      </c>
      <c r="L2099" s="16" t="s">
        <v>25</v>
      </c>
      <c r="M2099" s="16" t="s">
        <v>26</v>
      </c>
      <c r="N2099" s="16" t="s">
        <v>460</v>
      </c>
      <c r="O2099" s="16" t="s">
        <v>345</v>
      </c>
      <c r="P2099" s="16">
        <v>1841</v>
      </c>
      <c r="Q2099" s="16" t="s">
        <v>40</v>
      </c>
      <c r="R2099" s="16" t="s">
        <v>5138</v>
      </c>
      <c r="S2099" s="16" t="s">
        <v>31</v>
      </c>
      <c r="T2099" s="16" t="s">
        <v>32</v>
      </c>
      <c r="U2099" s="16" t="s">
        <v>5139</v>
      </c>
      <c r="V2099" s="18">
        <v>19.440000000000001</v>
      </c>
      <c r="W2099" s="16">
        <v>3</v>
      </c>
      <c r="X2099" s="16">
        <v>0</v>
      </c>
      <c r="Y2099" s="18">
        <v>9.3312000000000008</v>
      </c>
    </row>
    <row r="2100" spans="1:25" x14ac:dyDescent="0.3">
      <c r="A2100" s="13">
        <v>6436</v>
      </c>
      <c r="B2100" s="13" t="s">
        <v>5140</v>
      </c>
      <c r="C2100" s="21">
        <f>1/COUNTIF(B:B,'Store Data - 2017'!$B2100)</f>
        <v>0.33333333333333331</v>
      </c>
      <c r="D2100" s="14">
        <v>42882</v>
      </c>
      <c r="E2100" s="14">
        <v>42884</v>
      </c>
      <c r="F2100" s="22" t="str">
        <f>TEXT('Store Data - 2017'!$D2100,"mmmm")</f>
        <v>May</v>
      </c>
      <c r="G2100" s="22" t="str">
        <f>TEXT('Store Data - 2017'!$D2100,"dddd")</f>
        <v>Saturday</v>
      </c>
      <c r="H2100" s="13" t="s">
        <v>80</v>
      </c>
      <c r="I2100" s="13" t="s">
        <v>1907</v>
      </c>
      <c r="J2100" s="13" t="s">
        <v>1908</v>
      </c>
      <c r="K2100" s="21">
        <f>1/COUNTIF(J:J,'Store Data - 2017'!$J2100)</f>
        <v>0.16666666666666666</v>
      </c>
      <c r="L2100" s="13" t="s">
        <v>25</v>
      </c>
      <c r="M2100" s="13" t="s">
        <v>26</v>
      </c>
      <c r="N2100" s="13" t="s">
        <v>5141</v>
      </c>
      <c r="O2100" s="13" t="s">
        <v>3016</v>
      </c>
      <c r="P2100" s="13">
        <v>83201</v>
      </c>
      <c r="Q2100" s="13" t="s">
        <v>120</v>
      </c>
      <c r="R2100" s="13" t="s">
        <v>2900</v>
      </c>
      <c r="S2100" s="13" t="s">
        <v>42</v>
      </c>
      <c r="T2100" s="13" t="s">
        <v>87</v>
      </c>
      <c r="U2100" s="13" t="s">
        <v>2901</v>
      </c>
      <c r="V2100" s="15">
        <v>35</v>
      </c>
      <c r="W2100" s="13">
        <v>4</v>
      </c>
      <c r="X2100" s="13">
        <v>0</v>
      </c>
      <c r="Y2100" s="15">
        <v>14.7</v>
      </c>
    </row>
    <row r="2101" spans="1:25" x14ac:dyDescent="0.3">
      <c r="A2101" s="16">
        <v>6437</v>
      </c>
      <c r="B2101" s="16" t="s">
        <v>5140</v>
      </c>
      <c r="C2101" s="21">
        <f>1/COUNTIF(B:B,'Store Data - 2017'!$B2101)</f>
        <v>0.33333333333333331</v>
      </c>
      <c r="D2101" s="17">
        <v>42882</v>
      </c>
      <c r="E2101" s="17">
        <v>42884</v>
      </c>
      <c r="F2101" s="22" t="str">
        <f>TEXT('Store Data - 2017'!$D2101,"mmmm")</f>
        <v>May</v>
      </c>
      <c r="G2101" s="22" t="str">
        <f>TEXT('Store Data - 2017'!$D2101,"dddd")</f>
        <v>Saturday</v>
      </c>
      <c r="H2101" s="16" t="s">
        <v>80</v>
      </c>
      <c r="I2101" s="16" t="s">
        <v>1907</v>
      </c>
      <c r="J2101" s="16" t="s">
        <v>1908</v>
      </c>
      <c r="K2101" s="21">
        <f>1/COUNTIF(J:J,'Store Data - 2017'!$J2101)</f>
        <v>0.16666666666666666</v>
      </c>
      <c r="L2101" s="16" t="s">
        <v>25</v>
      </c>
      <c r="M2101" s="16" t="s">
        <v>26</v>
      </c>
      <c r="N2101" s="16" t="s">
        <v>5141</v>
      </c>
      <c r="O2101" s="16" t="s">
        <v>3016</v>
      </c>
      <c r="P2101" s="16">
        <v>83201</v>
      </c>
      <c r="Q2101" s="16" t="s">
        <v>120</v>
      </c>
      <c r="R2101" s="16" t="s">
        <v>2040</v>
      </c>
      <c r="S2101" s="16" t="s">
        <v>31</v>
      </c>
      <c r="T2101" s="16" t="s">
        <v>70</v>
      </c>
      <c r="U2101" s="16" t="s">
        <v>2041</v>
      </c>
      <c r="V2101" s="18">
        <v>477.15</v>
      </c>
      <c r="W2101" s="16">
        <v>5</v>
      </c>
      <c r="X2101" s="16">
        <v>0</v>
      </c>
      <c r="Y2101" s="18">
        <v>28.629000000000001</v>
      </c>
    </row>
    <row r="2102" spans="1:25" x14ac:dyDescent="0.3">
      <c r="A2102" s="13">
        <v>6438</v>
      </c>
      <c r="B2102" s="13" t="s">
        <v>5140</v>
      </c>
      <c r="C2102" s="21">
        <f>1/COUNTIF(B:B,'Store Data - 2017'!$B2102)</f>
        <v>0.33333333333333331</v>
      </c>
      <c r="D2102" s="14">
        <v>42882</v>
      </c>
      <c r="E2102" s="14">
        <v>42884</v>
      </c>
      <c r="F2102" s="22" t="str">
        <f>TEXT('Store Data - 2017'!$D2102,"mmmm")</f>
        <v>May</v>
      </c>
      <c r="G2102" s="22" t="str">
        <f>TEXT('Store Data - 2017'!$D2102,"dddd")</f>
        <v>Saturday</v>
      </c>
      <c r="H2102" s="13" t="s">
        <v>80</v>
      </c>
      <c r="I2102" s="13" t="s">
        <v>1907</v>
      </c>
      <c r="J2102" s="13" t="s">
        <v>1908</v>
      </c>
      <c r="K2102" s="21">
        <f>1/COUNTIF(J:J,'Store Data - 2017'!$J2102)</f>
        <v>0.16666666666666666</v>
      </c>
      <c r="L2102" s="13" t="s">
        <v>25</v>
      </c>
      <c r="M2102" s="13" t="s">
        <v>26</v>
      </c>
      <c r="N2102" s="13" t="s">
        <v>5141</v>
      </c>
      <c r="O2102" s="13" t="s">
        <v>3016</v>
      </c>
      <c r="P2102" s="13">
        <v>83201</v>
      </c>
      <c r="Q2102" s="13" t="s">
        <v>120</v>
      </c>
      <c r="R2102" s="13" t="s">
        <v>2814</v>
      </c>
      <c r="S2102" s="13" t="s">
        <v>61</v>
      </c>
      <c r="T2102" s="13" t="s">
        <v>62</v>
      </c>
      <c r="U2102" s="13" t="s">
        <v>2815</v>
      </c>
      <c r="V2102" s="15">
        <v>302.37599999999998</v>
      </c>
      <c r="W2102" s="13">
        <v>3</v>
      </c>
      <c r="X2102" s="13">
        <v>0.2</v>
      </c>
      <c r="Y2102" s="15">
        <v>22.6782</v>
      </c>
    </row>
    <row r="2103" spans="1:25" x14ac:dyDescent="0.3">
      <c r="A2103" s="16">
        <v>6439</v>
      </c>
      <c r="B2103" s="16" t="s">
        <v>5142</v>
      </c>
      <c r="C2103" s="21">
        <f>1/COUNTIF(B:B,'Store Data - 2017'!$B2103)</f>
        <v>1</v>
      </c>
      <c r="D2103" s="17">
        <v>43083</v>
      </c>
      <c r="E2103" s="17">
        <v>43088</v>
      </c>
      <c r="F2103" s="22" t="str">
        <f>TEXT('Store Data - 2017'!$D2103,"mmmm")</f>
        <v>December</v>
      </c>
      <c r="G2103" s="22" t="str">
        <f>TEXT('Store Data - 2017'!$D2103,"dddd")</f>
        <v>Thursday</v>
      </c>
      <c r="H2103" s="16" t="s">
        <v>22</v>
      </c>
      <c r="I2103" s="16" t="s">
        <v>2829</v>
      </c>
      <c r="J2103" s="16" t="s">
        <v>2830</v>
      </c>
      <c r="K2103" s="21">
        <f>1/COUNTIF(J:J,'Store Data - 2017'!$J2103)</f>
        <v>0.25</v>
      </c>
      <c r="L2103" s="16" t="s">
        <v>25</v>
      </c>
      <c r="M2103" s="16" t="s">
        <v>26</v>
      </c>
      <c r="N2103" s="16" t="s">
        <v>1743</v>
      </c>
      <c r="O2103" s="16" t="s">
        <v>50</v>
      </c>
      <c r="P2103" s="16">
        <v>75023</v>
      </c>
      <c r="Q2103" s="16" t="s">
        <v>51</v>
      </c>
      <c r="R2103" s="16" t="s">
        <v>1658</v>
      </c>
      <c r="S2103" s="16" t="s">
        <v>42</v>
      </c>
      <c r="T2103" s="16" t="s">
        <v>251</v>
      </c>
      <c r="U2103" s="16" t="s">
        <v>1659</v>
      </c>
      <c r="V2103" s="18">
        <v>974.98800000000006</v>
      </c>
      <c r="W2103" s="16">
        <v>4</v>
      </c>
      <c r="X2103" s="16">
        <v>0.3</v>
      </c>
      <c r="Y2103" s="18">
        <v>-97.498800000000003</v>
      </c>
    </row>
    <row r="2104" spans="1:25" x14ac:dyDescent="0.3">
      <c r="A2104" s="13">
        <v>6447</v>
      </c>
      <c r="B2104" s="13" t="s">
        <v>5143</v>
      </c>
      <c r="C2104" s="21">
        <f>1/COUNTIF(B:B,'Store Data - 2017'!$B2104)</f>
        <v>0.33333333333333331</v>
      </c>
      <c r="D2104" s="14">
        <v>42798</v>
      </c>
      <c r="E2104" s="14">
        <v>42800</v>
      </c>
      <c r="F2104" s="22" t="str">
        <f>TEXT('Store Data - 2017'!$D2104,"mmmm")</f>
        <v>March</v>
      </c>
      <c r="G2104" s="22" t="str">
        <f>TEXT('Store Data - 2017'!$D2104,"dddd")</f>
        <v>Saturday</v>
      </c>
      <c r="H2104" s="13" t="s">
        <v>35</v>
      </c>
      <c r="I2104" s="13" t="s">
        <v>4370</v>
      </c>
      <c r="J2104" s="13" t="s">
        <v>4371</v>
      </c>
      <c r="K2104" s="21">
        <f>1/COUNTIF(J:J,'Store Data - 2017'!$J2104)</f>
        <v>9.0909090909090912E-2</v>
      </c>
      <c r="L2104" s="13" t="s">
        <v>48</v>
      </c>
      <c r="M2104" s="13" t="s">
        <v>26</v>
      </c>
      <c r="N2104" s="13" t="s">
        <v>49</v>
      </c>
      <c r="O2104" s="13" t="s">
        <v>50</v>
      </c>
      <c r="P2104" s="13">
        <v>77095</v>
      </c>
      <c r="Q2104" s="13" t="s">
        <v>51</v>
      </c>
      <c r="R2104" s="13" t="s">
        <v>1142</v>
      </c>
      <c r="S2104" s="13" t="s">
        <v>42</v>
      </c>
      <c r="T2104" s="13" t="s">
        <v>87</v>
      </c>
      <c r="U2104" s="13" t="s">
        <v>1143</v>
      </c>
      <c r="V2104" s="15">
        <v>103.5</v>
      </c>
      <c r="W2104" s="13">
        <v>5</v>
      </c>
      <c r="X2104" s="13">
        <v>0.6</v>
      </c>
      <c r="Y2104" s="15">
        <v>-77.625</v>
      </c>
    </row>
    <row r="2105" spans="1:25" x14ac:dyDescent="0.3">
      <c r="A2105" s="16">
        <v>6448</v>
      </c>
      <c r="B2105" s="16" t="s">
        <v>5143</v>
      </c>
      <c r="C2105" s="21">
        <f>1/COUNTIF(B:B,'Store Data - 2017'!$B2105)</f>
        <v>0.33333333333333331</v>
      </c>
      <c r="D2105" s="17">
        <v>42798</v>
      </c>
      <c r="E2105" s="17">
        <v>42800</v>
      </c>
      <c r="F2105" s="22" t="str">
        <f>TEXT('Store Data - 2017'!$D2105,"mmmm")</f>
        <v>March</v>
      </c>
      <c r="G2105" s="22" t="str">
        <f>TEXT('Store Data - 2017'!$D2105,"dddd")</f>
        <v>Saturday</v>
      </c>
      <c r="H2105" s="16" t="s">
        <v>35</v>
      </c>
      <c r="I2105" s="16" t="s">
        <v>4370</v>
      </c>
      <c r="J2105" s="16" t="s">
        <v>4371</v>
      </c>
      <c r="K2105" s="21">
        <f>1/COUNTIF(J:J,'Store Data - 2017'!$J2105)</f>
        <v>9.0909090909090912E-2</v>
      </c>
      <c r="L2105" s="16" t="s">
        <v>48</v>
      </c>
      <c r="M2105" s="16" t="s">
        <v>26</v>
      </c>
      <c r="N2105" s="16" t="s">
        <v>49</v>
      </c>
      <c r="O2105" s="16" t="s">
        <v>50</v>
      </c>
      <c r="P2105" s="16">
        <v>77095</v>
      </c>
      <c r="Q2105" s="16" t="s">
        <v>51</v>
      </c>
      <c r="R2105" s="16" t="s">
        <v>5144</v>
      </c>
      <c r="S2105" s="16" t="s">
        <v>31</v>
      </c>
      <c r="T2105" s="16" t="s">
        <v>113</v>
      </c>
      <c r="U2105" s="16" t="s">
        <v>5145</v>
      </c>
      <c r="V2105" s="18">
        <v>2.464</v>
      </c>
      <c r="W2105" s="16">
        <v>1</v>
      </c>
      <c r="X2105" s="16">
        <v>0.2</v>
      </c>
      <c r="Y2105" s="18">
        <v>0.86240000000000006</v>
      </c>
    </row>
    <row r="2106" spans="1:25" x14ac:dyDescent="0.3">
      <c r="A2106" s="13">
        <v>6449</v>
      </c>
      <c r="B2106" s="13" t="s">
        <v>5143</v>
      </c>
      <c r="C2106" s="21">
        <f>1/COUNTIF(B:B,'Store Data - 2017'!$B2106)</f>
        <v>0.33333333333333331</v>
      </c>
      <c r="D2106" s="14">
        <v>42798</v>
      </c>
      <c r="E2106" s="14">
        <v>42800</v>
      </c>
      <c r="F2106" s="22" t="str">
        <f>TEXT('Store Data - 2017'!$D2106,"mmmm")</f>
        <v>March</v>
      </c>
      <c r="G2106" s="22" t="str">
        <f>TEXT('Store Data - 2017'!$D2106,"dddd")</f>
        <v>Saturday</v>
      </c>
      <c r="H2106" s="13" t="s">
        <v>35</v>
      </c>
      <c r="I2106" s="13" t="s">
        <v>4370</v>
      </c>
      <c r="J2106" s="13" t="s">
        <v>4371</v>
      </c>
      <c r="K2106" s="21">
        <f>1/COUNTIF(J:J,'Store Data - 2017'!$J2106)</f>
        <v>9.0909090909090912E-2</v>
      </c>
      <c r="L2106" s="13" t="s">
        <v>48</v>
      </c>
      <c r="M2106" s="13" t="s">
        <v>26</v>
      </c>
      <c r="N2106" s="13" t="s">
        <v>49</v>
      </c>
      <c r="O2106" s="13" t="s">
        <v>50</v>
      </c>
      <c r="P2106" s="13">
        <v>77095</v>
      </c>
      <c r="Q2106" s="13" t="s">
        <v>51</v>
      </c>
      <c r="R2106" s="13" t="s">
        <v>463</v>
      </c>
      <c r="S2106" s="13" t="s">
        <v>31</v>
      </c>
      <c r="T2106" s="13" t="s">
        <v>70</v>
      </c>
      <c r="U2106" s="13" t="s">
        <v>464</v>
      </c>
      <c r="V2106" s="15">
        <v>8.7200000000000006</v>
      </c>
      <c r="W2106" s="13">
        <v>1</v>
      </c>
      <c r="X2106" s="13">
        <v>0.2</v>
      </c>
      <c r="Y2106" s="15">
        <v>0.65400000000000003</v>
      </c>
    </row>
    <row r="2107" spans="1:25" x14ac:dyDescent="0.3">
      <c r="A2107" s="16">
        <v>6455</v>
      </c>
      <c r="B2107" s="16" t="s">
        <v>5146</v>
      </c>
      <c r="C2107" s="21">
        <f>1/COUNTIF(B:B,'Store Data - 2017'!$B2107)</f>
        <v>0.5</v>
      </c>
      <c r="D2107" s="17">
        <v>42947</v>
      </c>
      <c r="E2107" s="17">
        <v>42950</v>
      </c>
      <c r="F2107" s="22" t="str">
        <f>TEXT('Store Data - 2017'!$D2107,"mmmm")</f>
        <v>July</v>
      </c>
      <c r="G2107" s="22" t="str">
        <f>TEXT('Store Data - 2017'!$D2107,"dddd")</f>
        <v>Monday</v>
      </c>
      <c r="H2107" s="16" t="s">
        <v>80</v>
      </c>
      <c r="I2107" s="16" t="s">
        <v>3077</v>
      </c>
      <c r="J2107" s="16" t="s">
        <v>3078</v>
      </c>
      <c r="K2107" s="21">
        <f>1/COUNTIF(J:J,'Store Data - 2017'!$J2107)</f>
        <v>0.25</v>
      </c>
      <c r="L2107" s="16" t="s">
        <v>25</v>
      </c>
      <c r="M2107" s="16" t="s">
        <v>26</v>
      </c>
      <c r="N2107" s="16" t="s">
        <v>133</v>
      </c>
      <c r="O2107" s="16" t="s">
        <v>134</v>
      </c>
      <c r="P2107" s="16">
        <v>94110</v>
      </c>
      <c r="Q2107" s="16" t="s">
        <v>120</v>
      </c>
      <c r="R2107" s="16" t="s">
        <v>1710</v>
      </c>
      <c r="S2107" s="16" t="s">
        <v>31</v>
      </c>
      <c r="T2107" s="16" t="s">
        <v>70</v>
      </c>
      <c r="U2107" s="16" t="s">
        <v>1711</v>
      </c>
      <c r="V2107" s="18">
        <v>56.56</v>
      </c>
      <c r="W2107" s="16">
        <v>2</v>
      </c>
      <c r="X2107" s="16">
        <v>0</v>
      </c>
      <c r="Y2107" s="18">
        <v>15.2712</v>
      </c>
    </row>
    <row r="2108" spans="1:25" x14ac:dyDescent="0.3">
      <c r="A2108" s="13">
        <v>6456</v>
      </c>
      <c r="B2108" s="13" t="s">
        <v>5146</v>
      </c>
      <c r="C2108" s="21">
        <f>1/COUNTIF(B:B,'Store Data - 2017'!$B2108)</f>
        <v>0.5</v>
      </c>
      <c r="D2108" s="14">
        <v>42947</v>
      </c>
      <c r="E2108" s="14">
        <v>42950</v>
      </c>
      <c r="F2108" s="22" t="str">
        <f>TEXT('Store Data - 2017'!$D2108,"mmmm")</f>
        <v>July</v>
      </c>
      <c r="G2108" s="22" t="str">
        <f>TEXT('Store Data - 2017'!$D2108,"dddd")</f>
        <v>Monday</v>
      </c>
      <c r="H2108" s="13" t="s">
        <v>80</v>
      </c>
      <c r="I2108" s="13" t="s">
        <v>3077</v>
      </c>
      <c r="J2108" s="13" t="s">
        <v>3078</v>
      </c>
      <c r="K2108" s="21">
        <f>1/COUNTIF(J:J,'Store Data - 2017'!$J2108)</f>
        <v>0.25</v>
      </c>
      <c r="L2108" s="13" t="s">
        <v>25</v>
      </c>
      <c r="M2108" s="13" t="s">
        <v>26</v>
      </c>
      <c r="N2108" s="13" t="s">
        <v>133</v>
      </c>
      <c r="O2108" s="13" t="s">
        <v>134</v>
      </c>
      <c r="P2108" s="13">
        <v>94110</v>
      </c>
      <c r="Q2108" s="13" t="s">
        <v>120</v>
      </c>
      <c r="R2108" s="13" t="s">
        <v>4062</v>
      </c>
      <c r="S2108" s="13" t="s">
        <v>42</v>
      </c>
      <c r="T2108" s="13" t="s">
        <v>87</v>
      </c>
      <c r="U2108" s="13" t="s">
        <v>4063</v>
      </c>
      <c r="V2108" s="15">
        <v>36.96</v>
      </c>
      <c r="W2108" s="13">
        <v>7</v>
      </c>
      <c r="X2108" s="13">
        <v>0</v>
      </c>
      <c r="Y2108" s="15">
        <v>11.457599999999999</v>
      </c>
    </row>
    <row r="2109" spans="1:25" x14ac:dyDescent="0.3">
      <c r="A2109" s="16">
        <v>6459</v>
      </c>
      <c r="B2109" s="16" t="s">
        <v>5147</v>
      </c>
      <c r="C2109" s="21">
        <f>1/COUNTIF(B:B,'Store Data - 2017'!$B2109)</f>
        <v>0.16666666666666666</v>
      </c>
      <c r="D2109" s="17">
        <v>42869</v>
      </c>
      <c r="E2109" s="17">
        <v>42872</v>
      </c>
      <c r="F2109" s="22" t="str">
        <f>TEXT('Store Data - 2017'!$D2109,"mmmm")</f>
        <v>May</v>
      </c>
      <c r="G2109" s="22" t="str">
        <f>TEXT('Store Data - 2017'!$D2109,"dddd")</f>
        <v>Sunday</v>
      </c>
      <c r="H2109" s="16" t="s">
        <v>80</v>
      </c>
      <c r="I2109" s="16" t="s">
        <v>4528</v>
      </c>
      <c r="J2109" s="16" t="s">
        <v>4529</v>
      </c>
      <c r="K2109" s="21">
        <f>1/COUNTIF(J:J,'Store Data - 2017'!$J2109)</f>
        <v>0.14285714285714285</v>
      </c>
      <c r="L2109" s="16" t="s">
        <v>57</v>
      </c>
      <c r="M2109" s="16" t="s">
        <v>26</v>
      </c>
      <c r="N2109" s="16" t="s">
        <v>2136</v>
      </c>
      <c r="O2109" s="16" t="s">
        <v>962</v>
      </c>
      <c r="P2109" s="16">
        <v>21215</v>
      </c>
      <c r="Q2109" s="16" t="s">
        <v>40</v>
      </c>
      <c r="R2109" s="16" t="s">
        <v>3324</v>
      </c>
      <c r="S2109" s="16" t="s">
        <v>31</v>
      </c>
      <c r="T2109" s="16" t="s">
        <v>146</v>
      </c>
      <c r="U2109" s="16" t="s">
        <v>3325</v>
      </c>
      <c r="V2109" s="18">
        <v>3.76</v>
      </c>
      <c r="W2109" s="16">
        <v>2</v>
      </c>
      <c r="X2109" s="16">
        <v>0</v>
      </c>
      <c r="Y2109" s="18">
        <v>1.0904</v>
      </c>
    </row>
    <row r="2110" spans="1:25" x14ac:dyDescent="0.3">
      <c r="A2110" s="13">
        <v>6460</v>
      </c>
      <c r="B2110" s="13" t="s">
        <v>5147</v>
      </c>
      <c r="C2110" s="21">
        <f>1/COUNTIF(B:B,'Store Data - 2017'!$B2110)</f>
        <v>0.16666666666666666</v>
      </c>
      <c r="D2110" s="14">
        <v>42869</v>
      </c>
      <c r="E2110" s="14">
        <v>42872</v>
      </c>
      <c r="F2110" s="22" t="str">
        <f>TEXT('Store Data - 2017'!$D2110,"mmmm")</f>
        <v>May</v>
      </c>
      <c r="G2110" s="22" t="str">
        <f>TEXT('Store Data - 2017'!$D2110,"dddd")</f>
        <v>Sunday</v>
      </c>
      <c r="H2110" s="13" t="s">
        <v>80</v>
      </c>
      <c r="I2110" s="13" t="s">
        <v>4528</v>
      </c>
      <c r="J2110" s="13" t="s">
        <v>4529</v>
      </c>
      <c r="K2110" s="21">
        <f>1/COUNTIF(J:J,'Store Data - 2017'!$J2110)</f>
        <v>0.14285714285714285</v>
      </c>
      <c r="L2110" s="13" t="s">
        <v>57</v>
      </c>
      <c r="M2110" s="13" t="s">
        <v>26</v>
      </c>
      <c r="N2110" s="13" t="s">
        <v>2136</v>
      </c>
      <c r="O2110" s="13" t="s">
        <v>962</v>
      </c>
      <c r="P2110" s="13">
        <v>21215</v>
      </c>
      <c r="Q2110" s="13" t="s">
        <v>40</v>
      </c>
      <c r="R2110" s="13" t="s">
        <v>3199</v>
      </c>
      <c r="S2110" s="13" t="s">
        <v>31</v>
      </c>
      <c r="T2110" s="13" t="s">
        <v>146</v>
      </c>
      <c r="U2110" s="13" t="s">
        <v>3200</v>
      </c>
      <c r="V2110" s="15">
        <v>14.7</v>
      </c>
      <c r="W2110" s="13">
        <v>5</v>
      </c>
      <c r="X2110" s="13">
        <v>0</v>
      </c>
      <c r="Y2110" s="15">
        <v>6.6150000000000002</v>
      </c>
    </row>
    <row r="2111" spans="1:25" x14ac:dyDescent="0.3">
      <c r="A2111" s="16">
        <v>6461</v>
      </c>
      <c r="B2111" s="16" t="s">
        <v>5147</v>
      </c>
      <c r="C2111" s="21">
        <f>1/COUNTIF(B:B,'Store Data - 2017'!$B2111)</f>
        <v>0.16666666666666666</v>
      </c>
      <c r="D2111" s="17">
        <v>42869</v>
      </c>
      <c r="E2111" s="17">
        <v>42872</v>
      </c>
      <c r="F2111" s="22" t="str">
        <f>TEXT('Store Data - 2017'!$D2111,"mmmm")</f>
        <v>May</v>
      </c>
      <c r="G2111" s="22" t="str">
        <f>TEXT('Store Data - 2017'!$D2111,"dddd")</f>
        <v>Sunday</v>
      </c>
      <c r="H2111" s="16" t="s">
        <v>80</v>
      </c>
      <c r="I2111" s="16" t="s">
        <v>4528</v>
      </c>
      <c r="J2111" s="16" t="s">
        <v>4529</v>
      </c>
      <c r="K2111" s="21">
        <f>1/COUNTIF(J:J,'Store Data - 2017'!$J2111)</f>
        <v>0.14285714285714285</v>
      </c>
      <c r="L2111" s="16" t="s">
        <v>57</v>
      </c>
      <c r="M2111" s="16" t="s">
        <v>26</v>
      </c>
      <c r="N2111" s="16" t="s">
        <v>2136</v>
      </c>
      <c r="O2111" s="16" t="s">
        <v>962</v>
      </c>
      <c r="P2111" s="16">
        <v>21215</v>
      </c>
      <c r="Q2111" s="16" t="s">
        <v>40</v>
      </c>
      <c r="R2111" s="16" t="s">
        <v>2873</v>
      </c>
      <c r="S2111" s="16" t="s">
        <v>31</v>
      </c>
      <c r="T2111" s="16" t="s">
        <v>146</v>
      </c>
      <c r="U2111" s="16" t="s">
        <v>2874</v>
      </c>
      <c r="V2111" s="18">
        <v>37.200000000000003</v>
      </c>
      <c r="W2111" s="16">
        <v>5</v>
      </c>
      <c r="X2111" s="16">
        <v>0</v>
      </c>
      <c r="Y2111" s="18">
        <v>9.3000000000000007</v>
      </c>
    </row>
    <row r="2112" spans="1:25" x14ac:dyDescent="0.3">
      <c r="A2112" s="13">
        <v>6462</v>
      </c>
      <c r="B2112" s="13" t="s">
        <v>5147</v>
      </c>
      <c r="C2112" s="21">
        <f>1/COUNTIF(B:B,'Store Data - 2017'!$B2112)</f>
        <v>0.16666666666666666</v>
      </c>
      <c r="D2112" s="14">
        <v>42869</v>
      </c>
      <c r="E2112" s="14">
        <v>42872</v>
      </c>
      <c r="F2112" s="22" t="str">
        <f>TEXT('Store Data - 2017'!$D2112,"mmmm")</f>
        <v>May</v>
      </c>
      <c r="G2112" s="22" t="str">
        <f>TEXT('Store Data - 2017'!$D2112,"dddd")</f>
        <v>Sunday</v>
      </c>
      <c r="H2112" s="13" t="s">
        <v>80</v>
      </c>
      <c r="I2112" s="13" t="s">
        <v>4528</v>
      </c>
      <c r="J2112" s="13" t="s">
        <v>4529</v>
      </c>
      <c r="K2112" s="21">
        <f>1/COUNTIF(J:J,'Store Data - 2017'!$J2112)</f>
        <v>0.14285714285714285</v>
      </c>
      <c r="L2112" s="13" t="s">
        <v>57</v>
      </c>
      <c r="M2112" s="13" t="s">
        <v>26</v>
      </c>
      <c r="N2112" s="13" t="s">
        <v>2136</v>
      </c>
      <c r="O2112" s="13" t="s">
        <v>962</v>
      </c>
      <c r="P2112" s="13">
        <v>21215</v>
      </c>
      <c r="Q2112" s="13" t="s">
        <v>40</v>
      </c>
      <c r="R2112" s="13" t="s">
        <v>3123</v>
      </c>
      <c r="S2112" s="13" t="s">
        <v>61</v>
      </c>
      <c r="T2112" s="13" t="s">
        <v>110</v>
      </c>
      <c r="U2112" s="13" t="s">
        <v>3124</v>
      </c>
      <c r="V2112" s="15">
        <v>89.97</v>
      </c>
      <c r="W2112" s="13">
        <v>3</v>
      </c>
      <c r="X2112" s="13">
        <v>0</v>
      </c>
      <c r="Y2112" s="15">
        <v>18.893699999999999</v>
      </c>
    </row>
    <row r="2113" spans="1:25" x14ac:dyDescent="0.3">
      <c r="A2113" s="16">
        <v>6463</v>
      </c>
      <c r="B2113" s="16" t="s">
        <v>5147</v>
      </c>
      <c r="C2113" s="21">
        <f>1/COUNTIF(B:B,'Store Data - 2017'!$B2113)</f>
        <v>0.16666666666666666</v>
      </c>
      <c r="D2113" s="17">
        <v>42869</v>
      </c>
      <c r="E2113" s="17">
        <v>42872</v>
      </c>
      <c r="F2113" s="22" t="str">
        <f>TEXT('Store Data - 2017'!$D2113,"mmmm")</f>
        <v>May</v>
      </c>
      <c r="G2113" s="22" t="str">
        <f>TEXT('Store Data - 2017'!$D2113,"dddd")</f>
        <v>Sunday</v>
      </c>
      <c r="H2113" s="16" t="s">
        <v>80</v>
      </c>
      <c r="I2113" s="16" t="s">
        <v>4528</v>
      </c>
      <c r="J2113" s="16" t="s">
        <v>4529</v>
      </c>
      <c r="K2113" s="21">
        <f>1/COUNTIF(J:J,'Store Data - 2017'!$J2113)</f>
        <v>0.14285714285714285</v>
      </c>
      <c r="L2113" s="16" t="s">
        <v>57</v>
      </c>
      <c r="M2113" s="16" t="s">
        <v>26</v>
      </c>
      <c r="N2113" s="16" t="s">
        <v>2136</v>
      </c>
      <c r="O2113" s="16" t="s">
        <v>962</v>
      </c>
      <c r="P2113" s="16">
        <v>21215</v>
      </c>
      <c r="Q2113" s="16" t="s">
        <v>40</v>
      </c>
      <c r="R2113" s="16" t="s">
        <v>4079</v>
      </c>
      <c r="S2113" s="16" t="s">
        <v>42</v>
      </c>
      <c r="T2113" s="16" t="s">
        <v>43</v>
      </c>
      <c r="U2113" s="16" t="s">
        <v>4080</v>
      </c>
      <c r="V2113" s="18">
        <v>261.95999999999998</v>
      </c>
      <c r="W2113" s="16">
        <v>2</v>
      </c>
      <c r="X2113" s="16">
        <v>0</v>
      </c>
      <c r="Y2113" s="18">
        <v>23.5764</v>
      </c>
    </row>
    <row r="2114" spans="1:25" x14ac:dyDescent="0.3">
      <c r="A2114" s="13">
        <v>6464</v>
      </c>
      <c r="B2114" s="13" t="s">
        <v>5147</v>
      </c>
      <c r="C2114" s="21">
        <f>1/COUNTIF(B:B,'Store Data - 2017'!$B2114)</f>
        <v>0.16666666666666666</v>
      </c>
      <c r="D2114" s="14">
        <v>42869</v>
      </c>
      <c r="E2114" s="14">
        <v>42872</v>
      </c>
      <c r="F2114" s="22" t="str">
        <f>TEXT('Store Data - 2017'!$D2114,"mmmm")</f>
        <v>May</v>
      </c>
      <c r="G2114" s="22" t="str">
        <f>TEXT('Store Data - 2017'!$D2114,"dddd")</f>
        <v>Sunday</v>
      </c>
      <c r="H2114" s="13" t="s">
        <v>80</v>
      </c>
      <c r="I2114" s="13" t="s">
        <v>4528</v>
      </c>
      <c r="J2114" s="13" t="s">
        <v>4529</v>
      </c>
      <c r="K2114" s="21">
        <f>1/COUNTIF(J:J,'Store Data - 2017'!$J2114)</f>
        <v>0.14285714285714285</v>
      </c>
      <c r="L2114" s="13" t="s">
        <v>57</v>
      </c>
      <c r="M2114" s="13" t="s">
        <v>26</v>
      </c>
      <c r="N2114" s="13" t="s">
        <v>2136</v>
      </c>
      <c r="O2114" s="13" t="s">
        <v>962</v>
      </c>
      <c r="P2114" s="13">
        <v>21215</v>
      </c>
      <c r="Q2114" s="13" t="s">
        <v>40</v>
      </c>
      <c r="R2114" s="13" t="s">
        <v>2004</v>
      </c>
      <c r="S2114" s="13" t="s">
        <v>31</v>
      </c>
      <c r="T2114" s="13" t="s">
        <v>113</v>
      </c>
      <c r="U2114" s="13" t="s">
        <v>2005</v>
      </c>
      <c r="V2114" s="15">
        <v>74</v>
      </c>
      <c r="W2114" s="13">
        <v>5</v>
      </c>
      <c r="X2114" s="13">
        <v>0</v>
      </c>
      <c r="Y2114" s="15">
        <v>37</v>
      </c>
    </row>
    <row r="2115" spans="1:25" x14ac:dyDescent="0.3">
      <c r="A2115" s="16">
        <v>6467</v>
      </c>
      <c r="B2115" s="16" t="s">
        <v>5148</v>
      </c>
      <c r="C2115" s="21">
        <f>1/COUNTIF(B:B,'Store Data - 2017'!$B2115)</f>
        <v>1</v>
      </c>
      <c r="D2115" s="17">
        <v>42877</v>
      </c>
      <c r="E2115" s="17">
        <v>42880</v>
      </c>
      <c r="F2115" s="22" t="str">
        <f>TEXT('Store Data - 2017'!$D2115,"mmmm")</f>
        <v>May</v>
      </c>
      <c r="G2115" s="22" t="str">
        <f>TEXT('Store Data - 2017'!$D2115,"dddd")</f>
        <v>Monday</v>
      </c>
      <c r="H2115" s="16" t="s">
        <v>35</v>
      </c>
      <c r="I2115" s="16" t="s">
        <v>3655</v>
      </c>
      <c r="J2115" s="16" t="s">
        <v>3656</v>
      </c>
      <c r="K2115" s="21">
        <f>1/COUNTIF(J:J,'Store Data - 2017'!$J2115)</f>
        <v>0.5</v>
      </c>
      <c r="L2115" s="16" t="s">
        <v>25</v>
      </c>
      <c r="M2115" s="16" t="s">
        <v>26</v>
      </c>
      <c r="N2115" s="16" t="s">
        <v>452</v>
      </c>
      <c r="O2115" s="16" t="s">
        <v>134</v>
      </c>
      <c r="P2115" s="16">
        <v>90008</v>
      </c>
      <c r="Q2115" s="16" t="s">
        <v>120</v>
      </c>
      <c r="R2115" s="16" t="s">
        <v>3615</v>
      </c>
      <c r="S2115" s="16" t="s">
        <v>61</v>
      </c>
      <c r="T2115" s="16" t="s">
        <v>110</v>
      </c>
      <c r="U2115" s="16" t="s">
        <v>3616</v>
      </c>
      <c r="V2115" s="18">
        <v>68.459999999999994</v>
      </c>
      <c r="W2115" s="16">
        <v>7</v>
      </c>
      <c r="X2115" s="16">
        <v>0</v>
      </c>
      <c r="Y2115" s="18">
        <v>25.330200000000001</v>
      </c>
    </row>
    <row r="2116" spans="1:25" x14ac:dyDescent="0.3">
      <c r="A2116" s="13">
        <v>6476</v>
      </c>
      <c r="B2116" s="13" t="s">
        <v>5149</v>
      </c>
      <c r="C2116" s="21">
        <f>1/COUNTIF(B:B,'Store Data - 2017'!$B2116)</f>
        <v>0.125</v>
      </c>
      <c r="D2116" s="14">
        <v>42889</v>
      </c>
      <c r="E2116" s="14">
        <v>42896</v>
      </c>
      <c r="F2116" s="22" t="str">
        <f>TEXT('Store Data - 2017'!$D2116,"mmmm")</f>
        <v>June</v>
      </c>
      <c r="G2116" s="22" t="str">
        <f>TEXT('Store Data - 2017'!$D2116,"dddd")</f>
        <v>Saturday</v>
      </c>
      <c r="H2116" s="13" t="s">
        <v>22</v>
      </c>
      <c r="I2116" s="13" t="s">
        <v>5150</v>
      </c>
      <c r="J2116" s="13" t="s">
        <v>5151</v>
      </c>
      <c r="K2116" s="21">
        <f>1/COUNTIF(J:J,'Store Data - 2017'!$J2116)</f>
        <v>0.125</v>
      </c>
      <c r="L2116" s="13" t="s">
        <v>25</v>
      </c>
      <c r="M2116" s="13" t="s">
        <v>26</v>
      </c>
      <c r="N2116" s="13" t="s">
        <v>4193</v>
      </c>
      <c r="O2116" s="13" t="s">
        <v>68</v>
      </c>
      <c r="P2116" s="13">
        <v>33024</v>
      </c>
      <c r="Q2116" s="13" t="s">
        <v>29</v>
      </c>
      <c r="R2116" s="13" t="s">
        <v>1263</v>
      </c>
      <c r="S2116" s="13" t="s">
        <v>31</v>
      </c>
      <c r="T2116" s="13" t="s">
        <v>84</v>
      </c>
      <c r="U2116" s="13" t="s">
        <v>1264</v>
      </c>
      <c r="V2116" s="15">
        <v>4.5540000000000003</v>
      </c>
      <c r="W2116" s="13">
        <v>3</v>
      </c>
      <c r="X2116" s="13">
        <v>0.7</v>
      </c>
      <c r="Y2116" s="15">
        <v>-3.4914000000000001</v>
      </c>
    </row>
    <row r="2117" spans="1:25" x14ac:dyDescent="0.3">
      <c r="A2117" s="16">
        <v>6477</v>
      </c>
      <c r="B2117" s="16" t="s">
        <v>5149</v>
      </c>
      <c r="C2117" s="21">
        <f>1/COUNTIF(B:B,'Store Data - 2017'!$B2117)</f>
        <v>0.125</v>
      </c>
      <c r="D2117" s="17">
        <v>42889</v>
      </c>
      <c r="E2117" s="17">
        <v>42896</v>
      </c>
      <c r="F2117" s="22" t="str">
        <f>TEXT('Store Data - 2017'!$D2117,"mmmm")</f>
        <v>June</v>
      </c>
      <c r="G2117" s="22" t="str">
        <f>TEXT('Store Data - 2017'!$D2117,"dddd")</f>
        <v>Saturday</v>
      </c>
      <c r="H2117" s="16" t="s">
        <v>22</v>
      </c>
      <c r="I2117" s="16" t="s">
        <v>5150</v>
      </c>
      <c r="J2117" s="16" t="s">
        <v>5151</v>
      </c>
      <c r="K2117" s="21">
        <f>1/COUNTIF(J:J,'Store Data - 2017'!$J2117)</f>
        <v>0.125</v>
      </c>
      <c r="L2117" s="16" t="s">
        <v>25</v>
      </c>
      <c r="M2117" s="16" t="s">
        <v>26</v>
      </c>
      <c r="N2117" s="16" t="s">
        <v>4193</v>
      </c>
      <c r="O2117" s="16" t="s">
        <v>68</v>
      </c>
      <c r="P2117" s="16">
        <v>33024</v>
      </c>
      <c r="Q2117" s="16" t="s">
        <v>29</v>
      </c>
      <c r="R2117" s="16" t="s">
        <v>5152</v>
      </c>
      <c r="S2117" s="16" t="s">
        <v>31</v>
      </c>
      <c r="T2117" s="16" t="s">
        <v>190</v>
      </c>
      <c r="U2117" s="16" t="s">
        <v>5153</v>
      </c>
      <c r="V2117" s="18">
        <v>5.2</v>
      </c>
      <c r="W2117" s="16">
        <v>2</v>
      </c>
      <c r="X2117" s="16">
        <v>0.2</v>
      </c>
      <c r="Y2117" s="18">
        <v>0.58499999999999996</v>
      </c>
    </row>
    <row r="2118" spans="1:25" x14ac:dyDescent="0.3">
      <c r="A2118" s="13">
        <v>6478</v>
      </c>
      <c r="B2118" s="13" t="s">
        <v>5149</v>
      </c>
      <c r="C2118" s="21">
        <f>1/COUNTIF(B:B,'Store Data - 2017'!$B2118)</f>
        <v>0.125</v>
      </c>
      <c r="D2118" s="14">
        <v>42889</v>
      </c>
      <c r="E2118" s="14">
        <v>42896</v>
      </c>
      <c r="F2118" s="22" t="str">
        <f>TEXT('Store Data - 2017'!$D2118,"mmmm")</f>
        <v>June</v>
      </c>
      <c r="G2118" s="22" t="str">
        <f>TEXT('Store Data - 2017'!$D2118,"dddd")</f>
        <v>Saturday</v>
      </c>
      <c r="H2118" s="13" t="s">
        <v>22</v>
      </c>
      <c r="I2118" s="13" t="s">
        <v>5150</v>
      </c>
      <c r="J2118" s="13" t="s">
        <v>5151</v>
      </c>
      <c r="K2118" s="21">
        <f>1/COUNTIF(J:J,'Store Data - 2017'!$J2118)</f>
        <v>0.125</v>
      </c>
      <c r="L2118" s="13" t="s">
        <v>25</v>
      </c>
      <c r="M2118" s="13" t="s">
        <v>26</v>
      </c>
      <c r="N2118" s="13" t="s">
        <v>4193</v>
      </c>
      <c r="O2118" s="13" t="s">
        <v>68</v>
      </c>
      <c r="P2118" s="13">
        <v>33024</v>
      </c>
      <c r="Q2118" s="13" t="s">
        <v>29</v>
      </c>
      <c r="R2118" s="13" t="s">
        <v>259</v>
      </c>
      <c r="S2118" s="13" t="s">
        <v>61</v>
      </c>
      <c r="T2118" s="13" t="s">
        <v>110</v>
      </c>
      <c r="U2118" s="13" t="s">
        <v>260</v>
      </c>
      <c r="V2118" s="15">
        <v>205.99199999999999</v>
      </c>
      <c r="W2118" s="13">
        <v>1</v>
      </c>
      <c r="X2118" s="13">
        <v>0.2</v>
      </c>
      <c r="Y2118" s="15">
        <v>-2.5749</v>
      </c>
    </row>
    <row r="2119" spans="1:25" x14ac:dyDescent="0.3">
      <c r="A2119" s="16">
        <v>6479</v>
      </c>
      <c r="B2119" s="16" t="s">
        <v>5149</v>
      </c>
      <c r="C2119" s="21">
        <f>1/COUNTIF(B:B,'Store Data - 2017'!$B2119)</f>
        <v>0.125</v>
      </c>
      <c r="D2119" s="17">
        <v>42889</v>
      </c>
      <c r="E2119" s="17">
        <v>42896</v>
      </c>
      <c r="F2119" s="22" t="str">
        <f>TEXT('Store Data - 2017'!$D2119,"mmmm")</f>
        <v>June</v>
      </c>
      <c r="G2119" s="22" t="str">
        <f>TEXT('Store Data - 2017'!$D2119,"dddd")</f>
        <v>Saturday</v>
      </c>
      <c r="H2119" s="16" t="s">
        <v>22</v>
      </c>
      <c r="I2119" s="16" t="s">
        <v>5150</v>
      </c>
      <c r="J2119" s="16" t="s">
        <v>5151</v>
      </c>
      <c r="K2119" s="21">
        <f>1/COUNTIF(J:J,'Store Data - 2017'!$J2119)</f>
        <v>0.125</v>
      </c>
      <c r="L2119" s="16" t="s">
        <v>25</v>
      </c>
      <c r="M2119" s="16" t="s">
        <v>26</v>
      </c>
      <c r="N2119" s="16" t="s">
        <v>4193</v>
      </c>
      <c r="O2119" s="16" t="s">
        <v>68</v>
      </c>
      <c r="P2119" s="16">
        <v>33024</v>
      </c>
      <c r="Q2119" s="16" t="s">
        <v>29</v>
      </c>
      <c r="R2119" s="16" t="s">
        <v>5154</v>
      </c>
      <c r="S2119" s="16" t="s">
        <v>31</v>
      </c>
      <c r="T2119" s="16" t="s">
        <v>32</v>
      </c>
      <c r="U2119" s="16" t="s">
        <v>5155</v>
      </c>
      <c r="V2119" s="18">
        <v>15.552</v>
      </c>
      <c r="W2119" s="16">
        <v>3</v>
      </c>
      <c r="X2119" s="16">
        <v>0.2</v>
      </c>
      <c r="Y2119" s="18">
        <v>5.4432</v>
      </c>
    </row>
    <row r="2120" spans="1:25" x14ac:dyDescent="0.3">
      <c r="A2120" s="13">
        <v>6480</v>
      </c>
      <c r="B2120" s="13" t="s">
        <v>5149</v>
      </c>
      <c r="C2120" s="21">
        <f>1/COUNTIF(B:B,'Store Data - 2017'!$B2120)</f>
        <v>0.125</v>
      </c>
      <c r="D2120" s="14">
        <v>42889</v>
      </c>
      <c r="E2120" s="14">
        <v>42896</v>
      </c>
      <c r="F2120" s="22" t="str">
        <f>TEXT('Store Data - 2017'!$D2120,"mmmm")</f>
        <v>June</v>
      </c>
      <c r="G2120" s="22" t="str">
        <f>TEXT('Store Data - 2017'!$D2120,"dddd")</f>
        <v>Saturday</v>
      </c>
      <c r="H2120" s="13" t="s">
        <v>22</v>
      </c>
      <c r="I2120" s="13" t="s">
        <v>5150</v>
      </c>
      <c r="J2120" s="13" t="s">
        <v>5151</v>
      </c>
      <c r="K2120" s="21">
        <f>1/COUNTIF(J:J,'Store Data - 2017'!$J2120)</f>
        <v>0.125</v>
      </c>
      <c r="L2120" s="13" t="s">
        <v>25</v>
      </c>
      <c r="M2120" s="13" t="s">
        <v>26</v>
      </c>
      <c r="N2120" s="13" t="s">
        <v>4193</v>
      </c>
      <c r="O2120" s="13" t="s">
        <v>68</v>
      </c>
      <c r="P2120" s="13">
        <v>33024</v>
      </c>
      <c r="Q2120" s="13" t="s">
        <v>29</v>
      </c>
      <c r="R2120" s="13" t="s">
        <v>5156</v>
      </c>
      <c r="S2120" s="13" t="s">
        <v>61</v>
      </c>
      <c r="T2120" s="13" t="s">
        <v>62</v>
      </c>
      <c r="U2120" s="13" t="s">
        <v>5157</v>
      </c>
      <c r="V2120" s="15">
        <v>503.96</v>
      </c>
      <c r="W2120" s="13">
        <v>5</v>
      </c>
      <c r="X2120" s="13">
        <v>0.2</v>
      </c>
      <c r="Y2120" s="15">
        <v>50.396000000000001</v>
      </c>
    </row>
    <row r="2121" spans="1:25" x14ac:dyDescent="0.3">
      <c r="A2121" s="16">
        <v>6481</v>
      </c>
      <c r="B2121" s="16" t="s">
        <v>5149</v>
      </c>
      <c r="C2121" s="21">
        <f>1/COUNTIF(B:B,'Store Data - 2017'!$B2121)</f>
        <v>0.125</v>
      </c>
      <c r="D2121" s="17">
        <v>42889</v>
      </c>
      <c r="E2121" s="17">
        <v>42896</v>
      </c>
      <c r="F2121" s="22" t="str">
        <f>TEXT('Store Data - 2017'!$D2121,"mmmm")</f>
        <v>June</v>
      </c>
      <c r="G2121" s="22" t="str">
        <f>TEXT('Store Data - 2017'!$D2121,"dddd")</f>
        <v>Saturday</v>
      </c>
      <c r="H2121" s="16" t="s">
        <v>22</v>
      </c>
      <c r="I2121" s="16" t="s">
        <v>5150</v>
      </c>
      <c r="J2121" s="16" t="s">
        <v>5151</v>
      </c>
      <c r="K2121" s="21">
        <f>1/COUNTIF(J:J,'Store Data - 2017'!$J2121)</f>
        <v>0.125</v>
      </c>
      <c r="L2121" s="16" t="s">
        <v>25</v>
      </c>
      <c r="M2121" s="16" t="s">
        <v>26</v>
      </c>
      <c r="N2121" s="16" t="s">
        <v>4193</v>
      </c>
      <c r="O2121" s="16" t="s">
        <v>68</v>
      </c>
      <c r="P2121" s="16">
        <v>33024</v>
      </c>
      <c r="Q2121" s="16" t="s">
        <v>29</v>
      </c>
      <c r="R2121" s="16" t="s">
        <v>2308</v>
      </c>
      <c r="S2121" s="16" t="s">
        <v>31</v>
      </c>
      <c r="T2121" s="16" t="s">
        <v>190</v>
      </c>
      <c r="U2121" s="16" t="s">
        <v>2309</v>
      </c>
      <c r="V2121" s="18">
        <v>24.472000000000001</v>
      </c>
      <c r="W2121" s="16">
        <v>7</v>
      </c>
      <c r="X2121" s="16">
        <v>0.2</v>
      </c>
      <c r="Y2121" s="18">
        <v>1.8353999999999999</v>
      </c>
    </row>
    <row r="2122" spans="1:25" x14ac:dyDescent="0.3">
      <c r="A2122" s="13">
        <v>6482</v>
      </c>
      <c r="B2122" s="13" t="s">
        <v>5149</v>
      </c>
      <c r="C2122" s="21">
        <f>1/COUNTIF(B:B,'Store Data - 2017'!$B2122)</f>
        <v>0.125</v>
      </c>
      <c r="D2122" s="14">
        <v>42889</v>
      </c>
      <c r="E2122" s="14">
        <v>42896</v>
      </c>
      <c r="F2122" s="22" t="str">
        <f>TEXT('Store Data - 2017'!$D2122,"mmmm")</f>
        <v>June</v>
      </c>
      <c r="G2122" s="22" t="str">
        <f>TEXT('Store Data - 2017'!$D2122,"dddd")</f>
        <v>Saturday</v>
      </c>
      <c r="H2122" s="13" t="s">
        <v>22</v>
      </c>
      <c r="I2122" s="13" t="s">
        <v>5150</v>
      </c>
      <c r="J2122" s="13" t="s">
        <v>5151</v>
      </c>
      <c r="K2122" s="21">
        <f>1/COUNTIF(J:J,'Store Data - 2017'!$J2122)</f>
        <v>0.125</v>
      </c>
      <c r="L2122" s="13" t="s">
        <v>25</v>
      </c>
      <c r="M2122" s="13" t="s">
        <v>26</v>
      </c>
      <c r="N2122" s="13" t="s">
        <v>4193</v>
      </c>
      <c r="O2122" s="13" t="s">
        <v>68</v>
      </c>
      <c r="P2122" s="13">
        <v>33024</v>
      </c>
      <c r="Q2122" s="13" t="s">
        <v>29</v>
      </c>
      <c r="R2122" s="13" t="s">
        <v>510</v>
      </c>
      <c r="S2122" s="13" t="s">
        <v>42</v>
      </c>
      <c r="T2122" s="13" t="s">
        <v>425</v>
      </c>
      <c r="U2122" s="13" t="s">
        <v>511</v>
      </c>
      <c r="V2122" s="15">
        <v>241.56800000000001</v>
      </c>
      <c r="W2122" s="13">
        <v>2</v>
      </c>
      <c r="X2122" s="13">
        <v>0.2</v>
      </c>
      <c r="Y2122" s="15">
        <v>0</v>
      </c>
    </row>
    <row r="2123" spans="1:25" x14ac:dyDescent="0.3">
      <c r="A2123" s="16">
        <v>6483</v>
      </c>
      <c r="B2123" s="16" t="s">
        <v>5149</v>
      </c>
      <c r="C2123" s="21">
        <f>1/COUNTIF(B:B,'Store Data - 2017'!$B2123)</f>
        <v>0.125</v>
      </c>
      <c r="D2123" s="17">
        <v>42889</v>
      </c>
      <c r="E2123" s="17">
        <v>42896</v>
      </c>
      <c r="F2123" s="22" t="str">
        <f>TEXT('Store Data - 2017'!$D2123,"mmmm")</f>
        <v>June</v>
      </c>
      <c r="G2123" s="22" t="str">
        <f>TEXT('Store Data - 2017'!$D2123,"dddd")</f>
        <v>Saturday</v>
      </c>
      <c r="H2123" s="16" t="s">
        <v>22</v>
      </c>
      <c r="I2123" s="16" t="s">
        <v>5150</v>
      </c>
      <c r="J2123" s="16" t="s">
        <v>5151</v>
      </c>
      <c r="K2123" s="21">
        <f>1/COUNTIF(J:J,'Store Data - 2017'!$J2123)</f>
        <v>0.125</v>
      </c>
      <c r="L2123" s="16" t="s">
        <v>25</v>
      </c>
      <c r="M2123" s="16" t="s">
        <v>26</v>
      </c>
      <c r="N2123" s="16" t="s">
        <v>4193</v>
      </c>
      <c r="O2123" s="16" t="s">
        <v>68</v>
      </c>
      <c r="P2123" s="16">
        <v>33024</v>
      </c>
      <c r="Q2123" s="16" t="s">
        <v>29</v>
      </c>
      <c r="R2123" s="16" t="s">
        <v>3760</v>
      </c>
      <c r="S2123" s="16" t="s">
        <v>61</v>
      </c>
      <c r="T2123" s="16" t="s">
        <v>110</v>
      </c>
      <c r="U2123" s="16" t="s">
        <v>3761</v>
      </c>
      <c r="V2123" s="18">
        <v>110.4</v>
      </c>
      <c r="W2123" s="16">
        <v>2</v>
      </c>
      <c r="X2123" s="16">
        <v>0.2</v>
      </c>
      <c r="Y2123" s="18">
        <v>-4.1399999999999997</v>
      </c>
    </row>
    <row r="2124" spans="1:25" x14ac:dyDescent="0.3">
      <c r="A2124" s="13">
        <v>6484</v>
      </c>
      <c r="B2124" s="13" t="s">
        <v>5158</v>
      </c>
      <c r="C2124" s="21">
        <f>1/COUNTIF(B:B,'Store Data - 2017'!$B2124)</f>
        <v>0.33333333333333331</v>
      </c>
      <c r="D2124" s="14">
        <v>42889</v>
      </c>
      <c r="E2124" s="14">
        <v>42895</v>
      </c>
      <c r="F2124" s="22" t="str">
        <f>TEXT('Store Data - 2017'!$D2124,"mmmm")</f>
        <v>June</v>
      </c>
      <c r="G2124" s="22" t="str">
        <f>TEXT('Store Data - 2017'!$D2124,"dddd")</f>
        <v>Saturday</v>
      </c>
      <c r="H2124" s="13" t="s">
        <v>22</v>
      </c>
      <c r="I2124" s="13" t="s">
        <v>1523</v>
      </c>
      <c r="J2124" s="13" t="s">
        <v>1524</v>
      </c>
      <c r="K2124" s="21">
        <f>1/COUNTIF(J:J,'Store Data - 2017'!$J2124)</f>
        <v>0.125</v>
      </c>
      <c r="L2124" s="13" t="s">
        <v>57</v>
      </c>
      <c r="M2124" s="13" t="s">
        <v>26</v>
      </c>
      <c r="N2124" s="13" t="s">
        <v>126</v>
      </c>
      <c r="O2124" s="13" t="s">
        <v>127</v>
      </c>
      <c r="P2124" s="13">
        <v>10011</v>
      </c>
      <c r="Q2124" s="13" t="s">
        <v>40</v>
      </c>
      <c r="R2124" s="13" t="s">
        <v>3600</v>
      </c>
      <c r="S2124" s="13" t="s">
        <v>42</v>
      </c>
      <c r="T2124" s="13" t="s">
        <v>251</v>
      </c>
      <c r="U2124" s="13" t="s">
        <v>3601</v>
      </c>
      <c r="V2124" s="15">
        <v>384.76799999999997</v>
      </c>
      <c r="W2124" s="13">
        <v>2</v>
      </c>
      <c r="X2124" s="13">
        <v>0.4</v>
      </c>
      <c r="Y2124" s="15">
        <v>-115.43040000000001</v>
      </c>
    </row>
    <row r="2125" spans="1:25" x14ac:dyDescent="0.3">
      <c r="A2125" s="16">
        <v>6485</v>
      </c>
      <c r="B2125" s="16" t="s">
        <v>5158</v>
      </c>
      <c r="C2125" s="21">
        <f>1/COUNTIF(B:B,'Store Data - 2017'!$B2125)</f>
        <v>0.33333333333333331</v>
      </c>
      <c r="D2125" s="17">
        <v>42889</v>
      </c>
      <c r="E2125" s="17">
        <v>42895</v>
      </c>
      <c r="F2125" s="22" t="str">
        <f>TEXT('Store Data - 2017'!$D2125,"mmmm")</f>
        <v>June</v>
      </c>
      <c r="G2125" s="22" t="str">
        <f>TEXT('Store Data - 2017'!$D2125,"dddd")</f>
        <v>Saturday</v>
      </c>
      <c r="H2125" s="16" t="s">
        <v>22</v>
      </c>
      <c r="I2125" s="16" t="s">
        <v>1523</v>
      </c>
      <c r="J2125" s="16" t="s">
        <v>1524</v>
      </c>
      <c r="K2125" s="21">
        <f>1/COUNTIF(J:J,'Store Data - 2017'!$J2125)</f>
        <v>0.125</v>
      </c>
      <c r="L2125" s="16" t="s">
        <v>57</v>
      </c>
      <c r="M2125" s="16" t="s">
        <v>26</v>
      </c>
      <c r="N2125" s="16" t="s">
        <v>126</v>
      </c>
      <c r="O2125" s="16" t="s">
        <v>127</v>
      </c>
      <c r="P2125" s="16">
        <v>10011</v>
      </c>
      <c r="Q2125" s="16" t="s">
        <v>40</v>
      </c>
      <c r="R2125" s="16" t="s">
        <v>4480</v>
      </c>
      <c r="S2125" s="16" t="s">
        <v>61</v>
      </c>
      <c r="T2125" s="16" t="s">
        <v>765</v>
      </c>
      <c r="U2125" s="16" t="s">
        <v>4481</v>
      </c>
      <c r="V2125" s="18">
        <v>78.66</v>
      </c>
      <c r="W2125" s="16">
        <v>6</v>
      </c>
      <c r="X2125" s="16">
        <v>0</v>
      </c>
      <c r="Y2125" s="18">
        <v>36.183599999999998</v>
      </c>
    </row>
    <row r="2126" spans="1:25" x14ac:dyDescent="0.3">
      <c r="A2126" s="13">
        <v>6486</v>
      </c>
      <c r="B2126" s="13" t="s">
        <v>5158</v>
      </c>
      <c r="C2126" s="21">
        <f>1/COUNTIF(B:B,'Store Data - 2017'!$B2126)</f>
        <v>0.33333333333333331</v>
      </c>
      <c r="D2126" s="14">
        <v>42889</v>
      </c>
      <c r="E2126" s="14">
        <v>42895</v>
      </c>
      <c r="F2126" s="22" t="str">
        <f>TEXT('Store Data - 2017'!$D2126,"mmmm")</f>
        <v>June</v>
      </c>
      <c r="G2126" s="22" t="str">
        <f>TEXT('Store Data - 2017'!$D2126,"dddd")</f>
        <v>Saturday</v>
      </c>
      <c r="H2126" s="13" t="s">
        <v>22</v>
      </c>
      <c r="I2126" s="13" t="s">
        <v>1523</v>
      </c>
      <c r="J2126" s="13" t="s">
        <v>1524</v>
      </c>
      <c r="K2126" s="21">
        <f>1/COUNTIF(J:J,'Store Data - 2017'!$J2126)</f>
        <v>0.125</v>
      </c>
      <c r="L2126" s="13" t="s">
        <v>57</v>
      </c>
      <c r="M2126" s="13" t="s">
        <v>26</v>
      </c>
      <c r="N2126" s="13" t="s">
        <v>126</v>
      </c>
      <c r="O2126" s="13" t="s">
        <v>127</v>
      </c>
      <c r="P2126" s="13">
        <v>10011</v>
      </c>
      <c r="Q2126" s="13" t="s">
        <v>40</v>
      </c>
      <c r="R2126" s="13" t="s">
        <v>5159</v>
      </c>
      <c r="S2126" s="13" t="s">
        <v>31</v>
      </c>
      <c r="T2126" s="13" t="s">
        <v>32</v>
      </c>
      <c r="U2126" s="13" t="s">
        <v>5160</v>
      </c>
      <c r="V2126" s="15">
        <v>45.36</v>
      </c>
      <c r="W2126" s="13">
        <v>4</v>
      </c>
      <c r="X2126" s="13">
        <v>0</v>
      </c>
      <c r="Y2126" s="15">
        <v>22.226400000000002</v>
      </c>
    </row>
    <row r="2127" spans="1:25" x14ac:dyDescent="0.3">
      <c r="A2127" s="16">
        <v>6490</v>
      </c>
      <c r="B2127" s="16" t="s">
        <v>5161</v>
      </c>
      <c r="C2127" s="21">
        <f>1/COUNTIF(B:B,'Store Data - 2017'!$B2127)</f>
        <v>1</v>
      </c>
      <c r="D2127" s="17">
        <v>42997</v>
      </c>
      <c r="E2127" s="17">
        <v>43002</v>
      </c>
      <c r="F2127" s="22" t="str">
        <f>TEXT('Store Data - 2017'!$D2127,"mmmm")</f>
        <v>September</v>
      </c>
      <c r="G2127" s="22" t="str">
        <f>TEXT('Store Data - 2017'!$D2127,"dddd")</f>
        <v>Tuesday</v>
      </c>
      <c r="H2127" s="16" t="s">
        <v>22</v>
      </c>
      <c r="I2127" s="16" t="s">
        <v>1585</v>
      </c>
      <c r="J2127" s="16" t="s">
        <v>1586</v>
      </c>
      <c r="K2127" s="21">
        <f>1/COUNTIF(J:J,'Store Data - 2017'!$J2127)</f>
        <v>0.5</v>
      </c>
      <c r="L2127" s="16" t="s">
        <v>25</v>
      </c>
      <c r="M2127" s="16" t="s">
        <v>26</v>
      </c>
      <c r="N2127" s="16" t="s">
        <v>126</v>
      </c>
      <c r="O2127" s="16" t="s">
        <v>127</v>
      </c>
      <c r="P2127" s="16">
        <v>10011</v>
      </c>
      <c r="Q2127" s="16" t="s">
        <v>40</v>
      </c>
      <c r="R2127" s="16" t="s">
        <v>5162</v>
      </c>
      <c r="S2127" s="16" t="s">
        <v>31</v>
      </c>
      <c r="T2127" s="16" t="s">
        <v>32</v>
      </c>
      <c r="U2127" s="16" t="s">
        <v>5163</v>
      </c>
      <c r="V2127" s="18">
        <v>32.4</v>
      </c>
      <c r="W2127" s="16">
        <v>5</v>
      </c>
      <c r="X2127" s="16">
        <v>0</v>
      </c>
      <c r="Y2127" s="18">
        <v>15.552</v>
      </c>
    </row>
    <row r="2128" spans="1:25" x14ac:dyDescent="0.3">
      <c r="A2128" s="13">
        <v>6495</v>
      </c>
      <c r="B2128" s="13" t="s">
        <v>5164</v>
      </c>
      <c r="C2128" s="21">
        <f>1/COUNTIF(B:B,'Store Data - 2017'!$B2128)</f>
        <v>0.33333333333333331</v>
      </c>
      <c r="D2128" s="14">
        <v>43036</v>
      </c>
      <c r="E2128" s="14">
        <v>43040</v>
      </c>
      <c r="F2128" s="22" t="str">
        <f>TEXT('Store Data - 2017'!$D2128,"mmmm")</f>
        <v>October</v>
      </c>
      <c r="G2128" s="22" t="str">
        <f>TEXT('Store Data - 2017'!$D2128,"dddd")</f>
        <v>Saturday</v>
      </c>
      <c r="H2128" s="13" t="s">
        <v>35</v>
      </c>
      <c r="I2128" s="13" t="s">
        <v>407</v>
      </c>
      <c r="J2128" s="13" t="s">
        <v>408</v>
      </c>
      <c r="K2128" s="21">
        <f>1/COUNTIF(J:J,'Store Data - 2017'!$J2128)</f>
        <v>8.3333333333333329E-2</v>
      </c>
      <c r="L2128" s="13" t="s">
        <v>25</v>
      </c>
      <c r="M2128" s="13" t="s">
        <v>26</v>
      </c>
      <c r="N2128" s="13" t="s">
        <v>49</v>
      </c>
      <c r="O2128" s="13" t="s">
        <v>50</v>
      </c>
      <c r="P2128" s="13">
        <v>77095</v>
      </c>
      <c r="Q2128" s="13" t="s">
        <v>51</v>
      </c>
      <c r="R2128" s="13" t="s">
        <v>5165</v>
      </c>
      <c r="S2128" s="13" t="s">
        <v>61</v>
      </c>
      <c r="T2128" s="13" t="s">
        <v>110</v>
      </c>
      <c r="U2128" s="13" t="s">
        <v>5166</v>
      </c>
      <c r="V2128" s="15">
        <v>24</v>
      </c>
      <c r="W2128" s="13">
        <v>2</v>
      </c>
      <c r="X2128" s="13">
        <v>0.2</v>
      </c>
      <c r="Y2128" s="15">
        <v>-2.7</v>
      </c>
    </row>
    <row r="2129" spans="1:25" x14ac:dyDescent="0.3">
      <c r="A2129" s="16">
        <v>6496</v>
      </c>
      <c r="B2129" s="16" t="s">
        <v>5164</v>
      </c>
      <c r="C2129" s="21">
        <f>1/COUNTIF(B:B,'Store Data - 2017'!$B2129)</f>
        <v>0.33333333333333331</v>
      </c>
      <c r="D2129" s="17">
        <v>43036</v>
      </c>
      <c r="E2129" s="17">
        <v>43040</v>
      </c>
      <c r="F2129" s="22" t="str">
        <f>TEXT('Store Data - 2017'!$D2129,"mmmm")</f>
        <v>October</v>
      </c>
      <c r="G2129" s="22" t="str">
        <f>TEXT('Store Data - 2017'!$D2129,"dddd")</f>
        <v>Saturday</v>
      </c>
      <c r="H2129" s="16" t="s">
        <v>35</v>
      </c>
      <c r="I2129" s="16" t="s">
        <v>407</v>
      </c>
      <c r="J2129" s="16" t="s">
        <v>408</v>
      </c>
      <c r="K2129" s="21">
        <f>1/COUNTIF(J:J,'Store Data - 2017'!$J2129)</f>
        <v>8.3333333333333329E-2</v>
      </c>
      <c r="L2129" s="16" t="s">
        <v>25</v>
      </c>
      <c r="M2129" s="16" t="s">
        <v>26</v>
      </c>
      <c r="N2129" s="16" t="s">
        <v>49</v>
      </c>
      <c r="O2129" s="16" t="s">
        <v>50</v>
      </c>
      <c r="P2129" s="16">
        <v>77095</v>
      </c>
      <c r="Q2129" s="16" t="s">
        <v>51</v>
      </c>
      <c r="R2129" s="16" t="s">
        <v>3942</v>
      </c>
      <c r="S2129" s="16" t="s">
        <v>31</v>
      </c>
      <c r="T2129" s="16" t="s">
        <v>32</v>
      </c>
      <c r="U2129" s="16" t="s">
        <v>3943</v>
      </c>
      <c r="V2129" s="18">
        <v>15.552</v>
      </c>
      <c r="W2129" s="16">
        <v>3</v>
      </c>
      <c r="X2129" s="16">
        <v>0.2</v>
      </c>
      <c r="Y2129" s="18">
        <v>5.4432</v>
      </c>
    </row>
    <row r="2130" spans="1:25" x14ac:dyDescent="0.3">
      <c r="A2130" s="13">
        <v>6497</v>
      </c>
      <c r="B2130" s="13" t="s">
        <v>5164</v>
      </c>
      <c r="C2130" s="21">
        <f>1/COUNTIF(B:B,'Store Data - 2017'!$B2130)</f>
        <v>0.33333333333333331</v>
      </c>
      <c r="D2130" s="14">
        <v>43036</v>
      </c>
      <c r="E2130" s="14">
        <v>43040</v>
      </c>
      <c r="F2130" s="22" t="str">
        <f>TEXT('Store Data - 2017'!$D2130,"mmmm")</f>
        <v>October</v>
      </c>
      <c r="G2130" s="22" t="str">
        <f>TEXT('Store Data - 2017'!$D2130,"dddd")</f>
        <v>Saturday</v>
      </c>
      <c r="H2130" s="13" t="s">
        <v>35</v>
      </c>
      <c r="I2130" s="13" t="s">
        <v>407</v>
      </c>
      <c r="J2130" s="13" t="s">
        <v>408</v>
      </c>
      <c r="K2130" s="21">
        <f>1/COUNTIF(J:J,'Store Data - 2017'!$J2130)</f>
        <v>8.3333333333333329E-2</v>
      </c>
      <c r="L2130" s="13" t="s">
        <v>25</v>
      </c>
      <c r="M2130" s="13" t="s">
        <v>26</v>
      </c>
      <c r="N2130" s="13" t="s">
        <v>49</v>
      </c>
      <c r="O2130" s="13" t="s">
        <v>50</v>
      </c>
      <c r="P2130" s="13">
        <v>77095</v>
      </c>
      <c r="Q2130" s="13" t="s">
        <v>51</v>
      </c>
      <c r="R2130" s="13" t="s">
        <v>1448</v>
      </c>
      <c r="S2130" s="13" t="s">
        <v>61</v>
      </c>
      <c r="T2130" s="13" t="s">
        <v>110</v>
      </c>
      <c r="U2130" s="13" t="s">
        <v>1449</v>
      </c>
      <c r="V2130" s="15">
        <v>26.175999999999998</v>
      </c>
      <c r="W2130" s="13">
        <v>2</v>
      </c>
      <c r="X2130" s="13">
        <v>0.2</v>
      </c>
      <c r="Y2130" s="15">
        <v>-3.2719999999999998</v>
      </c>
    </row>
    <row r="2131" spans="1:25" x14ac:dyDescent="0.3">
      <c r="A2131" s="16">
        <v>6505</v>
      </c>
      <c r="B2131" s="16" t="s">
        <v>5167</v>
      </c>
      <c r="C2131" s="21">
        <f>1/COUNTIF(B:B,'Store Data - 2017'!$B2131)</f>
        <v>1</v>
      </c>
      <c r="D2131" s="17">
        <v>43056</v>
      </c>
      <c r="E2131" s="17">
        <v>43061</v>
      </c>
      <c r="F2131" s="22" t="str">
        <f>TEXT('Store Data - 2017'!$D2131,"mmmm")</f>
        <v>November</v>
      </c>
      <c r="G2131" s="22" t="str">
        <f>TEXT('Store Data - 2017'!$D2131,"dddd")</f>
        <v>Friday</v>
      </c>
      <c r="H2131" s="16" t="s">
        <v>35</v>
      </c>
      <c r="I2131" s="16" t="s">
        <v>1612</v>
      </c>
      <c r="J2131" s="16" t="s">
        <v>1613</v>
      </c>
      <c r="K2131" s="21">
        <f>1/COUNTIF(J:J,'Store Data - 2017'!$J2131)</f>
        <v>0.2</v>
      </c>
      <c r="L2131" s="16" t="s">
        <v>57</v>
      </c>
      <c r="M2131" s="16" t="s">
        <v>26</v>
      </c>
      <c r="N2131" s="16" t="s">
        <v>126</v>
      </c>
      <c r="O2131" s="16" t="s">
        <v>127</v>
      </c>
      <c r="P2131" s="16">
        <v>10011</v>
      </c>
      <c r="Q2131" s="16" t="s">
        <v>40</v>
      </c>
      <c r="R2131" s="16" t="s">
        <v>504</v>
      </c>
      <c r="S2131" s="16" t="s">
        <v>31</v>
      </c>
      <c r="T2131" s="16" t="s">
        <v>70</v>
      </c>
      <c r="U2131" s="16" t="s">
        <v>505</v>
      </c>
      <c r="V2131" s="18">
        <v>1247.6400000000001</v>
      </c>
      <c r="W2131" s="16">
        <v>3</v>
      </c>
      <c r="X2131" s="16">
        <v>0</v>
      </c>
      <c r="Y2131" s="18">
        <v>349.33920000000001</v>
      </c>
    </row>
    <row r="2132" spans="1:25" x14ac:dyDescent="0.3">
      <c r="A2132" s="13">
        <v>6509</v>
      </c>
      <c r="B2132" s="13" t="s">
        <v>5168</v>
      </c>
      <c r="C2132" s="21">
        <f>1/COUNTIF(B:B,'Store Data - 2017'!$B2132)</f>
        <v>0.33333333333333331</v>
      </c>
      <c r="D2132" s="14">
        <v>43089</v>
      </c>
      <c r="E2132" s="14">
        <v>43095</v>
      </c>
      <c r="F2132" s="22" t="str">
        <f>TEXT('Store Data - 2017'!$D2132,"mmmm")</f>
        <v>December</v>
      </c>
      <c r="G2132" s="22" t="str">
        <f>TEXT('Store Data - 2017'!$D2132,"dddd")</f>
        <v>Wednesday</v>
      </c>
      <c r="H2132" s="13" t="s">
        <v>22</v>
      </c>
      <c r="I2132" s="13" t="s">
        <v>5169</v>
      </c>
      <c r="J2132" s="13" t="s">
        <v>5170</v>
      </c>
      <c r="K2132" s="21">
        <f>1/COUNTIF(J:J,'Store Data - 2017'!$J2132)</f>
        <v>0.33333333333333331</v>
      </c>
      <c r="L2132" s="13" t="s">
        <v>57</v>
      </c>
      <c r="M2132" s="13" t="s">
        <v>26</v>
      </c>
      <c r="N2132" s="13" t="s">
        <v>126</v>
      </c>
      <c r="O2132" s="13" t="s">
        <v>127</v>
      </c>
      <c r="P2132" s="13">
        <v>10009</v>
      </c>
      <c r="Q2132" s="13" t="s">
        <v>40</v>
      </c>
      <c r="R2132" s="13" t="s">
        <v>422</v>
      </c>
      <c r="S2132" s="13" t="s">
        <v>31</v>
      </c>
      <c r="T2132" s="13" t="s">
        <v>32</v>
      </c>
      <c r="U2132" s="13" t="s">
        <v>423</v>
      </c>
      <c r="V2132" s="15">
        <v>279.89999999999998</v>
      </c>
      <c r="W2132" s="13">
        <v>5</v>
      </c>
      <c r="X2132" s="13">
        <v>0</v>
      </c>
      <c r="Y2132" s="15">
        <v>137.15100000000001</v>
      </c>
    </row>
    <row r="2133" spans="1:25" x14ac:dyDescent="0.3">
      <c r="A2133" s="16">
        <v>6510</v>
      </c>
      <c r="B2133" s="16" t="s">
        <v>5168</v>
      </c>
      <c r="C2133" s="21">
        <f>1/COUNTIF(B:B,'Store Data - 2017'!$B2133)</f>
        <v>0.33333333333333331</v>
      </c>
      <c r="D2133" s="17">
        <v>43089</v>
      </c>
      <c r="E2133" s="17">
        <v>43095</v>
      </c>
      <c r="F2133" s="22" t="str">
        <f>TEXT('Store Data - 2017'!$D2133,"mmmm")</f>
        <v>December</v>
      </c>
      <c r="G2133" s="22" t="str">
        <f>TEXT('Store Data - 2017'!$D2133,"dddd")</f>
        <v>Wednesday</v>
      </c>
      <c r="H2133" s="16" t="s">
        <v>22</v>
      </c>
      <c r="I2133" s="16" t="s">
        <v>5169</v>
      </c>
      <c r="J2133" s="16" t="s">
        <v>5170</v>
      </c>
      <c r="K2133" s="21">
        <f>1/COUNTIF(J:J,'Store Data - 2017'!$J2133)</f>
        <v>0.33333333333333331</v>
      </c>
      <c r="L2133" s="16" t="s">
        <v>57</v>
      </c>
      <c r="M2133" s="16" t="s">
        <v>26</v>
      </c>
      <c r="N2133" s="16" t="s">
        <v>126</v>
      </c>
      <c r="O2133" s="16" t="s">
        <v>127</v>
      </c>
      <c r="P2133" s="16">
        <v>10009</v>
      </c>
      <c r="Q2133" s="16" t="s">
        <v>40</v>
      </c>
      <c r="R2133" s="16" t="s">
        <v>2477</v>
      </c>
      <c r="S2133" s="16" t="s">
        <v>31</v>
      </c>
      <c r="T2133" s="16" t="s">
        <v>84</v>
      </c>
      <c r="U2133" s="16" t="s">
        <v>2478</v>
      </c>
      <c r="V2133" s="18">
        <v>50.351999999999997</v>
      </c>
      <c r="W2133" s="16">
        <v>3</v>
      </c>
      <c r="X2133" s="16">
        <v>0.2</v>
      </c>
      <c r="Y2133" s="18">
        <v>17.623200000000001</v>
      </c>
    </row>
    <row r="2134" spans="1:25" x14ac:dyDescent="0.3">
      <c r="A2134" s="13">
        <v>6511</v>
      </c>
      <c r="B2134" s="13" t="s">
        <v>5168</v>
      </c>
      <c r="C2134" s="21">
        <f>1/COUNTIF(B:B,'Store Data - 2017'!$B2134)</f>
        <v>0.33333333333333331</v>
      </c>
      <c r="D2134" s="14">
        <v>43089</v>
      </c>
      <c r="E2134" s="14">
        <v>43095</v>
      </c>
      <c r="F2134" s="22" t="str">
        <f>TEXT('Store Data - 2017'!$D2134,"mmmm")</f>
        <v>December</v>
      </c>
      <c r="G2134" s="22" t="str">
        <f>TEXT('Store Data - 2017'!$D2134,"dddd")</f>
        <v>Wednesday</v>
      </c>
      <c r="H2134" s="13" t="s">
        <v>22</v>
      </c>
      <c r="I2134" s="13" t="s">
        <v>5169</v>
      </c>
      <c r="J2134" s="13" t="s">
        <v>5170</v>
      </c>
      <c r="K2134" s="21">
        <f>1/COUNTIF(J:J,'Store Data - 2017'!$J2134)</f>
        <v>0.33333333333333331</v>
      </c>
      <c r="L2134" s="13" t="s">
        <v>57</v>
      </c>
      <c r="M2134" s="13" t="s">
        <v>26</v>
      </c>
      <c r="N2134" s="13" t="s">
        <v>126</v>
      </c>
      <c r="O2134" s="13" t="s">
        <v>127</v>
      </c>
      <c r="P2134" s="13">
        <v>10009</v>
      </c>
      <c r="Q2134" s="13" t="s">
        <v>40</v>
      </c>
      <c r="R2134" s="13" t="s">
        <v>5159</v>
      </c>
      <c r="S2134" s="13" t="s">
        <v>31</v>
      </c>
      <c r="T2134" s="13" t="s">
        <v>32</v>
      </c>
      <c r="U2134" s="13" t="s">
        <v>5160</v>
      </c>
      <c r="V2134" s="15">
        <v>34.020000000000003</v>
      </c>
      <c r="W2134" s="13">
        <v>3</v>
      </c>
      <c r="X2134" s="13">
        <v>0</v>
      </c>
      <c r="Y2134" s="15">
        <v>16.669799999999999</v>
      </c>
    </row>
    <row r="2135" spans="1:25" x14ac:dyDescent="0.3">
      <c r="A2135" s="16">
        <v>6512</v>
      </c>
      <c r="B2135" s="16" t="s">
        <v>5171</v>
      </c>
      <c r="C2135" s="21">
        <f>1/COUNTIF(B:B,'Store Data - 2017'!$B2135)</f>
        <v>0.25</v>
      </c>
      <c r="D2135" s="17">
        <v>42800</v>
      </c>
      <c r="E2135" s="17">
        <v>42804</v>
      </c>
      <c r="F2135" s="22" t="str">
        <f>TEXT('Store Data - 2017'!$D2135,"mmmm")</f>
        <v>March</v>
      </c>
      <c r="G2135" s="22" t="str">
        <f>TEXT('Store Data - 2017'!$D2135,"dddd")</f>
        <v>Monday</v>
      </c>
      <c r="H2135" s="16" t="s">
        <v>22</v>
      </c>
      <c r="I2135" s="16" t="s">
        <v>4594</v>
      </c>
      <c r="J2135" s="16" t="s">
        <v>4595</v>
      </c>
      <c r="K2135" s="21">
        <f>1/COUNTIF(J:J,'Store Data - 2017'!$J2135)</f>
        <v>0.1111111111111111</v>
      </c>
      <c r="L2135" s="16" t="s">
        <v>48</v>
      </c>
      <c r="M2135" s="16" t="s">
        <v>26</v>
      </c>
      <c r="N2135" s="16" t="s">
        <v>133</v>
      </c>
      <c r="O2135" s="16" t="s">
        <v>134</v>
      </c>
      <c r="P2135" s="16">
        <v>94109</v>
      </c>
      <c r="Q2135" s="16" t="s">
        <v>120</v>
      </c>
      <c r="R2135" s="16" t="s">
        <v>978</v>
      </c>
      <c r="S2135" s="16" t="s">
        <v>31</v>
      </c>
      <c r="T2135" s="16" t="s">
        <v>146</v>
      </c>
      <c r="U2135" s="16" t="s">
        <v>979</v>
      </c>
      <c r="V2135" s="18">
        <v>23.88</v>
      </c>
      <c r="W2135" s="16">
        <v>6</v>
      </c>
      <c r="X2135" s="16">
        <v>0</v>
      </c>
      <c r="Y2135" s="18">
        <v>8.1191999999999993</v>
      </c>
    </row>
    <row r="2136" spans="1:25" x14ac:dyDescent="0.3">
      <c r="A2136" s="13">
        <v>6513</v>
      </c>
      <c r="B2136" s="13" t="s">
        <v>5171</v>
      </c>
      <c r="C2136" s="21">
        <f>1/COUNTIF(B:B,'Store Data - 2017'!$B2136)</f>
        <v>0.25</v>
      </c>
      <c r="D2136" s="14">
        <v>42800</v>
      </c>
      <c r="E2136" s="14">
        <v>42804</v>
      </c>
      <c r="F2136" s="22" t="str">
        <f>TEXT('Store Data - 2017'!$D2136,"mmmm")</f>
        <v>March</v>
      </c>
      <c r="G2136" s="22" t="str">
        <f>TEXT('Store Data - 2017'!$D2136,"dddd")</f>
        <v>Monday</v>
      </c>
      <c r="H2136" s="13" t="s">
        <v>22</v>
      </c>
      <c r="I2136" s="13" t="s">
        <v>4594</v>
      </c>
      <c r="J2136" s="13" t="s">
        <v>4595</v>
      </c>
      <c r="K2136" s="21">
        <f>1/COUNTIF(J:J,'Store Data - 2017'!$J2136)</f>
        <v>0.1111111111111111</v>
      </c>
      <c r="L2136" s="13" t="s">
        <v>48</v>
      </c>
      <c r="M2136" s="13" t="s">
        <v>26</v>
      </c>
      <c r="N2136" s="13" t="s">
        <v>133</v>
      </c>
      <c r="O2136" s="13" t="s">
        <v>134</v>
      </c>
      <c r="P2136" s="13">
        <v>94109</v>
      </c>
      <c r="Q2136" s="13" t="s">
        <v>120</v>
      </c>
      <c r="R2136" s="13" t="s">
        <v>5172</v>
      </c>
      <c r="S2136" s="13" t="s">
        <v>31</v>
      </c>
      <c r="T2136" s="13" t="s">
        <v>113</v>
      </c>
      <c r="U2136" s="13" t="s">
        <v>5173</v>
      </c>
      <c r="V2136" s="15">
        <v>11.52</v>
      </c>
      <c r="W2136" s="13">
        <v>4</v>
      </c>
      <c r="X2136" s="13">
        <v>0</v>
      </c>
      <c r="Y2136" s="15">
        <v>5.6448</v>
      </c>
    </row>
    <row r="2137" spans="1:25" x14ac:dyDescent="0.3">
      <c r="A2137" s="16">
        <v>6514</v>
      </c>
      <c r="B2137" s="16" t="s">
        <v>5171</v>
      </c>
      <c r="C2137" s="21">
        <f>1/COUNTIF(B:B,'Store Data - 2017'!$B2137)</f>
        <v>0.25</v>
      </c>
      <c r="D2137" s="17">
        <v>42800</v>
      </c>
      <c r="E2137" s="17">
        <v>42804</v>
      </c>
      <c r="F2137" s="22" t="str">
        <f>TEXT('Store Data - 2017'!$D2137,"mmmm")</f>
        <v>March</v>
      </c>
      <c r="G2137" s="22" t="str">
        <f>TEXT('Store Data - 2017'!$D2137,"dddd")</f>
        <v>Monday</v>
      </c>
      <c r="H2137" s="16" t="s">
        <v>22</v>
      </c>
      <c r="I2137" s="16" t="s">
        <v>4594</v>
      </c>
      <c r="J2137" s="16" t="s">
        <v>4595</v>
      </c>
      <c r="K2137" s="21">
        <f>1/COUNTIF(J:J,'Store Data - 2017'!$J2137)</f>
        <v>0.1111111111111111</v>
      </c>
      <c r="L2137" s="16" t="s">
        <v>48</v>
      </c>
      <c r="M2137" s="16" t="s">
        <v>26</v>
      </c>
      <c r="N2137" s="16" t="s">
        <v>133</v>
      </c>
      <c r="O2137" s="16" t="s">
        <v>134</v>
      </c>
      <c r="P2137" s="16">
        <v>94109</v>
      </c>
      <c r="Q2137" s="16" t="s">
        <v>120</v>
      </c>
      <c r="R2137" s="16" t="s">
        <v>4760</v>
      </c>
      <c r="S2137" s="16" t="s">
        <v>31</v>
      </c>
      <c r="T2137" s="16" t="s">
        <v>32</v>
      </c>
      <c r="U2137" s="16" t="s">
        <v>4761</v>
      </c>
      <c r="V2137" s="18">
        <v>286.93</v>
      </c>
      <c r="W2137" s="16">
        <v>7</v>
      </c>
      <c r="X2137" s="16">
        <v>0</v>
      </c>
      <c r="Y2137" s="18">
        <v>140.59569999999999</v>
      </c>
    </row>
    <row r="2138" spans="1:25" x14ac:dyDescent="0.3">
      <c r="A2138" s="13">
        <v>6515</v>
      </c>
      <c r="B2138" s="13" t="s">
        <v>5171</v>
      </c>
      <c r="C2138" s="21">
        <f>1/COUNTIF(B:B,'Store Data - 2017'!$B2138)</f>
        <v>0.25</v>
      </c>
      <c r="D2138" s="14">
        <v>42800</v>
      </c>
      <c r="E2138" s="14">
        <v>42804</v>
      </c>
      <c r="F2138" s="22" t="str">
        <f>TEXT('Store Data - 2017'!$D2138,"mmmm")</f>
        <v>March</v>
      </c>
      <c r="G2138" s="22" t="str">
        <f>TEXT('Store Data - 2017'!$D2138,"dddd")</f>
        <v>Monday</v>
      </c>
      <c r="H2138" s="13" t="s">
        <v>22</v>
      </c>
      <c r="I2138" s="13" t="s">
        <v>4594</v>
      </c>
      <c r="J2138" s="13" t="s">
        <v>4595</v>
      </c>
      <c r="K2138" s="21">
        <f>1/COUNTIF(J:J,'Store Data - 2017'!$J2138)</f>
        <v>0.1111111111111111</v>
      </c>
      <c r="L2138" s="13" t="s">
        <v>48</v>
      </c>
      <c r="M2138" s="13" t="s">
        <v>26</v>
      </c>
      <c r="N2138" s="13" t="s">
        <v>133</v>
      </c>
      <c r="O2138" s="13" t="s">
        <v>134</v>
      </c>
      <c r="P2138" s="13">
        <v>94109</v>
      </c>
      <c r="Q2138" s="13" t="s">
        <v>120</v>
      </c>
      <c r="R2138" s="13" t="s">
        <v>1424</v>
      </c>
      <c r="S2138" s="13" t="s">
        <v>61</v>
      </c>
      <c r="T2138" s="13" t="s">
        <v>62</v>
      </c>
      <c r="U2138" s="13" t="s">
        <v>1425</v>
      </c>
      <c r="V2138" s="15">
        <v>206.38399999999999</v>
      </c>
      <c r="W2138" s="13">
        <v>2</v>
      </c>
      <c r="X2138" s="13">
        <v>0.2</v>
      </c>
      <c r="Y2138" s="15">
        <v>23.2182</v>
      </c>
    </row>
    <row r="2139" spans="1:25" x14ac:dyDescent="0.3">
      <c r="A2139" s="16">
        <v>6516</v>
      </c>
      <c r="B2139" s="16" t="s">
        <v>5174</v>
      </c>
      <c r="C2139" s="21">
        <f>1/COUNTIF(B:B,'Store Data - 2017'!$B2139)</f>
        <v>0.2</v>
      </c>
      <c r="D2139" s="17">
        <v>42993</v>
      </c>
      <c r="E2139" s="17">
        <v>42997</v>
      </c>
      <c r="F2139" s="22" t="str">
        <f>TEXT('Store Data - 2017'!$D2139,"mmmm")</f>
        <v>September</v>
      </c>
      <c r="G2139" s="22" t="str">
        <f>TEXT('Store Data - 2017'!$D2139,"dddd")</f>
        <v>Friday</v>
      </c>
      <c r="H2139" s="16" t="s">
        <v>22</v>
      </c>
      <c r="I2139" s="16" t="s">
        <v>1736</v>
      </c>
      <c r="J2139" s="16" t="s">
        <v>1737</v>
      </c>
      <c r="K2139" s="21">
        <f>1/COUNTIF(J:J,'Store Data - 2017'!$J2139)</f>
        <v>0.1111111111111111</v>
      </c>
      <c r="L2139" s="16" t="s">
        <v>25</v>
      </c>
      <c r="M2139" s="16" t="s">
        <v>26</v>
      </c>
      <c r="N2139" s="16" t="s">
        <v>133</v>
      </c>
      <c r="O2139" s="16" t="s">
        <v>134</v>
      </c>
      <c r="P2139" s="16">
        <v>94122</v>
      </c>
      <c r="Q2139" s="16" t="s">
        <v>120</v>
      </c>
      <c r="R2139" s="16" t="s">
        <v>1603</v>
      </c>
      <c r="S2139" s="16" t="s">
        <v>42</v>
      </c>
      <c r="T2139" s="16" t="s">
        <v>43</v>
      </c>
      <c r="U2139" s="16" t="s">
        <v>1604</v>
      </c>
      <c r="V2139" s="18">
        <v>218.352</v>
      </c>
      <c r="W2139" s="16">
        <v>3</v>
      </c>
      <c r="X2139" s="16">
        <v>0.2</v>
      </c>
      <c r="Y2139" s="18">
        <v>0</v>
      </c>
    </row>
    <row r="2140" spans="1:25" x14ac:dyDescent="0.3">
      <c r="A2140" s="13">
        <v>6517</v>
      </c>
      <c r="B2140" s="13" t="s">
        <v>5174</v>
      </c>
      <c r="C2140" s="21">
        <f>1/COUNTIF(B:B,'Store Data - 2017'!$B2140)</f>
        <v>0.2</v>
      </c>
      <c r="D2140" s="14">
        <v>42993</v>
      </c>
      <c r="E2140" s="14">
        <v>42997</v>
      </c>
      <c r="F2140" s="22" t="str">
        <f>TEXT('Store Data - 2017'!$D2140,"mmmm")</f>
        <v>September</v>
      </c>
      <c r="G2140" s="22" t="str">
        <f>TEXT('Store Data - 2017'!$D2140,"dddd")</f>
        <v>Friday</v>
      </c>
      <c r="H2140" s="13" t="s">
        <v>22</v>
      </c>
      <c r="I2140" s="13" t="s">
        <v>1736</v>
      </c>
      <c r="J2140" s="13" t="s">
        <v>1737</v>
      </c>
      <c r="K2140" s="21">
        <f>1/COUNTIF(J:J,'Store Data - 2017'!$J2140)</f>
        <v>0.1111111111111111</v>
      </c>
      <c r="L2140" s="13" t="s">
        <v>25</v>
      </c>
      <c r="M2140" s="13" t="s">
        <v>26</v>
      </c>
      <c r="N2140" s="13" t="s">
        <v>133</v>
      </c>
      <c r="O2140" s="13" t="s">
        <v>134</v>
      </c>
      <c r="P2140" s="13">
        <v>94122</v>
      </c>
      <c r="Q2140" s="13" t="s">
        <v>120</v>
      </c>
      <c r="R2140" s="13" t="s">
        <v>2986</v>
      </c>
      <c r="S2140" s="13" t="s">
        <v>42</v>
      </c>
      <c r="T2140" s="13" t="s">
        <v>87</v>
      </c>
      <c r="U2140" s="13" t="s">
        <v>2987</v>
      </c>
      <c r="V2140" s="15">
        <v>529.9</v>
      </c>
      <c r="W2140" s="13">
        <v>5</v>
      </c>
      <c r="X2140" s="13">
        <v>0</v>
      </c>
      <c r="Y2140" s="15">
        <v>105.98</v>
      </c>
    </row>
    <row r="2141" spans="1:25" x14ac:dyDescent="0.3">
      <c r="A2141" s="16">
        <v>6518</v>
      </c>
      <c r="B2141" s="16" t="s">
        <v>5174</v>
      </c>
      <c r="C2141" s="21">
        <f>1/COUNTIF(B:B,'Store Data - 2017'!$B2141)</f>
        <v>0.2</v>
      </c>
      <c r="D2141" s="17">
        <v>42993</v>
      </c>
      <c r="E2141" s="17">
        <v>42997</v>
      </c>
      <c r="F2141" s="22" t="str">
        <f>TEXT('Store Data - 2017'!$D2141,"mmmm")</f>
        <v>September</v>
      </c>
      <c r="G2141" s="22" t="str">
        <f>TEXT('Store Data - 2017'!$D2141,"dddd")</f>
        <v>Friday</v>
      </c>
      <c r="H2141" s="16" t="s">
        <v>22</v>
      </c>
      <c r="I2141" s="16" t="s">
        <v>1736</v>
      </c>
      <c r="J2141" s="16" t="s">
        <v>1737</v>
      </c>
      <c r="K2141" s="21">
        <f>1/COUNTIF(J:J,'Store Data - 2017'!$J2141)</f>
        <v>0.1111111111111111</v>
      </c>
      <c r="L2141" s="16" t="s">
        <v>25</v>
      </c>
      <c r="M2141" s="16" t="s">
        <v>26</v>
      </c>
      <c r="N2141" s="16" t="s">
        <v>133</v>
      </c>
      <c r="O2141" s="16" t="s">
        <v>134</v>
      </c>
      <c r="P2141" s="16">
        <v>94122</v>
      </c>
      <c r="Q2141" s="16" t="s">
        <v>120</v>
      </c>
      <c r="R2141" s="16" t="s">
        <v>3441</v>
      </c>
      <c r="S2141" s="16" t="s">
        <v>31</v>
      </c>
      <c r="T2141" s="16" t="s">
        <v>146</v>
      </c>
      <c r="U2141" s="16" t="s">
        <v>3442</v>
      </c>
      <c r="V2141" s="18">
        <v>99.3</v>
      </c>
      <c r="W2141" s="16">
        <v>10</v>
      </c>
      <c r="X2141" s="16">
        <v>0</v>
      </c>
      <c r="Y2141" s="18">
        <v>41.706000000000003</v>
      </c>
    </row>
    <row r="2142" spans="1:25" x14ac:dyDescent="0.3">
      <c r="A2142" s="13">
        <v>6519</v>
      </c>
      <c r="B2142" s="13" t="s">
        <v>5174</v>
      </c>
      <c r="C2142" s="21">
        <f>1/COUNTIF(B:B,'Store Data - 2017'!$B2142)</f>
        <v>0.2</v>
      </c>
      <c r="D2142" s="14">
        <v>42993</v>
      </c>
      <c r="E2142" s="14">
        <v>42997</v>
      </c>
      <c r="F2142" s="22" t="str">
        <f>TEXT('Store Data - 2017'!$D2142,"mmmm")</f>
        <v>September</v>
      </c>
      <c r="G2142" s="22" t="str">
        <f>TEXT('Store Data - 2017'!$D2142,"dddd")</f>
        <v>Friday</v>
      </c>
      <c r="H2142" s="13" t="s">
        <v>22</v>
      </c>
      <c r="I2142" s="13" t="s">
        <v>1736</v>
      </c>
      <c r="J2142" s="13" t="s">
        <v>1737</v>
      </c>
      <c r="K2142" s="21">
        <f>1/COUNTIF(J:J,'Store Data - 2017'!$J2142)</f>
        <v>0.1111111111111111</v>
      </c>
      <c r="L2142" s="13" t="s">
        <v>25</v>
      </c>
      <c r="M2142" s="13" t="s">
        <v>26</v>
      </c>
      <c r="N2142" s="13" t="s">
        <v>133</v>
      </c>
      <c r="O2142" s="13" t="s">
        <v>134</v>
      </c>
      <c r="P2142" s="13">
        <v>94122</v>
      </c>
      <c r="Q2142" s="13" t="s">
        <v>120</v>
      </c>
      <c r="R2142" s="13" t="s">
        <v>2662</v>
      </c>
      <c r="S2142" s="13" t="s">
        <v>31</v>
      </c>
      <c r="T2142" s="13" t="s">
        <v>190</v>
      </c>
      <c r="U2142" s="13" t="s">
        <v>2663</v>
      </c>
      <c r="V2142" s="15">
        <v>108.96</v>
      </c>
      <c r="W2142" s="13">
        <v>2</v>
      </c>
      <c r="X2142" s="13">
        <v>0</v>
      </c>
      <c r="Y2142" s="15">
        <v>30.508800000000001</v>
      </c>
    </row>
    <row r="2143" spans="1:25" x14ac:dyDescent="0.3">
      <c r="A2143" s="16">
        <v>6520</v>
      </c>
      <c r="B2143" s="16" t="s">
        <v>5174</v>
      </c>
      <c r="C2143" s="21">
        <f>1/COUNTIF(B:B,'Store Data - 2017'!$B2143)</f>
        <v>0.2</v>
      </c>
      <c r="D2143" s="17">
        <v>42993</v>
      </c>
      <c r="E2143" s="17">
        <v>42997</v>
      </c>
      <c r="F2143" s="22" t="str">
        <f>TEXT('Store Data - 2017'!$D2143,"mmmm")</f>
        <v>September</v>
      </c>
      <c r="G2143" s="22" t="str">
        <f>TEXT('Store Data - 2017'!$D2143,"dddd")</f>
        <v>Friday</v>
      </c>
      <c r="H2143" s="16" t="s">
        <v>22</v>
      </c>
      <c r="I2143" s="16" t="s">
        <v>1736</v>
      </c>
      <c r="J2143" s="16" t="s">
        <v>1737</v>
      </c>
      <c r="K2143" s="21">
        <f>1/COUNTIF(J:J,'Store Data - 2017'!$J2143)</f>
        <v>0.1111111111111111</v>
      </c>
      <c r="L2143" s="16" t="s">
        <v>25</v>
      </c>
      <c r="M2143" s="16" t="s">
        <v>26</v>
      </c>
      <c r="N2143" s="16" t="s">
        <v>133</v>
      </c>
      <c r="O2143" s="16" t="s">
        <v>134</v>
      </c>
      <c r="P2143" s="16">
        <v>94122</v>
      </c>
      <c r="Q2143" s="16" t="s">
        <v>120</v>
      </c>
      <c r="R2143" s="16" t="s">
        <v>5175</v>
      </c>
      <c r="S2143" s="16" t="s">
        <v>31</v>
      </c>
      <c r="T2143" s="16" t="s">
        <v>84</v>
      </c>
      <c r="U2143" s="16" t="s">
        <v>5176</v>
      </c>
      <c r="V2143" s="18">
        <v>2.6880000000000002</v>
      </c>
      <c r="W2143" s="16">
        <v>1</v>
      </c>
      <c r="X2143" s="16">
        <v>0.2</v>
      </c>
      <c r="Y2143" s="18">
        <v>0.84</v>
      </c>
    </row>
    <row r="2144" spans="1:25" x14ac:dyDescent="0.3">
      <c r="A2144" s="13">
        <v>6521</v>
      </c>
      <c r="B2144" s="13" t="s">
        <v>5177</v>
      </c>
      <c r="C2144" s="21">
        <f>1/COUNTIF(B:B,'Store Data - 2017'!$B2144)</f>
        <v>0.33333333333333331</v>
      </c>
      <c r="D2144" s="14">
        <v>42751</v>
      </c>
      <c r="E2144" s="14">
        <v>42753</v>
      </c>
      <c r="F2144" s="22" t="str">
        <f>TEXT('Store Data - 2017'!$D2144,"mmmm")</f>
        <v>January</v>
      </c>
      <c r="G2144" s="22" t="str">
        <f>TEXT('Store Data - 2017'!$D2144,"dddd")</f>
        <v>Monday</v>
      </c>
      <c r="H2144" s="13" t="s">
        <v>35</v>
      </c>
      <c r="I2144" s="13" t="s">
        <v>1573</v>
      </c>
      <c r="J2144" s="13" t="s">
        <v>1574</v>
      </c>
      <c r="K2144" s="21">
        <f>1/COUNTIF(J:J,'Store Data - 2017'!$J2144)</f>
        <v>0.25</v>
      </c>
      <c r="L2144" s="13" t="s">
        <v>25</v>
      </c>
      <c r="M2144" s="13" t="s">
        <v>26</v>
      </c>
      <c r="N2144" s="13" t="s">
        <v>75</v>
      </c>
      <c r="O2144" s="13" t="s">
        <v>76</v>
      </c>
      <c r="P2144" s="13">
        <v>49201</v>
      </c>
      <c r="Q2144" s="13" t="s">
        <v>51</v>
      </c>
      <c r="R2144" s="13" t="s">
        <v>2886</v>
      </c>
      <c r="S2144" s="13" t="s">
        <v>31</v>
      </c>
      <c r="T2144" s="13" t="s">
        <v>84</v>
      </c>
      <c r="U2144" s="13" t="s">
        <v>2887</v>
      </c>
      <c r="V2144" s="15">
        <v>5443.96</v>
      </c>
      <c r="W2144" s="13">
        <v>4</v>
      </c>
      <c r="X2144" s="13">
        <v>0</v>
      </c>
      <c r="Y2144" s="15">
        <v>2504.2215999999999</v>
      </c>
    </row>
    <row r="2145" spans="1:25" x14ac:dyDescent="0.3">
      <c r="A2145" s="16">
        <v>6522</v>
      </c>
      <c r="B2145" s="16" t="s">
        <v>5177</v>
      </c>
      <c r="C2145" s="21">
        <f>1/COUNTIF(B:B,'Store Data - 2017'!$B2145)</f>
        <v>0.33333333333333331</v>
      </c>
      <c r="D2145" s="17">
        <v>42751</v>
      </c>
      <c r="E2145" s="17">
        <v>42753</v>
      </c>
      <c r="F2145" s="22" t="str">
        <f>TEXT('Store Data - 2017'!$D2145,"mmmm")</f>
        <v>January</v>
      </c>
      <c r="G2145" s="22" t="str">
        <f>TEXT('Store Data - 2017'!$D2145,"dddd")</f>
        <v>Monday</v>
      </c>
      <c r="H2145" s="16" t="s">
        <v>35</v>
      </c>
      <c r="I2145" s="16" t="s">
        <v>1573</v>
      </c>
      <c r="J2145" s="16" t="s">
        <v>1574</v>
      </c>
      <c r="K2145" s="21">
        <f>1/COUNTIF(J:J,'Store Data - 2017'!$J2145)</f>
        <v>0.25</v>
      </c>
      <c r="L2145" s="16" t="s">
        <v>25</v>
      </c>
      <c r="M2145" s="16" t="s">
        <v>26</v>
      </c>
      <c r="N2145" s="16" t="s">
        <v>75</v>
      </c>
      <c r="O2145" s="16" t="s">
        <v>76</v>
      </c>
      <c r="P2145" s="16">
        <v>49201</v>
      </c>
      <c r="Q2145" s="16" t="s">
        <v>51</v>
      </c>
      <c r="R2145" s="16" t="s">
        <v>4358</v>
      </c>
      <c r="S2145" s="16" t="s">
        <v>42</v>
      </c>
      <c r="T2145" s="16" t="s">
        <v>43</v>
      </c>
      <c r="U2145" s="16" t="s">
        <v>4359</v>
      </c>
      <c r="V2145" s="18">
        <v>302.67</v>
      </c>
      <c r="W2145" s="16">
        <v>3</v>
      </c>
      <c r="X2145" s="16">
        <v>0</v>
      </c>
      <c r="Y2145" s="18">
        <v>72.640799999999999</v>
      </c>
    </row>
    <row r="2146" spans="1:25" x14ac:dyDescent="0.3">
      <c r="A2146" s="13">
        <v>6523</v>
      </c>
      <c r="B2146" s="13" t="s">
        <v>5177</v>
      </c>
      <c r="C2146" s="21">
        <f>1/COUNTIF(B:B,'Store Data - 2017'!$B2146)</f>
        <v>0.33333333333333331</v>
      </c>
      <c r="D2146" s="14">
        <v>42751</v>
      </c>
      <c r="E2146" s="14">
        <v>42753</v>
      </c>
      <c r="F2146" s="22" t="str">
        <f>TEXT('Store Data - 2017'!$D2146,"mmmm")</f>
        <v>January</v>
      </c>
      <c r="G2146" s="22" t="str">
        <f>TEXT('Store Data - 2017'!$D2146,"dddd")</f>
        <v>Monday</v>
      </c>
      <c r="H2146" s="13" t="s">
        <v>35</v>
      </c>
      <c r="I2146" s="13" t="s">
        <v>1573</v>
      </c>
      <c r="J2146" s="13" t="s">
        <v>1574</v>
      </c>
      <c r="K2146" s="21">
        <f>1/COUNTIF(J:J,'Store Data - 2017'!$J2146)</f>
        <v>0.25</v>
      </c>
      <c r="L2146" s="13" t="s">
        <v>25</v>
      </c>
      <c r="M2146" s="13" t="s">
        <v>26</v>
      </c>
      <c r="N2146" s="13" t="s">
        <v>75</v>
      </c>
      <c r="O2146" s="13" t="s">
        <v>76</v>
      </c>
      <c r="P2146" s="13">
        <v>49201</v>
      </c>
      <c r="Q2146" s="13" t="s">
        <v>51</v>
      </c>
      <c r="R2146" s="13" t="s">
        <v>5178</v>
      </c>
      <c r="S2146" s="13" t="s">
        <v>31</v>
      </c>
      <c r="T2146" s="13" t="s">
        <v>32</v>
      </c>
      <c r="U2146" s="13" t="s">
        <v>5179</v>
      </c>
      <c r="V2146" s="15">
        <v>56.07</v>
      </c>
      <c r="W2146" s="13">
        <v>7</v>
      </c>
      <c r="X2146" s="13">
        <v>0</v>
      </c>
      <c r="Y2146" s="15">
        <v>25.2315</v>
      </c>
    </row>
    <row r="2147" spans="1:25" x14ac:dyDescent="0.3">
      <c r="A2147" s="16">
        <v>6532</v>
      </c>
      <c r="B2147" s="16" t="s">
        <v>5180</v>
      </c>
      <c r="C2147" s="21">
        <f>1/COUNTIF(B:B,'Store Data - 2017'!$B2147)</f>
        <v>0.33333333333333331</v>
      </c>
      <c r="D2147" s="17">
        <v>43073</v>
      </c>
      <c r="E2147" s="17">
        <v>43077</v>
      </c>
      <c r="F2147" s="22" t="str">
        <f>TEXT('Store Data - 2017'!$D2147,"mmmm")</f>
        <v>December</v>
      </c>
      <c r="G2147" s="22" t="str">
        <f>TEXT('Store Data - 2017'!$D2147,"dddd")</f>
        <v>Monday</v>
      </c>
      <c r="H2147" s="16" t="s">
        <v>22</v>
      </c>
      <c r="I2147" s="16" t="s">
        <v>2111</v>
      </c>
      <c r="J2147" s="16" t="s">
        <v>2112</v>
      </c>
      <c r="K2147" s="21">
        <f>1/COUNTIF(J:J,'Store Data - 2017'!$J2147)</f>
        <v>0.125</v>
      </c>
      <c r="L2147" s="16" t="s">
        <v>25</v>
      </c>
      <c r="M2147" s="16" t="s">
        <v>26</v>
      </c>
      <c r="N2147" s="16" t="s">
        <v>107</v>
      </c>
      <c r="O2147" s="16" t="s">
        <v>108</v>
      </c>
      <c r="P2147" s="16">
        <v>55901</v>
      </c>
      <c r="Q2147" s="16" t="s">
        <v>51</v>
      </c>
      <c r="R2147" s="16" t="s">
        <v>3445</v>
      </c>
      <c r="S2147" s="16" t="s">
        <v>31</v>
      </c>
      <c r="T2147" s="16" t="s">
        <v>146</v>
      </c>
      <c r="U2147" s="16" t="s">
        <v>3446</v>
      </c>
      <c r="V2147" s="18">
        <v>8.8000000000000007</v>
      </c>
      <c r="W2147" s="16">
        <v>5</v>
      </c>
      <c r="X2147" s="16">
        <v>0</v>
      </c>
      <c r="Y2147" s="18">
        <v>2.552</v>
      </c>
    </row>
    <row r="2148" spans="1:25" x14ac:dyDescent="0.3">
      <c r="A2148" s="13">
        <v>6533</v>
      </c>
      <c r="B2148" s="13" t="s">
        <v>5180</v>
      </c>
      <c r="C2148" s="21">
        <f>1/COUNTIF(B:B,'Store Data - 2017'!$B2148)</f>
        <v>0.33333333333333331</v>
      </c>
      <c r="D2148" s="14">
        <v>43073</v>
      </c>
      <c r="E2148" s="14">
        <v>43077</v>
      </c>
      <c r="F2148" s="22" t="str">
        <f>TEXT('Store Data - 2017'!$D2148,"mmmm")</f>
        <v>December</v>
      </c>
      <c r="G2148" s="22" t="str">
        <f>TEXT('Store Data - 2017'!$D2148,"dddd")</f>
        <v>Monday</v>
      </c>
      <c r="H2148" s="13" t="s">
        <v>22</v>
      </c>
      <c r="I2148" s="13" t="s">
        <v>2111</v>
      </c>
      <c r="J2148" s="13" t="s">
        <v>2112</v>
      </c>
      <c r="K2148" s="21">
        <f>1/COUNTIF(J:J,'Store Data - 2017'!$J2148)</f>
        <v>0.125</v>
      </c>
      <c r="L2148" s="13" t="s">
        <v>25</v>
      </c>
      <c r="M2148" s="13" t="s">
        <v>26</v>
      </c>
      <c r="N2148" s="13" t="s">
        <v>107</v>
      </c>
      <c r="O2148" s="13" t="s">
        <v>108</v>
      </c>
      <c r="P2148" s="13">
        <v>55901</v>
      </c>
      <c r="Q2148" s="13" t="s">
        <v>51</v>
      </c>
      <c r="R2148" s="13" t="s">
        <v>5181</v>
      </c>
      <c r="S2148" s="13" t="s">
        <v>61</v>
      </c>
      <c r="T2148" s="13" t="s">
        <v>110</v>
      </c>
      <c r="U2148" s="13" t="s">
        <v>5182</v>
      </c>
      <c r="V2148" s="15">
        <v>142.80000000000001</v>
      </c>
      <c r="W2148" s="13">
        <v>1</v>
      </c>
      <c r="X2148" s="13">
        <v>0</v>
      </c>
      <c r="Y2148" s="15">
        <v>29.988</v>
      </c>
    </row>
    <row r="2149" spans="1:25" x14ac:dyDescent="0.3">
      <c r="A2149" s="16">
        <v>6534</v>
      </c>
      <c r="B2149" s="16" t="s">
        <v>5180</v>
      </c>
      <c r="C2149" s="21">
        <f>1/COUNTIF(B:B,'Store Data - 2017'!$B2149)</f>
        <v>0.33333333333333331</v>
      </c>
      <c r="D2149" s="17">
        <v>43073</v>
      </c>
      <c r="E2149" s="17">
        <v>43077</v>
      </c>
      <c r="F2149" s="22" t="str">
        <f>TEXT('Store Data - 2017'!$D2149,"mmmm")</f>
        <v>December</v>
      </c>
      <c r="G2149" s="22" t="str">
        <f>TEXT('Store Data - 2017'!$D2149,"dddd")</f>
        <v>Monday</v>
      </c>
      <c r="H2149" s="16" t="s">
        <v>22</v>
      </c>
      <c r="I2149" s="16" t="s">
        <v>2111</v>
      </c>
      <c r="J2149" s="16" t="s">
        <v>2112</v>
      </c>
      <c r="K2149" s="21">
        <f>1/COUNTIF(J:J,'Store Data - 2017'!$J2149)</f>
        <v>0.125</v>
      </c>
      <c r="L2149" s="16" t="s">
        <v>25</v>
      </c>
      <c r="M2149" s="16" t="s">
        <v>26</v>
      </c>
      <c r="N2149" s="16" t="s">
        <v>107</v>
      </c>
      <c r="O2149" s="16" t="s">
        <v>108</v>
      </c>
      <c r="P2149" s="16">
        <v>55901</v>
      </c>
      <c r="Q2149" s="16" t="s">
        <v>51</v>
      </c>
      <c r="R2149" s="16" t="s">
        <v>3793</v>
      </c>
      <c r="S2149" s="16" t="s">
        <v>61</v>
      </c>
      <c r="T2149" s="16" t="s">
        <v>110</v>
      </c>
      <c r="U2149" s="16" t="s">
        <v>3794</v>
      </c>
      <c r="V2149" s="18">
        <v>399.95</v>
      </c>
      <c r="W2149" s="16">
        <v>5</v>
      </c>
      <c r="X2149" s="16">
        <v>0</v>
      </c>
      <c r="Y2149" s="18">
        <v>143.982</v>
      </c>
    </row>
    <row r="2150" spans="1:25" x14ac:dyDescent="0.3">
      <c r="A2150" s="13">
        <v>6541</v>
      </c>
      <c r="B2150" s="13" t="s">
        <v>5183</v>
      </c>
      <c r="C2150" s="21">
        <f>1/COUNTIF(B:B,'Store Data - 2017'!$B2150)</f>
        <v>0.25</v>
      </c>
      <c r="D2150" s="14">
        <v>43055</v>
      </c>
      <c r="E2150" s="14">
        <v>43058</v>
      </c>
      <c r="F2150" s="22" t="str">
        <f>TEXT('Store Data - 2017'!$D2150,"mmmm")</f>
        <v>November</v>
      </c>
      <c r="G2150" s="22" t="str">
        <f>TEXT('Store Data - 2017'!$D2150,"dddd")</f>
        <v>Thursday</v>
      </c>
      <c r="H2150" s="13" t="s">
        <v>80</v>
      </c>
      <c r="I2150" s="13" t="s">
        <v>2363</v>
      </c>
      <c r="J2150" s="13" t="s">
        <v>2364</v>
      </c>
      <c r="K2150" s="21">
        <f>1/COUNTIF(J:J,'Store Data - 2017'!$J2150)</f>
        <v>0.1111111111111111</v>
      </c>
      <c r="L2150" s="13" t="s">
        <v>25</v>
      </c>
      <c r="M2150" s="13" t="s">
        <v>26</v>
      </c>
      <c r="N2150" s="13" t="s">
        <v>432</v>
      </c>
      <c r="O2150" s="13" t="s">
        <v>433</v>
      </c>
      <c r="P2150" s="13">
        <v>98103</v>
      </c>
      <c r="Q2150" s="13" t="s">
        <v>120</v>
      </c>
      <c r="R2150" s="13" t="s">
        <v>5184</v>
      </c>
      <c r="S2150" s="13" t="s">
        <v>31</v>
      </c>
      <c r="T2150" s="13" t="s">
        <v>32</v>
      </c>
      <c r="U2150" s="13" t="s">
        <v>5185</v>
      </c>
      <c r="V2150" s="15">
        <v>73.680000000000007</v>
      </c>
      <c r="W2150" s="13">
        <v>6</v>
      </c>
      <c r="X2150" s="13">
        <v>0</v>
      </c>
      <c r="Y2150" s="15">
        <v>34.629600000000003</v>
      </c>
    </row>
    <row r="2151" spans="1:25" x14ac:dyDescent="0.3">
      <c r="A2151" s="16">
        <v>6542</v>
      </c>
      <c r="B2151" s="16" t="s">
        <v>5183</v>
      </c>
      <c r="C2151" s="21">
        <f>1/COUNTIF(B:B,'Store Data - 2017'!$B2151)</f>
        <v>0.25</v>
      </c>
      <c r="D2151" s="17">
        <v>43055</v>
      </c>
      <c r="E2151" s="17">
        <v>43058</v>
      </c>
      <c r="F2151" s="22" t="str">
        <f>TEXT('Store Data - 2017'!$D2151,"mmmm")</f>
        <v>November</v>
      </c>
      <c r="G2151" s="22" t="str">
        <f>TEXT('Store Data - 2017'!$D2151,"dddd")</f>
        <v>Thursday</v>
      </c>
      <c r="H2151" s="16" t="s">
        <v>80</v>
      </c>
      <c r="I2151" s="16" t="s">
        <v>2363</v>
      </c>
      <c r="J2151" s="16" t="s">
        <v>2364</v>
      </c>
      <c r="K2151" s="21">
        <f>1/COUNTIF(J:J,'Store Data - 2017'!$J2151)</f>
        <v>0.1111111111111111</v>
      </c>
      <c r="L2151" s="16" t="s">
        <v>25</v>
      </c>
      <c r="M2151" s="16" t="s">
        <v>26</v>
      </c>
      <c r="N2151" s="16" t="s">
        <v>432</v>
      </c>
      <c r="O2151" s="16" t="s">
        <v>433</v>
      </c>
      <c r="P2151" s="16">
        <v>98103</v>
      </c>
      <c r="Q2151" s="16" t="s">
        <v>120</v>
      </c>
      <c r="R2151" s="16" t="s">
        <v>5186</v>
      </c>
      <c r="S2151" s="16" t="s">
        <v>42</v>
      </c>
      <c r="T2151" s="16" t="s">
        <v>87</v>
      </c>
      <c r="U2151" s="16" t="s">
        <v>5187</v>
      </c>
      <c r="V2151" s="18">
        <v>139.91999999999999</v>
      </c>
      <c r="W2151" s="16">
        <v>2</v>
      </c>
      <c r="X2151" s="16">
        <v>0</v>
      </c>
      <c r="Y2151" s="18">
        <v>23.7864</v>
      </c>
    </row>
    <row r="2152" spans="1:25" x14ac:dyDescent="0.3">
      <c r="A2152" s="13">
        <v>6543</v>
      </c>
      <c r="B2152" s="13" t="s">
        <v>5183</v>
      </c>
      <c r="C2152" s="21">
        <f>1/COUNTIF(B:B,'Store Data - 2017'!$B2152)</f>
        <v>0.25</v>
      </c>
      <c r="D2152" s="14">
        <v>43055</v>
      </c>
      <c r="E2152" s="14">
        <v>43058</v>
      </c>
      <c r="F2152" s="22" t="str">
        <f>TEXT('Store Data - 2017'!$D2152,"mmmm")</f>
        <v>November</v>
      </c>
      <c r="G2152" s="22" t="str">
        <f>TEXT('Store Data - 2017'!$D2152,"dddd")</f>
        <v>Thursday</v>
      </c>
      <c r="H2152" s="13" t="s">
        <v>80</v>
      </c>
      <c r="I2152" s="13" t="s">
        <v>2363</v>
      </c>
      <c r="J2152" s="13" t="s">
        <v>2364</v>
      </c>
      <c r="K2152" s="21">
        <f>1/COUNTIF(J:J,'Store Data - 2017'!$J2152)</f>
        <v>0.1111111111111111</v>
      </c>
      <c r="L2152" s="13" t="s">
        <v>25</v>
      </c>
      <c r="M2152" s="13" t="s">
        <v>26</v>
      </c>
      <c r="N2152" s="13" t="s">
        <v>432</v>
      </c>
      <c r="O2152" s="13" t="s">
        <v>433</v>
      </c>
      <c r="P2152" s="13">
        <v>98103</v>
      </c>
      <c r="Q2152" s="13" t="s">
        <v>120</v>
      </c>
      <c r="R2152" s="13" t="s">
        <v>4895</v>
      </c>
      <c r="S2152" s="13" t="s">
        <v>61</v>
      </c>
      <c r="T2152" s="13" t="s">
        <v>62</v>
      </c>
      <c r="U2152" s="13" t="s">
        <v>4896</v>
      </c>
      <c r="V2152" s="15">
        <v>107.88</v>
      </c>
      <c r="W2152" s="13">
        <v>3</v>
      </c>
      <c r="X2152" s="13">
        <v>0.2</v>
      </c>
      <c r="Y2152" s="15">
        <v>10.788</v>
      </c>
    </row>
    <row r="2153" spans="1:25" x14ac:dyDescent="0.3">
      <c r="A2153" s="16">
        <v>6544</v>
      </c>
      <c r="B2153" s="16" t="s">
        <v>5183</v>
      </c>
      <c r="C2153" s="21">
        <f>1/COUNTIF(B:B,'Store Data - 2017'!$B2153)</f>
        <v>0.25</v>
      </c>
      <c r="D2153" s="17">
        <v>43055</v>
      </c>
      <c r="E2153" s="17">
        <v>43058</v>
      </c>
      <c r="F2153" s="22" t="str">
        <f>TEXT('Store Data - 2017'!$D2153,"mmmm")</f>
        <v>November</v>
      </c>
      <c r="G2153" s="22" t="str">
        <f>TEXT('Store Data - 2017'!$D2153,"dddd")</f>
        <v>Thursday</v>
      </c>
      <c r="H2153" s="16" t="s">
        <v>80</v>
      </c>
      <c r="I2153" s="16" t="s">
        <v>2363</v>
      </c>
      <c r="J2153" s="16" t="s">
        <v>2364</v>
      </c>
      <c r="K2153" s="21">
        <f>1/COUNTIF(J:J,'Store Data - 2017'!$J2153)</f>
        <v>0.1111111111111111</v>
      </c>
      <c r="L2153" s="16" t="s">
        <v>25</v>
      </c>
      <c r="M2153" s="16" t="s">
        <v>26</v>
      </c>
      <c r="N2153" s="16" t="s">
        <v>432</v>
      </c>
      <c r="O2153" s="16" t="s">
        <v>433</v>
      </c>
      <c r="P2153" s="16">
        <v>98103</v>
      </c>
      <c r="Q2153" s="16" t="s">
        <v>120</v>
      </c>
      <c r="R2153" s="16" t="s">
        <v>4145</v>
      </c>
      <c r="S2153" s="16" t="s">
        <v>31</v>
      </c>
      <c r="T2153" s="16" t="s">
        <v>70</v>
      </c>
      <c r="U2153" s="16" t="s">
        <v>4146</v>
      </c>
      <c r="V2153" s="18">
        <v>33.29</v>
      </c>
      <c r="W2153" s="16">
        <v>1</v>
      </c>
      <c r="X2153" s="16">
        <v>0</v>
      </c>
      <c r="Y2153" s="18">
        <v>7.9896000000000003</v>
      </c>
    </row>
    <row r="2154" spans="1:25" x14ac:dyDescent="0.3">
      <c r="A2154" s="13">
        <v>6545</v>
      </c>
      <c r="B2154" s="13" t="s">
        <v>5188</v>
      </c>
      <c r="C2154" s="21">
        <f>1/COUNTIF(B:B,'Store Data - 2017'!$B2154)</f>
        <v>0.33333333333333331</v>
      </c>
      <c r="D2154" s="14">
        <v>42869</v>
      </c>
      <c r="E2154" s="14">
        <v>42873</v>
      </c>
      <c r="F2154" s="22" t="str">
        <f>TEXT('Store Data - 2017'!$D2154,"mmmm")</f>
        <v>May</v>
      </c>
      <c r="G2154" s="22" t="str">
        <f>TEXT('Store Data - 2017'!$D2154,"dddd")</f>
        <v>Sunday</v>
      </c>
      <c r="H2154" s="13" t="s">
        <v>22</v>
      </c>
      <c r="I2154" s="13" t="s">
        <v>4506</v>
      </c>
      <c r="J2154" s="13" t="s">
        <v>4507</v>
      </c>
      <c r="K2154" s="21">
        <f>1/COUNTIF(J:J,'Store Data - 2017'!$J2154)</f>
        <v>0.2</v>
      </c>
      <c r="L2154" s="13" t="s">
        <v>25</v>
      </c>
      <c r="M2154" s="13" t="s">
        <v>26</v>
      </c>
      <c r="N2154" s="13" t="s">
        <v>773</v>
      </c>
      <c r="O2154" s="13" t="s">
        <v>166</v>
      </c>
      <c r="P2154" s="13">
        <v>44105</v>
      </c>
      <c r="Q2154" s="13" t="s">
        <v>40</v>
      </c>
      <c r="R2154" s="13" t="s">
        <v>5189</v>
      </c>
      <c r="S2154" s="13" t="s">
        <v>31</v>
      </c>
      <c r="T2154" s="13" t="s">
        <v>84</v>
      </c>
      <c r="U2154" s="13" t="s">
        <v>5190</v>
      </c>
      <c r="V2154" s="15">
        <v>58.17</v>
      </c>
      <c r="W2154" s="13">
        <v>5</v>
      </c>
      <c r="X2154" s="13">
        <v>0.7</v>
      </c>
      <c r="Y2154" s="15">
        <v>-46.536000000000001</v>
      </c>
    </row>
    <row r="2155" spans="1:25" x14ac:dyDescent="0.3">
      <c r="A2155" s="16">
        <v>6546</v>
      </c>
      <c r="B2155" s="16" t="s">
        <v>5188</v>
      </c>
      <c r="C2155" s="21">
        <f>1/COUNTIF(B:B,'Store Data - 2017'!$B2155)</f>
        <v>0.33333333333333331</v>
      </c>
      <c r="D2155" s="17">
        <v>42869</v>
      </c>
      <c r="E2155" s="17">
        <v>42873</v>
      </c>
      <c r="F2155" s="22" t="str">
        <f>TEXT('Store Data - 2017'!$D2155,"mmmm")</f>
        <v>May</v>
      </c>
      <c r="G2155" s="22" t="str">
        <f>TEXT('Store Data - 2017'!$D2155,"dddd")</f>
        <v>Sunday</v>
      </c>
      <c r="H2155" s="16" t="s">
        <v>22</v>
      </c>
      <c r="I2155" s="16" t="s">
        <v>4506</v>
      </c>
      <c r="J2155" s="16" t="s">
        <v>4507</v>
      </c>
      <c r="K2155" s="21">
        <f>1/COUNTIF(J:J,'Store Data - 2017'!$J2155)</f>
        <v>0.2</v>
      </c>
      <c r="L2155" s="16" t="s">
        <v>25</v>
      </c>
      <c r="M2155" s="16" t="s">
        <v>26</v>
      </c>
      <c r="N2155" s="16" t="s">
        <v>773</v>
      </c>
      <c r="O2155" s="16" t="s">
        <v>166</v>
      </c>
      <c r="P2155" s="16">
        <v>44105</v>
      </c>
      <c r="Q2155" s="16" t="s">
        <v>40</v>
      </c>
      <c r="R2155" s="16" t="s">
        <v>5191</v>
      </c>
      <c r="S2155" s="16" t="s">
        <v>31</v>
      </c>
      <c r="T2155" s="16" t="s">
        <v>113</v>
      </c>
      <c r="U2155" s="16" t="s">
        <v>5192</v>
      </c>
      <c r="V2155" s="18">
        <v>5.04</v>
      </c>
      <c r="W2155" s="16">
        <v>2</v>
      </c>
      <c r="X2155" s="16">
        <v>0.2</v>
      </c>
      <c r="Y2155" s="18">
        <v>1.764</v>
      </c>
    </row>
    <row r="2156" spans="1:25" x14ac:dyDescent="0.3">
      <c r="A2156" s="13">
        <v>6547</v>
      </c>
      <c r="B2156" s="13" t="s">
        <v>5188</v>
      </c>
      <c r="C2156" s="21">
        <f>1/COUNTIF(B:B,'Store Data - 2017'!$B2156)</f>
        <v>0.33333333333333331</v>
      </c>
      <c r="D2156" s="14">
        <v>42869</v>
      </c>
      <c r="E2156" s="14">
        <v>42873</v>
      </c>
      <c r="F2156" s="22" t="str">
        <f>TEXT('Store Data - 2017'!$D2156,"mmmm")</f>
        <v>May</v>
      </c>
      <c r="G2156" s="22" t="str">
        <f>TEXT('Store Data - 2017'!$D2156,"dddd")</f>
        <v>Sunday</v>
      </c>
      <c r="H2156" s="13" t="s">
        <v>22</v>
      </c>
      <c r="I2156" s="13" t="s">
        <v>4506</v>
      </c>
      <c r="J2156" s="13" t="s">
        <v>4507</v>
      </c>
      <c r="K2156" s="21">
        <f>1/COUNTIF(J:J,'Store Data - 2017'!$J2156)</f>
        <v>0.2</v>
      </c>
      <c r="L2156" s="13" t="s">
        <v>25</v>
      </c>
      <c r="M2156" s="13" t="s">
        <v>26</v>
      </c>
      <c r="N2156" s="13" t="s">
        <v>773</v>
      </c>
      <c r="O2156" s="13" t="s">
        <v>166</v>
      </c>
      <c r="P2156" s="13">
        <v>44105</v>
      </c>
      <c r="Q2156" s="13" t="s">
        <v>40</v>
      </c>
      <c r="R2156" s="13" t="s">
        <v>5193</v>
      </c>
      <c r="S2156" s="13" t="s">
        <v>31</v>
      </c>
      <c r="T2156" s="13" t="s">
        <v>32</v>
      </c>
      <c r="U2156" s="13" t="s">
        <v>5194</v>
      </c>
      <c r="V2156" s="15">
        <v>24.783999999999999</v>
      </c>
      <c r="W2156" s="13">
        <v>1</v>
      </c>
      <c r="X2156" s="13">
        <v>0.2</v>
      </c>
      <c r="Y2156" s="15">
        <v>7.7450000000000001</v>
      </c>
    </row>
    <row r="2157" spans="1:25" x14ac:dyDescent="0.3">
      <c r="A2157" s="16">
        <v>6552</v>
      </c>
      <c r="B2157" s="16" t="s">
        <v>5195</v>
      </c>
      <c r="C2157" s="21">
        <f>1/COUNTIF(B:B,'Store Data - 2017'!$B2157)</f>
        <v>0.5</v>
      </c>
      <c r="D2157" s="17">
        <v>43085</v>
      </c>
      <c r="E2157" s="17">
        <v>43090</v>
      </c>
      <c r="F2157" s="22" t="str">
        <f>TEXT('Store Data - 2017'!$D2157,"mmmm")</f>
        <v>December</v>
      </c>
      <c r="G2157" s="22" t="str">
        <f>TEXT('Store Data - 2017'!$D2157,"dddd")</f>
        <v>Saturday</v>
      </c>
      <c r="H2157" s="16" t="s">
        <v>35</v>
      </c>
      <c r="I2157" s="16" t="s">
        <v>3729</v>
      </c>
      <c r="J2157" s="16" t="s">
        <v>3730</v>
      </c>
      <c r="K2157" s="21">
        <f>1/COUNTIF(J:J,'Store Data - 2017'!$J2157)</f>
        <v>0.2</v>
      </c>
      <c r="L2157" s="16" t="s">
        <v>48</v>
      </c>
      <c r="M2157" s="16" t="s">
        <v>26</v>
      </c>
      <c r="N2157" s="16" t="s">
        <v>452</v>
      </c>
      <c r="O2157" s="16" t="s">
        <v>134</v>
      </c>
      <c r="P2157" s="16">
        <v>90036</v>
      </c>
      <c r="Q2157" s="16" t="s">
        <v>120</v>
      </c>
      <c r="R2157" s="16" t="s">
        <v>579</v>
      </c>
      <c r="S2157" s="16" t="s">
        <v>31</v>
      </c>
      <c r="T2157" s="16" t="s">
        <v>32</v>
      </c>
      <c r="U2157" s="16" t="s">
        <v>580</v>
      </c>
      <c r="V2157" s="18">
        <v>13.36</v>
      </c>
      <c r="W2157" s="16">
        <v>2</v>
      </c>
      <c r="X2157" s="16">
        <v>0</v>
      </c>
      <c r="Y2157" s="18">
        <v>6.4127999999999998</v>
      </c>
    </row>
    <row r="2158" spans="1:25" x14ac:dyDescent="0.3">
      <c r="A2158" s="13">
        <v>6553</v>
      </c>
      <c r="B2158" s="13" t="s">
        <v>5195</v>
      </c>
      <c r="C2158" s="21">
        <f>1/COUNTIF(B:B,'Store Data - 2017'!$B2158)</f>
        <v>0.5</v>
      </c>
      <c r="D2158" s="14">
        <v>43085</v>
      </c>
      <c r="E2158" s="14">
        <v>43090</v>
      </c>
      <c r="F2158" s="22" t="str">
        <f>TEXT('Store Data - 2017'!$D2158,"mmmm")</f>
        <v>December</v>
      </c>
      <c r="G2158" s="22" t="str">
        <f>TEXT('Store Data - 2017'!$D2158,"dddd")</f>
        <v>Saturday</v>
      </c>
      <c r="H2158" s="13" t="s">
        <v>35</v>
      </c>
      <c r="I2158" s="13" t="s">
        <v>3729</v>
      </c>
      <c r="J2158" s="13" t="s">
        <v>3730</v>
      </c>
      <c r="K2158" s="21">
        <f>1/COUNTIF(J:J,'Store Data - 2017'!$J2158)</f>
        <v>0.2</v>
      </c>
      <c r="L2158" s="13" t="s">
        <v>48</v>
      </c>
      <c r="M2158" s="13" t="s">
        <v>26</v>
      </c>
      <c r="N2158" s="13" t="s">
        <v>452</v>
      </c>
      <c r="O2158" s="13" t="s">
        <v>134</v>
      </c>
      <c r="P2158" s="13">
        <v>90036</v>
      </c>
      <c r="Q2158" s="13" t="s">
        <v>120</v>
      </c>
      <c r="R2158" s="13" t="s">
        <v>2441</v>
      </c>
      <c r="S2158" s="13" t="s">
        <v>31</v>
      </c>
      <c r="T2158" s="13" t="s">
        <v>70</v>
      </c>
      <c r="U2158" s="13" t="s">
        <v>2442</v>
      </c>
      <c r="V2158" s="15">
        <v>158.9</v>
      </c>
      <c r="W2158" s="13">
        <v>5</v>
      </c>
      <c r="X2158" s="13">
        <v>0</v>
      </c>
      <c r="Y2158" s="15">
        <v>7.9450000000000003</v>
      </c>
    </row>
    <row r="2159" spans="1:25" x14ac:dyDescent="0.3">
      <c r="A2159" s="16">
        <v>6562</v>
      </c>
      <c r="B2159" s="16" t="s">
        <v>5196</v>
      </c>
      <c r="C2159" s="21">
        <f>1/COUNTIF(B:B,'Store Data - 2017'!$B2159)</f>
        <v>1</v>
      </c>
      <c r="D2159" s="17">
        <v>42825</v>
      </c>
      <c r="E2159" s="17">
        <v>42827</v>
      </c>
      <c r="F2159" s="22" t="str">
        <f>TEXT('Store Data - 2017'!$D2159,"mmmm")</f>
        <v>March</v>
      </c>
      <c r="G2159" s="22" t="str">
        <f>TEXT('Store Data - 2017'!$D2159,"dddd")</f>
        <v>Friday</v>
      </c>
      <c r="H2159" s="16" t="s">
        <v>80</v>
      </c>
      <c r="I2159" s="16" t="s">
        <v>5197</v>
      </c>
      <c r="J2159" s="16" t="s">
        <v>5198</v>
      </c>
      <c r="K2159" s="21">
        <f>1/COUNTIF(J:J,'Store Data - 2017'!$J2159)</f>
        <v>0.2</v>
      </c>
      <c r="L2159" s="16" t="s">
        <v>57</v>
      </c>
      <c r="M2159" s="16" t="s">
        <v>26</v>
      </c>
      <c r="N2159" s="16" t="s">
        <v>328</v>
      </c>
      <c r="O2159" s="16" t="s">
        <v>50</v>
      </c>
      <c r="P2159" s="16">
        <v>76017</v>
      </c>
      <c r="Q2159" s="16" t="s">
        <v>51</v>
      </c>
      <c r="R2159" s="16" t="s">
        <v>3900</v>
      </c>
      <c r="S2159" s="16" t="s">
        <v>31</v>
      </c>
      <c r="T2159" s="16" t="s">
        <v>190</v>
      </c>
      <c r="U2159" s="16" t="s">
        <v>3901</v>
      </c>
      <c r="V2159" s="18">
        <v>33.619999999999997</v>
      </c>
      <c r="W2159" s="16">
        <v>5</v>
      </c>
      <c r="X2159" s="16">
        <v>0.8</v>
      </c>
      <c r="Y2159" s="18">
        <v>-90.774000000000001</v>
      </c>
    </row>
    <row r="2160" spans="1:25" x14ac:dyDescent="0.3">
      <c r="A2160" s="13">
        <v>6567</v>
      </c>
      <c r="B2160" s="13" t="s">
        <v>5199</v>
      </c>
      <c r="C2160" s="21">
        <f>1/COUNTIF(B:B,'Store Data - 2017'!$B2160)</f>
        <v>0.5</v>
      </c>
      <c r="D2160" s="14">
        <v>42771</v>
      </c>
      <c r="E2160" s="14">
        <v>42774</v>
      </c>
      <c r="F2160" s="22" t="str">
        <f>TEXT('Store Data - 2017'!$D2160,"mmmm")</f>
        <v>February</v>
      </c>
      <c r="G2160" s="22" t="str">
        <f>TEXT('Store Data - 2017'!$D2160,"dddd")</f>
        <v>Sunday</v>
      </c>
      <c r="H2160" s="13" t="s">
        <v>35</v>
      </c>
      <c r="I2160" s="13" t="s">
        <v>3765</v>
      </c>
      <c r="J2160" s="13" t="s">
        <v>3766</v>
      </c>
      <c r="K2160" s="21">
        <f>1/COUNTIF(J:J,'Store Data - 2017'!$J2160)</f>
        <v>0.1111111111111111</v>
      </c>
      <c r="L2160" s="13" t="s">
        <v>25</v>
      </c>
      <c r="M2160" s="13" t="s">
        <v>26</v>
      </c>
      <c r="N2160" s="13" t="s">
        <v>4421</v>
      </c>
      <c r="O2160" s="13" t="s">
        <v>50</v>
      </c>
      <c r="P2160" s="13">
        <v>76706</v>
      </c>
      <c r="Q2160" s="13" t="s">
        <v>51</v>
      </c>
      <c r="R2160" s="13" t="s">
        <v>757</v>
      </c>
      <c r="S2160" s="13" t="s">
        <v>31</v>
      </c>
      <c r="T2160" s="13" t="s">
        <v>84</v>
      </c>
      <c r="U2160" s="13" t="s">
        <v>758</v>
      </c>
      <c r="V2160" s="15">
        <v>243.99199999999999</v>
      </c>
      <c r="W2160" s="13">
        <v>4</v>
      </c>
      <c r="X2160" s="13">
        <v>0.8</v>
      </c>
      <c r="Y2160" s="15">
        <v>-426.98599999999999</v>
      </c>
    </row>
    <row r="2161" spans="1:25" x14ac:dyDescent="0.3">
      <c r="A2161" s="16">
        <v>6568</v>
      </c>
      <c r="B2161" s="16" t="s">
        <v>5199</v>
      </c>
      <c r="C2161" s="21">
        <f>1/COUNTIF(B:B,'Store Data - 2017'!$B2161)</f>
        <v>0.5</v>
      </c>
      <c r="D2161" s="17">
        <v>42771</v>
      </c>
      <c r="E2161" s="17">
        <v>42774</v>
      </c>
      <c r="F2161" s="22" t="str">
        <f>TEXT('Store Data - 2017'!$D2161,"mmmm")</f>
        <v>February</v>
      </c>
      <c r="G2161" s="22" t="str">
        <f>TEXT('Store Data - 2017'!$D2161,"dddd")</f>
        <v>Sunday</v>
      </c>
      <c r="H2161" s="16" t="s">
        <v>35</v>
      </c>
      <c r="I2161" s="16" t="s">
        <v>3765</v>
      </c>
      <c r="J2161" s="16" t="s">
        <v>3766</v>
      </c>
      <c r="K2161" s="21">
        <f>1/COUNTIF(J:J,'Store Data - 2017'!$J2161)</f>
        <v>0.1111111111111111</v>
      </c>
      <c r="L2161" s="16" t="s">
        <v>25</v>
      </c>
      <c r="M2161" s="16" t="s">
        <v>26</v>
      </c>
      <c r="N2161" s="16" t="s">
        <v>4421</v>
      </c>
      <c r="O2161" s="16" t="s">
        <v>50</v>
      </c>
      <c r="P2161" s="16">
        <v>76706</v>
      </c>
      <c r="Q2161" s="16" t="s">
        <v>51</v>
      </c>
      <c r="R2161" s="16" t="s">
        <v>2398</v>
      </c>
      <c r="S2161" s="16" t="s">
        <v>31</v>
      </c>
      <c r="T2161" s="16" t="s">
        <v>146</v>
      </c>
      <c r="U2161" s="16" t="s">
        <v>1157</v>
      </c>
      <c r="V2161" s="18">
        <v>7.12</v>
      </c>
      <c r="W2161" s="16">
        <v>5</v>
      </c>
      <c r="X2161" s="16">
        <v>0.2</v>
      </c>
      <c r="Y2161" s="18">
        <v>0.71199999999999997</v>
      </c>
    </row>
    <row r="2162" spans="1:25" x14ac:dyDescent="0.3">
      <c r="A2162" s="13">
        <v>6576</v>
      </c>
      <c r="B2162" s="13" t="s">
        <v>5200</v>
      </c>
      <c r="C2162" s="21">
        <f>1/COUNTIF(B:B,'Store Data - 2017'!$B2162)</f>
        <v>0.5</v>
      </c>
      <c r="D2162" s="14">
        <v>42797</v>
      </c>
      <c r="E2162" s="14">
        <v>42802</v>
      </c>
      <c r="F2162" s="22" t="str">
        <f>TEXT('Store Data - 2017'!$D2162,"mmmm")</f>
        <v>March</v>
      </c>
      <c r="G2162" s="22" t="str">
        <f>TEXT('Store Data - 2017'!$D2162,"dddd")</f>
        <v>Friday</v>
      </c>
      <c r="H2162" s="13" t="s">
        <v>22</v>
      </c>
      <c r="I2162" s="13" t="s">
        <v>5201</v>
      </c>
      <c r="J2162" s="13" t="s">
        <v>5202</v>
      </c>
      <c r="K2162" s="21">
        <f>1/COUNTIF(J:J,'Store Data - 2017'!$J2162)</f>
        <v>0.5</v>
      </c>
      <c r="L2162" s="13" t="s">
        <v>25</v>
      </c>
      <c r="M2162" s="13" t="s">
        <v>26</v>
      </c>
      <c r="N2162" s="13" t="s">
        <v>452</v>
      </c>
      <c r="O2162" s="13" t="s">
        <v>134</v>
      </c>
      <c r="P2162" s="13">
        <v>90008</v>
      </c>
      <c r="Q2162" s="13" t="s">
        <v>120</v>
      </c>
      <c r="R2162" s="13" t="s">
        <v>3349</v>
      </c>
      <c r="S2162" s="13" t="s">
        <v>61</v>
      </c>
      <c r="T2162" s="13" t="s">
        <v>110</v>
      </c>
      <c r="U2162" s="13" t="s">
        <v>3350</v>
      </c>
      <c r="V2162" s="15">
        <v>1049.44</v>
      </c>
      <c r="W2162" s="13">
        <v>8</v>
      </c>
      <c r="X2162" s="13">
        <v>0</v>
      </c>
      <c r="Y2162" s="15">
        <v>440.76479999999998</v>
      </c>
    </row>
    <row r="2163" spans="1:25" x14ac:dyDescent="0.3">
      <c r="A2163" s="16">
        <v>6577</v>
      </c>
      <c r="B2163" s="16" t="s">
        <v>5200</v>
      </c>
      <c r="C2163" s="21">
        <f>1/COUNTIF(B:B,'Store Data - 2017'!$B2163)</f>
        <v>0.5</v>
      </c>
      <c r="D2163" s="17">
        <v>42797</v>
      </c>
      <c r="E2163" s="17">
        <v>42802</v>
      </c>
      <c r="F2163" s="22" t="str">
        <f>TEXT('Store Data - 2017'!$D2163,"mmmm")</f>
        <v>March</v>
      </c>
      <c r="G2163" s="22" t="str">
        <f>TEXT('Store Data - 2017'!$D2163,"dddd")</f>
        <v>Friday</v>
      </c>
      <c r="H2163" s="16" t="s">
        <v>22</v>
      </c>
      <c r="I2163" s="16" t="s">
        <v>5201</v>
      </c>
      <c r="J2163" s="16" t="s">
        <v>5202</v>
      </c>
      <c r="K2163" s="21">
        <f>1/COUNTIF(J:J,'Store Data - 2017'!$J2163)</f>
        <v>0.5</v>
      </c>
      <c r="L2163" s="16" t="s">
        <v>25</v>
      </c>
      <c r="M2163" s="16" t="s">
        <v>26</v>
      </c>
      <c r="N2163" s="16" t="s">
        <v>452</v>
      </c>
      <c r="O2163" s="16" t="s">
        <v>134</v>
      </c>
      <c r="P2163" s="16">
        <v>90008</v>
      </c>
      <c r="Q2163" s="16" t="s">
        <v>120</v>
      </c>
      <c r="R2163" s="16" t="s">
        <v>4992</v>
      </c>
      <c r="S2163" s="16" t="s">
        <v>42</v>
      </c>
      <c r="T2163" s="16" t="s">
        <v>43</v>
      </c>
      <c r="U2163" s="16" t="s">
        <v>4993</v>
      </c>
      <c r="V2163" s="18">
        <v>170.352</v>
      </c>
      <c r="W2163" s="16">
        <v>3</v>
      </c>
      <c r="X2163" s="16">
        <v>0.2</v>
      </c>
      <c r="Y2163" s="18">
        <v>-17.0352</v>
      </c>
    </row>
    <row r="2164" spans="1:25" x14ac:dyDescent="0.3">
      <c r="A2164" s="13">
        <v>6584</v>
      </c>
      <c r="B2164" s="13" t="s">
        <v>5203</v>
      </c>
      <c r="C2164" s="21">
        <f>1/COUNTIF(B:B,'Store Data - 2017'!$B2164)</f>
        <v>0.14285714285714285</v>
      </c>
      <c r="D2164" s="14">
        <v>42937</v>
      </c>
      <c r="E2164" s="14">
        <v>42943</v>
      </c>
      <c r="F2164" s="22" t="str">
        <f>TEXT('Store Data - 2017'!$D2164,"mmmm")</f>
        <v>July</v>
      </c>
      <c r="G2164" s="22" t="str">
        <f>TEXT('Store Data - 2017'!$D2164,"dddd")</f>
        <v>Friday</v>
      </c>
      <c r="H2164" s="13" t="s">
        <v>22</v>
      </c>
      <c r="I2164" s="13" t="s">
        <v>3865</v>
      </c>
      <c r="J2164" s="13" t="s">
        <v>3866</v>
      </c>
      <c r="K2164" s="21">
        <f>1/COUNTIF(J:J,'Store Data - 2017'!$J2164)</f>
        <v>0.1111111111111111</v>
      </c>
      <c r="L2164" s="13" t="s">
        <v>25</v>
      </c>
      <c r="M2164" s="13" t="s">
        <v>26</v>
      </c>
      <c r="N2164" s="13" t="s">
        <v>2304</v>
      </c>
      <c r="O2164" s="13" t="s">
        <v>329</v>
      </c>
      <c r="P2164" s="13">
        <v>24153</v>
      </c>
      <c r="Q2164" s="13" t="s">
        <v>29</v>
      </c>
      <c r="R2164" s="13" t="s">
        <v>4814</v>
      </c>
      <c r="S2164" s="13" t="s">
        <v>31</v>
      </c>
      <c r="T2164" s="13" t="s">
        <v>146</v>
      </c>
      <c r="U2164" s="13" t="s">
        <v>4815</v>
      </c>
      <c r="V2164" s="15">
        <v>101.94</v>
      </c>
      <c r="W2164" s="13">
        <v>6</v>
      </c>
      <c r="X2164" s="13">
        <v>0</v>
      </c>
      <c r="Y2164" s="15">
        <v>29.5626</v>
      </c>
    </row>
    <row r="2165" spans="1:25" x14ac:dyDescent="0.3">
      <c r="A2165" s="16">
        <v>6585</v>
      </c>
      <c r="B2165" s="16" t="s">
        <v>5203</v>
      </c>
      <c r="C2165" s="21">
        <f>1/COUNTIF(B:B,'Store Data - 2017'!$B2165)</f>
        <v>0.14285714285714285</v>
      </c>
      <c r="D2165" s="17">
        <v>42937</v>
      </c>
      <c r="E2165" s="17">
        <v>42943</v>
      </c>
      <c r="F2165" s="22" t="str">
        <f>TEXT('Store Data - 2017'!$D2165,"mmmm")</f>
        <v>July</v>
      </c>
      <c r="G2165" s="22" t="str">
        <f>TEXT('Store Data - 2017'!$D2165,"dddd")</f>
        <v>Friday</v>
      </c>
      <c r="H2165" s="16" t="s">
        <v>22</v>
      </c>
      <c r="I2165" s="16" t="s">
        <v>3865</v>
      </c>
      <c r="J2165" s="16" t="s">
        <v>3866</v>
      </c>
      <c r="K2165" s="21">
        <f>1/COUNTIF(J:J,'Store Data - 2017'!$J2165)</f>
        <v>0.1111111111111111</v>
      </c>
      <c r="L2165" s="16" t="s">
        <v>25</v>
      </c>
      <c r="M2165" s="16" t="s">
        <v>26</v>
      </c>
      <c r="N2165" s="16" t="s">
        <v>2304</v>
      </c>
      <c r="O2165" s="16" t="s">
        <v>329</v>
      </c>
      <c r="P2165" s="16">
        <v>24153</v>
      </c>
      <c r="Q2165" s="16" t="s">
        <v>29</v>
      </c>
      <c r="R2165" s="16" t="s">
        <v>980</v>
      </c>
      <c r="S2165" s="16" t="s">
        <v>61</v>
      </c>
      <c r="T2165" s="16" t="s">
        <v>62</v>
      </c>
      <c r="U2165" s="16" t="s">
        <v>981</v>
      </c>
      <c r="V2165" s="18">
        <v>271.95999999999998</v>
      </c>
      <c r="W2165" s="16">
        <v>4</v>
      </c>
      <c r="X2165" s="16">
        <v>0</v>
      </c>
      <c r="Y2165" s="18">
        <v>67.989999999999995</v>
      </c>
    </row>
    <row r="2166" spans="1:25" x14ac:dyDescent="0.3">
      <c r="A2166" s="13">
        <v>6586</v>
      </c>
      <c r="B2166" s="13" t="s">
        <v>5203</v>
      </c>
      <c r="C2166" s="21">
        <f>1/COUNTIF(B:B,'Store Data - 2017'!$B2166)</f>
        <v>0.14285714285714285</v>
      </c>
      <c r="D2166" s="14">
        <v>42937</v>
      </c>
      <c r="E2166" s="14">
        <v>42943</v>
      </c>
      <c r="F2166" s="22" t="str">
        <f>TEXT('Store Data - 2017'!$D2166,"mmmm")</f>
        <v>July</v>
      </c>
      <c r="G2166" s="22" t="str">
        <f>TEXT('Store Data - 2017'!$D2166,"dddd")</f>
        <v>Friday</v>
      </c>
      <c r="H2166" s="13" t="s">
        <v>22</v>
      </c>
      <c r="I2166" s="13" t="s">
        <v>3865</v>
      </c>
      <c r="J2166" s="13" t="s">
        <v>3866</v>
      </c>
      <c r="K2166" s="21">
        <f>1/COUNTIF(J:J,'Store Data - 2017'!$J2166)</f>
        <v>0.1111111111111111</v>
      </c>
      <c r="L2166" s="13" t="s">
        <v>25</v>
      </c>
      <c r="M2166" s="13" t="s">
        <v>26</v>
      </c>
      <c r="N2166" s="13" t="s">
        <v>2304</v>
      </c>
      <c r="O2166" s="13" t="s">
        <v>329</v>
      </c>
      <c r="P2166" s="13">
        <v>24153</v>
      </c>
      <c r="Q2166" s="13" t="s">
        <v>29</v>
      </c>
      <c r="R2166" s="13" t="s">
        <v>5204</v>
      </c>
      <c r="S2166" s="13" t="s">
        <v>42</v>
      </c>
      <c r="T2166" s="13" t="s">
        <v>87</v>
      </c>
      <c r="U2166" s="13" t="s">
        <v>5205</v>
      </c>
      <c r="V2166" s="15">
        <v>8.8000000000000007</v>
      </c>
      <c r="W2166" s="13">
        <v>5</v>
      </c>
      <c r="X2166" s="13">
        <v>0</v>
      </c>
      <c r="Y2166" s="15">
        <v>3.8719999999999999</v>
      </c>
    </row>
    <row r="2167" spans="1:25" x14ac:dyDescent="0.3">
      <c r="A2167" s="16">
        <v>6587</v>
      </c>
      <c r="B2167" s="16" t="s">
        <v>5203</v>
      </c>
      <c r="C2167" s="21">
        <f>1/COUNTIF(B:B,'Store Data - 2017'!$B2167)</f>
        <v>0.14285714285714285</v>
      </c>
      <c r="D2167" s="17">
        <v>42937</v>
      </c>
      <c r="E2167" s="17">
        <v>42943</v>
      </c>
      <c r="F2167" s="22" t="str">
        <f>TEXT('Store Data - 2017'!$D2167,"mmmm")</f>
        <v>July</v>
      </c>
      <c r="G2167" s="22" t="str">
        <f>TEXT('Store Data - 2017'!$D2167,"dddd")</f>
        <v>Friday</v>
      </c>
      <c r="H2167" s="16" t="s">
        <v>22</v>
      </c>
      <c r="I2167" s="16" t="s">
        <v>3865</v>
      </c>
      <c r="J2167" s="16" t="s">
        <v>3866</v>
      </c>
      <c r="K2167" s="21">
        <f>1/COUNTIF(J:J,'Store Data - 2017'!$J2167)</f>
        <v>0.1111111111111111</v>
      </c>
      <c r="L2167" s="16" t="s">
        <v>25</v>
      </c>
      <c r="M2167" s="16" t="s">
        <v>26</v>
      </c>
      <c r="N2167" s="16" t="s">
        <v>2304</v>
      </c>
      <c r="O2167" s="16" t="s">
        <v>329</v>
      </c>
      <c r="P2167" s="16">
        <v>24153</v>
      </c>
      <c r="Q2167" s="16" t="s">
        <v>29</v>
      </c>
      <c r="R2167" s="16" t="s">
        <v>1482</v>
      </c>
      <c r="S2167" s="16" t="s">
        <v>31</v>
      </c>
      <c r="T2167" s="16" t="s">
        <v>146</v>
      </c>
      <c r="U2167" s="16" t="s">
        <v>1483</v>
      </c>
      <c r="V2167" s="18">
        <v>19.68</v>
      </c>
      <c r="W2167" s="16">
        <v>6</v>
      </c>
      <c r="X2167" s="16">
        <v>0</v>
      </c>
      <c r="Y2167" s="18">
        <v>5.7072000000000003</v>
      </c>
    </row>
    <row r="2168" spans="1:25" x14ac:dyDescent="0.3">
      <c r="A2168" s="13">
        <v>6588</v>
      </c>
      <c r="B2168" s="13" t="s">
        <v>5203</v>
      </c>
      <c r="C2168" s="21">
        <f>1/COUNTIF(B:B,'Store Data - 2017'!$B2168)</f>
        <v>0.14285714285714285</v>
      </c>
      <c r="D2168" s="14">
        <v>42937</v>
      </c>
      <c r="E2168" s="14">
        <v>42943</v>
      </c>
      <c r="F2168" s="22" t="str">
        <f>TEXT('Store Data - 2017'!$D2168,"mmmm")</f>
        <v>July</v>
      </c>
      <c r="G2168" s="22" t="str">
        <f>TEXT('Store Data - 2017'!$D2168,"dddd")</f>
        <v>Friday</v>
      </c>
      <c r="H2168" s="13" t="s">
        <v>22</v>
      </c>
      <c r="I2168" s="13" t="s">
        <v>3865</v>
      </c>
      <c r="J2168" s="13" t="s">
        <v>3866</v>
      </c>
      <c r="K2168" s="21">
        <f>1/COUNTIF(J:J,'Store Data - 2017'!$J2168)</f>
        <v>0.1111111111111111</v>
      </c>
      <c r="L2168" s="13" t="s">
        <v>25</v>
      </c>
      <c r="M2168" s="13" t="s">
        <v>26</v>
      </c>
      <c r="N2168" s="13" t="s">
        <v>2304</v>
      </c>
      <c r="O2168" s="13" t="s">
        <v>329</v>
      </c>
      <c r="P2168" s="13">
        <v>24153</v>
      </c>
      <c r="Q2168" s="13" t="s">
        <v>29</v>
      </c>
      <c r="R2168" s="13" t="s">
        <v>1000</v>
      </c>
      <c r="S2168" s="13" t="s">
        <v>42</v>
      </c>
      <c r="T2168" s="13" t="s">
        <v>425</v>
      </c>
      <c r="U2168" s="13" t="s">
        <v>1001</v>
      </c>
      <c r="V2168" s="15">
        <v>302.94</v>
      </c>
      <c r="W2168" s="13">
        <v>3</v>
      </c>
      <c r="X2168" s="13">
        <v>0</v>
      </c>
      <c r="Y2168" s="15">
        <v>69.676199999999994</v>
      </c>
    </row>
    <row r="2169" spans="1:25" x14ac:dyDescent="0.3">
      <c r="A2169" s="16">
        <v>6589</v>
      </c>
      <c r="B2169" s="16" t="s">
        <v>5203</v>
      </c>
      <c r="C2169" s="21">
        <f>1/COUNTIF(B:B,'Store Data - 2017'!$B2169)</f>
        <v>0.14285714285714285</v>
      </c>
      <c r="D2169" s="17">
        <v>42937</v>
      </c>
      <c r="E2169" s="17">
        <v>42943</v>
      </c>
      <c r="F2169" s="22" t="str">
        <f>TEXT('Store Data - 2017'!$D2169,"mmmm")</f>
        <v>July</v>
      </c>
      <c r="G2169" s="22" t="str">
        <f>TEXT('Store Data - 2017'!$D2169,"dddd")</f>
        <v>Friday</v>
      </c>
      <c r="H2169" s="16" t="s">
        <v>22</v>
      </c>
      <c r="I2169" s="16" t="s">
        <v>3865</v>
      </c>
      <c r="J2169" s="16" t="s">
        <v>3866</v>
      </c>
      <c r="K2169" s="21">
        <f>1/COUNTIF(J:J,'Store Data - 2017'!$J2169)</f>
        <v>0.1111111111111111</v>
      </c>
      <c r="L2169" s="16" t="s">
        <v>25</v>
      </c>
      <c r="M2169" s="16" t="s">
        <v>26</v>
      </c>
      <c r="N2169" s="16" t="s">
        <v>2304</v>
      </c>
      <c r="O2169" s="16" t="s">
        <v>329</v>
      </c>
      <c r="P2169" s="16">
        <v>24153</v>
      </c>
      <c r="Q2169" s="16" t="s">
        <v>29</v>
      </c>
      <c r="R2169" s="16" t="s">
        <v>2976</v>
      </c>
      <c r="S2169" s="16" t="s">
        <v>31</v>
      </c>
      <c r="T2169" s="16" t="s">
        <v>84</v>
      </c>
      <c r="U2169" s="16" t="s">
        <v>2977</v>
      </c>
      <c r="V2169" s="18">
        <v>14.94</v>
      </c>
      <c r="W2169" s="16">
        <v>3</v>
      </c>
      <c r="X2169" s="16">
        <v>0</v>
      </c>
      <c r="Y2169" s="18">
        <v>7.1711999999999998</v>
      </c>
    </row>
    <row r="2170" spans="1:25" x14ac:dyDescent="0.3">
      <c r="A2170" s="13">
        <v>6590</v>
      </c>
      <c r="B2170" s="13" t="s">
        <v>5203</v>
      </c>
      <c r="C2170" s="21">
        <f>1/COUNTIF(B:B,'Store Data - 2017'!$B2170)</f>
        <v>0.14285714285714285</v>
      </c>
      <c r="D2170" s="14">
        <v>42937</v>
      </c>
      <c r="E2170" s="14">
        <v>42943</v>
      </c>
      <c r="F2170" s="22" t="str">
        <f>TEXT('Store Data - 2017'!$D2170,"mmmm")</f>
        <v>July</v>
      </c>
      <c r="G2170" s="22" t="str">
        <f>TEXT('Store Data - 2017'!$D2170,"dddd")</f>
        <v>Friday</v>
      </c>
      <c r="H2170" s="13" t="s">
        <v>22</v>
      </c>
      <c r="I2170" s="13" t="s">
        <v>3865</v>
      </c>
      <c r="J2170" s="13" t="s">
        <v>3866</v>
      </c>
      <c r="K2170" s="21">
        <f>1/COUNTIF(J:J,'Store Data - 2017'!$J2170)</f>
        <v>0.1111111111111111</v>
      </c>
      <c r="L2170" s="13" t="s">
        <v>25</v>
      </c>
      <c r="M2170" s="13" t="s">
        <v>26</v>
      </c>
      <c r="N2170" s="13" t="s">
        <v>2304</v>
      </c>
      <c r="O2170" s="13" t="s">
        <v>329</v>
      </c>
      <c r="P2170" s="13">
        <v>24153</v>
      </c>
      <c r="Q2170" s="13" t="s">
        <v>29</v>
      </c>
      <c r="R2170" s="13" t="s">
        <v>3072</v>
      </c>
      <c r="S2170" s="13" t="s">
        <v>31</v>
      </c>
      <c r="T2170" s="13" t="s">
        <v>725</v>
      </c>
      <c r="U2170" s="13" t="s">
        <v>3073</v>
      </c>
      <c r="V2170" s="15">
        <v>231.72</v>
      </c>
      <c r="W2170" s="13">
        <v>2</v>
      </c>
      <c r="X2170" s="13">
        <v>0</v>
      </c>
      <c r="Y2170" s="15">
        <v>11.586</v>
      </c>
    </row>
    <row r="2171" spans="1:25" x14ac:dyDescent="0.3">
      <c r="A2171" s="16">
        <v>6596</v>
      </c>
      <c r="B2171" s="16" t="s">
        <v>5206</v>
      </c>
      <c r="C2171" s="21">
        <f>1/COUNTIF(B:B,'Store Data - 2017'!$B2171)</f>
        <v>0.5</v>
      </c>
      <c r="D2171" s="17">
        <v>42848</v>
      </c>
      <c r="E2171" s="17">
        <v>42851</v>
      </c>
      <c r="F2171" s="22" t="str">
        <f>TEXT('Store Data - 2017'!$D2171,"mmmm")</f>
        <v>April</v>
      </c>
      <c r="G2171" s="22" t="str">
        <f>TEXT('Store Data - 2017'!$D2171,"dddd")</f>
        <v>Sunday</v>
      </c>
      <c r="H2171" s="16" t="s">
        <v>80</v>
      </c>
      <c r="I2171" s="16" t="s">
        <v>5207</v>
      </c>
      <c r="J2171" s="16" t="s">
        <v>5208</v>
      </c>
      <c r="K2171" s="21">
        <f>1/COUNTIF(J:J,'Store Data - 2017'!$J2171)</f>
        <v>0.1</v>
      </c>
      <c r="L2171" s="16" t="s">
        <v>57</v>
      </c>
      <c r="M2171" s="16" t="s">
        <v>26</v>
      </c>
      <c r="N2171" s="16" t="s">
        <v>165</v>
      </c>
      <c r="O2171" s="16" t="s">
        <v>166</v>
      </c>
      <c r="P2171" s="16">
        <v>43229</v>
      </c>
      <c r="Q2171" s="16" t="s">
        <v>40</v>
      </c>
      <c r="R2171" s="16" t="s">
        <v>5209</v>
      </c>
      <c r="S2171" s="16" t="s">
        <v>31</v>
      </c>
      <c r="T2171" s="16" t="s">
        <v>84</v>
      </c>
      <c r="U2171" s="16" t="s">
        <v>5210</v>
      </c>
      <c r="V2171" s="18">
        <v>11.76</v>
      </c>
      <c r="W2171" s="16">
        <v>5</v>
      </c>
      <c r="X2171" s="16">
        <v>0.7</v>
      </c>
      <c r="Y2171" s="18">
        <v>-7.84</v>
      </c>
    </row>
    <row r="2172" spans="1:25" x14ac:dyDescent="0.3">
      <c r="A2172" s="13">
        <v>6597</v>
      </c>
      <c r="B2172" s="13" t="s">
        <v>5206</v>
      </c>
      <c r="C2172" s="21">
        <f>1/COUNTIF(B:B,'Store Data - 2017'!$B2172)</f>
        <v>0.5</v>
      </c>
      <c r="D2172" s="14">
        <v>42848</v>
      </c>
      <c r="E2172" s="14">
        <v>42851</v>
      </c>
      <c r="F2172" s="22" t="str">
        <f>TEXT('Store Data - 2017'!$D2172,"mmmm")</f>
        <v>April</v>
      </c>
      <c r="G2172" s="22" t="str">
        <f>TEXT('Store Data - 2017'!$D2172,"dddd")</f>
        <v>Sunday</v>
      </c>
      <c r="H2172" s="13" t="s">
        <v>80</v>
      </c>
      <c r="I2172" s="13" t="s">
        <v>5207</v>
      </c>
      <c r="J2172" s="13" t="s">
        <v>5208</v>
      </c>
      <c r="K2172" s="21">
        <f>1/COUNTIF(J:J,'Store Data - 2017'!$J2172)</f>
        <v>0.1</v>
      </c>
      <c r="L2172" s="13" t="s">
        <v>57</v>
      </c>
      <c r="M2172" s="13" t="s">
        <v>26</v>
      </c>
      <c r="N2172" s="13" t="s">
        <v>165</v>
      </c>
      <c r="O2172" s="13" t="s">
        <v>166</v>
      </c>
      <c r="P2172" s="13">
        <v>43229</v>
      </c>
      <c r="Q2172" s="13" t="s">
        <v>40</v>
      </c>
      <c r="R2172" s="13" t="s">
        <v>1869</v>
      </c>
      <c r="S2172" s="13" t="s">
        <v>31</v>
      </c>
      <c r="T2172" s="13" t="s">
        <v>32</v>
      </c>
      <c r="U2172" s="13" t="s">
        <v>1870</v>
      </c>
      <c r="V2172" s="15">
        <v>5.3440000000000003</v>
      </c>
      <c r="W2172" s="13">
        <v>1</v>
      </c>
      <c r="X2172" s="13">
        <v>0.2</v>
      </c>
      <c r="Y2172" s="15">
        <v>1.8704000000000001</v>
      </c>
    </row>
    <row r="2173" spans="1:25" x14ac:dyDescent="0.3">
      <c r="A2173" s="16">
        <v>6604</v>
      </c>
      <c r="B2173" s="16" t="s">
        <v>5211</v>
      </c>
      <c r="C2173" s="21">
        <f>1/COUNTIF(B:B,'Store Data - 2017'!$B2173)</f>
        <v>1</v>
      </c>
      <c r="D2173" s="17">
        <v>42903</v>
      </c>
      <c r="E2173" s="17">
        <v>42906</v>
      </c>
      <c r="F2173" s="22" t="str">
        <f>TEXT('Store Data - 2017'!$D2173,"mmmm")</f>
        <v>June</v>
      </c>
      <c r="G2173" s="22" t="str">
        <f>TEXT('Store Data - 2017'!$D2173,"dddd")</f>
        <v>Saturday</v>
      </c>
      <c r="H2173" s="16" t="s">
        <v>80</v>
      </c>
      <c r="I2173" s="16" t="s">
        <v>3318</v>
      </c>
      <c r="J2173" s="16" t="s">
        <v>3319</v>
      </c>
      <c r="K2173" s="21">
        <f>1/COUNTIF(J:J,'Store Data - 2017'!$J2173)</f>
        <v>0.25</v>
      </c>
      <c r="L2173" s="16" t="s">
        <v>25</v>
      </c>
      <c r="M2173" s="16" t="s">
        <v>26</v>
      </c>
      <c r="N2173" s="16" t="s">
        <v>5212</v>
      </c>
      <c r="O2173" s="16" t="s">
        <v>639</v>
      </c>
      <c r="P2173" s="16">
        <v>80022</v>
      </c>
      <c r="Q2173" s="16" t="s">
        <v>120</v>
      </c>
      <c r="R2173" s="16" t="s">
        <v>4246</v>
      </c>
      <c r="S2173" s="16" t="s">
        <v>31</v>
      </c>
      <c r="T2173" s="16" t="s">
        <v>70</v>
      </c>
      <c r="U2173" s="16" t="s">
        <v>4247</v>
      </c>
      <c r="V2173" s="18">
        <v>146.352</v>
      </c>
      <c r="W2173" s="16">
        <v>3</v>
      </c>
      <c r="X2173" s="16">
        <v>0.2</v>
      </c>
      <c r="Y2173" s="18">
        <v>-32.929200000000002</v>
      </c>
    </row>
    <row r="2174" spans="1:25" x14ac:dyDescent="0.3">
      <c r="A2174" s="13">
        <v>6619</v>
      </c>
      <c r="B2174" s="13" t="s">
        <v>5213</v>
      </c>
      <c r="C2174" s="21">
        <f>1/COUNTIF(B:B,'Store Data - 2017'!$B2174)</f>
        <v>0.25</v>
      </c>
      <c r="D2174" s="14">
        <v>42748</v>
      </c>
      <c r="E2174" s="14">
        <v>42753</v>
      </c>
      <c r="F2174" s="22" t="str">
        <f>TEXT('Store Data - 2017'!$D2174,"mmmm")</f>
        <v>January</v>
      </c>
      <c r="G2174" s="22" t="str">
        <f>TEXT('Store Data - 2017'!$D2174,"dddd")</f>
        <v>Friday</v>
      </c>
      <c r="H2174" s="13" t="s">
        <v>35</v>
      </c>
      <c r="I2174" s="13" t="s">
        <v>2002</v>
      </c>
      <c r="J2174" s="13" t="s">
        <v>2003</v>
      </c>
      <c r="K2174" s="21">
        <f>1/COUNTIF(J:J,'Store Data - 2017'!$J2174)</f>
        <v>0.125</v>
      </c>
      <c r="L2174" s="13" t="s">
        <v>57</v>
      </c>
      <c r="M2174" s="13" t="s">
        <v>26</v>
      </c>
      <c r="N2174" s="13" t="s">
        <v>1938</v>
      </c>
      <c r="O2174" s="13" t="s">
        <v>188</v>
      </c>
      <c r="P2174" s="13">
        <v>65807</v>
      </c>
      <c r="Q2174" s="13" t="s">
        <v>51</v>
      </c>
      <c r="R2174" s="13" t="s">
        <v>2489</v>
      </c>
      <c r="S2174" s="13" t="s">
        <v>31</v>
      </c>
      <c r="T2174" s="13" t="s">
        <v>32</v>
      </c>
      <c r="U2174" s="13" t="s">
        <v>2490</v>
      </c>
      <c r="V2174" s="15">
        <v>32.4</v>
      </c>
      <c r="W2174" s="13">
        <v>5</v>
      </c>
      <c r="X2174" s="13">
        <v>0</v>
      </c>
      <c r="Y2174" s="15">
        <v>15.552</v>
      </c>
    </row>
    <row r="2175" spans="1:25" x14ac:dyDescent="0.3">
      <c r="A2175" s="16">
        <v>6620</v>
      </c>
      <c r="B2175" s="16" t="s">
        <v>5213</v>
      </c>
      <c r="C2175" s="21">
        <f>1/COUNTIF(B:B,'Store Data - 2017'!$B2175)</f>
        <v>0.25</v>
      </c>
      <c r="D2175" s="17">
        <v>42748</v>
      </c>
      <c r="E2175" s="17">
        <v>42753</v>
      </c>
      <c r="F2175" s="22" t="str">
        <f>TEXT('Store Data - 2017'!$D2175,"mmmm")</f>
        <v>January</v>
      </c>
      <c r="G2175" s="22" t="str">
        <f>TEXT('Store Data - 2017'!$D2175,"dddd")</f>
        <v>Friday</v>
      </c>
      <c r="H2175" s="16" t="s">
        <v>35</v>
      </c>
      <c r="I2175" s="16" t="s">
        <v>2002</v>
      </c>
      <c r="J2175" s="16" t="s">
        <v>2003</v>
      </c>
      <c r="K2175" s="21">
        <f>1/COUNTIF(J:J,'Store Data - 2017'!$J2175)</f>
        <v>0.125</v>
      </c>
      <c r="L2175" s="16" t="s">
        <v>57</v>
      </c>
      <c r="M2175" s="16" t="s">
        <v>26</v>
      </c>
      <c r="N2175" s="16" t="s">
        <v>1938</v>
      </c>
      <c r="O2175" s="16" t="s">
        <v>188</v>
      </c>
      <c r="P2175" s="16">
        <v>65807</v>
      </c>
      <c r="Q2175" s="16" t="s">
        <v>51</v>
      </c>
      <c r="R2175" s="16" t="s">
        <v>5214</v>
      </c>
      <c r="S2175" s="16" t="s">
        <v>31</v>
      </c>
      <c r="T2175" s="16" t="s">
        <v>146</v>
      </c>
      <c r="U2175" s="16" t="s">
        <v>5215</v>
      </c>
      <c r="V2175" s="18">
        <v>209.94</v>
      </c>
      <c r="W2175" s="16">
        <v>6</v>
      </c>
      <c r="X2175" s="16">
        <v>0</v>
      </c>
      <c r="Y2175" s="18">
        <v>54.584400000000002</v>
      </c>
    </row>
    <row r="2176" spans="1:25" x14ac:dyDescent="0.3">
      <c r="A2176" s="13">
        <v>6621</v>
      </c>
      <c r="B2176" s="13" t="s">
        <v>5213</v>
      </c>
      <c r="C2176" s="21">
        <f>1/COUNTIF(B:B,'Store Data - 2017'!$B2176)</f>
        <v>0.25</v>
      </c>
      <c r="D2176" s="14">
        <v>42748</v>
      </c>
      <c r="E2176" s="14">
        <v>42753</v>
      </c>
      <c r="F2176" s="22" t="str">
        <f>TEXT('Store Data - 2017'!$D2176,"mmmm")</f>
        <v>January</v>
      </c>
      <c r="G2176" s="22" t="str">
        <f>TEXT('Store Data - 2017'!$D2176,"dddd")</f>
        <v>Friday</v>
      </c>
      <c r="H2176" s="13" t="s">
        <v>35</v>
      </c>
      <c r="I2176" s="13" t="s">
        <v>2002</v>
      </c>
      <c r="J2176" s="13" t="s">
        <v>2003</v>
      </c>
      <c r="K2176" s="21">
        <f>1/COUNTIF(J:J,'Store Data - 2017'!$J2176)</f>
        <v>0.125</v>
      </c>
      <c r="L2176" s="13" t="s">
        <v>57</v>
      </c>
      <c r="M2176" s="13" t="s">
        <v>26</v>
      </c>
      <c r="N2176" s="13" t="s">
        <v>1938</v>
      </c>
      <c r="O2176" s="13" t="s">
        <v>188</v>
      </c>
      <c r="P2176" s="13">
        <v>65807</v>
      </c>
      <c r="Q2176" s="13" t="s">
        <v>51</v>
      </c>
      <c r="R2176" s="13" t="s">
        <v>1833</v>
      </c>
      <c r="S2176" s="13" t="s">
        <v>31</v>
      </c>
      <c r="T2176" s="13" t="s">
        <v>725</v>
      </c>
      <c r="U2176" s="13" t="s">
        <v>1834</v>
      </c>
      <c r="V2176" s="15">
        <v>4164.05</v>
      </c>
      <c r="W2176" s="13">
        <v>5</v>
      </c>
      <c r="X2176" s="13">
        <v>0</v>
      </c>
      <c r="Y2176" s="15">
        <v>83.281000000000006</v>
      </c>
    </row>
    <row r="2177" spans="1:25" x14ac:dyDescent="0.3">
      <c r="A2177" s="16">
        <v>6622</v>
      </c>
      <c r="B2177" s="16" t="s">
        <v>5213</v>
      </c>
      <c r="C2177" s="21">
        <f>1/COUNTIF(B:B,'Store Data - 2017'!$B2177)</f>
        <v>0.25</v>
      </c>
      <c r="D2177" s="17">
        <v>42748</v>
      </c>
      <c r="E2177" s="17">
        <v>42753</v>
      </c>
      <c r="F2177" s="22" t="str">
        <f>TEXT('Store Data - 2017'!$D2177,"mmmm")</f>
        <v>January</v>
      </c>
      <c r="G2177" s="22" t="str">
        <f>TEXT('Store Data - 2017'!$D2177,"dddd")</f>
        <v>Friday</v>
      </c>
      <c r="H2177" s="16" t="s">
        <v>35</v>
      </c>
      <c r="I2177" s="16" t="s">
        <v>2002</v>
      </c>
      <c r="J2177" s="16" t="s">
        <v>2003</v>
      </c>
      <c r="K2177" s="21">
        <f>1/COUNTIF(J:J,'Store Data - 2017'!$J2177)</f>
        <v>0.125</v>
      </c>
      <c r="L2177" s="16" t="s">
        <v>57</v>
      </c>
      <c r="M2177" s="16" t="s">
        <v>26</v>
      </c>
      <c r="N2177" s="16" t="s">
        <v>1938</v>
      </c>
      <c r="O2177" s="16" t="s">
        <v>188</v>
      </c>
      <c r="P2177" s="16">
        <v>65807</v>
      </c>
      <c r="Q2177" s="16" t="s">
        <v>51</v>
      </c>
      <c r="R2177" s="16" t="s">
        <v>5216</v>
      </c>
      <c r="S2177" s="16" t="s">
        <v>42</v>
      </c>
      <c r="T2177" s="16" t="s">
        <v>425</v>
      </c>
      <c r="U2177" s="16" t="s">
        <v>5217</v>
      </c>
      <c r="V2177" s="18">
        <v>212.94</v>
      </c>
      <c r="W2177" s="16">
        <v>3</v>
      </c>
      <c r="X2177" s="16">
        <v>0</v>
      </c>
      <c r="Y2177" s="18">
        <v>53.234999999999999</v>
      </c>
    </row>
    <row r="2178" spans="1:25" x14ac:dyDescent="0.3">
      <c r="A2178" s="13">
        <v>6635</v>
      </c>
      <c r="B2178" s="13" t="s">
        <v>5218</v>
      </c>
      <c r="C2178" s="21">
        <f>1/COUNTIF(B:B,'Store Data - 2017'!$B2178)</f>
        <v>0.33333333333333331</v>
      </c>
      <c r="D2178" s="14">
        <v>42861</v>
      </c>
      <c r="E2178" s="14">
        <v>42861</v>
      </c>
      <c r="F2178" s="22" t="str">
        <f>TEXT('Store Data - 2017'!$D2178,"mmmm")</f>
        <v>May</v>
      </c>
      <c r="G2178" s="22" t="str">
        <f>TEXT('Store Data - 2017'!$D2178,"dddd")</f>
        <v>Saturday</v>
      </c>
      <c r="H2178" s="13" t="s">
        <v>760</v>
      </c>
      <c r="I2178" s="13" t="s">
        <v>4373</v>
      </c>
      <c r="J2178" s="13" t="s">
        <v>4374</v>
      </c>
      <c r="K2178" s="21">
        <f>1/COUNTIF(J:J,'Store Data - 2017'!$J2178)</f>
        <v>0.2</v>
      </c>
      <c r="L2178" s="13" t="s">
        <v>25</v>
      </c>
      <c r="M2178" s="13" t="s">
        <v>26</v>
      </c>
      <c r="N2178" s="13" t="s">
        <v>140</v>
      </c>
      <c r="O2178" s="13" t="s">
        <v>28</v>
      </c>
      <c r="P2178" s="13">
        <v>28205</v>
      </c>
      <c r="Q2178" s="13" t="s">
        <v>29</v>
      </c>
      <c r="R2178" s="13" t="s">
        <v>811</v>
      </c>
      <c r="S2178" s="13" t="s">
        <v>31</v>
      </c>
      <c r="T2178" s="13" t="s">
        <v>84</v>
      </c>
      <c r="U2178" s="13" t="s">
        <v>812</v>
      </c>
      <c r="V2178" s="15">
        <v>68.540999999999997</v>
      </c>
      <c r="W2178" s="13">
        <v>11</v>
      </c>
      <c r="X2178" s="13">
        <v>0.7</v>
      </c>
      <c r="Y2178" s="15">
        <v>-52.548099999999998</v>
      </c>
    </row>
    <row r="2179" spans="1:25" x14ac:dyDescent="0.3">
      <c r="A2179" s="16">
        <v>6636</v>
      </c>
      <c r="B2179" s="16" t="s">
        <v>5218</v>
      </c>
      <c r="C2179" s="21">
        <f>1/COUNTIF(B:B,'Store Data - 2017'!$B2179)</f>
        <v>0.33333333333333331</v>
      </c>
      <c r="D2179" s="17">
        <v>42861</v>
      </c>
      <c r="E2179" s="17">
        <v>42861</v>
      </c>
      <c r="F2179" s="22" t="str">
        <f>TEXT('Store Data - 2017'!$D2179,"mmmm")</f>
        <v>May</v>
      </c>
      <c r="G2179" s="22" t="str">
        <f>TEXT('Store Data - 2017'!$D2179,"dddd")</f>
        <v>Saturday</v>
      </c>
      <c r="H2179" s="16" t="s">
        <v>760</v>
      </c>
      <c r="I2179" s="16" t="s">
        <v>4373</v>
      </c>
      <c r="J2179" s="16" t="s">
        <v>4374</v>
      </c>
      <c r="K2179" s="21">
        <f>1/COUNTIF(J:J,'Store Data - 2017'!$J2179)</f>
        <v>0.2</v>
      </c>
      <c r="L2179" s="16" t="s">
        <v>25</v>
      </c>
      <c r="M2179" s="16" t="s">
        <v>26</v>
      </c>
      <c r="N2179" s="16" t="s">
        <v>140</v>
      </c>
      <c r="O2179" s="16" t="s">
        <v>28</v>
      </c>
      <c r="P2179" s="16">
        <v>28205</v>
      </c>
      <c r="Q2179" s="16" t="s">
        <v>29</v>
      </c>
      <c r="R2179" s="16" t="s">
        <v>640</v>
      </c>
      <c r="S2179" s="16" t="s">
        <v>61</v>
      </c>
      <c r="T2179" s="16" t="s">
        <v>62</v>
      </c>
      <c r="U2179" s="16" t="s">
        <v>641</v>
      </c>
      <c r="V2179" s="18">
        <v>627.16800000000001</v>
      </c>
      <c r="W2179" s="16">
        <v>4</v>
      </c>
      <c r="X2179" s="16">
        <v>0.2</v>
      </c>
      <c r="Y2179" s="18">
        <v>70.556399999999996</v>
      </c>
    </row>
    <row r="2180" spans="1:25" x14ac:dyDescent="0.3">
      <c r="A2180" s="13">
        <v>6637</v>
      </c>
      <c r="B2180" s="13" t="s">
        <v>5218</v>
      </c>
      <c r="C2180" s="21">
        <f>1/COUNTIF(B:B,'Store Data - 2017'!$B2180)</f>
        <v>0.33333333333333331</v>
      </c>
      <c r="D2180" s="14">
        <v>42861</v>
      </c>
      <c r="E2180" s="14">
        <v>42861</v>
      </c>
      <c r="F2180" s="22" t="str">
        <f>TEXT('Store Data - 2017'!$D2180,"mmmm")</f>
        <v>May</v>
      </c>
      <c r="G2180" s="22" t="str">
        <f>TEXT('Store Data - 2017'!$D2180,"dddd")</f>
        <v>Saturday</v>
      </c>
      <c r="H2180" s="13" t="s">
        <v>760</v>
      </c>
      <c r="I2180" s="13" t="s">
        <v>4373</v>
      </c>
      <c r="J2180" s="13" t="s">
        <v>4374</v>
      </c>
      <c r="K2180" s="21">
        <f>1/COUNTIF(J:J,'Store Data - 2017'!$J2180)</f>
        <v>0.2</v>
      </c>
      <c r="L2180" s="13" t="s">
        <v>25</v>
      </c>
      <c r="M2180" s="13" t="s">
        <v>26</v>
      </c>
      <c r="N2180" s="13" t="s">
        <v>140</v>
      </c>
      <c r="O2180" s="13" t="s">
        <v>28</v>
      </c>
      <c r="P2180" s="13">
        <v>28205</v>
      </c>
      <c r="Q2180" s="13" t="s">
        <v>29</v>
      </c>
      <c r="R2180" s="13" t="s">
        <v>4282</v>
      </c>
      <c r="S2180" s="13" t="s">
        <v>31</v>
      </c>
      <c r="T2180" s="13" t="s">
        <v>113</v>
      </c>
      <c r="U2180" s="13" t="s">
        <v>4283</v>
      </c>
      <c r="V2180" s="15">
        <v>122.12</v>
      </c>
      <c r="W2180" s="13">
        <v>5</v>
      </c>
      <c r="X2180" s="13">
        <v>0.2</v>
      </c>
      <c r="Y2180" s="15">
        <v>39.689</v>
      </c>
    </row>
    <row r="2181" spans="1:25" x14ac:dyDescent="0.3">
      <c r="A2181" s="16">
        <v>6638</v>
      </c>
      <c r="B2181" s="16" t="s">
        <v>5219</v>
      </c>
      <c r="C2181" s="21">
        <f>1/COUNTIF(B:B,'Store Data - 2017'!$B2181)</f>
        <v>0.5</v>
      </c>
      <c r="D2181" s="17">
        <v>43066</v>
      </c>
      <c r="E2181" s="17">
        <v>43069</v>
      </c>
      <c r="F2181" s="22" t="str">
        <f>TEXT('Store Data - 2017'!$D2181,"mmmm")</f>
        <v>November</v>
      </c>
      <c r="G2181" s="22" t="str">
        <f>TEXT('Store Data - 2017'!$D2181,"dddd")</f>
        <v>Monday</v>
      </c>
      <c r="H2181" s="16" t="s">
        <v>35</v>
      </c>
      <c r="I2181" s="16" t="s">
        <v>1208</v>
      </c>
      <c r="J2181" s="16" t="s">
        <v>1209</v>
      </c>
      <c r="K2181" s="21">
        <f>1/COUNTIF(J:J,'Store Data - 2017'!$J2181)</f>
        <v>0.25</v>
      </c>
      <c r="L2181" s="16" t="s">
        <v>25</v>
      </c>
      <c r="M2181" s="16" t="s">
        <v>26</v>
      </c>
      <c r="N2181" s="16" t="s">
        <v>126</v>
      </c>
      <c r="O2181" s="16" t="s">
        <v>127</v>
      </c>
      <c r="P2181" s="16">
        <v>10011</v>
      </c>
      <c r="Q2181" s="16" t="s">
        <v>40</v>
      </c>
      <c r="R2181" s="16" t="s">
        <v>453</v>
      </c>
      <c r="S2181" s="16" t="s">
        <v>31</v>
      </c>
      <c r="T2181" s="16" t="s">
        <v>146</v>
      </c>
      <c r="U2181" s="16" t="s">
        <v>454</v>
      </c>
      <c r="V2181" s="18">
        <v>6.99</v>
      </c>
      <c r="W2181" s="16">
        <v>3</v>
      </c>
      <c r="X2181" s="16">
        <v>0</v>
      </c>
      <c r="Y2181" s="18">
        <v>2.0270999999999999</v>
      </c>
    </row>
    <row r="2182" spans="1:25" x14ac:dyDescent="0.3">
      <c r="A2182" s="13">
        <v>6639</v>
      </c>
      <c r="B2182" s="13" t="s">
        <v>5219</v>
      </c>
      <c r="C2182" s="21">
        <f>1/COUNTIF(B:B,'Store Data - 2017'!$B2182)</f>
        <v>0.5</v>
      </c>
      <c r="D2182" s="14">
        <v>43066</v>
      </c>
      <c r="E2182" s="14">
        <v>43069</v>
      </c>
      <c r="F2182" s="22" t="str">
        <f>TEXT('Store Data - 2017'!$D2182,"mmmm")</f>
        <v>November</v>
      </c>
      <c r="G2182" s="22" t="str">
        <f>TEXT('Store Data - 2017'!$D2182,"dddd")</f>
        <v>Monday</v>
      </c>
      <c r="H2182" s="13" t="s">
        <v>35</v>
      </c>
      <c r="I2182" s="13" t="s">
        <v>1208</v>
      </c>
      <c r="J2182" s="13" t="s">
        <v>1209</v>
      </c>
      <c r="K2182" s="21">
        <f>1/COUNTIF(J:J,'Store Data - 2017'!$J2182)</f>
        <v>0.25</v>
      </c>
      <c r="L2182" s="13" t="s">
        <v>25</v>
      </c>
      <c r="M2182" s="13" t="s">
        <v>26</v>
      </c>
      <c r="N2182" s="13" t="s">
        <v>126</v>
      </c>
      <c r="O2182" s="13" t="s">
        <v>127</v>
      </c>
      <c r="P2182" s="13">
        <v>10011</v>
      </c>
      <c r="Q2182" s="13" t="s">
        <v>40</v>
      </c>
      <c r="R2182" s="13" t="s">
        <v>2665</v>
      </c>
      <c r="S2182" s="13" t="s">
        <v>31</v>
      </c>
      <c r="T2182" s="13" t="s">
        <v>84</v>
      </c>
      <c r="U2182" s="13" t="s">
        <v>2666</v>
      </c>
      <c r="V2182" s="15">
        <v>107.42400000000001</v>
      </c>
      <c r="W2182" s="13">
        <v>6</v>
      </c>
      <c r="X2182" s="13">
        <v>0.2</v>
      </c>
      <c r="Y2182" s="15">
        <v>36.255600000000001</v>
      </c>
    </row>
    <row r="2183" spans="1:25" x14ac:dyDescent="0.3">
      <c r="A2183" s="16">
        <v>6641</v>
      </c>
      <c r="B2183" s="16" t="s">
        <v>5220</v>
      </c>
      <c r="C2183" s="21">
        <f>1/COUNTIF(B:B,'Store Data - 2017'!$B2183)</f>
        <v>0.33333333333333331</v>
      </c>
      <c r="D2183" s="17">
        <v>42952</v>
      </c>
      <c r="E2183" s="17">
        <v>42956</v>
      </c>
      <c r="F2183" s="22" t="str">
        <f>TEXT('Store Data - 2017'!$D2183,"mmmm")</f>
        <v>August</v>
      </c>
      <c r="G2183" s="22" t="str">
        <f>TEXT('Store Data - 2017'!$D2183,"dddd")</f>
        <v>Saturday</v>
      </c>
      <c r="H2183" s="16" t="s">
        <v>22</v>
      </c>
      <c r="I2183" s="16" t="s">
        <v>98</v>
      </c>
      <c r="J2183" s="16" t="s">
        <v>99</v>
      </c>
      <c r="K2183" s="21">
        <f>1/COUNTIF(J:J,'Store Data - 2017'!$J2183)</f>
        <v>0.125</v>
      </c>
      <c r="L2183" s="16" t="s">
        <v>25</v>
      </c>
      <c r="M2183" s="16" t="s">
        <v>26</v>
      </c>
      <c r="N2183" s="16" t="s">
        <v>1761</v>
      </c>
      <c r="O2183" s="16" t="s">
        <v>496</v>
      </c>
      <c r="P2183" s="16">
        <v>46203</v>
      </c>
      <c r="Q2183" s="16" t="s">
        <v>51</v>
      </c>
      <c r="R2183" s="16" t="s">
        <v>4316</v>
      </c>
      <c r="S2183" s="16" t="s">
        <v>31</v>
      </c>
      <c r="T2183" s="16" t="s">
        <v>84</v>
      </c>
      <c r="U2183" s="16" t="s">
        <v>4317</v>
      </c>
      <c r="V2183" s="18">
        <v>125.88</v>
      </c>
      <c r="W2183" s="16">
        <v>6</v>
      </c>
      <c r="X2183" s="16">
        <v>0</v>
      </c>
      <c r="Y2183" s="18">
        <v>60.422400000000003</v>
      </c>
    </row>
    <row r="2184" spans="1:25" x14ac:dyDescent="0.3">
      <c r="A2184" s="13">
        <v>6642</v>
      </c>
      <c r="B2184" s="13" t="s">
        <v>5220</v>
      </c>
      <c r="C2184" s="21">
        <f>1/COUNTIF(B:B,'Store Data - 2017'!$B2184)</f>
        <v>0.33333333333333331</v>
      </c>
      <c r="D2184" s="14">
        <v>42952</v>
      </c>
      <c r="E2184" s="14">
        <v>42956</v>
      </c>
      <c r="F2184" s="22" t="str">
        <f>TEXT('Store Data - 2017'!$D2184,"mmmm")</f>
        <v>August</v>
      </c>
      <c r="G2184" s="22" t="str">
        <f>TEXT('Store Data - 2017'!$D2184,"dddd")</f>
        <v>Saturday</v>
      </c>
      <c r="H2184" s="13" t="s">
        <v>22</v>
      </c>
      <c r="I2184" s="13" t="s">
        <v>98</v>
      </c>
      <c r="J2184" s="13" t="s">
        <v>99</v>
      </c>
      <c r="K2184" s="21">
        <f>1/COUNTIF(J:J,'Store Data - 2017'!$J2184)</f>
        <v>0.125</v>
      </c>
      <c r="L2184" s="13" t="s">
        <v>25</v>
      </c>
      <c r="M2184" s="13" t="s">
        <v>26</v>
      </c>
      <c r="N2184" s="13" t="s">
        <v>1761</v>
      </c>
      <c r="O2184" s="13" t="s">
        <v>496</v>
      </c>
      <c r="P2184" s="13">
        <v>46203</v>
      </c>
      <c r="Q2184" s="13" t="s">
        <v>51</v>
      </c>
      <c r="R2184" s="13" t="s">
        <v>3356</v>
      </c>
      <c r="S2184" s="13" t="s">
        <v>61</v>
      </c>
      <c r="T2184" s="13" t="s">
        <v>110</v>
      </c>
      <c r="U2184" s="13" t="s">
        <v>3357</v>
      </c>
      <c r="V2184" s="15">
        <v>79.78</v>
      </c>
      <c r="W2184" s="13">
        <v>2</v>
      </c>
      <c r="X2184" s="13">
        <v>0</v>
      </c>
      <c r="Y2184" s="15">
        <v>29.518599999999999</v>
      </c>
    </row>
    <row r="2185" spans="1:25" x14ac:dyDescent="0.3">
      <c r="A2185" s="16">
        <v>6643</v>
      </c>
      <c r="B2185" s="16" t="s">
        <v>5220</v>
      </c>
      <c r="C2185" s="21">
        <f>1/COUNTIF(B:B,'Store Data - 2017'!$B2185)</f>
        <v>0.33333333333333331</v>
      </c>
      <c r="D2185" s="17">
        <v>42952</v>
      </c>
      <c r="E2185" s="17">
        <v>42956</v>
      </c>
      <c r="F2185" s="22" t="str">
        <f>TEXT('Store Data - 2017'!$D2185,"mmmm")</f>
        <v>August</v>
      </c>
      <c r="G2185" s="22" t="str">
        <f>TEXT('Store Data - 2017'!$D2185,"dddd")</f>
        <v>Saturday</v>
      </c>
      <c r="H2185" s="16" t="s">
        <v>22</v>
      </c>
      <c r="I2185" s="16" t="s">
        <v>98</v>
      </c>
      <c r="J2185" s="16" t="s">
        <v>99</v>
      </c>
      <c r="K2185" s="21">
        <f>1/COUNTIF(J:J,'Store Data - 2017'!$J2185)</f>
        <v>0.125</v>
      </c>
      <c r="L2185" s="16" t="s">
        <v>25</v>
      </c>
      <c r="M2185" s="16" t="s">
        <v>26</v>
      </c>
      <c r="N2185" s="16" t="s">
        <v>1761</v>
      </c>
      <c r="O2185" s="16" t="s">
        <v>496</v>
      </c>
      <c r="P2185" s="16">
        <v>46203</v>
      </c>
      <c r="Q2185" s="16" t="s">
        <v>51</v>
      </c>
      <c r="R2185" s="16" t="s">
        <v>5221</v>
      </c>
      <c r="S2185" s="16" t="s">
        <v>31</v>
      </c>
      <c r="T2185" s="16" t="s">
        <v>113</v>
      </c>
      <c r="U2185" s="16" t="s">
        <v>5222</v>
      </c>
      <c r="V2185" s="18">
        <v>133.19999999999999</v>
      </c>
      <c r="W2185" s="16">
        <v>9</v>
      </c>
      <c r="X2185" s="16">
        <v>0</v>
      </c>
      <c r="Y2185" s="18">
        <v>66.599999999999994</v>
      </c>
    </row>
    <row r="2186" spans="1:25" x14ac:dyDescent="0.3">
      <c r="A2186" s="13">
        <v>6649</v>
      </c>
      <c r="B2186" s="13" t="s">
        <v>5223</v>
      </c>
      <c r="C2186" s="21">
        <f>1/COUNTIF(B:B,'Store Data - 2017'!$B2186)</f>
        <v>0.16666666666666666</v>
      </c>
      <c r="D2186" s="14">
        <v>42986</v>
      </c>
      <c r="E2186" s="14">
        <v>42989</v>
      </c>
      <c r="F2186" s="22" t="str">
        <f>TEXT('Store Data - 2017'!$D2186,"mmmm")</f>
        <v>September</v>
      </c>
      <c r="G2186" s="22" t="str">
        <f>TEXT('Store Data - 2017'!$D2186,"dddd")</f>
        <v>Friday</v>
      </c>
      <c r="H2186" s="13" t="s">
        <v>80</v>
      </c>
      <c r="I2186" s="13" t="s">
        <v>837</v>
      </c>
      <c r="J2186" s="13" t="s">
        <v>838</v>
      </c>
      <c r="K2186" s="21">
        <f>1/COUNTIF(J:J,'Store Data - 2017'!$J2186)</f>
        <v>8.3333333333333329E-2</v>
      </c>
      <c r="L2186" s="13" t="s">
        <v>57</v>
      </c>
      <c r="M2186" s="13" t="s">
        <v>26</v>
      </c>
      <c r="N2186" s="13" t="s">
        <v>328</v>
      </c>
      <c r="O2186" s="13" t="s">
        <v>50</v>
      </c>
      <c r="P2186" s="13">
        <v>76017</v>
      </c>
      <c r="Q2186" s="13" t="s">
        <v>51</v>
      </c>
      <c r="R2186" s="13" t="s">
        <v>572</v>
      </c>
      <c r="S2186" s="13" t="s">
        <v>31</v>
      </c>
      <c r="T2186" s="13" t="s">
        <v>84</v>
      </c>
      <c r="U2186" s="13" t="s">
        <v>573</v>
      </c>
      <c r="V2186" s="15">
        <v>42.616</v>
      </c>
      <c r="W2186" s="13">
        <v>7</v>
      </c>
      <c r="X2186" s="13">
        <v>0.8</v>
      </c>
      <c r="Y2186" s="15">
        <v>-68.185599999999994</v>
      </c>
    </row>
    <row r="2187" spans="1:25" x14ac:dyDescent="0.3">
      <c r="A2187" s="16">
        <v>6650</v>
      </c>
      <c r="B2187" s="16" t="s">
        <v>5223</v>
      </c>
      <c r="C2187" s="21">
        <f>1/COUNTIF(B:B,'Store Data - 2017'!$B2187)</f>
        <v>0.16666666666666666</v>
      </c>
      <c r="D2187" s="17">
        <v>42986</v>
      </c>
      <c r="E2187" s="17">
        <v>42989</v>
      </c>
      <c r="F2187" s="22" t="str">
        <f>TEXT('Store Data - 2017'!$D2187,"mmmm")</f>
        <v>September</v>
      </c>
      <c r="G2187" s="22" t="str">
        <f>TEXT('Store Data - 2017'!$D2187,"dddd")</f>
        <v>Friday</v>
      </c>
      <c r="H2187" s="16" t="s">
        <v>80</v>
      </c>
      <c r="I2187" s="16" t="s">
        <v>837</v>
      </c>
      <c r="J2187" s="16" t="s">
        <v>838</v>
      </c>
      <c r="K2187" s="21">
        <f>1/COUNTIF(J:J,'Store Data - 2017'!$J2187)</f>
        <v>8.3333333333333329E-2</v>
      </c>
      <c r="L2187" s="16" t="s">
        <v>57</v>
      </c>
      <c r="M2187" s="16" t="s">
        <v>26</v>
      </c>
      <c r="N2187" s="16" t="s">
        <v>328</v>
      </c>
      <c r="O2187" s="16" t="s">
        <v>50</v>
      </c>
      <c r="P2187" s="16">
        <v>76017</v>
      </c>
      <c r="Q2187" s="16" t="s">
        <v>51</v>
      </c>
      <c r="R2187" s="16" t="s">
        <v>5224</v>
      </c>
      <c r="S2187" s="16" t="s">
        <v>61</v>
      </c>
      <c r="T2187" s="16" t="s">
        <v>412</v>
      </c>
      <c r="U2187" s="16" t="s">
        <v>5225</v>
      </c>
      <c r="V2187" s="18">
        <v>319.98399999999998</v>
      </c>
      <c r="W2187" s="16">
        <v>2</v>
      </c>
      <c r="X2187" s="16">
        <v>0.2</v>
      </c>
      <c r="Y2187" s="18">
        <v>107.99460000000001</v>
      </c>
    </row>
    <row r="2188" spans="1:25" x14ac:dyDescent="0.3">
      <c r="A2188" s="13">
        <v>6651</v>
      </c>
      <c r="B2188" s="13" t="s">
        <v>5223</v>
      </c>
      <c r="C2188" s="21">
        <f>1/COUNTIF(B:B,'Store Data - 2017'!$B2188)</f>
        <v>0.16666666666666666</v>
      </c>
      <c r="D2188" s="14">
        <v>42986</v>
      </c>
      <c r="E2188" s="14">
        <v>42989</v>
      </c>
      <c r="F2188" s="22" t="str">
        <f>TEXT('Store Data - 2017'!$D2188,"mmmm")</f>
        <v>September</v>
      </c>
      <c r="G2188" s="22" t="str">
        <f>TEXT('Store Data - 2017'!$D2188,"dddd")</f>
        <v>Friday</v>
      </c>
      <c r="H2188" s="13" t="s">
        <v>80</v>
      </c>
      <c r="I2188" s="13" t="s">
        <v>837</v>
      </c>
      <c r="J2188" s="13" t="s">
        <v>838</v>
      </c>
      <c r="K2188" s="21">
        <f>1/COUNTIF(J:J,'Store Data - 2017'!$J2188)</f>
        <v>8.3333333333333329E-2</v>
      </c>
      <c r="L2188" s="13" t="s">
        <v>57</v>
      </c>
      <c r="M2188" s="13" t="s">
        <v>26</v>
      </c>
      <c r="N2188" s="13" t="s">
        <v>328</v>
      </c>
      <c r="O2188" s="13" t="s">
        <v>50</v>
      </c>
      <c r="P2188" s="13">
        <v>76017</v>
      </c>
      <c r="Q2188" s="13" t="s">
        <v>51</v>
      </c>
      <c r="R2188" s="13" t="s">
        <v>3827</v>
      </c>
      <c r="S2188" s="13" t="s">
        <v>31</v>
      </c>
      <c r="T2188" s="13" t="s">
        <v>172</v>
      </c>
      <c r="U2188" s="13" t="s">
        <v>3828</v>
      </c>
      <c r="V2188" s="15">
        <v>45.92</v>
      </c>
      <c r="W2188" s="13">
        <v>5</v>
      </c>
      <c r="X2188" s="13">
        <v>0.2</v>
      </c>
      <c r="Y2188" s="15">
        <v>15.497999999999999</v>
      </c>
    </row>
    <row r="2189" spans="1:25" x14ac:dyDescent="0.3">
      <c r="A2189" s="16">
        <v>6652</v>
      </c>
      <c r="B2189" s="16" t="s">
        <v>5223</v>
      </c>
      <c r="C2189" s="21">
        <f>1/COUNTIF(B:B,'Store Data - 2017'!$B2189)</f>
        <v>0.16666666666666666</v>
      </c>
      <c r="D2189" s="17">
        <v>42986</v>
      </c>
      <c r="E2189" s="17">
        <v>42989</v>
      </c>
      <c r="F2189" s="22" t="str">
        <f>TEXT('Store Data - 2017'!$D2189,"mmmm")</f>
        <v>September</v>
      </c>
      <c r="G2189" s="22" t="str">
        <f>TEXT('Store Data - 2017'!$D2189,"dddd")</f>
        <v>Friday</v>
      </c>
      <c r="H2189" s="16" t="s">
        <v>80</v>
      </c>
      <c r="I2189" s="16" t="s">
        <v>837</v>
      </c>
      <c r="J2189" s="16" t="s">
        <v>838</v>
      </c>
      <c r="K2189" s="21">
        <f>1/COUNTIF(J:J,'Store Data - 2017'!$J2189)</f>
        <v>8.3333333333333329E-2</v>
      </c>
      <c r="L2189" s="16" t="s">
        <v>57</v>
      </c>
      <c r="M2189" s="16" t="s">
        <v>26</v>
      </c>
      <c r="N2189" s="16" t="s">
        <v>328</v>
      </c>
      <c r="O2189" s="16" t="s">
        <v>50</v>
      </c>
      <c r="P2189" s="16">
        <v>76017</v>
      </c>
      <c r="Q2189" s="16" t="s">
        <v>51</v>
      </c>
      <c r="R2189" s="16" t="s">
        <v>4796</v>
      </c>
      <c r="S2189" s="16" t="s">
        <v>42</v>
      </c>
      <c r="T2189" s="16" t="s">
        <v>87</v>
      </c>
      <c r="U2189" s="16" t="s">
        <v>4797</v>
      </c>
      <c r="V2189" s="18">
        <v>21.184000000000001</v>
      </c>
      <c r="W2189" s="16">
        <v>2</v>
      </c>
      <c r="X2189" s="16">
        <v>0.6</v>
      </c>
      <c r="Y2189" s="18">
        <v>-11.651199999999999</v>
      </c>
    </row>
    <row r="2190" spans="1:25" x14ac:dyDescent="0.3">
      <c r="A2190" s="13">
        <v>6653</v>
      </c>
      <c r="B2190" s="13" t="s">
        <v>5223</v>
      </c>
      <c r="C2190" s="21">
        <f>1/COUNTIF(B:B,'Store Data - 2017'!$B2190)</f>
        <v>0.16666666666666666</v>
      </c>
      <c r="D2190" s="14">
        <v>42986</v>
      </c>
      <c r="E2190" s="14">
        <v>42989</v>
      </c>
      <c r="F2190" s="22" t="str">
        <f>TEXT('Store Data - 2017'!$D2190,"mmmm")</f>
        <v>September</v>
      </c>
      <c r="G2190" s="22" t="str">
        <f>TEXT('Store Data - 2017'!$D2190,"dddd")</f>
        <v>Friday</v>
      </c>
      <c r="H2190" s="13" t="s">
        <v>80</v>
      </c>
      <c r="I2190" s="13" t="s">
        <v>837</v>
      </c>
      <c r="J2190" s="13" t="s">
        <v>838</v>
      </c>
      <c r="K2190" s="21">
        <f>1/COUNTIF(J:J,'Store Data - 2017'!$J2190)</f>
        <v>8.3333333333333329E-2</v>
      </c>
      <c r="L2190" s="13" t="s">
        <v>57</v>
      </c>
      <c r="M2190" s="13" t="s">
        <v>26</v>
      </c>
      <c r="N2190" s="13" t="s">
        <v>328</v>
      </c>
      <c r="O2190" s="13" t="s">
        <v>50</v>
      </c>
      <c r="P2190" s="13">
        <v>76017</v>
      </c>
      <c r="Q2190" s="13" t="s">
        <v>51</v>
      </c>
      <c r="R2190" s="13" t="s">
        <v>5226</v>
      </c>
      <c r="S2190" s="13" t="s">
        <v>31</v>
      </c>
      <c r="T2190" s="13" t="s">
        <v>32</v>
      </c>
      <c r="U2190" s="13" t="s">
        <v>5227</v>
      </c>
      <c r="V2190" s="15">
        <v>20.736000000000001</v>
      </c>
      <c r="W2190" s="13">
        <v>4</v>
      </c>
      <c r="X2190" s="13">
        <v>0.2</v>
      </c>
      <c r="Y2190" s="15">
        <v>7.2576000000000001</v>
      </c>
    </row>
    <row r="2191" spans="1:25" x14ac:dyDescent="0.3">
      <c r="A2191" s="16">
        <v>6654</v>
      </c>
      <c r="B2191" s="16" t="s">
        <v>5223</v>
      </c>
      <c r="C2191" s="21">
        <f>1/COUNTIF(B:B,'Store Data - 2017'!$B2191)</f>
        <v>0.16666666666666666</v>
      </c>
      <c r="D2191" s="17">
        <v>42986</v>
      </c>
      <c r="E2191" s="17">
        <v>42989</v>
      </c>
      <c r="F2191" s="22" t="str">
        <f>TEXT('Store Data - 2017'!$D2191,"mmmm")</f>
        <v>September</v>
      </c>
      <c r="G2191" s="22" t="str">
        <f>TEXT('Store Data - 2017'!$D2191,"dddd")</f>
        <v>Friday</v>
      </c>
      <c r="H2191" s="16" t="s">
        <v>80</v>
      </c>
      <c r="I2191" s="16" t="s">
        <v>837</v>
      </c>
      <c r="J2191" s="16" t="s">
        <v>838</v>
      </c>
      <c r="K2191" s="21">
        <f>1/COUNTIF(J:J,'Store Data - 2017'!$J2191)</f>
        <v>8.3333333333333329E-2</v>
      </c>
      <c r="L2191" s="16" t="s">
        <v>57</v>
      </c>
      <c r="M2191" s="16" t="s">
        <v>26</v>
      </c>
      <c r="N2191" s="16" t="s">
        <v>328</v>
      </c>
      <c r="O2191" s="16" t="s">
        <v>50</v>
      </c>
      <c r="P2191" s="16">
        <v>76017</v>
      </c>
      <c r="Q2191" s="16" t="s">
        <v>51</v>
      </c>
      <c r="R2191" s="16" t="s">
        <v>4014</v>
      </c>
      <c r="S2191" s="16" t="s">
        <v>42</v>
      </c>
      <c r="T2191" s="16" t="s">
        <v>43</v>
      </c>
      <c r="U2191" s="16" t="s">
        <v>4015</v>
      </c>
      <c r="V2191" s="18">
        <v>213.43</v>
      </c>
      <c r="W2191" s="16">
        <v>5</v>
      </c>
      <c r="X2191" s="16">
        <v>0.3</v>
      </c>
      <c r="Y2191" s="18">
        <v>-39.637</v>
      </c>
    </row>
    <row r="2192" spans="1:25" x14ac:dyDescent="0.3">
      <c r="A2192" s="13">
        <v>6655</v>
      </c>
      <c r="B2192" s="13" t="s">
        <v>5228</v>
      </c>
      <c r="C2192" s="21">
        <f>1/COUNTIF(B:B,'Store Data - 2017'!$B2192)</f>
        <v>0.16666666666666666</v>
      </c>
      <c r="D2192" s="14">
        <v>42786</v>
      </c>
      <c r="E2192" s="14">
        <v>42793</v>
      </c>
      <c r="F2192" s="22" t="str">
        <f>TEXT('Store Data - 2017'!$D2192,"mmmm")</f>
        <v>February</v>
      </c>
      <c r="G2192" s="22" t="str">
        <f>TEXT('Store Data - 2017'!$D2192,"dddd")</f>
        <v>Monday</v>
      </c>
      <c r="H2192" s="13" t="s">
        <v>22</v>
      </c>
      <c r="I2192" s="13" t="s">
        <v>5229</v>
      </c>
      <c r="J2192" s="13" t="s">
        <v>5230</v>
      </c>
      <c r="K2192" s="21">
        <f>1/COUNTIF(J:J,'Store Data - 2017'!$J2192)</f>
        <v>0.14285714285714285</v>
      </c>
      <c r="L2192" s="13" t="s">
        <v>48</v>
      </c>
      <c r="M2192" s="13" t="s">
        <v>26</v>
      </c>
      <c r="N2192" s="13" t="s">
        <v>5231</v>
      </c>
      <c r="O2192" s="13" t="s">
        <v>157</v>
      </c>
      <c r="P2192" s="13">
        <v>85234</v>
      </c>
      <c r="Q2192" s="13" t="s">
        <v>120</v>
      </c>
      <c r="R2192" s="13" t="s">
        <v>1249</v>
      </c>
      <c r="S2192" s="13" t="s">
        <v>61</v>
      </c>
      <c r="T2192" s="13" t="s">
        <v>62</v>
      </c>
      <c r="U2192" s="13" t="s">
        <v>1250</v>
      </c>
      <c r="V2192" s="15">
        <v>333.57600000000002</v>
      </c>
      <c r="W2192" s="13">
        <v>3</v>
      </c>
      <c r="X2192" s="13">
        <v>0.2</v>
      </c>
      <c r="Y2192" s="15">
        <v>25.0182</v>
      </c>
    </row>
    <row r="2193" spans="1:25" x14ac:dyDescent="0.3">
      <c r="A2193" s="16">
        <v>6656</v>
      </c>
      <c r="B2193" s="16" t="s">
        <v>5228</v>
      </c>
      <c r="C2193" s="21">
        <f>1/COUNTIF(B:B,'Store Data - 2017'!$B2193)</f>
        <v>0.16666666666666666</v>
      </c>
      <c r="D2193" s="17">
        <v>42786</v>
      </c>
      <c r="E2193" s="17">
        <v>42793</v>
      </c>
      <c r="F2193" s="22" t="str">
        <f>TEXT('Store Data - 2017'!$D2193,"mmmm")</f>
        <v>February</v>
      </c>
      <c r="G2193" s="22" t="str">
        <f>TEXT('Store Data - 2017'!$D2193,"dddd")</f>
        <v>Monday</v>
      </c>
      <c r="H2193" s="16" t="s">
        <v>22</v>
      </c>
      <c r="I2193" s="16" t="s">
        <v>5229</v>
      </c>
      <c r="J2193" s="16" t="s">
        <v>5230</v>
      </c>
      <c r="K2193" s="21">
        <f>1/COUNTIF(J:J,'Store Data - 2017'!$J2193)</f>
        <v>0.14285714285714285</v>
      </c>
      <c r="L2193" s="16" t="s">
        <v>48</v>
      </c>
      <c r="M2193" s="16" t="s">
        <v>26</v>
      </c>
      <c r="N2193" s="16" t="s">
        <v>5231</v>
      </c>
      <c r="O2193" s="16" t="s">
        <v>157</v>
      </c>
      <c r="P2193" s="16">
        <v>85234</v>
      </c>
      <c r="Q2193" s="16" t="s">
        <v>120</v>
      </c>
      <c r="R2193" s="16" t="s">
        <v>2113</v>
      </c>
      <c r="S2193" s="16" t="s">
        <v>61</v>
      </c>
      <c r="T2193" s="16" t="s">
        <v>110</v>
      </c>
      <c r="U2193" s="16" t="s">
        <v>2114</v>
      </c>
      <c r="V2193" s="18">
        <v>31.992000000000001</v>
      </c>
      <c r="W2193" s="16">
        <v>1</v>
      </c>
      <c r="X2193" s="16">
        <v>0.2</v>
      </c>
      <c r="Y2193" s="18">
        <v>4.7988</v>
      </c>
    </row>
    <row r="2194" spans="1:25" x14ac:dyDescent="0.3">
      <c r="A2194" s="13">
        <v>6657</v>
      </c>
      <c r="B2194" s="13" t="s">
        <v>5228</v>
      </c>
      <c r="C2194" s="21">
        <f>1/COUNTIF(B:B,'Store Data - 2017'!$B2194)</f>
        <v>0.16666666666666666</v>
      </c>
      <c r="D2194" s="14">
        <v>42786</v>
      </c>
      <c r="E2194" s="14">
        <v>42793</v>
      </c>
      <c r="F2194" s="22" t="str">
        <f>TEXT('Store Data - 2017'!$D2194,"mmmm")</f>
        <v>February</v>
      </c>
      <c r="G2194" s="22" t="str">
        <f>TEXT('Store Data - 2017'!$D2194,"dddd")</f>
        <v>Monday</v>
      </c>
      <c r="H2194" s="13" t="s">
        <v>22</v>
      </c>
      <c r="I2194" s="13" t="s">
        <v>5229</v>
      </c>
      <c r="J2194" s="13" t="s">
        <v>5230</v>
      </c>
      <c r="K2194" s="21">
        <f>1/COUNTIF(J:J,'Store Data - 2017'!$J2194)</f>
        <v>0.14285714285714285</v>
      </c>
      <c r="L2194" s="13" t="s">
        <v>48</v>
      </c>
      <c r="M2194" s="13" t="s">
        <v>26</v>
      </c>
      <c r="N2194" s="13" t="s">
        <v>5231</v>
      </c>
      <c r="O2194" s="13" t="s">
        <v>157</v>
      </c>
      <c r="P2194" s="13">
        <v>85234</v>
      </c>
      <c r="Q2194" s="13" t="s">
        <v>120</v>
      </c>
      <c r="R2194" s="13" t="s">
        <v>1716</v>
      </c>
      <c r="S2194" s="13" t="s">
        <v>31</v>
      </c>
      <c r="T2194" s="13" t="s">
        <v>70</v>
      </c>
      <c r="U2194" s="13" t="s">
        <v>1717</v>
      </c>
      <c r="V2194" s="15">
        <v>51.167999999999999</v>
      </c>
      <c r="W2194" s="13">
        <v>2</v>
      </c>
      <c r="X2194" s="13">
        <v>0.2</v>
      </c>
      <c r="Y2194" s="15">
        <v>-6.3959999999999999</v>
      </c>
    </row>
    <row r="2195" spans="1:25" x14ac:dyDescent="0.3">
      <c r="A2195" s="16">
        <v>6658</v>
      </c>
      <c r="B2195" s="16" t="s">
        <v>5228</v>
      </c>
      <c r="C2195" s="21">
        <f>1/COUNTIF(B:B,'Store Data - 2017'!$B2195)</f>
        <v>0.16666666666666666</v>
      </c>
      <c r="D2195" s="17">
        <v>42786</v>
      </c>
      <c r="E2195" s="17">
        <v>42793</v>
      </c>
      <c r="F2195" s="22" t="str">
        <f>TEXT('Store Data - 2017'!$D2195,"mmmm")</f>
        <v>February</v>
      </c>
      <c r="G2195" s="22" t="str">
        <f>TEXT('Store Data - 2017'!$D2195,"dddd")</f>
        <v>Monday</v>
      </c>
      <c r="H2195" s="16" t="s">
        <v>22</v>
      </c>
      <c r="I2195" s="16" t="s">
        <v>5229</v>
      </c>
      <c r="J2195" s="16" t="s">
        <v>5230</v>
      </c>
      <c r="K2195" s="21">
        <f>1/COUNTIF(J:J,'Store Data - 2017'!$J2195)</f>
        <v>0.14285714285714285</v>
      </c>
      <c r="L2195" s="16" t="s">
        <v>48</v>
      </c>
      <c r="M2195" s="16" t="s">
        <v>26</v>
      </c>
      <c r="N2195" s="16" t="s">
        <v>5231</v>
      </c>
      <c r="O2195" s="16" t="s">
        <v>157</v>
      </c>
      <c r="P2195" s="16">
        <v>85234</v>
      </c>
      <c r="Q2195" s="16" t="s">
        <v>120</v>
      </c>
      <c r="R2195" s="16" t="s">
        <v>4271</v>
      </c>
      <c r="S2195" s="16" t="s">
        <v>31</v>
      </c>
      <c r="T2195" s="16" t="s">
        <v>180</v>
      </c>
      <c r="U2195" s="16" t="s">
        <v>4272</v>
      </c>
      <c r="V2195" s="18">
        <v>10.64</v>
      </c>
      <c r="W2195" s="16">
        <v>5</v>
      </c>
      <c r="X2195" s="16">
        <v>0.2</v>
      </c>
      <c r="Y2195" s="18">
        <v>3.8570000000000002</v>
      </c>
    </row>
    <row r="2196" spans="1:25" x14ac:dyDescent="0.3">
      <c r="A2196" s="13">
        <v>6659</v>
      </c>
      <c r="B2196" s="13" t="s">
        <v>5228</v>
      </c>
      <c r="C2196" s="21">
        <f>1/COUNTIF(B:B,'Store Data - 2017'!$B2196)</f>
        <v>0.16666666666666666</v>
      </c>
      <c r="D2196" s="14">
        <v>42786</v>
      </c>
      <c r="E2196" s="14">
        <v>42793</v>
      </c>
      <c r="F2196" s="22" t="str">
        <f>TEXT('Store Data - 2017'!$D2196,"mmmm")</f>
        <v>February</v>
      </c>
      <c r="G2196" s="22" t="str">
        <f>TEXT('Store Data - 2017'!$D2196,"dddd")</f>
        <v>Monday</v>
      </c>
      <c r="H2196" s="13" t="s">
        <v>22</v>
      </c>
      <c r="I2196" s="13" t="s">
        <v>5229</v>
      </c>
      <c r="J2196" s="13" t="s">
        <v>5230</v>
      </c>
      <c r="K2196" s="21">
        <f>1/COUNTIF(J:J,'Store Data - 2017'!$J2196)</f>
        <v>0.14285714285714285</v>
      </c>
      <c r="L2196" s="13" t="s">
        <v>48</v>
      </c>
      <c r="M2196" s="13" t="s">
        <v>26</v>
      </c>
      <c r="N2196" s="13" t="s">
        <v>5231</v>
      </c>
      <c r="O2196" s="13" t="s">
        <v>157</v>
      </c>
      <c r="P2196" s="13">
        <v>85234</v>
      </c>
      <c r="Q2196" s="13" t="s">
        <v>120</v>
      </c>
      <c r="R2196" s="13" t="s">
        <v>794</v>
      </c>
      <c r="S2196" s="13" t="s">
        <v>42</v>
      </c>
      <c r="T2196" s="13" t="s">
        <v>87</v>
      </c>
      <c r="U2196" s="13" t="s">
        <v>795</v>
      </c>
      <c r="V2196" s="15">
        <v>68.703999999999994</v>
      </c>
      <c r="W2196" s="13">
        <v>2</v>
      </c>
      <c r="X2196" s="13">
        <v>0.2</v>
      </c>
      <c r="Y2196" s="15">
        <v>16.3172</v>
      </c>
    </row>
    <row r="2197" spans="1:25" x14ac:dyDescent="0.3">
      <c r="A2197" s="16">
        <v>6660</v>
      </c>
      <c r="B2197" s="16" t="s">
        <v>5228</v>
      </c>
      <c r="C2197" s="21">
        <f>1/COUNTIF(B:B,'Store Data - 2017'!$B2197)</f>
        <v>0.16666666666666666</v>
      </c>
      <c r="D2197" s="17">
        <v>42786</v>
      </c>
      <c r="E2197" s="17">
        <v>42793</v>
      </c>
      <c r="F2197" s="22" t="str">
        <f>TEXT('Store Data - 2017'!$D2197,"mmmm")</f>
        <v>February</v>
      </c>
      <c r="G2197" s="22" t="str">
        <f>TEXT('Store Data - 2017'!$D2197,"dddd")</f>
        <v>Monday</v>
      </c>
      <c r="H2197" s="16" t="s">
        <v>22</v>
      </c>
      <c r="I2197" s="16" t="s">
        <v>5229</v>
      </c>
      <c r="J2197" s="16" t="s">
        <v>5230</v>
      </c>
      <c r="K2197" s="21">
        <f>1/COUNTIF(J:J,'Store Data - 2017'!$J2197)</f>
        <v>0.14285714285714285</v>
      </c>
      <c r="L2197" s="16" t="s">
        <v>48</v>
      </c>
      <c r="M2197" s="16" t="s">
        <v>26</v>
      </c>
      <c r="N2197" s="16" t="s">
        <v>5231</v>
      </c>
      <c r="O2197" s="16" t="s">
        <v>157</v>
      </c>
      <c r="P2197" s="16">
        <v>85234</v>
      </c>
      <c r="Q2197" s="16" t="s">
        <v>120</v>
      </c>
      <c r="R2197" s="16" t="s">
        <v>3278</v>
      </c>
      <c r="S2197" s="16" t="s">
        <v>42</v>
      </c>
      <c r="T2197" s="16" t="s">
        <v>251</v>
      </c>
      <c r="U2197" s="16" t="s">
        <v>3279</v>
      </c>
      <c r="V2197" s="18">
        <v>386.91</v>
      </c>
      <c r="W2197" s="16">
        <v>9</v>
      </c>
      <c r="X2197" s="16">
        <v>0.5</v>
      </c>
      <c r="Y2197" s="18">
        <v>-185.71680000000001</v>
      </c>
    </row>
    <row r="2198" spans="1:25" x14ac:dyDescent="0.3">
      <c r="A2198" s="13">
        <v>6664</v>
      </c>
      <c r="B2198" s="13" t="s">
        <v>5232</v>
      </c>
      <c r="C2198" s="21">
        <f>1/COUNTIF(B:B,'Store Data - 2017'!$B2198)</f>
        <v>0.5</v>
      </c>
      <c r="D2198" s="14">
        <v>43034</v>
      </c>
      <c r="E2198" s="14">
        <v>43040</v>
      </c>
      <c r="F2198" s="22" t="str">
        <f>TEXT('Store Data - 2017'!$D2198,"mmmm")</f>
        <v>October</v>
      </c>
      <c r="G2198" s="22" t="str">
        <f>TEXT('Store Data - 2017'!$D2198,"dddd")</f>
        <v>Thursday</v>
      </c>
      <c r="H2198" s="13" t="s">
        <v>22</v>
      </c>
      <c r="I2198" s="13" t="s">
        <v>955</v>
      </c>
      <c r="J2198" s="13" t="s">
        <v>956</v>
      </c>
      <c r="K2198" s="21">
        <f>1/COUNTIF(J:J,'Store Data - 2017'!$J2198)</f>
        <v>0.33333333333333331</v>
      </c>
      <c r="L2198" s="13" t="s">
        <v>25</v>
      </c>
      <c r="M2198" s="13" t="s">
        <v>26</v>
      </c>
      <c r="N2198" s="13" t="s">
        <v>4978</v>
      </c>
      <c r="O2198" s="13" t="s">
        <v>329</v>
      </c>
      <c r="P2198" s="13">
        <v>23464</v>
      </c>
      <c r="Q2198" s="13" t="s">
        <v>29</v>
      </c>
      <c r="R2198" s="13" t="s">
        <v>2996</v>
      </c>
      <c r="S2198" s="13" t="s">
        <v>42</v>
      </c>
      <c r="T2198" s="13" t="s">
        <v>251</v>
      </c>
      <c r="U2198" s="13" t="s">
        <v>2997</v>
      </c>
      <c r="V2198" s="15">
        <v>356.85</v>
      </c>
      <c r="W2198" s="13">
        <v>5</v>
      </c>
      <c r="X2198" s="13">
        <v>0</v>
      </c>
      <c r="Y2198" s="15">
        <v>60.664499999999997</v>
      </c>
    </row>
    <row r="2199" spans="1:25" x14ac:dyDescent="0.3">
      <c r="A2199" s="16">
        <v>6665</v>
      </c>
      <c r="B2199" s="16" t="s">
        <v>5232</v>
      </c>
      <c r="C2199" s="21">
        <f>1/COUNTIF(B:B,'Store Data - 2017'!$B2199)</f>
        <v>0.5</v>
      </c>
      <c r="D2199" s="17">
        <v>43034</v>
      </c>
      <c r="E2199" s="17">
        <v>43040</v>
      </c>
      <c r="F2199" s="22" t="str">
        <f>TEXT('Store Data - 2017'!$D2199,"mmmm")</f>
        <v>October</v>
      </c>
      <c r="G2199" s="22" t="str">
        <f>TEXT('Store Data - 2017'!$D2199,"dddd")</f>
        <v>Thursday</v>
      </c>
      <c r="H2199" s="16" t="s">
        <v>22</v>
      </c>
      <c r="I2199" s="16" t="s">
        <v>955</v>
      </c>
      <c r="J2199" s="16" t="s">
        <v>956</v>
      </c>
      <c r="K2199" s="21">
        <f>1/COUNTIF(J:J,'Store Data - 2017'!$J2199)</f>
        <v>0.33333333333333331</v>
      </c>
      <c r="L2199" s="16" t="s">
        <v>25</v>
      </c>
      <c r="M2199" s="16" t="s">
        <v>26</v>
      </c>
      <c r="N2199" s="16" t="s">
        <v>4978</v>
      </c>
      <c r="O2199" s="16" t="s">
        <v>329</v>
      </c>
      <c r="P2199" s="16">
        <v>23464</v>
      </c>
      <c r="Q2199" s="16" t="s">
        <v>29</v>
      </c>
      <c r="R2199" s="16" t="s">
        <v>5233</v>
      </c>
      <c r="S2199" s="16" t="s">
        <v>31</v>
      </c>
      <c r="T2199" s="16" t="s">
        <v>180</v>
      </c>
      <c r="U2199" s="16" t="s">
        <v>5234</v>
      </c>
      <c r="V2199" s="18">
        <v>251.58</v>
      </c>
      <c r="W2199" s="16">
        <v>7</v>
      </c>
      <c r="X2199" s="16">
        <v>0</v>
      </c>
      <c r="Y2199" s="18">
        <v>113.211</v>
      </c>
    </row>
    <row r="2200" spans="1:25" x14ac:dyDescent="0.3">
      <c r="A2200" s="13">
        <v>6667</v>
      </c>
      <c r="B2200" s="13" t="s">
        <v>5235</v>
      </c>
      <c r="C2200" s="21">
        <f>1/COUNTIF(B:B,'Store Data - 2017'!$B2200)</f>
        <v>0.25</v>
      </c>
      <c r="D2200" s="14">
        <v>42867</v>
      </c>
      <c r="E2200" s="14">
        <v>42869</v>
      </c>
      <c r="F2200" s="22" t="str">
        <f>TEXT('Store Data - 2017'!$D2200,"mmmm")</f>
        <v>May</v>
      </c>
      <c r="G2200" s="22" t="str">
        <f>TEXT('Store Data - 2017'!$D2200,"dddd")</f>
        <v>Friday</v>
      </c>
      <c r="H2200" s="13" t="s">
        <v>35</v>
      </c>
      <c r="I2200" s="13" t="s">
        <v>4448</v>
      </c>
      <c r="J2200" s="13" t="s">
        <v>4449</v>
      </c>
      <c r="K2200" s="21">
        <f>1/COUNTIF(J:J,'Store Data - 2017'!$J2200)</f>
        <v>0.2</v>
      </c>
      <c r="L2200" s="13" t="s">
        <v>25</v>
      </c>
      <c r="M2200" s="13" t="s">
        <v>26</v>
      </c>
      <c r="N2200" s="13" t="s">
        <v>5236</v>
      </c>
      <c r="O2200" s="13" t="s">
        <v>201</v>
      </c>
      <c r="P2200" s="13">
        <v>8360</v>
      </c>
      <c r="Q2200" s="13" t="s">
        <v>40</v>
      </c>
      <c r="R2200" s="13" t="s">
        <v>5237</v>
      </c>
      <c r="S2200" s="13" t="s">
        <v>42</v>
      </c>
      <c r="T2200" s="13" t="s">
        <v>87</v>
      </c>
      <c r="U2200" s="13" t="s">
        <v>5238</v>
      </c>
      <c r="V2200" s="15">
        <v>42.85</v>
      </c>
      <c r="W2200" s="13">
        <v>5</v>
      </c>
      <c r="X2200" s="13">
        <v>0</v>
      </c>
      <c r="Y2200" s="15">
        <v>15.426</v>
      </c>
    </row>
    <row r="2201" spans="1:25" x14ac:dyDescent="0.3">
      <c r="A2201" s="16">
        <v>6668</v>
      </c>
      <c r="B2201" s="16" t="s">
        <v>5235</v>
      </c>
      <c r="C2201" s="21">
        <f>1/COUNTIF(B:B,'Store Data - 2017'!$B2201)</f>
        <v>0.25</v>
      </c>
      <c r="D2201" s="17">
        <v>42867</v>
      </c>
      <c r="E2201" s="17">
        <v>42869</v>
      </c>
      <c r="F2201" s="22" t="str">
        <f>TEXT('Store Data - 2017'!$D2201,"mmmm")</f>
        <v>May</v>
      </c>
      <c r="G2201" s="22" t="str">
        <f>TEXT('Store Data - 2017'!$D2201,"dddd")</f>
        <v>Friday</v>
      </c>
      <c r="H2201" s="16" t="s">
        <v>35</v>
      </c>
      <c r="I2201" s="16" t="s">
        <v>4448</v>
      </c>
      <c r="J2201" s="16" t="s">
        <v>4449</v>
      </c>
      <c r="K2201" s="21">
        <f>1/COUNTIF(J:J,'Store Data - 2017'!$J2201)</f>
        <v>0.2</v>
      </c>
      <c r="L2201" s="16" t="s">
        <v>25</v>
      </c>
      <c r="M2201" s="16" t="s">
        <v>26</v>
      </c>
      <c r="N2201" s="16" t="s">
        <v>5236</v>
      </c>
      <c r="O2201" s="16" t="s">
        <v>201</v>
      </c>
      <c r="P2201" s="16">
        <v>8360</v>
      </c>
      <c r="Q2201" s="16" t="s">
        <v>40</v>
      </c>
      <c r="R2201" s="16" t="s">
        <v>5239</v>
      </c>
      <c r="S2201" s="16" t="s">
        <v>31</v>
      </c>
      <c r="T2201" s="16" t="s">
        <v>113</v>
      </c>
      <c r="U2201" s="16" t="s">
        <v>5240</v>
      </c>
      <c r="V2201" s="18">
        <v>6.16</v>
      </c>
      <c r="W2201" s="16">
        <v>2</v>
      </c>
      <c r="X2201" s="16">
        <v>0</v>
      </c>
      <c r="Y2201" s="18">
        <v>2.9567999999999999</v>
      </c>
    </row>
    <row r="2202" spans="1:25" x14ac:dyDescent="0.3">
      <c r="A2202" s="13">
        <v>6669</v>
      </c>
      <c r="B2202" s="13" t="s">
        <v>5235</v>
      </c>
      <c r="C2202" s="21">
        <f>1/COUNTIF(B:B,'Store Data - 2017'!$B2202)</f>
        <v>0.25</v>
      </c>
      <c r="D2202" s="14">
        <v>42867</v>
      </c>
      <c r="E2202" s="14">
        <v>42869</v>
      </c>
      <c r="F2202" s="22" t="str">
        <f>TEXT('Store Data - 2017'!$D2202,"mmmm")</f>
        <v>May</v>
      </c>
      <c r="G2202" s="22" t="str">
        <f>TEXT('Store Data - 2017'!$D2202,"dddd")</f>
        <v>Friday</v>
      </c>
      <c r="H2202" s="13" t="s">
        <v>35</v>
      </c>
      <c r="I2202" s="13" t="s">
        <v>4448</v>
      </c>
      <c r="J2202" s="13" t="s">
        <v>4449</v>
      </c>
      <c r="K2202" s="21">
        <f>1/COUNTIF(J:J,'Store Data - 2017'!$J2202)</f>
        <v>0.2</v>
      </c>
      <c r="L2202" s="13" t="s">
        <v>25</v>
      </c>
      <c r="M2202" s="13" t="s">
        <v>26</v>
      </c>
      <c r="N2202" s="13" t="s">
        <v>5236</v>
      </c>
      <c r="O2202" s="13" t="s">
        <v>201</v>
      </c>
      <c r="P2202" s="13">
        <v>8360</v>
      </c>
      <c r="Q2202" s="13" t="s">
        <v>40</v>
      </c>
      <c r="R2202" s="13" t="s">
        <v>5241</v>
      </c>
      <c r="S2202" s="13" t="s">
        <v>31</v>
      </c>
      <c r="T2202" s="13" t="s">
        <v>725</v>
      </c>
      <c r="U2202" s="13" t="s">
        <v>5242</v>
      </c>
      <c r="V2202" s="15">
        <v>17</v>
      </c>
      <c r="W2202" s="13">
        <v>2</v>
      </c>
      <c r="X2202" s="13">
        <v>0</v>
      </c>
      <c r="Y2202" s="15">
        <v>4.42</v>
      </c>
    </row>
    <row r="2203" spans="1:25" x14ac:dyDescent="0.3">
      <c r="A2203" s="16">
        <v>6670</v>
      </c>
      <c r="B2203" s="16" t="s">
        <v>5235</v>
      </c>
      <c r="C2203" s="21">
        <f>1/COUNTIF(B:B,'Store Data - 2017'!$B2203)</f>
        <v>0.25</v>
      </c>
      <c r="D2203" s="17">
        <v>42867</v>
      </c>
      <c r="E2203" s="17">
        <v>42869</v>
      </c>
      <c r="F2203" s="22" t="str">
        <f>TEXT('Store Data - 2017'!$D2203,"mmmm")</f>
        <v>May</v>
      </c>
      <c r="G2203" s="22" t="str">
        <f>TEXT('Store Data - 2017'!$D2203,"dddd")</f>
        <v>Friday</v>
      </c>
      <c r="H2203" s="16" t="s">
        <v>35</v>
      </c>
      <c r="I2203" s="16" t="s">
        <v>4448</v>
      </c>
      <c r="J2203" s="16" t="s">
        <v>4449</v>
      </c>
      <c r="K2203" s="21">
        <f>1/COUNTIF(J:J,'Store Data - 2017'!$J2203)</f>
        <v>0.2</v>
      </c>
      <c r="L2203" s="16" t="s">
        <v>25</v>
      </c>
      <c r="M2203" s="16" t="s">
        <v>26</v>
      </c>
      <c r="N2203" s="16" t="s">
        <v>5236</v>
      </c>
      <c r="O2203" s="16" t="s">
        <v>201</v>
      </c>
      <c r="P2203" s="16">
        <v>8360</v>
      </c>
      <c r="Q2203" s="16" t="s">
        <v>40</v>
      </c>
      <c r="R2203" s="16" t="s">
        <v>3460</v>
      </c>
      <c r="S2203" s="16" t="s">
        <v>61</v>
      </c>
      <c r="T2203" s="16" t="s">
        <v>110</v>
      </c>
      <c r="U2203" s="16" t="s">
        <v>3461</v>
      </c>
      <c r="V2203" s="18">
        <v>87.4</v>
      </c>
      <c r="W2203" s="16">
        <v>5</v>
      </c>
      <c r="X2203" s="16">
        <v>0</v>
      </c>
      <c r="Y2203" s="18">
        <v>34.96</v>
      </c>
    </row>
    <row r="2204" spans="1:25" x14ac:dyDescent="0.3">
      <c r="A2204" s="13">
        <v>6671</v>
      </c>
      <c r="B2204" s="13" t="s">
        <v>5243</v>
      </c>
      <c r="C2204" s="21">
        <f>1/COUNTIF(B:B,'Store Data - 2017'!$B2204)</f>
        <v>1</v>
      </c>
      <c r="D2204" s="14">
        <v>42880</v>
      </c>
      <c r="E2204" s="14">
        <v>42884</v>
      </c>
      <c r="F2204" s="22" t="str">
        <f>TEXT('Store Data - 2017'!$D2204,"mmmm")</f>
        <v>May</v>
      </c>
      <c r="G2204" s="22" t="str">
        <f>TEXT('Store Data - 2017'!$D2204,"dddd")</f>
        <v>Thursday</v>
      </c>
      <c r="H2204" s="13" t="s">
        <v>22</v>
      </c>
      <c r="I2204" s="13" t="s">
        <v>1297</v>
      </c>
      <c r="J2204" s="13" t="s">
        <v>1298</v>
      </c>
      <c r="K2204" s="21">
        <f>1/COUNTIF(J:J,'Store Data - 2017'!$J2204)</f>
        <v>5.2631578947368418E-2</v>
      </c>
      <c r="L2204" s="13" t="s">
        <v>48</v>
      </c>
      <c r="M2204" s="13" t="s">
        <v>26</v>
      </c>
      <c r="N2204" s="13" t="s">
        <v>165</v>
      </c>
      <c r="O2204" s="13" t="s">
        <v>353</v>
      </c>
      <c r="P2204" s="13">
        <v>31907</v>
      </c>
      <c r="Q2204" s="13" t="s">
        <v>29</v>
      </c>
      <c r="R2204" s="13" t="s">
        <v>665</v>
      </c>
      <c r="S2204" s="13" t="s">
        <v>31</v>
      </c>
      <c r="T2204" s="13" t="s">
        <v>84</v>
      </c>
      <c r="U2204" s="13" t="s">
        <v>666</v>
      </c>
      <c r="V2204" s="15">
        <v>29.84</v>
      </c>
      <c r="W2204" s="13">
        <v>2</v>
      </c>
      <c r="X2204" s="13">
        <v>0</v>
      </c>
      <c r="Y2204" s="15">
        <v>13.428000000000001</v>
      </c>
    </row>
    <row r="2205" spans="1:25" x14ac:dyDescent="0.3">
      <c r="A2205" s="16">
        <v>6680</v>
      </c>
      <c r="B2205" s="16" t="s">
        <v>5244</v>
      </c>
      <c r="C2205" s="21">
        <f>1/COUNTIF(B:B,'Store Data - 2017'!$B2205)</f>
        <v>0.33333333333333331</v>
      </c>
      <c r="D2205" s="17">
        <v>42980</v>
      </c>
      <c r="E2205" s="17">
        <v>42985</v>
      </c>
      <c r="F2205" s="22" t="str">
        <f>TEXT('Store Data - 2017'!$D2205,"mmmm")</f>
        <v>September</v>
      </c>
      <c r="G2205" s="22" t="str">
        <f>TEXT('Store Data - 2017'!$D2205,"dddd")</f>
        <v>Saturday</v>
      </c>
      <c r="H2205" s="16" t="s">
        <v>35</v>
      </c>
      <c r="I2205" s="16" t="s">
        <v>5245</v>
      </c>
      <c r="J2205" s="16" t="s">
        <v>5246</v>
      </c>
      <c r="K2205" s="21">
        <f>1/COUNTIF(J:J,'Store Data - 2017'!$J2205)</f>
        <v>0.2</v>
      </c>
      <c r="L2205" s="16" t="s">
        <v>25</v>
      </c>
      <c r="M2205" s="16" t="s">
        <v>26</v>
      </c>
      <c r="N2205" s="16" t="s">
        <v>4745</v>
      </c>
      <c r="O2205" s="16" t="s">
        <v>2322</v>
      </c>
      <c r="P2205" s="16">
        <v>6450</v>
      </c>
      <c r="Q2205" s="16" t="s">
        <v>40</v>
      </c>
      <c r="R2205" s="16" t="s">
        <v>463</v>
      </c>
      <c r="S2205" s="16" t="s">
        <v>31</v>
      </c>
      <c r="T2205" s="16" t="s">
        <v>70</v>
      </c>
      <c r="U2205" s="16" t="s">
        <v>464</v>
      </c>
      <c r="V2205" s="18">
        <v>10.9</v>
      </c>
      <c r="W2205" s="16">
        <v>1</v>
      </c>
      <c r="X2205" s="16">
        <v>0</v>
      </c>
      <c r="Y2205" s="18">
        <v>2.8340000000000001</v>
      </c>
    </row>
    <row r="2206" spans="1:25" x14ac:dyDescent="0.3">
      <c r="A2206" s="13">
        <v>6681</v>
      </c>
      <c r="B2206" s="13" t="s">
        <v>5244</v>
      </c>
      <c r="C2206" s="21">
        <f>1/COUNTIF(B:B,'Store Data - 2017'!$B2206)</f>
        <v>0.33333333333333331</v>
      </c>
      <c r="D2206" s="14">
        <v>42980</v>
      </c>
      <c r="E2206" s="14">
        <v>42985</v>
      </c>
      <c r="F2206" s="22" t="str">
        <f>TEXT('Store Data - 2017'!$D2206,"mmmm")</f>
        <v>September</v>
      </c>
      <c r="G2206" s="22" t="str">
        <f>TEXT('Store Data - 2017'!$D2206,"dddd")</f>
        <v>Saturday</v>
      </c>
      <c r="H2206" s="13" t="s">
        <v>35</v>
      </c>
      <c r="I2206" s="13" t="s">
        <v>5245</v>
      </c>
      <c r="J2206" s="13" t="s">
        <v>5246</v>
      </c>
      <c r="K2206" s="21">
        <f>1/COUNTIF(J:J,'Store Data - 2017'!$J2206)</f>
        <v>0.2</v>
      </c>
      <c r="L2206" s="13" t="s">
        <v>25</v>
      </c>
      <c r="M2206" s="13" t="s">
        <v>26</v>
      </c>
      <c r="N2206" s="13" t="s">
        <v>4745</v>
      </c>
      <c r="O2206" s="13" t="s">
        <v>2322</v>
      </c>
      <c r="P2206" s="13">
        <v>6450</v>
      </c>
      <c r="Q2206" s="13" t="s">
        <v>40</v>
      </c>
      <c r="R2206" s="13" t="s">
        <v>434</v>
      </c>
      <c r="S2206" s="13" t="s">
        <v>31</v>
      </c>
      <c r="T2206" s="13" t="s">
        <v>32</v>
      </c>
      <c r="U2206" s="13" t="s">
        <v>435</v>
      </c>
      <c r="V2206" s="15">
        <v>79.92</v>
      </c>
      <c r="W2206" s="13">
        <v>4</v>
      </c>
      <c r="X2206" s="13">
        <v>0</v>
      </c>
      <c r="Y2206" s="15">
        <v>37.562399999999997</v>
      </c>
    </row>
    <row r="2207" spans="1:25" x14ac:dyDescent="0.3">
      <c r="A2207" s="16">
        <v>6682</v>
      </c>
      <c r="B2207" s="16" t="s">
        <v>5244</v>
      </c>
      <c r="C2207" s="21">
        <f>1/COUNTIF(B:B,'Store Data - 2017'!$B2207)</f>
        <v>0.33333333333333331</v>
      </c>
      <c r="D2207" s="17">
        <v>42980</v>
      </c>
      <c r="E2207" s="17">
        <v>42985</v>
      </c>
      <c r="F2207" s="22" t="str">
        <f>TEXT('Store Data - 2017'!$D2207,"mmmm")</f>
        <v>September</v>
      </c>
      <c r="G2207" s="22" t="str">
        <f>TEXT('Store Data - 2017'!$D2207,"dddd")</f>
        <v>Saturday</v>
      </c>
      <c r="H2207" s="16" t="s">
        <v>35</v>
      </c>
      <c r="I2207" s="16" t="s">
        <v>5245</v>
      </c>
      <c r="J2207" s="16" t="s">
        <v>5246</v>
      </c>
      <c r="K2207" s="21">
        <f>1/COUNTIF(J:J,'Store Data - 2017'!$J2207)</f>
        <v>0.2</v>
      </c>
      <c r="L2207" s="16" t="s">
        <v>25</v>
      </c>
      <c r="M2207" s="16" t="s">
        <v>26</v>
      </c>
      <c r="N2207" s="16" t="s">
        <v>4745</v>
      </c>
      <c r="O2207" s="16" t="s">
        <v>2322</v>
      </c>
      <c r="P2207" s="16">
        <v>6450</v>
      </c>
      <c r="Q2207" s="16" t="s">
        <v>40</v>
      </c>
      <c r="R2207" s="16" t="s">
        <v>5247</v>
      </c>
      <c r="S2207" s="16" t="s">
        <v>31</v>
      </c>
      <c r="T2207" s="16" t="s">
        <v>32</v>
      </c>
      <c r="U2207" s="16" t="s">
        <v>5248</v>
      </c>
      <c r="V2207" s="18">
        <v>146.82</v>
      </c>
      <c r="W2207" s="16">
        <v>3</v>
      </c>
      <c r="X2207" s="16">
        <v>0</v>
      </c>
      <c r="Y2207" s="18">
        <v>73.41</v>
      </c>
    </row>
    <row r="2208" spans="1:25" x14ac:dyDescent="0.3">
      <c r="A2208" s="13">
        <v>6683</v>
      </c>
      <c r="B2208" s="13" t="s">
        <v>5249</v>
      </c>
      <c r="C2208" s="21">
        <f>1/COUNTIF(B:B,'Store Data - 2017'!$B2208)</f>
        <v>1</v>
      </c>
      <c r="D2208" s="14">
        <v>42736</v>
      </c>
      <c r="E2208" s="14">
        <v>42737</v>
      </c>
      <c r="F2208" s="22" t="str">
        <f>TEXT('Store Data - 2017'!$D2208,"mmmm")</f>
        <v>January</v>
      </c>
      <c r="G2208" s="22" t="str">
        <f>TEXT('Store Data - 2017'!$D2208,"dddd")</f>
        <v>Sunday</v>
      </c>
      <c r="H2208" s="13" t="s">
        <v>80</v>
      </c>
      <c r="I2208" s="13" t="s">
        <v>4311</v>
      </c>
      <c r="J2208" s="13" t="s">
        <v>4312</v>
      </c>
      <c r="K2208" s="21">
        <f>1/COUNTIF(J:J,'Store Data - 2017'!$J2208)</f>
        <v>0.5</v>
      </c>
      <c r="L2208" s="13" t="s">
        <v>48</v>
      </c>
      <c r="M2208" s="13" t="s">
        <v>26</v>
      </c>
      <c r="N2208" s="13" t="s">
        <v>226</v>
      </c>
      <c r="O2208" s="13" t="s">
        <v>840</v>
      </c>
      <c r="P2208" s="13">
        <v>53132</v>
      </c>
      <c r="Q2208" s="13" t="s">
        <v>51</v>
      </c>
      <c r="R2208" s="13" t="s">
        <v>1107</v>
      </c>
      <c r="S2208" s="13" t="s">
        <v>31</v>
      </c>
      <c r="T2208" s="13" t="s">
        <v>84</v>
      </c>
      <c r="U2208" s="13" t="s">
        <v>1108</v>
      </c>
      <c r="V2208" s="15">
        <v>3.6</v>
      </c>
      <c r="W2208" s="13">
        <v>2</v>
      </c>
      <c r="X2208" s="13">
        <v>0</v>
      </c>
      <c r="Y2208" s="15">
        <v>1.728</v>
      </c>
    </row>
    <row r="2209" spans="1:25" x14ac:dyDescent="0.3">
      <c r="A2209" s="16">
        <v>6689</v>
      </c>
      <c r="B2209" s="16" t="s">
        <v>5250</v>
      </c>
      <c r="C2209" s="21">
        <f>1/COUNTIF(B:B,'Store Data - 2017'!$B2209)</f>
        <v>1</v>
      </c>
      <c r="D2209" s="17">
        <v>42804</v>
      </c>
      <c r="E2209" s="17">
        <v>42809</v>
      </c>
      <c r="F2209" s="22" t="str">
        <f>TEXT('Store Data - 2017'!$D2209,"mmmm")</f>
        <v>March</v>
      </c>
      <c r="G2209" s="22" t="str">
        <f>TEXT('Store Data - 2017'!$D2209,"dddd")</f>
        <v>Friday</v>
      </c>
      <c r="H2209" s="16" t="s">
        <v>35</v>
      </c>
      <c r="I2209" s="16" t="s">
        <v>5251</v>
      </c>
      <c r="J2209" s="16" t="s">
        <v>5252</v>
      </c>
      <c r="K2209" s="21">
        <f>1/COUNTIF(J:J,'Store Data - 2017'!$J2209)</f>
        <v>0.14285714285714285</v>
      </c>
      <c r="L2209" s="16" t="s">
        <v>57</v>
      </c>
      <c r="M2209" s="16" t="s">
        <v>26</v>
      </c>
      <c r="N2209" s="16" t="s">
        <v>133</v>
      </c>
      <c r="O2209" s="16" t="s">
        <v>134</v>
      </c>
      <c r="P2209" s="16">
        <v>94109</v>
      </c>
      <c r="Q2209" s="16" t="s">
        <v>120</v>
      </c>
      <c r="R2209" s="16" t="s">
        <v>3096</v>
      </c>
      <c r="S2209" s="16" t="s">
        <v>61</v>
      </c>
      <c r="T2209" s="16" t="s">
        <v>110</v>
      </c>
      <c r="U2209" s="16" t="s">
        <v>3097</v>
      </c>
      <c r="V2209" s="18">
        <v>111.96</v>
      </c>
      <c r="W2209" s="16">
        <v>4</v>
      </c>
      <c r="X2209" s="16">
        <v>0</v>
      </c>
      <c r="Y2209" s="18">
        <v>21.272400000000001</v>
      </c>
    </row>
    <row r="2210" spans="1:25" x14ac:dyDescent="0.3">
      <c r="A2210" s="13">
        <v>6690</v>
      </c>
      <c r="B2210" s="13" t="s">
        <v>5253</v>
      </c>
      <c r="C2210" s="21">
        <f>1/COUNTIF(B:B,'Store Data - 2017'!$B2210)</f>
        <v>1</v>
      </c>
      <c r="D2210" s="14">
        <v>43071</v>
      </c>
      <c r="E2210" s="14">
        <v>43078</v>
      </c>
      <c r="F2210" s="22" t="str">
        <f>TEXT('Store Data - 2017'!$D2210,"mmmm")</f>
        <v>December</v>
      </c>
      <c r="G2210" s="22" t="str">
        <f>TEXT('Store Data - 2017'!$D2210,"dddd")</f>
        <v>Saturday</v>
      </c>
      <c r="H2210" s="13" t="s">
        <v>22</v>
      </c>
      <c r="I2210" s="13" t="s">
        <v>4554</v>
      </c>
      <c r="J2210" s="13" t="s">
        <v>4555</v>
      </c>
      <c r="K2210" s="21">
        <f>1/COUNTIF(J:J,'Store Data - 2017'!$J2210)</f>
        <v>0.33333333333333331</v>
      </c>
      <c r="L2210" s="13" t="s">
        <v>57</v>
      </c>
      <c r="M2210" s="13" t="s">
        <v>26</v>
      </c>
      <c r="N2210" s="13" t="s">
        <v>49</v>
      </c>
      <c r="O2210" s="13" t="s">
        <v>50</v>
      </c>
      <c r="P2210" s="13">
        <v>77095</v>
      </c>
      <c r="Q2210" s="13" t="s">
        <v>51</v>
      </c>
      <c r="R2210" s="13" t="s">
        <v>5254</v>
      </c>
      <c r="S2210" s="13" t="s">
        <v>31</v>
      </c>
      <c r="T2210" s="13" t="s">
        <v>146</v>
      </c>
      <c r="U2210" s="13" t="s">
        <v>5255</v>
      </c>
      <c r="V2210" s="15">
        <v>12.16</v>
      </c>
      <c r="W2210" s="13">
        <v>5</v>
      </c>
      <c r="X2210" s="13">
        <v>0.2</v>
      </c>
      <c r="Y2210" s="15">
        <v>2.1280000000000001</v>
      </c>
    </row>
    <row r="2211" spans="1:25" x14ac:dyDescent="0.3">
      <c r="A2211" s="16">
        <v>6691</v>
      </c>
      <c r="B2211" s="16" t="s">
        <v>5256</v>
      </c>
      <c r="C2211" s="21">
        <f>1/COUNTIF(B:B,'Store Data - 2017'!$B2211)</f>
        <v>0.5</v>
      </c>
      <c r="D2211" s="17">
        <v>42947</v>
      </c>
      <c r="E2211" s="17">
        <v>42952</v>
      </c>
      <c r="F2211" s="22" t="str">
        <f>TEXT('Store Data - 2017'!$D2211,"mmmm")</f>
        <v>July</v>
      </c>
      <c r="G2211" s="22" t="str">
        <f>TEXT('Store Data - 2017'!$D2211,"dddd")</f>
        <v>Monday</v>
      </c>
      <c r="H2211" s="16" t="s">
        <v>22</v>
      </c>
      <c r="I2211" s="16" t="s">
        <v>2515</v>
      </c>
      <c r="J2211" s="16" t="s">
        <v>2516</v>
      </c>
      <c r="K2211" s="21">
        <f>1/COUNTIF(J:J,'Store Data - 2017'!$J2211)</f>
        <v>0.16666666666666666</v>
      </c>
      <c r="L2211" s="16" t="s">
        <v>57</v>
      </c>
      <c r="M2211" s="16" t="s">
        <v>26</v>
      </c>
      <c r="N2211" s="16" t="s">
        <v>1018</v>
      </c>
      <c r="O2211" s="16" t="s">
        <v>840</v>
      </c>
      <c r="P2211" s="16">
        <v>53209</v>
      </c>
      <c r="Q2211" s="16" t="s">
        <v>51</v>
      </c>
      <c r="R2211" s="16" t="s">
        <v>274</v>
      </c>
      <c r="S2211" s="16" t="s">
        <v>31</v>
      </c>
      <c r="T2211" s="16" t="s">
        <v>84</v>
      </c>
      <c r="U2211" s="16" t="s">
        <v>275</v>
      </c>
      <c r="V2211" s="18">
        <v>17.52</v>
      </c>
      <c r="W2211" s="16">
        <v>4</v>
      </c>
      <c r="X2211" s="16">
        <v>0</v>
      </c>
      <c r="Y2211" s="18">
        <v>8.4095999999999993</v>
      </c>
    </row>
    <row r="2212" spans="1:25" x14ac:dyDescent="0.3">
      <c r="A2212" s="13">
        <v>6692</v>
      </c>
      <c r="B2212" s="13" t="s">
        <v>5256</v>
      </c>
      <c r="C2212" s="21">
        <f>1/COUNTIF(B:B,'Store Data - 2017'!$B2212)</f>
        <v>0.5</v>
      </c>
      <c r="D2212" s="14">
        <v>42947</v>
      </c>
      <c r="E2212" s="14">
        <v>42952</v>
      </c>
      <c r="F2212" s="22" t="str">
        <f>TEXT('Store Data - 2017'!$D2212,"mmmm")</f>
        <v>July</v>
      </c>
      <c r="G2212" s="22" t="str">
        <f>TEXT('Store Data - 2017'!$D2212,"dddd")</f>
        <v>Monday</v>
      </c>
      <c r="H2212" s="13" t="s">
        <v>22</v>
      </c>
      <c r="I2212" s="13" t="s">
        <v>2515</v>
      </c>
      <c r="J2212" s="13" t="s">
        <v>2516</v>
      </c>
      <c r="K2212" s="21">
        <f>1/COUNTIF(J:J,'Store Data - 2017'!$J2212)</f>
        <v>0.16666666666666666</v>
      </c>
      <c r="L2212" s="13" t="s">
        <v>57</v>
      </c>
      <c r="M2212" s="13" t="s">
        <v>26</v>
      </c>
      <c r="N2212" s="13" t="s">
        <v>1018</v>
      </c>
      <c r="O2212" s="13" t="s">
        <v>840</v>
      </c>
      <c r="P2212" s="13">
        <v>53209</v>
      </c>
      <c r="Q2212" s="13" t="s">
        <v>51</v>
      </c>
      <c r="R2212" s="13" t="s">
        <v>5257</v>
      </c>
      <c r="S2212" s="13" t="s">
        <v>31</v>
      </c>
      <c r="T2212" s="13" t="s">
        <v>190</v>
      </c>
      <c r="U2212" s="13" t="s">
        <v>5258</v>
      </c>
      <c r="V2212" s="15">
        <v>155.88</v>
      </c>
      <c r="W2212" s="13">
        <v>6</v>
      </c>
      <c r="X2212" s="13">
        <v>0</v>
      </c>
      <c r="Y2212" s="15">
        <v>54.558</v>
      </c>
    </row>
    <row r="2213" spans="1:25" x14ac:dyDescent="0.3">
      <c r="A2213" s="16">
        <v>6693</v>
      </c>
      <c r="B2213" s="16" t="s">
        <v>5259</v>
      </c>
      <c r="C2213" s="21">
        <f>1/COUNTIF(B:B,'Store Data - 2017'!$B2213)</f>
        <v>1</v>
      </c>
      <c r="D2213" s="17">
        <v>42958</v>
      </c>
      <c r="E2213" s="17">
        <v>42960</v>
      </c>
      <c r="F2213" s="22" t="str">
        <f>TEXT('Store Data - 2017'!$D2213,"mmmm")</f>
        <v>August</v>
      </c>
      <c r="G2213" s="22" t="str">
        <f>TEXT('Store Data - 2017'!$D2213,"dddd")</f>
        <v>Friday</v>
      </c>
      <c r="H2213" s="16" t="s">
        <v>35</v>
      </c>
      <c r="I2213" s="16" t="s">
        <v>5131</v>
      </c>
      <c r="J2213" s="16" t="s">
        <v>5132</v>
      </c>
      <c r="K2213" s="21">
        <f>1/COUNTIF(J:J,'Store Data - 2017'!$J2213)</f>
        <v>0.5</v>
      </c>
      <c r="L2213" s="16" t="s">
        <v>48</v>
      </c>
      <c r="M2213" s="16" t="s">
        <v>26</v>
      </c>
      <c r="N2213" s="16" t="s">
        <v>5260</v>
      </c>
      <c r="O2213" s="16" t="s">
        <v>1991</v>
      </c>
      <c r="P2213" s="16">
        <v>70601</v>
      </c>
      <c r="Q2213" s="16" t="s">
        <v>29</v>
      </c>
      <c r="R2213" s="16" t="s">
        <v>2372</v>
      </c>
      <c r="S2213" s="16" t="s">
        <v>31</v>
      </c>
      <c r="T2213" s="16" t="s">
        <v>84</v>
      </c>
      <c r="U2213" s="16" t="s">
        <v>2373</v>
      </c>
      <c r="V2213" s="18">
        <v>477.51</v>
      </c>
      <c r="W2213" s="16">
        <v>11</v>
      </c>
      <c r="X2213" s="16">
        <v>0</v>
      </c>
      <c r="Y2213" s="18">
        <v>219.65459999999999</v>
      </c>
    </row>
    <row r="2214" spans="1:25" x14ac:dyDescent="0.3">
      <c r="A2214" s="13">
        <v>6694</v>
      </c>
      <c r="B2214" s="13" t="s">
        <v>5261</v>
      </c>
      <c r="C2214" s="21">
        <f>1/COUNTIF(B:B,'Store Data - 2017'!$B2214)</f>
        <v>1</v>
      </c>
      <c r="D2214" s="14">
        <v>43008</v>
      </c>
      <c r="E2214" s="14">
        <v>43010</v>
      </c>
      <c r="F2214" s="22" t="str">
        <f>TEXT('Store Data - 2017'!$D2214,"mmmm")</f>
        <v>September</v>
      </c>
      <c r="G2214" s="22" t="str">
        <f>TEXT('Store Data - 2017'!$D2214,"dddd")</f>
        <v>Saturday</v>
      </c>
      <c r="H2214" s="13" t="s">
        <v>35</v>
      </c>
      <c r="I2214" s="13" t="s">
        <v>3683</v>
      </c>
      <c r="J2214" s="13" t="s">
        <v>3684</v>
      </c>
      <c r="K2214" s="21">
        <f>1/COUNTIF(J:J,'Store Data - 2017'!$J2214)</f>
        <v>0.14285714285714285</v>
      </c>
      <c r="L2214" s="13" t="s">
        <v>25</v>
      </c>
      <c r="M2214" s="13" t="s">
        <v>26</v>
      </c>
      <c r="N2214" s="13" t="s">
        <v>2136</v>
      </c>
      <c r="O2214" s="13" t="s">
        <v>962</v>
      </c>
      <c r="P2214" s="13">
        <v>21215</v>
      </c>
      <c r="Q2214" s="13" t="s">
        <v>40</v>
      </c>
      <c r="R2214" s="13" t="s">
        <v>2635</v>
      </c>
      <c r="S2214" s="13" t="s">
        <v>31</v>
      </c>
      <c r="T2214" s="13" t="s">
        <v>32</v>
      </c>
      <c r="U2214" s="13" t="s">
        <v>2636</v>
      </c>
      <c r="V2214" s="15">
        <v>164.88</v>
      </c>
      <c r="W2214" s="13">
        <v>3</v>
      </c>
      <c r="X2214" s="13">
        <v>0</v>
      </c>
      <c r="Y2214" s="15">
        <v>80.791200000000003</v>
      </c>
    </row>
    <row r="2215" spans="1:25" x14ac:dyDescent="0.3">
      <c r="A2215" s="16">
        <v>6699</v>
      </c>
      <c r="B2215" s="16" t="s">
        <v>5262</v>
      </c>
      <c r="C2215" s="21">
        <f>1/COUNTIF(B:B,'Store Data - 2017'!$B2215)</f>
        <v>0.33333333333333331</v>
      </c>
      <c r="D2215" s="17">
        <v>42937</v>
      </c>
      <c r="E2215" s="17">
        <v>42941</v>
      </c>
      <c r="F2215" s="22" t="str">
        <f>TEXT('Store Data - 2017'!$D2215,"mmmm")</f>
        <v>July</v>
      </c>
      <c r="G2215" s="22" t="str">
        <f>TEXT('Store Data - 2017'!$D2215,"dddd")</f>
        <v>Friday</v>
      </c>
      <c r="H2215" s="16" t="s">
        <v>22</v>
      </c>
      <c r="I2215" s="16" t="s">
        <v>2462</v>
      </c>
      <c r="J2215" s="16" t="s">
        <v>2463</v>
      </c>
      <c r="K2215" s="21">
        <f>1/COUNTIF(J:J,'Store Data - 2017'!$J2215)</f>
        <v>0.25</v>
      </c>
      <c r="L2215" s="16" t="s">
        <v>25</v>
      </c>
      <c r="M2215" s="16" t="s">
        <v>26</v>
      </c>
      <c r="N2215" s="16" t="s">
        <v>876</v>
      </c>
      <c r="O2215" s="16" t="s">
        <v>134</v>
      </c>
      <c r="P2215" s="16">
        <v>92024</v>
      </c>
      <c r="Q2215" s="16" t="s">
        <v>120</v>
      </c>
      <c r="R2215" s="16" t="s">
        <v>5263</v>
      </c>
      <c r="S2215" s="16" t="s">
        <v>31</v>
      </c>
      <c r="T2215" s="16" t="s">
        <v>32</v>
      </c>
      <c r="U2215" s="16" t="s">
        <v>5264</v>
      </c>
      <c r="V2215" s="18">
        <v>16.34</v>
      </c>
      <c r="W2215" s="16">
        <v>2</v>
      </c>
      <c r="X2215" s="16">
        <v>0</v>
      </c>
      <c r="Y2215" s="18">
        <v>7.6798000000000002</v>
      </c>
    </row>
    <row r="2216" spans="1:25" x14ac:dyDescent="0.3">
      <c r="A2216" s="13">
        <v>6700</v>
      </c>
      <c r="B2216" s="13" t="s">
        <v>5262</v>
      </c>
      <c r="C2216" s="21">
        <f>1/COUNTIF(B:B,'Store Data - 2017'!$B2216)</f>
        <v>0.33333333333333331</v>
      </c>
      <c r="D2216" s="14">
        <v>42937</v>
      </c>
      <c r="E2216" s="14">
        <v>42941</v>
      </c>
      <c r="F2216" s="22" t="str">
        <f>TEXT('Store Data - 2017'!$D2216,"mmmm")</f>
        <v>July</v>
      </c>
      <c r="G2216" s="22" t="str">
        <f>TEXT('Store Data - 2017'!$D2216,"dddd")</f>
        <v>Friday</v>
      </c>
      <c r="H2216" s="13" t="s">
        <v>22</v>
      </c>
      <c r="I2216" s="13" t="s">
        <v>2462</v>
      </c>
      <c r="J2216" s="13" t="s">
        <v>2463</v>
      </c>
      <c r="K2216" s="21">
        <f>1/COUNTIF(J:J,'Store Data - 2017'!$J2216)</f>
        <v>0.25</v>
      </c>
      <c r="L2216" s="13" t="s">
        <v>25</v>
      </c>
      <c r="M2216" s="13" t="s">
        <v>26</v>
      </c>
      <c r="N2216" s="13" t="s">
        <v>876</v>
      </c>
      <c r="O2216" s="13" t="s">
        <v>134</v>
      </c>
      <c r="P2216" s="13">
        <v>92024</v>
      </c>
      <c r="Q2216" s="13" t="s">
        <v>120</v>
      </c>
      <c r="R2216" s="13" t="s">
        <v>5265</v>
      </c>
      <c r="S2216" s="13" t="s">
        <v>42</v>
      </c>
      <c r="T2216" s="13" t="s">
        <v>43</v>
      </c>
      <c r="U2216" s="13" t="s">
        <v>5266</v>
      </c>
      <c r="V2216" s="15">
        <v>225.29599999999999</v>
      </c>
      <c r="W2216" s="13">
        <v>2</v>
      </c>
      <c r="X2216" s="13">
        <v>0.2</v>
      </c>
      <c r="Y2216" s="15">
        <v>22.529599999999999</v>
      </c>
    </row>
    <row r="2217" spans="1:25" x14ac:dyDescent="0.3">
      <c r="A2217" s="16">
        <v>6701</v>
      </c>
      <c r="B2217" s="16" t="s">
        <v>5262</v>
      </c>
      <c r="C2217" s="21">
        <f>1/COUNTIF(B:B,'Store Data - 2017'!$B2217)</f>
        <v>0.33333333333333331</v>
      </c>
      <c r="D2217" s="17">
        <v>42937</v>
      </c>
      <c r="E2217" s="17">
        <v>42941</v>
      </c>
      <c r="F2217" s="22" t="str">
        <f>TEXT('Store Data - 2017'!$D2217,"mmmm")</f>
        <v>July</v>
      </c>
      <c r="G2217" s="22" t="str">
        <f>TEXT('Store Data - 2017'!$D2217,"dddd")</f>
        <v>Friday</v>
      </c>
      <c r="H2217" s="16" t="s">
        <v>22</v>
      </c>
      <c r="I2217" s="16" t="s">
        <v>2462</v>
      </c>
      <c r="J2217" s="16" t="s">
        <v>2463</v>
      </c>
      <c r="K2217" s="21">
        <f>1/COUNTIF(J:J,'Store Data - 2017'!$J2217)</f>
        <v>0.25</v>
      </c>
      <c r="L2217" s="16" t="s">
        <v>25</v>
      </c>
      <c r="M2217" s="16" t="s">
        <v>26</v>
      </c>
      <c r="N2217" s="16" t="s">
        <v>876</v>
      </c>
      <c r="O2217" s="16" t="s">
        <v>134</v>
      </c>
      <c r="P2217" s="16">
        <v>92024</v>
      </c>
      <c r="Q2217" s="16" t="s">
        <v>120</v>
      </c>
      <c r="R2217" s="16" t="s">
        <v>2477</v>
      </c>
      <c r="S2217" s="16" t="s">
        <v>31</v>
      </c>
      <c r="T2217" s="16" t="s">
        <v>84</v>
      </c>
      <c r="U2217" s="16" t="s">
        <v>2478</v>
      </c>
      <c r="V2217" s="18">
        <v>50.351999999999997</v>
      </c>
      <c r="W2217" s="16">
        <v>3</v>
      </c>
      <c r="X2217" s="16">
        <v>0.2</v>
      </c>
      <c r="Y2217" s="18">
        <v>17.623200000000001</v>
      </c>
    </row>
    <row r="2218" spans="1:25" x14ac:dyDescent="0.3">
      <c r="A2218" s="13">
        <v>6712</v>
      </c>
      <c r="B2218" s="13" t="s">
        <v>5267</v>
      </c>
      <c r="C2218" s="21">
        <f>1/COUNTIF(B:B,'Store Data - 2017'!$B2218)</f>
        <v>1</v>
      </c>
      <c r="D2218" s="14">
        <v>42965</v>
      </c>
      <c r="E2218" s="14">
        <v>42968</v>
      </c>
      <c r="F2218" s="22" t="str">
        <f>TEXT('Store Data - 2017'!$D2218,"mmmm")</f>
        <v>August</v>
      </c>
      <c r="G2218" s="22" t="str">
        <f>TEXT('Store Data - 2017'!$D2218,"dddd")</f>
        <v>Friday</v>
      </c>
      <c r="H2218" s="13" t="s">
        <v>35</v>
      </c>
      <c r="I2218" s="13" t="s">
        <v>887</v>
      </c>
      <c r="J2218" s="13" t="s">
        <v>888</v>
      </c>
      <c r="K2218" s="21">
        <f>1/COUNTIF(J:J,'Store Data - 2017'!$J2218)</f>
        <v>0.25</v>
      </c>
      <c r="L2218" s="13" t="s">
        <v>25</v>
      </c>
      <c r="M2218" s="13" t="s">
        <v>26</v>
      </c>
      <c r="N2218" s="13" t="s">
        <v>165</v>
      </c>
      <c r="O2218" s="13" t="s">
        <v>166</v>
      </c>
      <c r="P2218" s="13">
        <v>43229</v>
      </c>
      <c r="Q2218" s="13" t="s">
        <v>40</v>
      </c>
      <c r="R2218" s="13" t="s">
        <v>1619</v>
      </c>
      <c r="S2218" s="13" t="s">
        <v>31</v>
      </c>
      <c r="T2218" s="13" t="s">
        <v>146</v>
      </c>
      <c r="U2218" s="13" t="s">
        <v>1620</v>
      </c>
      <c r="V2218" s="15">
        <v>9.9120000000000008</v>
      </c>
      <c r="W2218" s="13">
        <v>3</v>
      </c>
      <c r="X2218" s="13">
        <v>0.2</v>
      </c>
      <c r="Y2218" s="15">
        <v>1.2390000000000001</v>
      </c>
    </row>
    <row r="2219" spans="1:25" x14ac:dyDescent="0.3">
      <c r="A2219" s="16">
        <v>6713</v>
      </c>
      <c r="B2219" s="16" t="s">
        <v>5268</v>
      </c>
      <c r="C2219" s="21">
        <f>1/COUNTIF(B:B,'Store Data - 2017'!$B2219)</f>
        <v>0.25</v>
      </c>
      <c r="D2219" s="17">
        <v>43083</v>
      </c>
      <c r="E2219" s="17">
        <v>43083</v>
      </c>
      <c r="F2219" s="22" t="str">
        <f>TEXT('Store Data - 2017'!$D2219,"mmmm")</f>
        <v>December</v>
      </c>
      <c r="G2219" s="22" t="str">
        <f>TEXT('Store Data - 2017'!$D2219,"dddd")</f>
        <v>Thursday</v>
      </c>
      <c r="H2219" s="16" t="s">
        <v>760</v>
      </c>
      <c r="I2219" s="16" t="s">
        <v>995</v>
      </c>
      <c r="J2219" s="16" t="s">
        <v>996</v>
      </c>
      <c r="K2219" s="21">
        <f>1/COUNTIF(J:J,'Store Data - 2017'!$J2219)</f>
        <v>0.125</v>
      </c>
      <c r="L2219" s="16" t="s">
        <v>25</v>
      </c>
      <c r="M2219" s="16" t="s">
        <v>26</v>
      </c>
      <c r="N2219" s="16" t="s">
        <v>2517</v>
      </c>
      <c r="O2219" s="16" t="s">
        <v>59</v>
      </c>
      <c r="P2219" s="16">
        <v>60076</v>
      </c>
      <c r="Q2219" s="16" t="s">
        <v>51</v>
      </c>
      <c r="R2219" s="16" t="s">
        <v>5269</v>
      </c>
      <c r="S2219" s="16" t="s">
        <v>42</v>
      </c>
      <c r="T2219" s="16" t="s">
        <v>87</v>
      </c>
      <c r="U2219" s="16" t="s">
        <v>5270</v>
      </c>
      <c r="V2219" s="18">
        <v>266.35199999999998</v>
      </c>
      <c r="W2219" s="16">
        <v>6</v>
      </c>
      <c r="X2219" s="16">
        <v>0.6</v>
      </c>
      <c r="Y2219" s="18">
        <v>-292.98719999999997</v>
      </c>
    </row>
    <row r="2220" spans="1:25" x14ac:dyDescent="0.3">
      <c r="A2220" s="13">
        <v>6714</v>
      </c>
      <c r="B2220" s="13" t="s">
        <v>5268</v>
      </c>
      <c r="C2220" s="21">
        <f>1/COUNTIF(B:B,'Store Data - 2017'!$B2220)</f>
        <v>0.25</v>
      </c>
      <c r="D2220" s="14">
        <v>43083</v>
      </c>
      <c r="E2220" s="14">
        <v>43083</v>
      </c>
      <c r="F2220" s="22" t="str">
        <f>TEXT('Store Data - 2017'!$D2220,"mmmm")</f>
        <v>December</v>
      </c>
      <c r="G2220" s="22" t="str">
        <f>TEXT('Store Data - 2017'!$D2220,"dddd")</f>
        <v>Thursday</v>
      </c>
      <c r="H2220" s="13" t="s">
        <v>760</v>
      </c>
      <c r="I2220" s="13" t="s">
        <v>995</v>
      </c>
      <c r="J2220" s="13" t="s">
        <v>996</v>
      </c>
      <c r="K2220" s="21">
        <f>1/COUNTIF(J:J,'Store Data - 2017'!$J2220)</f>
        <v>0.125</v>
      </c>
      <c r="L2220" s="13" t="s">
        <v>25</v>
      </c>
      <c r="M2220" s="13" t="s">
        <v>26</v>
      </c>
      <c r="N2220" s="13" t="s">
        <v>2517</v>
      </c>
      <c r="O2220" s="13" t="s">
        <v>59</v>
      </c>
      <c r="P2220" s="13">
        <v>60076</v>
      </c>
      <c r="Q2220" s="13" t="s">
        <v>51</v>
      </c>
      <c r="R2220" s="13" t="s">
        <v>1019</v>
      </c>
      <c r="S2220" s="13" t="s">
        <v>42</v>
      </c>
      <c r="T2220" s="13" t="s">
        <v>87</v>
      </c>
      <c r="U2220" s="13" t="s">
        <v>1020</v>
      </c>
      <c r="V2220" s="15">
        <v>56.328000000000003</v>
      </c>
      <c r="W2220" s="13">
        <v>3</v>
      </c>
      <c r="X2220" s="13">
        <v>0.6</v>
      </c>
      <c r="Y2220" s="15">
        <v>-26.755800000000001</v>
      </c>
    </row>
    <row r="2221" spans="1:25" x14ac:dyDescent="0.3">
      <c r="A2221" s="16">
        <v>6715</v>
      </c>
      <c r="B2221" s="16" t="s">
        <v>5268</v>
      </c>
      <c r="C2221" s="21">
        <f>1/COUNTIF(B:B,'Store Data - 2017'!$B2221)</f>
        <v>0.25</v>
      </c>
      <c r="D2221" s="17">
        <v>43083</v>
      </c>
      <c r="E2221" s="17">
        <v>43083</v>
      </c>
      <c r="F2221" s="22" t="str">
        <f>TEXT('Store Data - 2017'!$D2221,"mmmm")</f>
        <v>December</v>
      </c>
      <c r="G2221" s="22" t="str">
        <f>TEXT('Store Data - 2017'!$D2221,"dddd")</f>
        <v>Thursday</v>
      </c>
      <c r="H2221" s="16" t="s">
        <v>760</v>
      </c>
      <c r="I2221" s="16" t="s">
        <v>995</v>
      </c>
      <c r="J2221" s="16" t="s">
        <v>996</v>
      </c>
      <c r="K2221" s="21">
        <f>1/COUNTIF(J:J,'Store Data - 2017'!$J2221)</f>
        <v>0.125</v>
      </c>
      <c r="L2221" s="16" t="s">
        <v>25</v>
      </c>
      <c r="M2221" s="16" t="s">
        <v>26</v>
      </c>
      <c r="N2221" s="16" t="s">
        <v>2517</v>
      </c>
      <c r="O2221" s="16" t="s">
        <v>59</v>
      </c>
      <c r="P2221" s="16">
        <v>60076</v>
      </c>
      <c r="Q2221" s="16" t="s">
        <v>51</v>
      </c>
      <c r="R2221" s="16" t="s">
        <v>1448</v>
      </c>
      <c r="S2221" s="16" t="s">
        <v>61</v>
      </c>
      <c r="T2221" s="16" t="s">
        <v>110</v>
      </c>
      <c r="U2221" s="16" t="s">
        <v>1449</v>
      </c>
      <c r="V2221" s="18">
        <v>39.264000000000003</v>
      </c>
      <c r="W2221" s="16">
        <v>3</v>
      </c>
      <c r="X2221" s="16">
        <v>0.2</v>
      </c>
      <c r="Y2221" s="18">
        <v>-4.9080000000000004</v>
      </c>
    </row>
    <row r="2222" spans="1:25" x14ac:dyDescent="0.3">
      <c r="A2222" s="13">
        <v>6716</v>
      </c>
      <c r="B2222" s="13" t="s">
        <v>5268</v>
      </c>
      <c r="C2222" s="21">
        <f>1/COUNTIF(B:B,'Store Data - 2017'!$B2222)</f>
        <v>0.25</v>
      </c>
      <c r="D2222" s="14">
        <v>43083</v>
      </c>
      <c r="E2222" s="14">
        <v>43083</v>
      </c>
      <c r="F2222" s="22" t="str">
        <f>TEXT('Store Data - 2017'!$D2222,"mmmm")</f>
        <v>December</v>
      </c>
      <c r="G2222" s="22" t="str">
        <f>TEXT('Store Data - 2017'!$D2222,"dddd")</f>
        <v>Thursday</v>
      </c>
      <c r="H2222" s="13" t="s">
        <v>760</v>
      </c>
      <c r="I2222" s="13" t="s">
        <v>995</v>
      </c>
      <c r="J2222" s="13" t="s">
        <v>996</v>
      </c>
      <c r="K2222" s="21">
        <f>1/COUNTIF(J:J,'Store Data - 2017'!$J2222)</f>
        <v>0.125</v>
      </c>
      <c r="L2222" s="13" t="s">
        <v>25</v>
      </c>
      <c r="M2222" s="13" t="s">
        <v>26</v>
      </c>
      <c r="N2222" s="13" t="s">
        <v>2517</v>
      </c>
      <c r="O2222" s="13" t="s">
        <v>59</v>
      </c>
      <c r="P2222" s="13">
        <v>60076</v>
      </c>
      <c r="Q2222" s="13" t="s">
        <v>51</v>
      </c>
      <c r="R2222" s="13" t="s">
        <v>4985</v>
      </c>
      <c r="S2222" s="13" t="s">
        <v>31</v>
      </c>
      <c r="T2222" s="13" t="s">
        <v>146</v>
      </c>
      <c r="U2222" s="13" t="s">
        <v>4986</v>
      </c>
      <c r="V2222" s="15">
        <v>95.231999999999999</v>
      </c>
      <c r="W2222" s="13">
        <v>6</v>
      </c>
      <c r="X2222" s="13">
        <v>0.2</v>
      </c>
      <c r="Y2222" s="15">
        <v>24.9984</v>
      </c>
    </row>
    <row r="2223" spans="1:25" x14ac:dyDescent="0.3">
      <c r="A2223" s="16">
        <v>6721</v>
      </c>
      <c r="B2223" s="16" t="s">
        <v>5271</v>
      </c>
      <c r="C2223" s="21">
        <f>1/COUNTIF(B:B,'Store Data - 2017'!$B2223)</f>
        <v>0.33333333333333331</v>
      </c>
      <c r="D2223" s="17">
        <v>42997</v>
      </c>
      <c r="E2223" s="17">
        <v>43002</v>
      </c>
      <c r="F2223" s="22" t="str">
        <f>TEXT('Store Data - 2017'!$D2223,"mmmm")</f>
        <v>September</v>
      </c>
      <c r="G2223" s="22" t="str">
        <f>TEXT('Store Data - 2017'!$D2223,"dddd")</f>
        <v>Tuesday</v>
      </c>
      <c r="H2223" s="16" t="s">
        <v>22</v>
      </c>
      <c r="I2223" s="16" t="s">
        <v>5272</v>
      </c>
      <c r="J2223" s="16" t="s">
        <v>5273</v>
      </c>
      <c r="K2223" s="21">
        <f>1/COUNTIF(J:J,'Store Data - 2017'!$J2223)</f>
        <v>0.16666666666666666</v>
      </c>
      <c r="L2223" s="16" t="s">
        <v>57</v>
      </c>
      <c r="M2223" s="16" t="s">
        <v>26</v>
      </c>
      <c r="N2223" s="16" t="s">
        <v>452</v>
      </c>
      <c r="O2223" s="16" t="s">
        <v>134</v>
      </c>
      <c r="P2223" s="16">
        <v>90032</v>
      </c>
      <c r="Q2223" s="16" t="s">
        <v>120</v>
      </c>
      <c r="R2223" s="16" t="s">
        <v>5274</v>
      </c>
      <c r="S2223" s="16" t="s">
        <v>61</v>
      </c>
      <c r="T2223" s="16" t="s">
        <v>110</v>
      </c>
      <c r="U2223" s="16" t="s">
        <v>5275</v>
      </c>
      <c r="V2223" s="18">
        <v>149.94999999999999</v>
      </c>
      <c r="W2223" s="16">
        <v>5</v>
      </c>
      <c r="X2223" s="16">
        <v>0</v>
      </c>
      <c r="Y2223" s="18">
        <v>31.4895</v>
      </c>
    </row>
    <row r="2224" spans="1:25" x14ac:dyDescent="0.3">
      <c r="A2224" s="13">
        <v>6722</v>
      </c>
      <c r="B2224" s="13" t="s">
        <v>5271</v>
      </c>
      <c r="C2224" s="21">
        <f>1/COUNTIF(B:B,'Store Data - 2017'!$B2224)</f>
        <v>0.33333333333333331</v>
      </c>
      <c r="D2224" s="14">
        <v>42997</v>
      </c>
      <c r="E2224" s="14">
        <v>43002</v>
      </c>
      <c r="F2224" s="22" t="str">
        <f>TEXT('Store Data - 2017'!$D2224,"mmmm")</f>
        <v>September</v>
      </c>
      <c r="G2224" s="22" t="str">
        <f>TEXT('Store Data - 2017'!$D2224,"dddd")</f>
        <v>Tuesday</v>
      </c>
      <c r="H2224" s="13" t="s">
        <v>22</v>
      </c>
      <c r="I2224" s="13" t="s">
        <v>5272</v>
      </c>
      <c r="J2224" s="13" t="s">
        <v>5273</v>
      </c>
      <c r="K2224" s="21">
        <f>1/COUNTIF(J:J,'Store Data - 2017'!$J2224)</f>
        <v>0.16666666666666666</v>
      </c>
      <c r="L2224" s="13" t="s">
        <v>57</v>
      </c>
      <c r="M2224" s="13" t="s">
        <v>26</v>
      </c>
      <c r="N2224" s="13" t="s">
        <v>452</v>
      </c>
      <c r="O2224" s="13" t="s">
        <v>134</v>
      </c>
      <c r="P2224" s="13">
        <v>90032</v>
      </c>
      <c r="Q2224" s="13" t="s">
        <v>120</v>
      </c>
      <c r="R2224" s="13" t="s">
        <v>5276</v>
      </c>
      <c r="S2224" s="13" t="s">
        <v>31</v>
      </c>
      <c r="T2224" s="13" t="s">
        <v>146</v>
      </c>
      <c r="U2224" s="13" t="s">
        <v>5277</v>
      </c>
      <c r="V2224" s="15">
        <v>23.32</v>
      </c>
      <c r="W2224" s="13">
        <v>2</v>
      </c>
      <c r="X2224" s="13">
        <v>0</v>
      </c>
      <c r="Y2224" s="15">
        <v>6.0632000000000001</v>
      </c>
    </row>
    <row r="2225" spans="1:25" x14ac:dyDescent="0.3">
      <c r="A2225" s="16">
        <v>6723</v>
      </c>
      <c r="B2225" s="16" t="s">
        <v>5271</v>
      </c>
      <c r="C2225" s="21">
        <f>1/COUNTIF(B:B,'Store Data - 2017'!$B2225)</f>
        <v>0.33333333333333331</v>
      </c>
      <c r="D2225" s="17">
        <v>42997</v>
      </c>
      <c r="E2225" s="17">
        <v>43002</v>
      </c>
      <c r="F2225" s="22" t="str">
        <f>TEXT('Store Data - 2017'!$D2225,"mmmm")</f>
        <v>September</v>
      </c>
      <c r="G2225" s="22" t="str">
        <f>TEXT('Store Data - 2017'!$D2225,"dddd")</f>
        <v>Tuesday</v>
      </c>
      <c r="H2225" s="16" t="s">
        <v>22</v>
      </c>
      <c r="I2225" s="16" t="s">
        <v>5272</v>
      </c>
      <c r="J2225" s="16" t="s">
        <v>5273</v>
      </c>
      <c r="K2225" s="21">
        <f>1/COUNTIF(J:J,'Store Data - 2017'!$J2225)</f>
        <v>0.16666666666666666</v>
      </c>
      <c r="L2225" s="16" t="s">
        <v>57</v>
      </c>
      <c r="M2225" s="16" t="s">
        <v>26</v>
      </c>
      <c r="N2225" s="16" t="s">
        <v>452</v>
      </c>
      <c r="O2225" s="16" t="s">
        <v>134</v>
      </c>
      <c r="P2225" s="16">
        <v>90032</v>
      </c>
      <c r="Q2225" s="16" t="s">
        <v>120</v>
      </c>
      <c r="R2225" s="16" t="s">
        <v>2198</v>
      </c>
      <c r="S2225" s="16" t="s">
        <v>31</v>
      </c>
      <c r="T2225" s="16" t="s">
        <v>146</v>
      </c>
      <c r="U2225" s="16" t="s">
        <v>2199</v>
      </c>
      <c r="V2225" s="18">
        <v>16.739999999999998</v>
      </c>
      <c r="W2225" s="16">
        <v>3</v>
      </c>
      <c r="X2225" s="16">
        <v>0</v>
      </c>
      <c r="Y2225" s="18">
        <v>4.8545999999999996</v>
      </c>
    </row>
    <row r="2226" spans="1:25" x14ac:dyDescent="0.3">
      <c r="A2226" s="13">
        <v>6724</v>
      </c>
      <c r="B2226" s="13" t="s">
        <v>5278</v>
      </c>
      <c r="C2226" s="21">
        <f>1/COUNTIF(B:B,'Store Data - 2017'!$B2226)</f>
        <v>1</v>
      </c>
      <c r="D2226" s="14">
        <v>42982</v>
      </c>
      <c r="E2226" s="14">
        <v>42984</v>
      </c>
      <c r="F2226" s="22" t="str">
        <f>TEXT('Store Data - 2017'!$D2226,"mmmm")</f>
        <v>September</v>
      </c>
      <c r="G2226" s="22" t="str">
        <f>TEXT('Store Data - 2017'!$D2226,"dddd")</f>
        <v>Monday</v>
      </c>
      <c r="H2226" s="13" t="s">
        <v>35</v>
      </c>
      <c r="I2226" s="13" t="s">
        <v>5279</v>
      </c>
      <c r="J2226" s="13" t="s">
        <v>5280</v>
      </c>
      <c r="K2226" s="21">
        <f>1/COUNTIF(J:J,'Store Data - 2017'!$J2226)</f>
        <v>1</v>
      </c>
      <c r="L2226" s="13" t="s">
        <v>25</v>
      </c>
      <c r="M2226" s="13" t="s">
        <v>26</v>
      </c>
      <c r="N2226" s="13" t="s">
        <v>5281</v>
      </c>
      <c r="O2226" s="13" t="s">
        <v>4682</v>
      </c>
      <c r="P2226" s="13">
        <v>3060</v>
      </c>
      <c r="Q2226" s="13" t="s">
        <v>40</v>
      </c>
      <c r="R2226" s="13" t="s">
        <v>3956</v>
      </c>
      <c r="S2226" s="13" t="s">
        <v>31</v>
      </c>
      <c r="T2226" s="13" t="s">
        <v>172</v>
      </c>
      <c r="U2226" s="13" t="s">
        <v>173</v>
      </c>
      <c r="V2226" s="15">
        <v>14.82</v>
      </c>
      <c r="W2226" s="13">
        <v>6</v>
      </c>
      <c r="X2226" s="13">
        <v>0</v>
      </c>
      <c r="Y2226" s="15">
        <v>6.9653999999999998</v>
      </c>
    </row>
    <row r="2227" spans="1:25" x14ac:dyDescent="0.3">
      <c r="A2227" s="16">
        <v>6728</v>
      </c>
      <c r="B2227" s="16" t="s">
        <v>5282</v>
      </c>
      <c r="C2227" s="21">
        <f>1/COUNTIF(B:B,'Store Data - 2017'!$B2227)</f>
        <v>1</v>
      </c>
      <c r="D2227" s="17">
        <v>42957</v>
      </c>
      <c r="E2227" s="17">
        <v>42962</v>
      </c>
      <c r="F2227" s="22" t="str">
        <f>TEXT('Store Data - 2017'!$D2227,"mmmm")</f>
        <v>August</v>
      </c>
      <c r="G2227" s="22" t="str">
        <f>TEXT('Store Data - 2017'!$D2227,"dddd")</f>
        <v>Thursday</v>
      </c>
      <c r="H2227" s="16" t="s">
        <v>35</v>
      </c>
      <c r="I2227" s="16" t="s">
        <v>5283</v>
      </c>
      <c r="J2227" s="16" t="s">
        <v>5284</v>
      </c>
      <c r="K2227" s="21">
        <f>1/COUNTIF(J:J,'Store Data - 2017'!$J2227)</f>
        <v>0.33333333333333331</v>
      </c>
      <c r="L2227" s="16" t="s">
        <v>57</v>
      </c>
      <c r="M2227" s="16" t="s">
        <v>26</v>
      </c>
      <c r="N2227" s="16" t="s">
        <v>445</v>
      </c>
      <c r="O2227" s="16" t="s">
        <v>496</v>
      </c>
      <c r="P2227" s="16">
        <v>47374</v>
      </c>
      <c r="Q2227" s="16" t="s">
        <v>51</v>
      </c>
      <c r="R2227" s="16" t="s">
        <v>4548</v>
      </c>
      <c r="S2227" s="16" t="s">
        <v>31</v>
      </c>
      <c r="T2227" s="16" t="s">
        <v>32</v>
      </c>
      <c r="U2227" s="16" t="s">
        <v>4549</v>
      </c>
      <c r="V2227" s="18">
        <v>177.2</v>
      </c>
      <c r="W2227" s="16">
        <v>5</v>
      </c>
      <c r="X2227" s="16">
        <v>0</v>
      </c>
      <c r="Y2227" s="18">
        <v>83.284000000000006</v>
      </c>
    </row>
    <row r="2228" spans="1:25" x14ac:dyDescent="0.3">
      <c r="A2228" s="13">
        <v>6743</v>
      </c>
      <c r="B2228" s="13" t="s">
        <v>5285</v>
      </c>
      <c r="C2228" s="21">
        <f>1/COUNTIF(B:B,'Store Data - 2017'!$B2228)</f>
        <v>1</v>
      </c>
      <c r="D2228" s="14">
        <v>42922</v>
      </c>
      <c r="E2228" s="14">
        <v>42927</v>
      </c>
      <c r="F2228" s="22" t="str">
        <f>TEXT('Store Data - 2017'!$D2228,"mmmm")</f>
        <v>July</v>
      </c>
      <c r="G2228" s="22" t="str">
        <f>TEXT('Store Data - 2017'!$D2228,"dddd")</f>
        <v>Thursday</v>
      </c>
      <c r="H2228" s="13" t="s">
        <v>22</v>
      </c>
      <c r="I2228" s="13" t="s">
        <v>1131</v>
      </c>
      <c r="J2228" s="13" t="s">
        <v>1132</v>
      </c>
      <c r="K2228" s="21">
        <f>1/COUNTIF(J:J,'Store Data - 2017'!$J2228)</f>
        <v>0.1</v>
      </c>
      <c r="L2228" s="13" t="s">
        <v>25</v>
      </c>
      <c r="M2228" s="13" t="s">
        <v>26</v>
      </c>
      <c r="N2228" s="13" t="s">
        <v>452</v>
      </c>
      <c r="O2228" s="13" t="s">
        <v>134</v>
      </c>
      <c r="P2228" s="13">
        <v>90008</v>
      </c>
      <c r="Q2228" s="13" t="s">
        <v>120</v>
      </c>
      <c r="R2228" s="13" t="s">
        <v>2086</v>
      </c>
      <c r="S2228" s="13" t="s">
        <v>42</v>
      </c>
      <c r="T2228" s="13" t="s">
        <v>43</v>
      </c>
      <c r="U2228" s="13" t="s">
        <v>5286</v>
      </c>
      <c r="V2228" s="15">
        <v>122.136</v>
      </c>
      <c r="W2228" s="13">
        <v>3</v>
      </c>
      <c r="X2228" s="13">
        <v>0.2</v>
      </c>
      <c r="Y2228" s="15">
        <v>-13.7403</v>
      </c>
    </row>
    <row r="2229" spans="1:25" x14ac:dyDescent="0.3">
      <c r="A2229" s="16">
        <v>6745</v>
      </c>
      <c r="B2229" s="16" t="s">
        <v>5287</v>
      </c>
      <c r="C2229" s="21">
        <f>1/COUNTIF(B:B,'Store Data - 2017'!$B2229)</f>
        <v>0.5</v>
      </c>
      <c r="D2229" s="17">
        <v>42902</v>
      </c>
      <c r="E2229" s="17">
        <v>42904</v>
      </c>
      <c r="F2229" s="22" t="str">
        <f>TEXT('Store Data - 2017'!$D2229,"mmmm")</f>
        <v>June</v>
      </c>
      <c r="G2229" s="22" t="str">
        <f>TEXT('Store Data - 2017'!$D2229,"dddd")</f>
        <v>Friday</v>
      </c>
      <c r="H2229" s="16" t="s">
        <v>35</v>
      </c>
      <c r="I2229" s="16" t="s">
        <v>1314</v>
      </c>
      <c r="J2229" s="16" t="s">
        <v>1315</v>
      </c>
      <c r="K2229" s="21">
        <f>1/COUNTIF(J:J,'Store Data - 2017'!$J2229)</f>
        <v>9.0909090909090912E-2</v>
      </c>
      <c r="L2229" s="16" t="s">
        <v>25</v>
      </c>
      <c r="M2229" s="16" t="s">
        <v>26</v>
      </c>
      <c r="N2229" s="16" t="s">
        <v>1786</v>
      </c>
      <c r="O2229" s="16" t="s">
        <v>166</v>
      </c>
      <c r="P2229" s="16">
        <v>43017</v>
      </c>
      <c r="Q2229" s="16" t="s">
        <v>40</v>
      </c>
      <c r="R2229" s="16" t="s">
        <v>788</v>
      </c>
      <c r="S2229" s="16" t="s">
        <v>61</v>
      </c>
      <c r="T2229" s="16" t="s">
        <v>110</v>
      </c>
      <c r="U2229" s="16" t="s">
        <v>789</v>
      </c>
      <c r="V2229" s="18">
        <v>479.952</v>
      </c>
      <c r="W2229" s="16">
        <v>6</v>
      </c>
      <c r="X2229" s="16">
        <v>0.2</v>
      </c>
      <c r="Y2229" s="18">
        <v>107.9892</v>
      </c>
    </row>
    <row r="2230" spans="1:25" x14ac:dyDescent="0.3">
      <c r="A2230" s="13">
        <v>6746</v>
      </c>
      <c r="B2230" s="13" t="s">
        <v>5287</v>
      </c>
      <c r="C2230" s="21">
        <f>1/COUNTIF(B:B,'Store Data - 2017'!$B2230)</f>
        <v>0.5</v>
      </c>
      <c r="D2230" s="14">
        <v>42902</v>
      </c>
      <c r="E2230" s="14">
        <v>42904</v>
      </c>
      <c r="F2230" s="22" t="str">
        <f>TEXT('Store Data - 2017'!$D2230,"mmmm")</f>
        <v>June</v>
      </c>
      <c r="G2230" s="22" t="str">
        <f>TEXT('Store Data - 2017'!$D2230,"dddd")</f>
        <v>Friday</v>
      </c>
      <c r="H2230" s="13" t="s">
        <v>35</v>
      </c>
      <c r="I2230" s="13" t="s">
        <v>1314</v>
      </c>
      <c r="J2230" s="13" t="s">
        <v>1315</v>
      </c>
      <c r="K2230" s="21">
        <f>1/COUNTIF(J:J,'Store Data - 2017'!$J2230)</f>
        <v>9.0909090909090912E-2</v>
      </c>
      <c r="L2230" s="13" t="s">
        <v>25</v>
      </c>
      <c r="M2230" s="13" t="s">
        <v>26</v>
      </c>
      <c r="N2230" s="13" t="s">
        <v>1786</v>
      </c>
      <c r="O2230" s="13" t="s">
        <v>166</v>
      </c>
      <c r="P2230" s="13">
        <v>43017</v>
      </c>
      <c r="Q2230" s="13" t="s">
        <v>40</v>
      </c>
      <c r="R2230" s="13" t="s">
        <v>307</v>
      </c>
      <c r="S2230" s="13" t="s">
        <v>31</v>
      </c>
      <c r="T2230" s="13" t="s">
        <v>146</v>
      </c>
      <c r="U2230" s="13" t="s">
        <v>308</v>
      </c>
      <c r="V2230" s="15">
        <v>23.92</v>
      </c>
      <c r="W2230" s="13">
        <v>5</v>
      </c>
      <c r="X2230" s="13">
        <v>0.2</v>
      </c>
      <c r="Y2230" s="15">
        <v>1.794</v>
      </c>
    </row>
    <row r="2231" spans="1:25" x14ac:dyDescent="0.3">
      <c r="A2231" s="16">
        <v>6747</v>
      </c>
      <c r="B2231" s="16" t="s">
        <v>5288</v>
      </c>
      <c r="C2231" s="21">
        <f>1/COUNTIF(B:B,'Store Data - 2017'!$B2231)</f>
        <v>1</v>
      </c>
      <c r="D2231" s="17">
        <v>43052</v>
      </c>
      <c r="E2231" s="17">
        <v>43055</v>
      </c>
      <c r="F2231" s="22" t="str">
        <f>TEXT('Store Data - 2017'!$D2231,"mmmm")</f>
        <v>November</v>
      </c>
      <c r="G2231" s="22" t="str">
        <f>TEXT('Store Data - 2017'!$D2231,"dddd")</f>
        <v>Monday</v>
      </c>
      <c r="H2231" s="16" t="s">
        <v>80</v>
      </c>
      <c r="I2231" s="16" t="s">
        <v>81</v>
      </c>
      <c r="J2231" s="16" t="s">
        <v>82</v>
      </c>
      <c r="K2231" s="21">
        <f>1/COUNTIF(J:J,'Store Data - 2017'!$J2231)</f>
        <v>0.2</v>
      </c>
      <c r="L2231" s="16" t="s">
        <v>57</v>
      </c>
      <c r="M2231" s="16" t="s">
        <v>26</v>
      </c>
      <c r="N2231" s="16" t="s">
        <v>126</v>
      </c>
      <c r="O2231" s="16" t="s">
        <v>127</v>
      </c>
      <c r="P2231" s="16">
        <v>10009</v>
      </c>
      <c r="Q2231" s="16" t="s">
        <v>40</v>
      </c>
      <c r="R2231" s="16" t="s">
        <v>2814</v>
      </c>
      <c r="S2231" s="16" t="s">
        <v>61</v>
      </c>
      <c r="T2231" s="16" t="s">
        <v>62</v>
      </c>
      <c r="U2231" s="16" t="s">
        <v>2815</v>
      </c>
      <c r="V2231" s="18">
        <v>629.95000000000005</v>
      </c>
      <c r="W2231" s="16">
        <v>5</v>
      </c>
      <c r="X2231" s="16">
        <v>0</v>
      </c>
      <c r="Y2231" s="18">
        <v>163.78700000000001</v>
      </c>
    </row>
    <row r="2232" spans="1:25" x14ac:dyDescent="0.3">
      <c r="A2232" s="13">
        <v>6748</v>
      </c>
      <c r="B2232" s="13" t="s">
        <v>5289</v>
      </c>
      <c r="C2232" s="21">
        <f>1/COUNTIF(B:B,'Store Data - 2017'!$B2232)</f>
        <v>0.33333333333333331</v>
      </c>
      <c r="D2232" s="14">
        <v>43080</v>
      </c>
      <c r="E2232" s="14">
        <v>43084</v>
      </c>
      <c r="F2232" s="22" t="str">
        <f>TEXT('Store Data - 2017'!$D2232,"mmmm")</f>
        <v>December</v>
      </c>
      <c r="G2232" s="22" t="str">
        <f>TEXT('Store Data - 2017'!$D2232,"dddd")</f>
        <v>Monday</v>
      </c>
      <c r="H2232" s="13" t="s">
        <v>22</v>
      </c>
      <c r="I2232" s="13" t="s">
        <v>5290</v>
      </c>
      <c r="J2232" s="13" t="s">
        <v>5291</v>
      </c>
      <c r="K2232" s="21">
        <f>1/COUNTIF(J:J,'Store Data - 2017'!$J2232)</f>
        <v>0.2</v>
      </c>
      <c r="L2232" s="13" t="s">
        <v>25</v>
      </c>
      <c r="M2232" s="13" t="s">
        <v>26</v>
      </c>
      <c r="N2232" s="13" t="s">
        <v>126</v>
      </c>
      <c r="O2232" s="13" t="s">
        <v>127</v>
      </c>
      <c r="P2232" s="13">
        <v>10035</v>
      </c>
      <c r="Q2232" s="13" t="s">
        <v>40</v>
      </c>
      <c r="R2232" s="13" t="s">
        <v>1831</v>
      </c>
      <c r="S2232" s="13" t="s">
        <v>31</v>
      </c>
      <c r="T2232" s="13" t="s">
        <v>84</v>
      </c>
      <c r="U2232" s="13" t="s">
        <v>1832</v>
      </c>
      <c r="V2232" s="15">
        <v>14.952</v>
      </c>
      <c r="W2232" s="13">
        <v>1</v>
      </c>
      <c r="X2232" s="13">
        <v>0.2</v>
      </c>
      <c r="Y2232" s="15">
        <v>5.0462999999999996</v>
      </c>
    </row>
    <row r="2233" spans="1:25" x14ac:dyDescent="0.3">
      <c r="A2233" s="16">
        <v>6749</v>
      </c>
      <c r="B2233" s="16" t="s">
        <v>5289</v>
      </c>
      <c r="C2233" s="21">
        <f>1/COUNTIF(B:B,'Store Data - 2017'!$B2233)</f>
        <v>0.33333333333333331</v>
      </c>
      <c r="D2233" s="17">
        <v>43080</v>
      </c>
      <c r="E2233" s="17">
        <v>43084</v>
      </c>
      <c r="F2233" s="22" t="str">
        <f>TEXT('Store Data - 2017'!$D2233,"mmmm")</f>
        <v>December</v>
      </c>
      <c r="G2233" s="22" t="str">
        <f>TEXT('Store Data - 2017'!$D2233,"dddd")</f>
        <v>Monday</v>
      </c>
      <c r="H2233" s="16" t="s">
        <v>22</v>
      </c>
      <c r="I2233" s="16" t="s">
        <v>5290</v>
      </c>
      <c r="J2233" s="16" t="s">
        <v>5291</v>
      </c>
      <c r="K2233" s="21">
        <f>1/COUNTIF(J:J,'Store Data - 2017'!$J2233)</f>
        <v>0.2</v>
      </c>
      <c r="L2233" s="16" t="s">
        <v>25</v>
      </c>
      <c r="M2233" s="16" t="s">
        <v>26</v>
      </c>
      <c r="N2233" s="16" t="s">
        <v>126</v>
      </c>
      <c r="O2233" s="16" t="s">
        <v>127</v>
      </c>
      <c r="P2233" s="16">
        <v>10035</v>
      </c>
      <c r="Q2233" s="16" t="s">
        <v>40</v>
      </c>
      <c r="R2233" s="16" t="s">
        <v>5292</v>
      </c>
      <c r="S2233" s="16" t="s">
        <v>31</v>
      </c>
      <c r="T2233" s="16" t="s">
        <v>32</v>
      </c>
      <c r="U2233" s="16" t="s">
        <v>5293</v>
      </c>
      <c r="V2233" s="18">
        <v>17.940000000000001</v>
      </c>
      <c r="W2233" s="16">
        <v>3</v>
      </c>
      <c r="X2233" s="16">
        <v>0</v>
      </c>
      <c r="Y2233" s="18">
        <v>8.0730000000000004</v>
      </c>
    </row>
    <row r="2234" spans="1:25" x14ac:dyDescent="0.3">
      <c r="A2234" s="13">
        <v>6750</v>
      </c>
      <c r="B2234" s="13" t="s">
        <v>5289</v>
      </c>
      <c r="C2234" s="21">
        <f>1/COUNTIF(B:B,'Store Data - 2017'!$B2234)</f>
        <v>0.33333333333333331</v>
      </c>
      <c r="D2234" s="14">
        <v>43080</v>
      </c>
      <c r="E2234" s="14">
        <v>43084</v>
      </c>
      <c r="F2234" s="22" t="str">
        <f>TEXT('Store Data - 2017'!$D2234,"mmmm")</f>
        <v>December</v>
      </c>
      <c r="G2234" s="22" t="str">
        <f>TEXT('Store Data - 2017'!$D2234,"dddd")</f>
        <v>Monday</v>
      </c>
      <c r="H2234" s="13" t="s">
        <v>22</v>
      </c>
      <c r="I2234" s="13" t="s">
        <v>5290</v>
      </c>
      <c r="J2234" s="13" t="s">
        <v>5291</v>
      </c>
      <c r="K2234" s="21">
        <f>1/COUNTIF(J:J,'Store Data - 2017'!$J2234)</f>
        <v>0.2</v>
      </c>
      <c r="L2234" s="13" t="s">
        <v>25</v>
      </c>
      <c r="M2234" s="13" t="s">
        <v>26</v>
      </c>
      <c r="N2234" s="13" t="s">
        <v>126</v>
      </c>
      <c r="O2234" s="13" t="s">
        <v>127</v>
      </c>
      <c r="P2234" s="13">
        <v>10035</v>
      </c>
      <c r="Q2234" s="13" t="s">
        <v>40</v>
      </c>
      <c r="R2234" s="13" t="s">
        <v>4348</v>
      </c>
      <c r="S2234" s="13" t="s">
        <v>61</v>
      </c>
      <c r="T2234" s="13" t="s">
        <v>62</v>
      </c>
      <c r="U2234" s="13" t="s">
        <v>4349</v>
      </c>
      <c r="V2234" s="15">
        <v>116.98</v>
      </c>
      <c r="W2234" s="13">
        <v>2</v>
      </c>
      <c r="X2234" s="13">
        <v>0</v>
      </c>
      <c r="Y2234" s="15">
        <v>29.245000000000001</v>
      </c>
    </row>
    <row r="2235" spans="1:25" x14ac:dyDescent="0.3">
      <c r="A2235" s="16">
        <v>6756</v>
      </c>
      <c r="B2235" s="16" t="s">
        <v>5294</v>
      </c>
      <c r="C2235" s="21">
        <f>1/COUNTIF(B:B,'Store Data - 2017'!$B2235)</f>
        <v>0.25</v>
      </c>
      <c r="D2235" s="17">
        <v>42993</v>
      </c>
      <c r="E2235" s="17">
        <v>42997</v>
      </c>
      <c r="F2235" s="22" t="str">
        <f>TEXT('Store Data - 2017'!$D2235,"mmmm")</f>
        <v>September</v>
      </c>
      <c r="G2235" s="22" t="str">
        <f>TEXT('Store Data - 2017'!$D2235,"dddd")</f>
        <v>Friday</v>
      </c>
      <c r="H2235" s="16" t="s">
        <v>22</v>
      </c>
      <c r="I2235" s="16" t="s">
        <v>5295</v>
      </c>
      <c r="J2235" s="16" t="s">
        <v>5296</v>
      </c>
      <c r="K2235" s="21">
        <f>1/COUNTIF(J:J,'Store Data - 2017'!$J2235)</f>
        <v>0.25</v>
      </c>
      <c r="L2235" s="16" t="s">
        <v>57</v>
      </c>
      <c r="M2235" s="16" t="s">
        <v>26</v>
      </c>
      <c r="N2235" s="16" t="s">
        <v>2107</v>
      </c>
      <c r="O2235" s="16" t="s">
        <v>201</v>
      </c>
      <c r="P2235" s="16">
        <v>8701</v>
      </c>
      <c r="Q2235" s="16" t="s">
        <v>40</v>
      </c>
      <c r="R2235" s="16" t="s">
        <v>2934</v>
      </c>
      <c r="S2235" s="16" t="s">
        <v>42</v>
      </c>
      <c r="T2235" s="16" t="s">
        <v>87</v>
      </c>
      <c r="U2235" s="16" t="s">
        <v>2935</v>
      </c>
      <c r="V2235" s="18">
        <v>47.4</v>
      </c>
      <c r="W2235" s="16">
        <v>5</v>
      </c>
      <c r="X2235" s="16">
        <v>0</v>
      </c>
      <c r="Y2235" s="18">
        <v>18.96</v>
      </c>
    </row>
    <row r="2236" spans="1:25" x14ac:dyDescent="0.3">
      <c r="A2236" s="13">
        <v>6757</v>
      </c>
      <c r="B2236" s="13" t="s">
        <v>5294</v>
      </c>
      <c r="C2236" s="21">
        <f>1/COUNTIF(B:B,'Store Data - 2017'!$B2236)</f>
        <v>0.25</v>
      </c>
      <c r="D2236" s="14">
        <v>42993</v>
      </c>
      <c r="E2236" s="14">
        <v>42997</v>
      </c>
      <c r="F2236" s="22" t="str">
        <f>TEXT('Store Data - 2017'!$D2236,"mmmm")</f>
        <v>September</v>
      </c>
      <c r="G2236" s="22" t="str">
        <f>TEXT('Store Data - 2017'!$D2236,"dddd")</f>
        <v>Friday</v>
      </c>
      <c r="H2236" s="13" t="s">
        <v>22</v>
      </c>
      <c r="I2236" s="13" t="s">
        <v>5295</v>
      </c>
      <c r="J2236" s="13" t="s">
        <v>5296</v>
      </c>
      <c r="K2236" s="21">
        <f>1/COUNTIF(J:J,'Store Data - 2017'!$J2236)</f>
        <v>0.25</v>
      </c>
      <c r="L2236" s="13" t="s">
        <v>57</v>
      </c>
      <c r="M2236" s="13" t="s">
        <v>26</v>
      </c>
      <c r="N2236" s="13" t="s">
        <v>2107</v>
      </c>
      <c r="O2236" s="13" t="s">
        <v>201</v>
      </c>
      <c r="P2236" s="13">
        <v>8701</v>
      </c>
      <c r="Q2236" s="13" t="s">
        <v>40</v>
      </c>
      <c r="R2236" s="13" t="s">
        <v>4699</v>
      </c>
      <c r="S2236" s="13" t="s">
        <v>42</v>
      </c>
      <c r="T2236" s="13" t="s">
        <v>43</v>
      </c>
      <c r="U2236" s="13" t="s">
        <v>4700</v>
      </c>
      <c r="V2236" s="15">
        <v>512.96</v>
      </c>
      <c r="W2236" s="13">
        <v>4</v>
      </c>
      <c r="X2236" s="13">
        <v>0</v>
      </c>
      <c r="Y2236" s="15">
        <v>143.62880000000001</v>
      </c>
    </row>
    <row r="2237" spans="1:25" x14ac:dyDescent="0.3">
      <c r="A2237" s="16">
        <v>6758</v>
      </c>
      <c r="B2237" s="16" t="s">
        <v>5294</v>
      </c>
      <c r="C2237" s="21">
        <f>1/COUNTIF(B:B,'Store Data - 2017'!$B2237)</f>
        <v>0.25</v>
      </c>
      <c r="D2237" s="17">
        <v>42993</v>
      </c>
      <c r="E2237" s="17">
        <v>42997</v>
      </c>
      <c r="F2237" s="22" t="str">
        <f>TEXT('Store Data - 2017'!$D2237,"mmmm")</f>
        <v>September</v>
      </c>
      <c r="G2237" s="22" t="str">
        <f>TEXT('Store Data - 2017'!$D2237,"dddd")</f>
        <v>Friday</v>
      </c>
      <c r="H2237" s="16" t="s">
        <v>22</v>
      </c>
      <c r="I2237" s="16" t="s">
        <v>5295</v>
      </c>
      <c r="J2237" s="16" t="s">
        <v>5296</v>
      </c>
      <c r="K2237" s="21">
        <f>1/COUNTIF(J:J,'Store Data - 2017'!$J2237)</f>
        <v>0.25</v>
      </c>
      <c r="L2237" s="16" t="s">
        <v>57</v>
      </c>
      <c r="M2237" s="16" t="s">
        <v>26</v>
      </c>
      <c r="N2237" s="16" t="s">
        <v>2107</v>
      </c>
      <c r="O2237" s="16" t="s">
        <v>201</v>
      </c>
      <c r="P2237" s="16">
        <v>8701</v>
      </c>
      <c r="Q2237" s="16" t="s">
        <v>40</v>
      </c>
      <c r="R2237" s="16" t="s">
        <v>3146</v>
      </c>
      <c r="S2237" s="16" t="s">
        <v>61</v>
      </c>
      <c r="T2237" s="16" t="s">
        <v>62</v>
      </c>
      <c r="U2237" s="16" t="s">
        <v>3147</v>
      </c>
      <c r="V2237" s="18">
        <v>395.94</v>
      </c>
      <c r="W2237" s="16">
        <v>6</v>
      </c>
      <c r="X2237" s="16">
        <v>0</v>
      </c>
      <c r="Y2237" s="18">
        <v>102.9444</v>
      </c>
    </row>
    <row r="2238" spans="1:25" x14ac:dyDescent="0.3">
      <c r="A2238" s="13">
        <v>6759</v>
      </c>
      <c r="B2238" s="13" t="s">
        <v>5294</v>
      </c>
      <c r="C2238" s="21">
        <f>1/COUNTIF(B:B,'Store Data - 2017'!$B2238)</f>
        <v>0.25</v>
      </c>
      <c r="D2238" s="14">
        <v>42993</v>
      </c>
      <c r="E2238" s="14">
        <v>42997</v>
      </c>
      <c r="F2238" s="22" t="str">
        <f>TEXT('Store Data - 2017'!$D2238,"mmmm")</f>
        <v>September</v>
      </c>
      <c r="G2238" s="22" t="str">
        <f>TEXT('Store Data - 2017'!$D2238,"dddd")</f>
        <v>Friday</v>
      </c>
      <c r="H2238" s="13" t="s">
        <v>22</v>
      </c>
      <c r="I2238" s="13" t="s">
        <v>5295</v>
      </c>
      <c r="J2238" s="13" t="s">
        <v>5296</v>
      </c>
      <c r="K2238" s="21">
        <f>1/COUNTIF(J:J,'Store Data - 2017'!$J2238)</f>
        <v>0.25</v>
      </c>
      <c r="L2238" s="13" t="s">
        <v>57</v>
      </c>
      <c r="M2238" s="13" t="s">
        <v>26</v>
      </c>
      <c r="N2238" s="13" t="s">
        <v>2107</v>
      </c>
      <c r="O2238" s="13" t="s">
        <v>201</v>
      </c>
      <c r="P2238" s="13">
        <v>8701</v>
      </c>
      <c r="Q2238" s="13" t="s">
        <v>40</v>
      </c>
      <c r="R2238" s="13" t="s">
        <v>5297</v>
      </c>
      <c r="S2238" s="13" t="s">
        <v>31</v>
      </c>
      <c r="T2238" s="13" t="s">
        <v>70</v>
      </c>
      <c r="U2238" s="13" t="s">
        <v>5298</v>
      </c>
      <c r="V2238" s="15">
        <v>81.96</v>
      </c>
      <c r="W2238" s="13">
        <v>2</v>
      </c>
      <c r="X2238" s="13">
        <v>0</v>
      </c>
      <c r="Y2238" s="15">
        <v>0</v>
      </c>
    </row>
    <row r="2239" spans="1:25" x14ac:dyDescent="0.3">
      <c r="A2239" s="16">
        <v>6760</v>
      </c>
      <c r="B2239" s="16" t="s">
        <v>5299</v>
      </c>
      <c r="C2239" s="21">
        <f>1/COUNTIF(B:B,'Store Data - 2017'!$B2239)</f>
        <v>1</v>
      </c>
      <c r="D2239" s="17">
        <v>43071</v>
      </c>
      <c r="E2239" s="17">
        <v>43077</v>
      </c>
      <c r="F2239" s="22" t="str">
        <f>TEXT('Store Data - 2017'!$D2239,"mmmm")</f>
        <v>December</v>
      </c>
      <c r="G2239" s="22" t="str">
        <f>TEXT('Store Data - 2017'!$D2239,"dddd")</f>
        <v>Saturday</v>
      </c>
      <c r="H2239" s="16" t="s">
        <v>22</v>
      </c>
      <c r="I2239" s="16" t="s">
        <v>4725</v>
      </c>
      <c r="J2239" s="16" t="s">
        <v>4726</v>
      </c>
      <c r="K2239" s="21">
        <f>1/COUNTIF(J:J,'Store Data - 2017'!$J2239)</f>
        <v>0.33333333333333331</v>
      </c>
      <c r="L2239" s="16" t="s">
        <v>25</v>
      </c>
      <c r="M2239" s="16" t="s">
        <v>26</v>
      </c>
      <c r="N2239" s="16" t="s">
        <v>3556</v>
      </c>
      <c r="O2239" s="16" t="s">
        <v>28</v>
      </c>
      <c r="P2239" s="16">
        <v>27405</v>
      </c>
      <c r="Q2239" s="16" t="s">
        <v>29</v>
      </c>
      <c r="R2239" s="16" t="s">
        <v>5300</v>
      </c>
      <c r="S2239" s="16" t="s">
        <v>31</v>
      </c>
      <c r="T2239" s="16" t="s">
        <v>146</v>
      </c>
      <c r="U2239" s="16" t="s">
        <v>5301</v>
      </c>
      <c r="V2239" s="18">
        <v>32.776000000000003</v>
      </c>
      <c r="W2239" s="16">
        <v>1</v>
      </c>
      <c r="X2239" s="16">
        <v>0.2</v>
      </c>
      <c r="Y2239" s="18">
        <v>2.4582000000000002</v>
      </c>
    </row>
    <row r="2240" spans="1:25" x14ac:dyDescent="0.3">
      <c r="A2240" s="13">
        <v>6761</v>
      </c>
      <c r="B2240" s="13" t="s">
        <v>5302</v>
      </c>
      <c r="C2240" s="21">
        <f>1/COUNTIF(B:B,'Store Data - 2017'!$B2240)</f>
        <v>1</v>
      </c>
      <c r="D2240" s="14">
        <v>42912</v>
      </c>
      <c r="E2240" s="14">
        <v>42916</v>
      </c>
      <c r="F2240" s="22" t="str">
        <f>TEXT('Store Data - 2017'!$D2240,"mmmm")</f>
        <v>June</v>
      </c>
      <c r="G2240" s="22" t="str">
        <f>TEXT('Store Data - 2017'!$D2240,"dddd")</f>
        <v>Monday</v>
      </c>
      <c r="H2240" s="13" t="s">
        <v>22</v>
      </c>
      <c r="I2240" s="13" t="s">
        <v>2184</v>
      </c>
      <c r="J2240" s="13" t="s">
        <v>2185</v>
      </c>
      <c r="K2240" s="21">
        <f>1/COUNTIF(J:J,'Store Data - 2017'!$J2240)</f>
        <v>0.2</v>
      </c>
      <c r="L2240" s="13" t="s">
        <v>25</v>
      </c>
      <c r="M2240" s="13" t="s">
        <v>26</v>
      </c>
      <c r="N2240" s="13" t="s">
        <v>126</v>
      </c>
      <c r="O2240" s="13" t="s">
        <v>127</v>
      </c>
      <c r="P2240" s="13">
        <v>10035</v>
      </c>
      <c r="Q2240" s="13" t="s">
        <v>40</v>
      </c>
      <c r="R2240" s="13" t="s">
        <v>1235</v>
      </c>
      <c r="S2240" s="13" t="s">
        <v>31</v>
      </c>
      <c r="T2240" s="13" t="s">
        <v>70</v>
      </c>
      <c r="U2240" s="13" t="s">
        <v>1236</v>
      </c>
      <c r="V2240" s="15">
        <v>272.94</v>
      </c>
      <c r="W2240" s="13">
        <v>3</v>
      </c>
      <c r="X2240" s="13">
        <v>0</v>
      </c>
      <c r="Y2240" s="15">
        <v>0</v>
      </c>
    </row>
    <row r="2241" spans="1:25" x14ac:dyDescent="0.3">
      <c r="A2241" s="16">
        <v>6766</v>
      </c>
      <c r="B2241" s="16" t="s">
        <v>5303</v>
      </c>
      <c r="C2241" s="21">
        <f>1/COUNTIF(B:B,'Store Data - 2017'!$B2241)</f>
        <v>0.33333333333333331</v>
      </c>
      <c r="D2241" s="17">
        <v>42845</v>
      </c>
      <c r="E2241" s="17">
        <v>42849</v>
      </c>
      <c r="F2241" s="22" t="str">
        <f>TEXT('Store Data - 2017'!$D2241,"mmmm")</f>
        <v>April</v>
      </c>
      <c r="G2241" s="22" t="str">
        <f>TEXT('Store Data - 2017'!$D2241,"dddd")</f>
        <v>Thursday</v>
      </c>
      <c r="H2241" s="16" t="s">
        <v>22</v>
      </c>
      <c r="I2241" s="16" t="s">
        <v>3184</v>
      </c>
      <c r="J2241" s="16" t="s">
        <v>3185</v>
      </c>
      <c r="K2241" s="21">
        <f>1/COUNTIF(J:J,'Store Data - 2017'!$J2241)</f>
        <v>0.14285714285714285</v>
      </c>
      <c r="L2241" s="16" t="s">
        <v>25</v>
      </c>
      <c r="M2241" s="16" t="s">
        <v>26</v>
      </c>
      <c r="N2241" s="16" t="s">
        <v>94</v>
      </c>
      <c r="O2241" s="16" t="s">
        <v>59</v>
      </c>
      <c r="P2241" s="16">
        <v>60653</v>
      </c>
      <c r="Q2241" s="16" t="s">
        <v>51</v>
      </c>
      <c r="R2241" s="16" t="s">
        <v>1876</v>
      </c>
      <c r="S2241" s="16" t="s">
        <v>42</v>
      </c>
      <c r="T2241" s="16" t="s">
        <v>43</v>
      </c>
      <c r="U2241" s="16" t="s">
        <v>1877</v>
      </c>
      <c r="V2241" s="18">
        <v>317.05799999999999</v>
      </c>
      <c r="W2241" s="16">
        <v>3</v>
      </c>
      <c r="X2241" s="16">
        <v>0.3</v>
      </c>
      <c r="Y2241" s="18">
        <v>-18.117599999999999</v>
      </c>
    </row>
    <row r="2242" spans="1:25" x14ac:dyDescent="0.3">
      <c r="A2242" s="13">
        <v>6767</v>
      </c>
      <c r="B2242" s="13" t="s">
        <v>5303</v>
      </c>
      <c r="C2242" s="21">
        <f>1/COUNTIF(B:B,'Store Data - 2017'!$B2242)</f>
        <v>0.33333333333333331</v>
      </c>
      <c r="D2242" s="14">
        <v>42845</v>
      </c>
      <c r="E2242" s="14">
        <v>42849</v>
      </c>
      <c r="F2242" s="22" t="str">
        <f>TEXT('Store Data - 2017'!$D2242,"mmmm")</f>
        <v>April</v>
      </c>
      <c r="G2242" s="22" t="str">
        <f>TEXT('Store Data - 2017'!$D2242,"dddd")</f>
        <v>Thursday</v>
      </c>
      <c r="H2242" s="13" t="s">
        <v>22</v>
      </c>
      <c r="I2242" s="13" t="s">
        <v>3184</v>
      </c>
      <c r="J2242" s="13" t="s">
        <v>3185</v>
      </c>
      <c r="K2242" s="21">
        <f>1/COUNTIF(J:J,'Store Data - 2017'!$J2242)</f>
        <v>0.14285714285714285</v>
      </c>
      <c r="L2242" s="13" t="s">
        <v>25</v>
      </c>
      <c r="M2242" s="13" t="s">
        <v>26</v>
      </c>
      <c r="N2242" s="13" t="s">
        <v>94</v>
      </c>
      <c r="O2242" s="13" t="s">
        <v>59</v>
      </c>
      <c r="P2242" s="13">
        <v>60653</v>
      </c>
      <c r="Q2242" s="13" t="s">
        <v>51</v>
      </c>
      <c r="R2242" s="13" t="s">
        <v>2469</v>
      </c>
      <c r="S2242" s="13" t="s">
        <v>31</v>
      </c>
      <c r="T2242" s="13" t="s">
        <v>146</v>
      </c>
      <c r="U2242" s="13" t="s">
        <v>2470</v>
      </c>
      <c r="V2242" s="15">
        <v>15.76</v>
      </c>
      <c r="W2242" s="13">
        <v>2</v>
      </c>
      <c r="X2242" s="13">
        <v>0.2</v>
      </c>
      <c r="Y2242" s="15">
        <v>3.5459999999999998</v>
      </c>
    </row>
    <row r="2243" spans="1:25" x14ac:dyDescent="0.3">
      <c r="A2243" s="16">
        <v>6768</v>
      </c>
      <c r="B2243" s="16" t="s">
        <v>5303</v>
      </c>
      <c r="C2243" s="21">
        <f>1/COUNTIF(B:B,'Store Data - 2017'!$B2243)</f>
        <v>0.33333333333333331</v>
      </c>
      <c r="D2243" s="17">
        <v>42845</v>
      </c>
      <c r="E2243" s="17">
        <v>42849</v>
      </c>
      <c r="F2243" s="22" t="str">
        <f>TEXT('Store Data - 2017'!$D2243,"mmmm")</f>
        <v>April</v>
      </c>
      <c r="G2243" s="22" t="str">
        <f>TEXT('Store Data - 2017'!$D2243,"dddd")</f>
        <v>Thursday</v>
      </c>
      <c r="H2243" s="16" t="s">
        <v>22</v>
      </c>
      <c r="I2243" s="16" t="s">
        <v>3184</v>
      </c>
      <c r="J2243" s="16" t="s">
        <v>3185</v>
      </c>
      <c r="K2243" s="21">
        <f>1/COUNTIF(J:J,'Store Data - 2017'!$J2243)</f>
        <v>0.14285714285714285</v>
      </c>
      <c r="L2243" s="16" t="s">
        <v>25</v>
      </c>
      <c r="M2243" s="16" t="s">
        <v>26</v>
      </c>
      <c r="N2243" s="16" t="s">
        <v>94</v>
      </c>
      <c r="O2243" s="16" t="s">
        <v>59</v>
      </c>
      <c r="P2243" s="16">
        <v>60653</v>
      </c>
      <c r="Q2243" s="16" t="s">
        <v>51</v>
      </c>
      <c r="R2243" s="16" t="s">
        <v>3652</v>
      </c>
      <c r="S2243" s="16" t="s">
        <v>42</v>
      </c>
      <c r="T2243" s="16" t="s">
        <v>87</v>
      </c>
      <c r="U2243" s="16" t="s">
        <v>3653</v>
      </c>
      <c r="V2243" s="18">
        <v>14.56</v>
      </c>
      <c r="W2243" s="16">
        <v>5</v>
      </c>
      <c r="X2243" s="16">
        <v>0.6</v>
      </c>
      <c r="Y2243" s="18">
        <v>-6.1879999999999997</v>
      </c>
    </row>
    <row r="2244" spans="1:25" x14ac:dyDescent="0.3">
      <c r="A2244" s="13">
        <v>6770</v>
      </c>
      <c r="B2244" s="13" t="s">
        <v>5304</v>
      </c>
      <c r="C2244" s="21">
        <f>1/COUNTIF(B:B,'Store Data - 2017'!$B2244)</f>
        <v>1</v>
      </c>
      <c r="D2244" s="14">
        <v>42997</v>
      </c>
      <c r="E2244" s="14">
        <v>43001</v>
      </c>
      <c r="F2244" s="22" t="str">
        <f>TEXT('Store Data - 2017'!$D2244,"mmmm")</f>
        <v>September</v>
      </c>
      <c r="G2244" s="22" t="str">
        <f>TEXT('Store Data - 2017'!$D2244,"dddd")</f>
        <v>Tuesday</v>
      </c>
      <c r="H2244" s="13" t="s">
        <v>22</v>
      </c>
      <c r="I2244" s="13" t="s">
        <v>3213</v>
      </c>
      <c r="J2244" s="13" t="s">
        <v>3214</v>
      </c>
      <c r="K2244" s="21">
        <f>1/COUNTIF(J:J,'Store Data - 2017'!$J2244)</f>
        <v>0.25</v>
      </c>
      <c r="L2244" s="13" t="s">
        <v>48</v>
      </c>
      <c r="M2244" s="13" t="s">
        <v>26</v>
      </c>
      <c r="N2244" s="13" t="s">
        <v>165</v>
      </c>
      <c r="O2244" s="13" t="s">
        <v>353</v>
      </c>
      <c r="P2244" s="13">
        <v>31907</v>
      </c>
      <c r="Q2244" s="13" t="s">
        <v>29</v>
      </c>
      <c r="R2244" s="13" t="s">
        <v>5305</v>
      </c>
      <c r="S2244" s="13" t="s">
        <v>31</v>
      </c>
      <c r="T2244" s="13" t="s">
        <v>146</v>
      </c>
      <c r="U2244" s="13" t="s">
        <v>5306</v>
      </c>
      <c r="V2244" s="15">
        <v>35.4</v>
      </c>
      <c r="W2244" s="13">
        <v>5</v>
      </c>
      <c r="X2244" s="13">
        <v>0</v>
      </c>
      <c r="Y2244" s="15">
        <v>13.452</v>
      </c>
    </row>
    <row r="2245" spans="1:25" x14ac:dyDescent="0.3">
      <c r="A2245" s="16">
        <v>6771</v>
      </c>
      <c r="B2245" s="16" t="s">
        <v>5307</v>
      </c>
      <c r="C2245" s="21">
        <f>1/COUNTIF(B:B,'Store Data - 2017'!$B2245)</f>
        <v>0.5</v>
      </c>
      <c r="D2245" s="17">
        <v>43078</v>
      </c>
      <c r="E2245" s="17">
        <v>43082</v>
      </c>
      <c r="F2245" s="22" t="str">
        <f>TEXT('Store Data - 2017'!$D2245,"mmmm")</f>
        <v>December</v>
      </c>
      <c r="G2245" s="22" t="str">
        <f>TEXT('Store Data - 2017'!$D2245,"dddd")</f>
        <v>Saturday</v>
      </c>
      <c r="H2245" s="16" t="s">
        <v>22</v>
      </c>
      <c r="I2245" s="16" t="s">
        <v>3810</v>
      </c>
      <c r="J2245" s="16" t="s">
        <v>3811</v>
      </c>
      <c r="K2245" s="21">
        <f>1/COUNTIF(J:J,'Store Data - 2017'!$J2245)</f>
        <v>0.14285714285714285</v>
      </c>
      <c r="L2245" s="16" t="s">
        <v>57</v>
      </c>
      <c r="M2245" s="16" t="s">
        <v>26</v>
      </c>
      <c r="N2245" s="16" t="s">
        <v>156</v>
      </c>
      <c r="O2245" s="16" t="s">
        <v>157</v>
      </c>
      <c r="P2245" s="16">
        <v>85023</v>
      </c>
      <c r="Q2245" s="16" t="s">
        <v>120</v>
      </c>
      <c r="R2245" s="16" t="s">
        <v>2204</v>
      </c>
      <c r="S2245" s="16" t="s">
        <v>31</v>
      </c>
      <c r="T2245" s="16" t="s">
        <v>32</v>
      </c>
      <c r="U2245" s="16" t="s">
        <v>2205</v>
      </c>
      <c r="V2245" s="18">
        <v>419.4</v>
      </c>
      <c r="W2245" s="16">
        <v>5</v>
      </c>
      <c r="X2245" s="16">
        <v>0.2</v>
      </c>
      <c r="Y2245" s="18">
        <v>146.79</v>
      </c>
    </row>
    <row r="2246" spans="1:25" x14ac:dyDescent="0.3">
      <c r="A2246" s="13">
        <v>6772</v>
      </c>
      <c r="B2246" s="13" t="s">
        <v>5307</v>
      </c>
      <c r="C2246" s="21">
        <f>1/COUNTIF(B:B,'Store Data - 2017'!$B2246)</f>
        <v>0.5</v>
      </c>
      <c r="D2246" s="14">
        <v>43078</v>
      </c>
      <c r="E2246" s="14">
        <v>43082</v>
      </c>
      <c r="F2246" s="22" t="str">
        <f>TEXT('Store Data - 2017'!$D2246,"mmmm")</f>
        <v>December</v>
      </c>
      <c r="G2246" s="22" t="str">
        <f>TEXT('Store Data - 2017'!$D2246,"dddd")</f>
        <v>Saturday</v>
      </c>
      <c r="H2246" s="13" t="s">
        <v>22</v>
      </c>
      <c r="I2246" s="13" t="s">
        <v>3810</v>
      </c>
      <c r="J2246" s="13" t="s">
        <v>3811</v>
      </c>
      <c r="K2246" s="21">
        <f>1/COUNTIF(J:J,'Store Data - 2017'!$J2246)</f>
        <v>0.14285714285714285</v>
      </c>
      <c r="L2246" s="13" t="s">
        <v>57</v>
      </c>
      <c r="M2246" s="13" t="s">
        <v>26</v>
      </c>
      <c r="N2246" s="13" t="s">
        <v>156</v>
      </c>
      <c r="O2246" s="13" t="s">
        <v>157</v>
      </c>
      <c r="P2246" s="13">
        <v>85023</v>
      </c>
      <c r="Q2246" s="13" t="s">
        <v>120</v>
      </c>
      <c r="R2246" s="13" t="s">
        <v>5308</v>
      </c>
      <c r="S2246" s="13" t="s">
        <v>31</v>
      </c>
      <c r="T2246" s="13" t="s">
        <v>84</v>
      </c>
      <c r="U2246" s="13" t="s">
        <v>5309</v>
      </c>
      <c r="V2246" s="15">
        <v>13.005000000000001</v>
      </c>
      <c r="W2246" s="13">
        <v>3</v>
      </c>
      <c r="X2246" s="13">
        <v>0.7</v>
      </c>
      <c r="Y2246" s="15">
        <v>-9.9704999999999995</v>
      </c>
    </row>
    <row r="2247" spans="1:25" x14ac:dyDescent="0.3">
      <c r="A2247" s="16">
        <v>6778</v>
      </c>
      <c r="B2247" s="16" t="s">
        <v>5310</v>
      </c>
      <c r="C2247" s="21">
        <f>1/COUNTIF(B:B,'Store Data - 2017'!$B2247)</f>
        <v>1</v>
      </c>
      <c r="D2247" s="17">
        <v>42763</v>
      </c>
      <c r="E2247" s="17">
        <v>42767</v>
      </c>
      <c r="F2247" s="22" t="str">
        <f>TEXT('Store Data - 2017'!$D2247,"mmmm")</f>
        <v>January</v>
      </c>
      <c r="G2247" s="22" t="str">
        <f>TEXT('Store Data - 2017'!$D2247,"dddd")</f>
        <v>Saturday</v>
      </c>
      <c r="H2247" s="16" t="s">
        <v>22</v>
      </c>
      <c r="I2247" s="16" t="s">
        <v>2653</v>
      </c>
      <c r="J2247" s="16" t="s">
        <v>2654</v>
      </c>
      <c r="K2247" s="21">
        <f>1/COUNTIF(J:J,'Store Data - 2017'!$J2247)</f>
        <v>0.33333333333333331</v>
      </c>
      <c r="L2247" s="16" t="s">
        <v>48</v>
      </c>
      <c r="M2247" s="16" t="s">
        <v>26</v>
      </c>
      <c r="N2247" s="16" t="s">
        <v>126</v>
      </c>
      <c r="O2247" s="16" t="s">
        <v>127</v>
      </c>
      <c r="P2247" s="16">
        <v>10009</v>
      </c>
      <c r="Q2247" s="16" t="s">
        <v>40</v>
      </c>
      <c r="R2247" s="16" t="s">
        <v>5311</v>
      </c>
      <c r="S2247" s="16" t="s">
        <v>61</v>
      </c>
      <c r="T2247" s="16" t="s">
        <v>110</v>
      </c>
      <c r="U2247" s="16" t="s">
        <v>5312</v>
      </c>
      <c r="V2247" s="18">
        <v>449.91</v>
      </c>
      <c r="W2247" s="16">
        <v>9</v>
      </c>
      <c r="X2247" s="16">
        <v>0</v>
      </c>
      <c r="Y2247" s="18">
        <v>157.46850000000001</v>
      </c>
    </row>
    <row r="2248" spans="1:25" x14ac:dyDescent="0.3">
      <c r="A2248" s="13">
        <v>6783</v>
      </c>
      <c r="B2248" s="13" t="s">
        <v>5313</v>
      </c>
      <c r="C2248" s="21">
        <f>1/COUNTIF(B:B,'Store Data - 2017'!$B2248)</f>
        <v>0.2</v>
      </c>
      <c r="D2248" s="14">
        <v>42941</v>
      </c>
      <c r="E2248" s="14">
        <v>42944</v>
      </c>
      <c r="F2248" s="22" t="str">
        <f>TEXT('Store Data - 2017'!$D2248,"mmmm")</f>
        <v>July</v>
      </c>
      <c r="G2248" s="22" t="str">
        <f>TEXT('Store Data - 2017'!$D2248,"dddd")</f>
        <v>Tuesday</v>
      </c>
      <c r="H2248" s="13" t="s">
        <v>35</v>
      </c>
      <c r="I2248" s="13" t="s">
        <v>1902</v>
      </c>
      <c r="J2248" s="13" t="s">
        <v>1903</v>
      </c>
      <c r="K2248" s="21">
        <f>1/COUNTIF(J:J,'Store Data - 2017'!$J2248)</f>
        <v>0.1111111111111111</v>
      </c>
      <c r="L2248" s="13" t="s">
        <v>25</v>
      </c>
      <c r="M2248" s="13" t="s">
        <v>26</v>
      </c>
      <c r="N2248" s="13" t="s">
        <v>38</v>
      </c>
      <c r="O2248" s="13" t="s">
        <v>39</v>
      </c>
      <c r="P2248" s="13">
        <v>19143</v>
      </c>
      <c r="Q2248" s="13" t="s">
        <v>40</v>
      </c>
      <c r="R2248" s="13" t="s">
        <v>4318</v>
      </c>
      <c r="S2248" s="13" t="s">
        <v>42</v>
      </c>
      <c r="T2248" s="13" t="s">
        <v>87</v>
      </c>
      <c r="U2248" s="13" t="s">
        <v>4319</v>
      </c>
      <c r="V2248" s="15">
        <v>20.096</v>
      </c>
      <c r="W2248" s="13">
        <v>4</v>
      </c>
      <c r="X2248" s="13">
        <v>0.2</v>
      </c>
      <c r="Y2248" s="15">
        <v>3.0144000000000002</v>
      </c>
    </row>
    <row r="2249" spans="1:25" x14ac:dyDescent="0.3">
      <c r="A2249" s="16">
        <v>6784</v>
      </c>
      <c r="B2249" s="16" t="s">
        <v>5313</v>
      </c>
      <c r="C2249" s="21">
        <f>1/COUNTIF(B:B,'Store Data - 2017'!$B2249)</f>
        <v>0.2</v>
      </c>
      <c r="D2249" s="17">
        <v>42941</v>
      </c>
      <c r="E2249" s="17">
        <v>42944</v>
      </c>
      <c r="F2249" s="22" t="str">
        <f>TEXT('Store Data - 2017'!$D2249,"mmmm")</f>
        <v>July</v>
      </c>
      <c r="G2249" s="22" t="str">
        <f>TEXT('Store Data - 2017'!$D2249,"dddd")</f>
        <v>Tuesday</v>
      </c>
      <c r="H2249" s="16" t="s">
        <v>35</v>
      </c>
      <c r="I2249" s="16" t="s">
        <v>1902</v>
      </c>
      <c r="J2249" s="16" t="s">
        <v>1903</v>
      </c>
      <c r="K2249" s="21">
        <f>1/COUNTIF(J:J,'Store Data - 2017'!$J2249)</f>
        <v>0.1111111111111111</v>
      </c>
      <c r="L2249" s="16" t="s">
        <v>25</v>
      </c>
      <c r="M2249" s="16" t="s">
        <v>26</v>
      </c>
      <c r="N2249" s="16" t="s">
        <v>38</v>
      </c>
      <c r="O2249" s="16" t="s">
        <v>39</v>
      </c>
      <c r="P2249" s="16">
        <v>19143</v>
      </c>
      <c r="Q2249" s="16" t="s">
        <v>40</v>
      </c>
      <c r="R2249" s="16" t="s">
        <v>5314</v>
      </c>
      <c r="S2249" s="16" t="s">
        <v>31</v>
      </c>
      <c r="T2249" s="16" t="s">
        <v>725</v>
      </c>
      <c r="U2249" s="16" t="s">
        <v>5315</v>
      </c>
      <c r="V2249" s="18">
        <v>37.752000000000002</v>
      </c>
      <c r="W2249" s="16">
        <v>3</v>
      </c>
      <c r="X2249" s="16">
        <v>0.2</v>
      </c>
      <c r="Y2249" s="18">
        <v>4.2470999999999997</v>
      </c>
    </row>
    <row r="2250" spans="1:25" x14ac:dyDescent="0.3">
      <c r="A2250" s="13">
        <v>6785</v>
      </c>
      <c r="B2250" s="13" t="s">
        <v>5313</v>
      </c>
      <c r="C2250" s="21">
        <f>1/COUNTIF(B:B,'Store Data - 2017'!$B2250)</f>
        <v>0.2</v>
      </c>
      <c r="D2250" s="14">
        <v>42941</v>
      </c>
      <c r="E2250" s="14">
        <v>42944</v>
      </c>
      <c r="F2250" s="22" t="str">
        <f>TEXT('Store Data - 2017'!$D2250,"mmmm")</f>
        <v>July</v>
      </c>
      <c r="G2250" s="22" t="str">
        <f>TEXT('Store Data - 2017'!$D2250,"dddd")</f>
        <v>Tuesday</v>
      </c>
      <c r="H2250" s="13" t="s">
        <v>35</v>
      </c>
      <c r="I2250" s="13" t="s">
        <v>1902</v>
      </c>
      <c r="J2250" s="13" t="s">
        <v>1903</v>
      </c>
      <c r="K2250" s="21">
        <f>1/COUNTIF(J:J,'Store Data - 2017'!$J2250)</f>
        <v>0.1111111111111111</v>
      </c>
      <c r="L2250" s="13" t="s">
        <v>25</v>
      </c>
      <c r="M2250" s="13" t="s">
        <v>26</v>
      </c>
      <c r="N2250" s="13" t="s">
        <v>38</v>
      </c>
      <c r="O2250" s="13" t="s">
        <v>39</v>
      </c>
      <c r="P2250" s="13">
        <v>19143</v>
      </c>
      <c r="Q2250" s="13" t="s">
        <v>40</v>
      </c>
      <c r="R2250" s="13" t="s">
        <v>4613</v>
      </c>
      <c r="S2250" s="13" t="s">
        <v>42</v>
      </c>
      <c r="T2250" s="13" t="s">
        <v>251</v>
      </c>
      <c r="U2250" s="13" t="s">
        <v>4614</v>
      </c>
      <c r="V2250" s="15">
        <v>138.58799999999999</v>
      </c>
      <c r="W2250" s="13">
        <v>1</v>
      </c>
      <c r="X2250" s="13">
        <v>0.4</v>
      </c>
      <c r="Y2250" s="15">
        <v>-34.646999999999998</v>
      </c>
    </row>
    <row r="2251" spans="1:25" x14ac:dyDescent="0.3">
      <c r="A2251" s="16">
        <v>6786</v>
      </c>
      <c r="B2251" s="16" t="s">
        <v>5313</v>
      </c>
      <c r="C2251" s="21">
        <f>1/COUNTIF(B:B,'Store Data - 2017'!$B2251)</f>
        <v>0.2</v>
      </c>
      <c r="D2251" s="17">
        <v>42941</v>
      </c>
      <c r="E2251" s="17">
        <v>42944</v>
      </c>
      <c r="F2251" s="22" t="str">
        <f>TEXT('Store Data - 2017'!$D2251,"mmmm")</f>
        <v>July</v>
      </c>
      <c r="G2251" s="22" t="str">
        <f>TEXT('Store Data - 2017'!$D2251,"dddd")</f>
        <v>Tuesday</v>
      </c>
      <c r="H2251" s="16" t="s">
        <v>35</v>
      </c>
      <c r="I2251" s="16" t="s">
        <v>1902</v>
      </c>
      <c r="J2251" s="16" t="s">
        <v>1903</v>
      </c>
      <c r="K2251" s="21">
        <f>1/COUNTIF(J:J,'Store Data - 2017'!$J2251)</f>
        <v>0.1111111111111111</v>
      </c>
      <c r="L2251" s="16" t="s">
        <v>25</v>
      </c>
      <c r="M2251" s="16" t="s">
        <v>26</v>
      </c>
      <c r="N2251" s="16" t="s">
        <v>38</v>
      </c>
      <c r="O2251" s="16" t="s">
        <v>39</v>
      </c>
      <c r="P2251" s="16">
        <v>19143</v>
      </c>
      <c r="Q2251" s="16" t="s">
        <v>40</v>
      </c>
      <c r="R2251" s="16" t="s">
        <v>3189</v>
      </c>
      <c r="S2251" s="16" t="s">
        <v>31</v>
      </c>
      <c r="T2251" s="16" t="s">
        <v>70</v>
      </c>
      <c r="U2251" s="16" t="s">
        <v>3190</v>
      </c>
      <c r="V2251" s="18">
        <v>259.92</v>
      </c>
      <c r="W2251" s="16">
        <v>5</v>
      </c>
      <c r="X2251" s="16">
        <v>0.2</v>
      </c>
      <c r="Y2251" s="18">
        <v>-25.992000000000001</v>
      </c>
    </row>
    <row r="2252" spans="1:25" x14ac:dyDescent="0.3">
      <c r="A2252" s="13">
        <v>6787</v>
      </c>
      <c r="B2252" s="13" t="s">
        <v>5313</v>
      </c>
      <c r="C2252" s="21">
        <f>1/COUNTIF(B:B,'Store Data - 2017'!$B2252)</f>
        <v>0.2</v>
      </c>
      <c r="D2252" s="14">
        <v>42941</v>
      </c>
      <c r="E2252" s="14">
        <v>42944</v>
      </c>
      <c r="F2252" s="22" t="str">
        <f>TEXT('Store Data - 2017'!$D2252,"mmmm")</f>
        <v>July</v>
      </c>
      <c r="G2252" s="22" t="str">
        <f>TEXT('Store Data - 2017'!$D2252,"dddd")</f>
        <v>Tuesday</v>
      </c>
      <c r="H2252" s="13" t="s">
        <v>35</v>
      </c>
      <c r="I2252" s="13" t="s">
        <v>1902</v>
      </c>
      <c r="J2252" s="13" t="s">
        <v>1903</v>
      </c>
      <c r="K2252" s="21">
        <f>1/COUNTIF(J:J,'Store Data - 2017'!$J2252)</f>
        <v>0.1111111111111111</v>
      </c>
      <c r="L2252" s="13" t="s">
        <v>25</v>
      </c>
      <c r="M2252" s="13" t="s">
        <v>26</v>
      </c>
      <c r="N2252" s="13" t="s">
        <v>38</v>
      </c>
      <c r="O2252" s="13" t="s">
        <v>39</v>
      </c>
      <c r="P2252" s="13">
        <v>19143</v>
      </c>
      <c r="Q2252" s="13" t="s">
        <v>40</v>
      </c>
      <c r="R2252" s="13" t="s">
        <v>4869</v>
      </c>
      <c r="S2252" s="13" t="s">
        <v>31</v>
      </c>
      <c r="T2252" s="13" t="s">
        <v>32</v>
      </c>
      <c r="U2252" s="13" t="s">
        <v>4870</v>
      </c>
      <c r="V2252" s="15">
        <v>20.736000000000001</v>
      </c>
      <c r="W2252" s="13">
        <v>4</v>
      </c>
      <c r="X2252" s="13">
        <v>0.2</v>
      </c>
      <c r="Y2252" s="15">
        <v>7.2576000000000001</v>
      </c>
    </row>
    <row r="2253" spans="1:25" x14ac:dyDescent="0.3">
      <c r="A2253" s="16">
        <v>6807</v>
      </c>
      <c r="B2253" s="16" t="s">
        <v>5316</v>
      </c>
      <c r="C2253" s="21">
        <f>1/COUNTIF(B:B,'Store Data - 2017'!$B2253)</f>
        <v>1</v>
      </c>
      <c r="D2253" s="17">
        <v>43094</v>
      </c>
      <c r="E2253" s="17">
        <v>43098</v>
      </c>
      <c r="F2253" s="22" t="str">
        <f>TEXT('Store Data - 2017'!$D2253,"mmmm")</f>
        <v>December</v>
      </c>
      <c r="G2253" s="22" t="str">
        <f>TEXT('Store Data - 2017'!$D2253,"dddd")</f>
        <v>Monday</v>
      </c>
      <c r="H2253" s="16" t="s">
        <v>22</v>
      </c>
      <c r="I2253" s="16" t="s">
        <v>4866</v>
      </c>
      <c r="J2253" s="16" t="s">
        <v>4867</v>
      </c>
      <c r="K2253" s="21">
        <f>1/COUNTIF(J:J,'Store Data - 2017'!$J2253)</f>
        <v>0.5</v>
      </c>
      <c r="L2253" s="16" t="s">
        <v>57</v>
      </c>
      <c r="M2253" s="16" t="s">
        <v>26</v>
      </c>
      <c r="N2253" s="16" t="s">
        <v>1634</v>
      </c>
      <c r="O2253" s="16" t="s">
        <v>433</v>
      </c>
      <c r="P2253" s="16">
        <v>98208</v>
      </c>
      <c r="Q2253" s="16" t="s">
        <v>120</v>
      </c>
      <c r="R2253" s="16" t="s">
        <v>5317</v>
      </c>
      <c r="S2253" s="16" t="s">
        <v>31</v>
      </c>
      <c r="T2253" s="16" t="s">
        <v>84</v>
      </c>
      <c r="U2253" s="16" t="s">
        <v>5318</v>
      </c>
      <c r="V2253" s="18">
        <v>3.8559999999999999</v>
      </c>
      <c r="W2253" s="16">
        <v>1</v>
      </c>
      <c r="X2253" s="16">
        <v>0.2</v>
      </c>
      <c r="Y2253" s="18">
        <v>1.3977999999999999</v>
      </c>
    </row>
    <row r="2254" spans="1:25" x14ac:dyDescent="0.3">
      <c r="A2254" s="13">
        <v>6810</v>
      </c>
      <c r="B2254" s="13" t="s">
        <v>5319</v>
      </c>
      <c r="C2254" s="21">
        <f>1/COUNTIF(B:B,'Store Data - 2017'!$B2254)</f>
        <v>0.16666666666666666</v>
      </c>
      <c r="D2254" s="14">
        <v>42992</v>
      </c>
      <c r="E2254" s="14">
        <v>42993</v>
      </c>
      <c r="F2254" s="22" t="str">
        <f>TEXT('Store Data - 2017'!$D2254,"mmmm")</f>
        <v>September</v>
      </c>
      <c r="G2254" s="22" t="str">
        <f>TEXT('Store Data - 2017'!$D2254,"dddd")</f>
        <v>Thursday</v>
      </c>
      <c r="H2254" s="13" t="s">
        <v>80</v>
      </c>
      <c r="I2254" s="13" t="s">
        <v>5320</v>
      </c>
      <c r="J2254" s="13" t="s">
        <v>5321</v>
      </c>
      <c r="K2254" s="21">
        <f>1/COUNTIF(J:J,'Store Data - 2017'!$J2254)</f>
        <v>8.3333333333333329E-2</v>
      </c>
      <c r="L2254" s="13" t="s">
        <v>25</v>
      </c>
      <c r="M2254" s="13" t="s">
        <v>26</v>
      </c>
      <c r="N2254" s="13" t="s">
        <v>38</v>
      </c>
      <c r="O2254" s="13" t="s">
        <v>39</v>
      </c>
      <c r="P2254" s="13">
        <v>19140</v>
      </c>
      <c r="Q2254" s="13" t="s">
        <v>40</v>
      </c>
      <c r="R2254" s="13" t="s">
        <v>856</v>
      </c>
      <c r="S2254" s="13" t="s">
        <v>31</v>
      </c>
      <c r="T2254" s="13" t="s">
        <v>84</v>
      </c>
      <c r="U2254" s="13" t="s">
        <v>857</v>
      </c>
      <c r="V2254" s="15">
        <v>3.8820000000000001</v>
      </c>
      <c r="W2254" s="13">
        <v>2</v>
      </c>
      <c r="X2254" s="13">
        <v>0.7</v>
      </c>
      <c r="Y2254" s="15">
        <v>-2.5880000000000001</v>
      </c>
    </row>
    <row r="2255" spans="1:25" x14ac:dyDescent="0.3">
      <c r="A2255" s="16">
        <v>6811</v>
      </c>
      <c r="B2255" s="16" t="s">
        <v>5319</v>
      </c>
      <c r="C2255" s="21">
        <f>1/COUNTIF(B:B,'Store Data - 2017'!$B2255)</f>
        <v>0.16666666666666666</v>
      </c>
      <c r="D2255" s="17">
        <v>42992</v>
      </c>
      <c r="E2255" s="17">
        <v>42993</v>
      </c>
      <c r="F2255" s="22" t="str">
        <f>TEXT('Store Data - 2017'!$D2255,"mmmm")</f>
        <v>September</v>
      </c>
      <c r="G2255" s="22" t="str">
        <f>TEXT('Store Data - 2017'!$D2255,"dddd")</f>
        <v>Thursday</v>
      </c>
      <c r="H2255" s="16" t="s">
        <v>80</v>
      </c>
      <c r="I2255" s="16" t="s">
        <v>5320</v>
      </c>
      <c r="J2255" s="16" t="s">
        <v>5321</v>
      </c>
      <c r="K2255" s="21">
        <f>1/COUNTIF(J:J,'Store Data - 2017'!$J2255)</f>
        <v>8.3333333333333329E-2</v>
      </c>
      <c r="L2255" s="16" t="s">
        <v>25</v>
      </c>
      <c r="M2255" s="16" t="s">
        <v>26</v>
      </c>
      <c r="N2255" s="16" t="s">
        <v>38</v>
      </c>
      <c r="O2255" s="16" t="s">
        <v>39</v>
      </c>
      <c r="P2255" s="16">
        <v>19140</v>
      </c>
      <c r="Q2255" s="16" t="s">
        <v>40</v>
      </c>
      <c r="R2255" s="16" t="s">
        <v>5322</v>
      </c>
      <c r="S2255" s="16" t="s">
        <v>61</v>
      </c>
      <c r="T2255" s="16" t="s">
        <v>765</v>
      </c>
      <c r="U2255" s="16" t="s">
        <v>5323</v>
      </c>
      <c r="V2255" s="18">
        <v>12.585000000000001</v>
      </c>
      <c r="W2255" s="16">
        <v>1</v>
      </c>
      <c r="X2255" s="16">
        <v>0.7</v>
      </c>
      <c r="Y2255" s="18">
        <v>-18.038499999999999</v>
      </c>
    </row>
    <row r="2256" spans="1:25" x14ac:dyDescent="0.3">
      <c r="A2256" s="13">
        <v>6812</v>
      </c>
      <c r="B2256" s="13" t="s">
        <v>5319</v>
      </c>
      <c r="C2256" s="21">
        <f>1/COUNTIF(B:B,'Store Data - 2017'!$B2256)</f>
        <v>0.16666666666666666</v>
      </c>
      <c r="D2256" s="14">
        <v>42992</v>
      </c>
      <c r="E2256" s="14">
        <v>42993</v>
      </c>
      <c r="F2256" s="22" t="str">
        <f>TEXT('Store Data - 2017'!$D2256,"mmmm")</f>
        <v>September</v>
      </c>
      <c r="G2256" s="22" t="str">
        <f>TEXT('Store Data - 2017'!$D2256,"dddd")</f>
        <v>Thursday</v>
      </c>
      <c r="H2256" s="13" t="s">
        <v>80</v>
      </c>
      <c r="I2256" s="13" t="s">
        <v>5320</v>
      </c>
      <c r="J2256" s="13" t="s">
        <v>5321</v>
      </c>
      <c r="K2256" s="21">
        <f>1/COUNTIF(J:J,'Store Data - 2017'!$J2256)</f>
        <v>8.3333333333333329E-2</v>
      </c>
      <c r="L2256" s="13" t="s">
        <v>25</v>
      </c>
      <c r="M2256" s="13" t="s">
        <v>26</v>
      </c>
      <c r="N2256" s="13" t="s">
        <v>38</v>
      </c>
      <c r="O2256" s="13" t="s">
        <v>39</v>
      </c>
      <c r="P2256" s="13">
        <v>19140</v>
      </c>
      <c r="Q2256" s="13" t="s">
        <v>40</v>
      </c>
      <c r="R2256" s="13" t="s">
        <v>5324</v>
      </c>
      <c r="S2256" s="13" t="s">
        <v>42</v>
      </c>
      <c r="T2256" s="13" t="s">
        <v>43</v>
      </c>
      <c r="U2256" s="13" t="s">
        <v>5325</v>
      </c>
      <c r="V2256" s="15">
        <v>113.372</v>
      </c>
      <c r="W2256" s="13">
        <v>2</v>
      </c>
      <c r="X2256" s="13">
        <v>0.3</v>
      </c>
      <c r="Y2256" s="15">
        <v>-29.152799999999999</v>
      </c>
    </row>
    <row r="2257" spans="1:25" x14ac:dyDescent="0.3">
      <c r="A2257" s="16">
        <v>6813</v>
      </c>
      <c r="B2257" s="16" t="s">
        <v>5319</v>
      </c>
      <c r="C2257" s="21">
        <f>1/COUNTIF(B:B,'Store Data - 2017'!$B2257)</f>
        <v>0.16666666666666666</v>
      </c>
      <c r="D2257" s="17">
        <v>42992</v>
      </c>
      <c r="E2257" s="17">
        <v>42993</v>
      </c>
      <c r="F2257" s="22" t="str">
        <f>TEXT('Store Data - 2017'!$D2257,"mmmm")</f>
        <v>September</v>
      </c>
      <c r="G2257" s="22" t="str">
        <f>TEXT('Store Data - 2017'!$D2257,"dddd")</f>
        <v>Thursday</v>
      </c>
      <c r="H2257" s="16" t="s">
        <v>80</v>
      </c>
      <c r="I2257" s="16" t="s">
        <v>5320</v>
      </c>
      <c r="J2257" s="16" t="s">
        <v>5321</v>
      </c>
      <c r="K2257" s="21">
        <f>1/COUNTIF(J:J,'Store Data - 2017'!$J2257)</f>
        <v>8.3333333333333329E-2</v>
      </c>
      <c r="L2257" s="16" t="s">
        <v>25</v>
      </c>
      <c r="M2257" s="16" t="s">
        <v>26</v>
      </c>
      <c r="N2257" s="16" t="s">
        <v>38</v>
      </c>
      <c r="O2257" s="16" t="s">
        <v>39</v>
      </c>
      <c r="P2257" s="16">
        <v>19140</v>
      </c>
      <c r="Q2257" s="16" t="s">
        <v>40</v>
      </c>
      <c r="R2257" s="16" t="s">
        <v>4428</v>
      </c>
      <c r="S2257" s="16" t="s">
        <v>31</v>
      </c>
      <c r="T2257" s="16" t="s">
        <v>84</v>
      </c>
      <c r="U2257" s="16" t="s">
        <v>4429</v>
      </c>
      <c r="V2257" s="18">
        <v>18.312000000000001</v>
      </c>
      <c r="W2257" s="16">
        <v>4</v>
      </c>
      <c r="X2257" s="16">
        <v>0.7</v>
      </c>
      <c r="Y2257" s="18">
        <v>-12.208</v>
      </c>
    </row>
    <row r="2258" spans="1:25" x14ac:dyDescent="0.3">
      <c r="A2258" s="13">
        <v>6814</v>
      </c>
      <c r="B2258" s="13" t="s">
        <v>5319</v>
      </c>
      <c r="C2258" s="21">
        <f>1/COUNTIF(B:B,'Store Data - 2017'!$B2258)</f>
        <v>0.16666666666666666</v>
      </c>
      <c r="D2258" s="14">
        <v>42992</v>
      </c>
      <c r="E2258" s="14">
        <v>42993</v>
      </c>
      <c r="F2258" s="22" t="str">
        <f>TEXT('Store Data - 2017'!$D2258,"mmmm")</f>
        <v>September</v>
      </c>
      <c r="G2258" s="22" t="str">
        <f>TEXT('Store Data - 2017'!$D2258,"dddd")</f>
        <v>Thursday</v>
      </c>
      <c r="H2258" s="13" t="s">
        <v>80</v>
      </c>
      <c r="I2258" s="13" t="s">
        <v>5320</v>
      </c>
      <c r="J2258" s="13" t="s">
        <v>5321</v>
      </c>
      <c r="K2258" s="21">
        <f>1/COUNTIF(J:J,'Store Data - 2017'!$J2258)</f>
        <v>8.3333333333333329E-2</v>
      </c>
      <c r="L2258" s="13" t="s">
        <v>25</v>
      </c>
      <c r="M2258" s="13" t="s">
        <v>26</v>
      </c>
      <c r="N2258" s="13" t="s">
        <v>38</v>
      </c>
      <c r="O2258" s="13" t="s">
        <v>39</v>
      </c>
      <c r="P2258" s="13">
        <v>19140</v>
      </c>
      <c r="Q2258" s="13" t="s">
        <v>40</v>
      </c>
      <c r="R2258" s="13" t="s">
        <v>5326</v>
      </c>
      <c r="S2258" s="13" t="s">
        <v>42</v>
      </c>
      <c r="T2258" s="13" t="s">
        <v>87</v>
      </c>
      <c r="U2258" s="13" t="s">
        <v>5327</v>
      </c>
      <c r="V2258" s="15">
        <v>127.93600000000001</v>
      </c>
      <c r="W2258" s="13">
        <v>8</v>
      </c>
      <c r="X2258" s="13">
        <v>0.2</v>
      </c>
      <c r="Y2258" s="15">
        <v>4.7976000000000001</v>
      </c>
    </row>
    <row r="2259" spans="1:25" x14ac:dyDescent="0.3">
      <c r="A2259" s="16">
        <v>6815</v>
      </c>
      <c r="B2259" s="16" t="s">
        <v>5319</v>
      </c>
      <c r="C2259" s="21">
        <f>1/COUNTIF(B:B,'Store Data - 2017'!$B2259)</f>
        <v>0.16666666666666666</v>
      </c>
      <c r="D2259" s="17">
        <v>42992</v>
      </c>
      <c r="E2259" s="17">
        <v>42993</v>
      </c>
      <c r="F2259" s="22" t="str">
        <f>TEXT('Store Data - 2017'!$D2259,"mmmm")</f>
        <v>September</v>
      </c>
      <c r="G2259" s="22" t="str">
        <f>TEXT('Store Data - 2017'!$D2259,"dddd")</f>
        <v>Thursday</v>
      </c>
      <c r="H2259" s="16" t="s">
        <v>80</v>
      </c>
      <c r="I2259" s="16" t="s">
        <v>5320</v>
      </c>
      <c r="J2259" s="16" t="s">
        <v>5321</v>
      </c>
      <c r="K2259" s="21">
        <f>1/COUNTIF(J:J,'Store Data - 2017'!$J2259)</f>
        <v>8.3333333333333329E-2</v>
      </c>
      <c r="L2259" s="16" t="s">
        <v>25</v>
      </c>
      <c r="M2259" s="16" t="s">
        <v>26</v>
      </c>
      <c r="N2259" s="16" t="s">
        <v>38</v>
      </c>
      <c r="O2259" s="16" t="s">
        <v>39</v>
      </c>
      <c r="P2259" s="16">
        <v>19140</v>
      </c>
      <c r="Q2259" s="16" t="s">
        <v>40</v>
      </c>
      <c r="R2259" s="16" t="s">
        <v>5328</v>
      </c>
      <c r="S2259" s="16" t="s">
        <v>61</v>
      </c>
      <c r="T2259" s="16" t="s">
        <v>765</v>
      </c>
      <c r="U2259" s="16" t="s">
        <v>5329</v>
      </c>
      <c r="V2259" s="18">
        <v>241.17</v>
      </c>
      <c r="W2259" s="16">
        <v>2</v>
      </c>
      <c r="X2259" s="16">
        <v>0.7</v>
      </c>
      <c r="Y2259" s="18">
        <v>-168.81899999999999</v>
      </c>
    </row>
    <row r="2260" spans="1:25" x14ac:dyDescent="0.3">
      <c r="A2260" s="13">
        <v>6819</v>
      </c>
      <c r="B2260" s="13" t="s">
        <v>5330</v>
      </c>
      <c r="C2260" s="21">
        <f>1/COUNTIF(B:B,'Store Data - 2017'!$B2260)</f>
        <v>0.25</v>
      </c>
      <c r="D2260" s="14">
        <v>43097</v>
      </c>
      <c r="E2260" s="14">
        <v>43101</v>
      </c>
      <c r="F2260" s="22" t="str">
        <f>TEXT('Store Data - 2017'!$D2260,"mmmm")</f>
        <v>December</v>
      </c>
      <c r="G2260" s="22" t="str">
        <f>TEXT('Store Data - 2017'!$D2260,"dddd")</f>
        <v>Thursday</v>
      </c>
      <c r="H2260" s="13" t="s">
        <v>22</v>
      </c>
      <c r="I2260" s="13" t="s">
        <v>3851</v>
      </c>
      <c r="J2260" s="13" t="s">
        <v>3852</v>
      </c>
      <c r="K2260" s="21">
        <f>1/COUNTIF(J:J,'Store Data - 2017'!$J2260)</f>
        <v>0.16666666666666666</v>
      </c>
      <c r="L2260" s="13" t="s">
        <v>57</v>
      </c>
      <c r="M2260" s="13" t="s">
        <v>26</v>
      </c>
      <c r="N2260" s="13" t="s">
        <v>2332</v>
      </c>
      <c r="O2260" s="13" t="s">
        <v>59</v>
      </c>
      <c r="P2260" s="13">
        <v>61604</v>
      </c>
      <c r="Q2260" s="13" t="s">
        <v>51</v>
      </c>
      <c r="R2260" s="13" t="s">
        <v>5331</v>
      </c>
      <c r="S2260" s="13" t="s">
        <v>31</v>
      </c>
      <c r="T2260" s="13" t="s">
        <v>84</v>
      </c>
      <c r="U2260" s="13" t="s">
        <v>5332</v>
      </c>
      <c r="V2260" s="15">
        <v>1.68</v>
      </c>
      <c r="W2260" s="13">
        <v>5</v>
      </c>
      <c r="X2260" s="13">
        <v>0.8</v>
      </c>
      <c r="Y2260" s="15">
        <v>-2.6880000000000002</v>
      </c>
    </row>
    <row r="2261" spans="1:25" x14ac:dyDescent="0.3">
      <c r="A2261" s="16">
        <v>6820</v>
      </c>
      <c r="B2261" s="16" t="s">
        <v>5330</v>
      </c>
      <c r="C2261" s="21">
        <f>1/COUNTIF(B:B,'Store Data - 2017'!$B2261)</f>
        <v>0.25</v>
      </c>
      <c r="D2261" s="17">
        <v>43097</v>
      </c>
      <c r="E2261" s="17">
        <v>43101</v>
      </c>
      <c r="F2261" s="22" t="str">
        <f>TEXT('Store Data - 2017'!$D2261,"mmmm")</f>
        <v>December</v>
      </c>
      <c r="G2261" s="22" t="str">
        <f>TEXT('Store Data - 2017'!$D2261,"dddd")</f>
        <v>Thursday</v>
      </c>
      <c r="H2261" s="16" t="s">
        <v>22</v>
      </c>
      <c r="I2261" s="16" t="s">
        <v>3851</v>
      </c>
      <c r="J2261" s="16" t="s">
        <v>3852</v>
      </c>
      <c r="K2261" s="21">
        <f>1/COUNTIF(J:J,'Store Data - 2017'!$J2261)</f>
        <v>0.16666666666666666</v>
      </c>
      <c r="L2261" s="16" t="s">
        <v>57</v>
      </c>
      <c r="M2261" s="16" t="s">
        <v>26</v>
      </c>
      <c r="N2261" s="16" t="s">
        <v>2332</v>
      </c>
      <c r="O2261" s="16" t="s">
        <v>59</v>
      </c>
      <c r="P2261" s="16">
        <v>61604</v>
      </c>
      <c r="Q2261" s="16" t="s">
        <v>51</v>
      </c>
      <c r="R2261" s="16" t="s">
        <v>4022</v>
      </c>
      <c r="S2261" s="16" t="s">
        <v>42</v>
      </c>
      <c r="T2261" s="16" t="s">
        <v>87</v>
      </c>
      <c r="U2261" s="16" t="s">
        <v>4023</v>
      </c>
      <c r="V2261" s="18">
        <v>7.968</v>
      </c>
      <c r="W2261" s="16">
        <v>3</v>
      </c>
      <c r="X2261" s="16">
        <v>0.6</v>
      </c>
      <c r="Y2261" s="18">
        <v>-2.3904000000000001</v>
      </c>
    </row>
    <row r="2262" spans="1:25" x14ac:dyDescent="0.3">
      <c r="A2262" s="13">
        <v>6821</v>
      </c>
      <c r="B2262" s="13" t="s">
        <v>5330</v>
      </c>
      <c r="C2262" s="21">
        <f>1/COUNTIF(B:B,'Store Data - 2017'!$B2262)</f>
        <v>0.25</v>
      </c>
      <c r="D2262" s="14">
        <v>43097</v>
      </c>
      <c r="E2262" s="14">
        <v>43101</v>
      </c>
      <c r="F2262" s="22" t="str">
        <f>TEXT('Store Data - 2017'!$D2262,"mmmm")</f>
        <v>December</v>
      </c>
      <c r="G2262" s="22" t="str">
        <f>TEXT('Store Data - 2017'!$D2262,"dddd")</f>
        <v>Thursday</v>
      </c>
      <c r="H2262" s="13" t="s">
        <v>22</v>
      </c>
      <c r="I2262" s="13" t="s">
        <v>3851</v>
      </c>
      <c r="J2262" s="13" t="s">
        <v>3852</v>
      </c>
      <c r="K2262" s="21">
        <f>1/COUNTIF(J:J,'Store Data - 2017'!$J2262)</f>
        <v>0.16666666666666666</v>
      </c>
      <c r="L2262" s="13" t="s">
        <v>57</v>
      </c>
      <c r="M2262" s="13" t="s">
        <v>26</v>
      </c>
      <c r="N2262" s="13" t="s">
        <v>2332</v>
      </c>
      <c r="O2262" s="13" t="s">
        <v>59</v>
      </c>
      <c r="P2262" s="13">
        <v>61604</v>
      </c>
      <c r="Q2262" s="13" t="s">
        <v>51</v>
      </c>
      <c r="R2262" s="13" t="s">
        <v>5333</v>
      </c>
      <c r="S2262" s="13" t="s">
        <v>42</v>
      </c>
      <c r="T2262" s="13" t="s">
        <v>43</v>
      </c>
      <c r="U2262" s="13" t="s">
        <v>5334</v>
      </c>
      <c r="V2262" s="15">
        <v>113.372</v>
      </c>
      <c r="W2262" s="13">
        <v>2</v>
      </c>
      <c r="X2262" s="13">
        <v>0.3</v>
      </c>
      <c r="Y2262" s="15">
        <v>-3.2391999999999999</v>
      </c>
    </row>
    <row r="2263" spans="1:25" x14ac:dyDescent="0.3">
      <c r="A2263" s="16">
        <v>6822</v>
      </c>
      <c r="B2263" s="16" t="s">
        <v>5330</v>
      </c>
      <c r="C2263" s="21">
        <f>1/COUNTIF(B:B,'Store Data - 2017'!$B2263)</f>
        <v>0.25</v>
      </c>
      <c r="D2263" s="17">
        <v>43097</v>
      </c>
      <c r="E2263" s="17">
        <v>43101</v>
      </c>
      <c r="F2263" s="22" t="str">
        <f>TEXT('Store Data - 2017'!$D2263,"mmmm")</f>
        <v>December</v>
      </c>
      <c r="G2263" s="22" t="str">
        <f>TEXT('Store Data - 2017'!$D2263,"dddd")</f>
        <v>Thursday</v>
      </c>
      <c r="H2263" s="16" t="s">
        <v>22</v>
      </c>
      <c r="I2263" s="16" t="s">
        <v>3851</v>
      </c>
      <c r="J2263" s="16" t="s">
        <v>3852</v>
      </c>
      <c r="K2263" s="21">
        <f>1/COUNTIF(J:J,'Store Data - 2017'!$J2263)</f>
        <v>0.16666666666666666</v>
      </c>
      <c r="L2263" s="16" t="s">
        <v>57</v>
      </c>
      <c r="M2263" s="16" t="s">
        <v>26</v>
      </c>
      <c r="N2263" s="16" t="s">
        <v>2332</v>
      </c>
      <c r="O2263" s="16" t="s">
        <v>59</v>
      </c>
      <c r="P2263" s="16">
        <v>61604</v>
      </c>
      <c r="Q2263" s="16" t="s">
        <v>51</v>
      </c>
      <c r="R2263" s="16" t="s">
        <v>2455</v>
      </c>
      <c r="S2263" s="16" t="s">
        <v>42</v>
      </c>
      <c r="T2263" s="16" t="s">
        <v>87</v>
      </c>
      <c r="U2263" s="16" t="s">
        <v>2456</v>
      </c>
      <c r="V2263" s="18">
        <v>2.96</v>
      </c>
      <c r="W2263" s="16">
        <v>2</v>
      </c>
      <c r="X2263" s="16">
        <v>0.6</v>
      </c>
      <c r="Y2263" s="18">
        <v>-1.4059999999999999</v>
      </c>
    </row>
    <row r="2264" spans="1:25" x14ac:dyDescent="0.3">
      <c r="A2264" s="13">
        <v>6823</v>
      </c>
      <c r="B2264" s="13" t="s">
        <v>5335</v>
      </c>
      <c r="C2264" s="21">
        <f>1/COUNTIF(B:B,'Store Data - 2017'!$B2264)</f>
        <v>1</v>
      </c>
      <c r="D2264" s="14">
        <v>43041</v>
      </c>
      <c r="E2264" s="14">
        <v>43046</v>
      </c>
      <c r="F2264" s="22" t="str">
        <f>TEXT('Store Data - 2017'!$D2264,"mmmm")</f>
        <v>November</v>
      </c>
      <c r="G2264" s="22" t="str">
        <f>TEXT('Store Data - 2017'!$D2264,"dddd")</f>
        <v>Thursday</v>
      </c>
      <c r="H2264" s="13" t="s">
        <v>22</v>
      </c>
      <c r="I2264" s="13" t="s">
        <v>5336</v>
      </c>
      <c r="J2264" s="13" t="s">
        <v>5337</v>
      </c>
      <c r="K2264" s="21">
        <f>1/COUNTIF(J:J,'Store Data - 2017'!$J2264)</f>
        <v>1</v>
      </c>
      <c r="L2264" s="13" t="s">
        <v>25</v>
      </c>
      <c r="M2264" s="13" t="s">
        <v>26</v>
      </c>
      <c r="N2264" s="13" t="s">
        <v>452</v>
      </c>
      <c r="O2264" s="13" t="s">
        <v>134</v>
      </c>
      <c r="P2264" s="13">
        <v>90036</v>
      </c>
      <c r="Q2264" s="13" t="s">
        <v>120</v>
      </c>
      <c r="R2264" s="13" t="s">
        <v>3900</v>
      </c>
      <c r="S2264" s="13" t="s">
        <v>31</v>
      </c>
      <c r="T2264" s="13" t="s">
        <v>190</v>
      </c>
      <c r="U2264" s="13" t="s">
        <v>3901</v>
      </c>
      <c r="V2264" s="15">
        <v>168.1</v>
      </c>
      <c r="W2264" s="13">
        <v>5</v>
      </c>
      <c r="X2264" s="13">
        <v>0</v>
      </c>
      <c r="Y2264" s="15">
        <v>43.706000000000003</v>
      </c>
    </row>
    <row r="2265" spans="1:25" x14ac:dyDescent="0.3">
      <c r="A2265" s="16">
        <v>6832</v>
      </c>
      <c r="B2265" s="16" t="s">
        <v>5338</v>
      </c>
      <c r="C2265" s="21">
        <f>1/COUNTIF(B:B,'Store Data - 2017'!$B2265)</f>
        <v>1</v>
      </c>
      <c r="D2265" s="17">
        <v>42937</v>
      </c>
      <c r="E2265" s="17">
        <v>42943</v>
      </c>
      <c r="F2265" s="22" t="str">
        <f>TEXT('Store Data - 2017'!$D2265,"mmmm")</f>
        <v>July</v>
      </c>
      <c r="G2265" s="22" t="str">
        <f>TEXT('Store Data - 2017'!$D2265,"dddd")</f>
        <v>Friday</v>
      </c>
      <c r="H2265" s="16" t="s">
        <v>22</v>
      </c>
      <c r="I2265" s="16" t="s">
        <v>4206</v>
      </c>
      <c r="J2265" s="16" t="s">
        <v>4207</v>
      </c>
      <c r="K2265" s="21">
        <f>1/COUNTIF(J:J,'Store Data - 2017'!$J2265)</f>
        <v>0.33333333333333331</v>
      </c>
      <c r="L2265" s="16" t="s">
        <v>25</v>
      </c>
      <c r="M2265" s="16" t="s">
        <v>26</v>
      </c>
      <c r="N2265" s="16" t="s">
        <v>126</v>
      </c>
      <c r="O2265" s="16" t="s">
        <v>127</v>
      </c>
      <c r="P2265" s="16">
        <v>10024</v>
      </c>
      <c r="Q2265" s="16" t="s">
        <v>40</v>
      </c>
      <c r="R2265" s="16" t="s">
        <v>2308</v>
      </c>
      <c r="S2265" s="16" t="s">
        <v>31</v>
      </c>
      <c r="T2265" s="16" t="s">
        <v>190</v>
      </c>
      <c r="U2265" s="16" t="s">
        <v>2309</v>
      </c>
      <c r="V2265" s="18">
        <v>17.48</v>
      </c>
      <c r="W2265" s="16">
        <v>4</v>
      </c>
      <c r="X2265" s="16">
        <v>0</v>
      </c>
      <c r="Y2265" s="18">
        <v>4.5448000000000004</v>
      </c>
    </row>
    <row r="2266" spans="1:25" x14ac:dyDescent="0.3">
      <c r="A2266" s="13">
        <v>6836</v>
      </c>
      <c r="B2266" s="13" t="s">
        <v>5339</v>
      </c>
      <c r="C2266" s="21">
        <f>1/COUNTIF(B:B,'Store Data - 2017'!$B2266)</f>
        <v>0.5</v>
      </c>
      <c r="D2266" s="14">
        <v>43023</v>
      </c>
      <c r="E2266" s="14">
        <v>43028</v>
      </c>
      <c r="F2266" s="22" t="str">
        <f>TEXT('Store Data - 2017'!$D2266,"mmmm")</f>
        <v>October</v>
      </c>
      <c r="G2266" s="22" t="str">
        <f>TEXT('Store Data - 2017'!$D2266,"dddd")</f>
        <v>Sunday</v>
      </c>
      <c r="H2266" s="13" t="s">
        <v>22</v>
      </c>
      <c r="I2266" s="13" t="s">
        <v>1540</v>
      </c>
      <c r="J2266" s="13" t="s">
        <v>1541</v>
      </c>
      <c r="K2266" s="21">
        <f>1/COUNTIF(J:J,'Store Data - 2017'!$J2266)</f>
        <v>0.2</v>
      </c>
      <c r="L2266" s="13" t="s">
        <v>57</v>
      </c>
      <c r="M2266" s="13" t="s">
        <v>26</v>
      </c>
      <c r="N2266" s="13" t="s">
        <v>5340</v>
      </c>
      <c r="O2266" s="13" t="s">
        <v>134</v>
      </c>
      <c r="P2266" s="13">
        <v>91360</v>
      </c>
      <c r="Q2266" s="13" t="s">
        <v>120</v>
      </c>
      <c r="R2266" s="13" t="s">
        <v>4282</v>
      </c>
      <c r="S2266" s="13" t="s">
        <v>31</v>
      </c>
      <c r="T2266" s="13" t="s">
        <v>113</v>
      </c>
      <c r="U2266" s="13" t="s">
        <v>4283</v>
      </c>
      <c r="V2266" s="15">
        <v>152.65</v>
      </c>
      <c r="W2266" s="13">
        <v>5</v>
      </c>
      <c r="X2266" s="13">
        <v>0</v>
      </c>
      <c r="Y2266" s="15">
        <v>70.218999999999994</v>
      </c>
    </row>
    <row r="2267" spans="1:25" x14ac:dyDescent="0.3">
      <c r="A2267" s="16">
        <v>6837</v>
      </c>
      <c r="B2267" s="16" t="s">
        <v>5339</v>
      </c>
      <c r="C2267" s="21">
        <f>1/COUNTIF(B:B,'Store Data - 2017'!$B2267)</f>
        <v>0.5</v>
      </c>
      <c r="D2267" s="17">
        <v>43023</v>
      </c>
      <c r="E2267" s="17">
        <v>43028</v>
      </c>
      <c r="F2267" s="22" t="str">
        <f>TEXT('Store Data - 2017'!$D2267,"mmmm")</f>
        <v>October</v>
      </c>
      <c r="G2267" s="22" t="str">
        <f>TEXT('Store Data - 2017'!$D2267,"dddd")</f>
        <v>Sunday</v>
      </c>
      <c r="H2267" s="16" t="s">
        <v>22</v>
      </c>
      <c r="I2267" s="16" t="s">
        <v>1540</v>
      </c>
      <c r="J2267" s="16" t="s">
        <v>1541</v>
      </c>
      <c r="K2267" s="21">
        <f>1/COUNTIF(J:J,'Store Data - 2017'!$J2267)</f>
        <v>0.2</v>
      </c>
      <c r="L2267" s="16" t="s">
        <v>57</v>
      </c>
      <c r="M2267" s="16" t="s">
        <v>26</v>
      </c>
      <c r="N2267" s="16" t="s">
        <v>5340</v>
      </c>
      <c r="O2267" s="16" t="s">
        <v>134</v>
      </c>
      <c r="P2267" s="16">
        <v>91360</v>
      </c>
      <c r="Q2267" s="16" t="s">
        <v>120</v>
      </c>
      <c r="R2267" s="16" t="s">
        <v>5019</v>
      </c>
      <c r="S2267" s="16" t="s">
        <v>42</v>
      </c>
      <c r="T2267" s="16" t="s">
        <v>87</v>
      </c>
      <c r="U2267" s="16" t="s">
        <v>5020</v>
      </c>
      <c r="V2267" s="18">
        <v>22.72</v>
      </c>
      <c r="W2267" s="16">
        <v>1</v>
      </c>
      <c r="X2267" s="16">
        <v>0</v>
      </c>
      <c r="Y2267" s="18">
        <v>9.3152000000000008</v>
      </c>
    </row>
    <row r="2268" spans="1:25" x14ac:dyDescent="0.3">
      <c r="A2268" s="13">
        <v>6839</v>
      </c>
      <c r="B2268" s="13" t="s">
        <v>5341</v>
      </c>
      <c r="C2268" s="21">
        <f>1/COUNTIF(B:B,'Store Data - 2017'!$B2268)</f>
        <v>0.5</v>
      </c>
      <c r="D2268" s="14">
        <v>42771</v>
      </c>
      <c r="E2268" s="14">
        <v>42775</v>
      </c>
      <c r="F2268" s="22" t="str">
        <f>TEXT('Store Data - 2017'!$D2268,"mmmm")</f>
        <v>February</v>
      </c>
      <c r="G2268" s="22" t="str">
        <f>TEXT('Store Data - 2017'!$D2268,"dddd")</f>
        <v>Sunday</v>
      </c>
      <c r="H2268" s="13" t="s">
        <v>22</v>
      </c>
      <c r="I2268" s="13" t="s">
        <v>3410</v>
      </c>
      <c r="J2268" s="13" t="s">
        <v>3411</v>
      </c>
      <c r="K2268" s="21">
        <f>1/COUNTIF(J:J,'Store Data - 2017'!$J2268)</f>
        <v>0.33333333333333331</v>
      </c>
      <c r="L2268" s="13" t="s">
        <v>57</v>
      </c>
      <c r="M2268" s="13" t="s">
        <v>26</v>
      </c>
      <c r="N2268" s="13" t="s">
        <v>5342</v>
      </c>
      <c r="O2268" s="13" t="s">
        <v>134</v>
      </c>
      <c r="P2268" s="13">
        <v>90503</v>
      </c>
      <c r="Q2268" s="13" t="s">
        <v>120</v>
      </c>
      <c r="R2268" s="13" t="s">
        <v>5343</v>
      </c>
      <c r="S2268" s="13" t="s">
        <v>31</v>
      </c>
      <c r="T2268" s="13" t="s">
        <v>190</v>
      </c>
      <c r="U2268" s="13" t="s">
        <v>5344</v>
      </c>
      <c r="V2268" s="15">
        <v>1640.7</v>
      </c>
      <c r="W2268" s="13">
        <v>5</v>
      </c>
      <c r="X2268" s="13">
        <v>0</v>
      </c>
      <c r="Y2268" s="15">
        <v>459.39600000000002</v>
      </c>
    </row>
    <row r="2269" spans="1:25" x14ac:dyDescent="0.3">
      <c r="A2269" s="16">
        <v>6840</v>
      </c>
      <c r="B2269" s="16" t="s">
        <v>5341</v>
      </c>
      <c r="C2269" s="21">
        <f>1/COUNTIF(B:B,'Store Data - 2017'!$B2269)</f>
        <v>0.5</v>
      </c>
      <c r="D2269" s="17">
        <v>42771</v>
      </c>
      <c r="E2269" s="17">
        <v>42775</v>
      </c>
      <c r="F2269" s="22" t="str">
        <f>TEXT('Store Data - 2017'!$D2269,"mmmm")</f>
        <v>February</v>
      </c>
      <c r="G2269" s="22" t="str">
        <f>TEXT('Store Data - 2017'!$D2269,"dddd")</f>
        <v>Sunday</v>
      </c>
      <c r="H2269" s="16" t="s">
        <v>22</v>
      </c>
      <c r="I2269" s="16" t="s">
        <v>3410</v>
      </c>
      <c r="J2269" s="16" t="s">
        <v>3411</v>
      </c>
      <c r="K2269" s="21">
        <f>1/COUNTIF(J:J,'Store Data - 2017'!$J2269)</f>
        <v>0.33333333333333331</v>
      </c>
      <c r="L2269" s="16" t="s">
        <v>57</v>
      </c>
      <c r="M2269" s="16" t="s">
        <v>26</v>
      </c>
      <c r="N2269" s="16" t="s">
        <v>5342</v>
      </c>
      <c r="O2269" s="16" t="s">
        <v>134</v>
      </c>
      <c r="P2269" s="16">
        <v>90503</v>
      </c>
      <c r="Q2269" s="16" t="s">
        <v>120</v>
      </c>
      <c r="R2269" s="16" t="s">
        <v>1769</v>
      </c>
      <c r="S2269" s="16" t="s">
        <v>61</v>
      </c>
      <c r="T2269" s="16" t="s">
        <v>62</v>
      </c>
      <c r="U2269" s="16" t="s">
        <v>1770</v>
      </c>
      <c r="V2269" s="18">
        <v>371.2</v>
      </c>
      <c r="W2269" s="16">
        <v>5</v>
      </c>
      <c r="X2269" s="16">
        <v>0.2</v>
      </c>
      <c r="Y2269" s="18">
        <v>41.76</v>
      </c>
    </row>
    <row r="2270" spans="1:25" x14ac:dyDescent="0.3">
      <c r="A2270" s="13">
        <v>6853</v>
      </c>
      <c r="B2270" s="13" t="s">
        <v>5345</v>
      </c>
      <c r="C2270" s="21">
        <f>1/COUNTIF(B:B,'Store Data - 2017'!$B2270)</f>
        <v>0.2</v>
      </c>
      <c r="D2270" s="14">
        <v>43092</v>
      </c>
      <c r="E2270" s="14">
        <v>43097</v>
      </c>
      <c r="F2270" s="22" t="str">
        <f>TEXT('Store Data - 2017'!$D2270,"mmmm")</f>
        <v>December</v>
      </c>
      <c r="G2270" s="22" t="str">
        <f>TEXT('Store Data - 2017'!$D2270,"dddd")</f>
        <v>Saturday</v>
      </c>
      <c r="H2270" s="13" t="s">
        <v>35</v>
      </c>
      <c r="I2270" s="13" t="s">
        <v>5346</v>
      </c>
      <c r="J2270" s="13" t="s">
        <v>5347</v>
      </c>
      <c r="K2270" s="21">
        <f>1/COUNTIF(J:J,'Store Data - 2017'!$J2270)</f>
        <v>0.2</v>
      </c>
      <c r="L2270" s="13" t="s">
        <v>57</v>
      </c>
      <c r="M2270" s="13" t="s">
        <v>26</v>
      </c>
      <c r="N2270" s="13" t="s">
        <v>2747</v>
      </c>
      <c r="O2270" s="13" t="s">
        <v>2748</v>
      </c>
      <c r="P2270" s="13">
        <v>72209</v>
      </c>
      <c r="Q2270" s="13" t="s">
        <v>29</v>
      </c>
      <c r="R2270" s="13" t="s">
        <v>5348</v>
      </c>
      <c r="S2270" s="13" t="s">
        <v>31</v>
      </c>
      <c r="T2270" s="13" t="s">
        <v>70</v>
      </c>
      <c r="U2270" s="13" t="s">
        <v>5349</v>
      </c>
      <c r="V2270" s="15">
        <v>62.04</v>
      </c>
      <c r="W2270" s="13">
        <v>4</v>
      </c>
      <c r="X2270" s="13">
        <v>0</v>
      </c>
      <c r="Y2270" s="15">
        <v>17.371200000000002</v>
      </c>
    </row>
    <row r="2271" spans="1:25" x14ac:dyDescent="0.3">
      <c r="A2271" s="16">
        <v>6854</v>
      </c>
      <c r="B2271" s="16" t="s">
        <v>5345</v>
      </c>
      <c r="C2271" s="21">
        <f>1/COUNTIF(B:B,'Store Data - 2017'!$B2271)</f>
        <v>0.2</v>
      </c>
      <c r="D2271" s="17">
        <v>43092</v>
      </c>
      <c r="E2271" s="17">
        <v>43097</v>
      </c>
      <c r="F2271" s="22" t="str">
        <f>TEXT('Store Data - 2017'!$D2271,"mmmm")</f>
        <v>December</v>
      </c>
      <c r="G2271" s="22" t="str">
        <f>TEXT('Store Data - 2017'!$D2271,"dddd")</f>
        <v>Saturday</v>
      </c>
      <c r="H2271" s="16" t="s">
        <v>35</v>
      </c>
      <c r="I2271" s="16" t="s">
        <v>5346</v>
      </c>
      <c r="J2271" s="16" t="s">
        <v>5347</v>
      </c>
      <c r="K2271" s="21">
        <f>1/COUNTIF(J:J,'Store Data - 2017'!$J2271)</f>
        <v>0.2</v>
      </c>
      <c r="L2271" s="16" t="s">
        <v>57</v>
      </c>
      <c r="M2271" s="16" t="s">
        <v>26</v>
      </c>
      <c r="N2271" s="16" t="s">
        <v>2747</v>
      </c>
      <c r="O2271" s="16" t="s">
        <v>2748</v>
      </c>
      <c r="P2271" s="16">
        <v>72209</v>
      </c>
      <c r="Q2271" s="16" t="s">
        <v>29</v>
      </c>
      <c r="R2271" s="16" t="s">
        <v>2669</v>
      </c>
      <c r="S2271" s="16" t="s">
        <v>61</v>
      </c>
      <c r="T2271" s="16" t="s">
        <v>62</v>
      </c>
      <c r="U2271" s="16" t="s">
        <v>2670</v>
      </c>
      <c r="V2271" s="18">
        <v>494.97</v>
      </c>
      <c r="W2271" s="16">
        <v>3</v>
      </c>
      <c r="X2271" s="16">
        <v>0</v>
      </c>
      <c r="Y2271" s="18">
        <v>148.49100000000001</v>
      </c>
    </row>
    <row r="2272" spans="1:25" x14ac:dyDescent="0.3">
      <c r="A2272" s="13">
        <v>6855</v>
      </c>
      <c r="B2272" s="13" t="s">
        <v>5345</v>
      </c>
      <c r="C2272" s="21">
        <f>1/COUNTIF(B:B,'Store Data - 2017'!$B2272)</f>
        <v>0.2</v>
      </c>
      <c r="D2272" s="14">
        <v>43092</v>
      </c>
      <c r="E2272" s="14">
        <v>43097</v>
      </c>
      <c r="F2272" s="22" t="str">
        <f>TEXT('Store Data - 2017'!$D2272,"mmmm")</f>
        <v>December</v>
      </c>
      <c r="G2272" s="22" t="str">
        <f>TEXT('Store Data - 2017'!$D2272,"dddd")</f>
        <v>Saturday</v>
      </c>
      <c r="H2272" s="13" t="s">
        <v>35</v>
      </c>
      <c r="I2272" s="13" t="s">
        <v>5346</v>
      </c>
      <c r="J2272" s="13" t="s">
        <v>5347</v>
      </c>
      <c r="K2272" s="21">
        <f>1/COUNTIF(J:J,'Store Data - 2017'!$J2272)</f>
        <v>0.2</v>
      </c>
      <c r="L2272" s="13" t="s">
        <v>57</v>
      </c>
      <c r="M2272" s="13" t="s">
        <v>26</v>
      </c>
      <c r="N2272" s="13" t="s">
        <v>2747</v>
      </c>
      <c r="O2272" s="13" t="s">
        <v>2748</v>
      </c>
      <c r="P2272" s="13">
        <v>72209</v>
      </c>
      <c r="Q2272" s="13" t="s">
        <v>29</v>
      </c>
      <c r="R2272" s="13" t="s">
        <v>246</v>
      </c>
      <c r="S2272" s="13" t="s">
        <v>31</v>
      </c>
      <c r="T2272" s="13" t="s">
        <v>70</v>
      </c>
      <c r="U2272" s="13" t="s">
        <v>247</v>
      </c>
      <c r="V2272" s="15">
        <v>367.96</v>
      </c>
      <c r="W2272" s="13">
        <v>4</v>
      </c>
      <c r="X2272" s="13">
        <v>0</v>
      </c>
      <c r="Y2272" s="15">
        <v>14.718400000000001</v>
      </c>
    </row>
    <row r="2273" spans="1:25" x14ac:dyDescent="0.3">
      <c r="A2273" s="16">
        <v>6856</v>
      </c>
      <c r="B2273" s="16" t="s">
        <v>5345</v>
      </c>
      <c r="C2273" s="21">
        <f>1/COUNTIF(B:B,'Store Data - 2017'!$B2273)</f>
        <v>0.2</v>
      </c>
      <c r="D2273" s="17">
        <v>43092</v>
      </c>
      <c r="E2273" s="17">
        <v>43097</v>
      </c>
      <c r="F2273" s="22" t="str">
        <f>TEXT('Store Data - 2017'!$D2273,"mmmm")</f>
        <v>December</v>
      </c>
      <c r="G2273" s="22" t="str">
        <f>TEXT('Store Data - 2017'!$D2273,"dddd")</f>
        <v>Saturday</v>
      </c>
      <c r="H2273" s="16" t="s">
        <v>35</v>
      </c>
      <c r="I2273" s="16" t="s">
        <v>5346</v>
      </c>
      <c r="J2273" s="16" t="s">
        <v>5347</v>
      </c>
      <c r="K2273" s="21">
        <f>1/COUNTIF(J:J,'Store Data - 2017'!$J2273)</f>
        <v>0.2</v>
      </c>
      <c r="L2273" s="16" t="s">
        <v>57</v>
      </c>
      <c r="M2273" s="16" t="s">
        <v>26</v>
      </c>
      <c r="N2273" s="16" t="s">
        <v>2747</v>
      </c>
      <c r="O2273" s="16" t="s">
        <v>2748</v>
      </c>
      <c r="P2273" s="16">
        <v>72209</v>
      </c>
      <c r="Q2273" s="16" t="s">
        <v>29</v>
      </c>
      <c r="R2273" s="16" t="s">
        <v>5350</v>
      </c>
      <c r="S2273" s="16" t="s">
        <v>31</v>
      </c>
      <c r="T2273" s="16" t="s">
        <v>32</v>
      </c>
      <c r="U2273" s="16" t="s">
        <v>5351</v>
      </c>
      <c r="V2273" s="18">
        <v>44.96</v>
      </c>
      <c r="W2273" s="16">
        <v>2</v>
      </c>
      <c r="X2273" s="16">
        <v>0</v>
      </c>
      <c r="Y2273" s="18">
        <v>20.6816</v>
      </c>
    </row>
    <row r="2274" spans="1:25" x14ac:dyDescent="0.3">
      <c r="A2274" s="13">
        <v>6857</v>
      </c>
      <c r="B2274" s="13" t="s">
        <v>5345</v>
      </c>
      <c r="C2274" s="21">
        <f>1/COUNTIF(B:B,'Store Data - 2017'!$B2274)</f>
        <v>0.2</v>
      </c>
      <c r="D2274" s="14">
        <v>43092</v>
      </c>
      <c r="E2274" s="14">
        <v>43097</v>
      </c>
      <c r="F2274" s="22" t="str">
        <f>TEXT('Store Data - 2017'!$D2274,"mmmm")</f>
        <v>December</v>
      </c>
      <c r="G2274" s="22" t="str">
        <f>TEXT('Store Data - 2017'!$D2274,"dddd")</f>
        <v>Saturday</v>
      </c>
      <c r="H2274" s="13" t="s">
        <v>35</v>
      </c>
      <c r="I2274" s="13" t="s">
        <v>5346</v>
      </c>
      <c r="J2274" s="13" t="s">
        <v>5347</v>
      </c>
      <c r="K2274" s="21">
        <f>1/COUNTIF(J:J,'Store Data - 2017'!$J2274)</f>
        <v>0.2</v>
      </c>
      <c r="L2274" s="13" t="s">
        <v>57</v>
      </c>
      <c r="M2274" s="13" t="s">
        <v>26</v>
      </c>
      <c r="N2274" s="13" t="s">
        <v>2747</v>
      </c>
      <c r="O2274" s="13" t="s">
        <v>2748</v>
      </c>
      <c r="P2274" s="13">
        <v>72209</v>
      </c>
      <c r="Q2274" s="13" t="s">
        <v>29</v>
      </c>
      <c r="R2274" s="13" t="s">
        <v>5352</v>
      </c>
      <c r="S2274" s="13" t="s">
        <v>31</v>
      </c>
      <c r="T2274" s="13" t="s">
        <v>180</v>
      </c>
      <c r="U2274" s="13" t="s">
        <v>5353</v>
      </c>
      <c r="V2274" s="15">
        <v>182.94</v>
      </c>
      <c r="W2274" s="13">
        <v>3</v>
      </c>
      <c r="X2274" s="13">
        <v>0</v>
      </c>
      <c r="Y2274" s="15">
        <v>85.981800000000007</v>
      </c>
    </row>
    <row r="2275" spans="1:25" x14ac:dyDescent="0.3">
      <c r="A2275" s="16">
        <v>6858</v>
      </c>
      <c r="B2275" s="16" t="s">
        <v>5354</v>
      </c>
      <c r="C2275" s="21">
        <f>1/COUNTIF(B:B,'Store Data - 2017'!$B2275)</f>
        <v>0.16666666666666666</v>
      </c>
      <c r="D2275" s="17">
        <v>42842</v>
      </c>
      <c r="E2275" s="17">
        <v>42847</v>
      </c>
      <c r="F2275" s="22" t="str">
        <f>TEXT('Store Data - 2017'!$D2275,"mmmm")</f>
        <v>April</v>
      </c>
      <c r="G2275" s="22" t="str">
        <f>TEXT('Store Data - 2017'!$D2275,"dddd")</f>
        <v>Monday</v>
      </c>
      <c r="H2275" s="16" t="s">
        <v>22</v>
      </c>
      <c r="I2275" s="16" t="s">
        <v>5320</v>
      </c>
      <c r="J2275" s="16" t="s">
        <v>5321</v>
      </c>
      <c r="K2275" s="21">
        <f>1/COUNTIF(J:J,'Store Data - 2017'!$J2275)</f>
        <v>8.3333333333333329E-2</v>
      </c>
      <c r="L2275" s="16" t="s">
        <v>25</v>
      </c>
      <c r="M2275" s="16" t="s">
        <v>26</v>
      </c>
      <c r="N2275" s="16" t="s">
        <v>452</v>
      </c>
      <c r="O2275" s="16" t="s">
        <v>134</v>
      </c>
      <c r="P2275" s="16">
        <v>90008</v>
      </c>
      <c r="Q2275" s="16" t="s">
        <v>120</v>
      </c>
      <c r="R2275" s="16" t="s">
        <v>1399</v>
      </c>
      <c r="S2275" s="16" t="s">
        <v>31</v>
      </c>
      <c r="T2275" s="16" t="s">
        <v>32</v>
      </c>
      <c r="U2275" s="16" t="s">
        <v>1400</v>
      </c>
      <c r="V2275" s="18">
        <v>28.14</v>
      </c>
      <c r="W2275" s="16">
        <v>3</v>
      </c>
      <c r="X2275" s="16">
        <v>0</v>
      </c>
      <c r="Y2275" s="18">
        <v>13.507199999999999</v>
      </c>
    </row>
    <row r="2276" spans="1:25" x14ac:dyDescent="0.3">
      <c r="A2276" s="13">
        <v>6859</v>
      </c>
      <c r="B2276" s="13" t="s">
        <v>5354</v>
      </c>
      <c r="C2276" s="21">
        <f>1/COUNTIF(B:B,'Store Data - 2017'!$B2276)</f>
        <v>0.16666666666666666</v>
      </c>
      <c r="D2276" s="14">
        <v>42842</v>
      </c>
      <c r="E2276" s="14">
        <v>42847</v>
      </c>
      <c r="F2276" s="22" t="str">
        <f>TEXT('Store Data - 2017'!$D2276,"mmmm")</f>
        <v>April</v>
      </c>
      <c r="G2276" s="22" t="str">
        <f>TEXT('Store Data - 2017'!$D2276,"dddd")</f>
        <v>Monday</v>
      </c>
      <c r="H2276" s="13" t="s">
        <v>22</v>
      </c>
      <c r="I2276" s="13" t="s">
        <v>5320</v>
      </c>
      <c r="J2276" s="13" t="s">
        <v>5321</v>
      </c>
      <c r="K2276" s="21">
        <f>1/COUNTIF(J:J,'Store Data - 2017'!$J2276)</f>
        <v>8.3333333333333329E-2</v>
      </c>
      <c r="L2276" s="13" t="s">
        <v>25</v>
      </c>
      <c r="M2276" s="13" t="s">
        <v>26</v>
      </c>
      <c r="N2276" s="13" t="s">
        <v>452</v>
      </c>
      <c r="O2276" s="13" t="s">
        <v>134</v>
      </c>
      <c r="P2276" s="13">
        <v>90008</v>
      </c>
      <c r="Q2276" s="13" t="s">
        <v>120</v>
      </c>
      <c r="R2276" s="13" t="s">
        <v>2595</v>
      </c>
      <c r="S2276" s="13" t="s">
        <v>31</v>
      </c>
      <c r="T2276" s="13" t="s">
        <v>113</v>
      </c>
      <c r="U2276" s="13" t="s">
        <v>2596</v>
      </c>
      <c r="V2276" s="15">
        <v>7.38</v>
      </c>
      <c r="W2276" s="13">
        <v>2</v>
      </c>
      <c r="X2276" s="13">
        <v>0</v>
      </c>
      <c r="Y2276" s="15">
        <v>3.4685999999999999</v>
      </c>
    </row>
    <row r="2277" spans="1:25" x14ac:dyDescent="0.3">
      <c r="A2277" s="16">
        <v>6860</v>
      </c>
      <c r="B2277" s="16" t="s">
        <v>5354</v>
      </c>
      <c r="C2277" s="21">
        <f>1/COUNTIF(B:B,'Store Data - 2017'!$B2277)</f>
        <v>0.16666666666666666</v>
      </c>
      <c r="D2277" s="17">
        <v>42842</v>
      </c>
      <c r="E2277" s="17">
        <v>42847</v>
      </c>
      <c r="F2277" s="22" t="str">
        <f>TEXT('Store Data - 2017'!$D2277,"mmmm")</f>
        <v>April</v>
      </c>
      <c r="G2277" s="22" t="str">
        <f>TEXT('Store Data - 2017'!$D2277,"dddd")</f>
        <v>Monday</v>
      </c>
      <c r="H2277" s="16" t="s">
        <v>22</v>
      </c>
      <c r="I2277" s="16" t="s">
        <v>5320</v>
      </c>
      <c r="J2277" s="16" t="s">
        <v>5321</v>
      </c>
      <c r="K2277" s="21">
        <f>1/COUNTIF(J:J,'Store Data - 2017'!$J2277)</f>
        <v>8.3333333333333329E-2</v>
      </c>
      <c r="L2277" s="16" t="s">
        <v>25</v>
      </c>
      <c r="M2277" s="16" t="s">
        <v>26</v>
      </c>
      <c r="N2277" s="16" t="s">
        <v>452</v>
      </c>
      <c r="O2277" s="16" t="s">
        <v>134</v>
      </c>
      <c r="P2277" s="16">
        <v>90008</v>
      </c>
      <c r="Q2277" s="16" t="s">
        <v>120</v>
      </c>
      <c r="R2277" s="16" t="s">
        <v>5355</v>
      </c>
      <c r="S2277" s="16" t="s">
        <v>31</v>
      </c>
      <c r="T2277" s="16" t="s">
        <v>172</v>
      </c>
      <c r="U2277" s="16" t="s">
        <v>5356</v>
      </c>
      <c r="V2277" s="18">
        <v>10.9</v>
      </c>
      <c r="W2277" s="16">
        <v>5</v>
      </c>
      <c r="X2277" s="16">
        <v>0</v>
      </c>
      <c r="Y2277" s="18">
        <v>3.597</v>
      </c>
    </row>
    <row r="2278" spans="1:25" x14ac:dyDescent="0.3">
      <c r="A2278" s="13">
        <v>6861</v>
      </c>
      <c r="B2278" s="13" t="s">
        <v>5354</v>
      </c>
      <c r="C2278" s="21">
        <f>1/COUNTIF(B:B,'Store Data - 2017'!$B2278)</f>
        <v>0.16666666666666666</v>
      </c>
      <c r="D2278" s="14">
        <v>42842</v>
      </c>
      <c r="E2278" s="14">
        <v>42847</v>
      </c>
      <c r="F2278" s="22" t="str">
        <f>TEXT('Store Data - 2017'!$D2278,"mmmm")</f>
        <v>April</v>
      </c>
      <c r="G2278" s="22" t="str">
        <f>TEXT('Store Data - 2017'!$D2278,"dddd")</f>
        <v>Monday</v>
      </c>
      <c r="H2278" s="13" t="s">
        <v>22</v>
      </c>
      <c r="I2278" s="13" t="s">
        <v>5320</v>
      </c>
      <c r="J2278" s="13" t="s">
        <v>5321</v>
      </c>
      <c r="K2278" s="21">
        <f>1/COUNTIF(J:J,'Store Data - 2017'!$J2278)</f>
        <v>8.3333333333333329E-2</v>
      </c>
      <c r="L2278" s="13" t="s">
        <v>25</v>
      </c>
      <c r="M2278" s="13" t="s">
        <v>26</v>
      </c>
      <c r="N2278" s="13" t="s">
        <v>452</v>
      </c>
      <c r="O2278" s="13" t="s">
        <v>134</v>
      </c>
      <c r="P2278" s="13">
        <v>90008</v>
      </c>
      <c r="Q2278" s="13" t="s">
        <v>120</v>
      </c>
      <c r="R2278" s="13" t="s">
        <v>5357</v>
      </c>
      <c r="S2278" s="13" t="s">
        <v>61</v>
      </c>
      <c r="T2278" s="13" t="s">
        <v>110</v>
      </c>
      <c r="U2278" s="13" t="s">
        <v>5358</v>
      </c>
      <c r="V2278" s="15">
        <v>274.89</v>
      </c>
      <c r="W2278" s="13">
        <v>11</v>
      </c>
      <c r="X2278" s="13">
        <v>0</v>
      </c>
      <c r="Y2278" s="15">
        <v>46.731299999999997</v>
      </c>
    </row>
    <row r="2279" spans="1:25" x14ac:dyDescent="0.3">
      <c r="A2279" s="16">
        <v>6862</v>
      </c>
      <c r="B2279" s="16" t="s">
        <v>5354</v>
      </c>
      <c r="C2279" s="21">
        <f>1/COUNTIF(B:B,'Store Data - 2017'!$B2279)</f>
        <v>0.16666666666666666</v>
      </c>
      <c r="D2279" s="17">
        <v>42842</v>
      </c>
      <c r="E2279" s="17">
        <v>42847</v>
      </c>
      <c r="F2279" s="22" t="str">
        <f>TEXT('Store Data - 2017'!$D2279,"mmmm")</f>
        <v>April</v>
      </c>
      <c r="G2279" s="22" t="str">
        <f>TEXT('Store Data - 2017'!$D2279,"dddd")</f>
        <v>Monday</v>
      </c>
      <c r="H2279" s="16" t="s">
        <v>22</v>
      </c>
      <c r="I2279" s="16" t="s">
        <v>5320</v>
      </c>
      <c r="J2279" s="16" t="s">
        <v>5321</v>
      </c>
      <c r="K2279" s="21">
        <f>1/COUNTIF(J:J,'Store Data - 2017'!$J2279)</f>
        <v>8.3333333333333329E-2</v>
      </c>
      <c r="L2279" s="16" t="s">
        <v>25</v>
      </c>
      <c r="M2279" s="16" t="s">
        <v>26</v>
      </c>
      <c r="N2279" s="16" t="s">
        <v>452</v>
      </c>
      <c r="O2279" s="16" t="s">
        <v>134</v>
      </c>
      <c r="P2279" s="16">
        <v>90008</v>
      </c>
      <c r="Q2279" s="16" t="s">
        <v>120</v>
      </c>
      <c r="R2279" s="16" t="s">
        <v>1961</v>
      </c>
      <c r="S2279" s="16" t="s">
        <v>31</v>
      </c>
      <c r="T2279" s="16" t="s">
        <v>113</v>
      </c>
      <c r="U2279" s="16" t="s">
        <v>1962</v>
      </c>
      <c r="V2279" s="18">
        <v>23.04</v>
      </c>
      <c r="W2279" s="16">
        <v>8</v>
      </c>
      <c r="X2279" s="16">
        <v>0</v>
      </c>
      <c r="Y2279" s="18">
        <v>11.2896</v>
      </c>
    </row>
    <row r="2280" spans="1:25" x14ac:dyDescent="0.3">
      <c r="A2280" s="13">
        <v>6863</v>
      </c>
      <c r="B2280" s="13" t="s">
        <v>5354</v>
      </c>
      <c r="C2280" s="21">
        <f>1/COUNTIF(B:B,'Store Data - 2017'!$B2280)</f>
        <v>0.16666666666666666</v>
      </c>
      <c r="D2280" s="14">
        <v>42842</v>
      </c>
      <c r="E2280" s="14">
        <v>42847</v>
      </c>
      <c r="F2280" s="22" t="str">
        <f>TEXT('Store Data - 2017'!$D2280,"mmmm")</f>
        <v>April</v>
      </c>
      <c r="G2280" s="22" t="str">
        <f>TEXT('Store Data - 2017'!$D2280,"dddd")</f>
        <v>Monday</v>
      </c>
      <c r="H2280" s="13" t="s">
        <v>22</v>
      </c>
      <c r="I2280" s="13" t="s">
        <v>5320</v>
      </c>
      <c r="J2280" s="13" t="s">
        <v>5321</v>
      </c>
      <c r="K2280" s="21">
        <f>1/COUNTIF(J:J,'Store Data - 2017'!$J2280)</f>
        <v>8.3333333333333329E-2</v>
      </c>
      <c r="L2280" s="13" t="s">
        <v>25</v>
      </c>
      <c r="M2280" s="13" t="s">
        <v>26</v>
      </c>
      <c r="N2280" s="13" t="s">
        <v>452</v>
      </c>
      <c r="O2280" s="13" t="s">
        <v>134</v>
      </c>
      <c r="P2280" s="13">
        <v>90008</v>
      </c>
      <c r="Q2280" s="13" t="s">
        <v>120</v>
      </c>
      <c r="R2280" s="13" t="s">
        <v>3483</v>
      </c>
      <c r="S2280" s="13" t="s">
        <v>42</v>
      </c>
      <c r="T2280" s="13" t="s">
        <v>43</v>
      </c>
      <c r="U2280" s="13" t="s">
        <v>3484</v>
      </c>
      <c r="V2280" s="15">
        <v>218.352</v>
      </c>
      <c r="W2280" s="13">
        <v>3</v>
      </c>
      <c r="X2280" s="13">
        <v>0.2</v>
      </c>
      <c r="Y2280" s="15">
        <v>-19.105799999999999</v>
      </c>
    </row>
    <row r="2281" spans="1:25" x14ac:dyDescent="0.3">
      <c r="A2281" s="16">
        <v>6864</v>
      </c>
      <c r="B2281" s="16" t="s">
        <v>5359</v>
      </c>
      <c r="C2281" s="21">
        <f>1/COUNTIF(B:B,'Store Data - 2017'!$B2281)</f>
        <v>1</v>
      </c>
      <c r="D2281" s="17">
        <v>43070</v>
      </c>
      <c r="E2281" s="17">
        <v>43077</v>
      </c>
      <c r="F2281" s="22" t="str">
        <f>TEXT('Store Data - 2017'!$D2281,"mmmm")</f>
        <v>December</v>
      </c>
      <c r="G2281" s="22" t="str">
        <f>TEXT('Store Data - 2017'!$D2281,"dddd")</f>
        <v>Friday</v>
      </c>
      <c r="H2281" s="16" t="s">
        <v>22</v>
      </c>
      <c r="I2281" s="16" t="s">
        <v>1674</v>
      </c>
      <c r="J2281" s="16" t="s">
        <v>1675</v>
      </c>
      <c r="K2281" s="21">
        <f>1/COUNTIF(J:J,'Store Data - 2017'!$J2281)</f>
        <v>0.14285714285714285</v>
      </c>
      <c r="L2281" s="16" t="s">
        <v>57</v>
      </c>
      <c r="M2281" s="16" t="s">
        <v>26</v>
      </c>
      <c r="N2281" s="16" t="s">
        <v>482</v>
      </c>
      <c r="O2281" s="16" t="s">
        <v>50</v>
      </c>
      <c r="P2281" s="16">
        <v>78207</v>
      </c>
      <c r="Q2281" s="16" t="s">
        <v>51</v>
      </c>
      <c r="R2281" s="16" t="s">
        <v>2768</v>
      </c>
      <c r="S2281" s="16" t="s">
        <v>31</v>
      </c>
      <c r="T2281" s="16" t="s">
        <v>32</v>
      </c>
      <c r="U2281" s="16" t="s">
        <v>2769</v>
      </c>
      <c r="V2281" s="18">
        <v>10.368</v>
      </c>
      <c r="W2281" s="16">
        <v>2</v>
      </c>
      <c r="X2281" s="16">
        <v>0.2</v>
      </c>
      <c r="Y2281" s="18">
        <v>3.6288</v>
      </c>
    </row>
    <row r="2282" spans="1:25" x14ac:dyDescent="0.3">
      <c r="A2282" s="13">
        <v>6886</v>
      </c>
      <c r="B2282" s="13" t="s">
        <v>5360</v>
      </c>
      <c r="C2282" s="21">
        <f>1/COUNTIF(B:B,'Store Data - 2017'!$B2282)</f>
        <v>0.5</v>
      </c>
      <c r="D2282" s="14">
        <v>42988</v>
      </c>
      <c r="E2282" s="14">
        <v>42995</v>
      </c>
      <c r="F2282" s="22" t="str">
        <f>TEXT('Store Data - 2017'!$D2282,"mmmm")</f>
        <v>September</v>
      </c>
      <c r="G2282" s="22" t="str">
        <f>TEXT('Store Data - 2017'!$D2282,"dddd")</f>
        <v>Sunday</v>
      </c>
      <c r="H2282" s="13" t="s">
        <v>22</v>
      </c>
      <c r="I2282" s="13" t="s">
        <v>4127</v>
      </c>
      <c r="J2282" s="13" t="s">
        <v>4128</v>
      </c>
      <c r="K2282" s="21">
        <f>1/COUNTIF(J:J,'Store Data - 2017'!$J2282)</f>
        <v>0.25</v>
      </c>
      <c r="L2282" s="13" t="s">
        <v>25</v>
      </c>
      <c r="M2282" s="13" t="s">
        <v>26</v>
      </c>
      <c r="N2282" s="13" t="s">
        <v>1938</v>
      </c>
      <c r="O2282" s="13" t="s">
        <v>166</v>
      </c>
      <c r="P2282" s="13">
        <v>45503</v>
      </c>
      <c r="Q2282" s="13" t="s">
        <v>40</v>
      </c>
      <c r="R2282" s="13" t="s">
        <v>141</v>
      </c>
      <c r="S2282" s="13" t="s">
        <v>61</v>
      </c>
      <c r="T2282" s="13" t="s">
        <v>110</v>
      </c>
      <c r="U2282" s="13" t="s">
        <v>142</v>
      </c>
      <c r="V2282" s="15">
        <v>37.055999999999997</v>
      </c>
      <c r="W2282" s="13">
        <v>4</v>
      </c>
      <c r="X2282" s="13">
        <v>0.2</v>
      </c>
      <c r="Y2282" s="15">
        <v>8.8008000000000006</v>
      </c>
    </row>
    <row r="2283" spans="1:25" x14ac:dyDescent="0.3">
      <c r="A2283" s="16">
        <v>6887</v>
      </c>
      <c r="B2283" s="16" t="s">
        <v>5360</v>
      </c>
      <c r="C2283" s="21">
        <f>1/COUNTIF(B:B,'Store Data - 2017'!$B2283)</f>
        <v>0.5</v>
      </c>
      <c r="D2283" s="17">
        <v>42988</v>
      </c>
      <c r="E2283" s="17">
        <v>42995</v>
      </c>
      <c r="F2283" s="22" t="str">
        <f>TEXT('Store Data - 2017'!$D2283,"mmmm")</f>
        <v>September</v>
      </c>
      <c r="G2283" s="22" t="str">
        <f>TEXT('Store Data - 2017'!$D2283,"dddd")</f>
        <v>Sunday</v>
      </c>
      <c r="H2283" s="16" t="s">
        <v>22</v>
      </c>
      <c r="I2283" s="16" t="s">
        <v>4127</v>
      </c>
      <c r="J2283" s="16" t="s">
        <v>4128</v>
      </c>
      <c r="K2283" s="21">
        <f>1/COUNTIF(J:J,'Store Data - 2017'!$J2283)</f>
        <v>0.25</v>
      </c>
      <c r="L2283" s="16" t="s">
        <v>25</v>
      </c>
      <c r="M2283" s="16" t="s">
        <v>26</v>
      </c>
      <c r="N2283" s="16" t="s">
        <v>1938</v>
      </c>
      <c r="O2283" s="16" t="s">
        <v>166</v>
      </c>
      <c r="P2283" s="16">
        <v>45503</v>
      </c>
      <c r="Q2283" s="16" t="s">
        <v>40</v>
      </c>
      <c r="R2283" s="16" t="s">
        <v>5361</v>
      </c>
      <c r="S2283" s="16" t="s">
        <v>61</v>
      </c>
      <c r="T2283" s="16" t="s">
        <v>62</v>
      </c>
      <c r="U2283" s="16" t="s">
        <v>5362</v>
      </c>
      <c r="V2283" s="18">
        <v>259.89600000000002</v>
      </c>
      <c r="W2283" s="16">
        <v>2</v>
      </c>
      <c r="X2283" s="16">
        <v>0.4</v>
      </c>
      <c r="Y2283" s="18">
        <v>-56.3108</v>
      </c>
    </row>
    <row r="2284" spans="1:25" x14ac:dyDescent="0.3">
      <c r="A2284" s="13">
        <v>6888</v>
      </c>
      <c r="B2284" s="13" t="s">
        <v>5363</v>
      </c>
      <c r="C2284" s="21">
        <f>1/COUNTIF(B:B,'Store Data - 2017'!$B2284)</f>
        <v>0.5</v>
      </c>
      <c r="D2284" s="14">
        <v>42850</v>
      </c>
      <c r="E2284" s="14">
        <v>42857</v>
      </c>
      <c r="F2284" s="22" t="str">
        <f>TEXT('Store Data - 2017'!$D2284,"mmmm")</f>
        <v>April</v>
      </c>
      <c r="G2284" s="22" t="str">
        <f>TEXT('Store Data - 2017'!$D2284,"dddd")</f>
        <v>Tuesday</v>
      </c>
      <c r="H2284" s="13" t="s">
        <v>22</v>
      </c>
      <c r="I2284" s="13" t="s">
        <v>3945</v>
      </c>
      <c r="J2284" s="13" t="s">
        <v>3946</v>
      </c>
      <c r="K2284" s="21">
        <f>1/COUNTIF(J:J,'Store Data - 2017'!$J2284)</f>
        <v>0.33333333333333331</v>
      </c>
      <c r="L2284" s="13" t="s">
        <v>25</v>
      </c>
      <c r="M2284" s="13" t="s">
        <v>26</v>
      </c>
      <c r="N2284" s="13" t="s">
        <v>452</v>
      </c>
      <c r="O2284" s="13" t="s">
        <v>134</v>
      </c>
      <c r="P2284" s="13">
        <v>90032</v>
      </c>
      <c r="Q2284" s="13" t="s">
        <v>120</v>
      </c>
      <c r="R2284" s="13" t="s">
        <v>77</v>
      </c>
      <c r="S2284" s="13" t="s">
        <v>31</v>
      </c>
      <c r="T2284" s="13" t="s">
        <v>32</v>
      </c>
      <c r="U2284" s="13" t="s">
        <v>78</v>
      </c>
      <c r="V2284" s="15">
        <v>19.05</v>
      </c>
      <c r="W2284" s="13">
        <v>3</v>
      </c>
      <c r="X2284" s="13">
        <v>0</v>
      </c>
      <c r="Y2284" s="15">
        <v>8.7629999999999999</v>
      </c>
    </row>
    <row r="2285" spans="1:25" x14ac:dyDescent="0.3">
      <c r="A2285" s="16">
        <v>6889</v>
      </c>
      <c r="B2285" s="16" t="s">
        <v>5363</v>
      </c>
      <c r="C2285" s="21">
        <f>1/COUNTIF(B:B,'Store Data - 2017'!$B2285)</f>
        <v>0.5</v>
      </c>
      <c r="D2285" s="17">
        <v>42850</v>
      </c>
      <c r="E2285" s="17">
        <v>42857</v>
      </c>
      <c r="F2285" s="22" t="str">
        <f>TEXT('Store Data - 2017'!$D2285,"mmmm")</f>
        <v>April</v>
      </c>
      <c r="G2285" s="22" t="str">
        <f>TEXT('Store Data - 2017'!$D2285,"dddd")</f>
        <v>Tuesday</v>
      </c>
      <c r="H2285" s="16" t="s">
        <v>22</v>
      </c>
      <c r="I2285" s="16" t="s">
        <v>3945</v>
      </c>
      <c r="J2285" s="16" t="s">
        <v>3946</v>
      </c>
      <c r="K2285" s="21">
        <f>1/COUNTIF(J:J,'Store Data - 2017'!$J2285)</f>
        <v>0.33333333333333331</v>
      </c>
      <c r="L2285" s="16" t="s">
        <v>25</v>
      </c>
      <c r="M2285" s="16" t="s">
        <v>26</v>
      </c>
      <c r="N2285" s="16" t="s">
        <v>452</v>
      </c>
      <c r="O2285" s="16" t="s">
        <v>134</v>
      </c>
      <c r="P2285" s="16">
        <v>90032</v>
      </c>
      <c r="Q2285" s="16" t="s">
        <v>120</v>
      </c>
      <c r="R2285" s="16" t="s">
        <v>3090</v>
      </c>
      <c r="S2285" s="16" t="s">
        <v>31</v>
      </c>
      <c r="T2285" s="16" t="s">
        <v>84</v>
      </c>
      <c r="U2285" s="16" t="s">
        <v>3091</v>
      </c>
      <c r="V2285" s="18">
        <v>73.343999999999994</v>
      </c>
      <c r="W2285" s="16">
        <v>3</v>
      </c>
      <c r="X2285" s="16">
        <v>0.2</v>
      </c>
      <c r="Y2285" s="18">
        <v>27.504000000000001</v>
      </c>
    </row>
    <row r="2286" spans="1:25" x14ac:dyDescent="0.3">
      <c r="A2286" s="13">
        <v>6890</v>
      </c>
      <c r="B2286" s="13" t="s">
        <v>5364</v>
      </c>
      <c r="C2286" s="21">
        <f>1/COUNTIF(B:B,'Store Data - 2017'!$B2286)</f>
        <v>0.125</v>
      </c>
      <c r="D2286" s="14">
        <v>42996</v>
      </c>
      <c r="E2286" s="14">
        <v>43000</v>
      </c>
      <c r="F2286" s="22" t="str">
        <f>TEXT('Store Data - 2017'!$D2286,"mmmm")</f>
        <v>September</v>
      </c>
      <c r="G2286" s="22" t="str">
        <f>TEXT('Store Data - 2017'!$D2286,"dddd")</f>
        <v>Monday</v>
      </c>
      <c r="H2286" s="13" t="s">
        <v>22</v>
      </c>
      <c r="I2286" s="13" t="s">
        <v>393</v>
      </c>
      <c r="J2286" s="13" t="s">
        <v>394</v>
      </c>
      <c r="K2286" s="21">
        <f>1/COUNTIF(J:J,'Store Data - 2017'!$J2286)</f>
        <v>6.25E-2</v>
      </c>
      <c r="L2286" s="13" t="s">
        <v>57</v>
      </c>
      <c r="M2286" s="13" t="s">
        <v>26</v>
      </c>
      <c r="N2286" s="13" t="s">
        <v>165</v>
      </c>
      <c r="O2286" s="13" t="s">
        <v>353</v>
      </c>
      <c r="P2286" s="13">
        <v>31907</v>
      </c>
      <c r="Q2286" s="13" t="s">
        <v>29</v>
      </c>
      <c r="R2286" s="13" t="s">
        <v>2856</v>
      </c>
      <c r="S2286" s="13" t="s">
        <v>61</v>
      </c>
      <c r="T2286" s="13" t="s">
        <v>62</v>
      </c>
      <c r="U2286" s="13" t="s">
        <v>2857</v>
      </c>
      <c r="V2286" s="15">
        <v>95.68</v>
      </c>
      <c r="W2286" s="13">
        <v>8</v>
      </c>
      <c r="X2286" s="13">
        <v>0</v>
      </c>
      <c r="Y2286" s="15">
        <v>26.790400000000002</v>
      </c>
    </row>
    <row r="2287" spans="1:25" x14ac:dyDescent="0.3">
      <c r="A2287" s="16">
        <v>6891</v>
      </c>
      <c r="B2287" s="16" t="s">
        <v>5364</v>
      </c>
      <c r="C2287" s="21">
        <f>1/COUNTIF(B:B,'Store Data - 2017'!$B2287)</f>
        <v>0.125</v>
      </c>
      <c r="D2287" s="17">
        <v>42996</v>
      </c>
      <c r="E2287" s="17">
        <v>43000</v>
      </c>
      <c r="F2287" s="22" t="str">
        <f>TEXT('Store Data - 2017'!$D2287,"mmmm")</f>
        <v>September</v>
      </c>
      <c r="G2287" s="22" t="str">
        <f>TEXT('Store Data - 2017'!$D2287,"dddd")</f>
        <v>Monday</v>
      </c>
      <c r="H2287" s="16" t="s">
        <v>22</v>
      </c>
      <c r="I2287" s="16" t="s">
        <v>393</v>
      </c>
      <c r="J2287" s="16" t="s">
        <v>394</v>
      </c>
      <c r="K2287" s="21">
        <f>1/COUNTIF(J:J,'Store Data - 2017'!$J2287)</f>
        <v>6.25E-2</v>
      </c>
      <c r="L2287" s="16" t="s">
        <v>57</v>
      </c>
      <c r="M2287" s="16" t="s">
        <v>26</v>
      </c>
      <c r="N2287" s="16" t="s">
        <v>165</v>
      </c>
      <c r="O2287" s="16" t="s">
        <v>353</v>
      </c>
      <c r="P2287" s="16">
        <v>31907</v>
      </c>
      <c r="Q2287" s="16" t="s">
        <v>29</v>
      </c>
      <c r="R2287" s="16" t="s">
        <v>312</v>
      </c>
      <c r="S2287" s="16" t="s">
        <v>31</v>
      </c>
      <c r="T2287" s="16" t="s">
        <v>32</v>
      </c>
      <c r="U2287" s="16" t="s">
        <v>313</v>
      </c>
      <c r="V2287" s="18">
        <v>50.96</v>
      </c>
      <c r="W2287" s="16">
        <v>7</v>
      </c>
      <c r="X2287" s="16">
        <v>0</v>
      </c>
      <c r="Y2287" s="18">
        <v>24.460799999999999</v>
      </c>
    </row>
    <row r="2288" spans="1:25" x14ac:dyDescent="0.3">
      <c r="A2288" s="13">
        <v>6892</v>
      </c>
      <c r="B2288" s="13" t="s">
        <v>5364</v>
      </c>
      <c r="C2288" s="21">
        <f>1/COUNTIF(B:B,'Store Data - 2017'!$B2288)</f>
        <v>0.125</v>
      </c>
      <c r="D2288" s="14">
        <v>42996</v>
      </c>
      <c r="E2288" s="14">
        <v>43000</v>
      </c>
      <c r="F2288" s="22" t="str">
        <f>TEXT('Store Data - 2017'!$D2288,"mmmm")</f>
        <v>September</v>
      </c>
      <c r="G2288" s="22" t="str">
        <f>TEXT('Store Data - 2017'!$D2288,"dddd")</f>
        <v>Monday</v>
      </c>
      <c r="H2288" s="13" t="s">
        <v>22</v>
      </c>
      <c r="I2288" s="13" t="s">
        <v>393</v>
      </c>
      <c r="J2288" s="13" t="s">
        <v>394</v>
      </c>
      <c r="K2288" s="21">
        <f>1/COUNTIF(J:J,'Store Data - 2017'!$J2288)</f>
        <v>6.25E-2</v>
      </c>
      <c r="L2288" s="13" t="s">
        <v>57</v>
      </c>
      <c r="M2288" s="13" t="s">
        <v>26</v>
      </c>
      <c r="N2288" s="13" t="s">
        <v>165</v>
      </c>
      <c r="O2288" s="13" t="s">
        <v>353</v>
      </c>
      <c r="P2288" s="13">
        <v>31907</v>
      </c>
      <c r="Q2288" s="13" t="s">
        <v>29</v>
      </c>
      <c r="R2288" s="13" t="s">
        <v>5114</v>
      </c>
      <c r="S2288" s="13" t="s">
        <v>31</v>
      </c>
      <c r="T2288" s="13" t="s">
        <v>146</v>
      </c>
      <c r="U2288" s="13" t="s">
        <v>5115</v>
      </c>
      <c r="V2288" s="15">
        <v>113.94</v>
      </c>
      <c r="W2288" s="13">
        <v>3</v>
      </c>
      <c r="X2288" s="13">
        <v>0</v>
      </c>
      <c r="Y2288" s="15">
        <v>34.182000000000002</v>
      </c>
    </row>
    <row r="2289" spans="1:25" x14ac:dyDescent="0.3">
      <c r="A2289" s="16">
        <v>6893</v>
      </c>
      <c r="B2289" s="16" t="s">
        <v>5364</v>
      </c>
      <c r="C2289" s="21">
        <f>1/COUNTIF(B:B,'Store Data - 2017'!$B2289)</f>
        <v>0.125</v>
      </c>
      <c r="D2289" s="17">
        <v>42996</v>
      </c>
      <c r="E2289" s="17">
        <v>43000</v>
      </c>
      <c r="F2289" s="22" t="str">
        <f>TEXT('Store Data - 2017'!$D2289,"mmmm")</f>
        <v>September</v>
      </c>
      <c r="G2289" s="22" t="str">
        <f>TEXT('Store Data - 2017'!$D2289,"dddd")</f>
        <v>Monday</v>
      </c>
      <c r="H2289" s="16" t="s">
        <v>22</v>
      </c>
      <c r="I2289" s="16" t="s">
        <v>393</v>
      </c>
      <c r="J2289" s="16" t="s">
        <v>394</v>
      </c>
      <c r="K2289" s="21">
        <f>1/COUNTIF(J:J,'Store Data - 2017'!$J2289)</f>
        <v>6.25E-2</v>
      </c>
      <c r="L2289" s="16" t="s">
        <v>57</v>
      </c>
      <c r="M2289" s="16" t="s">
        <v>26</v>
      </c>
      <c r="N2289" s="16" t="s">
        <v>165</v>
      </c>
      <c r="O2289" s="16" t="s">
        <v>353</v>
      </c>
      <c r="P2289" s="16">
        <v>31907</v>
      </c>
      <c r="Q2289" s="16" t="s">
        <v>29</v>
      </c>
      <c r="R2289" s="16" t="s">
        <v>5365</v>
      </c>
      <c r="S2289" s="16" t="s">
        <v>31</v>
      </c>
      <c r="T2289" s="16" t="s">
        <v>32</v>
      </c>
      <c r="U2289" s="16" t="s">
        <v>5366</v>
      </c>
      <c r="V2289" s="18">
        <v>25.92</v>
      </c>
      <c r="W2289" s="16">
        <v>4</v>
      </c>
      <c r="X2289" s="16">
        <v>0</v>
      </c>
      <c r="Y2289" s="18">
        <v>12.441599999999999</v>
      </c>
    </row>
    <row r="2290" spans="1:25" x14ac:dyDescent="0.3">
      <c r="A2290" s="13">
        <v>6894</v>
      </c>
      <c r="B2290" s="13" t="s">
        <v>5364</v>
      </c>
      <c r="C2290" s="21">
        <f>1/COUNTIF(B:B,'Store Data - 2017'!$B2290)</f>
        <v>0.125</v>
      </c>
      <c r="D2290" s="14">
        <v>42996</v>
      </c>
      <c r="E2290" s="14">
        <v>43000</v>
      </c>
      <c r="F2290" s="22" t="str">
        <f>TEXT('Store Data - 2017'!$D2290,"mmmm")</f>
        <v>September</v>
      </c>
      <c r="G2290" s="22" t="str">
        <f>TEXT('Store Data - 2017'!$D2290,"dddd")</f>
        <v>Monday</v>
      </c>
      <c r="H2290" s="13" t="s">
        <v>22</v>
      </c>
      <c r="I2290" s="13" t="s">
        <v>393</v>
      </c>
      <c r="J2290" s="13" t="s">
        <v>394</v>
      </c>
      <c r="K2290" s="21">
        <f>1/COUNTIF(J:J,'Store Data - 2017'!$J2290)</f>
        <v>6.25E-2</v>
      </c>
      <c r="L2290" s="13" t="s">
        <v>57</v>
      </c>
      <c r="M2290" s="13" t="s">
        <v>26</v>
      </c>
      <c r="N2290" s="13" t="s">
        <v>165</v>
      </c>
      <c r="O2290" s="13" t="s">
        <v>353</v>
      </c>
      <c r="P2290" s="13">
        <v>31907</v>
      </c>
      <c r="Q2290" s="13" t="s">
        <v>29</v>
      </c>
      <c r="R2290" s="13" t="s">
        <v>3238</v>
      </c>
      <c r="S2290" s="13" t="s">
        <v>42</v>
      </c>
      <c r="T2290" s="13" t="s">
        <v>87</v>
      </c>
      <c r="U2290" s="13" t="s">
        <v>3239</v>
      </c>
      <c r="V2290" s="15">
        <v>20.32</v>
      </c>
      <c r="W2290" s="13">
        <v>4</v>
      </c>
      <c r="X2290" s="13">
        <v>0</v>
      </c>
      <c r="Y2290" s="15">
        <v>6.9088000000000003</v>
      </c>
    </row>
    <row r="2291" spans="1:25" x14ac:dyDescent="0.3">
      <c r="A2291" s="16">
        <v>6895</v>
      </c>
      <c r="B2291" s="16" t="s">
        <v>5364</v>
      </c>
      <c r="C2291" s="21">
        <f>1/COUNTIF(B:B,'Store Data - 2017'!$B2291)</f>
        <v>0.125</v>
      </c>
      <c r="D2291" s="17">
        <v>42996</v>
      </c>
      <c r="E2291" s="17">
        <v>43000</v>
      </c>
      <c r="F2291" s="22" t="str">
        <f>TEXT('Store Data - 2017'!$D2291,"mmmm")</f>
        <v>September</v>
      </c>
      <c r="G2291" s="22" t="str">
        <f>TEXT('Store Data - 2017'!$D2291,"dddd")</f>
        <v>Monday</v>
      </c>
      <c r="H2291" s="16" t="s">
        <v>22</v>
      </c>
      <c r="I2291" s="16" t="s">
        <v>393</v>
      </c>
      <c r="J2291" s="16" t="s">
        <v>394</v>
      </c>
      <c r="K2291" s="21">
        <f>1/COUNTIF(J:J,'Store Data - 2017'!$J2291)</f>
        <v>6.25E-2</v>
      </c>
      <c r="L2291" s="16" t="s">
        <v>57</v>
      </c>
      <c r="M2291" s="16" t="s">
        <v>26</v>
      </c>
      <c r="N2291" s="16" t="s">
        <v>165</v>
      </c>
      <c r="O2291" s="16" t="s">
        <v>353</v>
      </c>
      <c r="P2291" s="16">
        <v>31907</v>
      </c>
      <c r="Q2291" s="16" t="s">
        <v>29</v>
      </c>
      <c r="R2291" s="16" t="s">
        <v>5367</v>
      </c>
      <c r="S2291" s="16" t="s">
        <v>61</v>
      </c>
      <c r="T2291" s="16" t="s">
        <v>62</v>
      </c>
      <c r="U2291" s="16" t="s">
        <v>5368</v>
      </c>
      <c r="V2291" s="18">
        <v>411.98</v>
      </c>
      <c r="W2291" s="16">
        <v>2</v>
      </c>
      <c r="X2291" s="16">
        <v>0</v>
      </c>
      <c r="Y2291" s="18">
        <v>119.4742</v>
      </c>
    </row>
    <row r="2292" spans="1:25" x14ac:dyDescent="0.3">
      <c r="A2292" s="13">
        <v>6896</v>
      </c>
      <c r="B2292" s="13" t="s">
        <v>5364</v>
      </c>
      <c r="C2292" s="21">
        <f>1/COUNTIF(B:B,'Store Data - 2017'!$B2292)</f>
        <v>0.125</v>
      </c>
      <c r="D2292" s="14">
        <v>42996</v>
      </c>
      <c r="E2292" s="14">
        <v>43000</v>
      </c>
      <c r="F2292" s="22" t="str">
        <f>TEXT('Store Data - 2017'!$D2292,"mmmm")</f>
        <v>September</v>
      </c>
      <c r="G2292" s="22" t="str">
        <f>TEXT('Store Data - 2017'!$D2292,"dddd")</f>
        <v>Monday</v>
      </c>
      <c r="H2292" s="13" t="s">
        <v>22</v>
      </c>
      <c r="I2292" s="13" t="s">
        <v>393</v>
      </c>
      <c r="J2292" s="13" t="s">
        <v>394</v>
      </c>
      <c r="K2292" s="21">
        <f>1/COUNTIF(J:J,'Store Data - 2017'!$J2292)</f>
        <v>6.25E-2</v>
      </c>
      <c r="L2292" s="13" t="s">
        <v>57</v>
      </c>
      <c r="M2292" s="13" t="s">
        <v>26</v>
      </c>
      <c r="N2292" s="13" t="s">
        <v>165</v>
      </c>
      <c r="O2292" s="13" t="s">
        <v>353</v>
      </c>
      <c r="P2292" s="13">
        <v>31907</v>
      </c>
      <c r="Q2292" s="13" t="s">
        <v>29</v>
      </c>
      <c r="R2292" s="13" t="s">
        <v>5369</v>
      </c>
      <c r="S2292" s="13" t="s">
        <v>31</v>
      </c>
      <c r="T2292" s="13" t="s">
        <v>725</v>
      </c>
      <c r="U2292" s="13" t="s">
        <v>5370</v>
      </c>
      <c r="V2292" s="15">
        <v>34.479999999999997</v>
      </c>
      <c r="W2292" s="13">
        <v>2</v>
      </c>
      <c r="X2292" s="13">
        <v>0</v>
      </c>
      <c r="Y2292" s="15">
        <v>9.9992000000000001</v>
      </c>
    </row>
    <row r="2293" spans="1:25" x14ac:dyDescent="0.3">
      <c r="A2293" s="16">
        <v>6897</v>
      </c>
      <c r="B2293" s="16" t="s">
        <v>5364</v>
      </c>
      <c r="C2293" s="21">
        <f>1/COUNTIF(B:B,'Store Data - 2017'!$B2293)</f>
        <v>0.125</v>
      </c>
      <c r="D2293" s="17">
        <v>42996</v>
      </c>
      <c r="E2293" s="17">
        <v>43000</v>
      </c>
      <c r="F2293" s="22" t="str">
        <f>TEXT('Store Data - 2017'!$D2293,"mmmm")</f>
        <v>September</v>
      </c>
      <c r="G2293" s="22" t="str">
        <f>TEXT('Store Data - 2017'!$D2293,"dddd")</f>
        <v>Monday</v>
      </c>
      <c r="H2293" s="16" t="s">
        <v>22</v>
      </c>
      <c r="I2293" s="16" t="s">
        <v>393</v>
      </c>
      <c r="J2293" s="16" t="s">
        <v>394</v>
      </c>
      <c r="K2293" s="21">
        <f>1/COUNTIF(J:J,'Store Data - 2017'!$J2293)</f>
        <v>6.25E-2</v>
      </c>
      <c r="L2293" s="16" t="s">
        <v>57</v>
      </c>
      <c r="M2293" s="16" t="s">
        <v>26</v>
      </c>
      <c r="N2293" s="16" t="s">
        <v>165</v>
      </c>
      <c r="O2293" s="16" t="s">
        <v>353</v>
      </c>
      <c r="P2293" s="16">
        <v>31907</v>
      </c>
      <c r="Q2293" s="16" t="s">
        <v>29</v>
      </c>
      <c r="R2293" s="16" t="s">
        <v>4134</v>
      </c>
      <c r="S2293" s="16" t="s">
        <v>31</v>
      </c>
      <c r="T2293" s="16" t="s">
        <v>32</v>
      </c>
      <c r="U2293" s="16" t="s">
        <v>4135</v>
      </c>
      <c r="V2293" s="18">
        <v>244.55</v>
      </c>
      <c r="W2293" s="16">
        <v>5</v>
      </c>
      <c r="X2293" s="16">
        <v>0</v>
      </c>
      <c r="Y2293" s="18">
        <v>114.9385</v>
      </c>
    </row>
    <row r="2294" spans="1:25" x14ac:dyDescent="0.3">
      <c r="A2294" s="13">
        <v>6898</v>
      </c>
      <c r="B2294" s="13" t="s">
        <v>5371</v>
      </c>
      <c r="C2294" s="21">
        <f>1/COUNTIF(B:B,'Store Data - 2017'!$B2294)</f>
        <v>1</v>
      </c>
      <c r="D2294" s="14">
        <v>42965</v>
      </c>
      <c r="E2294" s="14">
        <v>42972</v>
      </c>
      <c r="F2294" s="22" t="str">
        <f>TEXT('Store Data - 2017'!$D2294,"mmmm")</f>
        <v>August</v>
      </c>
      <c r="G2294" s="22" t="str">
        <f>TEXT('Store Data - 2017'!$D2294,"dddd")</f>
        <v>Friday</v>
      </c>
      <c r="H2294" s="13" t="s">
        <v>22</v>
      </c>
      <c r="I2294" s="13" t="s">
        <v>3525</v>
      </c>
      <c r="J2294" s="13" t="s">
        <v>3526</v>
      </c>
      <c r="K2294" s="21">
        <f>1/COUNTIF(J:J,'Store Data - 2017'!$J2294)</f>
        <v>0.14285714285714285</v>
      </c>
      <c r="L2294" s="13" t="s">
        <v>25</v>
      </c>
      <c r="M2294" s="13" t="s">
        <v>26</v>
      </c>
      <c r="N2294" s="13" t="s">
        <v>2107</v>
      </c>
      <c r="O2294" s="13" t="s">
        <v>166</v>
      </c>
      <c r="P2294" s="13">
        <v>44107</v>
      </c>
      <c r="Q2294" s="13" t="s">
        <v>40</v>
      </c>
      <c r="R2294" s="13" t="s">
        <v>5372</v>
      </c>
      <c r="S2294" s="13" t="s">
        <v>31</v>
      </c>
      <c r="T2294" s="13" t="s">
        <v>84</v>
      </c>
      <c r="U2294" s="13" t="s">
        <v>5373</v>
      </c>
      <c r="V2294" s="15">
        <v>10.782</v>
      </c>
      <c r="W2294" s="13">
        <v>3</v>
      </c>
      <c r="X2294" s="13">
        <v>0.7</v>
      </c>
      <c r="Y2294" s="15">
        <v>-7.9067999999999996</v>
      </c>
    </row>
    <row r="2295" spans="1:25" x14ac:dyDescent="0.3">
      <c r="A2295" s="16">
        <v>6902</v>
      </c>
      <c r="B2295" s="16" t="s">
        <v>5374</v>
      </c>
      <c r="C2295" s="21">
        <f>1/COUNTIF(B:B,'Store Data - 2017'!$B2295)</f>
        <v>1</v>
      </c>
      <c r="D2295" s="17">
        <v>42940</v>
      </c>
      <c r="E2295" s="17">
        <v>42940</v>
      </c>
      <c r="F2295" s="22" t="str">
        <f>TEXT('Store Data - 2017'!$D2295,"mmmm")</f>
        <v>July</v>
      </c>
      <c r="G2295" s="22" t="str">
        <f>TEXT('Store Data - 2017'!$D2295,"dddd")</f>
        <v>Monday</v>
      </c>
      <c r="H2295" s="16" t="s">
        <v>760</v>
      </c>
      <c r="I2295" s="16" t="s">
        <v>5375</v>
      </c>
      <c r="J2295" s="16" t="s">
        <v>5376</v>
      </c>
      <c r="K2295" s="21">
        <f>1/COUNTIF(J:J,'Store Data - 2017'!$J2295)</f>
        <v>0.25</v>
      </c>
      <c r="L2295" s="16" t="s">
        <v>57</v>
      </c>
      <c r="M2295" s="16" t="s">
        <v>26</v>
      </c>
      <c r="N2295" s="16" t="s">
        <v>441</v>
      </c>
      <c r="O2295" s="16" t="s">
        <v>134</v>
      </c>
      <c r="P2295" s="16">
        <v>92646</v>
      </c>
      <c r="Q2295" s="16" t="s">
        <v>120</v>
      </c>
      <c r="R2295" s="16" t="s">
        <v>4110</v>
      </c>
      <c r="S2295" s="16" t="s">
        <v>61</v>
      </c>
      <c r="T2295" s="16" t="s">
        <v>412</v>
      </c>
      <c r="U2295" s="16" t="s">
        <v>4111</v>
      </c>
      <c r="V2295" s="18">
        <v>2399.96</v>
      </c>
      <c r="W2295" s="16">
        <v>5</v>
      </c>
      <c r="X2295" s="16">
        <v>0.2</v>
      </c>
      <c r="Y2295" s="18">
        <v>839.98599999999999</v>
      </c>
    </row>
    <row r="2296" spans="1:25" x14ac:dyDescent="0.3">
      <c r="A2296" s="13">
        <v>6903</v>
      </c>
      <c r="B2296" s="13" t="s">
        <v>5377</v>
      </c>
      <c r="C2296" s="21">
        <f>1/COUNTIF(B:B,'Store Data - 2017'!$B2296)</f>
        <v>0.33333333333333331</v>
      </c>
      <c r="D2296" s="14">
        <v>42980</v>
      </c>
      <c r="E2296" s="14">
        <v>42986</v>
      </c>
      <c r="F2296" s="22" t="str">
        <f>TEXT('Store Data - 2017'!$D2296,"mmmm")</f>
        <v>September</v>
      </c>
      <c r="G2296" s="22" t="str">
        <f>TEXT('Store Data - 2017'!$D2296,"dddd")</f>
        <v>Saturday</v>
      </c>
      <c r="H2296" s="13" t="s">
        <v>22</v>
      </c>
      <c r="I2296" s="13" t="s">
        <v>5378</v>
      </c>
      <c r="J2296" s="13" t="s">
        <v>5379</v>
      </c>
      <c r="K2296" s="21">
        <f>1/COUNTIF(J:J,'Store Data - 2017'!$J2296)</f>
        <v>0.33333333333333331</v>
      </c>
      <c r="L2296" s="13" t="s">
        <v>57</v>
      </c>
      <c r="M2296" s="13" t="s">
        <v>26</v>
      </c>
      <c r="N2296" s="13" t="s">
        <v>94</v>
      </c>
      <c r="O2296" s="13" t="s">
        <v>59</v>
      </c>
      <c r="P2296" s="13">
        <v>60653</v>
      </c>
      <c r="Q2296" s="13" t="s">
        <v>51</v>
      </c>
      <c r="R2296" s="13" t="s">
        <v>902</v>
      </c>
      <c r="S2296" s="13" t="s">
        <v>31</v>
      </c>
      <c r="T2296" s="13" t="s">
        <v>172</v>
      </c>
      <c r="U2296" s="13" t="s">
        <v>903</v>
      </c>
      <c r="V2296" s="15">
        <v>16</v>
      </c>
      <c r="W2296" s="13">
        <v>4</v>
      </c>
      <c r="X2296" s="13">
        <v>0.2</v>
      </c>
      <c r="Y2296" s="15">
        <v>5.6</v>
      </c>
    </row>
    <row r="2297" spans="1:25" x14ac:dyDescent="0.3">
      <c r="A2297" s="16">
        <v>6904</v>
      </c>
      <c r="B2297" s="16" t="s">
        <v>5377</v>
      </c>
      <c r="C2297" s="21">
        <f>1/COUNTIF(B:B,'Store Data - 2017'!$B2297)</f>
        <v>0.33333333333333331</v>
      </c>
      <c r="D2297" s="17">
        <v>42980</v>
      </c>
      <c r="E2297" s="17">
        <v>42986</v>
      </c>
      <c r="F2297" s="22" t="str">
        <f>TEXT('Store Data - 2017'!$D2297,"mmmm")</f>
        <v>September</v>
      </c>
      <c r="G2297" s="22" t="str">
        <f>TEXT('Store Data - 2017'!$D2297,"dddd")</f>
        <v>Saturday</v>
      </c>
      <c r="H2297" s="16" t="s">
        <v>22</v>
      </c>
      <c r="I2297" s="16" t="s">
        <v>5378</v>
      </c>
      <c r="J2297" s="16" t="s">
        <v>5379</v>
      </c>
      <c r="K2297" s="21">
        <f>1/COUNTIF(J:J,'Store Data - 2017'!$J2297)</f>
        <v>0.33333333333333331</v>
      </c>
      <c r="L2297" s="16" t="s">
        <v>57</v>
      </c>
      <c r="M2297" s="16" t="s">
        <v>26</v>
      </c>
      <c r="N2297" s="16" t="s">
        <v>94</v>
      </c>
      <c r="O2297" s="16" t="s">
        <v>59</v>
      </c>
      <c r="P2297" s="16">
        <v>60653</v>
      </c>
      <c r="Q2297" s="16" t="s">
        <v>51</v>
      </c>
      <c r="R2297" s="16" t="s">
        <v>5380</v>
      </c>
      <c r="S2297" s="16" t="s">
        <v>31</v>
      </c>
      <c r="T2297" s="16" t="s">
        <v>190</v>
      </c>
      <c r="U2297" s="16" t="s">
        <v>5381</v>
      </c>
      <c r="V2297" s="18">
        <v>5.5880000000000001</v>
      </c>
      <c r="W2297" s="16">
        <v>2</v>
      </c>
      <c r="X2297" s="16">
        <v>0.8</v>
      </c>
      <c r="Y2297" s="18">
        <v>-15.0876</v>
      </c>
    </row>
    <row r="2298" spans="1:25" x14ac:dyDescent="0.3">
      <c r="A2298" s="13">
        <v>6905</v>
      </c>
      <c r="B2298" s="13" t="s">
        <v>5377</v>
      </c>
      <c r="C2298" s="21">
        <f>1/COUNTIF(B:B,'Store Data - 2017'!$B2298)</f>
        <v>0.33333333333333331</v>
      </c>
      <c r="D2298" s="14">
        <v>42980</v>
      </c>
      <c r="E2298" s="14">
        <v>42986</v>
      </c>
      <c r="F2298" s="22" t="str">
        <f>TEXT('Store Data - 2017'!$D2298,"mmmm")</f>
        <v>September</v>
      </c>
      <c r="G2298" s="22" t="str">
        <f>TEXT('Store Data - 2017'!$D2298,"dddd")</f>
        <v>Saturday</v>
      </c>
      <c r="H2298" s="13" t="s">
        <v>22</v>
      </c>
      <c r="I2298" s="13" t="s">
        <v>5378</v>
      </c>
      <c r="J2298" s="13" t="s">
        <v>5379</v>
      </c>
      <c r="K2298" s="21">
        <f>1/COUNTIF(J:J,'Store Data - 2017'!$J2298)</f>
        <v>0.33333333333333331</v>
      </c>
      <c r="L2298" s="13" t="s">
        <v>57</v>
      </c>
      <c r="M2298" s="13" t="s">
        <v>26</v>
      </c>
      <c r="N2298" s="13" t="s">
        <v>94</v>
      </c>
      <c r="O2298" s="13" t="s">
        <v>59</v>
      </c>
      <c r="P2298" s="13">
        <v>60653</v>
      </c>
      <c r="Q2298" s="13" t="s">
        <v>51</v>
      </c>
      <c r="R2298" s="13" t="s">
        <v>5382</v>
      </c>
      <c r="S2298" s="13" t="s">
        <v>31</v>
      </c>
      <c r="T2298" s="13" t="s">
        <v>70</v>
      </c>
      <c r="U2298" s="13" t="s">
        <v>5383</v>
      </c>
      <c r="V2298" s="15">
        <v>235.92</v>
      </c>
      <c r="W2298" s="13">
        <v>5</v>
      </c>
      <c r="X2298" s="13">
        <v>0.2</v>
      </c>
      <c r="Y2298" s="15">
        <v>-44.234999999999999</v>
      </c>
    </row>
    <row r="2299" spans="1:25" x14ac:dyDescent="0.3">
      <c r="A2299" s="16">
        <v>6906</v>
      </c>
      <c r="B2299" s="16" t="s">
        <v>5384</v>
      </c>
      <c r="C2299" s="21">
        <f>1/COUNTIF(B:B,'Store Data - 2017'!$B2299)</f>
        <v>1</v>
      </c>
      <c r="D2299" s="17">
        <v>43075</v>
      </c>
      <c r="E2299" s="17">
        <v>43077</v>
      </c>
      <c r="F2299" s="22" t="str">
        <f>TEXT('Store Data - 2017'!$D2299,"mmmm")</f>
        <v>December</v>
      </c>
      <c r="G2299" s="22" t="str">
        <f>TEXT('Store Data - 2017'!$D2299,"dddd")</f>
        <v>Wednesday</v>
      </c>
      <c r="H2299" s="16" t="s">
        <v>35</v>
      </c>
      <c r="I2299" s="16" t="s">
        <v>5385</v>
      </c>
      <c r="J2299" s="16" t="s">
        <v>5386</v>
      </c>
      <c r="K2299" s="21">
        <f>1/COUNTIF(J:J,'Store Data - 2017'!$J2299)</f>
        <v>0.5</v>
      </c>
      <c r="L2299" s="16" t="s">
        <v>57</v>
      </c>
      <c r="M2299" s="16" t="s">
        <v>26</v>
      </c>
      <c r="N2299" s="16" t="s">
        <v>2128</v>
      </c>
      <c r="O2299" s="16" t="s">
        <v>134</v>
      </c>
      <c r="P2299" s="16">
        <v>94513</v>
      </c>
      <c r="Q2299" s="16" t="s">
        <v>120</v>
      </c>
      <c r="R2299" s="16" t="s">
        <v>5387</v>
      </c>
      <c r="S2299" s="16" t="s">
        <v>31</v>
      </c>
      <c r="T2299" s="16" t="s">
        <v>70</v>
      </c>
      <c r="U2299" s="16" t="s">
        <v>5388</v>
      </c>
      <c r="V2299" s="18">
        <v>10.68</v>
      </c>
      <c r="W2299" s="16">
        <v>1</v>
      </c>
      <c r="X2299" s="16">
        <v>0</v>
      </c>
      <c r="Y2299" s="18">
        <v>2.8835999999999999</v>
      </c>
    </row>
    <row r="2300" spans="1:25" x14ac:dyDescent="0.3">
      <c r="A2300" s="13">
        <v>6907</v>
      </c>
      <c r="B2300" s="13" t="s">
        <v>5389</v>
      </c>
      <c r="C2300" s="21">
        <f>1/COUNTIF(B:B,'Store Data - 2017'!$B2300)</f>
        <v>1</v>
      </c>
      <c r="D2300" s="14">
        <v>42875</v>
      </c>
      <c r="E2300" s="14">
        <v>42875</v>
      </c>
      <c r="F2300" s="22" t="str">
        <f>TEXT('Store Data - 2017'!$D2300,"mmmm")</f>
        <v>May</v>
      </c>
      <c r="G2300" s="22" t="str">
        <f>TEXT('Store Data - 2017'!$D2300,"dddd")</f>
        <v>Saturday</v>
      </c>
      <c r="H2300" s="13" t="s">
        <v>760</v>
      </c>
      <c r="I2300" s="13" t="s">
        <v>376</v>
      </c>
      <c r="J2300" s="13" t="s">
        <v>377</v>
      </c>
      <c r="K2300" s="21">
        <f>1/COUNTIF(J:J,'Store Data - 2017'!$J2300)</f>
        <v>0.25</v>
      </c>
      <c r="L2300" s="13" t="s">
        <v>57</v>
      </c>
      <c r="M2300" s="13" t="s">
        <v>26</v>
      </c>
      <c r="N2300" s="13" t="s">
        <v>822</v>
      </c>
      <c r="O2300" s="13" t="s">
        <v>76</v>
      </c>
      <c r="P2300" s="13">
        <v>48183</v>
      </c>
      <c r="Q2300" s="13" t="s">
        <v>51</v>
      </c>
      <c r="R2300" s="13" t="s">
        <v>4738</v>
      </c>
      <c r="S2300" s="13" t="s">
        <v>31</v>
      </c>
      <c r="T2300" s="13" t="s">
        <v>84</v>
      </c>
      <c r="U2300" s="13" t="s">
        <v>4739</v>
      </c>
      <c r="V2300" s="15">
        <v>41.28</v>
      </c>
      <c r="W2300" s="13">
        <v>2</v>
      </c>
      <c r="X2300" s="13">
        <v>0</v>
      </c>
      <c r="Y2300" s="15">
        <v>19.814399999999999</v>
      </c>
    </row>
    <row r="2301" spans="1:25" x14ac:dyDescent="0.3">
      <c r="A2301" s="16">
        <v>6909</v>
      </c>
      <c r="B2301" s="16" t="s">
        <v>5390</v>
      </c>
      <c r="C2301" s="21">
        <f>1/COUNTIF(B:B,'Store Data - 2017'!$B2301)</f>
        <v>1</v>
      </c>
      <c r="D2301" s="17">
        <v>43079</v>
      </c>
      <c r="E2301" s="17">
        <v>43084</v>
      </c>
      <c r="F2301" s="22" t="str">
        <f>TEXT('Store Data - 2017'!$D2301,"mmmm")</f>
        <v>December</v>
      </c>
      <c r="G2301" s="22" t="str">
        <f>TEXT('Store Data - 2017'!$D2301,"dddd")</f>
        <v>Sunday</v>
      </c>
      <c r="H2301" s="16" t="s">
        <v>22</v>
      </c>
      <c r="I2301" s="16" t="s">
        <v>3140</v>
      </c>
      <c r="J2301" s="16" t="s">
        <v>3141</v>
      </c>
      <c r="K2301" s="21">
        <f>1/COUNTIF(J:J,'Store Data - 2017'!$J2301)</f>
        <v>0.33333333333333331</v>
      </c>
      <c r="L2301" s="16" t="s">
        <v>57</v>
      </c>
      <c r="M2301" s="16" t="s">
        <v>26</v>
      </c>
      <c r="N2301" s="16" t="s">
        <v>5391</v>
      </c>
      <c r="O2301" s="16" t="s">
        <v>101</v>
      </c>
      <c r="P2301" s="16">
        <v>29406</v>
      </c>
      <c r="Q2301" s="16" t="s">
        <v>29</v>
      </c>
      <c r="R2301" s="16" t="s">
        <v>4519</v>
      </c>
      <c r="S2301" s="16" t="s">
        <v>42</v>
      </c>
      <c r="T2301" s="16" t="s">
        <v>87</v>
      </c>
      <c r="U2301" s="16" t="s">
        <v>4520</v>
      </c>
      <c r="V2301" s="18">
        <v>14.76</v>
      </c>
      <c r="W2301" s="16">
        <v>2</v>
      </c>
      <c r="X2301" s="16">
        <v>0</v>
      </c>
      <c r="Y2301" s="18">
        <v>4.2804000000000002</v>
      </c>
    </row>
    <row r="2302" spans="1:25" x14ac:dyDescent="0.3">
      <c r="A2302" s="13">
        <v>6911</v>
      </c>
      <c r="B2302" s="13" t="s">
        <v>5392</v>
      </c>
      <c r="C2302" s="21">
        <f>1/COUNTIF(B:B,'Store Data - 2017'!$B2302)</f>
        <v>1</v>
      </c>
      <c r="D2302" s="14">
        <v>42945</v>
      </c>
      <c r="E2302" s="14">
        <v>42949</v>
      </c>
      <c r="F2302" s="22" t="str">
        <f>TEXT('Store Data - 2017'!$D2302,"mmmm")</f>
        <v>July</v>
      </c>
      <c r="G2302" s="22" t="str">
        <f>TEXT('Store Data - 2017'!$D2302,"dddd")</f>
        <v>Saturday</v>
      </c>
      <c r="H2302" s="13" t="s">
        <v>22</v>
      </c>
      <c r="I2302" s="13" t="s">
        <v>3162</v>
      </c>
      <c r="J2302" s="13" t="s">
        <v>3163</v>
      </c>
      <c r="K2302" s="21">
        <f>1/COUNTIF(J:J,'Store Data - 2017'!$J2302)</f>
        <v>0.2</v>
      </c>
      <c r="L2302" s="13" t="s">
        <v>25</v>
      </c>
      <c r="M2302" s="13" t="s">
        <v>26</v>
      </c>
      <c r="N2302" s="13" t="s">
        <v>432</v>
      </c>
      <c r="O2302" s="13" t="s">
        <v>433</v>
      </c>
      <c r="P2302" s="13">
        <v>98103</v>
      </c>
      <c r="Q2302" s="13" t="s">
        <v>120</v>
      </c>
      <c r="R2302" s="13" t="s">
        <v>1067</v>
      </c>
      <c r="S2302" s="13" t="s">
        <v>42</v>
      </c>
      <c r="T2302" s="13" t="s">
        <v>425</v>
      </c>
      <c r="U2302" s="13" t="s">
        <v>1068</v>
      </c>
      <c r="V2302" s="15">
        <v>115.96</v>
      </c>
      <c r="W2302" s="13">
        <v>2</v>
      </c>
      <c r="X2302" s="13">
        <v>0</v>
      </c>
      <c r="Y2302" s="15">
        <v>25.511199999999999</v>
      </c>
    </row>
    <row r="2303" spans="1:25" x14ac:dyDescent="0.3">
      <c r="A2303" s="16">
        <v>6912</v>
      </c>
      <c r="B2303" s="16" t="s">
        <v>5393</v>
      </c>
      <c r="C2303" s="21">
        <f>1/COUNTIF(B:B,'Store Data - 2017'!$B2303)</f>
        <v>1</v>
      </c>
      <c r="D2303" s="17">
        <v>42948</v>
      </c>
      <c r="E2303" s="17">
        <v>42952</v>
      </c>
      <c r="F2303" s="22" t="str">
        <f>TEXT('Store Data - 2017'!$D2303,"mmmm")</f>
        <v>August</v>
      </c>
      <c r="G2303" s="22" t="str">
        <f>TEXT('Store Data - 2017'!$D2303,"dddd")</f>
        <v>Tuesday</v>
      </c>
      <c r="H2303" s="16" t="s">
        <v>35</v>
      </c>
      <c r="I2303" s="16" t="s">
        <v>5394</v>
      </c>
      <c r="J2303" s="16" t="s">
        <v>5395</v>
      </c>
      <c r="K2303" s="21">
        <f>1/COUNTIF(J:J,'Store Data - 2017'!$J2303)</f>
        <v>1</v>
      </c>
      <c r="L2303" s="16" t="s">
        <v>25</v>
      </c>
      <c r="M2303" s="16" t="s">
        <v>26</v>
      </c>
      <c r="N2303" s="16" t="s">
        <v>133</v>
      </c>
      <c r="O2303" s="16" t="s">
        <v>134</v>
      </c>
      <c r="P2303" s="16">
        <v>94109</v>
      </c>
      <c r="Q2303" s="16" t="s">
        <v>120</v>
      </c>
      <c r="R2303" s="16" t="s">
        <v>1203</v>
      </c>
      <c r="S2303" s="16" t="s">
        <v>31</v>
      </c>
      <c r="T2303" s="16" t="s">
        <v>70</v>
      </c>
      <c r="U2303" s="16" t="s">
        <v>1204</v>
      </c>
      <c r="V2303" s="18">
        <v>186.54</v>
      </c>
      <c r="W2303" s="16">
        <v>3</v>
      </c>
      <c r="X2303" s="16">
        <v>0</v>
      </c>
      <c r="Y2303" s="18">
        <v>50.3658</v>
      </c>
    </row>
    <row r="2304" spans="1:25" x14ac:dyDescent="0.3">
      <c r="A2304" s="13">
        <v>6913</v>
      </c>
      <c r="B2304" s="13" t="s">
        <v>5396</v>
      </c>
      <c r="C2304" s="21">
        <f>1/COUNTIF(B:B,'Store Data - 2017'!$B2304)</f>
        <v>1</v>
      </c>
      <c r="D2304" s="14">
        <v>42857</v>
      </c>
      <c r="E2304" s="14">
        <v>42860</v>
      </c>
      <c r="F2304" s="22" t="str">
        <f>TEXT('Store Data - 2017'!$D2304,"mmmm")</f>
        <v>May</v>
      </c>
      <c r="G2304" s="22" t="str">
        <f>TEXT('Store Data - 2017'!$D2304,"dddd")</f>
        <v>Tuesday</v>
      </c>
      <c r="H2304" s="13" t="s">
        <v>35</v>
      </c>
      <c r="I2304" s="13" t="s">
        <v>2342</v>
      </c>
      <c r="J2304" s="13" t="s">
        <v>2343</v>
      </c>
      <c r="K2304" s="21">
        <f>1/COUNTIF(J:J,'Store Data - 2017'!$J2304)</f>
        <v>0.125</v>
      </c>
      <c r="L2304" s="13" t="s">
        <v>57</v>
      </c>
      <c r="M2304" s="13" t="s">
        <v>26</v>
      </c>
      <c r="N2304" s="13" t="s">
        <v>452</v>
      </c>
      <c r="O2304" s="13" t="s">
        <v>134</v>
      </c>
      <c r="P2304" s="13">
        <v>90049</v>
      </c>
      <c r="Q2304" s="13" t="s">
        <v>120</v>
      </c>
      <c r="R2304" s="13" t="s">
        <v>3356</v>
      </c>
      <c r="S2304" s="13" t="s">
        <v>61</v>
      </c>
      <c r="T2304" s="13" t="s">
        <v>110</v>
      </c>
      <c r="U2304" s="13" t="s">
        <v>3357</v>
      </c>
      <c r="V2304" s="15">
        <v>159.56</v>
      </c>
      <c r="W2304" s="13">
        <v>4</v>
      </c>
      <c r="X2304" s="13">
        <v>0</v>
      </c>
      <c r="Y2304" s="15">
        <v>59.037199999999999</v>
      </c>
    </row>
    <row r="2305" spans="1:25" x14ac:dyDescent="0.3">
      <c r="A2305" s="16">
        <v>6921</v>
      </c>
      <c r="B2305" s="16" t="s">
        <v>5397</v>
      </c>
      <c r="C2305" s="21">
        <f>1/COUNTIF(B:B,'Store Data - 2017'!$B2305)</f>
        <v>1</v>
      </c>
      <c r="D2305" s="17">
        <v>42792</v>
      </c>
      <c r="E2305" s="17">
        <v>42796</v>
      </c>
      <c r="F2305" s="22" t="str">
        <f>TEXT('Store Data - 2017'!$D2305,"mmmm")</f>
        <v>February</v>
      </c>
      <c r="G2305" s="22" t="str">
        <f>TEXT('Store Data - 2017'!$D2305,"dddd")</f>
        <v>Sunday</v>
      </c>
      <c r="H2305" s="16" t="s">
        <v>22</v>
      </c>
      <c r="I2305" s="16" t="s">
        <v>5398</v>
      </c>
      <c r="J2305" s="16" t="s">
        <v>5399</v>
      </c>
      <c r="K2305" s="21">
        <f>1/COUNTIF(J:J,'Store Data - 2017'!$J2305)</f>
        <v>1</v>
      </c>
      <c r="L2305" s="16" t="s">
        <v>25</v>
      </c>
      <c r="M2305" s="16" t="s">
        <v>26</v>
      </c>
      <c r="N2305" s="16" t="s">
        <v>4670</v>
      </c>
      <c r="O2305" s="16" t="s">
        <v>134</v>
      </c>
      <c r="P2305" s="16">
        <v>93101</v>
      </c>
      <c r="Q2305" s="16" t="s">
        <v>120</v>
      </c>
      <c r="R2305" s="16" t="s">
        <v>5400</v>
      </c>
      <c r="S2305" s="16" t="s">
        <v>31</v>
      </c>
      <c r="T2305" s="16" t="s">
        <v>190</v>
      </c>
      <c r="U2305" s="16" t="s">
        <v>5401</v>
      </c>
      <c r="V2305" s="18">
        <v>356.79</v>
      </c>
      <c r="W2305" s="16">
        <v>7</v>
      </c>
      <c r="X2305" s="16">
        <v>0</v>
      </c>
      <c r="Y2305" s="18">
        <v>99.901200000000003</v>
      </c>
    </row>
    <row r="2306" spans="1:25" x14ac:dyDescent="0.3">
      <c r="A2306" s="13">
        <v>6922</v>
      </c>
      <c r="B2306" s="13" t="s">
        <v>5402</v>
      </c>
      <c r="C2306" s="21">
        <f>1/COUNTIF(B:B,'Store Data - 2017'!$B2306)</f>
        <v>1</v>
      </c>
      <c r="D2306" s="14">
        <v>42829</v>
      </c>
      <c r="E2306" s="14">
        <v>42835</v>
      </c>
      <c r="F2306" s="22" t="str">
        <f>TEXT('Store Data - 2017'!$D2306,"mmmm")</f>
        <v>April</v>
      </c>
      <c r="G2306" s="22" t="str">
        <f>TEXT('Store Data - 2017'!$D2306,"dddd")</f>
        <v>Tuesday</v>
      </c>
      <c r="H2306" s="13" t="s">
        <v>22</v>
      </c>
      <c r="I2306" s="13" t="s">
        <v>1201</v>
      </c>
      <c r="J2306" s="13" t="s">
        <v>1202</v>
      </c>
      <c r="K2306" s="21">
        <f>1/COUNTIF(J:J,'Store Data - 2017'!$J2306)</f>
        <v>0.25</v>
      </c>
      <c r="L2306" s="13" t="s">
        <v>48</v>
      </c>
      <c r="M2306" s="13" t="s">
        <v>26</v>
      </c>
      <c r="N2306" s="13" t="s">
        <v>126</v>
      </c>
      <c r="O2306" s="13" t="s">
        <v>127</v>
      </c>
      <c r="P2306" s="13">
        <v>10011</v>
      </c>
      <c r="Q2306" s="13" t="s">
        <v>40</v>
      </c>
      <c r="R2306" s="13" t="s">
        <v>5403</v>
      </c>
      <c r="S2306" s="13" t="s">
        <v>31</v>
      </c>
      <c r="T2306" s="13" t="s">
        <v>180</v>
      </c>
      <c r="U2306" s="13" t="s">
        <v>5404</v>
      </c>
      <c r="V2306" s="15">
        <v>16.98</v>
      </c>
      <c r="W2306" s="13">
        <v>1</v>
      </c>
      <c r="X2306" s="13">
        <v>0</v>
      </c>
      <c r="Y2306" s="15">
        <v>8.49</v>
      </c>
    </row>
    <row r="2307" spans="1:25" x14ac:dyDescent="0.3">
      <c r="A2307" s="16">
        <v>6936</v>
      </c>
      <c r="B2307" s="16" t="s">
        <v>5405</v>
      </c>
      <c r="C2307" s="21">
        <f>1/COUNTIF(B:B,'Store Data - 2017'!$B2307)</f>
        <v>1</v>
      </c>
      <c r="D2307" s="17">
        <v>43069</v>
      </c>
      <c r="E2307" s="17">
        <v>43072</v>
      </c>
      <c r="F2307" s="22" t="str">
        <f>TEXT('Store Data - 2017'!$D2307,"mmmm")</f>
        <v>November</v>
      </c>
      <c r="G2307" s="22" t="str">
        <f>TEXT('Store Data - 2017'!$D2307,"dddd")</f>
        <v>Thursday</v>
      </c>
      <c r="H2307" s="16" t="s">
        <v>35</v>
      </c>
      <c r="I2307" s="16" t="s">
        <v>4049</v>
      </c>
      <c r="J2307" s="16" t="s">
        <v>4050</v>
      </c>
      <c r="K2307" s="21">
        <f>1/COUNTIF(J:J,'Store Data - 2017'!$J2307)</f>
        <v>0.16666666666666666</v>
      </c>
      <c r="L2307" s="16" t="s">
        <v>57</v>
      </c>
      <c r="M2307" s="16" t="s">
        <v>26</v>
      </c>
      <c r="N2307" s="16" t="s">
        <v>5406</v>
      </c>
      <c r="O2307" s="16" t="s">
        <v>50</v>
      </c>
      <c r="P2307" s="16">
        <v>79907</v>
      </c>
      <c r="Q2307" s="16" t="s">
        <v>51</v>
      </c>
      <c r="R2307" s="16" t="s">
        <v>2081</v>
      </c>
      <c r="S2307" s="16" t="s">
        <v>61</v>
      </c>
      <c r="T2307" s="16" t="s">
        <v>110</v>
      </c>
      <c r="U2307" s="16" t="s">
        <v>2082</v>
      </c>
      <c r="V2307" s="18">
        <v>95.975999999999999</v>
      </c>
      <c r="W2307" s="16">
        <v>3</v>
      </c>
      <c r="X2307" s="16">
        <v>0.2</v>
      </c>
      <c r="Y2307" s="18">
        <v>-10.7973</v>
      </c>
    </row>
    <row r="2308" spans="1:25" x14ac:dyDescent="0.3">
      <c r="A2308" s="13">
        <v>6940</v>
      </c>
      <c r="B2308" s="13" t="s">
        <v>5407</v>
      </c>
      <c r="C2308" s="21">
        <f>1/COUNTIF(B:B,'Store Data - 2017'!$B2308)</f>
        <v>0.25</v>
      </c>
      <c r="D2308" s="14">
        <v>42912</v>
      </c>
      <c r="E2308" s="14">
        <v>42916</v>
      </c>
      <c r="F2308" s="22" t="str">
        <f>TEXT('Store Data - 2017'!$D2308,"mmmm")</f>
        <v>June</v>
      </c>
      <c r="G2308" s="22" t="str">
        <f>TEXT('Store Data - 2017'!$D2308,"dddd")</f>
        <v>Monday</v>
      </c>
      <c r="H2308" s="13" t="s">
        <v>22</v>
      </c>
      <c r="I2308" s="13" t="s">
        <v>5197</v>
      </c>
      <c r="J2308" s="13" t="s">
        <v>5198</v>
      </c>
      <c r="K2308" s="21">
        <f>1/COUNTIF(J:J,'Store Data - 2017'!$J2308)</f>
        <v>0.2</v>
      </c>
      <c r="L2308" s="13" t="s">
        <v>57</v>
      </c>
      <c r="M2308" s="13" t="s">
        <v>26</v>
      </c>
      <c r="N2308" s="13" t="s">
        <v>126</v>
      </c>
      <c r="O2308" s="13" t="s">
        <v>127</v>
      </c>
      <c r="P2308" s="13">
        <v>10009</v>
      </c>
      <c r="Q2308" s="13" t="s">
        <v>40</v>
      </c>
      <c r="R2308" s="13" t="s">
        <v>4185</v>
      </c>
      <c r="S2308" s="13" t="s">
        <v>31</v>
      </c>
      <c r="T2308" s="13" t="s">
        <v>84</v>
      </c>
      <c r="U2308" s="13" t="s">
        <v>4186</v>
      </c>
      <c r="V2308" s="15">
        <v>102.36799999999999</v>
      </c>
      <c r="W2308" s="13">
        <v>2</v>
      </c>
      <c r="X2308" s="13">
        <v>0.2</v>
      </c>
      <c r="Y2308" s="15">
        <v>37.108400000000003</v>
      </c>
    </row>
    <row r="2309" spans="1:25" x14ac:dyDescent="0.3">
      <c r="A2309" s="16">
        <v>6941</v>
      </c>
      <c r="B2309" s="16" t="s">
        <v>5407</v>
      </c>
      <c r="C2309" s="21">
        <f>1/COUNTIF(B:B,'Store Data - 2017'!$B2309)</f>
        <v>0.25</v>
      </c>
      <c r="D2309" s="17">
        <v>42912</v>
      </c>
      <c r="E2309" s="17">
        <v>42916</v>
      </c>
      <c r="F2309" s="22" t="str">
        <f>TEXT('Store Data - 2017'!$D2309,"mmmm")</f>
        <v>June</v>
      </c>
      <c r="G2309" s="22" t="str">
        <f>TEXT('Store Data - 2017'!$D2309,"dddd")</f>
        <v>Monday</v>
      </c>
      <c r="H2309" s="16" t="s">
        <v>22</v>
      </c>
      <c r="I2309" s="16" t="s">
        <v>5197</v>
      </c>
      <c r="J2309" s="16" t="s">
        <v>5198</v>
      </c>
      <c r="K2309" s="21">
        <f>1/COUNTIF(J:J,'Store Data - 2017'!$J2309)</f>
        <v>0.2</v>
      </c>
      <c r="L2309" s="16" t="s">
        <v>57</v>
      </c>
      <c r="M2309" s="16" t="s">
        <v>26</v>
      </c>
      <c r="N2309" s="16" t="s">
        <v>126</v>
      </c>
      <c r="O2309" s="16" t="s">
        <v>127</v>
      </c>
      <c r="P2309" s="16">
        <v>10009</v>
      </c>
      <c r="Q2309" s="16" t="s">
        <v>40</v>
      </c>
      <c r="R2309" s="16" t="s">
        <v>3518</v>
      </c>
      <c r="S2309" s="16" t="s">
        <v>31</v>
      </c>
      <c r="T2309" s="16" t="s">
        <v>725</v>
      </c>
      <c r="U2309" s="16" t="s">
        <v>3519</v>
      </c>
      <c r="V2309" s="18">
        <v>28.4</v>
      </c>
      <c r="W2309" s="16">
        <v>5</v>
      </c>
      <c r="X2309" s="16">
        <v>0</v>
      </c>
      <c r="Y2309" s="18">
        <v>8.2360000000000007</v>
      </c>
    </row>
    <row r="2310" spans="1:25" x14ac:dyDescent="0.3">
      <c r="A2310" s="13">
        <v>6942</v>
      </c>
      <c r="B2310" s="13" t="s">
        <v>5407</v>
      </c>
      <c r="C2310" s="21">
        <f>1/COUNTIF(B:B,'Store Data - 2017'!$B2310)</f>
        <v>0.25</v>
      </c>
      <c r="D2310" s="14">
        <v>42912</v>
      </c>
      <c r="E2310" s="14">
        <v>42916</v>
      </c>
      <c r="F2310" s="22" t="str">
        <f>TEXT('Store Data - 2017'!$D2310,"mmmm")</f>
        <v>June</v>
      </c>
      <c r="G2310" s="22" t="str">
        <f>TEXT('Store Data - 2017'!$D2310,"dddd")</f>
        <v>Monday</v>
      </c>
      <c r="H2310" s="13" t="s">
        <v>22</v>
      </c>
      <c r="I2310" s="13" t="s">
        <v>5197</v>
      </c>
      <c r="J2310" s="13" t="s">
        <v>5198</v>
      </c>
      <c r="K2310" s="21">
        <f>1/COUNTIF(J:J,'Store Data - 2017'!$J2310)</f>
        <v>0.2</v>
      </c>
      <c r="L2310" s="13" t="s">
        <v>57</v>
      </c>
      <c r="M2310" s="13" t="s">
        <v>26</v>
      </c>
      <c r="N2310" s="13" t="s">
        <v>126</v>
      </c>
      <c r="O2310" s="13" t="s">
        <v>127</v>
      </c>
      <c r="P2310" s="13">
        <v>10009</v>
      </c>
      <c r="Q2310" s="13" t="s">
        <v>40</v>
      </c>
      <c r="R2310" s="13" t="s">
        <v>1367</v>
      </c>
      <c r="S2310" s="13" t="s">
        <v>31</v>
      </c>
      <c r="T2310" s="13" t="s">
        <v>70</v>
      </c>
      <c r="U2310" s="13" t="s">
        <v>1368</v>
      </c>
      <c r="V2310" s="15">
        <v>713.88</v>
      </c>
      <c r="W2310" s="13">
        <v>4</v>
      </c>
      <c r="X2310" s="13">
        <v>0</v>
      </c>
      <c r="Y2310" s="15">
        <v>214.16399999999999</v>
      </c>
    </row>
    <row r="2311" spans="1:25" x14ac:dyDescent="0.3">
      <c r="A2311" s="16">
        <v>6943</v>
      </c>
      <c r="B2311" s="16" t="s">
        <v>5407</v>
      </c>
      <c r="C2311" s="21">
        <f>1/COUNTIF(B:B,'Store Data - 2017'!$B2311)</f>
        <v>0.25</v>
      </c>
      <c r="D2311" s="17">
        <v>42912</v>
      </c>
      <c r="E2311" s="17">
        <v>42916</v>
      </c>
      <c r="F2311" s="22" t="str">
        <f>TEXT('Store Data - 2017'!$D2311,"mmmm")</f>
        <v>June</v>
      </c>
      <c r="G2311" s="22" t="str">
        <f>TEXT('Store Data - 2017'!$D2311,"dddd")</f>
        <v>Monday</v>
      </c>
      <c r="H2311" s="16" t="s">
        <v>22</v>
      </c>
      <c r="I2311" s="16" t="s">
        <v>5197</v>
      </c>
      <c r="J2311" s="16" t="s">
        <v>5198</v>
      </c>
      <c r="K2311" s="21">
        <f>1/COUNTIF(J:J,'Store Data - 2017'!$J2311)</f>
        <v>0.2</v>
      </c>
      <c r="L2311" s="16" t="s">
        <v>57</v>
      </c>
      <c r="M2311" s="16" t="s">
        <v>26</v>
      </c>
      <c r="N2311" s="16" t="s">
        <v>126</v>
      </c>
      <c r="O2311" s="16" t="s">
        <v>127</v>
      </c>
      <c r="P2311" s="16">
        <v>10009</v>
      </c>
      <c r="Q2311" s="16" t="s">
        <v>40</v>
      </c>
      <c r="R2311" s="16" t="s">
        <v>2244</v>
      </c>
      <c r="S2311" s="16" t="s">
        <v>31</v>
      </c>
      <c r="T2311" s="16" t="s">
        <v>32</v>
      </c>
      <c r="U2311" s="16" t="s">
        <v>2245</v>
      </c>
      <c r="V2311" s="18">
        <v>68.52</v>
      </c>
      <c r="W2311" s="16">
        <v>3</v>
      </c>
      <c r="X2311" s="16">
        <v>0</v>
      </c>
      <c r="Y2311" s="18">
        <v>31.519200000000001</v>
      </c>
    </row>
    <row r="2312" spans="1:25" x14ac:dyDescent="0.3">
      <c r="A2312" s="13">
        <v>6950</v>
      </c>
      <c r="B2312" s="13" t="s">
        <v>5408</v>
      </c>
      <c r="C2312" s="21">
        <f>1/COUNTIF(B:B,'Store Data - 2017'!$B2312)</f>
        <v>0.5</v>
      </c>
      <c r="D2312" s="14">
        <v>43058</v>
      </c>
      <c r="E2312" s="14">
        <v>43058</v>
      </c>
      <c r="F2312" s="22" t="str">
        <f>TEXT('Store Data - 2017'!$D2312,"mmmm")</f>
        <v>November</v>
      </c>
      <c r="G2312" s="22" t="str">
        <f>TEXT('Store Data - 2017'!$D2312,"dddd")</f>
        <v>Sunday</v>
      </c>
      <c r="H2312" s="13" t="s">
        <v>760</v>
      </c>
      <c r="I2312" s="13" t="s">
        <v>5409</v>
      </c>
      <c r="J2312" s="13" t="s">
        <v>5410</v>
      </c>
      <c r="K2312" s="21">
        <f>1/COUNTIF(J:J,'Store Data - 2017'!$J2312)</f>
        <v>0.5</v>
      </c>
      <c r="L2312" s="13" t="s">
        <v>48</v>
      </c>
      <c r="M2312" s="13" t="s">
        <v>26</v>
      </c>
      <c r="N2312" s="13" t="s">
        <v>126</v>
      </c>
      <c r="O2312" s="13" t="s">
        <v>127</v>
      </c>
      <c r="P2312" s="13">
        <v>10011</v>
      </c>
      <c r="Q2312" s="13" t="s">
        <v>40</v>
      </c>
      <c r="R2312" s="13" t="s">
        <v>2964</v>
      </c>
      <c r="S2312" s="13" t="s">
        <v>31</v>
      </c>
      <c r="T2312" s="13" t="s">
        <v>84</v>
      </c>
      <c r="U2312" s="13" t="s">
        <v>2965</v>
      </c>
      <c r="V2312" s="15">
        <v>58.408000000000001</v>
      </c>
      <c r="W2312" s="13">
        <v>7</v>
      </c>
      <c r="X2312" s="13">
        <v>0.2</v>
      </c>
      <c r="Y2312" s="15">
        <v>18.252500000000001</v>
      </c>
    </row>
    <row r="2313" spans="1:25" x14ac:dyDescent="0.3">
      <c r="A2313" s="16">
        <v>6951</v>
      </c>
      <c r="B2313" s="16" t="s">
        <v>5408</v>
      </c>
      <c r="C2313" s="21">
        <f>1/COUNTIF(B:B,'Store Data - 2017'!$B2313)</f>
        <v>0.5</v>
      </c>
      <c r="D2313" s="17">
        <v>43058</v>
      </c>
      <c r="E2313" s="17">
        <v>43058</v>
      </c>
      <c r="F2313" s="22" t="str">
        <f>TEXT('Store Data - 2017'!$D2313,"mmmm")</f>
        <v>November</v>
      </c>
      <c r="G2313" s="22" t="str">
        <f>TEXT('Store Data - 2017'!$D2313,"dddd")</f>
        <v>Sunday</v>
      </c>
      <c r="H2313" s="16" t="s">
        <v>760</v>
      </c>
      <c r="I2313" s="16" t="s">
        <v>5409</v>
      </c>
      <c r="J2313" s="16" t="s">
        <v>5410</v>
      </c>
      <c r="K2313" s="21">
        <f>1/COUNTIF(J:J,'Store Data - 2017'!$J2313)</f>
        <v>0.5</v>
      </c>
      <c r="L2313" s="16" t="s">
        <v>48</v>
      </c>
      <c r="M2313" s="16" t="s">
        <v>26</v>
      </c>
      <c r="N2313" s="16" t="s">
        <v>126</v>
      </c>
      <c r="O2313" s="16" t="s">
        <v>127</v>
      </c>
      <c r="P2313" s="16">
        <v>10011</v>
      </c>
      <c r="Q2313" s="16" t="s">
        <v>40</v>
      </c>
      <c r="R2313" s="16" t="s">
        <v>1461</v>
      </c>
      <c r="S2313" s="16" t="s">
        <v>42</v>
      </c>
      <c r="T2313" s="16" t="s">
        <v>251</v>
      </c>
      <c r="U2313" s="16" t="s">
        <v>1462</v>
      </c>
      <c r="V2313" s="18">
        <v>79.974000000000004</v>
      </c>
      <c r="W2313" s="16">
        <v>3</v>
      </c>
      <c r="X2313" s="16">
        <v>0.4</v>
      </c>
      <c r="Y2313" s="18">
        <v>-29.323799999999999</v>
      </c>
    </row>
    <row r="2314" spans="1:25" x14ac:dyDescent="0.3">
      <c r="A2314" s="13">
        <v>6962</v>
      </c>
      <c r="B2314" s="13" t="s">
        <v>5411</v>
      </c>
      <c r="C2314" s="21">
        <f>1/COUNTIF(B:B,'Store Data - 2017'!$B2314)</f>
        <v>1</v>
      </c>
      <c r="D2314" s="14">
        <v>43049</v>
      </c>
      <c r="E2314" s="14">
        <v>43049</v>
      </c>
      <c r="F2314" s="22" t="str">
        <f>TEXT('Store Data - 2017'!$D2314,"mmmm")</f>
        <v>November</v>
      </c>
      <c r="G2314" s="22" t="str">
        <f>TEXT('Store Data - 2017'!$D2314,"dddd")</f>
        <v>Friday</v>
      </c>
      <c r="H2314" s="13" t="s">
        <v>760</v>
      </c>
      <c r="I2314" s="13" t="s">
        <v>5412</v>
      </c>
      <c r="J2314" s="13" t="s">
        <v>5413</v>
      </c>
      <c r="K2314" s="21">
        <f>1/COUNTIF(J:J,'Store Data - 2017'!$J2314)</f>
        <v>0.5</v>
      </c>
      <c r="L2314" s="13" t="s">
        <v>48</v>
      </c>
      <c r="M2314" s="13" t="s">
        <v>26</v>
      </c>
      <c r="N2314" s="13" t="s">
        <v>5414</v>
      </c>
      <c r="O2314" s="13" t="s">
        <v>134</v>
      </c>
      <c r="P2314" s="13">
        <v>92503</v>
      </c>
      <c r="Q2314" s="13" t="s">
        <v>120</v>
      </c>
      <c r="R2314" s="13" t="s">
        <v>5415</v>
      </c>
      <c r="S2314" s="13" t="s">
        <v>31</v>
      </c>
      <c r="T2314" s="13" t="s">
        <v>146</v>
      </c>
      <c r="U2314" s="13" t="s">
        <v>5416</v>
      </c>
      <c r="V2314" s="15">
        <v>7.8</v>
      </c>
      <c r="W2314" s="13">
        <v>3</v>
      </c>
      <c r="X2314" s="13">
        <v>0</v>
      </c>
      <c r="Y2314" s="15">
        <v>2.1059999999999999</v>
      </c>
    </row>
    <row r="2315" spans="1:25" x14ac:dyDescent="0.3">
      <c r="A2315" s="16">
        <v>6971</v>
      </c>
      <c r="B2315" s="16" t="s">
        <v>5417</v>
      </c>
      <c r="C2315" s="21">
        <f>1/COUNTIF(B:B,'Store Data - 2017'!$B2315)</f>
        <v>0.25</v>
      </c>
      <c r="D2315" s="17">
        <v>42997</v>
      </c>
      <c r="E2315" s="17">
        <v>43003</v>
      </c>
      <c r="F2315" s="22" t="str">
        <f>TEXT('Store Data - 2017'!$D2315,"mmmm")</f>
        <v>September</v>
      </c>
      <c r="G2315" s="22" t="str">
        <f>TEXT('Store Data - 2017'!$D2315,"dddd")</f>
        <v>Tuesday</v>
      </c>
      <c r="H2315" s="16" t="s">
        <v>22</v>
      </c>
      <c r="I2315" s="16" t="s">
        <v>2534</v>
      </c>
      <c r="J2315" s="16" t="s">
        <v>2535</v>
      </c>
      <c r="K2315" s="21">
        <f>1/COUNTIF(J:J,'Store Data - 2017'!$J2315)</f>
        <v>0.1111111111111111</v>
      </c>
      <c r="L2315" s="16" t="s">
        <v>25</v>
      </c>
      <c r="M2315" s="16" t="s">
        <v>26</v>
      </c>
      <c r="N2315" s="16" t="s">
        <v>156</v>
      </c>
      <c r="O2315" s="16" t="s">
        <v>157</v>
      </c>
      <c r="P2315" s="16">
        <v>85023</v>
      </c>
      <c r="Q2315" s="16" t="s">
        <v>120</v>
      </c>
      <c r="R2315" s="16" t="s">
        <v>5418</v>
      </c>
      <c r="S2315" s="16" t="s">
        <v>31</v>
      </c>
      <c r="T2315" s="16" t="s">
        <v>70</v>
      </c>
      <c r="U2315" s="16" t="s">
        <v>5419</v>
      </c>
      <c r="V2315" s="18">
        <v>12.624000000000001</v>
      </c>
      <c r="W2315" s="16">
        <v>2</v>
      </c>
      <c r="X2315" s="16">
        <v>0.2</v>
      </c>
      <c r="Y2315" s="18">
        <v>-2.5247999999999999</v>
      </c>
    </row>
    <row r="2316" spans="1:25" x14ac:dyDescent="0.3">
      <c r="A2316" s="13">
        <v>6972</v>
      </c>
      <c r="B2316" s="13" t="s">
        <v>5417</v>
      </c>
      <c r="C2316" s="21">
        <f>1/COUNTIF(B:B,'Store Data - 2017'!$B2316)</f>
        <v>0.25</v>
      </c>
      <c r="D2316" s="14">
        <v>42997</v>
      </c>
      <c r="E2316" s="14">
        <v>43003</v>
      </c>
      <c r="F2316" s="22" t="str">
        <f>TEXT('Store Data - 2017'!$D2316,"mmmm")</f>
        <v>September</v>
      </c>
      <c r="G2316" s="22" t="str">
        <f>TEXT('Store Data - 2017'!$D2316,"dddd")</f>
        <v>Tuesday</v>
      </c>
      <c r="H2316" s="13" t="s">
        <v>22</v>
      </c>
      <c r="I2316" s="13" t="s">
        <v>2534</v>
      </c>
      <c r="J2316" s="13" t="s">
        <v>2535</v>
      </c>
      <c r="K2316" s="21">
        <f>1/COUNTIF(J:J,'Store Data - 2017'!$J2316)</f>
        <v>0.1111111111111111</v>
      </c>
      <c r="L2316" s="13" t="s">
        <v>25</v>
      </c>
      <c r="M2316" s="13" t="s">
        <v>26</v>
      </c>
      <c r="N2316" s="13" t="s">
        <v>156</v>
      </c>
      <c r="O2316" s="13" t="s">
        <v>157</v>
      </c>
      <c r="P2316" s="13">
        <v>85023</v>
      </c>
      <c r="Q2316" s="13" t="s">
        <v>120</v>
      </c>
      <c r="R2316" s="13" t="s">
        <v>2025</v>
      </c>
      <c r="S2316" s="13" t="s">
        <v>61</v>
      </c>
      <c r="T2316" s="13" t="s">
        <v>110</v>
      </c>
      <c r="U2316" s="13" t="s">
        <v>2026</v>
      </c>
      <c r="V2316" s="15">
        <v>89.584000000000003</v>
      </c>
      <c r="W2316" s="13">
        <v>2</v>
      </c>
      <c r="X2316" s="13">
        <v>0.2</v>
      </c>
      <c r="Y2316" s="15">
        <v>4.4791999999999996</v>
      </c>
    </row>
    <row r="2317" spans="1:25" x14ac:dyDescent="0.3">
      <c r="A2317" s="16">
        <v>6973</v>
      </c>
      <c r="B2317" s="16" t="s">
        <v>5417</v>
      </c>
      <c r="C2317" s="21">
        <f>1/COUNTIF(B:B,'Store Data - 2017'!$B2317)</f>
        <v>0.25</v>
      </c>
      <c r="D2317" s="17">
        <v>42997</v>
      </c>
      <c r="E2317" s="17">
        <v>43003</v>
      </c>
      <c r="F2317" s="22" t="str">
        <f>TEXT('Store Data - 2017'!$D2317,"mmmm")</f>
        <v>September</v>
      </c>
      <c r="G2317" s="22" t="str">
        <f>TEXT('Store Data - 2017'!$D2317,"dddd")</f>
        <v>Tuesday</v>
      </c>
      <c r="H2317" s="16" t="s">
        <v>22</v>
      </c>
      <c r="I2317" s="16" t="s">
        <v>2534</v>
      </c>
      <c r="J2317" s="16" t="s">
        <v>2535</v>
      </c>
      <c r="K2317" s="21">
        <f>1/COUNTIF(J:J,'Store Data - 2017'!$J2317)</f>
        <v>0.1111111111111111</v>
      </c>
      <c r="L2317" s="16" t="s">
        <v>25</v>
      </c>
      <c r="M2317" s="16" t="s">
        <v>26</v>
      </c>
      <c r="N2317" s="16" t="s">
        <v>156</v>
      </c>
      <c r="O2317" s="16" t="s">
        <v>157</v>
      </c>
      <c r="P2317" s="16">
        <v>85023</v>
      </c>
      <c r="Q2317" s="16" t="s">
        <v>120</v>
      </c>
      <c r="R2317" s="16" t="s">
        <v>5420</v>
      </c>
      <c r="S2317" s="16" t="s">
        <v>61</v>
      </c>
      <c r="T2317" s="16" t="s">
        <v>62</v>
      </c>
      <c r="U2317" s="16" t="s">
        <v>5421</v>
      </c>
      <c r="V2317" s="18">
        <v>471.92</v>
      </c>
      <c r="W2317" s="16">
        <v>2</v>
      </c>
      <c r="X2317" s="16">
        <v>0.2</v>
      </c>
      <c r="Y2317" s="18">
        <v>29.495000000000001</v>
      </c>
    </row>
    <row r="2318" spans="1:25" x14ac:dyDescent="0.3">
      <c r="A2318" s="13">
        <v>6974</v>
      </c>
      <c r="B2318" s="13" t="s">
        <v>5417</v>
      </c>
      <c r="C2318" s="21">
        <f>1/COUNTIF(B:B,'Store Data - 2017'!$B2318)</f>
        <v>0.25</v>
      </c>
      <c r="D2318" s="14">
        <v>42997</v>
      </c>
      <c r="E2318" s="14">
        <v>43003</v>
      </c>
      <c r="F2318" s="22" t="str">
        <f>TEXT('Store Data - 2017'!$D2318,"mmmm")</f>
        <v>September</v>
      </c>
      <c r="G2318" s="22" t="str">
        <f>TEXT('Store Data - 2017'!$D2318,"dddd")</f>
        <v>Tuesday</v>
      </c>
      <c r="H2318" s="13" t="s">
        <v>22</v>
      </c>
      <c r="I2318" s="13" t="s">
        <v>2534</v>
      </c>
      <c r="J2318" s="13" t="s">
        <v>2535</v>
      </c>
      <c r="K2318" s="21">
        <f>1/COUNTIF(J:J,'Store Data - 2017'!$J2318)</f>
        <v>0.1111111111111111</v>
      </c>
      <c r="L2318" s="13" t="s">
        <v>25</v>
      </c>
      <c r="M2318" s="13" t="s">
        <v>26</v>
      </c>
      <c r="N2318" s="13" t="s">
        <v>156</v>
      </c>
      <c r="O2318" s="13" t="s">
        <v>157</v>
      </c>
      <c r="P2318" s="13">
        <v>85023</v>
      </c>
      <c r="Q2318" s="13" t="s">
        <v>120</v>
      </c>
      <c r="R2318" s="13" t="s">
        <v>5422</v>
      </c>
      <c r="S2318" s="13" t="s">
        <v>31</v>
      </c>
      <c r="T2318" s="13" t="s">
        <v>84</v>
      </c>
      <c r="U2318" s="13" t="s">
        <v>5423</v>
      </c>
      <c r="V2318" s="15">
        <v>18.18</v>
      </c>
      <c r="W2318" s="13">
        <v>4</v>
      </c>
      <c r="X2318" s="13">
        <v>0.7</v>
      </c>
      <c r="Y2318" s="15">
        <v>-13.938000000000001</v>
      </c>
    </row>
    <row r="2319" spans="1:25" x14ac:dyDescent="0.3">
      <c r="A2319" s="16">
        <v>6975</v>
      </c>
      <c r="B2319" s="16" t="s">
        <v>5424</v>
      </c>
      <c r="C2319" s="21">
        <f>1/COUNTIF(B:B,'Store Data - 2017'!$B2319)</f>
        <v>1</v>
      </c>
      <c r="D2319" s="17">
        <v>42993</v>
      </c>
      <c r="E2319" s="17">
        <v>42997</v>
      </c>
      <c r="F2319" s="22" t="str">
        <f>TEXT('Store Data - 2017'!$D2319,"mmmm")</f>
        <v>September</v>
      </c>
      <c r="G2319" s="22" t="str">
        <f>TEXT('Store Data - 2017'!$D2319,"dddd")</f>
        <v>Friday</v>
      </c>
      <c r="H2319" s="16" t="s">
        <v>22</v>
      </c>
      <c r="I2319" s="16" t="s">
        <v>5425</v>
      </c>
      <c r="J2319" s="16" t="s">
        <v>5426</v>
      </c>
      <c r="K2319" s="21">
        <f>1/COUNTIF(J:J,'Store Data - 2017'!$J2319)</f>
        <v>1</v>
      </c>
      <c r="L2319" s="16" t="s">
        <v>25</v>
      </c>
      <c r="M2319" s="16" t="s">
        <v>26</v>
      </c>
      <c r="N2319" s="16" t="s">
        <v>49</v>
      </c>
      <c r="O2319" s="16" t="s">
        <v>50</v>
      </c>
      <c r="P2319" s="16">
        <v>77095</v>
      </c>
      <c r="Q2319" s="16" t="s">
        <v>51</v>
      </c>
      <c r="R2319" s="16" t="s">
        <v>4985</v>
      </c>
      <c r="S2319" s="16" t="s">
        <v>31</v>
      </c>
      <c r="T2319" s="16" t="s">
        <v>146</v>
      </c>
      <c r="U2319" s="16" t="s">
        <v>4986</v>
      </c>
      <c r="V2319" s="18">
        <v>31.744</v>
      </c>
      <c r="W2319" s="16">
        <v>2</v>
      </c>
      <c r="X2319" s="16">
        <v>0.2</v>
      </c>
      <c r="Y2319" s="18">
        <v>8.3328000000000007</v>
      </c>
    </row>
    <row r="2320" spans="1:25" x14ac:dyDescent="0.3">
      <c r="A2320" s="13">
        <v>6979</v>
      </c>
      <c r="B2320" s="13" t="s">
        <v>5427</v>
      </c>
      <c r="C2320" s="21">
        <f>1/COUNTIF(B:B,'Store Data - 2017'!$B2320)</f>
        <v>1</v>
      </c>
      <c r="D2320" s="14">
        <v>43064</v>
      </c>
      <c r="E2320" s="14">
        <v>43068</v>
      </c>
      <c r="F2320" s="22" t="str">
        <f>TEXT('Store Data - 2017'!$D2320,"mmmm")</f>
        <v>November</v>
      </c>
      <c r="G2320" s="22" t="str">
        <f>TEXT('Store Data - 2017'!$D2320,"dddd")</f>
        <v>Saturday</v>
      </c>
      <c r="H2320" s="13" t="s">
        <v>35</v>
      </c>
      <c r="I2320" s="13" t="s">
        <v>1231</v>
      </c>
      <c r="J2320" s="13" t="s">
        <v>1232</v>
      </c>
      <c r="K2320" s="21">
        <f>1/COUNTIF(J:J,'Store Data - 2017'!$J2320)</f>
        <v>0.16666666666666666</v>
      </c>
      <c r="L2320" s="13" t="s">
        <v>25</v>
      </c>
      <c r="M2320" s="13" t="s">
        <v>26</v>
      </c>
      <c r="N2320" s="13" t="s">
        <v>844</v>
      </c>
      <c r="O2320" s="13" t="s">
        <v>353</v>
      </c>
      <c r="P2320" s="13">
        <v>30318</v>
      </c>
      <c r="Q2320" s="13" t="s">
        <v>29</v>
      </c>
      <c r="R2320" s="13" t="s">
        <v>414</v>
      </c>
      <c r="S2320" s="13" t="s">
        <v>31</v>
      </c>
      <c r="T2320" s="13" t="s">
        <v>32</v>
      </c>
      <c r="U2320" s="13" t="s">
        <v>415</v>
      </c>
      <c r="V2320" s="15">
        <v>48.87</v>
      </c>
      <c r="W2320" s="13">
        <v>9</v>
      </c>
      <c r="X2320" s="13">
        <v>0</v>
      </c>
      <c r="Y2320" s="15">
        <v>23.946300000000001</v>
      </c>
    </row>
    <row r="2321" spans="1:25" x14ac:dyDescent="0.3">
      <c r="A2321" s="16">
        <v>6980</v>
      </c>
      <c r="B2321" s="16" t="s">
        <v>5428</v>
      </c>
      <c r="C2321" s="21">
        <f>1/COUNTIF(B:B,'Store Data - 2017'!$B2321)</f>
        <v>1</v>
      </c>
      <c r="D2321" s="17">
        <v>42749</v>
      </c>
      <c r="E2321" s="17">
        <v>42754</v>
      </c>
      <c r="F2321" s="22" t="str">
        <f>TEXT('Store Data - 2017'!$D2321,"mmmm")</f>
        <v>January</v>
      </c>
      <c r="G2321" s="22" t="str">
        <f>TEXT('Store Data - 2017'!$D2321,"dddd")</f>
        <v>Saturday</v>
      </c>
      <c r="H2321" s="16" t="s">
        <v>22</v>
      </c>
      <c r="I2321" s="16" t="s">
        <v>4115</v>
      </c>
      <c r="J2321" s="16" t="s">
        <v>4116</v>
      </c>
      <c r="K2321" s="21">
        <f>1/COUNTIF(J:J,'Store Data - 2017'!$J2321)</f>
        <v>0.1111111111111111</v>
      </c>
      <c r="L2321" s="16" t="s">
        <v>25</v>
      </c>
      <c r="M2321" s="16" t="s">
        <v>26</v>
      </c>
      <c r="N2321" s="16" t="s">
        <v>452</v>
      </c>
      <c r="O2321" s="16" t="s">
        <v>134</v>
      </c>
      <c r="P2321" s="16">
        <v>90036</v>
      </c>
      <c r="Q2321" s="16" t="s">
        <v>120</v>
      </c>
      <c r="R2321" s="16" t="s">
        <v>5193</v>
      </c>
      <c r="S2321" s="16" t="s">
        <v>31</v>
      </c>
      <c r="T2321" s="16" t="s">
        <v>32</v>
      </c>
      <c r="U2321" s="16" t="s">
        <v>5194</v>
      </c>
      <c r="V2321" s="18">
        <v>154.9</v>
      </c>
      <c r="W2321" s="16">
        <v>5</v>
      </c>
      <c r="X2321" s="16">
        <v>0</v>
      </c>
      <c r="Y2321" s="18">
        <v>69.704999999999998</v>
      </c>
    </row>
    <row r="2322" spans="1:25" x14ac:dyDescent="0.3">
      <c r="A2322" s="13">
        <v>6989</v>
      </c>
      <c r="B2322" s="13" t="s">
        <v>5429</v>
      </c>
      <c r="C2322" s="21">
        <f>1/COUNTIF(B:B,'Store Data - 2017'!$B2322)</f>
        <v>1</v>
      </c>
      <c r="D2322" s="14">
        <v>43050</v>
      </c>
      <c r="E2322" s="14">
        <v>43055</v>
      </c>
      <c r="F2322" s="22" t="str">
        <f>TEXT('Store Data - 2017'!$D2322,"mmmm")</f>
        <v>November</v>
      </c>
      <c r="G2322" s="22" t="str">
        <f>TEXT('Store Data - 2017'!$D2322,"dddd")</f>
        <v>Saturday</v>
      </c>
      <c r="H2322" s="13" t="s">
        <v>35</v>
      </c>
      <c r="I2322" s="13" t="s">
        <v>486</v>
      </c>
      <c r="J2322" s="13" t="s">
        <v>487</v>
      </c>
      <c r="K2322" s="21">
        <f>1/COUNTIF(J:J,'Store Data - 2017'!$J2322)</f>
        <v>0.125</v>
      </c>
      <c r="L2322" s="13" t="s">
        <v>57</v>
      </c>
      <c r="M2322" s="13" t="s">
        <v>26</v>
      </c>
      <c r="N2322" s="13" t="s">
        <v>2732</v>
      </c>
      <c r="O2322" s="13" t="s">
        <v>68</v>
      </c>
      <c r="P2322" s="13">
        <v>33311</v>
      </c>
      <c r="Q2322" s="13" t="s">
        <v>29</v>
      </c>
      <c r="R2322" s="13" t="s">
        <v>5430</v>
      </c>
      <c r="S2322" s="13" t="s">
        <v>31</v>
      </c>
      <c r="T2322" s="13" t="s">
        <v>190</v>
      </c>
      <c r="U2322" s="13" t="s">
        <v>5431</v>
      </c>
      <c r="V2322" s="15">
        <v>1158.1199999999999</v>
      </c>
      <c r="W2322" s="13">
        <v>5</v>
      </c>
      <c r="X2322" s="13">
        <v>0.2</v>
      </c>
      <c r="Y2322" s="15">
        <v>130.2885</v>
      </c>
    </row>
    <row r="2323" spans="1:25" x14ac:dyDescent="0.3">
      <c r="A2323" s="16">
        <v>6990</v>
      </c>
      <c r="B2323" s="16" t="s">
        <v>5432</v>
      </c>
      <c r="C2323" s="21">
        <f>1/COUNTIF(B:B,'Store Data - 2017'!$B2323)</f>
        <v>1</v>
      </c>
      <c r="D2323" s="17">
        <v>43080</v>
      </c>
      <c r="E2323" s="17">
        <v>43082</v>
      </c>
      <c r="F2323" s="22" t="str">
        <f>TEXT('Store Data - 2017'!$D2323,"mmmm")</f>
        <v>December</v>
      </c>
      <c r="G2323" s="22" t="str">
        <f>TEXT('Store Data - 2017'!$D2323,"dddd")</f>
        <v>Monday</v>
      </c>
      <c r="H2323" s="16" t="s">
        <v>80</v>
      </c>
      <c r="I2323" s="16" t="s">
        <v>5433</v>
      </c>
      <c r="J2323" s="16" t="s">
        <v>5434</v>
      </c>
      <c r="K2323" s="21">
        <f>1/COUNTIF(J:J,'Store Data - 2017'!$J2323)</f>
        <v>0.16666666666666666</v>
      </c>
      <c r="L2323" s="16" t="s">
        <v>25</v>
      </c>
      <c r="M2323" s="16" t="s">
        <v>26</v>
      </c>
      <c r="N2323" s="16" t="s">
        <v>5435</v>
      </c>
      <c r="O2323" s="16" t="s">
        <v>50</v>
      </c>
      <c r="P2323" s="16">
        <v>79605</v>
      </c>
      <c r="Q2323" s="16" t="s">
        <v>51</v>
      </c>
      <c r="R2323" s="16" t="s">
        <v>5436</v>
      </c>
      <c r="S2323" s="16" t="s">
        <v>31</v>
      </c>
      <c r="T2323" s="16" t="s">
        <v>190</v>
      </c>
      <c r="U2323" s="16" t="s">
        <v>5437</v>
      </c>
      <c r="V2323" s="18">
        <v>1.3919999999999999</v>
      </c>
      <c r="W2323" s="16">
        <v>2</v>
      </c>
      <c r="X2323" s="16">
        <v>0.8</v>
      </c>
      <c r="Y2323" s="18">
        <v>-3.7584</v>
      </c>
    </row>
    <row r="2324" spans="1:25" x14ac:dyDescent="0.3">
      <c r="A2324" s="13">
        <v>6997</v>
      </c>
      <c r="B2324" s="13" t="s">
        <v>5438</v>
      </c>
      <c r="C2324" s="21">
        <f>1/COUNTIF(B:B,'Store Data - 2017'!$B2324)</f>
        <v>0.5</v>
      </c>
      <c r="D2324" s="14">
        <v>43092</v>
      </c>
      <c r="E2324" s="14">
        <v>43094</v>
      </c>
      <c r="F2324" s="22" t="str">
        <f>TEXT('Store Data - 2017'!$D2324,"mmmm")</f>
        <v>December</v>
      </c>
      <c r="G2324" s="22" t="str">
        <f>TEXT('Store Data - 2017'!$D2324,"dddd")</f>
        <v>Saturday</v>
      </c>
      <c r="H2324" s="13" t="s">
        <v>35</v>
      </c>
      <c r="I2324" s="13" t="s">
        <v>2168</v>
      </c>
      <c r="J2324" s="13" t="s">
        <v>2169</v>
      </c>
      <c r="K2324" s="21">
        <f>1/COUNTIF(J:J,'Store Data - 2017'!$J2324)</f>
        <v>0.16666666666666666</v>
      </c>
      <c r="L2324" s="13" t="s">
        <v>57</v>
      </c>
      <c r="M2324" s="13" t="s">
        <v>26</v>
      </c>
      <c r="N2324" s="13" t="s">
        <v>1168</v>
      </c>
      <c r="O2324" s="13" t="s">
        <v>59</v>
      </c>
      <c r="P2324" s="13">
        <v>61107</v>
      </c>
      <c r="Q2324" s="13" t="s">
        <v>51</v>
      </c>
      <c r="R2324" s="13" t="s">
        <v>5439</v>
      </c>
      <c r="S2324" s="13" t="s">
        <v>31</v>
      </c>
      <c r="T2324" s="13" t="s">
        <v>84</v>
      </c>
      <c r="U2324" s="13" t="s">
        <v>5440</v>
      </c>
      <c r="V2324" s="15">
        <v>13.84</v>
      </c>
      <c r="W2324" s="13">
        <v>4</v>
      </c>
      <c r="X2324" s="13">
        <v>0.8</v>
      </c>
      <c r="Y2324" s="15">
        <v>-22.143999999999998</v>
      </c>
    </row>
    <row r="2325" spans="1:25" x14ac:dyDescent="0.3">
      <c r="A2325" s="16">
        <v>6998</v>
      </c>
      <c r="B2325" s="16" t="s">
        <v>5438</v>
      </c>
      <c r="C2325" s="21">
        <f>1/COUNTIF(B:B,'Store Data - 2017'!$B2325)</f>
        <v>0.5</v>
      </c>
      <c r="D2325" s="17">
        <v>43092</v>
      </c>
      <c r="E2325" s="17">
        <v>43094</v>
      </c>
      <c r="F2325" s="22" t="str">
        <f>TEXT('Store Data - 2017'!$D2325,"mmmm")</f>
        <v>December</v>
      </c>
      <c r="G2325" s="22" t="str">
        <f>TEXT('Store Data - 2017'!$D2325,"dddd")</f>
        <v>Saturday</v>
      </c>
      <c r="H2325" s="16" t="s">
        <v>35</v>
      </c>
      <c r="I2325" s="16" t="s">
        <v>2168</v>
      </c>
      <c r="J2325" s="16" t="s">
        <v>2169</v>
      </c>
      <c r="K2325" s="21">
        <f>1/COUNTIF(J:J,'Store Data - 2017'!$J2325)</f>
        <v>0.16666666666666666</v>
      </c>
      <c r="L2325" s="16" t="s">
        <v>57</v>
      </c>
      <c r="M2325" s="16" t="s">
        <v>26</v>
      </c>
      <c r="N2325" s="16" t="s">
        <v>1168</v>
      </c>
      <c r="O2325" s="16" t="s">
        <v>59</v>
      </c>
      <c r="P2325" s="16">
        <v>61107</v>
      </c>
      <c r="Q2325" s="16" t="s">
        <v>51</v>
      </c>
      <c r="R2325" s="16" t="s">
        <v>1811</v>
      </c>
      <c r="S2325" s="16" t="s">
        <v>31</v>
      </c>
      <c r="T2325" s="16" t="s">
        <v>32</v>
      </c>
      <c r="U2325" s="16" t="s">
        <v>1812</v>
      </c>
      <c r="V2325" s="18">
        <v>175.87200000000001</v>
      </c>
      <c r="W2325" s="16">
        <v>4</v>
      </c>
      <c r="X2325" s="16">
        <v>0.2</v>
      </c>
      <c r="Y2325" s="18">
        <v>63.753599999999999</v>
      </c>
    </row>
    <row r="2326" spans="1:25" x14ac:dyDescent="0.3">
      <c r="A2326" s="13">
        <v>7000</v>
      </c>
      <c r="B2326" s="13" t="s">
        <v>5441</v>
      </c>
      <c r="C2326" s="21">
        <f>1/COUNTIF(B:B,'Store Data - 2017'!$B2326)</f>
        <v>0.5</v>
      </c>
      <c r="D2326" s="14">
        <v>42881</v>
      </c>
      <c r="E2326" s="14">
        <v>42884</v>
      </c>
      <c r="F2326" s="22" t="str">
        <f>TEXT('Store Data - 2017'!$D2326,"mmmm")</f>
        <v>May</v>
      </c>
      <c r="G2326" s="22" t="str">
        <f>TEXT('Store Data - 2017'!$D2326,"dddd")</f>
        <v>Friday</v>
      </c>
      <c r="H2326" s="13" t="s">
        <v>80</v>
      </c>
      <c r="I2326" s="13" t="s">
        <v>430</v>
      </c>
      <c r="J2326" s="13" t="s">
        <v>431</v>
      </c>
      <c r="K2326" s="21">
        <f>1/COUNTIF(J:J,'Store Data - 2017'!$J2326)</f>
        <v>0.25</v>
      </c>
      <c r="L2326" s="13" t="s">
        <v>57</v>
      </c>
      <c r="M2326" s="13" t="s">
        <v>26</v>
      </c>
      <c r="N2326" s="13" t="s">
        <v>1327</v>
      </c>
      <c r="O2326" s="13" t="s">
        <v>446</v>
      </c>
      <c r="P2326" s="13">
        <v>40214</v>
      </c>
      <c r="Q2326" s="13" t="s">
        <v>29</v>
      </c>
      <c r="R2326" s="13" t="s">
        <v>4321</v>
      </c>
      <c r="S2326" s="13" t="s">
        <v>31</v>
      </c>
      <c r="T2326" s="13" t="s">
        <v>190</v>
      </c>
      <c r="U2326" s="13" t="s">
        <v>4322</v>
      </c>
      <c r="V2326" s="15">
        <v>208.44</v>
      </c>
      <c r="W2326" s="13">
        <v>3</v>
      </c>
      <c r="X2326" s="13">
        <v>0</v>
      </c>
      <c r="Y2326" s="15">
        <v>62.531999999999996</v>
      </c>
    </row>
    <row r="2327" spans="1:25" x14ac:dyDescent="0.3">
      <c r="A2327" s="16">
        <v>7001</v>
      </c>
      <c r="B2327" s="16" t="s">
        <v>5441</v>
      </c>
      <c r="C2327" s="21">
        <f>1/COUNTIF(B:B,'Store Data - 2017'!$B2327)</f>
        <v>0.5</v>
      </c>
      <c r="D2327" s="17">
        <v>42881</v>
      </c>
      <c r="E2327" s="17">
        <v>42884</v>
      </c>
      <c r="F2327" s="22" t="str">
        <f>TEXT('Store Data - 2017'!$D2327,"mmmm")</f>
        <v>May</v>
      </c>
      <c r="G2327" s="22" t="str">
        <f>TEXT('Store Data - 2017'!$D2327,"dddd")</f>
        <v>Friday</v>
      </c>
      <c r="H2327" s="16" t="s">
        <v>80</v>
      </c>
      <c r="I2327" s="16" t="s">
        <v>430</v>
      </c>
      <c r="J2327" s="16" t="s">
        <v>431</v>
      </c>
      <c r="K2327" s="21">
        <f>1/COUNTIF(J:J,'Store Data - 2017'!$J2327)</f>
        <v>0.25</v>
      </c>
      <c r="L2327" s="16" t="s">
        <v>57</v>
      </c>
      <c r="M2327" s="16" t="s">
        <v>26</v>
      </c>
      <c r="N2327" s="16" t="s">
        <v>1327</v>
      </c>
      <c r="O2327" s="16" t="s">
        <v>446</v>
      </c>
      <c r="P2327" s="16">
        <v>40214</v>
      </c>
      <c r="Q2327" s="16" t="s">
        <v>29</v>
      </c>
      <c r="R2327" s="16" t="s">
        <v>4136</v>
      </c>
      <c r="S2327" s="16" t="s">
        <v>31</v>
      </c>
      <c r="T2327" s="16" t="s">
        <v>725</v>
      </c>
      <c r="U2327" s="16" t="s">
        <v>4137</v>
      </c>
      <c r="V2327" s="18">
        <v>25.76</v>
      </c>
      <c r="W2327" s="16">
        <v>2</v>
      </c>
      <c r="X2327" s="16">
        <v>0</v>
      </c>
      <c r="Y2327" s="18">
        <v>0.77280000000000004</v>
      </c>
    </row>
    <row r="2328" spans="1:25" x14ac:dyDescent="0.3">
      <c r="A2328" s="13">
        <v>7014</v>
      </c>
      <c r="B2328" s="13" t="s">
        <v>5442</v>
      </c>
      <c r="C2328" s="21">
        <f>1/COUNTIF(B:B,'Store Data - 2017'!$B2328)</f>
        <v>1</v>
      </c>
      <c r="D2328" s="14">
        <v>43078</v>
      </c>
      <c r="E2328" s="14">
        <v>43080</v>
      </c>
      <c r="F2328" s="22" t="str">
        <f>TEXT('Store Data - 2017'!$D2328,"mmmm")</f>
        <v>December</v>
      </c>
      <c r="G2328" s="22" t="str">
        <f>TEXT('Store Data - 2017'!$D2328,"dddd")</f>
        <v>Saturday</v>
      </c>
      <c r="H2328" s="13" t="s">
        <v>35</v>
      </c>
      <c r="I2328" s="13" t="s">
        <v>2526</v>
      </c>
      <c r="J2328" s="13" t="s">
        <v>2527</v>
      </c>
      <c r="K2328" s="21">
        <f>1/COUNTIF(J:J,'Store Data - 2017'!$J2328)</f>
        <v>0.2</v>
      </c>
      <c r="L2328" s="13" t="s">
        <v>48</v>
      </c>
      <c r="M2328" s="13" t="s">
        <v>26</v>
      </c>
      <c r="N2328" s="13" t="s">
        <v>2216</v>
      </c>
      <c r="O2328" s="13" t="s">
        <v>134</v>
      </c>
      <c r="P2328" s="13">
        <v>93905</v>
      </c>
      <c r="Q2328" s="13" t="s">
        <v>120</v>
      </c>
      <c r="R2328" s="13" t="s">
        <v>3821</v>
      </c>
      <c r="S2328" s="13" t="s">
        <v>42</v>
      </c>
      <c r="T2328" s="13" t="s">
        <v>425</v>
      </c>
      <c r="U2328" s="13" t="s">
        <v>3822</v>
      </c>
      <c r="V2328" s="15">
        <v>148.25700000000001</v>
      </c>
      <c r="W2328" s="13">
        <v>3</v>
      </c>
      <c r="X2328" s="13">
        <v>0.15</v>
      </c>
      <c r="Y2328" s="15">
        <v>15.697800000000001</v>
      </c>
    </row>
    <row r="2329" spans="1:25" x14ac:dyDescent="0.3">
      <c r="A2329" s="16">
        <v>7026</v>
      </c>
      <c r="B2329" s="16" t="s">
        <v>5443</v>
      </c>
      <c r="C2329" s="21">
        <f>1/COUNTIF(B:B,'Store Data - 2017'!$B2329)</f>
        <v>0.5</v>
      </c>
      <c r="D2329" s="17">
        <v>42772</v>
      </c>
      <c r="E2329" s="17">
        <v>42778</v>
      </c>
      <c r="F2329" s="22" t="str">
        <f>TEXT('Store Data - 2017'!$D2329,"mmmm")</f>
        <v>February</v>
      </c>
      <c r="G2329" s="22" t="str">
        <f>TEXT('Store Data - 2017'!$D2329,"dddd")</f>
        <v>Monday</v>
      </c>
      <c r="H2329" s="16" t="s">
        <v>22</v>
      </c>
      <c r="I2329" s="16" t="s">
        <v>5444</v>
      </c>
      <c r="J2329" s="16" t="s">
        <v>5445</v>
      </c>
      <c r="K2329" s="21">
        <f>1/COUNTIF(J:J,'Store Data - 2017'!$J2329)</f>
        <v>0.5</v>
      </c>
      <c r="L2329" s="16" t="s">
        <v>57</v>
      </c>
      <c r="M2329" s="16" t="s">
        <v>26</v>
      </c>
      <c r="N2329" s="16" t="s">
        <v>126</v>
      </c>
      <c r="O2329" s="16" t="s">
        <v>127</v>
      </c>
      <c r="P2329" s="16">
        <v>10024</v>
      </c>
      <c r="Q2329" s="16" t="s">
        <v>40</v>
      </c>
      <c r="R2329" s="16" t="s">
        <v>667</v>
      </c>
      <c r="S2329" s="16" t="s">
        <v>61</v>
      </c>
      <c r="T2329" s="16" t="s">
        <v>62</v>
      </c>
      <c r="U2329" s="16" t="s">
        <v>668</v>
      </c>
      <c r="V2329" s="18">
        <v>227.46</v>
      </c>
      <c r="W2329" s="16">
        <v>6</v>
      </c>
      <c r="X2329" s="16">
        <v>0</v>
      </c>
      <c r="Y2329" s="18">
        <v>65.963399999999993</v>
      </c>
    </row>
    <row r="2330" spans="1:25" x14ac:dyDescent="0.3">
      <c r="A2330" s="13">
        <v>7027</v>
      </c>
      <c r="B2330" s="13" t="s">
        <v>5443</v>
      </c>
      <c r="C2330" s="21">
        <f>1/COUNTIF(B:B,'Store Data - 2017'!$B2330)</f>
        <v>0.5</v>
      </c>
      <c r="D2330" s="14">
        <v>42772</v>
      </c>
      <c r="E2330" s="14">
        <v>42778</v>
      </c>
      <c r="F2330" s="22" t="str">
        <f>TEXT('Store Data - 2017'!$D2330,"mmmm")</f>
        <v>February</v>
      </c>
      <c r="G2330" s="22" t="str">
        <f>TEXT('Store Data - 2017'!$D2330,"dddd")</f>
        <v>Monday</v>
      </c>
      <c r="H2330" s="13" t="s">
        <v>22</v>
      </c>
      <c r="I2330" s="13" t="s">
        <v>5444</v>
      </c>
      <c r="J2330" s="13" t="s">
        <v>5445</v>
      </c>
      <c r="K2330" s="21">
        <f>1/COUNTIF(J:J,'Store Data - 2017'!$J2330)</f>
        <v>0.5</v>
      </c>
      <c r="L2330" s="13" t="s">
        <v>57</v>
      </c>
      <c r="M2330" s="13" t="s">
        <v>26</v>
      </c>
      <c r="N2330" s="13" t="s">
        <v>126</v>
      </c>
      <c r="O2330" s="13" t="s">
        <v>127</v>
      </c>
      <c r="P2330" s="13">
        <v>10024</v>
      </c>
      <c r="Q2330" s="13" t="s">
        <v>40</v>
      </c>
      <c r="R2330" s="13" t="s">
        <v>5308</v>
      </c>
      <c r="S2330" s="13" t="s">
        <v>31</v>
      </c>
      <c r="T2330" s="13" t="s">
        <v>84</v>
      </c>
      <c r="U2330" s="13" t="s">
        <v>5309</v>
      </c>
      <c r="V2330" s="15">
        <v>46.24</v>
      </c>
      <c r="W2330" s="13">
        <v>4</v>
      </c>
      <c r="X2330" s="13">
        <v>0.2</v>
      </c>
      <c r="Y2330" s="15">
        <v>15.606</v>
      </c>
    </row>
    <row r="2331" spans="1:25" x14ac:dyDescent="0.3">
      <c r="A2331" s="16">
        <v>7028</v>
      </c>
      <c r="B2331" s="16" t="s">
        <v>5446</v>
      </c>
      <c r="C2331" s="21">
        <f>1/COUNTIF(B:B,'Store Data - 2017'!$B2331)</f>
        <v>1</v>
      </c>
      <c r="D2331" s="17">
        <v>42764</v>
      </c>
      <c r="E2331" s="17">
        <v>42771</v>
      </c>
      <c r="F2331" s="22" t="str">
        <f>TEXT('Store Data - 2017'!$D2331,"mmmm")</f>
        <v>January</v>
      </c>
      <c r="G2331" s="22" t="str">
        <f>TEXT('Store Data - 2017'!$D2331,"dddd")</f>
        <v>Sunday</v>
      </c>
      <c r="H2331" s="16" t="s">
        <v>22</v>
      </c>
      <c r="I2331" s="16" t="s">
        <v>1741</v>
      </c>
      <c r="J2331" s="16" t="s">
        <v>1742</v>
      </c>
      <c r="K2331" s="21">
        <f>1/COUNTIF(J:J,'Store Data - 2017'!$J2331)</f>
        <v>0.33333333333333331</v>
      </c>
      <c r="L2331" s="16" t="s">
        <v>25</v>
      </c>
      <c r="M2331" s="16" t="s">
        <v>26</v>
      </c>
      <c r="N2331" s="16" t="s">
        <v>126</v>
      </c>
      <c r="O2331" s="16" t="s">
        <v>127</v>
      </c>
      <c r="P2331" s="16">
        <v>10011</v>
      </c>
      <c r="Q2331" s="16" t="s">
        <v>40</v>
      </c>
      <c r="R2331" s="16" t="s">
        <v>990</v>
      </c>
      <c r="S2331" s="16" t="s">
        <v>31</v>
      </c>
      <c r="T2331" s="16" t="s">
        <v>113</v>
      </c>
      <c r="U2331" s="16" t="s">
        <v>991</v>
      </c>
      <c r="V2331" s="18">
        <v>5.22</v>
      </c>
      <c r="W2331" s="16">
        <v>2</v>
      </c>
      <c r="X2331" s="16">
        <v>0</v>
      </c>
      <c r="Y2331" s="18">
        <v>2.4011999999999998</v>
      </c>
    </row>
    <row r="2332" spans="1:25" x14ac:dyDescent="0.3">
      <c r="A2332" s="13">
        <v>7036</v>
      </c>
      <c r="B2332" s="13" t="s">
        <v>5447</v>
      </c>
      <c r="C2332" s="21">
        <f>1/COUNTIF(B:B,'Store Data - 2017'!$B2332)</f>
        <v>1</v>
      </c>
      <c r="D2332" s="14">
        <v>43048</v>
      </c>
      <c r="E2332" s="14">
        <v>43052</v>
      </c>
      <c r="F2332" s="22" t="str">
        <f>TEXT('Store Data - 2017'!$D2332,"mmmm")</f>
        <v>November</v>
      </c>
      <c r="G2332" s="22" t="str">
        <f>TEXT('Store Data - 2017'!$D2332,"dddd")</f>
        <v>Thursday</v>
      </c>
      <c r="H2332" s="13" t="s">
        <v>22</v>
      </c>
      <c r="I2332" s="13" t="s">
        <v>1819</v>
      </c>
      <c r="J2332" s="13" t="s">
        <v>1820</v>
      </c>
      <c r="K2332" s="21">
        <f>1/COUNTIF(J:J,'Store Data - 2017'!$J2332)</f>
        <v>0.1111111111111111</v>
      </c>
      <c r="L2332" s="13" t="s">
        <v>57</v>
      </c>
      <c r="M2332" s="13" t="s">
        <v>26</v>
      </c>
      <c r="N2332" s="13" t="s">
        <v>876</v>
      </c>
      <c r="O2332" s="13" t="s">
        <v>134</v>
      </c>
      <c r="P2332" s="13">
        <v>92105</v>
      </c>
      <c r="Q2332" s="13" t="s">
        <v>120</v>
      </c>
      <c r="R2332" s="13" t="s">
        <v>2213</v>
      </c>
      <c r="S2332" s="13" t="s">
        <v>42</v>
      </c>
      <c r="T2332" s="13" t="s">
        <v>43</v>
      </c>
      <c r="U2332" s="13" t="s">
        <v>2214</v>
      </c>
      <c r="V2332" s="15">
        <v>523.39200000000005</v>
      </c>
      <c r="W2332" s="13">
        <v>3</v>
      </c>
      <c r="X2332" s="13">
        <v>0.2</v>
      </c>
      <c r="Y2332" s="15">
        <v>52.339199999999998</v>
      </c>
    </row>
    <row r="2333" spans="1:25" x14ac:dyDescent="0.3">
      <c r="A2333" s="16">
        <v>7038</v>
      </c>
      <c r="B2333" s="16" t="s">
        <v>5448</v>
      </c>
      <c r="C2333" s="21">
        <f>1/COUNTIF(B:B,'Store Data - 2017'!$B2333)</f>
        <v>0.5</v>
      </c>
      <c r="D2333" s="17">
        <v>43000</v>
      </c>
      <c r="E2333" s="17">
        <v>43005</v>
      </c>
      <c r="F2333" s="22" t="str">
        <f>TEXT('Store Data - 2017'!$D2333,"mmmm")</f>
        <v>September</v>
      </c>
      <c r="G2333" s="22" t="str">
        <f>TEXT('Store Data - 2017'!$D2333,"dddd")</f>
        <v>Friday</v>
      </c>
      <c r="H2333" s="16" t="s">
        <v>22</v>
      </c>
      <c r="I2333" s="16" t="s">
        <v>5449</v>
      </c>
      <c r="J2333" s="16" t="s">
        <v>5450</v>
      </c>
      <c r="K2333" s="21">
        <f>1/COUNTIF(J:J,'Store Data - 2017'!$J2333)</f>
        <v>0.33333333333333331</v>
      </c>
      <c r="L2333" s="16" t="s">
        <v>25</v>
      </c>
      <c r="M2333" s="16" t="s">
        <v>26</v>
      </c>
      <c r="N2333" s="16" t="s">
        <v>2390</v>
      </c>
      <c r="O2333" s="16" t="s">
        <v>353</v>
      </c>
      <c r="P2333" s="16">
        <v>30080</v>
      </c>
      <c r="Q2333" s="16" t="s">
        <v>29</v>
      </c>
      <c r="R2333" s="16" t="s">
        <v>5451</v>
      </c>
      <c r="S2333" s="16" t="s">
        <v>31</v>
      </c>
      <c r="T2333" s="16" t="s">
        <v>32</v>
      </c>
      <c r="U2333" s="16" t="s">
        <v>5452</v>
      </c>
      <c r="V2333" s="18">
        <v>12.96</v>
      </c>
      <c r="W2333" s="16">
        <v>2</v>
      </c>
      <c r="X2333" s="16">
        <v>0</v>
      </c>
      <c r="Y2333" s="18">
        <v>6.2207999999999997</v>
      </c>
    </row>
    <row r="2334" spans="1:25" x14ac:dyDescent="0.3">
      <c r="A2334" s="13">
        <v>7039</v>
      </c>
      <c r="B2334" s="13" t="s">
        <v>5448</v>
      </c>
      <c r="C2334" s="21">
        <f>1/COUNTIF(B:B,'Store Data - 2017'!$B2334)</f>
        <v>0.5</v>
      </c>
      <c r="D2334" s="14">
        <v>43000</v>
      </c>
      <c r="E2334" s="14">
        <v>43005</v>
      </c>
      <c r="F2334" s="22" t="str">
        <f>TEXT('Store Data - 2017'!$D2334,"mmmm")</f>
        <v>September</v>
      </c>
      <c r="G2334" s="22" t="str">
        <f>TEXT('Store Data - 2017'!$D2334,"dddd")</f>
        <v>Friday</v>
      </c>
      <c r="H2334" s="13" t="s">
        <v>22</v>
      </c>
      <c r="I2334" s="13" t="s">
        <v>5449</v>
      </c>
      <c r="J2334" s="13" t="s">
        <v>5450</v>
      </c>
      <c r="K2334" s="21">
        <f>1/COUNTIF(J:J,'Store Data - 2017'!$J2334)</f>
        <v>0.33333333333333331</v>
      </c>
      <c r="L2334" s="13" t="s">
        <v>25</v>
      </c>
      <c r="M2334" s="13" t="s">
        <v>26</v>
      </c>
      <c r="N2334" s="13" t="s">
        <v>2390</v>
      </c>
      <c r="O2334" s="13" t="s">
        <v>353</v>
      </c>
      <c r="P2334" s="13">
        <v>30080</v>
      </c>
      <c r="Q2334" s="13" t="s">
        <v>29</v>
      </c>
      <c r="R2334" s="13" t="s">
        <v>5453</v>
      </c>
      <c r="S2334" s="13" t="s">
        <v>31</v>
      </c>
      <c r="T2334" s="13" t="s">
        <v>146</v>
      </c>
      <c r="U2334" s="13" t="s">
        <v>5454</v>
      </c>
      <c r="V2334" s="15">
        <v>17.940000000000001</v>
      </c>
      <c r="W2334" s="13">
        <v>3</v>
      </c>
      <c r="X2334" s="13">
        <v>0</v>
      </c>
      <c r="Y2334" s="15">
        <v>6.4584000000000001</v>
      </c>
    </row>
    <row r="2335" spans="1:25" x14ac:dyDescent="0.3">
      <c r="A2335" s="16">
        <v>7040</v>
      </c>
      <c r="B2335" s="16" t="s">
        <v>5455</v>
      </c>
      <c r="C2335" s="21">
        <f>1/COUNTIF(B:B,'Store Data - 2017'!$B2335)</f>
        <v>0.33333333333333331</v>
      </c>
      <c r="D2335" s="17">
        <v>43086</v>
      </c>
      <c r="E2335" s="17">
        <v>43092</v>
      </c>
      <c r="F2335" s="22" t="str">
        <f>TEXT('Store Data - 2017'!$D2335,"mmmm")</f>
        <v>December</v>
      </c>
      <c r="G2335" s="22" t="str">
        <f>TEXT('Store Data - 2017'!$D2335,"dddd")</f>
        <v>Sunday</v>
      </c>
      <c r="H2335" s="16" t="s">
        <v>22</v>
      </c>
      <c r="I2335" s="16" t="s">
        <v>677</v>
      </c>
      <c r="J2335" s="16" t="s">
        <v>678</v>
      </c>
      <c r="K2335" s="21">
        <f>1/COUNTIF(J:J,'Store Data - 2017'!$J2335)</f>
        <v>0.16666666666666666</v>
      </c>
      <c r="L2335" s="16" t="s">
        <v>25</v>
      </c>
      <c r="M2335" s="16" t="s">
        <v>26</v>
      </c>
      <c r="N2335" s="16" t="s">
        <v>126</v>
      </c>
      <c r="O2335" s="16" t="s">
        <v>127</v>
      </c>
      <c r="P2335" s="16">
        <v>10009</v>
      </c>
      <c r="Q2335" s="16" t="s">
        <v>40</v>
      </c>
      <c r="R2335" s="16" t="s">
        <v>1596</v>
      </c>
      <c r="S2335" s="16" t="s">
        <v>31</v>
      </c>
      <c r="T2335" s="16" t="s">
        <v>70</v>
      </c>
      <c r="U2335" s="16" t="s">
        <v>1597</v>
      </c>
      <c r="V2335" s="18">
        <v>166.72</v>
      </c>
      <c r="W2335" s="16">
        <v>2</v>
      </c>
      <c r="X2335" s="16">
        <v>0</v>
      </c>
      <c r="Y2335" s="18">
        <v>41.68</v>
      </c>
    </row>
    <row r="2336" spans="1:25" x14ac:dyDescent="0.3">
      <c r="A2336" s="13">
        <v>7041</v>
      </c>
      <c r="B2336" s="13" t="s">
        <v>5455</v>
      </c>
      <c r="C2336" s="21">
        <f>1/COUNTIF(B:B,'Store Data - 2017'!$B2336)</f>
        <v>0.33333333333333331</v>
      </c>
      <c r="D2336" s="14">
        <v>43086</v>
      </c>
      <c r="E2336" s="14">
        <v>43092</v>
      </c>
      <c r="F2336" s="22" t="str">
        <f>TEXT('Store Data - 2017'!$D2336,"mmmm")</f>
        <v>December</v>
      </c>
      <c r="G2336" s="22" t="str">
        <f>TEXT('Store Data - 2017'!$D2336,"dddd")</f>
        <v>Sunday</v>
      </c>
      <c r="H2336" s="13" t="s">
        <v>22</v>
      </c>
      <c r="I2336" s="13" t="s">
        <v>677</v>
      </c>
      <c r="J2336" s="13" t="s">
        <v>678</v>
      </c>
      <c r="K2336" s="21">
        <f>1/COUNTIF(J:J,'Store Data - 2017'!$J2336)</f>
        <v>0.16666666666666666</v>
      </c>
      <c r="L2336" s="13" t="s">
        <v>25</v>
      </c>
      <c r="M2336" s="13" t="s">
        <v>26</v>
      </c>
      <c r="N2336" s="13" t="s">
        <v>126</v>
      </c>
      <c r="O2336" s="13" t="s">
        <v>127</v>
      </c>
      <c r="P2336" s="13">
        <v>10009</v>
      </c>
      <c r="Q2336" s="13" t="s">
        <v>40</v>
      </c>
      <c r="R2336" s="13" t="s">
        <v>3315</v>
      </c>
      <c r="S2336" s="13" t="s">
        <v>31</v>
      </c>
      <c r="T2336" s="13" t="s">
        <v>84</v>
      </c>
      <c r="U2336" s="13" t="s">
        <v>3316</v>
      </c>
      <c r="V2336" s="15">
        <v>24.815999999999999</v>
      </c>
      <c r="W2336" s="13">
        <v>3</v>
      </c>
      <c r="X2336" s="13">
        <v>0.2</v>
      </c>
      <c r="Y2336" s="15">
        <v>8.3754000000000008</v>
      </c>
    </row>
    <row r="2337" spans="1:25" x14ac:dyDescent="0.3">
      <c r="A2337" s="16">
        <v>7042</v>
      </c>
      <c r="B2337" s="16" t="s">
        <v>5455</v>
      </c>
      <c r="C2337" s="21">
        <f>1/COUNTIF(B:B,'Store Data - 2017'!$B2337)</f>
        <v>0.33333333333333331</v>
      </c>
      <c r="D2337" s="17">
        <v>43086</v>
      </c>
      <c r="E2337" s="17">
        <v>43092</v>
      </c>
      <c r="F2337" s="22" t="str">
        <f>TEXT('Store Data - 2017'!$D2337,"mmmm")</f>
        <v>December</v>
      </c>
      <c r="G2337" s="22" t="str">
        <f>TEXT('Store Data - 2017'!$D2337,"dddd")</f>
        <v>Sunday</v>
      </c>
      <c r="H2337" s="16" t="s">
        <v>22</v>
      </c>
      <c r="I2337" s="16" t="s">
        <v>677</v>
      </c>
      <c r="J2337" s="16" t="s">
        <v>678</v>
      </c>
      <c r="K2337" s="21">
        <f>1/COUNTIF(J:J,'Store Data - 2017'!$J2337)</f>
        <v>0.16666666666666666</v>
      </c>
      <c r="L2337" s="16" t="s">
        <v>25</v>
      </c>
      <c r="M2337" s="16" t="s">
        <v>26</v>
      </c>
      <c r="N2337" s="16" t="s">
        <v>126</v>
      </c>
      <c r="O2337" s="16" t="s">
        <v>127</v>
      </c>
      <c r="P2337" s="16">
        <v>10009</v>
      </c>
      <c r="Q2337" s="16" t="s">
        <v>40</v>
      </c>
      <c r="R2337" s="16" t="s">
        <v>5456</v>
      </c>
      <c r="S2337" s="16" t="s">
        <v>42</v>
      </c>
      <c r="T2337" s="16" t="s">
        <v>87</v>
      </c>
      <c r="U2337" s="16" t="s">
        <v>5457</v>
      </c>
      <c r="V2337" s="18">
        <v>124.36</v>
      </c>
      <c r="W2337" s="16">
        <v>2</v>
      </c>
      <c r="X2337" s="16">
        <v>0</v>
      </c>
      <c r="Y2337" s="18">
        <v>27.359200000000001</v>
      </c>
    </row>
    <row r="2338" spans="1:25" x14ac:dyDescent="0.3">
      <c r="A2338" s="13">
        <v>7043</v>
      </c>
      <c r="B2338" s="13" t="s">
        <v>5458</v>
      </c>
      <c r="C2338" s="21">
        <f>1/COUNTIF(B:B,'Store Data - 2017'!$B2338)</f>
        <v>0.33333333333333331</v>
      </c>
      <c r="D2338" s="14">
        <v>42934</v>
      </c>
      <c r="E2338" s="14">
        <v>42939</v>
      </c>
      <c r="F2338" s="22" t="str">
        <f>TEXT('Store Data - 2017'!$D2338,"mmmm")</f>
        <v>July</v>
      </c>
      <c r="G2338" s="22" t="str">
        <f>TEXT('Store Data - 2017'!$D2338,"dddd")</f>
        <v>Tuesday</v>
      </c>
      <c r="H2338" s="13" t="s">
        <v>22</v>
      </c>
      <c r="I2338" s="13" t="s">
        <v>1988</v>
      </c>
      <c r="J2338" s="13" t="s">
        <v>1989</v>
      </c>
      <c r="K2338" s="21">
        <f>1/COUNTIF(J:J,'Store Data - 2017'!$J2338)</f>
        <v>0.05</v>
      </c>
      <c r="L2338" s="13" t="s">
        <v>25</v>
      </c>
      <c r="M2338" s="13" t="s">
        <v>26</v>
      </c>
      <c r="N2338" s="13" t="s">
        <v>38</v>
      </c>
      <c r="O2338" s="13" t="s">
        <v>39</v>
      </c>
      <c r="P2338" s="13">
        <v>19134</v>
      </c>
      <c r="Q2338" s="13" t="s">
        <v>40</v>
      </c>
      <c r="R2338" s="13" t="s">
        <v>5224</v>
      </c>
      <c r="S2338" s="13" t="s">
        <v>61</v>
      </c>
      <c r="T2338" s="13" t="s">
        <v>412</v>
      </c>
      <c r="U2338" s="13" t="s">
        <v>5225</v>
      </c>
      <c r="V2338" s="15">
        <v>599.97</v>
      </c>
      <c r="W2338" s="13">
        <v>5</v>
      </c>
      <c r="X2338" s="13">
        <v>0.4</v>
      </c>
      <c r="Y2338" s="15">
        <v>69.996499999999997</v>
      </c>
    </row>
    <row r="2339" spans="1:25" x14ac:dyDescent="0.3">
      <c r="A2339" s="16">
        <v>7044</v>
      </c>
      <c r="B2339" s="16" t="s">
        <v>5458</v>
      </c>
      <c r="C2339" s="21">
        <f>1/COUNTIF(B:B,'Store Data - 2017'!$B2339)</f>
        <v>0.33333333333333331</v>
      </c>
      <c r="D2339" s="17">
        <v>42934</v>
      </c>
      <c r="E2339" s="17">
        <v>42939</v>
      </c>
      <c r="F2339" s="22" t="str">
        <f>TEXT('Store Data - 2017'!$D2339,"mmmm")</f>
        <v>July</v>
      </c>
      <c r="G2339" s="22" t="str">
        <f>TEXT('Store Data - 2017'!$D2339,"dddd")</f>
        <v>Tuesday</v>
      </c>
      <c r="H2339" s="16" t="s">
        <v>22</v>
      </c>
      <c r="I2339" s="16" t="s">
        <v>1988</v>
      </c>
      <c r="J2339" s="16" t="s">
        <v>1989</v>
      </c>
      <c r="K2339" s="21">
        <f>1/COUNTIF(J:J,'Store Data - 2017'!$J2339)</f>
        <v>0.05</v>
      </c>
      <c r="L2339" s="16" t="s">
        <v>25</v>
      </c>
      <c r="M2339" s="16" t="s">
        <v>26</v>
      </c>
      <c r="N2339" s="16" t="s">
        <v>38</v>
      </c>
      <c r="O2339" s="16" t="s">
        <v>39</v>
      </c>
      <c r="P2339" s="16">
        <v>19134</v>
      </c>
      <c r="Q2339" s="16" t="s">
        <v>40</v>
      </c>
      <c r="R2339" s="16" t="s">
        <v>2919</v>
      </c>
      <c r="S2339" s="16" t="s">
        <v>42</v>
      </c>
      <c r="T2339" s="16" t="s">
        <v>43</v>
      </c>
      <c r="U2339" s="16" t="s">
        <v>2920</v>
      </c>
      <c r="V2339" s="18">
        <v>198.744</v>
      </c>
      <c r="W2339" s="16">
        <v>4</v>
      </c>
      <c r="X2339" s="16">
        <v>0.3</v>
      </c>
      <c r="Y2339" s="18">
        <v>-14.196</v>
      </c>
    </row>
    <row r="2340" spans="1:25" x14ac:dyDescent="0.3">
      <c r="A2340" s="13">
        <v>7045</v>
      </c>
      <c r="B2340" s="13" t="s">
        <v>5458</v>
      </c>
      <c r="C2340" s="21">
        <f>1/COUNTIF(B:B,'Store Data - 2017'!$B2340)</f>
        <v>0.33333333333333331</v>
      </c>
      <c r="D2340" s="14">
        <v>42934</v>
      </c>
      <c r="E2340" s="14">
        <v>42939</v>
      </c>
      <c r="F2340" s="22" t="str">
        <f>TEXT('Store Data - 2017'!$D2340,"mmmm")</f>
        <v>July</v>
      </c>
      <c r="G2340" s="22" t="str">
        <f>TEXT('Store Data - 2017'!$D2340,"dddd")</f>
        <v>Tuesday</v>
      </c>
      <c r="H2340" s="13" t="s">
        <v>22</v>
      </c>
      <c r="I2340" s="13" t="s">
        <v>1988</v>
      </c>
      <c r="J2340" s="13" t="s">
        <v>1989</v>
      </c>
      <c r="K2340" s="21">
        <f>1/COUNTIF(J:J,'Store Data - 2017'!$J2340)</f>
        <v>0.05</v>
      </c>
      <c r="L2340" s="13" t="s">
        <v>25</v>
      </c>
      <c r="M2340" s="13" t="s">
        <v>26</v>
      </c>
      <c r="N2340" s="13" t="s">
        <v>38</v>
      </c>
      <c r="O2340" s="13" t="s">
        <v>39</v>
      </c>
      <c r="P2340" s="13">
        <v>19134</v>
      </c>
      <c r="Q2340" s="13" t="s">
        <v>40</v>
      </c>
      <c r="R2340" s="13" t="s">
        <v>4891</v>
      </c>
      <c r="S2340" s="13" t="s">
        <v>31</v>
      </c>
      <c r="T2340" s="13" t="s">
        <v>725</v>
      </c>
      <c r="U2340" s="13" t="s">
        <v>4892</v>
      </c>
      <c r="V2340" s="15">
        <v>9.1839999999999993</v>
      </c>
      <c r="W2340" s="13">
        <v>2</v>
      </c>
      <c r="X2340" s="13">
        <v>0.2</v>
      </c>
      <c r="Y2340" s="15">
        <v>1.1479999999999999</v>
      </c>
    </row>
    <row r="2341" spans="1:25" x14ac:dyDescent="0.3">
      <c r="A2341" s="16">
        <v>7064</v>
      </c>
      <c r="B2341" s="16" t="s">
        <v>5459</v>
      </c>
      <c r="C2341" s="21">
        <f>1/COUNTIF(B:B,'Store Data - 2017'!$B2341)</f>
        <v>1</v>
      </c>
      <c r="D2341" s="17">
        <v>42978</v>
      </c>
      <c r="E2341" s="17">
        <v>42983</v>
      </c>
      <c r="F2341" s="22" t="str">
        <f>TEXT('Store Data - 2017'!$D2341,"mmmm")</f>
        <v>August</v>
      </c>
      <c r="G2341" s="22" t="str">
        <f>TEXT('Store Data - 2017'!$D2341,"dddd")</f>
        <v>Thursday</v>
      </c>
      <c r="H2341" s="16" t="s">
        <v>22</v>
      </c>
      <c r="I2341" s="16" t="s">
        <v>1445</v>
      </c>
      <c r="J2341" s="16" t="s">
        <v>1446</v>
      </c>
      <c r="K2341" s="21">
        <f>1/COUNTIF(J:J,'Store Data - 2017'!$J2341)</f>
        <v>0.14285714285714285</v>
      </c>
      <c r="L2341" s="16" t="s">
        <v>48</v>
      </c>
      <c r="M2341" s="16" t="s">
        <v>26</v>
      </c>
      <c r="N2341" s="16" t="s">
        <v>2304</v>
      </c>
      <c r="O2341" s="16" t="s">
        <v>119</v>
      </c>
      <c r="P2341" s="16">
        <v>97301</v>
      </c>
      <c r="Q2341" s="16" t="s">
        <v>120</v>
      </c>
      <c r="R2341" s="16" t="s">
        <v>5460</v>
      </c>
      <c r="S2341" s="16" t="s">
        <v>31</v>
      </c>
      <c r="T2341" s="16" t="s">
        <v>725</v>
      </c>
      <c r="U2341" s="16" t="s">
        <v>5461</v>
      </c>
      <c r="V2341" s="18">
        <v>6.2080000000000002</v>
      </c>
      <c r="W2341" s="16">
        <v>2</v>
      </c>
      <c r="X2341" s="16">
        <v>0.2</v>
      </c>
      <c r="Y2341" s="18">
        <v>0.69840000000000002</v>
      </c>
    </row>
    <row r="2342" spans="1:25" x14ac:dyDescent="0.3">
      <c r="A2342" s="13">
        <v>7065</v>
      </c>
      <c r="B2342" s="13" t="s">
        <v>5462</v>
      </c>
      <c r="C2342" s="21">
        <f>1/COUNTIF(B:B,'Store Data - 2017'!$B2342)</f>
        <v>1</v>
      </c>
      <c r="D2342" s="14">
        <v>42770</v>
      </c>
      <c r="E2342" s="14">
        <v>42775</v>
      </c>
      <c r="F2342" s="22" t="str">
        <f>TEXT('Store Data - 2017'!$D2342,"mmmm")</f>
        <v>February</v>
      </c>
      <c r="G2342" s="22" t="str">
        <f>TEXT('Store Data - 2017'!$D2342,"dddd")</f>
        <v>Saturday</v>
      </c>
      <c r="H2342" s="13" t="s">
        <v>22</v>
      </c>
      <c r="I2342" s="13" t="s">
        <v>797</v>
      </c>
      <c r="J2342" s="13" t="s">
        <v>798</v>
      </c>
      <c r="K2342" s="21">
        <f>1/COUNTIF(J:J,'Store Data - 2017'!$J2342)</f>
        <v>0.14285714285714285</v>
      </c>
      <c r="L2342" s="13" t="s">
        <v>25</v>
      </c>
      <c r="M2342" s="13" t="s">
        <v>26</v>
      </c>
      <c r="N2342" s="13" t="s">
        <v>107</v>
      </c>
      <c r="O2342" s="13" t="s">
        <v>127</v>
      </c>
      <c r="P2342" s="13">
        <v>14609</v>
      </c>
      <c r="Q2342" s="13" t="s">
        <v>40</v>
      </c>
      <c r="R2342" s="13" t="s">
        <v>2766</v>
      </c>
      <c r="S2342" s="13" t="s">
        <v>31</v>
      </c>
      <c r="T2342" s="13" t="s">
        <v>190</v>
      </c>
      <c r="U2342" s="13" t="s">
        <v>2767</v>
      </c>
      <c r="V2342" s="15">
        <v>32.67</v>
      </c>
      <c r="W2342" s="13">
        <v>3</v>
      </c>
      <c r="X2342" s="13">
        <v>0</v>
      </c>
      <c r="Y2342" s="15">
        <v>8.4941999999999993</v>
      </c>
    </row>
    <row r="2343" spans="1:25" x14ac:dyDescent="0.3">
      <c r="A2343" s="16">
        <v>7084</v>
      </c>
      <c r="B2343" s="16" t="s">
        <v>5463</v>
      </c>
      <c r="C2343" s="21">
        <f>1/COUNTIF(B:B,'Store Data - 2017'!$B2343)</f>
        <v>0.5</v>
      </c>
      <c r="D2343" s="17">
        <v>42937</v>
      </c>
      <c r="E2343" s="17">
        <v>42941</v>
      </c>
      <c r="F2343" s="22" t="str">
        <f>TEXT('Store Data - 2017'!$D2343,"mmmm")</f>
        <v>July</v>
      </c>
      <c r="G2343" s="22" t="str">
        <f>TEXT('Store Data - 2017'!$D2343,"dddd")</f>
        <v>Friday</v>
      </c>
      <c r="H2343" s="16" t="s">
        <v>35</v>
      </c>
      <c r="I2343" s="16" t="s">
        <v>5039</v>
      </c>
      <c r="J2343" s="16" t="s">
        <v>5040</v>
      </c>
      <c r="K2343" s="21">
        <f>1/COUNTIF(J:J,'Store Data - 2017'!$J2343)</f>
        <v>0.16666666666666666</v>
      </c>
      <c r="L2343" s="16" t="s">
        <v>57</v>
      </c>
      <c r="M2343" s="16" t="s">
        <v>26</v>
      </c>
      <c r="N2343" s="16" t="s">
        <v>27</v>
      </c>
      <c r="O2343" s="16" t="s">
        <v>134</v>
      </c>
      <c r="P2343" s="16">
        <v>94521</v>
      </c>
      <c r="Q2343" s="16" t="s">
        <v>120</v>
      </c>
      <c r="R2343" s="16" t="s">
        <v>4093</v>
      </c>
      <c r="S2343" s="16" t="s">
        <v>31</v>
      </c>
      <c r="T2343" s="16" t="s">
        <v>146</v>
      </c>
      <c r="U2343" s="16" t="s">
        <v>4094</v>
      </c>
      <c r="V2343" s="18">
        <v>3.52</v>
      </c>
      <c r="W2343" s="16">
        <v>2</v>
      </c>
      <c r="X2343" s="16">
        <v>0</v>
      </c>
      <c r="Y2343" s="18">
        <v>1.6896</v>
      </c>
    </row>
    <row r="2344" spans="1:25" x14ac:dyDescent="0.3">
      <c r="A2344" s="13">
        <v>7085</v>
      </c>
      <c r="B2344" s="13" t="s">
        <v>5463</v>
      </c>
      <c r="C2344" s="21">
        <f>1/COUNTIF(B:B,'Store Data - 2017'!$B2344)</f>
        <v>0.5</v>
      </c>
      <c r="D2344" s="14">
        <v>42937</v>
      </c>
      <c r="E2344" s="14">
        <v>42941</v>
      </c>
      <c r="F2344" s="22" t="str">
        <f>TEXT('Store Data - 2017'!$D2344,"mmmm")</f>
        <v>July</v>
      </c>
      <c r="G2344" s="22" t="str">
        <f>TEXT('Store Data - 2017'!$D2344,"dddd")</f>
        <v>Friday</v>
      </c>
      <c r="H2344" s="13" t="s">
        <v>35</v>
      </c>
      <c r="I2344" s="13" t="s">
        <v>5039</v>
      </c>
      <c r="J2344" s="13" t="s">
        <v>5040</v>
      </c>
      <c r="K2344" s="21">
        <f>1/COUNTIF(J:J,'Store Data - 2017'!$J2344)</f>
        <v>0.16666666666666666</v>
      </c>
      <c r="L2344" s="13" t="s">
        <v>57</v>
      </c>
      <c r="M2344" s="13" t="s">
        <v>26</v>
      </c>
      <c r="N2344" s="13" t="s">
        <v>27</v>
      </c>
      <c r="O2344" s="13" t="s">
        <v>134</v>
      </c>
      <c r="P2344" s="13">
        <v>94521</v>
      </c>
      <c r="Q2344" s="13" t="s">
        <v>120</v>
      </c>
      <c r="R2344" s="13" t="s">
        <v>1397</v>
      </c>
      <c r="S2344" s="13" t="s">
        <v>61</v>
      </c>
      <c r="T2344" s="13" t="s">
        <v>62</v>
      </c>
      <c r="U2344" s="13" t="s">
        <v>1398</v>
      </c>
      <c r="V2344" s="15">
        <v>1626.192</v>
      </c>
      <c r="W2344" s="13">
        <v>9</v>
      </c>
      <c r="X2344" s="13">
        <v>0.2</v>
      </c>
      <c r="Y2344" s="15">
        <v>121.9644</v>
      </c>
    </row>
    <row r="2345" spans="1:25" x14ac:dyDescent="0.3">
      <c r="A2345" s="16">
        <v>7086</v>
      </c>
      <c r="B2345" s="16" t="s">
        <v>5464</v>
      </c>
      <c r="C2345" s="21">
        <f>1/COUNTIF(B:B,'Store Data - 2017'!$B2345)</f>
        <v>0.5</v>
      </c>
      <c r="D2345" s="17">
        <v>43003</v>
      </c>
      <c r="E2345" s="17">
        <v>43006</v>
      </c>
      <c r="F2345" s="22" t="str">
        <f>TEXT('Store Data - 2017'!$D2345,"mmmm")</f>
        <v>September</v>
      </c>
      <c r="G2345" s="22" t="str">
        <f>TEXT('Store Data - 2017'!$D2345,"dddd")</f>
        <v>Monday</v>
      </c>
      <c r="H2345" s="16" t="s">
        <v>80</v>
      </c>
      <c r="I2345" s="16" t="s">
        <v>1664</v>
      </c>
      <c r="J2345" s="16" t="s">
        <v>1665</v>
      </c>
      <c r="K2345" s="21">
        <f>1/COUNTIF(J:J,'Store Data - 2017'!$J2345)</f>
        <v>8.3333333333333329E-2</v>
      </c>
      <c r="L2345" s="16" t="s">
        <v>57</v>
      </c>
      <c r="M2345" s="16" t="s">
        <v>26</v>
      </c>
      <c r="N2345" s="16" t="s">
        <v>1299</v>
      </c>
      <c r="O2345" s="16" t="s">
        <v>39</v>
      </c>
      <c r="P2345" s="16">
        <v>19013</v>
      </c>
      <c r="Q2345" s="16" t="s">
        <v>40</v>
      </c>
      <c r="R2345" s="16" t="s">
        <v>3368</v>
      </c>
      <c r="S2345" s="16" t="s">
        <v>31</v>
      </c>
      <c r="T2345" s="16" t="s">
        <v>84</v>
      </c>
      <c r="U2345" s="16" t="s">
        <v>3369</v>
      </c>
      <c r="V2345" s="18">
        <v>8.5950000000000006</v>
      </c>
      <c r="W2345" s="16">
        <v>5</v>
      </c>
      <c r="X2345" s="16">
        <v>0.7</v>
      </c>
      <c r="Y2345" s="18">
        <v>-6.3029999999999999</v>
      </c>
    </row>
    <row r="2346" spans="1:25" x14ac:dyDescent="0.3">
      <c r="A2346" s="13">
        <v>7087</v>
      </c>
      <c r="B2346" s="13" t="s">
        <v>5464</v>
      </c>
      <c r="C2346" s="21">
        <f>1/COUNTIF(B:B,'Store Data - 2017'!$B2346)</f>
        <v>0.5</v>
      </c>
      <c r="D2346" s="14">
        <v>43003</v>
      </c>
      <c r="E2346" s="14">
        <v>43006</v>
      </c>
      <c r="F2346" s="22" t="str">
        <f>TEXT('Store Data - 2017'!$D2346,"mmmm")</f>
        <v>September</v>
      </c>
      <c r="G2346" s="22" t="str">
        <f>TEXT('Store Data - 2017'!$D2346,"dddd")</f>
        <v>Monday</v>
      </c>
      <c r="H2346" s="13" t="s">
        <v>80</v>
      </c>
      <c r="I2346" s="13" t="s">
        <v>1664</v>
      </c>
      <c r="J2346" s="13" t="s">
        <v>1665</v>
      </c>
      <c r="K2346" s="21">
        <f>1/COUNTIF(J:J,'Store Data - 2017'!$J2346)</f>
        <v>8.3333333333333329E-2</v>
      </c>
      <c r="L2346" s="13" t="s">
        <v>57</v>
      </c>
      <c r="M2346" s="13" t="s">
        <v>26</v>
      </c>
      <c r="N2346" s="13" t="s">
        <v>1299</v>
      </c>
      <c r="O2346" s="13" t="s">
        <v>39</v>
      </c>
      <c r="P2346" s="13">
        <v>19013</v>
      </c>
      <c r="Q2346" s="13" t="s">
        <v>40</v>
      </c>
      <c r="R2346" s="13" t="s">
        <v>2709</v>
      </c>
      <c r="S2346" s="13" t="s">
        <v>31</v>
      </c>
      <c r="T2346" s="13" t="s">
        <v>725</v>
      </c>
      <c r="U2346" s="13" t="s">
        <v>2710</v>
      </c>
      <c r="V2346" s="15">
        <v>190.89599999999999</v>
      </c>
      <c r="W2346" s="13">
        <v>2</v>
      </c>
      <c r="X2346" s="13">
        <v>0.2</v>
      </c>
      <c r="Y2346" s="15">
        <v>-42.951599999999999</v>
      </c>
    </row>
    <row r="2347" spans="1:25" x14ac:dyDescent="0.3">
      <c r="A2347" s="16">
        <v>7088</v>
      </c>
      <c r="B2347" s="16" t="s">
        <v>5465</v>
      </c>
      <c r="C2347" s="21">
        <f>1/COUNTIF(B:B,'Store Data - 2017'!$B2347)</f>
        <v>1</v>
      </c>
      <c r="D2347" s="17">
        <v>42950</v>
      </c>
      <c r="E2347" s="17">
        <v>42953</v>
      </c>
      <c r="F2347" s="22" t="str">
        <f>TEXT('Store Data - 2017'!$D2347,"mmmm")</f>
        <v>August</v>
      </c>
      <c r="G2347" s="22" t="str">
        <f>TEXT('Store Data - 2017'!$D2347,"dddd")</f>
        <v>Thursday</v>
      </c>
      <c r="H2347" s="16" t="s">
        <v>35</v>
      </c>
      <c r="I2347" s="16" t="s">
        <v>3705</v>
      </c>
      <c r="J2347" s="16" t="s">
        <v>3706</v>
      </c>
      <c r="K2347" s="21">
        <f>1/COUNTIF(J:J,'Store Data - 2017'!$J2347)</f>
        <v>0.2</v>
      </c>
      <c r="L2347" s="16" t="s">
        <v>25</v>
      </c>
      <c r="M2347" s="16" t="s">
        <v>26</v>
      </c>
      <c r="N2347" s="16" t="s">
        <v>452</v>
      </c>
      <c r="O2347" s="16" t="s">
        <v>134</v>
      </c>
      <c r="P2347" s="16">
        <v>90004</v>
      </c>
      <c r="Q2347" s="16" t="s">
        <v>120</v>
      </c>
      <c r="R2347" s="16" t="s">
        <v>4145</v>
      </c>
      <c r="S2347" s="16" t="s">
        <v>31</v>
      </c>
      <c r="T2347" s="16" t="s">
        <v>70</v>
      </c>
      <c r="U2347" s="16" t="s">
        <v>4146</v>
      </c>
      <c r="V2347" s="18">
        <v>99.87</v>
      </c>
      <c r="W2347" s="16">
        <v>3</v>
      </c>
      <c r="X2347" s="16">
        <v>0</v>
      </c>
      <c r="Y2347" s="18">
        <v>23.968800000000002</v>
      </c>
    </row>
    <row r="2348" spans="1:25" x14ac:dyDescent="0.3">
      <c r="A2348" s="13">
        <v>7090</v>
      </c>
      <c r="B2348" s="13" t="s">
        <v>5466</v>
      </c>
      <c r="C2348" s="21">
        <f>1/COUNTIF(B:B,'Store Data - 2017'!$B2348)</f>
        <v>1</v>
      </c>
      <c r="D2348" s="14">
        <v>42901</v>
      </c>
      <c r="E2348" s="14">
        <v>42905</v>
      </c>
      <c r="F2348" s="22" t="str">
        <f>TEXT('Store Data - 2017'!$D2348,"mmmm")</f>
        <v>June</v>
      </c>
      <c r="G2348" s="22" t="str">
        <f>TEXT('Store Data - 2017'!$D2348,"dddd")</f>
        <v>Thursday</v>
      </c>
      <c r="H2348" s="13" t="s">
        <v>35</v>
      </c>
      <c r="I2348" s="13" t="s">
        <v>297</v>
      </c>
      <c r="J2348" s="13" t="s">
        <v>298</v>
      </c>
      <c r="K2348" s="21">
        <f>1/COUNTIF(J:J,'Store Data - 2017'!$J2348)</f>
        <v>0.5</v>
      </c>
      <c r="L2348" s="13" t="s">
        <v>57</v>
      </c>
      <c r="M2348" s="13" t="s">
        <v>26</v>
      </c>
      <c r="N2348" s="13" t="s">
        <v>452</v>
      </c>
      <c r="O2348" s="13" t="s">
        <v>134</v>
      </c>
      <c r="P2348" s="13">
        <v>90032</v>
      </c>
      <c r="Q2348" s="13" t="s">
        <v>120</v>
      </c>
      <c r="R2348" s="13" t="s">
        <v>5467</v>
      </c>
      <c r="S2348" s="13" t="s">
        <v>61</v>
      </c>
      <c r="T2348" s="13" t="s">
        <v>62</v>
      </c>
      <c r="U2348" s="13" t="s">
        <v>5468</v>
      </c>
      <c r="V2348" s="15">
        <v>119.96</v>
      </c>
      <c r="W2348" s="13">
        <v>1</v>
      </c>
      <c r="X2348" s="13">
        <v>0.2</v>
      </c>
      <c r="Y2348" s="15">
        <v>7.4974999999999996</v>
      </c>
    </row>
    <row r="2349" spans="1:25" x14ac:dyDescent="0.3">
      <c r="A2349" s="16">
        <v>7099</v>
      </c>
      <c r="B2349" s="16" t="s">
        <v>5469</v>
      </c>
      <c r="C2349" s="21">
        <f>1/COUNTIF(B:B,'Store Data - 2017'!$B2349)</f>
        <v>1</v>
      </c>
      <c r="D2349" s="17">
        <v>43045</v>
      </c>
      <c r="E2349" s="17">
        <v>43049</v>
      </c>
      <c r="F2349" s="22" t="str">
        <f>TEXT('Store Data - 2017'!$D2349,"mmmm")</f>
        <v>November</v>
      </c>
      <c r="G2349" s="22" t="str">
        <f>TEXT('Store Data - 2017'!$D2349,"dddd")</f>
        <v>Monday</v>
      </c>
      <c r="H2349" s="16" t="s">
        <v>22</v>
      </c>
      <c r="I2349" s="16" t="s">
        <v>748</v>
      </c>
      <c r="J2349" s="16" t="s">
        <v>749</v>
      </c>
      <c r="K2349" s="21">
        <f>1/COUNTIF(J:J,'Store Data - 2017'!$J2349)</f>
        <v>0.2</v>
      </c>
      <c r="L2349" s="16" t="s">
        <v>25</v>
      </c>
      <c r="M2349" s="16" t="s">
        <v>26</v>
      </c>
      <c r="N2349" s="16" t="s">
        <v>126</v>
      </c>
      <c r="O2349" s="16" t="s">
        <v>127</v>
      </c>
      <c r="P2349" s="16">
        <v>10011</v>
      </c>
      <c r="Q2349" s="16" t="s">
        <v>40</v>
      </c>
      <c r="R2349" s="16" t="s">
        <v>4548</v>
      </c>
      <c r="S2349" s="16" t="s">
        <v>31</v>
      </c>
      <c r="T2349" s="16" t="s">
        <v>32</v>
      </c>
      <c r="U2349" s="16" t="s">
        <v>4549</v>
      </c>
      <c r="V2349" s="18">
        <v>318.95999999999998</v>
      </c>
      <c r="W2349" s="16">
        <v>9</v>
      </c>
      <c r="X2349" s="16">
        <v>0</v>
      </c>
      <c r="Y2349" s="18">
        <v>149.91120000000001</v>
      </c>
    </row>
    <row r="2350" spans="1:25" x14ac:dyDescent="0.3">
      <c r="A2350" s="13">
        <v>7104</v>
      </c>
      <c r="B2350" s="13" t="s">
        <v>5470</v>
      </c>
      <c r="C2350" s="21">
        <f>1/COUNTIF(B:B,'Store Data - 2017'!$B2350)</f>
        <v>1</v>
      </c>
      <c r="D2350" s="14">
        <v>42982</v>
      </c>
      <c r="E2350" s="14">
        <v>42986</v>
      </c>
      <c r="F2350" s="22" t="str">
        <f>TEXT('Store Data - 2017'!$D2350,"mmmm")</f>
        <v>September</v>
      </c>
      <c r="G2350" s="22" t="str">
        <f>TEXT('Store Data - 2017'!$D2350,"dddd")</f>
        <v>Monday</v>
      </c>
      <c r="H2350" s="13" t="s">
        <v>22</v>
      </c>
      <c r="I2350" s="13" t="s">
        <v>1281</v>
      </c>
      <c r="J2350" s="13" t="s">
        <v>1282</v>
      </c>
      <c r="K2350" s="21">
        <f>1/COUNTIF(J:J,'Store Data - 2017'!$J2350)</f>
        <v>0.33333333333333331</v>
      </c>
      <c r="L2350" s="13" t="s">
        <v>25</v>
      </c>
      <c r="M2350" s="13" t="s">
        <v>26</v>
      </c>
      <c r="N2350" s="13" t="s">
        <v>889</v>
      </c>
      <c r="O2350" s="13" t="s">
        <v>134</v>
      </c>
      <c r="P2350" s="13">
        <v>92704</v>
      </c>
      <c r="Q2350" s="13" t="s">
        <v>120</v>
      </c>
      <c r="R2350" s="13" t="s">
        <v>4046</v>
      </c>
      <c r="S2350" s="13" t="s">
        <v>31</v>
      </c>
      <c r="T2350" s="13" t="s">
        <v>70</v>
      </c>
      <c r="U2350" s="13" t="s">
        <v>4047</v>
      </c>
      <c r="V2350" s="15">
        <v>421.1</v>
      </c>
      <c r="W2350" s="13">
        <v>2</v>
      </c>
      <c r="X2350" s="13">
        <v>0</v>
      </c>
      <c r="Y2350" s="15">
        <v>105.27500000000001</v>
      </c>
    </row>
    <row r="2351" spans="1:25" x14ac:dyDescent="0.3">
      <c r="A2351" s="16">
        <v>7105</v>
      </c>
      <c r="B2351" s="16" t="s">
        <v>5471</v>
      </c>
      <c r="C2351" s="21">
        <f>1/COUNTIF(B:B,'Store Data - 2017'!$B2351)</f>
        <v>0.33333333333333331</v>
      </c>
      <c r="D2351" s="17">
        <v>42905</v>
      </c>
      <c r="E2351" s="17">
        <v>42907</v>
      </c>
      <c r="F2351" s="22" t="str">
        <f>TEXT('Store Data - 2017'!$D2351,"mmmm")</f>
        <v>June</v>
      </c>
      <c r="G2351" s="22" t="str">
        <f>TEXT('Store Data - 2017'!$D2351,"dddd")</f>
        <v>Monday</v>
      </c>
      <c r="H2351" s="16" t="s">
        <v>35</v>
      </c>
      <c r="I2351" s="16" t="s">
        <v>5472</v>
      </c>
      <c r="J2351" s="16" t="s">
        <v>5473</v>
      </c>
      <c r="K2351" s="21">
        <f>1/COUNTIF(J:J,'Store Data - 2017'!$J2351)</f>
        <v>0.125</v>
      </c>
      <c r="L2351" s="16" t="s">
        <v>57</v>
      </c>
      <c r="M2351" s="16" t="s">
        <v>26</v>
      </c>
      <c r="N2351" s="16" t="s">
        <v>793</v>
      </c>
      <c r="O2351" s="16" t="s">
        <v>166</v>
      </c>
      <c r="P2351" s="16">
        <v>43055</v>
      </c>
      <c r="Q2351" s="16" t="s">
        <v>40</v>
      </c>
      <c r="R2351" s="16" t="s">
        <v>361</v>
      </c>
      <c r="S2351" s="16" t="s">
        <v>42</v>
      </c>
      <c r="T2351" s="16" t="s">
        <v>43</v>
      </c>
      <c r="U2351" s="16" t="s">
        <v>362</v>
      </c>
      <c r="V2351" s="18">
        <v>760.11599999999999</v>
      </c>
      <c r="W2351" s="16">
        <v>6</v>
      </c>
      <c r="X2351" s="16">
        <v>0.3</v>
      </c>
      <c r="Y2351" s="18">
        <v>-43.435200000000002</v>
      </c>
    </row>
    <row r="2352" spans="1:25" x14ac:dyDescent="0.3">
      <c r="A2352" s="13">
        <v>7106</v>
      </c>
      <c r="B2352" s="13" t="s">
        <v>5471</v>
      </c>
      <c r="C2352" s="21">
        <f>1/COUNTIF(B:B,'Store Data - 2017'!$B2352)</f>
        <v>0.33333333333333331</v>
      </c>
      <c r="D2352" s="14">
        <v>42905</v>
      </c>
      <c r="E2352" s="14">
        <v>42907</v>
      </c>
      <c r="F2352" s="22" t="str">
        <f>TEXT('Store Data - 2017'!$D2352,"mmmm")</f>
        <v>June</v>
      </c>
      <c r="G2352" s="22" t="str">
        <f>TEXT('Store Data - 2017'!$D2352,"dddd")</f>
        <v>Monday</v>
      </c>
      <c r="H2352" s="13" t="s">
        <v>35</v>
      </c>
      <c r="I2352" s="13" t="s">
        <v>5472</v>
      </c>
      <c r="J2352" s="13" t="s">
        <v>5473</v>
      </c>
      <c r="K2352" s="21">
        <f>1/COUNTIF(J:J,'Store Data - 2017'!$J2352)</f>
        <v>0.125</v>
      </c>
      <c r="L2352" s="13" t="s">
        <v>57</v>
      </c>
      <c r="M2352" s="13" t="s">
        <v>26</v>
      </c>
      <c r="N2352" s="13" t="s">
        <v>793</v>
      </c>
      <c r="O2352" s="13" t="s">
        <v>166</v>
      </c>
      <c r="P2352" s="13">
        <v>43055</v>
      </c>
      <c r="Q2352" s="13" t="s">
        <v>40</v>
      </c>
      <c r="R2352" s="13" t="s">
        <v>4213</v>
      </c>
      <c r="S2352" s="13" t="s">
        <v>42</v>
      </c>
      <c r="T2352" s="13" t="s">
        <v>87</v>
      </c>
      <c r="U2352" s="13" t="s">
        <v>4214</v>
      </c>
      <c r="V2352" s="15">
        <v>38.783999999999999</v>
      </c>
      <c r="W2352" s="13">
        <v>3</v>
      </c>
      <c r="X2352" s="13">
        <v>0.2</v>
      </c>
      <c r="Y2352" s="15">
        <v>7.2720000000000002</v>
      </c>
    </row>
    <row r="2353" spans="1:25" x14ac:dyDescent="0.3">
      <c r="A2353" s="16">
        <v>7107</v>
      </c>
      <c r="B2353" s="16" t="s">
        <v>5471</v>
      </c>
      <c r="C2353" s="21">
        <f>1/COUNTIF(B:B,'Store Data - 2017'!$B2353)</f>
        <v>0.33333333333333331</v>
      </c>
      <c r="D2353" s="17">
        <v>42905</v>
      </c>
      <c r="E2353" s="17">
        <v>42907</v>
      </c>
      <c r="F2353" s="22" t="str">
        <f>TEXT('Store Data - 2017'!$D2353,"mmmm")</f>
        <v>June</v>
      </c>
      <c r="G2353" s="22" t="str">
        <f>TEXT('Store Data - 2017'!$D2353,"dddd")</f>
        <v>Monday</v>
      </c>
      <c r="H2353" s="16" t="s">
        <v>35</v>
      </c>
      <c r="I2353" s="16" t="s">
        <v>5472</v>
      </c>
      <c r="J2353" s="16" t="s">
        <v>5473</v>
      </c>
      <c r="K2353" s="21">
        <f>1/COUNTIF(J:J,'Store Data - 2017'!$J2353)</f>
        <v>0.125</v>
      </c>
      <c r="L2353" s="16" t="s">
        <v>57</v>
      </c>
      <c r="M2353" s="16" t="s">
        <v>26</v>
      </c>
      <c r="N2353" s="16" t="s">
        <v>793</v>
      </c>
      <c r="O2353" s="16" t="s">
        <v>166</v>
      </c>
      <c r="P2353" s="16">
        <v>43055</v>
      </c>
      <c r="Q2353" s="16" t="s">
        <v>40</v>
      </c>
      <c r="R2353" s="16" t="s">
        <v>5474</v>
      </c>
      <c r="S2353" s="16" t="s">
        <v>61</v>
      </c>
      <c r="T2353" s="16" t="s">
        <v>110</v>
      </c>
      <c r="U2353" s="16" t="s">
        <v>5475</v>
      </c>
      <c r="V2353" s="18">
        <v>122.328</v>
      </c>
      <c r="W2353" s="16">
        <v>9</v>
      </c>
      <c r="X2353" s="16">
        <v>0.2</v>
      </c>
      <c r="Y2353" s="18">
        <v>1.5290999999999999</v>
      </c>
    </row>
    <row r="2354" spans="1:25" x14ac:dyDescent="0.3">
      <c r="A2354" s="13">
        <v>7119</v>
      </c>
      <c r="B2354" s="13" t="s">
        <v>5476</v>
      </c>
      <c r="C2354" s="21">
        <f>1/COUNTIF(B:B,'Store Data - 2017'!$B2354)</f>
        <v>1</v>
      </c>
      <c r="D2354" s="14">
        <v>42779</v>
      </c>
      <c r="E2354" s="14">
        <v>42783</v>
      </c>
      <c r="F2354" s="22" t="str">
        <f>TEXT('Store Data - 2017'!$D2354,"mmmm")</f>
        <v>February</v>
      </c>
      <c r="G2354" s="22" t="str">
        <f>TEXT('Store Data - 2017'!$D2354,"dddd")</f>
        <v>Monday</v>
      </c>
      <c r="H2354" s="13" t="s">
        <v>22</v>
      </c>
      <c r="I2354" s="13" t="s">
        <v>5477</v>
      </c>
      <c r="J2354" s="13" t="s">
        <v>5478</v>
      </c>
      <c r="K2354" s="21">
        <f>1/COUNTIF(J:J,'Store Data - 2017'!$J2354)</f>
        <v>0.2</v>
      </c>
      <c r="L2354" s="13" t="s">
        <v>57</v>
      </c>
      <c r="M2354" s="13" t="s">
        <v>26</v>
      </c>
      <c r="N2354" s="13" t="s">
        <v>126</v>
      </c>
      <c r="O2354" s="13" t="s">
        <v>127</v>
      </c>
      <c r="P2354" s="13">
        <v>10009</v>
      </c>
      <c r="Q2354" s="13" t="s">
        <v>40</v>
      </c>
      <c r="R2354" s="13" t="s">
        <v>5479</v>
      </c>
      <c r="S2354" s="13" t="s">
        <v>31</v>
      </c>
      <c r="T2354" s="13" t="s">
        <v>32</v>
      </c>
      <c r="U2354" s="13" t="s">
        <v>5480</v>
      </c>
      <c r="V2354" s="15">
        <v>17.940000000000001</v>
      </c>
      <c r="W2354" s="13">
        <v>3</v>
      </c>
      <c r="X2354" s="13">
        <v>0</v>
      </c>
      <c r="Y2354" s="15">
        <v>8.7905999999999995</v>
      </c>
    </row>
    <row r="2355" spans="1:25" x14ac:dyDescent="0.3">
      <c r="A2355" s="16">
        <v>7120</v>
      </c>
      <c r="B2355" s="16" t="s">
        <v>5481</v>
      </c>
      <c r="C2355" s="21">
        <f>1/COUNTIF(B:B,'Store Data - 2017'!$B2355)</f>
        <v>1</v>
      </c>
      <c r="D2355" s="17">
        <v>43056</v>
      </c>
      <c r="E2355" s="17">
        <v>43063</v>
      </c>
      <c r="F2355" s="22" t="str">
        <f>TEXT('Store Data - 2017'!$D2355,"mmmm")</f>
        <v>November</v>
      </c>
      <c r="G2355" s="22" t="str">
        <f>TEXT('Store Data - 2017'!$D2355,"dddd")</f>
        <v>Friday</v>
      </c>
      <c r="H2355" s="16" t="s">
        <v>22</v>
      </c>
      <c r="I2355" s="16" t="s">
        <v>5207</v>
      </c>
      <c r="J2355" s="16" t="s">
        <v>5208</v>
      </c>
      <c r="K2355" s="21">
        <f>1/COUNTIF(J:J,'Store Data - 2017'!$J2355)</f>
        <v>0.1</v>
      </c>
      <c r="L2355" s="16" t="s">
        <v>57</v>
      </c>
      <c r="M2355" s="16" t="s">
        <v>26</v>
      </c>
      <c r="N2355" s="16" t="s">
        <v>432</v>
      </c>
      <c r="O2355" s="16" t="s">
        <v>433</v>
      </c>
      <c r="P2355" s="16">
        <v>98103</v>
      </c>
      <c r="Q2355" s="16" t="s">
        <v>120</v>
      </c>
      <c r="R2355" s="16" t="s">
        <v>1349</v>
      </c>
      <c r="S2355" s="16" t="s">
        <v>31</v>
      </c>
      <c r="T2355" s="16" t="s">
        <v>84</v>
      </c>
      <c r="U2355" s="16" t="s">
        <v>1350</v>
      </c>
      <c r="V2355" s="18">
        <v>13.904</v>
      </c>
      <c r="W2355" s="16">
        <v>2</v>
      </c>
      <c r="X2355" s="16">
        <v>0.2</v>
      </c>
      <c r="Y2355" s="18">
        <v>4.5187999999999997</v>
      </c>
    </row>
    <row r="2356" spans="1:25" x14ac:dyDescent="0.3">
      <c r="A2356" s="13">
        <v>7122</v>
      </c>
      <c r="B2356" s="13" t="s">
        <v>5482</v>
      </c>
      <c r="C2356" s="21">
        <f>1/COUNTIF(B:B,'Store Data - 2017'!$B2356)</f>
        <v>0.5</v>
      </c>
      <c r="D2356" s="14">
        <v>43070</v>
      </c>
      <c r="E2356" s="14">
        <v>43077</v>
      </c>
      <c r="F2356" s="22" t="str">
        <f>TEXT('Store Data - 2017'!$D2356,"mmmm")</f>
        <v>December</v>
      </c>
      <c r="G2356" s="22" t="str">
        <f>TEXT('Store Data - 2017'!$D2356,"dddd")</f>
        <v>Friday</v>
      </c>
      <c r="H2356" s="13" t="s">
        <v>22</v>
      </c>
      <c r="I2356" s="13" t="s">
        <v>4115</v>
      </c>
      <c r="J2356" s="13" t="s">
        <v>4116</v>
      </c>
      <c r="K2356" s="21">
        <f>1/COUNTIF(J:J,'Store Data - 2017'!$J2356)</f>
        <v>0.1111111111111111</v>
      </c>
      <c r="L2356" s="13" t="s">
        <v>25</v>
      </c>
      <c r="M2356" s="13" t="s">
        <v>26</v>
      </c>
      <c r="N2356" s="13" t="s">
        <v>432</v>
      </c>
      <c r="O2356" s="13" t="s">
        <v>433</v>
      </c>
      <c r="P2356" s="13">
        <v>98105</v>
      </c>
      <c r="Q2356" s="13" t="s">
        <v>120</v>
      </c>
      <c r="R2356" s="13" t="s">
        <v>4973</v>
      </c>
      <c r="S2356" s="13" t="s">
        <v>31</v>
      </c>
      <c r="T2356" s="13" t="s">
        <v>32</v>
      </c>
      <c r="U2356" s="13" t="s">
        <v>4974</v>
      </c>
      <c r="V2356" s="15">
        <v>41.86</v>
      </c>
      <c r="W2356" s="13">
        <v>7</v>
      </c>
      <c r="X2356" s="13">
        <v>0</v>
      </c>
      <c r="Y2356" s="15">
        <v>18.837</v>
      </c>
    </row>
    <row r="2357" spans="1:25" x14ac:dyDescent="0.3">
      <c r="A2357" s="16">
        <v>7123</v>
      </c>
      <c r="B2357" s="16" t="s">
        <v>5482</v>
      </c>
      <c r="C2357" s="21">
        <f>1/COUNTIF(B:B,'Store Data - 2017'!$B2357)</f>
        <v>0.5</v>
      </c>
      <c r="D2357" s="17">
        <v>43070</v>
      </c>
      <c r="E2357" s="17">
        <v>43077</v>
      </c>
      <c r="F2357" s="22" t="str">
        <f>TEXT('Store Data - 2017'!$D2357,"mmmm")</f>
        <v>December</v>
      </c>
      <c r="G2357" s="22" t="str">
        <f>TEXT('Store Data - 2017'!$D2357,"dddd")</f>
        <v>Friday</v>
      </c>
      <c r="H2357" s="16" t="s">
        <v>22</v>
      </c>
      <c r="I2357" s="16" t="s">
        <v>4115</v>
      </c>
      <c r="J2357" s="16" t="s">
        <v>4116</v>
      </c>
      <c r="K2357" s="21">
        <f>1/COUNTIF(J:J,'Store Data - 2017'!$J2357)</f>
        <v>0.1111111111111111</v>
      </c>
      <c r="L2357" s="16" t="s">
        <v>25</v>
      </c>
      <c r="M2357" s="16" t="s">
        <v>26</v>
      </c>
      <c r="N2357" s="16" t="s">
        <v>432</v>
      </c>
      <c r="O2357" s="16" t="s">
        <v>433</v>
      </c>
      <c r="P2357" s="16">
        <v>98105</v>
      </c>
      <c r="Q2357" s="16" t="s">
        <v>120</v>
      </c>
      <c r="R2357" s="16" t="s">
        <v>4789</v>
      </c>
      <c r="S2357" s="16" t="s">
        <v>42</v>
      </c>
      <c r="T2357" s="16" t="s">
        <v>425</v>
      </c>
      <c r="U2357" s="16" t="s">
        <v>4790</v>
      </c>
      <c r="V2357" s="18">
        <v>141.96</v>
      </c>
      <c r="W2357" s="16">
        <v>2</v>
      </c>
      <c r="X2357" s="16">
        <v>0</v>
      </c>
      <c r="Y2357" s="18">
        <v>41.168399999999998</v>
      </c>
    </row>
    <row r="2358" spans="1:25" x14ac:dyDescent="0.3">
      <c r="A2358" s="13">
        <v>7132</v>
      </c>
      <c r="B2358" s="13" t="s">
        <v>5483</v>
      </c>
      <c r="C2358" s="21">
        <f>1/COUNTIF(B:B,'Store Data - 2017'!$B2358)</f>
        <v>0.2</v>
      </c>
      <c r="D2358" s="14">
        <v>43065</v>
      </c>
      <c r="E2358" s="14">
        <v>43070</v>
      </c>
      <c r="F2358" s="22" t="str">
        <f>TEXT('Store Data - 2017'!$D2358,"mmmm")</f>
        <v>November</v>
      </c>
      <c r="G2358" s="22" t="str">
        <f>TEXT('Store Data - 2017'!$D2358,"dddd")</f>
        <v>Sunday</v>
      </c>
      <c r="H2358" s="13" t="s">
        <v>22</v>
      </c>
      <c r="I2358" s="13" t="s">
        <v>4370</v>
      </c>
      <c r="J2358" s="13" t="s">
        <v>4371</v>
      </c>
      <c r="K2358" s="21">
        <f>1/COUNTIF(J:J,'Store Data - 2017'!$J2358)</f>
        <v>9.0909090909090912E-2</v>
      </c>
      <c r="L2358" s="13" t="s">
        <v>48</v>
      </c>
      <c r="M2358" s="13" t="s">
        <v>26</v>
      </c>
      <c r="N2358" s="13" t="s">
        <v>445</v>
      </c>
      <c r="O2358" s="13" t="s">
        <v>496</v>
      </c>
      <c r="P2358" s="13">
        <v>47374</v>
      </c>
      <c r="Q2358" s="13" t="s">
        <v>51</v>
      </c>
      <c r="R2358" s="13" t="s">
        <v>3278</v>
      </c>
      <c r="S2358" s="13" t="s">
        <v>42</v>
      </c>
      <c r="T2358" s="13" t="s">
        <v>251</v>
      </c>
      <c r="U2358" s="13" t="s">
        <v>3279</v>
      </c>
      <c r="V2358" s="15">
        <v>257.94</v>
      </c>
      <c r="W2358" s="13">
        <v>3</v>
      </c>
      <c r="X2358" s="13">
        <v>0</v>
      </c>
      <c r="Y2358" s="15">
        <v>67.064400000000006</v>
      </c>
    </row>
    <row r="2359" spans="1:25" x14ac:dyDescent="0.3">
      <c r="A2359" s="16">
        <v>7133</v>
      </c>
      <c r="B2359" s="16" t="s">
        <v>5483</v>
      </c>
      <c r="C2359" s="21">
        <f>1/COUNTIF(B:B,'Store Data - 2017'!$B2359)</f>
        <v>0.2</v>
      </c>
      <c r="D2359" s="17">
        <v>43065</v>
      </c>
      <c r="E2359" s="17">
        <v>43070</v>
      </c>
      <c r="F2359" s="22" t="str">
        <f>TEXT('Store Data - 2017'!$D2359,"mmmm")</f>
        <v>November</v>
      </c>
      <c r="G2359" s="22" t="str">
        <f>TEXT('Store Data - 2017'!$D2359,"dddd")</f>
        <v>Sunday</v>
      </c>
      <c r="H2359" s="16" t="s">
        <v>22</v>
      </c>
      <c r="I2359" s="16" t="s">
        <v>4370</v>
      </c>
      <c r="J2359" s="16" t="s">
        <v>4371</v>
      </c>
      <c r="K2359" s="21">
        <f>1/COUNTIF(J:J,'Store Data - 2017'!$J2359)</f>
        <v>9.0909090909090912E-2</v>
      </c>
      <c r="L2359" s="16" t="s">
        <v>48</v>
      </c>
      <c r="M2359" s="16" t="s">
        <v>26</v>
      </c>
      <c r="N2359" s="16" t="s">
        <v>445</v>
      </c>
      <c r="O2359" s="16" t="s">
        <v>496</v>
      </c>
      <c r="P2359" s="16">
        <v>47374</v>
      </c>
      <c r="Q2359" s="16" t="s">
        <v>51</v>
      </c>
      <c r="R2359" s="16" t="s">
        <v>5484</v>
      </c>
      <c r="S2359" s="16" t="s">
        <v>61</v>
      </c>
      <c r="T2359" s="16" t="s">
        <v>62</v>
      </c>
      <c r="U2359" s="16" t="s">
        <v>5485</v>
      </c>
      <c r="V2359" s="18">
        <v>1879.96</v>
      </c>
      <c r="W2359" s="16">
        <v>4</v>
      </c>
      <c r="X2359" s="16">
        <v>0</v>
      </c>
      <c r="Y2359" s="18">
        <v>545.1884</v>
      </c>
    </row>
    <row r="2360" spans="1:25" x14ac:dyDescent="0.3">
      <c r="A2360" s="13">
        <v>7134</v>
      </c>
      <c r="B2360" s="13" t="s">
        <v>5483</v>
      </c>
      <c r="C2360" s="21">
        <f>1/COUNTIF(B:B,'Store Data - 2017'!$B2360)</f>
        <v>0.2</v>
      </c>
      <c r="D2360" s="14">
        <v>43065</v>
      </c>
      <c r="E2360" s="14">
        <v>43070</v>
      </c>
      <c r="F2360" s="22" t="str">
        <f>TEXT('Store Data - 2017'!$D2360,"mmmm")</f>
        <v>November</v>
      </c>
      <c r="G2360" s="22" t="str">
        <f>TEXT('Store Data - 2017'!$D2360,"dddd")</f>
        <v>Sunday</v>
      </c>
      <c r="H2360" s="13" t="s">
        <v>22</v>
      </c>
      <c r="I2360" s="13" t="s">
        <v>4370</v>
      </c>
      <c r="J2360" s="13" t="s">
        <v>4371</v>
      </c>
      <c r="K2360" s="21">
        <f>1/COUNTIF(J:J,'Store Data - 2017'!$J2360)</f>
        <v>9.0909090909090912E-2</v>
      </c>
      <c r="L2360" s="13" t="s">
        <v>48</v>
      </c>
      <c r="M2360" s="13" t="s">
        <v>26</v>
      </c>
      <c r="N2360" s="13" t="s">
        <v>445</v>
      </c>
      <c r="O2360" s="13" t="s">
        <v>496</v>
      </c>
      <c r="P2360" s="13">
        <v>47374</v>
      </c>
      <c r="Q2360" s="13" t="s">
        <v>51</v>
      </c>
      <c r="R2360" s="13" t="s">
        <v>3196</v>
      </c>
      <c r="S2360" s="13" t="s">
        <v>42</v>
      </c>
      <c r="T2360" s="13" t="s">
        <v>87</v>
      </c>
      <c r="U2360" s="13" t="s">
        <v>4807</v>
      </c>
      <c r="V2360" s="15">
        <v>27.46</v>
      </c>
      <c r="W2360" s="13">
        <v>2</v>
      </c>
      <c r="X2360" s="13">
        <v>0</v>
      </c>
      <c r="Y2360" s="15">
        <v>9.8856000000000002</v>
      </c>
    </row>
    <row r="2361" spans="1:25" x14ac:dyDescent="0.3">
      <c r="A2361" s="16">
        <v>7135</v>
      </c>
      <c r="B2361" s="16" t="s">
        <v>5483</v>
      </c>
      <c r="C2361" s="21">
        <f>1/COUNTIF(B:B,'Store Data - 2017'!$B2361)</f>
        <v>0.2</v>
      </c>
      <c r="D2361" s="17">
        <v>43065</v>
      </c>
      <c r="E2361" s="17">
        <v>43070</v>
      </c>
      <c r="F2361" s="22" t="str">
        <f>TEXT('Store Data - 2017'!$D2361,"mmmm")</f>
        <v>November</v>
      </c>
      <c r="G2361" s="22" t="str">
        <f>TEXT('Store Data - 2017'!$D2361,"dddd")</f>
        <v>Sunday</v>
      </c>
      <c r="H2361" s="16" t="s">
        <v>22</v>
      </c>
      <c r="I2361" s="16" t="s">
        <v>4370</v>
      </c>
      <c r="J2361" s="16" t="s">
        <v>4371</v>
      </c>
      <c r="K2361" s="21">
        <f>1/COUNTIF(J:J,'Store Data - 2017'!$J2361)</f>
        <v>9.0909090909090912E-2</v>
      </c>
      <c r="L2361" s="16" t="s">
        <v>48</v>
      </c>
      <c r="M2361" s="16" t="s">
        <v>26</v>
      </c>
      <c r="N2361" s="16" t="s">
        <v>445</v>
      </c>
      <c r="O2361" s="16" t="s">
        <v>496</v>
      </c>
      <c r="P2361" s="16">
        <v>47374</v>
      </c>
      <c r="Q2361" s="16" t="s">
        <v>51</v>
      </c>
      <c r="R2361" s="16" t="s">
        <v>1198</v>
      </c>
      <c r="S2361" s="16" t="s">
        <v>61</v>
      </c>
      <c r="T2361" s="16" t="s">
        <v>62</v>
      </c>
      <c r="U2361" s="16" t="s">
        <v>1199</v>
      </c>
      <c r="V2361" s="18">
        <v>89.98</v>
      </c>
      <c r="W2361" s="16">
        <v>2</v>
      </c>
      <c r="X2361" s="16">
        <v>0</v>
      </c>
      <c r="Y2361" s="18">
        <v>43.190399999999997</v>
      </c>
    </row>
    <row r="2362" spans="1:25" x14ac:dyDescent="0.3">
      <c r="A2362" s="13">
        <v>7136</v>
      </c>
      <c r="B2362" s="13" t="s">
        <v>5483</v>
      </c>
      <c r="C2362" s="21">
        <f>1/COUNTIF(B:B,'Store Data - 2017'!$B2362)</f>
        <v>0.2</v>
      </c>
      <c r="D2362" s="14">
        <v>43065</v>
      </c>
      <c r="E2362" s="14">
        <v>43070</v>
      </c>
      <c r="F2362" s="22" t="str">
        <f>TEXT('Store Data - 2017'!$D2362,"mmmm")</f>
        <v>November</v>
      </c>
      <c r="G2362" s="22" t="str">
        <f>TEXT('Store Data - 2017'!$D2362,"dddd")</f>
        <v>Sunday</v>
      </c>
      <c r="H2362" s="13" t="s">
        <v>22</v>
      </c>
      <c r="I2362" s="13" t="s">
        <v>4370</v>
      </c>
      <c r="J2362" s="13" t="s">
        <v>4371</v>
      </c>
      <c r="K2362" s="21">
        <f>1/COUNTIF(J:J,'Store Data - 2017'!$J2362)</f>
        <v>9.0909090909090912E-2</v>
      </c>
      <c r="L2362" s="13" t="s">
        <v>48</v>
      </c>
      <c r="M2362" s="13" t="s">
        <v>26</v>
      </c>
      <c r="N2362" s="13" t="s">
        <v>445</v>
      </c>
      <c r="O2362" s="13" t="s">
        <v>496</v>
      </c>
      <c r="P2362" s="13">
        <v>47374</v>
      </c>
      <c r="Q2362" s="13" t="s">
        <v>51</v>
      </c>
      <c r="R2362" s="13" t="s">
        <v>947</v>
      </c>
      <c r="S2362" s="13" t="s">
        <v>42</v>
      </c>
      <c r="T2362" s="13" t="s">
        <v>43</v>
      </c>
      <c r="U2362" s="13" t="s">
        <v>948</v>
      </c>
      <c r="V2362" s="15">
        <v>828.6</v>
      </c>
      <c r="W2362" s="13">
        <v>3</v>
      </c>
      <c r="X2362" s="13">
        <v>0</v>
      </c>
      <c r="Y2362" s="15">
        <v>240.29400000000001</v>
      </c>
    </row>
    <row r="2363" spans="1:25" x14ac:dyDescent="0.3">
      <c r="A2363" s="16">
        <v>7141</v>
      </c>
      <c r="B2363" s="16" t="s">
        <v>5486</v>
      </c>
      <c r="C2363" s="21">
        <f>1/COUNTIF(B:B,'Store Data - 2017'!$B2363)</f>
        <v>0.5</v>
      </c>
      <c r="D2363" s="17">
        <v>42985</v>
      </c>
      <c r="E2363" s="17">
        <v>42985</v>
      </c>
      <c r="F2363" s="22" t="str">
        <f>TEXT('Store Data - 2017'!$D2363,"mmmm")</f>
        <v>September</v>
      </c>
      <c r="G2363" s="22" t="str">
        <f>TEXT('Store Data - 2017'!$D2363,"dddd")</f>
        <v>Thursday</v>
      </c>
      <c r="H2363" s="16" t="s">
        <v>760</v>
      </c>
      <c r="I2363" s="16" t="s">
        <v>5487</v>
      </c>
      <c r="J2363" s="16" t="s">
        <v>5488</v>
      </c>
      <c r="K2363" s="21">
        <f>1/COUNTIF(J:J,'Store Data - 2017'!$J2363)</f>
        <v>0.5</v>
      </c>
      <c r="L2363" s="16" t="s">
        <v>25</v>
      </c>
      <c r="M2363" s="16" t="s">
        <v>26</v>
      </c>
      <c r="N2363" s="16" t="s">
        <v>5489</v>
      </c>
      <c r="O2363" s="16" t="s">
        <v>188</v>
      </c>
      <c r="P2363" s="16">
        <v>63301</v>
      </c>
      <c r="Q2363" s="16" t="s">
        <v>51</v>
      </c>
      <c r="R2363" s="16" t="s">
        <v>2446</v>
      </c>
      <c r="S2363" s="16" t="s">
        <v>61</v>
      </c>
      <c r="T2363" s="16" t="s">
        <v>110</v>
      </c>
      <c r="U2363" s="16" t="s">
        <v>2447</v>
      </c>
      <c r="V2363" s="18">
        <v>113.52</v>
      </c>
      <c r="W2363" s="16">
        <v>4</v>
      </c>
      <c r="X2363" s="16">
        <v>0</v>
      </c>
      <c r="Y2363" s="18">
        <v>46.543199999999999</v>
      </c>
    </row>
    <row r="2364" spans="1:25" x14ac:dyDescent="0.3">
      <c r="A2364" s="13">
        <v>7142</v>
      </c>
      <c r="B2364" s="13" t="s">
        <v>5486</v>
      </c>
      <c r="C2364" s="21">
        <f>1/COUNTIF(B:B,'Store Data - 2017'!$B2364)</f>
        <v>0.5</v>
      </c>
      <c r="D2364" s="14">
        <v>42985</v>
      </c>
      <c r="E2364" s="14">
        <v>42985</v>
      </c>
      <c r="F2364" s="22" t="str">
        <f>TEXT('Store Data - 2017'!$D2364,"mmmm")</f>
        <v>September</v>
      </c>
      <c r="G2364" s="22" t="str">
        <f>TEXT('Store Data - 2017'!$D2364,"dddd")</f>
        <v>Thursday</v>
      </c>
      <c r="H2364" s="13" t="s">
        <v>760</v>
      </c>
      <c r="I2364" s="13" t="s">
        <v>5487</v>
      </c>
      <c r="J2364" s="13" t="s">
        <v>5488</v>
      </c>
      <c r="K2364" s="21">
        <f>1/COUNTIF(J:J,'Store Data - 2017'!$J2364)</f>
        <v>0.5</v>
      </c>
      <c r="L2364" s="13" t="s">
        <v>25</v>
      </c>
      <c r="M2364" s="13" t="s">
        <v>26</v>
      </c>
      <c r="N2364" s="13" t="s">
        <v>5489</v>
      </c>
      <c r="O2364" s="13" t="s">
        <v>188</v>
      </c>
      <c r="P2364" s="13">
        <v>63301</v>
      </c>
      <c r="Q2364" s="13" t="s">
        <v>51</v>
      </c>
      <c r="R2364" s="13" t="s">
        <v>5490</v>
      </c>
      <c r="S2364" s="13" t="s">
        <v>42</v>
      </c>
      <c r="T2364" s="13" t="s">
        <v>87</v>
      </c>
      <c r="U2364" s="13" t="s">
        <v>5491</v>
      </c>
      <c r="V2364" s="15">
        <v>135.30000000000001</v>
      </c>
      <c r="W2364" s="13">
        <v>5</v>
      </c>
      <c r="X2364" s="13">
        <v>0</v>
      </c>
      <c r="Y2364" s="15">
        <v>37.884</v>
      </c>
    </row>
    <row r="2365" spans="1:25" x14ac:dyDescent="0.3">
      <c r="A2365" s="16">
        <v>7144</v>
      </c>
      <c r="B2365" s="16" t="s">
        <v>5492</v>
      </c>
      <c r="C2365" s="21">
        <f>1/COUNTIF(B:B,'Store Data - 2017'!$B2365)</f>
        <v>0.25</v>
      </c>
      <c r="D2365" s="17">
        <v>42805</v>
      </c>
      <c r="E2365" s="17">
        <v>42810</v>
      </c>
      <c r="F2365" s="22" t="str">
        <f>TEXT('Store Data - 2017'!$D2365,"mmmm")</f>
        <v>March</v>
      </c>
      <c r="G2365" s="22" t="str">
        <f>TEXT('Store Data - 2017'!$D2365,"dddd")</f>
        <v>Saturday</v>
      </c>
      <c r="H2365" s="16" t="s">
        <v>22</v>
      </c>
      <c r="I2365" s="16" t="s">
        <v>5493</v>
      </c>
      <c r="J2365" s="16" t="s">
        <v>5494</v>
      </c>
      <c r="K2365" s="21">
        <f>1/COUNTIF(J:J,'Store Data - 2017'!$J2365)</f>
        <v>0.14285714285714285</v>
      </c>
      <c r="L2365" s="16" t="s">
        <v>48</v>
      </c>
      <c r="M2365" s="16" t="s">
        <v>26</v>
      </c>
      <c r="N2365" s="16" t="s">
        <v>38</v>
      </c>
      <c r="O2365" s="16" t="s">
        <v>39</v>
      </c>
      <c r="P2365" s="16">
        <v>19140</v>
      </c>
      <c r="Q2365" s="16" t="s">
        <v>40</v>
      </c>
      <c r="R2365" s="16" t="s">
        <v>5495</v>
      </c>
      <c r="S2365" s="16" t="s">
        <v>61</v>
      </c>
      <c r="T2365" s="16" t="s">
        <v>62</v>
      </c>
      <c r="U2365" s="16" t="s">
        <v>5496</v>
      </c>
      <c r="V2365" s="18">
        <v>776.85</v>
      </c>
      <c r="W2365" s="16">
        <v>5</v>
      </c>
      <c r="X2365" s="16">
        <v>0.4</v>
      </c>
      <c r="Y2365" s="18">
        <v>-181.26499999999999</v>
      </c>
    </row>
    <row r="2366" spans="1:25" x14ac:dyDescent="0.3">
      <c r="A2366" s="13">
        <v>7145</v>
      </c>
      <c r="B2366" s="13" t="s">
        <v>5492</v>
      </c>
      <c r="C2366" s="21">
        <f>1/COUNTIF(B:B,'Store Data - 2017'!$B2366)</f>
        <v>0.25</v>
      </c>
      <c r="D2366" s="14">
        <v>42805</v>
      </c>
      <c r="E2366" s="14">
        <v>42810</v>
      </c>
      <c r="F2366" s="22" t="str">
        <f>TEXT('Store Data - 2017'!$D2366,"mmmm")</f>
        <v>March</v>
      </c>
      <c r="G2366" s="22" t="str">
        <f>TEXT('Store Data - 2017'!$D2366,"dddd")</f>
        <v>Saturday</v>
      </c>
      <c r="H2366" s="13" t="s">
        <v>22</v>
      </c>
      <c r="I2366" s="13" t="s">
        <v>5493</v>
      </c>
      <c r="J2366" s="13" t="s">
        <v>5494</v>
      </c>
      <c r="K2366" s="21">
        <f>1/COUNTIF(J:J,'Store Data - 2017'!$J2366)</f>
        <v>0.14285714285714285</v>
      </c>
      <c r="L2366" s="13" t="s">
        <v>48</v>
      </c>
      <c r="M2366" s="13" t="s">
        <v>26</v>
      </c>
      <c r="N2366" s="13" t="s">
        <v>38</v>
      </c>
      <c r="O2366" s="13" t="s">
        <v>39</v>
      </c>
      <c r="P2366" s="13">
        <v>19140</v>
      </c>
      <c r="Q2366" s="13" t="s">
        <v>40</v>
      </c>
      <c r="R2366" s="13" t="s">
        <v>4911</v>
      </c>
      <c r="S2366" s="13" t="s">
        <v>31</v>
      </c>
      <c r="T2366" s="13" t="s">
        <v>84</v>
      </c>
      <c r="U2366" s="13" t="s">
        <v>4912</v>
      </c>
      <c r="V2366" s="15">
        <v>12.294</v>
      </c>
      <c r="W2366" s="13">
        <v>1</v>
      </c>
      <c r="X2366" s="13">
        <v>0.7</v>
      </c>
      <c r="Y2366" s="15">
        <v>-8.6058000000000003</v>
      </c>
    </row>
    <row r="2367" spans="1:25" x14ac:dyDescent="0.3">
      <c r="A2367" s="16">
        <v>7146</v>
      </c>
      <c r="B2367" s="16" t="s">
        <v>5492</v>
      </c>
      <c r="C2367" s="21">
        <f>1/COUNTIF(B:B,'Store Data - 2017'!$B2367)</f>
        <v>0.25</v>
      </c>
      <c r="D2367" s="17">
        <v>42805</v>
      </c>
      <c r="E2367" s="17">
        <v>42810</v>
      </c>
      <c r="F2367" s="22" t="str">
        <f>TEXT('Store Data - 2017'!$D2367,"mmmm")</f>
        <v>March</v>
      </c>
      <c r="G2367" s="22" t="str">
        <f>TEXT('Store Data - 2017'!$D2367,"dddd")</f>
        <v>Saturday</v>
      </c>
      <c r="H2367" s="16" t="s">
        <v>22</v>
      </c>
      <c r="I2367" s="16" t="s">
        <v>5493</v>
      </c>
      <c r="J2367" s="16" t="s">
        <v>5494</v>
      </c>
      <c r="K2367" s="21">
        <f>1/COUNTIF(J:J,'Store Data - 2017'!$J2367)</f>
        <v>0.14285714285714285</v>
      </c>
      <c r="L2367" s="16" t="s">
        <v>48</v>
      </c>
      <c r="M2367" s="16" t="s">
        <v>26</v>
      </c>
      <c r="N2367" s="16" t="s">
        <v>38</v>
      </c>
      <c r="O2367" s="16" t="s">
        <v>39</v>
      </c>
      <c r="P2367" s="16">
        <v>19140</v>
      </c>
      <c r="Q2367" s="16" t="s">
        <v>40</v>
      </c>
      <c r="R2367" s="16" t="s">
        <v>5497</v>
      </c>
      <c r="S2367" s="16" t="s">
        <v>42</v>
      </c>
      <c r="T2367" s="16" t="s">
        <v>251</v>
      </c>
      <c r="U2367" s="16" t="s">
        <v>3279</v>
      </c>
      <c r="V2367" s="18">
        <v>154.76400000000001</v>
      </c>
      <c r="W2367" s="16">
        <v>3</v>
      </c>
      <c r="X2367" s="16">
        <v>0.4</v>
      </c>
      <c r="Y2367" s="18">
        <v>-46.429200000000002</v>
      </c>
    </row>
    <row r="2368" spans="1:25" x14ac:dyDescent="0.3">
      <c r="A2368" s="13">
        <v>7147</v>
      </c>
      <c r="B2368" s="13" t="s">
        <v>5492</v>
      </c>
      <c r="C2368" s="21">
        <f>1/COUNTIF(B:B,'Store Data - 2017'!$B2368)</f>
        <v>0.25</v>
      </c>
      <c r="D2368" s="14">
        <v>42805</v>
      </c>
      <c r="E2368" s="14">
        <v>42810</v>
      </c>
      <c r="F2368" s="22" t="str">
        <f>TEXT('Store Data - 2017'!$D2368,"mmmm")</f>
        <v>March</v>
      </c>
      <c r="G2368" s="22" t="str">
        <f>TEXT('Store Data - 2017'!$D2368,"dddd")</f>
        <v>Saturday</v>
      </c>
      <c r="H2368" s="13" t="s">
        <v>22</v>
      </c>
      <c r="I2368" s="13" t="s">
        <v>5493</v>
      </c>
      <c r="J2368" s="13" t="s">
        <v>5494</v>
      </c>
      <c r="K2368" s="21">
        <f>1/COUNTIF(J:J,'Store Data - 2017'!$J2368)</f>
        <v>0.14285714285714285</v>
      </c>
      <c r="L2368" s="13" t="s">
        <v>48</v>
      </c>
      <c r="M2368" s="13" t="s">
        <v>26</v>
      </c>
      <c r="N2368" s="13" t="s">
        <v>38</v>
      </c>
      <c r="O2368" s="13" t="s">
        <v>39</v>
      </c>
      <c r="P2368" s="13">
        <v>19140</v>
      </c>
      <c r="Q2368" s="13" t="s">
        <v>40</v>
      </c>
      <c r="R2368" s="13" t="s">
        <v>5498</v>
      </c>
      <c r="S2368" s="13" t="s">
        <v>31</v>
      </c>
      <c r="T2368" s="13" t="s">
        <v>70</v>
      </c>
      <c r="U2368" s="13" t="s">
        <v>5499</v>
      </c>
      <c r="V2368" s="15">
        <v>43.28</v>
      </c>
      <c r="W2368" s="13">
        <v>1</v>
      </c>
      <c r="X2368" s="13">
        <v>0.2</v>
      </c>
      <c r="Y2368" s="15">
        <v>3.246</v>
      </c>
    </row>
    <row r="2369" spans="1:25" x14ac:dyDescent="0.3">
      <c r="A2369" s="16">
        <v>7151</v>
      </c>
      <c r="B2369" s="16" t="s">
        <v>5500</v>
      </c>
      <c r="C2369" s="21">
        <f>1/COUNTIF(B:B,'Store Data - 2017'!$B2369)</f>
        <v>1</v>
      </c>
      <c r="D2369" s="17">
        <v>43091</v>
      </c>
      <c r="E2369" s="17">
        <v>43095</v>
      </c>
      <c r="F2369" s="22" t="str">
        <f>TEXT('Store Data - 2017'!$D2369,"mmmm")</f>
        <v>December</v>
      </c>
      <c r="G2369" s="22" t="str">
        <f>TEXT('Store Data - 2017'!$D2369,"dddd")</f>
        <v>Friday</v>
      </c>
      <c r="H2369" s="16" t="s">
        <v>22</v>
      </c>
      <c r="I2369" s="16" t="s">
        <v>2972</v>
      </c>
      <c r="J2369" s="16" t="s">
        <v>2973</v>
      </c>
      <c r="K2369" s="21">
        <f>1/COUNTIF(J:J,'Store Data - 2017'!$J2369)</f>
        <v>0.125</v>
      </c>
      <c r="L2369" s="16" t="s">
        <v>48</v>
      </c>
      <c r="M2369" s="16" t="s">
        <v>26</v>
      </c>
      <c r="N2369" s="16" t="s">
        <v>4313</v>
      </c>
      <c r="O2369" s="16" t="s">
        <v>1333</v>
      </c>
      <c r="P2369" s="16">
        <v>35401</v>
      </c>
      <c r="Q2369" s="16" t="s">
        <v>29</v>
      </c>
      <c r="R2369" s="16" t="s">
        <v>2919</v>
      </c>
      <c r="S2369" s="16" t="s">
        <v>42</v>
      </c>
      <c r="T2369" s="16" t="s">
        <v>43</v>
      </c>
      <c r="U2369" s="16" t="s">
        <v>2920</v>
      </c>
      <c r="V2369" s="18">
        <v>141.96</v>
      </c>
      <c r="W2369" s="16">
        <v>2</v>
      </c>
      <c r="X2369" s="16">
        <v>0</v>
      </c>
      <c r="Y2369" s="18">
        <v>35.49</v>
      </c>
    </row>
    <row r="2370" spans="1:25" x14ac:dyDescent="0.3">
      <c r="A2370" s="13">
        <v>7152</v>
      </c>
      <c r="B2370" s="13" t="s">
        <v>5501</v>
      </c>
      <c r="C2370" s="21">
        <f>1/COUNTIF(B:B,'Store Data - 2017'!$B2370)</f>
        <v>1</v>
      </c>
      <c r="D2370" s="14">
        <v>43091</v>
      </c>
      <c r="E2370" s="14">
        <v>43094</v>
      </c>
      <c r="F2370" s="22" t="str">
        <f>TEXT('Store Data - 2017'!$D2370,"mmmm")</f>
        <v>December</v>
      </c>
      <c r="G2370" s="22" t="str">
        <f>TEXT('Store Data - 2017'!$D2370,"dddd")</f>
        <v>Friday</v>
      </c>
      <c r="H2370" s="13" t="s">
        <v>35</v>
      </c>
      <c r="I2370" s="13" t="s">
        <v>3935</v>
      </c>
      <c r="J2370" s="13" t="s">
        <v>3936</v>
      </c>
      <c r="K2370" s="21">
        <f>1/COUNTIF(J:J,'Store Data - 2017'!$J2370)</f>
        <v>0.14285714285714285</v>
      </c>
      <c r="L2370" s="13" t="s">
        <v>25</v>
      </c>
      <c r="M2370" s="13" t="s">
        <v>26</v>
      </c>
      <c r="N2370" s="13" t="s">
        <v>3486</v>
      </c>
      <c r="O2370" s="13" t="s">
        <v>157</v>
      </c>
      <c r="P2370" s="13">
        <v>85204</v>
      </c>
      <c r="Q2370" s="13" t="s">
        <v>120</v>
      </c>
      <c r="R2370" s="13" t="s">
        <v>4306</v>
      </c>
      <c r="S2370" s="13" t="s">
        <v>42</v>
      </c>
      <c r="T2370" s="13" t="s">
        <v>251</v>
      </c>
      <c r="U2370" s="13" t="s">
        <v>4307</v>
      </c>
      <c r="V2370" s="15">
        <v>182.55</v>
      </c>
      <c r="W2370" s="13">
        <v>2</v>
      </c>
      <c r="X2370" s="13">
        <v>0.5</v>
      </c>
      <c r="Y2370" s="15">
        <v>-135.08699999999999</v>
      </c>
    </row>
    <row r="2371" spans="1:25" x14ac:dyDescent="0.3">
      <c r="A2371" s="16">
        <v>7157</v>
      </c>
      <c r="B2371" s="16" t="s">
        <v>5502</v>
      </c>
      <c r="C2371" s="21">
        <f>1/COUNTIF(B:B,'Store Data - 2017'!$B2371)</f>
        <v>1</v>
      </c>
      <c r="D2371" s="17">
        <v>42854</v>
      </c>
      <c r="E2371" s="17">
        <v>42859</v>
      </c>
      <c r="F2371" s="22" t="str">
        <f>TEXT('Store Data - 2017'!$D2371,"mmmm")</f>
        <v>April</v>
      </c>
      <c r="G2371" s="22" t="str">
        <f>TEXT('Store Data - 2017'!$D2371,"dddd")</f>
        <v>Saturday</v>
      </c>
      <c r="H2371" s="16" t="s">
        <v>22</v>
      </c>
      <c r="I2371" s="16" t="s">
        <v>3859</v>
      </c>
      <c r="J2371" s="16" t="s">
        <v>3860</v>
      </c>
      <c r="K2371" s="21">
        <f>1/COUNTIF(J:J,'Store Data - 2017'!$J2371)</f>
        <v>0.2</v>
      </c>
      <c r="L2371" s="16" t="s">
        <v>25</v>
      </c>
      <c r="M2371" s="16" t="s">
        <v>26</v>
      </c>
      <c r="N2371" s="16" t="s">
        <v>3994</v>
      </c>
      <c r="O2371" s="16" t="s">
        <v>201</v>
      </c>
      <c r="P2371" s="16">
        <v>7050</v>
      </c>
      <c r="Q2371" s="16" t="s">
        <v>40</v>
      </c>
      <c r="R2371" s="16" t="s">
        <v>1091</v>
      </c>
      <c r="S2371" s="16" t="s">
        <v>31</v>
      </c>
      <c r="T2371" s="16" t="s">
        <v>113</v>
      </c>
      <c r="U2371" s="16" t="s">
        <v>1092</v>
      </c>
      <c r="V2371" s="18">
        <v>4.91</v>
      </c>
      <c r="W2371" s="16">
        <v>1</v>
      </c>
      <c r="X2371" s="16">
        <v>0</v>
      </c>
      <c r="Y2371" s="18">
        <v>2.4058999999999999</v>
      </c>
    </row>
    <row r="2372" spans="1:25" x14ac:dyDescent="0.3">
      <c r="A2372" s="13">
        <v>7171</v>
      </c>
      <c r="B2372" s="13" t="s">
        <v>5503</v>
      </c>
      <c r="C2372" s="21">
        <f>1/COUNTIF(B:B,'Store Data - 2017'!$B2372)</f>
        <v>1</v>
      </c>
      <c r="D2372" s="14">
        <v>43016</v>
      </c>
      <c r="E2372" s="14">
        <v>43022</v>
      </c>
      <c r="F2372" s="22" t="str">
        <f>TEXT('Store Data - 2017'!$D2372,"mmmm")</f>
        <v>October</v>
      </c>
      <c r="G2372" s="22" t="str">
        <f>TEXT('Store Data - 2017'!$D2372,"dddd")</f>
        <v>Sunday</v>
      </c>
      <c r="H2372" s="13" t="s">
        <v>22</v>
      </c>
      <c r="I2372" s="13" t="s">
        <v>882</v>
      </c>
      <c r="J2372" s="13" t="s">
        <v>883</v>
      </c>
      <c r="K2372" s="21">
        <f>1/COUNTIF(J:J,'Store Data - 2017'!$J2372)</f>
        <v>0.2</v>
      </c>
      <c r="L2372" s="13" t="s">
        <v>25</v>
      </c>
      <c r="M2372" s="13" t="s">
        <v>26</v>
      </c>
      <c r="N2372" s="13" t="s">
        <v>126</v>
      </c>
      <c r="O2372" s="13" t="s">
        <v>127</v>
      </c>
      <c r="P2372" s="13">
        <v>10009</v>
      </c>
      <c r="Q2372" s="13" t="s">
        <v>40</v>
      </c>
      <c r="R2372" s="13" t="s">
        <v>5324</v>
      </c>
      <c r="S2372" s="13" t="s">
        <v>42</v>
      </c>
      <c r="T2372" s="13" t="s">
        <v>43</v>
      </c>
      <c r="U2372" s="13" t="s">
        <v>5325</v>
      </c>
      <c r="V2372" s="15">
        <v>145.76400000000001</v>
      </c>
      <c r="W2372" s="13">
        <v>2</v>
      </c>
      <c r="X2372" s="13">
        <v>0.1</v>
      </c>
      <c r="Y2372" s="15">
        <v>3.2391999999999999</v>
      </c>
    </row>
    <row r="2373" spans="1:25" x14ac:dyDescent="0.3">
      <c r="A2373" s="16">
        <v>7172</v>
      </c>
      <c r="B2373" s="16" t="s">
        <v>5504</v>
      </c>
      <c r="C2373" s="21">
        <f>1/COUNTIF(B:B,'Store Data - 2017'!$B2373)</f>
        <v>1</v>
      </c>
      <c r="D2373" s="17">
        <v>42850</v>
      </c>
      <c r="E2373" s="17">
        <v>42852</v>
      </c>
      <c r="F2373" s="22" t="str">
        <f>TEXT('Store Data - 2017'!$D2373,"mmmm")</f>
        <v>April</v>
      </c>
      <c r="G2373" s="22" t="str">
        <f>TEXT('Store Data - 2017'!$D2373,"dddd")</f>
        <v>Tuesday</v>
      </c>
      <c r="H2373" s="16" t="s">
        <v>35</v>
      </c>
      <c r="I2373" s="16" t="s">
        <v>5505</v>
      </c>
      <c r="J2373" s="16" t="s">
        <v>5506</v>
      </c>
      <c r="K2373" s="21">
        <f>1/COUNTIF(J:J,'Store Data - 2017'!$J2373)</f>
        <v>0.5</v>
      </c>
      <c r="L2373" s="16" t="s">
        <v>25</v>
      </c>
      <c r="M2373" s="16" t="s">
        <v>26</v>
      </c>
      <c r="N2373" s="16" t="s">
        <v>133</v>
      </c>
      <c r="O2373" s="16" t="s">
        <v>134</v>
      </c>
      <c r="P2373" s="16">
        <v>94109</v>
      </c>
      <c r="Q2373" s="16" t="s">
        <v>120</v>
      </c>
      <c r="R2373" s="16" t="s">
        <v>409</v>
      </c>
      <c r="S2373" s="16" t="s">
        <v>61</v>
      </c>
      <c r="T2373" s="16" t="s">
        <v>110</v>
      </c>
      <c r="U2373" s="16" t="s">
        <v>410</v>
      </c>
      <c r="V2373" s="18">
        <v>107.97</v>
      </c>
      <c r="W2373" s="16">
        <v>3</v>
      </c>
      <c r="X2373" s="16">
        <v>0</v>
      </c>
      <c r="Y2373" s="18">
        <v>22.6737</v>
      </c>
    </row>
    <row r="2374" spans="1:25" x14ac:dyDescent="0.3">
      <c r="A2374" s="13">
        <v>7173</v>
      </c>
      <c r="B2374" s="13" t="s">
        <v>5507</v>
      </c>
      <c r="C2374" s="21">
        <f>1/COUNTIF(B:B,'Store Data - 2017'!$B2374)</f>
        <v>0.2</v>
      </c>
      <c r="D2374" s="14">
        <v>42820</v>
      </c>
      <c r="E2374" s="14">
        <v>42824</v>
      </c>
      <c r="F2374" s="22" t="str">
        <f>TEXT('Store Data - 2017'!$D2374,"mmmm")</f>
        <v>March</v>
      </c>
      <c r="G2374" s="22" t="str">
        <f>TEXT('Store Data - 2017'!$D2374,"dddd")</f>
        <v>Sunday</v>
      </c>
      <c r="H2374" s="13" t="s">
        <v>22</v>
      </c>
      <c r="I2374" s="13" t="s">
        <v>224</v>
      </c>
      <c r="J2374" s="13" t="s">
        <v>225</v>
      </c>
      <c r="K2374" s="21">
        <f>1/COUNTIF(J:J,'Store Data - 2017'!$J2374)</f>
        <v>0.14285714285714285</v>
      </c>
      <c r="L2374" s="13" t="s">
        <v>57</v>
      </c>
      <c r="M2374" s="13" t="s">
        <v>26</v>
      </c>
      <c r="N2374" s="13" t="s">
        <v>49</v>
      </c>
      <c r="O2374" s="13" t="s">
        <v>50</v>
      </c>
      <c r="P2374" s="13">
        <v>77070</v>
      </c>
      <c r="Q2374" s="13" t="s">
        <v>51</v>
      </c>
      <c r="R2374" s="13" t="s">
        <v>409</v>
      </c>
      <c r="S2374" s="13" t="s">
        <v>61</v>
      </c>
      <c r="T2374" s="13" t="s">
        <v>110</v>
      </c>
      <c r="U2374" s="13" t="s">
        <v>410</v>
      </c>
      <c r="V2374" s="15">
        <v>143.96</v>
      </c>
      <c r="W2374" s="13">
        <v>5</v>
      </c>
      <c r="X2374" s="13">
        <v>0.2</v>
      </c>
      <c r="Y2374" s="15">
        <v>1.7995000000000001</v>
      </c>
    </row>
    <row r="2375" spans="1:25" x14ac:dyDescent="0.3">
      <c r="A2375" s="16">
        <v>7174</v>
      </c>
      <c r="B2375" s="16" t="s">
        <v>5507</v>
      </c>
      <c r="C2375" s="21">
        <f>1/COUNTIF(B:B,'Store Data - 2017'!$B2375)</f>
        <v>0.2</v>
      </c>
      <c r="D2375" s="17">
        <v>42820</v>
      </c>
      <c r="E2375" s="17">
        <v>42824</v>
      </c>
      <c r="F2375" s="22" t="str">
        <f>TEXT('Store Data - 2017'!$D2375,"mmmm")</f>
        <v>March</v>
      </c>
      <c r="G2375" s="22" t="str">
        <f>TEXT('Store Data - 2017'!$D2375,"dddd")</f>
        <v>Sunday</v>
      </c>
      <c r="H2375" s="16" t="s">
        <v>22</v>
      </c>
      <c r="I2375" s="16" t="s">
        <v>224</v>
      </c>
      <c r="J2375" s="16" t="s">
        <v>225</v>
      </c>
      <c r="K2375" s="21">
        <f>1/COUNTIF(J:J,'Store Data - 2017'!$J2375)</f>
        <v>0.14285714285714285</v>
      </c>
      <c r="L2375" s="16" t="s">
        <v>57</v>
      </c>
      <c r="M2375" s="16" t="s">
        <v>26</v>
      </c>
      <c r="N2375" s="16" t="s">
        <v>49</v>
      </c>
      <c r="O2375" s="16" t="s">
        <v>50</v>
      </c>
      <c r="P2375" s="16">
        <v>77070</v>
      </c>
      <c r="Q2375" s="16" t="s">
        <v>51</v>
      </c>
      <c r="R2375" s="16" t="s">
        <v>5508</v>
      </c>
      <c r="S2375" s="16" t="s">
        <v>61</v>
      </c>
      <c r="T2375" s="16" t="s">
        <v>412</v>
      </c>
      <c r="U2375" s="16" t="s">
        <v>5509</v>
      </c>
      <c r="V2375" s="18">
        <v>2399.96</v>
      </c>
      <c r="W2375" s="16">
        <v>5</v>
      </c>
      <c r="X2375" s="16">
        <v>0.2</v>
      </c>
      <c r="Y2375" s="18">
        <v>569.9905</v>
      </c>
    </row>
    <row r="2376" spans="1:25" x14ac:dyDescent="0.3">
      <c r="A2376" s="13">
        <v>7175</v>
      </c>
      <c r="B2376" s="13" t="s">
        <v>5507</v>
      </c>
      <c r="C2376" s="21">
        <f>1/COUNTIF(B:B,'Store Data - 2017'!$B2376)</f>
        <v>0.2</v>
      </c>
      <c r="D2376" s="14">
        <v>42820</v>
      </c>
      <c r="E2376" s="14">
        <v>42824</v>
      </c>
      <c r="F2376" s="22" t="str">
        <f>TEXT('Store Data - 2017'!$D2376,"mmmm")</f>
        <v>March</v>
      </c>
      <c r="G2376" s="22" t="str">
        <f>TEXT('Store Data - 2017'!$D2376,"dddd")</f>
        <v>Sunday</v>
      </c>
      <c r="H2376" s="13" t="s">
        <v>22</v>
      </c>
      <c r="I2376" s="13" t="s">
        <v>224</v>
      </c>
      <c r="J2376" s="13" t="s">
        <v>225</v>
      </c>
      <c r="K2376" s="21">
        <f>1/COUNTIF(J:J,'Store Data - 2017'!$J2376)</f>
        <v>0.14285714285714285</v>
      </c>
      <c r="L2376" s="13" t="s">
        <v>57</v>
      </c>
      <c r="M2376" s="13" t="s">
        <v>26</v>
      </c>
      <c r="N2376" s="13" t="s">
        <v>49</v>
      </c>
      <c r="O2376" s="13" t="s">
        <v>50</v>
      </c>
      <c r="P2376" s="13">
        <v>77070</v>
      </c>
      <c r="Q2376" s="13" t="s">
        <v>51</v>
      </c>
      <c r="R2376" s="13" t="s">
        <v>4239</v>
      </c>
      <c r="S2376" s="13" t="s">
        <v>31</v>
      </c>
      <c r="T2376" s="13" t="s">
        <v>32</v>
      </c>
      <c r="U2376" s="13" t="s">
        <v>4240</v>
      </c>
      <c r="V2376" s="15">
        <v>74.352000000000004</v>
      </c>
      <c r="W2376" s="13">
        <v>3</v>
      </c>
      <c r="X2376" s="13">
        <v>0.2</v>
      </c>
      <c r="Y2376" s="15">
        <v>23.234999999999999</v>
      </c>
    </row>
    <row r="2377" spans="1:25" x14ac:dyDescent="0.3">
      <c r="A2377" s="16">
        <v>7176</v>
      </c>
      <c r="B2377" s="16" t="s">
        <v>5507</v>
      </c>
      <c r="C2377" s="21">
        <f>1/COUNTIF(B:B,'Store Data - 2017'!$B2377)</f>
        <v>0.2</v>
      </c>
      <c r="D2377" s="17">
        <v>42820</v>
      </c>
      <c r="E2377" s="17">
        <v>42824</v>
      </c>
      <c r="F2377" s="22" t="str">
        <f>TEXT('Store Data - 2017'!$D2377,"mmmm")</f>
        <v>March</v>
      </c>
      <c r="G2377" s="22" t="str">
        <f>TEXT('Store Data - 2017'!$D2377,"dddd")</f>
        <v>Sunday</v>
      </c>
      <c r="H2377" s="16" t="s">
        <v>22</v>
      </c>
      <c r="I2377" s="16" t="s">
        <v>224</v>
      </c>
      <c r="J2377" s="16" t="s">
        <v>225</v>
      </c>
      <c r="K2377" s="21">
        <f>1/COUNTIF(J:J,'Store Data - 2017'!$J2377)</f>
        <v>0.14285714285714285</v>
      </c>
      <c r="L2377" s="16" t="s">
        <v>57</v>
      </c>
      <c r="M2377" s="16" t="s">
        <v>26</v>
      </c>
      <c r="N2377" s="16" t="s">
        <v>49</v>
      </c>
      <c r="O2377" s="16" t="s">
        <v>50</v>
      </c>
      <c r="P2377" s="16">
        <v>77070</v>
      </c>
      <c r="Q2377" s="16" t="s">
        <v>51</v>
      </c>
      <c r="R2377" s="16" t="s">
        <v>2662</v>
      </c>
      <c r="S2377" s="16" t="s">
        <v>31</v>
      </c>
      <c r="T2377" s="16" t="s">
        <v>190</v>
      </c>
      <c r="U2377" s="16" t="s">
        <v>2663</v>
      </c>
      <c r="V2377" s="18">
        <v>87.168000000000006</v>
      </c>
      <c r="W2377" s="16">
        <v>8</v>
      </c>
      <c r="X2377" s="16">
        <v>0.8</v>
      </c>
      <c r="Y2377" s="18">
        <v>-226.63679999999999</v>
      </c>
    </row>
    <row r="2378" spans="1:25" x14ac:dyDescent="0.3">
      <c r="A2378" s="13">
        <v>7177</v>
      </c>
      <c r="B2378" s="13" t="s">
        <v>5507</v>
      </c>
      <c r="C2378" s="21">
        <f>1/COUNTIF(B:B,'Store Data - 2017'!$B2378)</f>
        <v>0.2</v>
      </c>
      <c r="D2378" s="14">
        <v>42820</v>
      </c>
      <c r="E2378" s="14">
        <v>42824</v>
      </c>
      <c r="F2378" s="22" t="str">
        <f>TEXT('Store Data - 2017'!$D2378,"mmmm")</f>
        <v>March</v>
      </c>
      <c r="G2378" s="22" t="str">
        <f>TEXT('Store Data - 2017'!$D2378,"dddd")</f>
        <v>Sunday</v>
      </c>
      <c r="H2378" s="13" t="s">
        <v>22</v>
      </c>
      <c r="I2378" s="13" t="s">
        <v>224</v>
      </c>
      <c r="J2378" s="13" t="s">
        <v>225</v>
      </c>
      <c r="K2378" s="21">
        <f>1/COUNTIF(J:J,'Store Data - 2017'!$J2378)</f>
        <v>0.14285714285714285</v>
      </c>
      <c r="L2378" s="13" t="s">
        <v>57</v>
      </c>
      <c r="M2378" s="13" t="s">
        <v>26</v>
      </c>
      <c r="N2378" s="13" t="s">
        <v>49</v>
      </c>
      <c r="O2378" s="13" t="s">
        <v>50</v>
      </c>
      <c r="P2378" s="13">
        <v>77070</v>
      </c>
      <c r="Q2378" s="13" t="s">
        <v>51</v>
      </c>
      <c r="R2378" s="13" t="s">
        <v>1625</v>
      </c>
      <c r="S2378" s="13" t="s">
        <v>31</v>
      </c>
      <c r="T2378" s="13" t="s">
        <v>70</v>
      </c>
      <c r="U2378" s="13" t="s">
        <v>1626</v>
      </c>
      <c r="V2378" s="15">
        <v>32.231999999999999</v>
      </c>
      <c r="W2378" s="13">
        <v>3</v>
      </c>
      <c r="X2378" s="13">
        <v>0.2</v>
      </c>
      <c r="Y2378" s="15">
        <v>2.4174000000000002</v>
      </c>
    </row>
    <row r="2379" spans="1:25" x14ac:dyDescent="0.3">
      <c r="A2379" s="16">
        <v>7178</v>
      </c>
      <c r="B2379" s="16" t="s">
        <v>5510</v>
      </c>
      <c r="C2379" s="21">
        <f>1/COUNTIF(B:B,'Store Data - 2017'!$B2379)</f>
        <v>0.5</v>
      </c>
      <c r="D2379" s="17">
        <v>42859</v>
      </c>
      <c r="E2379" s="17">
        <v>42865</v>
      </c>
      <c r="F2379" s="22" t="str">
        <f>TEXT('Store Data - 2017'!$D2379,"mmmm")</f>
        <v>May</v>
      </c>
      <c r="G2379" s="22" t="str">
        <f>TEXT('Store Data - 2017'!$D2379,"dddd")</f>
        <v>Thursday</v>
      </c>
      <c r="H2379" s="16" t="s">
        <v>22</v>
      </c>
      <c r="I2379" s="16" t="s">
        <v>5511</v>
      </c>
      <c r="J2379" s="16" t="s">
        <v>5512</v>
      </c>
      <c r="K2379" s="21">
        <f>1/COUNTIF(J:J,'Store Data - 2017'!$J2379)</f>
        <v>0.16666666666666666</v>
      </c>
      <c r="L2379" s="16" t="s">
        <v>57</v>
      </c>
      <c r="M2379" s="16" t="s">
        <v>26</v>
      </c>
      <c r="N2379" s="16" t="s">
        <v>38</v>
      </c>
      <c r="O2379" s="16" t="s">
        <v>39</v>
      </c>
      <c r="P2379" s="16">
        <v>19140</v>
      </c>
      <c r="Q2379" s="16" t="s">
        <v>40</v>
      </c>
      <c r="R2379" s="16" t="s">
        <v>5513</v>
      </c>
      <c r="S2379" s="16" t="s">
        <v>31</v>
      </c>
      <c r="T2379" s="16" t="s">
        <v>84</v>
      </c>
      <c r="U2379" s="16" t="s">
        <v>5514</v>
      </c>
      <c r="V2379" s="18">
        <v>2.202</v>
      </c>
      <c r="W2379" s="16">
        <v>2</v>
      </c>
      <c r="X2379" s="16">
        <v>0.7</v>
      </c>
      <c r="Y2379" s="18">
        <v>-1.5414000000000001</v>
      </c>
    </row>
    <row r="2380" spans="1:25" x14ac:dyDescent="0.3">
      <c r="A2380" s="13">
        <v>7179</v>
      </c>
      <c r="B2380" s="13" t="s">
        <v>5510</v>
      </c>
      <c r="C2380" s="21">
        <f>1/COUNTIF(B:B,'Store Data - 2017'!$B2380)</f>
        <v>0.5</v>
      </c>
      <c r="D2380" s="14">
        <v>42859</v>
      </c>
      <c r="E2380" s="14">
        <v>42865</v>
      </c>
      <c r="F2380" s="22" t="str">
        <f>TEXT('Store Data - 2017'!$D2380,"mmmm")</f>
        <v>May</v>
      </c>
      <c r="G2380" s="22" t="str">
        <f>TEXT('Store Data - 2017'!$D2380,"dddd")</f>
        <v>Thursday</v>
      </c>
      <c r="H2380" s="13" t="s">
        <v>22</v>
      </c>
      <c r="I2380" s="13" t="s">
        <v>5511</v>
      </c>
      <c r="J2380" s="13" t="s">
        <v>5512</v>
      </c>
      <c r="K2380" s="21">
        <f>1/COUNTIF(J:J,'Store Data - 2017'!$J2380)</f>
        <v>0.16666666666666666</v>
      </c>
      <c r="L2380" s="13" t="s">
        <v>57</v>
      </c>
      <c r="M2380" s="13" t="s">
        <v>26</v>
      </c>
      <c r="N2380" s="13" t="s">
        <v>38</v>
      </c>
      <c r="O2380" s="13" t="s">
        <v>39</v>
      </c>
      <c r="P2380" s="13">
        <v>19140</v>
      </c>
      <c r="Q2380" s="13" t="s">
        <v>40</v>
      </c>
      <c r="R2380" s="13" t="s">
        <v>1406</v>
      </c>
      <c r="S2380" s="13" t="s">
        <v>31</v>
      </c>
      <c r="T2380" s="13" t="s">
        <v>84</v>
      </c>
      <c r="U2380" s="13" t="s">
        <v>1407</v>
      </c>
      <c r="V2380" s="15">
        <v>9.3960000000000008</v>
      </c>
      <c r="W2380" s="13">
        <v>3</v>
      </c>
      <c r="X2380" s="13">
        <v>0.7</v>
      </c>
      <c r="Y2380" s="15">
        <v>-7.5167999999999999</v>
      </c>
    </row>
    <row r="2381" spans="1:25" x14ac:dyDescent="0.3">
      <c r="A2381" s="16">
        <v>7183</v>
      </c>
      <c r="B2381" s="16" t="s">
        <v>5515</v>
      </c>
      <c r="C2381" s="21">
        <f>1/COUNTIF(B:B,'Store Data - 2017'!$B2381)</f>
        <v>1</v>
      </c>
      <c r="D2381" s="17">
        <v>42855</v>
      </c>
      <c r="E2381" s="17">
        <v>42859</v>
      </c>
      <c r="F2381" s="22" t="str">
        <f>TEXT('Store Data - 2017'!$D2381,"mmmm")</f>
        <v>April</v>
      </c>
      <c r="G2381" s="22" t="str">
        <f>TEXT('Store Data - 2017'!$D2381,"dddd")</f>
        <v>Sunday</v>
      </c>
      <c r="H2381" s="16" t="s">
        <v>22</v>
      </c>
      <c r="I2381" s="16" t="s">
        <v>3013</v>
      </c>
      <c r="J2381" s="16" t="s">
        <v>3014</v>
      </c>
      <c r="K2381" s="21">
        <f>1/COUNTIF(J:J,'Store Data - 2017'!$J2381)</f>
        <v>0.2</v>
      </c>
      <c r="L2381" s="16" t="s">
        <v>48</v>
      </c>
      <c r="M2381" s="16" t="s">
        <v>26</v>
      </c>
      <c r="N2381" s="16" t="s">
        <v>452</v>
      </c>
      <c r="O2381" s="16" t="s">
        <v>134</v>
      </c>
      <c r="P2381" s="16">
        <v>90032</v>
      </c>
      <c r="Q2381" s="16" t="s">
        <v>120</v>
      </c>
      <c r="R2381" s="16" t="s">
        <v>1365</v>
      </c>
      <c r="S2381" s="16" t="s">
        <v>31</v>
      </c>
      <c r="T2381" s="16" t="s">
        <v>84</v>
      </c>
      <c r="U2381" s="16" t="s">
        <v>1366</v>
      </c>
      <c r="V2381" s="18">
        <v>23.24</v>
      </c>
      <c r="W2381" s="16">
        <v>5</v>
      </c>
      <c r="X2381" s="16">
        <v>0.2</v>
      </c>
      <c r="Y2381" s="18">
        <v>7.5529999999999999</v>
      </c>
    </row>
    <row r="2382" spans="1:25" x14ac:dyDescent="0.3">
      <c r="A2382" s="13">
        <v>7184</v>
      </c>
      <c r="B2382" s="13" t="s">
        <v>5516</v>
      </c>
      <c r="C2382" s="21">
        <f>1/COUNTIF(B:B,'Store Data - 2017'!$B2382)</f>
        <v>1</v>
      </c>
      <c r="D2382" s="14">
        <v>42846</v>
      </c>
      <c r="E2382" s="14">
        <v>42848</v>
      </c>
      <c r="F2382" s="22" t="str">
        <f>TEXT('Store Data - 2017'!$D2382,"mmmm")</f>
        <v>April</v>
      </c>
      <c r="G2382" s="22" t="str">
        <f>TEXT('Store Data - 2017'!$D2382,"dddd")</f>
        <v>Friday</v>
      </c>
      <c r="H2382" s="13" t="s">
        <v>80</v>
      </c>
      <c r="I2382" s="13" t="s">
        <v>138</v>
      </c>
      <c r="J2382" s="13" t="s">
        <v>139</v>
      </c>
      <c r="K2382" s="21">
        <f>1/COUNTIF(J:J,'Store Data - 2017'!$J2382)</f>
        <v>6.6666666666666666E-2</v>
      </c>
      <c r="L2382" s="13" t="s">
        <v>25</v>
      </c>
      <c r="M2382" s="13" t="s">
        <v>26</v>
      </c>
      <c r="N2382" s="13" t="s">
        <v>2136</v>
      </c>
      <c r="O2382" s="13" t="s">
        <v>962</v>
      </c>
      <c r="P2382" s="13">
        <v>21215</v>
      </c>
      <c r="Q2382" s="13" t="s">
        <v>40</v>
      </c>
      <c r="R2382" s="13" t="s">
        <v>3634</v>
      </c>
      <c r="S2382" s="13" t="s">
        <v>42</v>
      </c>
      <c r="T2382" s="13" t="s">
        <v>43</v>
      </c>
      <c r="U2382" s="13" t="s">
        <v>3635</v>
      </c>
      <c r="V2382" s="15">
        <v>908.82</v>
      </c>
      <c r="W2382" s="13">
        <v>9</v>
      </c>
      <c r="X2382" s="13">
        <v>0</v>
      </c>
      <c r="Y2382" s="15">
        <v>227.20500000000001</v>
      </c>
    </row>
    <row r="2383" spans="1:25" x14ac:dyDescent="0.3">
      <c r="A2383" s="16">
        <v>7185</v>
      </c>
      <c r="B2383" s="16" t="s">
        <v>5517</v>
      </c>
      <c r="C2383" s="21">
        <f>1/COUNTIF(B:B,'Store Data - 2017'!$B2383)</f>
        <v>0.2</v>
      </c>
      <c r="D2383" s="17">
        <v>42964</v>
      </c>
      <c r="E2383" s="17">
        <v>42971</v>
      </c>
      <c r="F2383" s="22" t="str">
        <f>TEXT('Store Data - 2017'!$D2383,"mmmm")</f>
        <v>August</v>
      </c>
      <c r="G2383" s="22" t="str">
        <f>TEXT('Store Data - 2017'!$D2383,"dddd")</f>
        <v>Thursday</v>
      </c>
      <c r="H2383" s="16" t="s">
        <v>22</v>
      </c>
      <c r="I2383" s="16" t="s">
        <v>3668</v>
      </c>
      <c r="J2383" s="16" t="s">
        <v>3669</v>
      </c>
      <c r="K2383" s="21">
        <f>1/COUNTIF(J:J,'Store Data - 2017'!$J2383)</f>
        <v>0.14285714285714285</v>
      </c>
      <c r="L2383" s="16" t="s">
        <v>48</v>
      </c>
      <c r="M2383" s="16" t="s">
        <v>26</v>
      </c>
      <c r="N2383" s="16" t="s">
        <v>49</v>
      </c>
      <c r="O2383" s="16" t="s">
        <v>50</v>
      </c>
      <c r="P2383" s="16">
        <v>77095</v>
      </c>
      <c r="Q2383" s="16" t="s">
        <v>51</v>
      </c>
      <c r="R2383" s="16" t="s">
        <v>5518</v>
      </c>
      <c r="S2383" s="16" t="s">
        <v>31</v>
      </c>
      <c r="T2383" s="16" t="s">
        <v>725</v>
      </c>
      <c r="U2383" s="16" t="s">
        <v>5519</v>
      </c>
      <c r="V2383" s="18">
        <v>5.5519999999999996</v>
      </c>
      <c r="W2383" s="16">
        <v>2</v>
      </c>
      <c r="X2383" s="16">
        <v>0.2</v>
      </c>
      <c r="Y2383" s="18">
        <v>-1.0409999999999999</v>
      </c>
    </row>
    <row r="2384" spans="1:25" x14ac:dyDescent="0.3">
      <c r="A2384" s="13">
        <v>7186</v>
      </c>
      <c r="B2384" s="13" t="s">
        <v>5517</v>
      </c>
      <c r="C2384" s="21">
        <f>1/COUNTIF(B:B,'Store Data - 2017'!$B2384)</f>
        <v>0.2</v>
      </c>
      <c r="D2384" s="14">
        <v>42964</v>
      </c>
      <c r="E2384" s="14">
        <v>42971</v>
      </c>
      <c r="F2384" s="22" t="str">
        <f>TEXT('Store Data - 2017'!$D2384,"mmmm")</f>
        <v>August</v>
      </c>
      <c r="G2384" s="22" t="str">
        <f>TEXT('Store Data - 2017'!$D2384,"dddd")</f>
        <v>Thursday</v>
      </c>
      <c r="H2384" s="13" t="s">
        <v>22</v>
      </c>
      <c r="I2384" s="13" t="s">
        <v>3668</v>
      </c>
      <c r="J2384" s="13" t="s">
        <v>3669</v>
      </c>
      <c r="K2384" s="21">
        <f>1/COUNTIF(J:J,'Store Data - 2017'!$J2384)</f>
        <v>0.14285714285714285</v>
      </c>
      <c r="L2384" s="13" t="s">
        <v>48</v>
      </c>
      <c r="M2384" s="13" t="s">
        <v>26</v>
      </c>
      <c r="N2384" s="13" t="s">
        <v>49</v>
      </c>
      <c r="O2384" s="13" t="s">
        <v>50</v>
      </c>
      <c r="P2384" s="13">
        <v>77095</v>
      </c>
      <c r="Q2384" s="13" t="s">
        <v>51</v>
      </c>
      <c r="R2384" s="13" t="s">
        <v>3156</v>
      </c>
      <c r="S2384" s="13" t="s">
        <v>31</v>
      </c>
      <c r="T2384" s="13" t="s">
        <v>146</v>
      </c>
      <c r="U2384" s="13" t="s">
        <v>3157</v>
      </c>
      <c r="V2384" s="15">
        <v>8.016</v>
      </c>
      <c r="W2384" s="13">
        <v>3</v>
      </c>
      <c r="X2384" s="13">
        <v>0.2</v>
      </c>
      <c r="Y2384" s="15">
        <v>1.002</v>
      </c>
    </row>
    <row r="2385" spans="1:25" x14ac:dyDescent="0.3">
      <c r="A2385" s="16">
        <v>7187</v>
      </c>
      <c r="B2385" s="16" t="s">
        <v>5517</v>
      </c>
      <c r="C2385" s="21">
        <f>1/COUNTIF(B:B,'Store Data - 2017'!$B2385)</f>
        <v>0.2</v>
      </c>
      <c r="D2385" s="17">
        <v>42964</v>
      </c>
      <c r="E2385" s="17">
        <v>42971</v>
      </c>
      <c r="F2385" s="22" t="str">
        <f>TEXT('Store Data - 2017'!$D2385,"mmmm")</f>
        <v>August</v>
      </c>
      <c r="G2385" s="22" t="str">
        <f>TEXT('Store Data - 2017'!$D2385,"dddd")</f>
        <v>Thursday</v>
      </c>
      <c r="H2385" s="16" t="s">
        <v>22</v>
      </c>
      <c r="I2385" s="16" t="s">
        <v>3668</v>
      </c>
      <c r="J2385" s="16" t="s">
        <v>3669</v>
      </c>
      <c r="K2385" s="21">
        <f>1/COUNTIF(J:J,'Store Data - 2017'!$J2385)</f>
        <v>0.14285714285714285</v>
      </c>
      <c r="L2385" s="16" t="s">
        <v>48</v>
      </c>
      <c r="M2385" s="16" t="s">
        <v>26</v>
      </c>
      <c r="N2385" s="16" t="s">
        <v>49</v>
      </c>
      <c r="O2385" s="16" t="s">
        <v>50</v>
      </c>
      <c r="P2385" s="16">
        <v>77095</v>
      </c>
      <c r="Q2385" s="16" t="s">
        <v>51</v>
      </c>
      <c r="R2385" s="16" t="s">
        <v>2616</v>
      </c>
      <c r="S2385" s="16" t="s">
        <v>42</v>
      </c>
      <c r="T2385" s="16" t="s">
        <v>43</v>
      </c>
      <c r="U2385" s="16" t="s">
        <v>2617</v>
      </c>
      <c r="V2385" s="18">
        <v>74.591999999999999</v>
      </c>
      <c r="W2385" s="16">
        <v>4</v>
      </c>
      <c r="X2385" s="16">
        <v>0.3</v>
      </c>
      <c r="Y2385" s="18">
        <v>-2.1312000000000002</v>
      </c>
    </row>
    <row r="2386" spans="1:25" x14ac:dyDescent="0.3">
      <c r="A2386" s="13">
        <v>7188</v>
      </c>
      <c r="B2386" s="13" t="s">
        <v>5517</v>
      </c>
      <c r="C2386" s="21">
        <f>1/COUNTIF(B:B,'Store Data - 2017'!$B2386)</f>
        <v>0.2</v>
      </c>
      <c r="D2386" s="14">
        <v>42964</v>
      </c>
      <c r="E2386" s="14">
        <v>42971</v>
      </c>
      <c r="F2386" s="22" t="str">
        <f>TEXT('Store Data - 2017'!$D2386,"mmmm")</f>
        <v>August</v>
      </c>
      <c r="G2386" s="22" t="str">
        <f>TEXT('Store Data - 2017'!$D2386,"dddd")</f>
        <v>Thursday</v>
      </c>
      <c r="H2386" s="13" t="s">
        <v>22</v>
      </c>
      <c r="I2386" s="13" t="s">
        <v>3668</v>
      </c>
      <c r="J2386" s="13" t="s">
        <v>3669</v>
      </c>
      <c r="K2386" s="21">
        <f>1/COUNTIF(J:J,'Store Data - 2017'!$J2386)</f>
        <v>0.14285714285714285</v>
      </c>
      <c r="L2386" s="13" t="s">
        <v>48</v>
      </c>
      <c r="M2386" s="13" t="s">
        <v>26</v>
      </c>
      <c r="N2386" s="13" t="s">
        <v>49</v>
      </c>
      <c r="O2386" s="13" t="s">
        <v>50</v>
      </c>
      <c r="P2386" s="13">
        <v>77095</v>
      </c>
      <c r="Q2386" s="13" t="s">
        <v>51</v>
      </c>
      <c r="R2386" s="13" t="s">
        <v>3017</v>
      </c>
      <c r="S2386" s="13" t="s">
        <v>42</v>
      </c>
      <c r="T2386" s="13" t="s">
        <v>87</v>
      </c>
      <c r="U2386" s="13" t="s">
        <v>3018</v>
      </c>
      <c r="V2386" s="15">
        <v>16.783999999999999</v>
      </c>
      <c r="W2386" s="13">
        <v>2</v>
      </c>
      <c r="X2386" s="13">
        <v>0.6</v>
      </c>
      <c r="Y2386" s="15">
        <v>-22.238800000000001</v>
      </c>
    </row>
    <row r="2387" spans="1:25" x14ac:dyDescent="0.3">
      <c r="A2387" s="16">
        <v>7189</v>
      </c>
      <c r="B2387" s="16" t="s">
        <v>5517</v>
      </c>
      <c r="C2387" s="21">
        <f>1/COUNTIF(B:B,'Store Data - 2017'!$B2387)</f>
        <v>0.2</v>
      </c>
      <c r="D2387" s="17">
        <v>42964</v>
      </c>
      <c r="E2387" s="17">
        <v>42971</v>
      </c>
      <c r="F2387" s="22" t="str">
        <f>TEXT('Store Data - 2017'!$D2387,"mmmm")</f>
        <v>August</v>
      </c>
      <c r="G2387" s="22" t="str">
        <f>TEXT('Store Data - 2017'!$D2387,"dddd")</f>
        <v>Thursday</v>
      </c>
      <c r="H2387" s="16" t="s">
        <v>22</v>
      </c>
      <c r="I2387" s="16" t="s">
        <v>3668</v>
      </c>
      <c r="J2387" s="16" t="s">
        <v>3669</v>
      </c>
      <c r="K2387" s="21">
        <f>1/COUNTIF(J:J,'Store Data - 2017'!$J2387)</f>
        <v>0.14285714285714285</v>
      </c>
      <c r="L2387" s="16" t="s">
        <v>48</v>
      </c>
      <c r="M2387" s="16" t="s">
        <v>26</v>
      </c>
      <c r="N2387" s="16" t="s">
        <v>49</v>
      </c>
      <c r="O2387" s="16" t="s">
        <v>50</v>
      </c>
      <c r="P2387" s="16">
        <v>77095</v>
      </c>
      <c r="Q2387" s="16" t="s">
        <v>51</v>
      </c>
      <c r="R2387" s="16" t="s">
        <v>679</v>
      </c>
      <c r="S2387" s="16" t="s">
        <v>31</v>
      </c>
      <c r="T2387" s="16" t="s">
        <v>190</v>
      </c>
      <c r="U2387" s="16" t="s">
        <v>680</v>
      </c>
      <c r="V2387" s="18">
        <v>38.863999999999997</v>
      </c>
      <c r="W2387" s="16">
        <v>4</v>
      </c>
      <c r="X2387" s="16">
        <v>0.8</v>
      </c>
      <c r="Y2387" s="18">
        <v>-99.103200000000001</v>
      </c>
    </row>
    <row r="2388" spans="1:25" x14ac:dyDescent="0.3">
      <c r="A2388" s="13">
        <v>7206</v>
      </c>
      <c r="B2388" s="13" t="s">
        <v>5520</v>
      </c>
      <c r="C2388" s="21">
        <f>1/COUNTIF(B:B,'Store Data - 2017'!$B2388)</f>
        <v>0.5</v>
      </c>
      <c r="D2388" s="14">
        <v>43010</v>
      </c>
      <c r="E2388" s="14">
        <v>43014</v>
      </c>
      <c r="F2388" s="22" t="str">
        <f>TEXT('Store Data - 2017'!$D2388,"mmmm")</f>
        <v>October</v>
      </c>
      <c r="G2388" s="22" t="str">
        <f>TEXT('Store Data - 2017'!$D2388,"dddd")</f>
        <v>Monday</v>
      </c>
      <c r="H2388" s="13" t="s">
        <v>22</v>
      </c>
      <c r="I2388" s="13" t="s">
        <v>1393</v>
      </c>
      <c r="J2388" s="13" t="s">
        <v>1394</v>
      </c>
      <c r="K2388" s="21">
        <f>1/COUNTIF(J:J,'Store Data - 2017'!$J2388)</f>
        <v>0.16666666666666666</v>
      </c>
      <c r="L2388" s="13" t="s">
        <v>25</v>
      </c>
      <c r="M2388" s="13" t="s">
        <v>26</v>
      </c>
      <c r="N2388" s="13" t="s">
        <v>133</v>
      </c>
      <c r="O2388" s="13" t="s">
        <v>134</v>
      </c>
      <c r="P2388" s="13">
        <v>94109</v>
      </c>
      <c r="Q2388" s="13" t="s">
        <v>120</v>
      </c>
      <c r="R2388" s="13" t="s">
        <v>1276</v>
      </c>
      <c r="S2388" s="13" t="s">
        <v>42</v>
      </c>
      <c r="T2388" s="13" t="s">
        <v>87</v>
      </c>
      <c r="U2388" s="13" t="s">
        <v>1277</v>
      </c>
      <c r="V2388" s="15">
        <v>17.46</v>
      </c>
      <c r="W2388" s="13">
        <v>2</v>
      </c>
      <c r="X2388" s="13">
        <v>0</v>
      </c>
      <c r="Y2388" s="15">
        <v>5.9363999999999999</v>
      </c>
    </row>
    <row r="2389" spans="1:25" x14ac:dyDescent="0.3">
      <c r="A2389" s="16">
        <v>7207</v>
      </c>
      <c r="B2389" s="16" t="s">
        <v>5520</v>
      </c>
      <c r="C2389" s="21">
        <f>1/COUNTIF(B:B,'Store Data - 2017'!$B2389)</f>
        <v>0.5</v>
      </c>
      <c r="D2389" s="17">
        <v>43010</v>
      </c>
      <c r="E2389" s="17">
        <v>43014</v>
      </c>
      <c r="F2389" s="22" t="str">
        <f>TEXT('Store Data - 2017'!$D2389,"mmmm")</f>
        <v>October</v>
      </c>
      <c r="G2389" s="22" t="str">
        <f>TEXT('Store Data - 2017'!$D2389,"dddd")</f>
        <v>Monday</v>
      </c>
      <c r="H2389" s="16" t="s">
        <v>22</v>
      </c>
      <c r="I2389" s="16" t="s">
        <v>1393</v>
      </c>
      <c r="J2389" s="16" t="s">
        <v>1394</v>
      </c>
      <c r="K2389" s="21">
        <f>1/COUNTIF(J:J,'Store Data - 2017'!$J2389)</f>
        <v>0.16666666666666666</v>
      </c>
      <c r="L2389" s="16" t="s">
        <v>25</v>
      </c>
      <c r="M2389" s="16" t="s">
        <v>26</v>
      </c>
      <c r="N2389" s="16" t="s">
        <v>133</v>
      </c>
      <c r="O2389" s="16" t="s">
        <v>134</v>
      </c>
      <c r="P2389" s="16">
        <v>94109</v>
      </c>
      <c r="Q2389" s="16" t="s">
        <v>120</v>
      </c>
      <c r="R2389" s="16" t="s">
        <v>5322</v>
      </c>
      <c r="S2389" s="16" t="s">
        <v>61</v>
      </c>
      <c r="T2389" s="16" t="s">
        <v>765</v>
      </c>
      <c r="U2389" s="16" t="s">
        <v>5323</v>
      </c>
      <c r="V2389" s="18">
        <v>369.16</v>
      </c>
      <c r="W2389" s="16">
        <v>11</v>
      </c>
      <c r="X2389" s="16">
        <v>0.2</v>
      </c>
      <c r="Y2389" s="18">
        <v>32.301499999999997</v>
      </c>
    </row>
    <row r="2390" spans="1:25" x14ac:dyDescent="0.3">
      <c r="A2390" s="13">
        <v>7214</v>
      </c>
      <c r="B2390" s="13" t="s">
        <v>5521</v>
      </c>
      <c r="C2390" s="21">
        <f>1/COUNTIF(B:B,'Store Data - 2017'!$B2390)</f>
        <v>1</v>
      </c>
      <c r="D2390" s="14">
        <v>43023</v>
      </c>
      <c r="E2390" s="14">
        <v>43027</v>
      </c>
      <c r="F2390" s="22" t="str">
        <f>TEXT('Store Data - 2017'!$D2390,"mmmm")</f>
        <v>October</v>
      </c>
      <c r="G2390" s="22" t="str">
        <f>TEXT('Store Data - 2017'!$D2390,"dddd")</f>
        <v>Sunday</v>
      </c>
      <c r="H2390" s="13" t="s">
        <v>22</v>
      </c>
      <c r="I2390" s="13" t="s">
        <v>5522</v>
      </c>
      <c r="J2390" s="13" t="s">
        <v>5523</v>
      </c>
      <c r="K2390" s="21">
        <f>1/COUNTIF(J:J,'Store Data - 2017'!$J2390)</f>
        <v>1</v>
      </c>
      <c r="L2390" s="13" t="s">
        <v>25</v>
      </c>
      <c r="M2390" s="13" t="s">
        <v>26</v>
      </c>
      <c r="N2390" s="13" t="s">
        <v>5524</v>
      </c>
      <c r="O2390" s="13" t="s">
        <v>134</v>
      </c>
      <c r="P2390" s="13">
        <v>93010</v>
      </c>
      <c r="Q2390" s="13" t="s">
        <v>120</v>
      </c>
      <c r="R2390" s="13" t="s">
        <v>2927</v>
      </c>
      <c r="S2390" s="13" t="s">
        <v>31</v>
      </c>
      <c r="T2390" s="13" t="s">
        <v>113</v>
      </c>
      <c r="U2390" s="13" t="s">
        <v>2928</v>
      </c>
      <c r="V2390" s="15">
        <v>14.73</v>
      </c>
      <c r="W2390" s="13">
        <v>3</v>
      </c>
      <c r="X2390" s="13">
        <v>0</v>
      </c>
      <c r="Y2390" s="15">
        <v>7.2176999999999998</v>
      </c>
    </row>
    <row r="2391" spans="1:25" x14ac:dyDescent="0.3">
      <c r="A2391" s="16">
        <v>7221</v>
      </c>
      <c r="B2391" s="16" t="s">
        <v>5525</v>
      </c>
      <c r="C2391" s="21">
        <f>1/COUNTIF(B:B,'Store Data - 2017'!$B2391)</f>
        <v>1</v>
      </c>
      <c r="D2391" s="17">
        <v>42744</v>
      </c>
      <c r="E2391" s="17">
        <v>42748</v>
      </c>
      <c r="F2391" s="22" t="str">
        <f>TEXT('Store Data - 2017'!$D2391,"mmmm")</f>
        <v>January</v>
      </c>
      <c r="G2391" s="22" t="str">
        <f>TEXT('Store Data - 2017'!$D2391,"dddd")</f>
        <v>Monday</v>
      </c>
      <c r="H2391" s="16" t="s">
        <v>22</v>
      </c>
      <c r="I2391" s="16" t="s">
        <v>5526</v>
      </c>
      <c r="J2391" s="16" t="s">
        <v>5527</v>
      </c>
      <c r="K2391" s="21">
        <f>1/COUNTIF(J:J,'Store Data - 2017'!$J2391)</f>
        <v>0.14285714285714285</v>
      </c>
      <c r="L2391" s="16" t="s">
        <v>25</v>
      </c>
      <c r="M2391" s="16" t="s">
        <v>26</v>
      </c>
      <c r="N2391" s="16" t="s">
        <v>38</v>
      </c>
      <c r="O2391" s="16" t="s">
        <v>39</v>
      </c>
      <c r="P2391" s="16">
        <v>19140</v>
      </c>
      <c r="Q2391" s="16" t="s">
        <v>40</v>
      </c>
      <c r="R2391" s="16" t="s">
        <v>757</v>
      </c>
      <c r="S2391" s="16" t="s">
        <v>31</v>
      </c>
      <c r="T2391" s="16" t="s">
        <v>84</v>
      </c>
      <c r="U2391" s="16" t="s">
        <v>758</v>
      </c>
      <c r="V2391" s="18">
        <v>274.49099999999999</v>
      </c>
      <c r="W2391" s="16">
        <v>3</v>
      </c>
      <c r="X2391" s="16">
        <v>0.7</v>
      </c>
      <c r="Y2391" s="18">
        <v>-228.74250000000001</v>
      </c>
    </row>
    <row r="2392" spans="1:25" x14ac:dyDescent="0.3">
      <c r="A2392" s="13">
        <v>7222</v>
      </c>
      <c r="B2392" s="13" t="s">
        <v>5528</v>
      </c>
      <c r="C2392" s="21">
        <f>1/COUNTIF(B:B,'Store Data - 2017'!$B2392)</f>
        <v>1</v>
      </c>
      <c r="D2392" s="14">
        <v>42762</v>
      </c>
      <c r="E2392" s="14">
        <v>42766</v>
      </c>
      <c r="F2392" s="22" t="str">
        <f>TEXT('Store Data - 2017'!$D2392,"mmmm")</f>
        <v>January</v>
      </c>
      <c r="G2392" s="22" t="str">
        <f>TEXT('Store Data - 2017'!$D2392,"dddd")</f>
        <v>Friday</v>
      </c>
      <c r="H2392" s="13" t="s">
        <v>22</v>
      </c>
      <c r="I2392" s="13" t="s">
        <v>5529</v>
      </c>
      <c r="J2392" s="13" t="s">
        <v>5530</v>
      </c>
      <c r="K2392" s="21">
        <f>1/COUNTIF(J:J,'Store Data - 2017'!$J2392)</f>
        <v>1</v>
      </c>
      <c r="L2392" s="13" t="s">
        <v>25</v>
      </c>
      <c r="M2392" s="13" t="s">
        <v>26</v>
      </c>
      <c r="N2392" s="13" t="s">
        <v>126</v>
      </c>
      <c r="O2392" s="13" t="s">
        <v>127</v>
      </c>
      <c r="P2392" s="13">
        <v>10035</v>
      </c>
      <c r="Q2392" s="13" t="s">
        <v>40</v>
      </c>
      <c r="R2392" s="13" t="s">
        <v>5531</v>
      </c>
      <c r="S2392" s="13" t="s">
        <v>61</v>
      </c>
      <c r="T2392" s="13" t="s">
        <v>62</v>
      </c>
      <c r="U2392" s="13" t="s">
        <v>5532</v>
      </c>
      <c r="V2392" s="15">
        <v>137.94</v>
      </c>
      <c r="W2392" s="13">
        <v>3</v>
      </c>
      <c r="X2392" s="13">
        <v>0</v>
      </c>
      <c r="Y2392" s="15">
        <v>35.864400000000003</v>
      </c>
    </row>
    <row r="2393" spans="1:25" x14ac:dyDescent="0.3">
      <c r="A2393" s="16">
        <v>7223</v>
      </c>
      <c r="B2393" s="16" t="s">
        <v>5533</v>
      </c>
      <c r="C2393" s="21">
        <f>1/COUNTIF(B:B,'Store Data - 2017'!$B2393)</f>
        <v>1</v>
      </c>
      <c r="D2393" s="17">
        <v>42980</v>
      </c>
      <c r="E2393" s="17">
        <v>42984</v>
      </c>
      <c r="F2393" s="22" t="str">
        <f>TEXT('Store Data - 2017'!$D2393,"mmmm")</f>
        <v>September</v>
      </c>
      <c r="G2393" s="22" t="str">
        <f>TEXT('Store Data - 2017'!$D2393,"dddd")</f>
        <v>Saturday</v>
      </c>
      <c r="H2393" s="16" t="s">
        <v>22</v>
      </c>
      <c r="I2393" s="16" t="s">
        <v>1799</v>
      </c>
      <c r="J2393" s="16" t="s">
        <v>1800</v>
      </c>
      <c r="K2393" s="21">
        <f>1/COUNTIF(J:J,'Store Data - 2017'!$J2393)</f>
        <v>0.14285714285714285</v>
      </c>
      <c r="L2393" s="16" t="s">
        <v>25</v>
      </c>
      <c r="M2393" s="16" t="s">
        <v>26</v>
      </c>
      <c r="N2393" s="16" t="s">
        <v>94</v>
      </c>
      <c r="O2393" s="16" t="s">
        <v>59</v>
      </c>
      <c r="P2393" s="16">
        <v>60623</v>
      </c>
      <c r="Q2393" s="16" t="s">
        <v>51</v>
      </c>
      <c r="R2393" s="16" t="s">
        <v>2812</v>
      </c>
      <c r="S2393" s="16" t="s">
        <v>61</v>
      </c>
      <c r="T2393" s="16" t="s">
        <v>110</v>
      </c>
      <c r="U2393" s="16" t="s">
        <v>2813</v>
      </c>
      <c r="V2393" s="18">
        <v>40.68</v>
      </c>
      <c r="W2393" s="16">
        <v>3</v>
      </c>
      <c r="X2393" s="16">
        <v>0.2</v>
      </c>
      <c r="Y2393" s="18">
        <v>-7.1189999999999998</v>
      </c>
    </row>
    <row r="2394" spans="1:25" x14ac:dyDescent="0.3">
      <c r="A2394" s="13">
        <v>7227</v>
      </c>
      <c r="B2394" s="13" t="s">
        <v>5534</v>
      </c>
      <c r="C2394" s="21">
        <f>1/COUNTIF(B:B,'Store Data - 2017'!$B2394)</f>
        <v>0.5</v>
      </c>
      <c r="D2394" s="14">
        <v>42790</v>
      </c>
      <c r="E2394" s="14">
        <v>42794</v>
      </c>
      <c r="F2394" s="22" t="str">
        <f>TEXT('Store Data - 2017'!$D2394,"mmmm")</f>
        <v>February</v>
      </c>
      <c r="G2394" s="22" t="str">
        <f>TEXT('Store Data - 2017'!$D2394,"dddd")</f>
        <v>Friday</v>
      </c>
      <c r="H2394" s="13" t="s">
        <v>22</v>
      </c>
      <c r="I2394" s="13" t="s">
        <v>65</v>
      </c>
      <c r="J2394" s="13" t="s">
        <v>66</v>
      </c>
      <c r="K2394" s="21">
        <f>1/COUNTIF(J:J,'Store Data - 2017'!$J2394)</f>
        <v>0.2</v>
      </c>
      <c r="L2394" s="13" t="s">
        <v>57</v>
      </c>
      <c r="M2394" s="13" t="s">
        <v>26</v>
      </c>
      <c r="N2394" s="13" t="s">
        <v>38</v>
      </c>
      <c r="O2394" s="13" t="s">
        <v>39</v>
      </c>
      <c r="P2394" s="13">
        <v>19134</v>
      </c>
      <c r="Q2394" s="13" t="s">
        <v>40</v>
      </c>
      <c r="R2394" s="13" t="s">
        <v>5535</v>
      </c>
      <c r="S2394" s="13" t="s">
        <v>31</v>
      </c>
      <c r="T2394" s="13" t="s">
        <v>32</v>
      </c>
      <c r="U2394" s="13" t="s">
        <v>5536</v>
      </c>
      <c r="V2394" s="15">
        <v>123.92</v>
      </c>
      <c r="W2394" s="13">
        <v>5</v>
      </c>
      <c r="X2394" s="13">
        <v>0.2</v>
      </c>
      <c r="Y2394" s="15">
        <v>38.725000000000001</v>
      </c>
    </row>
    <row r="2395" spans="1:25" x14ac:dyDescent="0.3">
      <c r="A2395" s="16">
        <v>7228</v>
      </c>
      <c r="B2395" s="16" t="s">
        <v>5534</v>
      </c>
      <c r="C2395" s="21">
        <f>1/COUNTIF(B:B,'Store Data - 2017'!$B2395)</f>
        <v>0.5</v>
      </c>
      <c r="D2395" s="17">
        <v>42790</v>
      </c>
      <c r="E2395" s="17">
        <v>42794</v>
      </c>
      <c r="F2395" s="22" t="str">
        <f>TEXT('Store Data - 2017'!$D2395,"mmmm")</f>
        <v>February</v>
      </c>
      <c r="G2395" s="22" t="str">
        <f>TEXT('Store Data - 2017'!$D2395,"dddd")</f>
        <v>Friday</v>
      </c>
      <c r="H2395" s="16" t="s">
        <v>22</v>
      </c>
      <c r="I2395" s="16" t="s">
        <v>65</v>
      </c>
      <c r="J2395" s="16" t="s">
        <v>66</v>
      </c>
      <c r="K2395" s="21">
        <f>1/COUNTIF(J:J,'Store Data - 2017'!$J2395)</f>
        <v>0.2</v>
      </c>
      <c r="L2395" s="16" t="s">
        <v>57</v>
      </c>
      <c r="M2395" s="16" t="s">
        <v>26</v>
      </c>
      <c r="N2395" s="16" t="s">
        <v>38</v>
      </c>
      <c r="O2395" s="16" t="s">
        <v>39</v>
      </c>
      <c r="P2395" s="16">
        <v>19134</v>
      </c>
      <c r="Q2395" s="16" t="s">
        <v>40</v>
      </c>
      <c r="R2395" s="16" t="s">
        <v>4727</v>
      </c>
      <c r="S2395" s="16" t="s">
        <v>61</v>
      </c>
      <c r="T2395" s="16" t="s">
        <v>110</v>
      </c>
      <c r="U2395" s="16" t="s">
        <v>4728</v>
      </c>
      <c r="V2395" s="18">
        <v>1319.8</v>
      </c>
      <c r="W2395" s="16">
        <v>5</v>
      </c>
      <c r="X2395" s="16">
        <v>0.2</v>
      </c>
      <c r="Y2395" s="18">
        <v>214.4675</v>
      </c>
    </row>
    <row r="2396" spans="1:25" x14ac:dyDescent="0.3">
      <c r="A2396" s="13">
        <v>7231</v>
      </c>
      <c r="B2396" s="13" t="s">
        <v>5537</v>
      </c>
      <c r="C2396" s="21">
        <f>1/COUNTIF(B:B,'Store Data - 2017'!$B2396)</f>
        <v>0.33333333333333331</v>
      </c>
      <c r="D2396" s="14">
        <v>42807</v>
      </c>
      <c r="E2396" s="14">
        <v>42809</v>
      </c>
      <c r="F2396" s="22" t="str">
        <f>TEXT('Store Data - 2017'!$D2396,"mmmm")</f>
        <v>March</v>
      </c>
      <c r="G2396" s="22" t="str">
        <f>TEXT('Store Data - 2017'!$D2396,"dddd")</f>
        <v>Monday</v>
      </c>
      <c r="H2396" s="13" t="s">
        <v>80</v>
      </c>
      <c r="I2396" s="13" t="s">
        <v>2810</v>
      </c>
      <c r="J2396" s="13" t="s">
        <v>2811</v>
      </c>
      <c r="K2396" s="21">
        <f>1/COUNTIF(J:J,'Store Data - 2017'!$J2396)</f>
        <v>8.3333333333333329E-2</v>
      </c>
      <c r="L2396" s="13" t="s">
        <v>25</v>
      </c>
      <c r="M2396" s="13" t="s">
        <v>26</v>
      </c>
      <c r="N2396" s="13" t="s">
        <v>1348</v>
      </c>
      <c r="O2396" s="13" t="s">
        <v>2322</v>
      </c>
      <c r="P2396" s="13">
        <v>6824</v>
      </c>
      <c r="Q2396" s="13" t="s">
        <v>40</v>
      </c>
      <c r="R2396" s="13" t="s">
        <v>1733</v>
      </c>
      <c r="S2396" s="13" t="s">
        <v>31</v>
      </c>
      <c r="T2396" s="13" t="s">
        <v>84</v>
      </c>
      <c r="U2396" s="13" t="s">
        <v>1734</v>
      </c>
      <c r="V2396" s="15">
        <v>30.88</v>
      </c>
      <c r="W2396" s="13">
        <v>2</v>
      </c>
      <c r="X2396" s="13">
        <v>0</v>
      </c>
      <c r="Y2396" s="15">
        <v>15.44</v>
      </c>
    </row>
    <row r="2397" spans="1:25" x14ac:dyDescent="0.3">
      <c r="A2397" s="16">
        <v>7232</v>
      </c>
      <c r="B2397" s="16" t="s">
        <v>5537</v>
      </c>
      <c r="C2397" s="21">
        <f>1/COUNTIF(B:B,'Store Data - 2017'!$B2397)</f>
        <v>0.33333333333333331</v>
      </c>
      <c r="D2397" s="17">
        <v>42807</v>
      </c>
      <c r="E2397" s="17">
        <v>42809</v>
      </c>
      <c r="F2397" s="22" t="str">
        <f>TEXT('Store Data - 2017'!$D2397,"mmmm")</f>
        <v>March</v>
      </c>
      <c r="G2397" s="22" t="str">
        <f>TEXT('Store Data - 2017'!$D2397,"dddd")</f>
        <v>Monday</v>
      </c>
      <c r="H2397" s="16" t="s">
        <v>80</v>
      </c>
      <c r="I2397" s="16" t="s">
        <v>2810</v>
      </c>
      <c r="J2397" s="16" t="s">
        <v>2811</v>
      </c>
      <c r="K2397" s="21">
        <f>1/COUNTIF(J:J,'Store Data - 2017'!$J2397)</f>
        <v>8.3333333333333329E-2</v>
      </c>
      <c r="L2397" s="16" t="s">
        <v>25</v>
      </c>
      <c r="M2397" s="16" t="s">
        <v>26</v>
      </c>
      <c r="N2397" s="16" t="s">
        <v>1348</v>
      </c>
      <c r="O2397" s="16" t="s">
        <v>2322</v>
      </c>
      <c r="P2397" s="16">
        <v>6824</v>
      </c>
      <c r="Q2397" s="16" t="s">
        <v>40</v>
      </c>
      <c r="R2397" s="16" t="s">
        <v>5033</v>
      </c>
      <c r="S2397" s="16" t="s">
        <v>31</v>
      </c>
      <c r="T2397" s="16" t="s">
        <v>190</v>
      </c>
      <c r="U2397" s="16" t="s">
        <v>5034</v>
      </c>
      <c r="V2397" s="18">
        <v>465.16</v>
      </c>
      <c r="W2397" s="16">
        <v>2</v>
      </c>
      <c r="X2397" s="16">
        <v>0</v>
      </c>
      <c r="Y2397" s="18">
        <v>120.94159999999999</v>
      </c>
    </row>
    <row r="2398" spans="1:25" x14ac:dyDescent="0.3">
      <c r="A2398" s="13">
        <v>7233</v>
      </c>
      <c r="B2398" s="13" t="s">
        <v>5537</v>
      </c>
      <c r="C2398" s="21">
        <f>1/COUNTIF(B:B,'Store Data - 2017'!$B2398)</f>
        <v>0.33333333333333331</v>
      </c>
      <c r="D2398" s="14">
        <v>42807</v>
      </c>
      <c r="E2398" s="14">
        <v>42809</v>
      </c>
      <c r="F2398" s="22" t="str">
        <f>TEXT('Store Data - 2017'!$D2398,"mmmm")</f>
        <v>March</v>
      </c>
      <c r="G2398" s="22" t="str">
        <f>TEXT('Store Data - 2017'!$D2398,"dddd")</f>
        <v>Monday</v>
      </c>
      <c r="H2398" s="13" t="s">
        <v>80</v>
      </c>
      <c r="I2398" s="13" t="s">
        <v>2810</v>
      </c>
      <c r="J2398" s="13" t="s">
        <v>2811</v>
      </c>
      <c r="K2398" s="21">
        <f>1/COUNTIF(J:J,'Store Data - 2017'!$J2398)</f>
        <v>8.3333333333333329E-2</v>
      </c>
      <c r="L2398" s="13" t="s">
        <v>25</v>
      </c>
      <c r="M2398" s="13" t="s">
        <v>26</v>
      </c>
      <c r="N2398" s="13" t="s">
        <v>1348</v>
      </c>
      <c r="O2398" s="13" t="s">
        <v>2322</v>
      </c>
      <c r="P2398" s="13">
        <v>6824</v>
      </c>
      <c r="Q2398" s="13" t="s">
        <v>40</v>
      </c>
      <c r="R2398" s="13" t="s">
        <v>2925</v>
      </c>
      <c r="S2398" s="13" t="s">
        <v>31</v>
      </c>
      <c r="T2398" s="13" t="s">
        <v>32</v>
      </c>
      <c r="U2398" s="13" t="s">
        <v>2926</v>
      </c>
      <c r="V2398" s="15">
        <v>27.12</v>
      </c>
      <c r="W2398" s="13">
        <v>4</v>
      </c>
      <c r="X2398" s="13">
        <v>0</v>
      </c>
      <c r="Y2398" s="15">
        <v>12.475199999999999</v>
      </c>
    </row>
    <row r="2399" spans="1:25" x14ac:dyDescent="0.3">
      <c r="A2399" s="16">
        <v>7241</v>
      </c>
      <c r="B2399" s="16" t="s">
        <v>5538</v>
      </c>
      <c r="C2399" s="21">
        <f>1/COUNTIF(B:B,'Store Data - 2017'!$B2399)</f>
        <v>0.33333333333333331</v>
      </c>
      <c r="D2399" s="17">
        <v>42848</v>
      </c>
      <c r="E2399" s="17">
        <v>42850</v>
      </c>
      <c r="F2399" s="22" t="str">
        <f>TEXT('Store Data - 2017'!$D2399,"mmmm")</f>
        <v>April</v>
      </c>
      <c r="G2399" s="22" t="str">
        <f>TEXT('Store Data - 2017'!$D2399,"dddd")</f>
        <v>Sunday</v>
      </c>
      <c r="H2399" s="16" t="s">
        <v>35</v>
      </c>
      <c r="I2399" s="16" t="s">
        <v>797</v>
      </c>
      <c r="J2399" s="16" t="s">
        <v>798</v>
      </c>
      <c r="K2399" s="21">
        <f>1/COUNTIF(J:J,'Store Data - 2017'!$J2399)</f>
        <v>0.14285714285714285</v>
      </c>
      <c r="L2399" s="16" t="s">
        <v>25</v>
      </c>
      <c r="M2399" s="16" t="s">
        <v>26</v>
      </c>
      <c r="N2399" s="16" t="s">
        <v>279</v>
      </c>
      <c r="O2399" s="16" t="s">
        <v>134</v>
      </c>
      <c r="P2399" s="16">
        <v>91104</v>
      </c>
      <c r="Q2399" s="16" t="s">
        <v>120</v>
      </c>
      <c r="R2399" s="16" t="s">
        <v>2934</v>
      </c>
      <c r="S2399" s="16" t="s">
        <v>42</v>
      </c>
      <c r="T2399" s="16" t="s">
        <v>87</v>
      </c>
      <c r="U2399" s="16" t="s">
        <v>2935</v>
      </c>
      <c r="V2399" s="18">
        <v>66.36</v>
      </c>
      <c r="W2399" s="16">
        <v>7</v>
      </c>
      <c r="X2399" s="16">
        <v>0</v>
      </c>
      <c r="Y2399" s="18">
        <v>26.544</v>
      </c>
    </row>
    <row r="2400" spans="1:25" x14ac:dyDescent="0.3">
      <c r="A2400" s="13">
        <v>7242</v>
      </c>
      <c r="B2400" s="13" t="s">
        <v>5538</v>
      </c>
      <c r="C2400" s="21">
        <f>1/COUNTIF(B:B,'Store Data - 2017'!$B2400)</f>
        <v>0.33333333333333331</v>
      </c>
      <c r="D2400" s="14">
        <v>42848</v>
      </c>
      <c r="E2400" s="14">
        <v>42850</v>
      </c>
      <c r="F2400" s="22" t="str">
        <f>TEXT('Store Data - 2017'!$D2400,"mmmm")</f>
        <v>April</v>
      </c>
      <c r="G2400" s="22" t="str">
        <f>TEXT('Store Data - 2017'!$D2400,"dddd")</f>
        <v>Sunday</v>
      </c>
      <c r="H2400" s="13" t="s">
        <v>35</v>
      </c>
      <c r="I2400" s="13" t="s">
        <v>797</v>
      </c>
      <c r="J2400" s="13" t="s">
        <v>798</v>
      </c>
      <c r="K2400" s="21">
        <f>1/COUNTIF(J:J,'Store Data - 2017'!$J2400)</f>
        <v>0.14285714285714285</v>
      </c>
      <c r="L2400" s="13" t="s">
        <v>25</v>
      </c>
      <c r="M2400" s="13" t="s">
        <v>26</v>
      </c>
      <c r="N2400" s="13" t="s">
        <v>279</v>
      </c>
      <c r="O2400" s="13" t="s">
        <v>134</v>
      </c>
      <c r="P2400" s="13">
        <v>91104</v>
      </c>
      <c r="Q2400" s="13" t="s">
        <v>120</v>
      </c>
      <c r="R2400" s="13" t="s">
        <v>823</v>
      </c>
      <c r="S2400" s="13" t="s">
        <v>31</v>
      </c>
      <c r="T2400" s="13" t="s">
        <v>84</v>
      </c>
      <c r="U2400" s="13" t="s">
        <v>824</v>
      </c>
      <c r="V2400" s="15">
        <v>92.88</v>
      </c>
      <c r="W2400" s="13">
        <v>6</v>
      </c>
      <c r="X2400" s="13">
        <v>0.2</v>
      </c>
      <c r="Y2400" s="15">
        <v>30.186</v>
      </c>
    </row>
    <row r="2401" spans="1:25" x14ac:dyDescent="0.3">
      <c r="A2401" s="16">
        <v>7243</v>
      </c>
      <c r="B2401" s="16" t="s">
        <v>5538</v>
      </c>
      <c r="C2401" s="21">
        <f>1/COUNTIF(B:B,'Store Data - 2017'!$B2401)</f>
        <v>0.33333333333333331</v>
      </c>
      <c r="D2401" s="17">
        <v>42848</v>
      </c>
      <c r="E2401" s="17">
        <v>42850</v>
      </c>
      <c r="F2401" s="22" t="str">
        <f>TEXT('Store Data - 2017'!$D2401,"mmmm")</f>
        <v>April</v>
      </c>
      <c r="G2401" s="22" t="str">
        <f>TEXT('Store Data - 2017'!$D2401,"dddd")</f>
        <v>Sunday</v>
      </c>
      <c r="H2401" s="16" t="s">
        <v>35</v>
      </c>
      <c r="I2401" s="16" t="s">
        <v>797</v>
      </c>
      <c r="J2401" s="16" t="s">
        <v>798</v>
      </c>
      <c r="K2401" s="21">
        <f>1/COUNTIF(J:J,'Store Data - 2017'!$J2401)</f>
        <v>0.14285714285714285</v>
      </c>
      <c r="L2401" s="16" t="s">
        <v>25</v>
      </c>
      <c r="M2401" s="16" t="s">
        <v>26</v>
      </c>
      <c r="N2401" s="16" t="s">
        <v>279</v>
      </c>
      <c r="O2401" s="16" t="s">
        <v>134</v>
      </c>
      <c r="P2401" s="16">
        <v>91104</v>
      </c>
      <c r="Q2401" s="16" t="s">
        <v>120</v>
      </c>
      <c r="R2401" s="16" t="s">
        <v>4521</v>
      </c>
      <c r="S2401" s="16" t="s">
        <v>42</v>
      </c>
      <c r="T2401" s="16" t="s">
        <v>87</v>
      </c>
      <c r="U2401" s="16" t="s">
        <v>4522</v>
      </c>
      <c r="V2401" s="18">
        <v>24.14</v>
      </c>
      <c r="W2401" s="16">
        <v>2</v>
      </c>
      <c r="X2401" s="16">
        <v>0</v>
      </c>
      <c r="Y2401" s="18">
        <v>7.9661999999999997</v>
      </c>
    </row>
    <row r="2402" spans="1:25" x14ac:dyDescent="0.3">
      <c r="A2402" s="13">
        <v>7244</v>
      </c>
      <c r="B2402" s="13" t="s">
        <v>5539</v>
      </c>
      <c r="C2402" s="21">
        <f>1/COUNTIF(B:B,'Store Data - 2017'!$B2402)</f>
        <v>1</v>
      </c>
      <c r="D2402" s="14">
        <v>42964</v>
      </c>
      <c r="E2402" s="14">
        <v>42969</v>
      </c>
      <c r="F2402" s="22" t="str">
        <f>TEXT('Store Data - 2017'!$D2402,"mmmm")</f>
        <v>August</v>
      </c>
      <c r="G2402" s="22" t="str">
        <f>TEXT('Store Data - 2017'!$D2402,"dddd")</f>
        <v>Thursday</v>
      </c>
      <c r="H2402" s="13" t="s">
        <v>35</v>
      </c>
      <c r="I2402" s="13" t="s">
        <v>2286</v>
      </c>
      <c r="J2402" s="13" t="s">
        <v>2287</v>
      </c>
      <c r="K2402" s="21">
        <f>1/COUNTIF(J:J,'Store Data - 2017'!$J2402)</f>
        <v>0.16666666666666666</v>
      </c>
      <c r="L2402" s="13" t="s">
        <v>25</v>
      </c>
      <c r="M2402" s="13" t="s">
        <v>26</v>
      </c>
      <c r="N2402" s="13" t="s">
        <v>38</v>
      </c>
      <c r="O2402" s="13" t="s">
        <v>39</v>
      </c>
      <c r="P2402" s="13">
        <v>19134</v>
      </c>
      <c r="Q2402" s="13" t="s">
        <v>40</v>
      </c>
      <c r="R2402" s="13" t="s">
        <v>5540</v>
      </c>
      <c r="S2402" s="13" t="s">
        <v>42</v>
      </c>
      <c r="T2402" s="13" t="s">
        <v>43</v>
      </c>
      <c r="U2402" s="13" t="s">
        <v>5541</v>
      </c>
      <c r="V2402" s="15">
        <v>4416.174</v>
      </c>
      <c r="W2402" s="13">
        <v>9</v>
      </c>
      <c r="X2402" s="13">
        <v>0.3</v>
      </c>
      <c r="Y2402" s="15">
        <v>-630.88199999999995</v>
      </c>
    </row>
    <row r="2403" spans="1:25" x14ac:dyDescent="0.3">
      <c r="A2403" s="16">
        <v>7245</v>
      </c>
      <c r="B2403" s="16" t="s">
        <v>5542</v>
      </c>
      <c r="C2403" s="21">
        <f>1/COUNTIF(B:B,'Store Data - 2017'!$B2403)</f>
        <v>1</v>
      </c>
      <c r="D2403" s="17">
        <v>42877</v>
      </c>
      <c r="E2403" s="17">
        <v>42880</v>
      </c>
      <c r="F2403" s="22" t="str">
        <f>TEXT('Store Data - 2017'!$D2403,"mmmm")</f>
        <v>May</v>
      </c>
      <c r="G2403" s="22" t="str">
        <f>TEXT('Store Data - 2017'!$D2403,"dddd")</f>
        <v>Monday</v>
      </c>
      <c r="H2403" s="16" t="s">
        <v>80</v>
      </c>
      <c r="I2403" s="16" t="s">
        <v>2771</v>
      </c>
      <c r="J2403" s="16" t="s">
        <v>2772</v>
      </c>
      <c r="K2403" s="21">
        <f>1/COUNTIF(J:J,'Store Data - 2017'!$J2403)</f>
        <v>0.1111111111111111</v>
      </c>
      <c r="L2403" s="16" t="s">
        <v>25</v>
      </c>
      <c r="M2403" s="16" t="s">
        <v>26</v>
      </c>
      <c r="N2403" s="16" t="s">
        <v>452</v>
      </c>
      <c r="O2403" s="16" t="s">
        <v>134</v>
      </c>
      <c r="P2403" s="16">
        <v>90049</v>
      </c>
      <c r="Q2403" s="16" t="s">
        <v>120</v>
      </c>
      <c r="R2403" s="16" t="s">
        <v>5305</v>
      </c>
      <c r="S2403" s="16" t="s">
        <v>31</v>
      </c>
      <c r="T2403" s="16" t="s">
        <v>146</v>
      </c>
      <c r="U2403" s="16" t="s">
        <v>5306</v>
      </c>
      <c r="V2403" s="18">
        <v>49.56</v>
      </c>
      <c r="W2403" s="16">
        <v>7</v>
      </c>
      <c r="X2403" s="16">
        <v>0</v>
      </c>
      <c r="Y2403" s="18">
        <v>18.832799999999999</v>
      </c>
    </row>
    <row r="2404" spans="1:25" x14ac:dyDescent="0.3">
      <c r="A2404" s="13">
        <v>7246</v>
      </c>
      <c r="B2404" s="13" t="s">
        <v>5543</v>
      </c>
      <c r="C2404" s="21">
        <f>1/COUNTIF(B:B,'Store Data - 2017'!$B2404)</f>
        <v>1</v>
      </c>
      <c r="D2404" s="14">
        <v>42775</v>
      </c>
      <c r="E2404" s="14">
        <v>42779</v>
      </c>
      <c r="F2404" s="22" t="str">
        <f>TEXT('Store Data - 2017'!$D2404,"mmmm")</f>
        <v>February</v>
      </c>
      <c r="G2404" s="22" t="str">
        <f>TEXT('Store Data - 2017'!$D2404,"dddd")</f>
        <v>Thursday</v>
      </c>
      <c r="H2404" s="13" t="s">
        <v>22</v>
      </c>
      <c r="I2404" s="13" t="s">
        <v>2619</v>
      </c>
      <c r="J2404" s="13" t="s">
        <v>2620</v>
      </c>
      <c r="K2404" s="21">
        <f>1/COUNTIF(J:J,'Store Data - 2017'!$J2404)</f>
        <v>0.2</v>
      </c>
      <c r="L2404" s="13" t="s">
        <v>25</v>
      </c>
      <c r="M2404" s="13" t="s">
        <v>26</v>
      </c>
      <c r="N2404" s="13" t="s">
        <v>452</v>
      </c>
      <c r="O2404" s="13" t="s">
        <v>134</v>
      </c>
      <c r="P2404" s="13">
        <v>90032</v>
      </c>
      <c r="Q2404" s="13" t="s">
        <v>120</v>
      </c>
      <c r="R2404" s="13" t="s">
        <v>3469</v>
      </c>
      <c r="S2404" s="13" t="s">
        <v>31</v>
      </c>
      <c r="T2404" s="13" t="s">
        <v>70</v>
      </c>
      <c r="U2404" s="13" t="s">
        <v>3470</v>
      </c>
      <c r="V2404" s="15">
        <v>354.9</v>
      </c>
      <c r="W2404" s="13">
        <v>5</v>
      </c>
      <c r="X2404" s="13">
        <v>0</v>
      </c>
      <c r="Y2404" s="15">
        <v>17.745000000000001</v>
      </c>
    </row>
    <row r="2405" spans="1:25" x14ac:dyDescent="0.3">
      <c r="A2405" s="16">
        <v>7262</v>
      </c>
      <c r="B2405" s="16" t="s">
        <v>5544</v>
      </c>
      <c r="C2405" s="21">
        <f>1/COUNTIF(B:B,'Store Data - 2017'!$B2405)</f>
        <v>1</v>
      </c>
      <c r="D2405" s="17">
        <v>42896</v>
      </c>
      <c r="E2405" s="17">
        <v>42899</v>
      </c>
      <c r="F2405" s="22" t="str">
        <f>TEXT('Store Data - 2017'!$D2405,"mmmm")</f>
        <v>June</v>
      </c>
      <c r="G2405" s="22" t="str">
        <f>TEXT('Store Data - 2017'!$D2405,"dddd")</f>
        <v>Saturday</v>
      </c>
      <c r="H2405" s="16" t="s">
        <v>35</v>
      </c>
      <c r="I2405" s="16" t="s">
        <v>5545</v>
      </c>
      <c r="J2405" s="16" t="s">
        <v>5546</v>
      </c>
      <c r="K2405" s="21">
        <f>1/COUNTIF(J:J,'Store Data - 2017'!$J2405)</f>
        <v>0.25</v>
      </c>
      <c r="L2405" s="16" t="s">
        <v>57</v>
      </c>
      <c r="M2405" s="16" t="s">
        <v>26</v>
      </c>
      <c r="N2405" s="16" t="s">
        <v>5340</v>
      </c>
      <c r="O2405" s="16" t="s">
        <v>134</v>
      </c>
      <c r="P2405" s="16">
        <v>91360</v>
      </c>
      <c r="Q2405" s="16" t="s">
        <v>120</v>
      </c>
      <c r="R2405" s="16" t="s">
        <v>5547</v>
      </c>
      <c r="S2405" s="16" t="s">
        <v>31</v>
      </c>
      <c r="T2405" s="16" t="s">
        <v>146</v>
      </c>
      <c r="U2405" s="16" t="s">
        <v>5548</v>
      </c>
      <c r="V2405" s="18">
        <v>14.7</v>
      </c>
      <c r="W2405" s="16">
        <v>7</v>
      </c>
      <c r="X2405" s="16">
        <v>0</v>
      </c>
      <c r="Y2405" s="18">
        <v>4.1159999999999997</v>
      </c>
    </row>
    <row r="2406" spans="1:25" x14ac:dyDescent="0.3">
      <c r="A2406" s="13">
        <v>7263</v>
      </c>
      <c r="B2406" s="13" t="s">
        <v>5549</v>
      </c>
      <c r="C2406" s="21">
        <f>1/COUNTIF(B:B,'Store Data - 2017'!$B2406)</f>
        <v>0.5</v>
      </c>
      <c r="D2406" s="14">
        <v>43030</v>
      </c>
      <c r="E2406" s="14">
        <v>43036</v>
      </c>
      <c r="F2406" s="22" t="str">
        <f>TEXT('Store Data - 2017'!$D2406,"mmmm")</f>
        <v>October</v>
      </c>
      <c r="G2406" s="22" t="str">
        <f>TEXT('Store Data - 2017'!$D2406,"dddd")</f>
        <v>Sunday</v>
      </c>
      <c r="H2406" s="13" t="s">
        <v>22</v>
      </c>
      <c r="I2406" s="13" t="s">
        <v>4886</v>
      </c>
      <c r="J2406" s="13" t="s">
        <v>4887</v>
      </c>
      <c r="K2406" s="21">
        <f>1/COUNTIF(J:J,'Store Data - 2017'!$J2406)</f>
        <v>0.33333333333333331</v>
      </c>
      <c r="L2406" s="13" t="s">
        <v>57</v>
      </c>
      <c r="M2406" s="13" t="s">
        <v>26</v>
      </c>
      <c r="N2406" s="13" t="s">
        <v>38</v>
      </c>
      <c r="O2406" s="13" t="s">
        <v>39</v>
      </c>
      <c r="P2406" s="13">
        <v>19134</v>
      </c>
      <c r="Q2406" s="13" t="s">
        <v>40</v>
      </c>
      <c r="R2406" s="13" t="s">
        <v>5550</v>
      </c>
      <c r="S2406" s="13" t="s">
        <v>61</v>
      </c>
      <c r="T2406" s="13" t="s">
        <v>62</v>
      </c>
      <c r="U2406" s="13" t="s">
        <v>5551</v>
      </c>
      <c r="V2406" s="15">
        <v>32.700000000000003</v>
      </c>
      <c r="W2406" s="13">
        <v>5</v>
      </c>
      <c r="X2406" s="13">
        <v>0.4</v>
      </c>
      <c r="Y2406" s="15">
        <v>-6.54</v>
      </c>
    </row>
    <row r="2407" spans="1:25" x14ac:dyDescent="0.3">
      <c r="A2407" s="16">
        <v>7264</v>
      </c>
      <c r="B2407" s="16" t="s">
        <v>5549</v>
      </c>
      <c r="C2407" s="21">
        <f>1/COUNTIF(B:B,'Store Data - 2017'!$B2407)</f>
        <v>0.5</v>
      </c>
      <c r="D2407" s="17">
        <v>43030</v>
      </c>
      <c r="E2407" s="17">
        <v>43036</v>
      </c>
      <c r="F2407" s="22" t="str">
        <f>TEXT('Store Data - 2017'!$D2407,"mmmm")</f>
        <v>October</v>
      </c>
      <c r="G2407" s="22" t="str">
        <f>TEXT('Store Data - 2017'!$D2407,"dddd")</f>
        <v>Sunday</v>
      </c>
      <c r="H2407" s="16" t="s">
        <v>22</v>
      </c>
      <c r="I2407" s="16" t="s">
        <v>4886</v>
      </c>
      <c r="J2407" s="16" t="s">
        <v>4887</v>
      </c>
      <c r="K2407" s="21">
        <f>1/COUNTIF(J:J,'Store Data - 2017'!$J2407)</f>
        <v>0.33333333333333331</v>
      </c>
      <c r="L2407" s="16" t="s">
        <v>57</v>
      </c>
      <c r="M2407" s="16" t="s">
        <v>26</v>
      </c>
      <c r="N2407" s="16" t="s">
        <v>38</v>
      </c>
      <c r="O2407" s="16" t="s">
        <v>39</v>
      </c>
      <c r="P2407" s="16">
        <v>19134</v>
      </c>
      <c r="Q2407" s="16" t="s">
        <v>40</v>
      </c>
      <c r="R2407" s="16" t="s">
        <v>4763</v>
      </c>
      <c r="S2407" s="16" t="s">
        <v>31</v>
      </c>
      <c r="T2407" s="16" t="s">
        <v>180</v>
      </c>
      <c r="U2407" s="16" t="s">
        <v>4764</v>
      </c>
      <c r="V2407" s="18">
        <v>31.68</v>
      </c>
      <c r="W2407" s="16">
        <v>4</v>
      </c>
      <c r="X2407" s="16">
        <v>0.2</v>
      </c>
      <c r="Y2407" s="18">
        <v>11.087999999999999</v>
      </c>
    </row>
    <row r="2408" spans="1:25" x14ac:dyDescent="0.3">
      <c r="A2408" s="13">
        <v>7265</v>
      </c>
      <c r="B2408" s="13" t="s">
        <v>5552</v>
      </c>
      <c r="C2408" s="21">
        <f>1/COUNTIF(B:B,'Store Data - 2017'!$B2408)</f>
        <v>1</v>
      </c>
      <c r="D2408" s="14">
        <v>42899</v>
      </c>
      <c r="E2408" s="14">
        <v>42903</v>
      </c>
      <c r="F2408" s="22" t="str">
        <f>TEXT('Store Data - 2017'!$D2408,"mmmm")</f>
        <v>June</v>
      </c>
      <c r="G2408" s="22" t="str">
        <f>TEXT('Store Data - 2017'!$D2408,"dddd")</f>
        <v>Tuesday</v>
      </c>
      <c r="H2408" s="13" t="s">
        <v>22</v>
      </c>
      <c r="I2408" s="13" t="s">
        <v>105</v>
      </c>
      <c r="J2408" s="13" t="s">
        <v>106</v>
      </c>
      <c r="K2408" s="21">
        <f>1/COUNTIF(J:J,'Store Data - 2017'!$J2408)</f>
        <v>0.16666666666666666</v>
      </c>
      <c r="L2408" s="13" t="s">
        <v>25</v>
      </c>
      <c r="M2408" s="13" t="s">
        <v>26</v>
      </c>
      <c r="N2408" s="13" t="s">
        <v>1938</v>
      </c>
      <c r="O2408" s="13" t="s">
        <v>329</v>
      </c>
      <c r="P2408" s="13">
        <v>22153</v>
      </c>
      <c r="Q2408" s="13" t="s">
        <v>29</v>
      </c>
      <c r="R2408" s="13" t="s">
        <v>3118</v>
      </c>
      <c r="S2408" s="13" t="s">
        <v>31</v>
      </c>
      <c r="T2408" s="13" t="s">
        <v>146</v>
      </c>
      <c r="U2408" s="13" t="s">
        <v>3119</v>
      </c>
      <c r="V2408" s="15">
        <v>181.86</v>
      </c>
      <c r="W2408" s="13">
        <v>7</v>
      </c>
      <c r="X2408" s="13">
        <v>0</v>
      </c>
      <c r="Y2408" s="15">
        <v>50.9208</v>
      </c>
    </row>
    <row r="2409" spans="1:25" x14ac:dyDescent="0.3">
      <c r="A2409" s="16">
        <v>7267</v>
      </c>
      <c r="B2409" s="16" t="s">
        <v>5553</v>
      </c>
      <c r="C2409" s="21">
        <f>1/COUNTIF(B:B,'Store Data - 2017'!$B2409)</f>
        <v>0.5</v>
      </c>
      <c r="D2409" s="17">
        <v>42963</v>
      </c>
      <c r="E2409" s="17">
        <v>42963</v>
      </c>
      <c r="F2409" s="22" t="str">
        <f>TEXT('Store Data - 2017'!$D2409,"mmmm")</f>
        <v>August</v>
      </c>
      <c r="G2409" s="22" t="str">
        <f>TEXT('Store Data - 2017'!$D2409,"dddd")</f>
        <v>Wednesday</v>
      </c>
      <c r="H2409" s="16" t="s">
        <v>760</v>
      </c>
      <c r="I2409" s="16" t="s">
        <v>3184</v>
      </c>
      <c r="J2409" s="16" t="s">
        <v>3185</v>
      </c>
      <c r="K2409" s="21">
        <f>1/COUNTIF(J:J,'Store Data - 2017'!$J2409)</f>
        <v>0.14285714285714285</v>
      </c>
      <c r="L2409" s="16" t="s">
        <v>25</v>
      </c>
      <c r="M2409" s="16" t="s">
        <v>26</v>
      </c>
      <c r="N2409" s="16" t="s">
        <v>100</v>
      </c>
      <c r="O2409" s="16" t="s">
        <v>227</v>
      </c>
      <c r="P2409" s="16">
        <v>38401</v>
      </c>
      <c r="Q2409" s="16" t="s">
        <v>29</v>
      </c>
      <c r="R2409" s="16" t="s">
        <v>665</v>
      </c>
      <c r="S2409" s="16" t="s">
        <v>31</v>
      </c>
      <c r="T2409" s="16" t="s">
        <v>84</v>
      </c>
      <c r="U2409" s="16" t="s">
        <v>666</v>
      </c>
      <c r="V2409" s="18">
        <v>13.428000000000001</v>
      </c>
      <c r="W2409" s="16">
        <v>3</v>
      </c>
      <c r="X2409" s="16">
        <v>0.7</v>
      </c>
      <c r="Y2409" s="18">
        <v>-11.19</v>
      </c>
    </row>
    <row r="2410" spans="1:25" x14ac:dyDescent="0.3">
      <c r="A2410" s="13">
        <v>7268</v>
      </c>
      <c r="B2410" s="13" t="s">
        <v>5553</v>
      </c>
      <c r="C2410" s="21">
        <f>1/COUNTIF(B:B,'Store Data - 2017'!$B2410)</f>
        <v>0.5</v>
      </c>
      <c r="D2410" s="14">
        <v>42963</v>
      </c>
      <c r="E2410" s="14">
        <v>42963</v>
      </c>
      <c r="F2410" s="22" t="str">
        <f>TEXT('Store Data - 2017'!$D2410,"mmmm")</f>
        <v>August</v>
      </c>
      <c r="G2410" s="22" t="str">
        <f>TEXT('Store Data - 2017'!$D2410,"dddd")</f>
        <v>Wednesday</v>
      </c>
      <c r="H2410" s="13" t="s">
        <v>760</v>
      </c>
      <c r="I2410" s="13" t="s">
        <v>3184</v>
      </c>
      <c r="J2410" s="13" t="s">
        <v>3185</v>
      </c>
      <c r="K2410" s="21">
        <f>1/COUNTIF(J:J,'Store Data - 2017'!$J2410)</f>
        <v>0.14285714285714285</v>
      </c>
      <c r="L2410" s="13" t="s">
        <v>25</v>
      </c>
      <c r="M2410" s="13" t="s">
        <v>26</v>
      </c>
      <c r="N2410" s="13" t="s">
        <v>100</v>
      </c>
      <c r="O2410" s="13" t="s">
        <v>227</v>
      </c>
      <c r="P2410" s="13">
        <v>38401</v>
      </c>
      <c r="Q2410" s="13" t="s">
        <v>29</v>
      </c>
      <c r="R2410" s="13" t="s">
        <v>1561</v>
      </c>
      <c r="S2410" s="13" t="s">
        <v>31</v>
      </c>
      <c r="T2410" s="13" t="s">
        <v>70</v>
      </c>
      <c r="U2410" s="13" t="s">
        <v>1562</v>
      </c>
      <c r="V2410" s="15">
        <v>67.135999999999996</v>
      </c>
      <c r="W2410" s="13">
        <v>4</v>
      </c>
      <c r="X2410" s="13">
        <v>0.2</v>
      </c>
      <c r="Y2410" s="15">
        <v>-0.83919999999999995</v>
      </c>
    </row>
    <row r="2411" spans="1:25" x14ac:dyDescent="0.3">
      <c r="A2411" s="16">
        <v>7282</v>
      </c>
      <c r="B2411" s="16" t="s">
        <v>5554</v>
      </c>
      <c r="C2411" s="21">
        <f>1/COUNTIF(B:B,'Store Data - 2017'!$B2411)</f>
        <v>1</v>
      </c>
      <c r="D2411" s="17">
        <v>43024</v>
      </c>
      <c r="E2411" s="17">
        <v>43029</v>
      </c>
      <c r="F2411" s="22" t="str">
        <f>TEXT('Store Data - 2017'!$D2411,"mmmm")</f>
        <v>October</v>
      </c>
      <c r="G2411" s="22" t="str">
        <f>TEXT('Store Data - 2017'!$D2411,"dddd")</f>
        <v>Monday</v>
      </c>
      <c r="H2411" s="16" t="s">
        <v>22</v>
      </c>
      <c r="I2411" s="16" t="s">
        <v>3586</v>
      </c>
      <c r="J2411" s="16" t="s">
        <v>3587</v>
      </c>
      <c r="K2411" s="21">
        <f>1/COUNTIF(J:J,'Store Data - 2017'!$J2411)</f>
        <v>0.125</v>
      </c>
      <c r="L2411" s="16" t="s">
        <v>48</v>
      </c>
      <c r="M2411" s="16" t="s">
        <v>26</v>
      </c>
      <c r="N2411" s="16" t="s">
        <v>5555</v>
      </c>
      <c r="O2411" s="16" t="s">
        <v>157</v>
      </c>
      <c r="P2411" s="16">
        <v>85364</v>
      </c>
      <c r="Q2411" s="16" t="s">
        <v>120</v>
      </c>
      <c r="R2411" s="16" t="s">
        <v>3406</v>
      </c>
      <c r="S2411" s="16" t="s">
        <v>61</v>
      </c>
      <c r="T2411" s="16" t="s">
        <v>765</v>
      </c>
      <c r="U2411" s="16" t="s">
        <v>5556</v>
      </c>
      <c r="V2411" s="18">
        <v>599.98500000000001</v>
      </c>
      <c r="W2411" s="16">
        <v>5</v>
      </c>
      <c r="X2411" s="16">
        <v>0.7</v>
      </c>
      <c r="Y2411" s="18">
        <v>-479.988</v>
      </c>
    </row>
    <row r="2412" spans="1:25" x14ac:dyDescent="0.3">
      <c r="A2412" s="13">
        <v>7283</v>
      </c>
      <c r="B2412" s="13" t="s">
        <v>5557</v>
      </c>
      <c r="C2412" s="21">
        <f>1/COUNTIF(B:B,'Store Data - 2017'!$B2412)</f>
        <v>1</v>
      </c>
      <c r="D2412" s="14">
        <v>42908</v>
      </c>
      <c r="E2412" s="14">
        <v>42915</v>
      </c>
      <c r="F2412" s="22" t="str">
        <f>TEXT('Store Data - 2017'!$D2412,"mmmm")</f>
        <v>June</v>
      </c>
      <c r="G2412" s="22" t="str">
        <f>TEXT('Store Data - 2017'!$D2412,"dddd")</f>
        <v>Thursday</v>
      </c>
      <c r="H2412" s="13" t="s">
        <v>22</v>
      </c>
      <c r="I2412" s="13" t="s">
        <v>3786</v>
      </c>
      <c r="J2412" s="13" t="s">
        <v>3787</v>
      </c>
      <c r="K2412" s="21">
        <f>1/COUNTIF(J:J,'Store Data - 2017'!$J2412)</f>
        <v>0.25</v>
      </c>
      <c r="L2412" s="13" t="s">
        <v>25</v>
      </c>
      <c r="M2412" s="13" t="s">
        <v>26</v>
      </c>
      <c r="N2412" s="13" t="s">
        <v>94</v>
      </c>
      <c r="O2412" s="13" t="s">
        <v>59</v>
      </c>
      <c r="P2412" s="13">
        <v>60653</v>
      </c>
      <c r="Q2412" s="13" t="s">
        <v>51</v>
      </c>
      <c r="R2412" s="13" t="s">
        <v>1263</v>
      </c>
      <c r="S2412" s="13" t="s">
        <v>31</v>
      </c>
      <c r="T2412" s="13" t="s">
        <v>84</v>
      </c>
      <c r="U2412" s="13" t="s">
        <v>1264</v>
      </c>
      <c r="V2412" s="15">
        <v>3.036</v>
      </c>
      <c r="W2412" s="13">
        <v>3</v>
      </c>
      <c r="X2412" s="13">
        <v>0.8</v>
      </c>
      <c r="Y2412" s="15">
        <v>-5.0094000000000003</v>
      </c>
    </row>
    <row r="2413" spans="1:25" x14ac:dyDescent="0.3">
      <c r="A2413" s="16">
        <v>7284</v>
      </c>
      <c r="B2413" s="16" t="s">
        <v>5558</v>
      </c>
      <c r="C2413" s="21">
        <f>1/COUNTIF(B:B,'Store Data - 2017'!$B2413)</f>
        <v>0.5</v>
      </c>
      <c r="D2413" s="17">
        <v>42987</v>
      </c>
      <c r="E2413" s="17">
        <v>42991</v>
      </c>
      <c r="F2413" s="22" t="str">
        <f>TEXT('Store Data - 2017'!$D2413,"mmmm")</f>
        <v>September</v>
      </c>
      <c r="G2413" s="22" t="str">
        <f>TEXT('Store Data - 2017'!$D2413,"dddd")</f>
        <v>Saturday</v>
      </c>
      <c r="H2413" s="16" t="s">
        <v>22</v>
      </c>
      <c r="I2413" s="16" t="s">
        <v>218</v>
      </c>
      <c r="J2413" s="16" t="s">
        <v>219</v>
      </c>
      <c r="K2413" s="21">
        <f>1/COUNTIF(J:J,'Store Data - 2017'!$J2413)</f>
        <v>0.14285714285714285</v>
      </c>
      <c r="L2413" s="16" t="s">
        <v>25</v>
      </c>
      <c r="M2413" s="16" t="s">
        <v>26</v>
      </c>
      <c r="N2413" s="16" t="s">
        <v>773</v>
      </c>
      <c r="O2413" s="16" t="s">
        <v>166</v>
      </c>
      <c r="P2413" s="16">
        <v>44105</v>
      </c>
      <c r="Q2413" s="16" t="s">
        <v>40</v>
      </c>
      <c r="R2413" s="16" t="s">
        <v>348</v>
      </c>
      <c r="S2413" s="16" t="s">
        <v>31</v>
      </c>
      <c r="T2413" s="16" t="s">
        <v>146</v>
      </c>
      <c r="U2413" s="16" t="s">
        <v>349</v>
      </c>
      <c r="V2413" s="18">
        <v>25.92</v>
      </c>
      <c r="W2413" s="16">
        <v>5</v>
      </c>
      <c r="X2413" s="16">
        <v>0.2</v>
      </c>
      <c r="Y2413" s="18">
        <v>3.8879999999999999</v>
      </c>
    </row>
    <row r="2414" spans="1:25" x14ac:dyDescent="0.3">
      <c r="A2414" s="13">
        <v>7285</v>
      </c>
      <c r="B2414" s="13" t="s">
        <v>5558</v>
      </c>
      <c r="C2414" s="21">
        <f>1/COUNTIF(B:B,'Store Data - 2017'!$B2414)</f>
        <v>0.5</v>
      </c>
      <c r="D2414" s="14">
        <v>42987</v>
      </c>
      <c r="E2414" s="14">
        <v>42991</v>
      </c>
      <c r="F2414" s="22" t="str">
        <f>TEXT('Store Data - 2017'!$D2414,"mmmm")</f>
        <v>September</v>
      </c>
      <c r="G2414" s="22" t="str">
        <f>TEXT('Store Data - 2017'!$D2414,"dddd")</f>
        <v>Saturday</v>
      </c>
      <c r="H2414" s="13" t="s">
        <v>22</v>
      </c>
      <c r="I2414" s="13" t="s">
        <v>218</v>
      </c>
      <c r="J2414" s="13" t="s">
        <v>219</v>
      </c>
      <c r="K2414" s="21">
        <f>1/COUNTIF(J:J,'Store Data - 2017'!$J2414)</f>
        <v>0.14285714285714285</v>
      </c>
      <c r="L2414" s="13" t="s">
        <v>25</v>
      </c>
      <c r="M2414" s="13" t="s">
        <v>26</v>
      </c>
      <c r="N2414" s="13" t="s">
        <v>773</v>
      </c>
      <c r="O2414" s="13" t="s">
        <v>166</v>
      </c>
      <c r="P2414" s="13">
        <v>44105</v>
      </c>
      <c r="Q2414" s="13" t="s">
        <v>40</v>
      </c>
      <c r="R2414" s="13" t="s">
        <v>4120</v>
      </c>
      <c r="S2414" s="13" t="s">
        <v>42</v>
      </c>
      <c r="T2414" s="13" t="s">
        <v>87</v>
      </c>
      <c r="U2414" s="13" t="s">
        <v>4121</v>
      </c>
      <c r="V2414" s="15">
        <v>66.111999999999995</v>
      </c>
      <c r="W2414" s="13">
        <v>2</v>
      </c>
      <c r="X2414" s="13">
        <v>0.2</v>
      </c>
      <c r="Y2414" s="15">
        <v>-9.0904000000000007</v>
      </c>
    </row>
    <row r="2415" spans="1:25" x14ac:dyDescent="0.3">
      <c r="A2415" s="16">
        <v>7286</v>
      </c>
      <c r="B2415" s="16" t="s">
        <v>5559</v>
      </c>
      <c r="C2415" s="21">
        <f>1/COUNTIF(B:B,'Store Data - 2017'!$B2415)</f>
        <v>1</v>
      </c>
      <c r="D2415" s="17">
        <v>43022</v>
      </c>
      <c r="E2415" s="17">
        <v>43027</v>
      </c>
      <c r="F2415" s="22" t="str">
        <f>TEXT('Store Data - 2017'!$D2415,"mmmm")</f>
        <v>October</v>
      </c>
      <c r="G2415" s="22" t="str">
        <f>TEXT('Store Data - 2017'!$D2415,"dddd")</f>
        <v>Saturday</v>
      </c>
      <c r="H2415" s="16" t="s">
        <v>22</v>
      </c>
      <c r="I2415" s="16" t="s">
        <v>5560</v>
      </c>
      <c r="J2415" s="16" t="s">
        <v>5561</v>
      </c>
      <c r="K2415" s="21">
        <f>1/COUNTIF(J:J,'Store Data - 2017'!$J2415)</f>
        <v>0.5</v>
      </c>
      <c r="L2415" s="16" t="s">
        <v>25</v>
      </c>
      <c r="M2415" s="16" t="s">
        <v>26</v>
      </c>
      <c r="N2415" s="16" t="s">
        <v>133</v>
      </c>
      <c r="O2415" s="16" t="s">
        <v>134</v>
      </c>
      <c r="P2415" s="16">
        <v>94110</v>
      </c>
      <c r="Q2415" s="16" t="s">
        <v>120</v>
      </c>
      <c r="R2415" s="16" t="s">
        <v>753</v>
      </c>
      <c r="S2415" s="16" t="s">
        <v>61</v>
      </c>
      <c r="T2415" s="16" t="s">
        <v>110</v>
      </c>
      <c r="U2415" s="16" t="s">
        <v>754</v>
      </c>
      <c r="V2415" s="18">
        <v>46.36</v>
      </c>
      <c r="W2415" s="16">
        <v>4</v>
      </c>
      <c r="X2415" s="16">
        <v>0</v>
      </c>
      <c r="Y2415" s="18">
        <v>15.2988</v>
      </c>
    </row>
    <row r="2416" spans="1:25" x14ac:dyDescent="0.3">
      <c r="A2416" s="13">
        <v>7293</v>
      </c>
      <c r="B2416" s="13" t="s">
        <v>5562</v>
      </c>
      <c r="C2416" s="21">
        <f>1/COUNTIF(B:B,'Store Data - 2017'!$B2416)</f>
        <v>1</v>
      </c>
      <c r="D2416" s="14">
        <v>43073</v>
      </c>
      <c r="E2416" s="14">
        <v>43078</v>
      </c>
      <c r="F2416" s="22" t="str">
        <f>TEXT('Store Data - 2017'!$D2416,"mmmm")</f>
        <v>December</v>
      </c>
      <c r="G2416" s="22" t="str">
        <f>TEXT('Store Data - 2017'!$D2416,"dddd")</f>
        <v>Monday</v>
      </c>
      <c r="H2416" s="13" t="s">
        <v>22</v>
      </c>
      <c r="I2416" s="13" t="s">
        <v>5563</v>
      </c>
      <c r="J2416" s="13" t="s">
        <v>5564</v>
      </c>
      <c r="K2416" s="21">
        <f>1/COUNTIF(J:J,'Store Data - 2017'!$J2416)</f>
        <v>1</v>
      </c>
      <c r="L2416" s="13" t="s">
        <v>25</v>
      </c>
      <c r="M2416" s="13" t="s">
        <v>26</v>
      </c>
      <c r="N2416" s="13" t="s">
        <v>3874</v>
      </c>
      <c r="O2416" s="13" t="s">
        <v>227</v>
      </c>
      <c r="P2416" s="13">
        <v>37211</v>
      </c>
      <c r="Q2416" s="13" t="s">
        <v>29</v>
      </c>
      <c r="R2416" s="13" t="s">
        <v>5565</v>
      </c>
      <c r="S2416" s="13" t="s">
        <v>61</v>
      </c>
      <c r="T2416" s="13" t="s">
        <v>765</v>
      </c>
      <c r="U2416" s="13" t="s">
        <v>5566</v>
      </c>
      <c r="V2416" s="15">
        <v>649</v>
      </c>
      <c r="W2416" s="13">
        <v>2</v>
      </c>
      <c r="X2416" s="13">
        <v>0.5</v>
      </c>
      <c r="Y2416" s="15">
        <v>-272.58</v>
      </c>
    </row>
    <row r="2417" spans="1:25" x14ac:dyDescent="0.3">
      <c r="A2417" s="16">
        <v>7304</v>
      </c>
      <c r="B2417" s="16" t="s">
        <v>5567</v>
      </c>
      <c r="C2417" s="21">
        <f>1/COUNTIF(B:B,'Store Data - 2017'!$B2417)</f>
        <v>0.5</v>
      </c>
      <c r="D2417" s="17">
        <v>42982</v>
      </c>
      <c r="E2417" s="17">
        <v>42986</v>
      </c>
      <c r="F2417" s="22" t="str">
        <f>TEXT('Store Data - 2017'!$D2417,"mmmm")</f>
        <v>September</v>
      </c>
      <c r="G2417" s="22" t="str">
        <f>TEXT('Store Data - 2017'!$D2417,"dddd")</f>
        <v>Monday</v>
      </c>
      <c r="H2417" s="16" t="s">
        <v>22</v>
      </c>
      <c r="I2417" s="16" t="s">
        <v>4835</v>
      </c>
      <c r="J2417" s="16" t="s">
        <v>4836</v>
      </c>
      <c r="K2417" s="21">
        <f>1/COUNTIF(J:J,'Store Data - 2017'!$J2417)</f>
        <v>0.1</v>
      </c>
      <c r="L2417" s="16" t="s">
        <v>25</v>
      </c>
      <c r="M2417" s="16" t="s">
        <v>26</v>
      </c>
      <c r="N2417" s="16" t="s">
        <v>1960</v>
      </c>
      <c r="O2417" s="16" t="s">
        <v>68</v>
      </c>
      <c r="P2417" s="16">
        <v>33437</v>
      </c>
      <c r="Q2417" s="16" t="s">
        <v>29</v>
      </c>
      <c r="R2417" s="16" t="s">
        <v>2932</v>
      </c>
      <c r="S2417" s="16" t="s">
        <v>42</v>
      </c>
      <c r="T2417" s="16" t="s">
        <v>43</v>
      </c>
      <c r="U2417" s="16" t="s">
        <v>2933</v>
      </c>
      <c r="V2417" s="18">
        <v>97.183999999999997</v>
      </c>
      <c r="W2417" s="16">
        <v>2</v>
      </c>
      <c r="X2417" s="16">
        <v>0.2</v>
      </c>
      <c r="Y2417" s="18">
        <v>6.0739999999999998</v>
      </c>
    </row>
    <row r="2418" spans="1:25" x14ac:dyDescent="0.3">
      <c r="A2418" s="13">
        <v>7305</v>
      </c>
      <c r="B2418" s="13" t="s">
        <v>5567</v>
      </c>
      <c r="C2418" s="21">
        <f>1/COUNTIF(B:B,'Store Data - 2017'!$B2418)</f>
        <v>0.5</v>
      </c>
      <c r="D2418" s="14">
        <v>42982</v>
      </c>
      <c r="E2418" s="14">
        <v>42986</v>
      </c>
      <c r="F2418" s="22" t="str">
        <f>TEXT('Store Data - 2017'!$D2418,"mmmm")</f>
        <v>September</v>
      </c>
      <c r="G2418" s="22" t="str">
        <f>TEXT('Store Data - 2017'!$D2418,"dddd")</f>
        <v>Monday</v>
      </c>
      <c r="H2418" s="13" t="s">
        <v>22</v>
      </c>
      <c r="I2418" s="13" t="s">
        <v>4835</v>
      </c>
      <c r="J2418" s="13" t="s">
        <v>4836</v>
      </c>
      <c r="K2418" s="21">
        <f>1/COUNTIF(J:J,'Store Data - 2017'!$J2418)</f>
        <v>0.1</v>
      </c>
      <c r="L2418" s="13" t="s">
        <v>25</v>
      </c>
      <c r="M2418" s="13" t="s">
        <v>26</v>
      </c>
      <c r="N2418" s="13" t="s">
        <v>1960</v>
      </c>
      <c r="O2418" s="13" t="s">
        <v>68</v>
      </c>
      <c r="P2418" s="13">
        <v>33437</v>
      </c>
      <c r="Q2418" s="13" t="s">
        <v>29</v>
      </c>
      <c r="R2418" s="13" t="s">
        <v>2846</v>
      </c>
      <c r="S2418" s="13" t="s">
        <v>31</v>
      </c>
      <c r="T2418" s="13" t="s">
        <v>32</v>
      </c>
      <c r="U2418" s="13" t="s">
        <v>2847</v>
      </c>
      <c r="V2418" s="15">
        <v>10.368</v>
      </c>
      <c r="W2418" s="13">
        <v>2</v>
      </c>
      <c r="X2418" s="13">
        <v>0.2</v>
      </c>
      <c r="Y2418" s="15">
        <v>3.6288</v>
      </c>
    </row>
    <row r="2419" spans="1:25" x14ac:dyDescent="0.3">
      <c r="A2419" s="16">
        <v>7310</v>
      </c>
      <c r="B2419" s="16" t="s">
        <v>5568</v>
      </c>
      <c r="C2419" s="21">
        <f>1/COUNTIF(B:B,'Store Data - 2017'!$B2419)</f>
        <v>1</v>
      </c>
      <c r="D2419" s="17">
        <v>42896</v>
      </c>
      <c r="E2419" s="17">
        <v>42900</v>
      </c>
      <c r="F2419" s="22" t="str">
        <f>TEXT('Store Data - 2017'!$D2419,"mmmm")</f>
        <v>June</v>
      </c>
      <c r="G2419" s="22" t="str">
        <f>TEXT('Store Data - 2017'!$D2419,"dddd")</f>
        <v>Saturday</v>
      </c>
      <c r="H2419" s="16" t="s">
        <v>35</v>
      </c>
      <c r="I2419" s="16" t="s">
        <v>3629</v>
      </c>
      <c r="J2419" s="16" t="s">
        <v>3630</v>
      </c>
      <c r="K2419" s="21">
        <f>1/COUNTIF(J:J,'Store Data - 2017'!$J2419)</f>
        <v>0.25</v>
      </c>
      <c r="L2419" s="16" t="s">
        <v>57</v>
      </c>
      <c r="M2419" s="16" t="s">
        <v>26</v>
      </c>
      <c r="N2419" s="16" t="s">
        <v>126</v>
      </c>
      <c r="O2419" s="16" t="s">
        <v>127</v>
      </c>
      <c r="P2419" s="16">
        <v>10024</v>
      </c>
      <c r="Q2419" s="16" t="s">
        <v>40</v>
      </c>
      <c r="R2419" s="16" t="s">
        <v>2069</v>
      </c>
      <c r="S2419" s="16" t="s">
        <v>31</v>
      </c>
      <c r="T2419" s="16" t="s">
        <v>172</v>
      </c>
      <c r="U2419" s="16" t="s">
        <v>2070</v>
      </c>
      <c r="V2419" s="18">
        <v>14.13</v>
      </c>
      <c r="W2419" s="16">
        <v>3</v>
      </c>
      <c r="X2419" s="16">
        <v>0</v>
      </c>
      <c r="Y2419" s="18">
        <v>0.70650000000000002</v>
      </c>
    </row>
    <row r="2420" spans="1:25" x14ac:dyDescent="0.3">
      <c r="A2420" s="13">
        <v>7316</v>
      </c>
      <c r="B2420" s="13" t="s">
        <v>5569</v>
      </c>
      <c r="C2420" s="21">
        <f>1/COUNTIF(B:B,'Store Data - 2017'!$B2420)</f>
        <v>1</v>
      </c>
      <c r="D2420" s="14">
        <v>42866</v>
      </c>
      <c r="E2420" s="14">
        <v>42871</v>
      </c>
      <c r="F2420" s="22" t="str">
        <f>TEXT('Store Data - 2017'!$D2420,"mmmm")</f>
        <v>May</v>
      </c>
      <c r="G2420" s="22" t="str">
        <f>TEXT('Store Data - 2017'!$D2420,"dddd")</f>
        <v>Thursday</v>
      </c>
      <c r="H2420" s="13" t="s">
        <v>35</v>
      </c>
      <c r="I2420" s="13" t="s">
        <v>1274</v>
      </c>
      <c r="J2420" s="13" t="s">
        <v>1275</v>
      </c>
      <c r="K2420" s="21">
        <f>1/COUNTIF(J:J,'Store Data - 2017'!$J2420)</f>
        <v>0.125</v>
      </c>
      <c r="L2420" s="13" t="s">
        <v>25</v>
      </c>
      <c r="M2420" s="13" t="s">
        <v>26</v>
      </c>
      <c r="N2420" s="13" t="s">
        <v>126</v>
      </c>
      <c r="O2420" s="13" t="s">
        <v>127</v>
      </c>
      <c r="P2420" s="13">
        <v>10024</v>
      </c>
      <c r="Q2420" s="13" t="s">
        <v>40</v>
      </c>
      <c r="R2420" s="13" t="s">
        <v>5570</v>
      </c>
      <c r="S2420" s="13" t="s">
        <v>31</v>
      </c>
      <c r="T2420" s="13" t="s">
        <v>146</v>
      </c>
      <c r="U2420" s="13" t="s">
        <v>5571</v>
      </c>
      <c r="V2420" s="15">
        <v>43.92</v>
      </c>
      <c r="W2420" s="13">
        <v>3</v>
      </c>
      <c r="X2420" s="13">
        <v>0</v>
      </c>
      <c r="Y2420" s="15">
        <v>12.736800000000001</v>
      </c>
    </row>
    <row r="2421" spans="1:25" x14ac:dyDescent="0.3">
      <c r="A2421" s="16">
        <v>7318</v>
      </c>
      <c r="B2421" s="16" t="s">
        <v>5572</v>
      </c>
      <c r="C2421" s="21">
        <f>1/COUNTIF(B:B,'Store Data - 2017'!$B2421)</f>
        <v>0.5</v>
      </c>
      <c r="D2421" s="17">
        <v>43056</v>
      </c>
      <c r="E2421" s="17">
        <v>43060</v>
      </c>
      <c r="F2421" s="22" t="str">
        <f>TEXT('Store Data - 2017'!$D2421,"mmmm")</f>
        <v>November</v>
      </c>
      <c r="G2421" s="22" t="str">
        <f>TEXT('Store Data - 2017'!$D2421,"dddd")</f>
        <v>Friday</v>
      </c>
      <c r="H2421" s="16" t="s">
        <v>22</v>
      </c>
      <c r="I2421" s="16" t="s">
        <v>5472</v>
      </c>
      <c r="J2421" s="16" t="s">
        <v>5473</v>
      </c>
      <c r="K2421" s="21">
        <f>1/COUNTIF(J:J,'Store Data - 2017'!$J2421)</f>
        <v>0.125</v>
      </c>
      <c r="L2421" s="16" t="s">
        <v>57</v>
      </c>
      <c r="M2421" s="16" t="s">
        <v>26</v>
      </c>
      <c r="N2421" s="16" t="s">
        <v>5573</v>
      </c>
      <c r="O2421" s="16" t="s">
        <v>119</v>
      </c>
      <c r="P2421" s="16">
        <v>97123</v>
      </c>
      <c r="Q2421" s="16" t="s">
        <v>120</v>
      </c>
      <c r="R2421" s="16" t="s">
        <v>5263</v>
      </c>
      <c r="S2421" s="16" t="s">
        <v>31</v>
      </c>
      <c r="T2421" s="16" t="s">
        <v>32</v>
      </c>
      <c r="U2421" s="16" t="s">
        <v>5264</v>
      </c>
      <c r="V2421" s="18">
        <v>19.608000000000001</v>
      </c>
      <c r="W2421" s="16">
        <v>3</v>
      </c>
      <c r="X2421" s="16">
        <v>0.2</v>
      </c>
      <c r="Y2421" s="18">
        <v>6.6177000000000001</v>
      </c>
    </row>
    <row r="2422" spans="1:25" x14ac:dyDescent="0.3">
      <c r="A2422" s="13">
        <v>7319</v>
      </c>
      <c r="B2422" s="13" t="s">
        <v>5572</v>
      </c>
      <c r="C2422" s="21">
        <f>1/COUNTIF(B:B,'Store Data - 2017'!$B2422)</f>
        <v>0.5</v>
      </c>
      <c r="D2422" s="14">
        <v>43056</v>
      </c>
      <c r="E2422" s="14">
        <v>43060</v>
      </c>
      <c r="F2422" s="22" t="str">
        <f>TEXT('Store Data - 2017'!$D2422,"mmmm")</f>
        <v>November</v>
      </c>
      <c r="G2422" s="22" t="str">
        <f>TEXT('Store Data - 2017'!$D2422,"dddd")</f>
        <v>Friday</v>
      </c>
      <c r="H2422" s="13" t="s">
        <v>22</v>
      </c>
      <c r="I2422" s="13" t="s">
        <v>5472</v>
      </c>
      <c r="J2422" s="13" t="s">
        <v>5473</v>
      </c>
      <c r="K2422" s="21">
        <f>1/COUNTIF(J:J,'Store Data - 2017'!$J2422)</f>
        <v>0.125</v>
      </c>
      <c r="L2422" s="13" t="s">
        <v>57</v>
      </c>
      <c r="M2422" s="13" t="s">
        <v>26</v>
      </c>
      <c r="N2422" s="13" t="s">
        <v>5573</v>
      </c>
      <c r="O2422" s="13" t="s">
        <v>119</v>
      </c>
      <c r="P2422" s="13">
        <v>97123</v>
      </c>
      <c r="Q2422" s="13" t="s">
        <v>120</v>
      </c>
      <c r="R2422" s="13" t="s">
        <v>1749</v>
      </c>
      <c r="S2422" s="13" t="s">
        <v>31</v>
      </c>
      <c r="T2422" s="13" t="s">
        <v>84</v>
      </c>
      <c r="U2422" s="13" t="s">
        <v>1750</v>
      </c>
      <c r="V2422" s="15">
        <v>4.1580000000000004</v>
      </c>
      <c r="W2422" s="13">
        <v>7</v>
      </c>
      <c r="X2422" s="13">
        <v>0.7</v>
      </c>
      <c r="Y2422" s="15">
        <v>-3.4649999999999999</v>
      </c>
    </row>
    <row r="2423" spans="1:25" x14ac:dyDescent="0.3">
      <c r="A2423" s="16">
        <v>7320</v>
      </c>
      <c r="B2423" s="16" t="s">
        <v>5574</v>
      </c>
      <c r="C2423" s="21">
        <f>1/COUNTIF(B:B,'Store Data - 2017'!$B2423)</f>
        <v>0.5</v>
      </c>
      <c r="D2423" s="17">
        <v>43065</v>
      </c>
      <c r="E2423" s="17">
        <v>43068</v>
      </c>
      <c r="F2423" s="22" t="str">
        <f>TEXT('Store Data - 2017'!$D2423,"mmmm")</f>
        <v>November</v>
      </c>
      <c r="G2423" s="22" t="str">
        <f>TEXT('Store Data - 2017'!$D2423,"dddd")</f>
        <v>Sunday</v>
      </c>
      <c r="H2423" s="16" t="s">
        <v>35</v>
      </c>
      <c r="I2423" s="16" t="s">
        <v>2382</v>
      </c>
      <c r="J2423" s="16" t="s">
        <v>2383</v>
      </c>
      <c r="K2423" s="21">
        <f>1/COUNTIF(J:J,'Store Data - 2017'!$J2423)</f>
        <v>0.2</v>
      </c>
      <c r="L2423" s="16" t="s">
        <v>25</v>
      </c>
      <c r="M2423" s="16" t="s">
        <v>26</v>
      </c>
      <c r="N2423" s="16" t="s">
        <v>126</v>
      </c>
      <c r="O2423" s="16" t="s">
        <v>127</v>
      </c>
      <c r="P2423" s="16">
        <v>10009</v>
      </c>
      <c r="Q2423" s="16" t="s">
        <v>40</v>
      </c>
      <c r="R2423" s="16" t="s">
        <v>2573</v>
      </c>
      <c r="S2423" s="16" t="s">
        <v>61</v>
      </c>
      <c r="T2423" s="16" t="s">
        <v>62</v>
      </c>
      <c r="U2423" s="16" t="s">
        <v>2574</v>
      </c>
      <c r="V2423" s="18">
        <v>979.95</v>
      </c>
      <c r="W2423" s="16">
        <v>5</v>
      </c>
      <c r="X2423" s="16">
        <v>0</v>
      </c>
      <c r="Y2423" s="18">
        <v>264.5865</v>
      </c>
    </row>
    <row r="2424" spans="1:25" x14ac:dyDescent="0.3">
      <c r="A2424" s="13">
        <v>7321</v>
      </c>
      <c r="B2424" s="13" t="s">
        <v>5574</v>
      </c>
      <c r="C2424" s="21">
        <f>1/COUNTIF(B:B,'Store Data - 2017'!$B2424)</f>
        <v>0.5</v>
      </c>
      <c r="D2424" s="14">
        <v>43065</v>
      </c>
      <c r="E2424" s="14">
        <v>43068</v>
      </c>
      <c r="F2424" s="22" t="str">
        <f>TEXT('Store Data - 2017'!$D2424,"mmmm")</f>
        <v>November</v>
      </c>
      <c r="G2424" s="22" t="str">
        <f>TEXT('Store Data - 2017'!$D2424,"dddd")</f>
        <v>Sunday</v>
      </c>
      <c r="H2424" s="13" t="s">
        <v>35</v>
      </c>
      <c r="I2424" s="13" t="s">
        <v>2382</v>
      </c>
      <c r="J2424" s="13" t="s">
        <v>2383</v>
      </c>
      <c r="K2424" s="21">
        <f>1/COUNTIF(J:J,'Store Data - 2017'!$J2424)</f>
        <v>0.2</v>
      </c>
      <c r="L2424" s="13" t="s">
        <v>25</v>
      </c>
      <c r="M2424" s="13" t="s">
        <v>26</v>
      </c>
      <c r="N2424" s="13" t="s">
        <v>126</v>
      </c>
      <c r="O2424" s="13" t="s">
        <v>127</v>
      </c>
      <c r="P2424" s="13">
        <v>10009</v>
      </c>
      <c r="Q2424" s="13" t="s">
        <v>40</v>
      </c>
      <c r="R2424" s="13" t="s">
        <v>5490</v>
      </c>
      <c r="S2424" s="13" t="s">
        <v>42</v>
      </c>
      <c r="T2424" s="13" t="s">
        <v>87</v>
      </c>
      <c r="U2424" s="13" t="s">
        <v>5491</v>
      </c>
      <c r="V2424" s="15">
        <v>135.30000000000001</v>
      </c>
      <c r="W2424" s="13">
        <v>5</v>
      </c>
      <c r="X2424" s="13">
        <v>0</v>
      </c>
      <c r="Y2424" s="15">
        <v>37.884</v>
      </c>
    </row>
    <row r="2425" spans="1:25" x14ac:dyDescent="0.3">
      <c r="A2425" s="16">
        <v>7322</v>
      </c>
      <c r="B2425" s="16" t="s">
        <v>5575</v>
      </c>
      <c r="C2425" s="21">
        <f>1/COUNTIF(B:B,'Store Data - 2017'!$B2425)</f>
        <v>0.5</v>
      </c>
      <c r="D2425" s="17">
        <v>42981</v>
      </c>
      <c r="E2425" s="17">
        <v>42985</v>
      </c>
      <c r="F2425" s="22" t="str">
        <f>TEXT('Store Data - 2017'!$D2425,"mmmm")</f>
        <v>September</v>
      </c>
      <c r="G2425" s="22" t="str">
        <f>TEXT('Store Data - 2017'!$D2425,"dddd")</f>
        <v>Sunday</v>
      </c>
      <c r="H2425" s="16" t="s">
        <v>22</v>
      </c>
      <c r="I2425" s="16" t="s">
        <v>5511</v>
      </c>
      <c r="J2425" s="16" t="s">
        <v>5512</v>
      </c>
      <c r="K2425" s="21">
        <f>1/COUNTIF(J:J,'Store Data - 2017'!$J2425)</f>
        <v>0.16666666666666666</v>
      </c>
      <c r="L2425" s="16" t="s">
        <v>57</v>
      </c>
      <c r="M2425" s="16" t="s">
        <v>26</v>
      </c>
      <c r="N2425" s="16" t="s">
        <v>94</v>
      </c>
      <c r="O2425" s="16" t="s">
        <v>59</v>
      </c>
      <c r="P2425" s="16">
        <v>60623</v>
      </c>
      <c r="Q2425" s="16" t="s">
        <v>51</v>
      </c>
      <c r="R2425" s="16" t="s">
        <v>1771</v>
      </c>
      <c r="S2425" s="16" t="s">
        <v>31</v>
      </c>
      <c r="T2425" s="16" t="s">
        <v>32</v>
      </c>
      <c r="U2425" s="16" t="s">
        <v>1772</v>
      </c>
      <c r="V2425" s="18">
        <v>8.9039999999999999</v>
      </c>
      <c r="W2425" s="16">
        <v>3</v>
      </c>
      <c r="X2425" s="16">
        <v>0.2</v>
      </c>
      <c r="Y2425" s="18">
        <v>3.339</v>
      </c>
    </row>
    <row r="2426" spans="1:25" x14ac:dyDescent="0.3">
      <c r="A2426" s="13">
        <v>7323</v>
      </c>
      <c r="B2426" s="13" t="s">
        <v>5575</v>
      </c>
      <c r="C2426" s="21">
        <f>1/COUNTIF(B:B,'Store Data - 2017'!$B2426)</f>
        <v>0.5</v>
      </c>
      <c r="D2426" s="14">
        <v>42981</v>
      </c>
      <c r="E2426" s="14">
        <v>42985</v>
      </c>
      <c r="F2426" s="22" t="str">
        <f>TEXT('Store Data - 2017'!$D2426,"mmmm")</f>
        <v>September</v>
      </c>
      <c r="G2426" s="22" t="str">
        <f>TEXT('Store Data - 2017'!$D2426,"dddd")</f>
        <v>Sunday</v>
      </c>
      <c r="H2426" s="13" t="s">
        <v>22</v>
      </c>
      <c r="I2426" s="13" t="s">
        <v>5511</v>
      </c>
      <c r="J2426" s="13" t="s">
        <v>5512</v>
      </c>
      <c r="K2426" s="21">
        <f>1/COUNTIF(J:J,'Store Data - 2017'!$J2426)</f>
        <v>0.16666666666666666</v>
      </c>
      <c r="L2426" s="13" t="s">
        <v>57</v>
      </c>
      <c r="M2426" s="13" t="s">
        <v>26</v>
      </c>
      <c r="N2426" s="13" t="s">
        <v>94</v>
      </c>
      <c r="O2426" s="13" t="s">
        <v>59</v>
      </c>
      <c r="P2426" s="13">
        <v>60623</v>
      </c>
      <c r="Q2426" s="13" t="s">
        <v>51</v>
      </c>
      <c r="R2426" s="13" t="s">
        <v>2387</v>
      </c>
      <c r="S2426" s="13" t="s">
        <v>61</v>
      </c>
      <c r="T2426" s="13" t="s">
        <v>110</v>
      </c>
      <c r="U2426" s="13" t="s">
        <v>2388</v>
      </c>
      <c r="V2426" s="15">
        <v>100.8</v>
      </c>
      <c r="W2426" s="13">
        <v>2</v>
      </c>
      <c r="X2426" s="13">
        <v>0.2</v>
      </c>
      <c r="Y2426" s="15">
        <v>21.42</v>
      </c>
    </row>
    <row r="2427" spans="1:25" x14ac:dyDescent="0.3">
      <c r="A2427" s="16">
        <v>7324</v>
      </c>
      <c r="B2427" s="16" t="s">
        <v>5576</v>
      </c>
      <c r="C2427" s="21">
        <f>1/COUNTIF(B:B,'Store Data - 2017'!$B2427)</f>
        <v>0.5</v>
      </c>
      <c r="D2427" s="17">
        <v>43074</v>
      </c>
      <c r="E2427" s="17">
        <v>43077</v>
      </c>
      <c r="F2427" s="22" t="str">
        <f>TEXT('Store Data - 2017'!$D2427,"mmmm")</f>
        <v>December</v>
      </c>
      <c r="G2427" s="22" t="str">
        <f>TEXT('Store Data - 2017'!$D2427,"dddd")</f>
        <v>Tuesday</v>
      </c>
      <c r="H2427" s="16" t="s">
        <v>80</v>
      </c>
      <c r="I2427" s="16" t="s">
        <v>631</v>
      </c>
      <c r="J2427" s="16" t="s">
        <v>632</v>
      </c>
      <c r="K2427" s="21">
        <f>1/COUNTIF(J:J,'Store Data - 2017'!$J2427)</f>
        <v>0.16666666666666666</v>
      </c>
      <c r="L2427" s="16" t="s">
        <v>25</v>
      </c>
      <c r="M2427" s="16" t="s">
        <v>26</v>
      </c>
      <c r="N2427" s="16" t="s">
        <v>126</v>
      </c>
      <c r="O2427" s="16" t="s">
        <v>127</v>
      </c>
      <c r="P2427" s="16">
        <v>10024</v>
      </c>
      <c r="Q2427" s="16" t="s">
        <v>40</v>
      </c>
      <c r="R2427" s="16" t="s">
        <v>151</v>
      </c>
      <c r="S2427" s="16" t="s">
        <v>42</v>
      </c>
      <c r="T2427" s="16" t="s">
        <v>87</v>
      </c>
      <c r="U2427" s="16" t="s">
        <v>152</v>
      </c>
      <c r="V2427" s="18">
        <v>41.96</v>
      </c>
      <c r="W2427" s="16">
        <v>2</v>
      </c>
      <c r="X2427" s="16">
        <v>0</v>
      </c>
      <c r="Y2427" s="18">
        <v>10.909599999999999</v>
      </c>
    </row>
    <row r="2428" spans="1:25" x14ac:dyDescent="0.3">
      <c r="A2428" s="13">
        <v>7325</v>
      </c>
      <c r="B2428" s="13" t="s">
        <v>5576</v>
      </c>
      <c r="C2428" s="21">
        <f>1/COUNTIF(B:B,'Store Data - 2017'!$B2428)</f>
        <v>0.5</v>
      </c>
      <c r="D2428" s="14">
        <v>43074</v>
      </c>
      <c r="E2428" s="14">
        <v>43077</v>
      </c>
      <c r="F2428" s="22" t="str">
        <f>TEXT('Store Data - 2017'!$D2428,"mmmm")</f>
        <v>December</v>
      </c>
      <c r="G2428" s="22" t="str">
        <f>TEXT('Store Data - 2017'!$D2428,"dddd")</f>
        <v>Tuesday</v>
      </c>
      <c r="H2428" s="13" t="s">
        <v>80</v>
      </c>
      <c r="I2428" s="13" t="s">
        <v>631</v>
      </c>
      <c r="J2428" s="13" t="s">
        <v>632</v>
      </c>
      <c r="K2428" s="21">
        <f>1/COUNTIF(J:J,'Store Data - 2017'!$J2428)</f>
        <v>0.16666666666666666</v>
      </c>
      <c r="L2428" s="13" t="s">
        <v>25</v>
      </c>
      <c r="M2428" s="13" t="s">
        <v>26</v>
      </c>
      <c r="N2428" s="13" t="s">
        <v>126</v>
      </c>
      <c r="O2428" s="13" t="s">
        <v>127</v>
      </c>
      <c r="P2428" s="13">
        <v>10024</v>
      </c>
      <c r="Q2428" s="13" t="s">
        <v>40</v>
      </c>
      <c r="R2428" s="13" t="s">
        <v>420</v>
      </c>
      <c r="S2428" s="13" t="s">
        <v>31</v>
      </c>
      <c r="T2428" s="13" t="s">
        <v>113</v>
      </c>
      <c r="U2428" s="13" t="s">
        <v>421</v>
      </c>
      <c r="V2428" s="15">
        <v>9.4499999999999993</v>
      </c>
      <c r="W2428" s="13">
        <v>3</v>
      </c>
      <c r="X2428" s="13">
        <v>0</v>
      </c>
      <c r="Y2428" s="15">
        <v>4.5359999999999996</v>
      </c>
    </row>
    <row r="2429" spans="1:25" x14ac:dyDescent="0.3">
      <c r="A2429" s="16">
        <v>7326</v>
      </c>
      <c r="B2429" s="16" t="s">
        <v>5577</v>
      </c>
      <c r="C2429" s="21">
        <f>1/COUNTIF(B:B,'Store Data - 2017'!$B2429)</f>
        <v>0.5</v>
      </c>
      <c r="D2429" s="17">
        <v>43049</v>
      </c>
      <c r="E2429" s="17">
        <v>43056</v>
      </c>
      <c r="F2429" s="22" t="str">
        <f>TEXT('Store Data - 2017'!$D2429,"mmmm")</f>
        <v>November</v>
      </c>
      <c r="G2429" s="22" t="str">
        <f>TEXT('Store Data - 2017'!$D2429,"dddd")</f>
        <v>Friday</v>
      </c>
      <c r="H2429" s="16" t="s">
        <v>22</v>
      </c>
      <c r="I2429" s="16" t="s">
        <v>1606</v>
      </c>
      <c r="J2429" s="16" t="s">
        <v>1607</v>
      </c>
      <c r="K2429" s="21">
        <f>1/COUNTIF(J:J,'Store Data - 2017'!$J2429)</f>
        <v>0.25</v>
      </c>
      <c r="L2429" s="16" t="s">
        <v>25</v>
      </c>
      <c r="M2429" s="16" t="s">
        <v>26</v>
      </c>
      <c r="N2429" s="16" t="s">
        <v>5578</v>
      </c>
      <c r="O2429" s="16" t="s">
        <v>433</v>
      </c>
      <c r="P2429" s="16">
        <v>99301</v>
      </c>
      <c r="Q2429" s="16" t="s">
        <v>120</v>
      </c>
      <c r="R2429" s="16" t="s">
        <v>5579</v>
      </c>
      <c r="S2429" s="16" t="s">
        <v>31</v>
      </c>
      <c r="T2429" s="16" t="s">
        <v>190</v>
      </c>
      <c r="U2429" s="16" t="s">
        <v>5580</v>
      </c>
      <c r="V2429" s="18">
        <v>400.8</v>
      </c>
      <c r="W2429" s="16">
        <v>5</v>
      </c>
      <c r="X2429" s="16">
        <v>0</v>
      </c>
      <c r="Y2429" s="18">
        <v>112.224</v>
      </c>
    </row>
    <row r="2430" spans="1:25" x14ac:dyDescent="0.3">
      <c r="A2430" s="13">
        <v>7327</v>
      </c>
      <c r="B2430" s="13" t="s">
        <v>5577</v>
      </c>
      <c r="C2430" s="21">
        <f>1/COUNTIF(B:B,'Store Data - 2017'!$B2430)</f>
        <v>0.5</v>
      </c>
      <c r="D2430" s="14">
        <v>43049</v>
      </c>
      <c r="E2430" s="14">
        <v>43056</v>
      </c>
      <c r="F2430" s="22" t="str">
        <f>TEXT('Store Data - 2017'!$D2430,"mmmm")</f>
        <v>November</v>
      </c>
      <c r="G2430" s="22" t="str">
        <f>TEXT('Store Data - 2017'!$D2430,"dddd")</f>
        <v>Friday</v>
      </c>
      <c r="H2430" s="13" t="s">
        <v>22</v>
      </c>
      <c r="I2430" s="13" t="s">
        <v>1606</v>
      </c>
      <c r="J2430" s="13" t="s">
        <v>1607</v>
      </c>
      <c r="K2430" s="21">
        <f>1/COUNTIF(J:J,'Store Data - 2017'!$J2430)</f>
        <v>0.25</v>
      </c>
      <c r="L2430" s="13" t="s">
        <v>25</v>
      </c>
      <c r="M2430" s="13" t="s">
        <v>26</v>
      </c>
      <c r="N2430" s="13" t="s">
        <v>5578</v>
      </c>
      <c r="O2430" s="13" t="s">
        <v>433</v>
      </c>
      <c r="P2430" s="13">
        <v>99301</v>
      </c>
      <c r="Q2430" s="13" t="s">
        <v>120</v>
      </c>
      <c r="R2430" s="13" t="s">
        <v>477</v>
      </c>
      <c r="S2430" s="13" t="s">
        <v>31</v>
      </c>
      <c r="T2430" s="13" t="s">
        <v>84</v>
      </c>
      <c r="U2430" s="13" t="s">
        <v>478</v>
      </c>
      <c r="V2430" s="15">
        <v>28.792000000000002</v>
      </c>
      <c r="W2430" s="13">
        <v>1</v>
      </c>
      <c r="X2430" s="13">
        <v>0.2</v>
      </c>
      <c r="Y2430" s="15">
        <v>10.077199999999999</v>
      </c>
    </row>
    <row r="2431" spans="1:25" x14ac:dyDescent="0.3">
      <c r="A2431" s="16">
        <v>7332</v>
      </c>
      <c r="B2431" s="16" t="s">
        <v>5581</v>
      </c>
      <c r="C2431" s="21">
        <f>1/COUNTIF(B:B,'Store Data - 2017'!$B2431)</f>
        <v>0.5</v>
      </c>
      <c r="D2431" s="17">
        <v>43034</v>
      </c>
      <c r="E2431" s="17">
        <v>43038</v>
      </c>
      <c r="F2431" s="22" t="str">
        <f>TEXT('Store Data - 2017'!$D2431,"mmmm")</f>
        <v>October</v>
      </c>
      <c r="G2431" s="22" t="str">
        <f>TEXT('Store Data - 2017'!$D2431,"dddd")</f>
        <v>Thursday</v>
      </c>
      <c r="H2431" s="16" t="s">
        <v>22</v>
      </c>
      <c r="I2431" s="16" t="s">
        <v>4261</v>
      </c>
      <c r="J2431" s="16" t="s">
        <v>4262</v>
      </c>
      <c r="K2431" s="21">
        <f>1/COUNTIF(J:J,'Store Data - 2017'!$J2431)</f>
        <v>0.2</v>
      </c>
      <c r="L2431" s="16" t="s">
        <v>57</v>
      </c>
      <c r="M2431" s="16" t="s">
        <v>26</v>
      </c>
      <c r="N2431" s="16" t="s">
        <v>867</v>
      </c>
      <c r="O2431" s="16" t="s">
        <v>39</v>
      </c>
      <c r="P2431" s="16">
        <v>17602</v>
      </c>
      <c r="Q2431" s="16" t="s">
        <v>40</v>
      </c>
      <c r="R2431" s="16" t="s">
        <v>5582</v>
      </c>
      <c r="S2431" s="16" t="s">
        <v>61</v>
      </c>
      <c r="T2431" s="16" t="s">
        <v>62</v>
      </c>
      <c r="U2431" s="16" t="s">
        <v>5583</v>
      </c>
      <c r="V2431" s="18">
        <v>61.542000000000002</v>
      </c>
      <c r="W2431" s="16">
        <v>1</v>
      </c>
      <c r="X2431" s="16">
        <v>0.4</v>
      </c>
      <c r="Y2431" s="18">
        <v>-13.334099999999999</v>
      </c>
    </row>
    <row r="2432" spans="1:25" x14ac:dyDescent="0.3">
      <c r="A2432" s="13">
        <v>7333</v>
      </c>
      <c r="B2432" s="13" t="s">
        <v>5581</v>
      </c>
      <c r="C2432" s="21">
        <f>1/COUNTIF(B:B,'Store Data - 2017'!$B2432)</f>
        <v>0.5</v>
      </c>
      <c r="D2432" s="14">
        <v>43034</v>
      </c>
      <c r="E2432" s="14">
        <v>43038</v>
      </c>
      <c r="F2432" s="22" t="str">
        <f>TEXT('Store Data - 2017'!$D2432,"mmmm")</f>
        <v>October</v>
      </c>
      <c r="G2432" s="22" t="str">
        <f>TEXT('Store Data - 2017'!$D2432,"dddd")</f>
        <v>Thursday</v>
      </c>
      <c r="H2432" s="13" t="s">
        <v>22</v>
      </c>
      <c r="I2432" s="13" t="s">
        <v>4261</v>
      </c>
      <c r="J2432" s="13" t="s">
        <v>4262</v>
      </c>
      <c r="K2432" s="21">
        <f>1/COUNTIF(J:J,'Store Data - 2017'!$J2432)</f>
        <v>0.2</v>
      </c>
      <c r="L2432" s="13" t="s">
        <v>57</v>
      </c>
      <c r="M2432" s="13" t="s">
        <v>26</v>
      </c>
      <c r="N2432" s="13" t="s">
        <v>867</v>
      </c>
      <c r="O2432" s="13" t="s">
        <v>39</v>
      </c>
      <c r="P2432" s="13">
        <v>17602</v>
      </c>
      <c r="Q2432" s="13" t="s">
        <v>40</v>
      </c>
      <c r="R2432" s="13" t="s">
        <v>5189</v>
      </c>
      <c r="S2432" s="13" t="s">
        <v>31</v>
      </c>
      <c r="T2432" s="13" t="s">
        <v>84</v>
      </c>
      <c r="U2432" s="13" t="s">
        <v>5190</v>
      </c>
      <c r="V2432" s="15">
        <v>81.438000000000002</v>
      </c>
      <c r="W2432" s="13">
        <v>7</v>
      </c>
      <c r="X2432" s="13">
        <v>0.7</v>
      </c>
      <c r="Y2432" s="15">
        <v>-65.150400000000005</v>
      </c>
    </row>
    <row r="2433" spans="1:25" x14ac:dyDescent="0.3">
      <c r="A2433" s="16">
        <v>7338</v>
      </c>
      <c r="B2433" s="16" t="s">
        <v>5584</v>
      </c>
      <c r="C2433" s="21">
        <f>1/COUNTIF(B:B,'Store Data - 2017'!$B2433)</f>
        <v>1</v>
      </c>
      <c r="D2433" s="17">
        <v>42999</v>
      </c>
      <c r="E2433" s="17">
        <v>43001</v>
      </c>
      <c r="F2433" s="22" t="str">
        <f>TEXT('Store Data - 2017'!$D2433,"mmmm")</f>
        <v>September</v>
      </c>
      <c r="G2433" s="22" t="str">
        <f>TEXT('Store Data - 2017'!$D2433,"dddd")</f>
        <v>Thursday</v>
      </c>
      <c r="H2433" s="16" t="s">
        <v>80</v>
      </c>
      <c r="I2433" s="16" t="s">
        <v>5585</v>
      </c>
      <c r="J2433" s="16" t="s">
        <v>5586</v>
      </c>
      <c r="K2433" s="21">
        <f>1/COUNTIF(J:J,'Store Data - 2017'!$J2433)</f>
        <v>0.25</v>
      </c>
      <c r="L2433" s="16" t="s">
        <v>57</v>
      </c>
      <c r="M2433" s="16" t="s">
        <v>26</v>
      </c>
      <c r="N2433" s="16" t="s">
        <v>452</v>
      </c>
      <c r="O2433" s="16" t="s">
        <v>134</v>
      </c>
      <c r="P2433" s="16">
        <v>90045</v>
      </c>
      <c r="Q2433" s="16" t="s">
        <v>120</v>
      </c>
      <c r="R2433" s="16" t="s">
        <v>1561</v>
      </c>
      <c r="S2433" s="16" t="s">
        <v>31</v>
      </c>
      <c r="T2433" s="16" t="s">
        <v>70</v>
      </c>
      <c r="U2433" s="16" t="s">
        <v>5587</v>
      </c>
      <c r="V2433" s="18">
        <v>15.51</v>
      </c>
      <c r="W2433" s="16">
        <v>1</v>
      </c>
      <c r="X2433" s="16">
        <v>0</v>
      </c>
      <c r="Y2433" s="18">
        <v>3.8774999999999999</v>
      </c>
    </row>
    <row r="2434" spans="1:25" x14ac:dyDescent="0.3">
      <c r="A2434" s="13">
        <v>7345</v>
      </c>
      <c r="B2434" s="13" t="s">
        <v>5588</v>
      </c>
      <c r="C2434" s="21">
        <f>1/COUNTIF(B:B,'Store Data - 2017'!$B2434)</f>
        <v>0.25</v>
      </c>
      <c r="D2434" s="14">
        <v>43080</v>
      </c>
      <c r="E2434" s="14">
        <v>43086</v>
      </c>
      <c r="F2434" s="22" t="str">
        <f>TEXT('Store Data - 2017'!$D2434,"mmmm")</f>
        <v>December</v>
      </c>
      <c r="G2434" s="22" t="str">
        <f>TEXT('Store Data - 2017'!$D2434,"dddd")</f>
        <v>Monday</v>
      </c>
      <c r="H2434" s="13" t="s">
        <v>22</v>
      </c>
      <c r="I2434" s="13" t="s">
        <v>2951</v>
      </c>
      <c r="J2434" s="13" t="s">
        <v>2952</v>
      </c>
      <c r="K2434" s="21">
        <f>1/COUNTIF(J:J,'Store Data - 2017'!$J2434)</f>
        <v>0.16666666666666666</v>
      </c>
      <c r="L2434" s="13" t="s">
        <v>57</v>
      </c>
      <c r="M2434" s="13" t="s">
        <v>26</v>
      </c>
      <c r="N2434" s="13" t="s">
        <v>584</v>
      </c>
      <c r="O2434" s="13" t="s">
        <v>68</v>
      </c>
      <c r="P2434" s="13">
        <v>32216</v>
      </c>
      <c r="Q2434" s="13" t="s">
        <v>29</v>
      </c>
      <c r="R2434" s="13" t="s">
        <v>1776</v>
      </c>
      <c r="S2434" s="13" t="s">
        <v>42</v>
      </c>
      <c r="T2434" s="13" t="s">
        <v>251</v>
      </c>
      <c r="U2434" s="13" t="s">
        <v>1777</v>
      </c>
      <c r="V2434" s="15">
        <v>721.875</v>
      </c>
      <c r="W2434" s="13">
        <v>6</v>
      </c>
      <c r="X2434" s="13">
        <v>0.45</v>
      </c>
      <c r="Y2434" s="15">
        <v>-420</v>
      </c>
    </row>
    <row r="2435" spans="1:25" x14ac:dyDescent="0.3">
      <c r="A2435" s="16">
        <v>7346</v>
      </c>
      <c r="B2435" s="16" t="s">
        <v>5588</v>
      </c>
      <c r="C2435" s="21">
        <f>1/COUNTIF(B:B,'Store Data - 2017'!$B2435)</f>
        <v>0.25</v>
      </c>
      <c r="D2435" s="17">
        <v>43080</v>
      </c>
      <c r="E2435" s="17">
        <v>43086</v>
      </c>
      <c r="F2435" s="22" t="str">
        <f>TEXT('Store Data - 2017'!$D2435,"mmmm")</f>
        <v>December</v>
      </c>
      <c r="G2435" s="22" t="str">
        <f>TEXT('Store Data - 2017'!$D2435,"dddd")</f>
        <v>Monday</v>
      </c>
      <c r="H2435" s="16" t="s">
        <v>22</v>
      </c>
      <c r="I2435" s="16" t="s">
        <v>2951</v>
      </c>
      <c r="J2435" s="16" t="s">
        <v>2952</v>
      </c>
      <c r="K2435" s="21">
        <f>1/COUNTIF(J:J,'Store Data - 2017'!$J2435)</f>
        <v>0.16666666666666666</v>
      </c>
      <c r="L2435" s="16" t="s">
        <v>57</v>
      </c>
      <c r="M2435" s="16" t="s">
        <v>26</v>
      </c>
      <c r="N2435" s="16" t="s">
        <v>584</v>
      </c>
      <c r="O2435" s="16" t="s">
        <v>68</v>
      </c>
      <c r="P2435" s="16">
        <v>32216</v>
      </c>
      <c r="Q2435" s="16" t="s">
        <v>29</v>
      </c>
      <c r="R2435" s="16" t="s">
        <v>1104</v>
      </c>
      <c r="S2435" s="16" t="s">
        <v>61</v>
      </c>
      <c r="T2435" s="16" t="s">
        <v>62</v>
      </c>
      <c r="U2435" s="16" t="s">
        <v>1105</v>
      </c>
      <c r="V2435" s="18">
        <v>73.567999999999998</v>
      </c>
      <c r="W2435" s="16">
        <v>4</v>
      </c>
      <c r="X2435" s="16">
        <v>0.2</v>
      </c>
      <c r="Y2435" s="18">
        <v>-16.552800000000001</v>
      </c>
    </row>
    <row r="2436" spans="1:25" x14ac:dyDescent="0.3">
      <c r="A2436" s="13">
        <v>7347</v>
      </c>
      <c r="B2436" s="13" t="s">
        <v>5588</v>
      </c>
      <c r="C2436" s="21">
        <f>1/COUNTIF(B:B,'Store Data - 2017'!$B2436)</f>
        <v>0.25</v>
      </c>
      <c r="D2436" s="14">
        <v>43080</v>
      </c>
      <c r="E2436" s="14">
        <v>43086</v>
      </c>
      <c r="F2436" s="22" t="str">
        <f>TEXT('Store Data - 2017'!$D2436,"mmmm")</f>
        <v>December</v>
      </c>
      <c r="G2436" s="22" t="str">
        <f>TEXT('Store Data - 2017'!$D2436,"dddd")</f>
        <v>Monday</v>
      </c>
      <c r="H2436" s="13" t="s">
        <v>22</v>
      </c>
      <c r="I2436" s="13" t="s">
        <v>2951</v>
      </c>
      <c r="J2436" s="13" t="s">
        <v>2952</v>
      </c>
      <c r="K2436" s="21">
        <f>1/COUNTIF(J:J,'Store Data - 2017'!$J2436)</f>
        <v>0.16666666666666666</v>
      </c>
      <c r="L2436" s="13" t="s">
        <v>57</v>
      </c>
      <c r="M2436" s="13" t="s">
        <v>26</v>
      </c>
      <c r="N2436" s="13" t="s">
        <v>584</v>
      </c>
      <c r="O2436" s="13" t="s">
        <v>68</v>
      </c>
      <c r="P2436" s="13">
        <v>32216</v>
      </c>
      <c r="Q2436" s="13" t="s">
        <v>29</v>
      </c>
      <c r="R2436" s="13" t="s">
        <v>1065</v>
      </c>
      <c r="S2436" s="13" t="s">
        <v>31</v>
      </c>
      <c r="T2436" s="13" t="s">
        <v>146</v>
      </c>
      <c r="U2436" s="13" t="s">
        <v>1066</v>
      </c>
      <c r="V2436" s="15">
        <v>13.584</v>
      </c>
      <c r="W2436" s="13">
        <v>1</v>
      </c>
      <c r="X2436" s="13">
        <v>0.2</v>
      </c>
      <c r="Y2436" s="15">
        <v>1.3584000000000001</v>
      </c>
    </row>
    <row r="2437" spans="1:25" x14ac:dyDescent="0.3">
      <c r="A2437" s="16">
        <v>7348</v>
      </c>
      <c r="B2437" s="16" t="s">
        <v>5588</v>
      </c>
      <c r="C2437" s="21">
        <f>1/COUNTIF(B:B,'Store Data - 2017'!$B2437)</f>
        <v>0.25</v>
      </c>
      <c r="D2437" s="17">
        <v>43080</v>
      </c>
      <c r="E2437" s="17">
        <v>43086</v>
      </c>
      <c r="F2437" s="22" t="str">
        <f>TEXT('Store Data - 2017'!$D2437,"mmmm")</f>
        <v>December</v>
      </c>
      <c r="G2437" s="22" t="str">
        <f>TEXT('Store Data - 2017'!$D2437,"dddd")</f>
        <v>Monday</v>
      </c>
      <c r="H2437" s="16" t="s">
        <v>22</v>
      </c>
      <c r="I2437" s="16" t="s">
        <v>2951</v>
      </c>
      <c r="J2437" s="16" t="s">
        <v>2952</v>
      </c>
      <c r="K2437" s="21">
        <f>1/COUNTIF(J:J,'Store Data - 2017'!$J2437)</f>
        <v>0.16666666666666666</v>
      </c>
      <c r="L2437" s="16" t="s">
        <v>57</v>
      </c>
      <c r="M2437" s="16" t="s">
        <v>26</v>
      </c>
      <c r="N2437" s="16" t="s">
        <v>584</v>
      </c>
      <c r="O2437" s="16" t="s">
        <v>68</v>
      </c>
      <c r="P2437" s="16">
        <v>32216</v>
      </c>
      <c r="Q2437" s="16" t="s">
        <v>29</v>
      </c>
      <c r="R2437" s="16" t="s">
        <v>4939</v>
      </c>
      <c r="S2437" s="16" t="s">
        <v>42</v>
      </c>
      <c r="T2437" s="16" t="s">
        <v>43</v>
      </c>
      <c r="U2437" s="16" t="s">
        <v>4940</v>
      </c>
      <c r="V2437" s="18">
        <v>64.784000000000006</v>
      </c>
      <c r="W2437" s="16">
        <v>1</v>
      </c>
      <c r="X2437" s="16">
        <v>0.2</v>
      </c>
      <c r="Y2437" s="18">
        <v>-12.147</v>
      </c>
    </row>
    <row r="2438" spans="1:25" x14ac:dyDescent="0.3">
      <c r="A2438" s="13">
        <v>7350</v>
      </c>
      <c r="B2438" s="13" t="s">
        <v>5589</v>
      </c>
      <c r="C2438" s="21">
        <f>1/COUNTIF(B:B,'Store Data - 2017'!$B2438)</f>
        <v>0.5</v>
      </c>
      <c r="D2438" s="14">
        <v>43029</v>
      </c>
      <c r="E2438" s="14">
        <v>43035</v>
      </c>
      <c r="F2438" s="22" t="str">
        <f>TEXT('Store Data - 2017'!$D2438,"mmmm")</f>
        <v>October</v>
      </c>
      <c r="G2438" s="22" t="str">
        <f>TEXT('Store Data - 2017'!$D2438,"dddd")</f>
        <v>Saturday</v>
      </c>
      <c r="H2438" s="13" t="s">
        <v>22</v>
      </c>
      <c r="I2438" s="13" t="s">
        <v>2168</v>
      </c>
      <c r="J2438" s="13" t="s">
        <v>2169</v>
      </c>
      <c r="K2438" s="21">
        <f>1/COUNTIF(J:J,'Store Data - 2017'!$J2438)</f>
        <v>0.16666666666666666</v>
      </c>
      <c r="L2438" s="13" t="s">
        <v>57</v>
      </c>
      <c r="M2438" s="13" t="s">
        <v>26</v>
      </c>
      <c r="N2438" s="13" t="s">
        <v>1018</v>
      </c>
      <c r="O2438" s="13" t="s">
        <v>840</v>
      </c>
      <c r="P2438" s="13">
        <v>53209</v>
      </c>
      <c r="Q2438" s="13" t="s">
        <v>51</v>
      </c>
      <c r="R2438" s="13" t="s">
        <v>856</v>
      </c>
      <c r="S2438" s="13" t="s">
        <v>31</v>
      </c>
      <c r="T2438" s="13" t="s">
        <v>84</v>
      </c>
      <c r="U2438" s="13" t="s">
        <v>857</v>
      </c>
      <c r="V2438" s="15">
        <v>38.82</v>
      </c>
      <c r="W2438" s="13">
        <v>6</v>
      </c>
      <c r="X2438" s="13">
        <v>0</v>
      </c>
      <c r="Y2438" s="15">
        <v>19.41</v>
      </c>
    </row>
    <row r="2439" spans="1:25" x14ac:dyDescent="0.3">
      <c r="A2439" s="16">
        <v>7351</v>
      </c>
      <c r="B2439" s="16" t="s">
        <v>5589</v>
      </c>
      <c r="C2439" s="21">
        <f>1/COUNTIF(B:B,'Store Data - 2017'!$B2439)</f>
        <v>0.5</v>
      </c>
      <c r="D2439" s="17">
        <v>43029</v>
      </c>
      <c r="E2439" s="17">
        <v>43035</v>
      </c>
      <c r="F2439" s="22" t="str">
        <f>TEXT('Store Data - 2017'!$D2439,"mmmm")</f>
        <v>October</v>
      </c>
      <c r="G2439" s="22" t="str">
        <f>TEXT('Store Data - 2017'!$D2439,"dddd")</f>
        <v>Saturday</v>
      </c>
      <c r="H2439" s="16" t="s">
        <v>22</v>
      </c>
      <c r="I2439" s="16" t="s">
        <v>2168</v>
      </c>
      <c r="J2439" s="16" t="s">
        <v>2169</v>
      </c>
      <c r="K2439" s="21">
        <f>1/COUNTIF(J:J,'Store Data - 2017'!$J2439)</f>
        <v>0.16666666666666666</v>
      </c>
      <c r="L2439" s="16" t="s">
        <v>57</v>
      </c>
      <c r="M2439" s="16" t="s">
        <v>26</v>
      </c>
      <c r="N2439" s="16" t="s">
        <v>1018</v>
      </c>
      <c r="O2439" s="16" t="s">
        <v>840</v>
      </c>
      <c r="P2439" s="16">
        <v>53209</v>
      </c>
      <c r="Q2439" s="16" t="s">
        <v>51</v>
      </c>
      <c r="R2439" s="16" t="s">
        <v>274</v>
      </c>
      <c r="S2439" s="16" t="s">
        <v>31</v>
      </c>
      <c r="T2439" s="16" t="s">
        <v>84</v>
      </c>
      <c r="U2439" s="16" t="s">
        <v>275</v>
      </c>
      <c r="V2439" s="18">
        <v>21.9</v>
      </c>
      <c r="W2439" s="16">
        <v>5</v>
      </c>
      <c r="X2439" s="16">
        <v>0</v>
      </c>
      <c r="Y2439" s="18">
        <v>10.512</v>
      </c>
    </row>
    <row r="2440" spans="1:25" x14ac:dyDescent="0.3">
      <c r="A2440" s="13">
        <v>7352</v>
      </c>
      <c r="B2440" s="13" t="s">
        <v>5590</v>
      </c>
      <c r="C2440" s="21">
        <f>1/COUNTIF(B:B,'Store Data - 2017'!$B2440)</f>
        <v>1</v>
      </c>
      <c r="D2440" s="14">
        <v>43049</v>
      </c>
      <c r="E2440" s="14">
        <v>43055</v>
      </c>
      <c r="F2440" s="22" t="str">
        <f>TEXT('Store Data - 2017'!$D2440,"mmmm")</f>
        <v>November</v>
      </c>
      <c r="G2440" s="22" t="str">
        <f>TEXT('Store Data - 2017'!$D2440,"dddd")</f>
        <v>Friday</v>
      </c>
      <c r="H2440" s="13" t="s">
        <v>22</v>
      </c>
      <c r="I2440" s="13" t="s">
        <v>5591</v>
      </c>
      <c r="J2440" s="13" t="s">
        <v>5592</v>
      </c>
      <c r="K2440" s="21">
        <f>1/COUNTIF(J:J,'Store Data - 2017'!$J2440)</f>
        <v>1</v>
      </c>
      <c r="L2440" s="13" t="s">
        <v>25</v>
      </c>
      <c r="M2440" s="13" t="s">
        <v>26</v>
      </c>
      <c r="N2440" s="13" t="s">
        <v>5593</v>
      </c>
      <c r="O2440" s="13" t="s">
        <v>134</v>
      </c>
      <c r="P2440" s="13">
        <v>95351</v>
      </c>
      <c r="Q2440" s="13" t="s">
        <v>120</v>
      </c>
      <c r="R2440" s="13" t="s">
        <v>1021</v>
      </c>
      <c r="S2440" s="13" t="s">
        <v>61</v>
      </c>
      <c r="T2440" s="13" t="s">
        <v>110</v>
      </c>
      <c r="U2440" s="13" t="s">
        <v>1022</v>
      </c>
      <c r="V2440" s="15">
        <v>111.79</v>
      </c>
      <c r="W2440" s="13">
        <v>7</v>
      </c>
      <c r="X2440" s="13">
        <v>0</v>
      </c>
      <c r="Y2440" s="15">
        <v>43.598100000000002</v>
      </c>
    </row>
    <row r="2441" spans="1:25" x14ac:dyDescent="0.3">
      <c r="A2441" s="16">
        <v>7353</v>
      </c>
      <c r="B2441" s="16" t="s">
        <v>5594</v>
      </c>
      <c r="C2441" s="21">
        <f>1/COUNTIF(B:B,'Store Data - 2017'!$B2441)</f>
        <v>1</v>
      </c>
      <c r="D2441" s="17">
        <v>42810</v>
      </c>
      <c r="E2441" s="17">
        <v>42812</v>
      </c>
      <c r="F2441" s="22" t="str">
        <f>TEXT('Store Data - 2017'!$D2441,"mmmm")</f>
        <v>March</v>
      </c>
      <c r="G2441" s="22" t="str">
        <f>TEXT('Store Data - 2017'!$D2441,"dddd")</f>
        <v>Thursday</v>
      </c>
      <c r="H2441" s="16" t="s">
        <v>35</v>
      </c>
      <c r="I2441" s="16" t="s">
        <v>4102</v>
      </c>
      <c r="J2441" s="16" t="s">
        <v>4103</v>
      </c>
      <c r="K2441" s="21">
        <f>1/COUNTIF(J:J,'Store Data - 2017'!$J2441)</f>
        <v>0.14285714285714285</v>
      </c>
      <c r="L2441" s="16" t="s">
        <v>48</v>
      </c>
      <c r="M2441" s="16" t="s">
        <v>26</v>
      </c>
      <c r="N2441" s="16" t="s">
        <v>2107</v>
      </c>
      <c r="O2441" s="16" t="s">
        <v>166</v>
      </c>
      <c r="P2441" s="16">
        <v>44107</v>
      </c>
      <c r="Q2441" s="16" t="s">
        <v>40</v>
      </c>
      <c r="R2441" s="16" t="s">
        <v>1769</v>
      </c>
      <c r="S2441" s="16" t="s">
        <v>61</v>
      </c>
      <c r="T2441" s="16" t="s">
        <v>62</v>
      </c>
      <c r="U2441" s="16" t="s">
        <v>1770</v>
      </c>
      <c r="V2441" s="18">
        <v>445.44</v>
      </c>
      <c r="W2441" s="16">
        <v>8</v>
      </c>
      <c r="X2441" s="16">
        <v>0.4</v>
      </c>
      <c r="Y2441" s="18">
        <v>-81.664000000000001</v>
      </c>
    </row>
    <row r="2442" spans="1:25" x14ac:dyDescent="0.3">
      <c r="A2442" s="13">
        <v>7355</v>
      </c>
      <c r="B2442" s="13" t="s">
        <v>5595</v>
      </c>
      <c r="C2442" s="21">
        <f>1/COUNTIF(B:B,'Store Data - 2017'!$B2442)</f>
        <v>1</v>
      </c>
      <c r="D2442" s="14">
        <v>42772</v>
      </c>
      <c r="E2442" s="14">
        <v>42779</v>
      </c>
      <c r="F2442" s="22" t="str">
        <f>TEXT('Store Data - 2017'!$D2442,"mmmm")</f>
        <v>February</v>
      </c>
      <c r="G2442" s="22" t="str">
        <f>TEXT('Store Data - 2017'!$D2442,"dddd")</f>
        <v>Monday</v>
      </c>
      <c r="H2442" s="13" t="s">
        <v>22</v>
      </c>
      <c r="I2442" s="13" t="s">
        <v>2789</v>
      </c>
      <c r="J2442" s="13" t="s">
        <v>2790</v>
      </c>
      <c r="K2442" s="21">
        <f>1/COUNTIF(J:J,'Store Data - 2017'!$J2442)</f>
        <v>0.5</v>
      </c>
      <c r="L2442" s="13" t="s">
        <v>48</v>
      </c>
      <c r="M2442" s="13" t="s">
        <v>26</v>
      </c>
      <c r="N2442" s="13" t="s">
        <v>133</v>
      </c>
      <c r="O2442" s="13" t="s">
        <v>134</v>
      </c>
      <c r="P2442" s="13">
        <v>94109</v>
      </c>
      <c r="Q2442" s="13" t="s">
        <v>120</v>
      </c>
      <c r="R2442" s="13" t="s">
        <v>4973</v>
      </c>
      <c r="S2442" s="13" t="s">
        <v>31</v>
      </c>
      <c r="T2442" s="13" t="s">
        <v>32</v>
      </c>
      <c r="U2442" s="13" t="s">
        <v>4974</v>
      </c>
      <c r="V2442" s="15">
        <v>29.9</v>
      </c>
      <c r="W2442" s="13">
        <v>5</v>
      </c>
      <c r="X2442" s="13">
        <v>0</v>
      </c>
      <c r="Y2442" s="15">
        <v>13.455</v>
      </c>
    </row>
    <row r="2443" spans="1:25" x14ac:dyDescent="0.3">
      <c r="A2443" s="16">
        <v>7369</v>
      </c>
      <c r="B2443" s="16" t="s">
        <v>5596</v>
      </c>
      <c r="C2443" s="21">
        <f>1/COUNTIF(B:B,'Store Data - 2017'!$B2443)</f>
        <v>1</v>
      </c>
      <c r="D2443" s="17">
        <v>42840</v>
      </c>
      <c r="E2443" s="17">
        <v>42842</v>
      </c>
      <c r="F2443" s="22" t="str">
        <f>TEXT('Store Data - 2017'!$D2443,"mmmm")</f>
        <v>April</v>
      </c>
      <c r="G2443" s="22" t="str">
        <f>TEXT('Store Data - 2017'!$D2443,"dddd")</f>
        <v>Saturday</v>
      </c>
      <c r="H2443" s="16" t="s">
        <v>80</v>
      </c>
      <c r="I2443" s="16" t="s">
        <v>4049</v>
      </c>
      <c r="J2443" s="16" t="s">
        <v>4050</v>
      </c>
      <c r="K2443" s="21">
        <f>1/COUNTIF(J:J,'Store Data - 2017'!$J2443)</f>
        <v>0.16666666666666666</v>
      </c>
      <c r="L2443" s="16" t="s">
        <v>57</v>
      </c>
      <c r="M2443" s="16" t="s">
        <v>26</v>
      </c>
      <c r="N2443" s="16" t="s">
        <v>687</v>
      </c>
      <c r="O2443" s="16" t="s">
        <v>68</v>
      </c>
      <c r="P2443" s="16">
        <v>33180</v>
      </c>
      <c r="Q2443" s="16" t="s">
        <v>29</v>
      </c>
      <c r="R2443" s="16" t="s">
        <v>1228</v>
      </c>
      <c r="S2443" s="16" t="s">
        <v>31</v>
      </c>
      <c r="T2443" s="16" t="s">
        <v>84</v>
      </c>
      <c r="U2443" s="16" t="s">
        <v>5597</v>
      </c>
      <c r="V2443" s="18">
        <v>15.57</v>
      </c>
      <c r="W2443" s="16">
        <v>3</v>
      </c>
      <c r="X2443" s="16">
        <v>0.7</v>
      </c>
      <c r="Y2443" s="18">
        <v>-11.936999999999999</v>
      </c>
    </row>
    <row r="2444" spans="1:25" x14ac:dyDescent="0.3">
      <c r="A2444" s="13">
        <v>7372</v>
      </c>
      <c r="B2444" s="13" t="s">
        <v>5598</v>
      </c>
      <c r="C2444" s="21">
        <f>1/COUNTIF(B:B,'Store Data - 2017'!$B2444)</f>
        <v>0.25</v>
      </c>
      <c r="D2444" s="14">
        <v>42742</v>
      </c>
      <c r="E2444" s="14">
        <v>42744</v>
      </c>
      <c r="F2444" s="22" t="str">
        <f>TEXT('Store Data - 2017'!$D2444,"mmmm")</f>
        <v>January</v>
      </c>
      <c r="G2444" s="22" t="str">
        <f>TEXT('Store Data - 2017'!$D2444,"dddd")</f>
        <v>Saturday</v>
      </c>
      <c r="H2444" s="13" t="s">
        <v>35</v>
      </c>
      <c r="I2444" s="13" t="s">
        <v>1390</v>
      </c>
      <c r="J2444" s="13" t="s">
        <v>1391</v>
      </c>
      <c r="K2444" s="21">
        <f>1/COUNTIF(J:J,'Store Data - 2017'!$J2444)</f>
        <v>8.3333333333333329E-2</v>
      </c>
      <c r="L2444" s="13" t="s">
        <v>25</v>
      </c>
      <c r="M2444" s="13" t="s">
        <v>26</v>
      </c>
      <c r="N2444" s="13" t="s">
        <v>1316</v>
      </c>
      <c r="O2444" s="13" t="s">
        <v>134</v>
      </c>
      <c r="P2444" s="13">
        <v>90805</v>
      </c>
      <c r="Q2444" s="13" t="s">
        <v>120</v>
      </c>
      <c r="R2444" s="13" t="s">
        <v>5599</v>
      </c>
      <c r="S2444" s="13" t="s">
        <v>31</v>
      </c>
      <c r="T2444" s="13" t="s">
        <v>70</v>
      </c>
      <c r="U2444" s="13" t="s">
        <v>5600</v>
      </c>
      <c r="V2444" s="15">
        <v>153.78</v>
      </c>
      <c r="W2444" s="13">
        <v>11</v>
      </c>
      <c r="X2444" s="13">
        <v>0</v>
      </c>
      <c r="Y2444" s="15">
        <v>44.596200000000003</v>
      </c>
    </row>
    <row r="2445" spans="1:25" x14ac:dyDescent="0.3">
      <c r="A2445" s="16">
        <v>7373</v>
      </c>
      <c r="B2445" s="16" t="s">
        <v>5598</v>
      </c>
      <c r="C2445" s="21">
        <f>1/COUNTIF(B:B,'Store Data - 2017'!$B2445)</f>
        <v>0.25</v>
      </c>
      <c r="D2445" s="17">
        <v>42742</v>
      </c>
      <c r="E2445" s="17">
        <v>42744</v>
      </c>
      <c r="F2445" s="22" t="str">
        <f>TEXT('Store Data - 2017'!$D2445,"mmmm")</f>
        <v>January</v>
      </c>
      <c r="G2445" s="22" t="str">
        <f>TEXT('Store Data - 2017'!$D2445,"dddd")</f>
        <v>Saturday</v>
      </c>
      <c r="H2445" s="16" t="s">
        <v>35</v>
      </c>
      <c r="I2445" s="16" t="s">
        <v>1390</v>
      </c>
      <c r="J2445" s="16" t="s">
        <v>1391</v>
      </c>
      <c r="K2445" s="21">
        <f>1/COUNTIF(J:J,'Store Data - 2017'!$J2445)</f>
        <v>8.3333333333333329E-2</v>
      </c>
      <c r="L2445" s="16" t="s">
        <v>25</v>
      </c>
      <c r="M2445" s="16" t="s">
        <v>26</v>
      </c>
      <c r="N2445" s="16" t="s">
        <v>1316</v>
      </c>
      <c r="O2445" s="16" t="s">
        <v>134</v>
      </c>
      <c r="P2445" s="16">
        <v>90805</v>
      </c>
      <c r="Q2445" s="16" t="s">
        <v>120</v>
      </c>
      <c r="R2445" s="16" t="s">
        <v>3176</v>
      </c>
      <c r="S2445" s="16" t="s">
        <v>31</v>
      </c>
      <c r="T2445" s="16" t="s">
        <v>70</v>
      </c>
      <c r="U2445" s="16" t="s">
        <v>3177</v>
      </c>
      <c r="V2445" s="18">
        <v>61.02</v>
      </c>
      <c r="W2445" s="16">
        <v>3</v>
      </c>
      <c r="X2445" s="16">
        <v>0</v>
      </c>
      <c r="Y2445" s="18">
        <v>0.61019999999999996</v>
      </c>
    </row>
    <row r="2446" spans="1:25" x14ac:dyDescent="0.3">
      <c r="A2446" s="13">
        <v>7374</v>
      </c>
      <c r="B2446" s="13" t="s">
        <v>5598</v>
      </c>
      <c r="C2446" s="21">
        <f>1/COUNTIF(B:B,'Store Data - 2017'!$B2446)</f>
        <v>0.25</v>
      </c>
      <c r="D2446" s="14">
        <v>42742</v>
      </c>
      <c r="E2446" s="14">
        <v>42744</v>
      </c>
      <c r="F2446" s="22" t="str">
        <f>TEXT('Store Data - 2017'!$D2446,"mmmm")</f>
        <v>January</v>
      </c>
      <c r="G2446" s="22" t="str">
        <f>TEXT('Store Data - 2017'!$D2446,"dddd")</f>
        <v>Saturday</v>
      </c>
      <c r="H2446" s="13" t="s">
        <v>35</v>
      </c>
      <c r="I2446" s="13" t="s">
        <v>1390</v>
      </c>
      <c r="J2446" s="13" t="s">
        <v>1391</v>
      </c>
      <c r="K2446" s="21">
        <f>1/COUNTIF(J:J,'Store Data - 2017'!$J2446)</f>
        <v>8.3333333333333329E-2</v>
      </c>
      <c r="L2446" s="13" t="s">
        <v>25</v>
      </c>
      <c r="M2446" s="13" t="s">
        <v>26</v>
      </c>
      <c r="N2446" s="13" t="s">
        <v>1316</v>
      </c>
      <c r="O2446" s="13" t="s">
        <v>134</v>
      </c>
      <c r="P2446" s="13">
        <v>90805</v>
      </c>
      <c r="Q2446" s="13" t="s">
        <v>120</v>
      </c>
      <c r="R2446" s="13" t="s">
        <v>5314</v>
      </c>
      <c r="S2446" s="13" t="s">
        <v>31</v>
      </c>
      <c r="T2446" s="13" t="s">
        <v>725</v>
      </c>
      <c r="U2446" s="13" t="s">
        <v>5315</v>
      </c>
      <c r="V2446" s="15">
        <v>110.11</v>
      </c>
      <c r="W2446" s="13">
        <v>7</v>
      </c>
      <c r="X2446" s="13">
        <v>0</v>
      </c>
      <c r="Y2446" s="15">
        <v>31.931899999999999</v>
      </c>
    </row>
    <row r="2447" spans="1:25" x14ac:dyDescent="0.3">
      <c r="A2447" s="16">
        <v>7375</v>
      </c>
      <c r="B2447" s="16" t="s">
        <v>5598</v>
      </c>
      <c r="C2447" s="21">
        <f>1/COUNTIF(B:B,'Store Data - 2017'!$B2447)</f>
        <v>0.25</v>
      </c>
      <c r="D2447" s="17">
        <v>42742</v>
      </c>
      <c r="E2447" s="17">
        <v>42744</v>
      </c>
      <c r="F2447" s="22" t="str">
        <f>TEXT('Store Data - 2017'!$D2447,"mmmm")</f>
        <v>January</v>
      </c>
      <c r="G2447" s="22" t="str">
        <f>TEXT('Store Data - 2017'!$D2447,"dddd")</f>
        <v>Saturday</v>
      </c>
      <c r="H2447" s="16" t="s">
        <v>35</v>
      </c>
      <c r="I2447" s="16" t="s">
        <v>1390</v>
      </c>
      <c r="J2447" s="16" t="s">
        <v>1391</v>
      </c>
      <c r="K2447" s="21">
        <f>1/COUNTIF(J:J,'Store Data - 2017'!$J2447)</f>
        <v>8.3333333333333329E-2</v>
      </c>
      <c r="L2447" s="16" t="s">
        <v>25</v>
      </c>
      <c r="M2447" s="16" t="s">
        <v>26</v>
      </c>
      <c r="N2447" s="16" t="s">
        <v>1316</v>
      </c>
      <c r="O2447" s="16" t="s">
        <v>134</v>
      </c>
      <c r="P2447" s="16">
        <v>90805</v>
      </c>
      <c r="Q2447" s="16" t="s">
        <v>120</v>
      </c>
      <c r="R2447" s="16" t="s">
        <v>3275</v>
      </c>
      <c r="S2447" s="16" t="s">
        <v>31</v>
      </c>
      <c r="T2447" s="16" t="s">
        <v>172</v>
      </c>
      <c r="U2447" s="16" t="s">
        <v>173</v>
      </c>
      <c r="V2447" s="18">
        <v>7.89</v>
      </c>
      <c r="W2447" s="16">
        <v>1</v>
      </c>
      <c r="X2447" s="16">
        <v>0</v>
      </c>
      <c r="Y2447" s="18">
        <v>3.5505</v>
      </c>
    </row>
    <row r="2448" spans="1:25" x14ac:dyDescent="0.3">
      <c r="A2448" s="13">
        <v>7376</v>
      </c>
      <c r="B2448" s="13" t="s">
        <v>5601</v>
      </c>
      <c r="C2448" s="21">
        <f>1/COUNTIF(B:B,'Store Data - 2017'!$B2448)</f>
        <v>1</v>
      </c>
      <c r="D2448" s="14">
        <v>42960</v>
      </c>
      <c r="E2448" s="14">
        <v>42967</v>
      </c>
      <c r="F2448" s="22" t="str">
        <f>TEXT('Store Data - 2017'!$D2448,"mmmm")</f>
        <v>August</v>
      </c>
      <c r="G2448" s="22" t="str">
        <f>TEXT('Store Data - 2017'!$D2448,"dddd")</f>
        <v>Sunday</v>
      </c>
      <c r="H2448" s="13" t="s">
        <v>22</v>
      </c>
      <c r="I2448" s="13" t="s">
        <v>2294</v>
      </c>
      <c r="J2448" s="13" t="s">
        <v>2295</v>
      </c>
      <c r="K2448" s="21">
        <f>1/COUNTIF(J:J,'Store Data - 2017'!$J2448)</f>
        <v>0.33333333333333331</v>
      </c>
      <c r="L2448" s="13" t="s">
        <v>57</v>
      </c>
      <c r="M2448" s="13" t="s">
        <v>26</v>
      </c>
      <c r="N2448" s="13" t="s">
        <v>876</v>
      </c>
      <c r="O2448" s="13" t="s">
        <v>134</v>
      </c>
      <c r="P2448" s="13">
        <v>92037</v>
      </c>
      <c r="Q2448" s="13" t="s">
        <v>120</v>
      </c>
      <c r="R2448" s="13" t="s">
        <v>601</v>
      </c>
      <c r="S2448" s="13" t="s">
        <v>31</v>
      </c>
      <c r="T2448" s="13" t="s">
        <v>84</v>
      </c>
      <c r="U2448" s="13" t="s">
        <v>602</v>
      </c>
      <c r="V2448" s="15">
        <v>36.024000000000001</v>
      </c>
      <c r="W2448" s="13">
        <v>3</v>
      </c>
      <c r="X2448" s="13">
        <v>0.2</v>
      </c>
      <c r="Y2448" s="15">
        <v>11.707800000000001</v>
      </c>
    </row>
    <row r="2449" spans="1:25" x14ac:dyDescent="0.3">
      <c r="A2449" s="16">
        <v>7377</v>
      </c>
      <c r="B2449" s="16" t="s">
        <v>5602</v>
      </c>
      <c r="C2449" s="21">
        <f>1/COUNTIF(B:B,'Store Data - 2017'!$B2449)</f>
        <v>1</v>
      </c>
      <c r="D2449" s="17">
        <v>43041</v>
      </c>
      <c r="E2449" s="17">
        <v>43044</v>
      </c>
      <c r="F2449" s="22" t="str">
        <f>TEXT('Store Data - 2017'!$D2449,"mmmm")</f>
        <v>November</v>
      </c>
      <c r="G2449" s="22" t="str">
        <f>TEXT('Store Data - 2017'!$D2449,"dddd")</f>
        <v>Thursday</v>
      </c>
      <c r="H2449" s="16" t="s">
        <v>80</v>
      </c>
      <c r="I2449" s="16" t="s">
        <v>5207</v>
      </c>
      <c r="J2449" s="16" t="s">
        <v>5208</v>
      </c>
      <c r="K2449" s="21">
        <f>1/COUNTIF(J:J,'Store Data - 2017'!$J2449)</f>
        <v>0.1</v>
      </c>
      <c r="L2449" s="16" t="s">
        <v>57</v>
      </c>
      <c r="M2449" s="16" t="s">
        <v>26</v>
      </c>
      <c r="N2449" s="16" t="s">
        <v>5603</v>
      </c>
      <c r="O2449" s="16" t="s">
        <v>59</v>
      </c>
      <c r="P2449" s="16">
        <v>61701</v>
      </c>
      <c r="Q2449" s="16" t="s">
        <v>51</v>
      </c>
      <c r="R2449" s="16" t="s">
        <v>1065</v>
      </c>
      <c r="S2449" s="16" t="s">
        <v>31</v>
      </c>
      <c r="T2449" s="16" t="s">
        <v>146</v>
      </c>
      <c r="U2449" s="16" t="s">
        <v>1066</v>
      </c>
      <c r="V2449" s="18">
        <v>54.335999999999999</v>
      </c>
      <c r="W2449" s="16">
        <v>4</v>
      </c>
      <c r="X2449" s="16">
        <v>0.2</v>
      </c>
      <c r="Y2449" s="18">
        <v>5.4336000000000002</v>
      </c>
    </row>
    <row r="2450" spans="1:25" x14ac:dyDescent="0.3">
      <c r="A2450" s="13">
        <v>7390</v>
      </c>
      <c r="B2450" s="13" t="s">
        <v>5604</v>
      </c>
      <c r="C2450" s="21">
        <f>1/COUNTIF(B:B,'Store Data - 2017'!$B2450)</f>
        <v>0.5</v>
      </c>
      <c r="D2450" s="14">
        <v>43068</v>
      </c>
      <c r="E2450" s="14">
        <v>43072</v>
      </c>
      <c r="F2450" s="22" t="str">
        <f>TEXT('Store Data - 2017'!$D2450,"mmmm")</f>
        <v>November</v>
      </c>
      <c r="G2450" s="22" t="str">
        <f>TEXT('Store Data - 2017'!$D2450,"dddd")</f>
        <v>Wednesday</v>
      </c>
      <c r="H2450" s="13" t="s">
        <v>22</v>
      </c>
      <c r="I2450" s="13" t="s">
        <v>4256</v>
      </c>
      <c r="J2450" s="13" t="s">
        <v>4257</v>
      </c>
      <c r="K2450" s="21">
        <f>1/COUNTIF(J:J,'Store Data - 2017'!$J2450)</f>
        <v>0.16666666666666666</v>
      </c>
      <c r="L2450" s="13" t="s">
        <v>25</v>
      </c>
      <c r="M2450" s="13" t="s">
        <v>26</v>
      </c>
      <c r="N2450" s="13" t="s">
        <v>5605</v>
      </c>
      <c r="O2450" s="13" t="s">
        <v>227</v>
      </c>
      <c r="P2450" s="13">
        <v>37421</v>
      </c>
      <c r="Q2450" s="13" t="s">
        <v>29</v>
      </c>
      <c r="R2450" s="13" t="s">
        <v>4273</v>
      </c>
      <c r="S2450" s="13" t="s">
        <v>42</v>
      </c>
      <c r="T2450" s="13" t="s">
        <v>43</v>
      </c>
      <c r="U2450" s="13" t="s">
        <v>4274</v>
      </c>
      <c r="V2450" s="15">
        <v>390.36799999999999</v>
      </c>
      <c r="W2450" s="13">
        <v>2</v>
      </c>
      <c r="X2450" s="13">
        <v>0.2</v>
      </c>
      <c r="Y2450" s="15">
        <v>48.795999999999999</v>
      </c>
    </row>
    <row r="2451" spans="1:25" x14ac:dyDescent="0.3">
      <c r="A2451" s="16">
        <v>7391</v>
      </c>
      <c r="B2451" s="16" t="s">
        <v>5604</v>
      </c>
      <c r="C2451" s="21">
        <f>1/COUNTIF(B:B,'Store Data - 2017'!$B2451)</f>
        <v>0.5</v>
      </c>
      <c r="D2451" s="17">
        <v>43068</v>
      </c>
      <c r="E2451" s="17">
        <v>43072</v>
      </c>
      <c r="F2451" s="22" t="str">
        <f>TEXT('Store Data - 2017'!$D2451,"mmmm")</f>
        <v>November</v>
      </c>
      <c r="G2451" s="22" t="str">
        <f>TEXT('Store Data - 2017'!$D2451,"dddd")</f>
        <v>Wednesday</v>
      </c>
      <c r="H2451" s="16" t="s">
        <v>22</v>
      </c>
      <c r="I2451" s="16" t="s">
        <v>4256</v>
      </c>
      <c r="J2451" s="16" t="s">
        <v>4257</v>
      </c>
      <c r="K2451" s="21">
        <f>1/COUNTIF(J:J,'Store Data - 2017'!$J2451)</f>
        <v>0.16666666666666666</v>
      </c>
      <c r="L2451" s="16" t="s">
        <v>25</v>
      </c>
      <c r="M2451" s="16" t="s">
        <v>26</v>
      </c>
      <c r="N2451" s="16" t="s">
        <v>5605</v>
      </c>
      <c r="O2451" s="16" t="s">
        <v>227</v>
      </c>
      <c r="P2451" s="16">
        <v>37421</v>
      </c>
      <c r="Q2451" s="16" t="s">
        <v>29</v>
      </c>
      <c r="R2451" s="16" t="s">
        <v>257</v>
      </c>
      <c r="S2451" s="16" t="s">
        <v>42</v>
      </c>
      <c r="T2451" s="16" t="s">
        <v>87</v>
      </c>
      <c r="U2451" s="16" t="s">
        <v>5606</v>
      </c>
      <c r="V2451" s="18">
        <v>101.52</v>
      </c>
      <c r="W2451" s="16">
        <v>5</v>
      </c>
      <c r="X2451" s="16">
        <v>0.2</v>
      </c>
      <c r="Y2451" s="18">
        <v>19.035</v>
      </c>
    </row>
    <row r="2452" spans="1:25" x14ac:dyDescent="0.3">
      <c r="A2452" s="13">
        <v>7392</v>
      </c>
      <c r="B2452" s="13" t="s">
        <v>5607</v>
      </c>
      <c r="C2452" s="21">
        <f>1/COUNTIF(B:B,'Store Data - 2017'!$B2452)</f>
        <v>1</v>
      </c>
      <c r="D2452" s="14">
        <v>43073</v>
      </c>
      <c r="E2452" s="14">
        <v>43076</v>
      </c>
      <c r="F2452" s="22" t="str">
        <f>TEXT('Store Data - 2017'!$D2452,"mmmm")</f>
        <v>December</v>
      </c>
      <c r="G2452" s="22" t="str">
        <f>TEXT('Store Data - 2017'!$D2452,"dddd")</f>
        <v>Monday</v>
      </c>
      <c r="H2452" s="13" t="s">
        <v>35</v>
      </c>
      <c r="I2452" s="13" t="s">
        <v>5608</v>
      </c>
      <c r="J2452" s="13" t="s">
        <v>5609</v>
      </c>
      <c r="K2452" s="21">
        <f>1/COUNTIF(J:J,'Store Data - 2017'!$J2452)</f>
        <v>1</v>
      </c>
      <c r="L2452" s="13" t="s">
        <v>25</v>
      </c>
      <c r="M2452" s="13" t="s">
        <v>26</v>
      </c>
      <c r="N2452" s="13" t="s">
        <v>1348</v>
      </c>
      <c r="O2452" s="13" t="s">
        <v>166</v>
      </c>
      <c r="P2452" s="13">
        <v>45014</v>
      </c>
      <c r="Q2452" s="13" t="s">
        <v>40</v>
      </c>
      <c r="R2452" s="13" t="s">
        <v>3898</v>
      </c>
      <c r="S2452" s="13" t="s">
        <v>31</v>
      </c>
      <c r="T2452" s="13" t="s">
        <v>32</v>
      </c>
      <c r="U2452" s="13" t="s">
        <v>3899</v>
      </c>
      <c r="V2452" s="15">
        <v>74.352000000000004</v>
      </c>
      <c r="W2452" s="13">
        <v>3</v>
      </c>
      <c r="X2452" s="13">
        <v>0.2</v>
      </c>
      <c r="Y2452" s="15">
        <v>23.234999999999999</v>
      </c>
    </row>
    <row r="2453" spans="1:25" x14ac:dyDescent="0.3">
      <c r="A2453" s="16">
        <v>7393</v>
      </c>
      <c r="B2453" s="16" t="s">
        <v>5610</v>
      </c>
      <c r="C2453" s="21">
        <f>1/COUNTIF(B:B,'Store Data - 2017'!$B2453)</f>
        <v>0.33333333333333331</v>
      </c>
      <c r="D2453" s="17">
        <v>42857</v>
      </c>
      <c r="E2453" s="17">
        <v>42861</v>
      </c>
      <c r="F2453" s="22" t="str">
        <f>TEXT('Store Data - 2017'!$D2453,"mmmm")</f>
        <v>May</v>
      </c>
      <c r="G2453" s="22" t="str">
        <f>TEXT('Store Data - 2017'!$D2453,"dddd")</f>
        <v>Tuesday</v>
      </c>
      <c r="H2453" s="16" t="s">
        <v>22</v>
      </c>
      <c r="I2453" s="16" t="s">
        <v>3746</v>
      </c>
      <c r="J2453" s="16" t="s">
        <v>3747</v>
      </c>
      <c r="K2453" s="21">
        <f>1/COUNTIF(J:J,'Store Data - 2017'!$J2453)</f>
        <v>0.2</v>
      </c>
      <c r="L2453" s="16" t="s">
        <v>25</v>
      </c>
      <c r="M2453" s="16" t="s">
        <v>26</v>
      </c>
      <c r="N2453" s="16" t="s">
        <v>452</v>
      </c>
      <c r="O2453" s="16" t="s">
        <v>134</v>
      </c>
      <c r="P2453" s="16">
        <v>90049</v>
      </c>
      <c r="Q2453" s="16" t="s">
        <v>120</v>
      </c>
      <c r="R2453" s="16" t="s">
        <v>5611</v>
      </c>
      <c r="S2453" s="16" t="s">
        <v>31</v>
      </c>
      <c r="T2453" s="16" t="s">
        <v>32</v>
      </c>
      <c r="U2453" s="16" t="s">
        <v>5612</v>
      </c>
      <c r="V2453" s="18">
        <v>15.7</v>
      </c>
      <c r="W2453" s="16">
        <v>5</v>
      </c>
      <c r="X2453" s="16">
        <v>0</v>
      </c>
      <c r="Y2453" s="18">
        <v>7.0650000000000004</v>
      </c>
    </row>
    <row r="2454" spans="1:25" x14ac:dyDescent="0.3">
      <c r="A2454" s="13">
        <v>7394</v>
      </c>
      <c r="B2454" s="13" t="s">
        <v>5610</v>
      </c>
      <c r="C2454" s="21">
        <f>1/COUNTIF(B:B,'Store Data - 2017'!$B2454)</f>
        <v>0.33333333333333331</v>
      </c>
      <c r="D2454" s="14">
        <v>42857</v>
      </c>
      <c r="E2454" s="14">
        <v>42861</v>
      </c>
      <c r="F2454" s="22" t="str">
        <f>TEXT('Store Data - 2017'!$D2454,"mmmm")</f>
        <v>May</v>
      </c>
      <c r="G2454" s="22" t="str">
        <f>TEXT('Store Data - 2017'!$D2454,"dddd")</f>
        <v>Tuesday</v>
      </c>
      <c r="H2454" s="13" t="s">
        <v>22</v>
      </c>
      <c r="I2454" s="13" t="s">
        <v>3746</v>
      </c>
      <c r="J2454" s="13" t="s">
        <v>3747</v>
      </c>
      <c r="K2454" s="21">
        <f>1/COUNTIF(J:J,'Store Data - 2017'!$J2454)</f>
        <v>0.2</v>
      </c>
      <c r="L2454" s="13" t="s">
        <v>25</v>
      </c>
      <c r="M2454" s="13" t="s">
        <v>26</v>
      </c>
      <c r="N2454" s="13" t="s">
        <v>452</v>
      </c>
      <c r="O2454" s="13" t="s">
        <v>134</v>
      </c>
      <c r="P2454" s="13">
        <v>90049</v>
      </c>
      <c r="Q2454" s="13" t="s">
        <v>120</v>
      </c>
      <c r="R2454" s="13" t="s">
        <v>5613</v>
      </c>
      <c r="S2454" s="13" t="s">
        <v>31</v>
      </c>
      <c r="T2454" s="13" t="s">
        <v>146</v>
      </c>
      <c r="U2454" s="13" t="s">
        <v>5614</v>
      </c>
      <c r="V2454" s="15">
        <v>59.52</v>
      </c>
      <c r="W2454" s="13">
        <v>3</v>
      </c>
      <c r="X2454" s="13">
        <v>0</v>
      </c>
      <c r="Y2454" s="15">
        <v>15.475199999999999</v>
      </c>
    </row>
    <row r="2455" spans="1:25" x14ac:dyDescent="0.3">
      <c r="A2455" s="16">
        <v>7395</v>
      </c>
      <c r="B2455" s="16" t="s">
        <v>5610</v>
      </c>
      <c r="C2455" s="21">
        <f>1/COUNTIF(B:B,'Store Data - 2017'!$B2455)</f>
        <v>0.33333333333333331</v>
      </c>
      <c r="D2455" s="17">
        <v>42857</v>
      </c>
      <c r="E2455" s="17">
        <v>42861</v>
      </c>
      <c r="F2455" s="22" t="str">
        <f>TEXT('Store Data - 2017'!$D2455,"mmmm")</f>
        <v>May</v>
      </c>
      <c r="G2455" s="22" t="str">
        <f>TEXT('Store Data - 2017'!$D2455,"dddd")</f>
        <v>Tuesday</v>
      </c>
      <c r="H2455" s="16" t="s">
        <v>22</v>
      </c>
      <c r="I2455" s="16" t="s">
        <v>3746</v>
      </c>
      <c r="J2455" s="16" t="s">
        <v>3747</v>
      </c>
      <c r="K2455" s="21">
        <f>1/COUNTIF(J:J,'Store Data - 2017'!$J2455)</f>
        <v>0.2</v>
      </c>
      <c r="L2455" s="16" t="s">
        <v>25</v>
      </c>
      <c r="M2455" s="16" t="s">
        <v>26</v>
      </c>
      <c r="N2455" s="16" t="s">
        <v>452</v>
      </c>
      <c r="O2455" s="16" t="s">
        <v>134</v>
      </c>
      <c r="P2455" s="16">
        <v>90049</v>
      </c>
      <c r="Q2455" s="16" t="s">
        <v>120</v>
      </c>
      <c r="R2455" s="16" t="s">
        <v>1497</v>
      </c>
      <c r="S2455" s="16" t="s">
        <v>31</v>
      </c>
      <c r="T2455" s="16" t="s">
        <v>32</v>
      </c>
      <c r="U2455" s="16" t="s">
        <v>1498</v>
      </c>
      <c r="V2455" s="18">
        <v>34.4</v>
      </c>
      <c r="W2455" s="16">
        <v>5</v>
      </c>
      <c r="X2455" s="16">
        <v>0</v>
      </c>
      <c r="Y2455" s="18">
        <v>15.824</v>
      </c>
    </row>
    <row r="2456" spans="1:25" x14ac:dyDescent="0.3">
      <c r="A2456" s="13">
        <v>7403</v>
      </c>
      <c r="B2456" s="13" t="s">
        <v>5615</v>
      </c>
      <c r="C2456" s="21">
        <f>1/COUNTIF(B:B,'Store Data - 2017'!$B2456)</f>
        <v>1</v>
      </c>
      <c r="D2456" s="14">
        <v>42953</v>
      </c>
      <c r="E2456" s="14">
        <v>42957</v>
      </c>
      <c r="F2456" s="22" t="str">
        <f>TEXT('Store Data - 2017'!$D2456,"mmmm")</f>
        <v>August</v>
      </c>
      <c r="G2456" s="22" t="str">
        <f>TEXT('Store Data - 2017'!$D2456,"dddd")</f>
        <v>Sunday</v>
      </c>
      <c r="H2456" s="13" t="s">
        <v>22</v>
      </c>
      <c r="I2456" s="13" t="s">
        <v>326</v>
      </c>
      <c r="J2456" s="13" t="s">
        <v>327</v>
      </c>
      <c r="K2456" s="21">
        <f>1/COUNTIF(J:J,'Store Data - 2017'!$J2456)</f>
        <v>0.14285714285714285</v>
      </c>
      <c r="L2456" s="13" t="s">
        <v>25</v>
      </c>
      <c r="M2456" s="13" t="s">
        <v>26</v>
      </c>
      <c r="N2456" s="13" t="s">
        <v>126</v>
      </c>
      <c r="O2456" s="13" t="s">
        <v>127</v>
      </c>
      <c r="P2456" s="13">
        <v>10011</v>
      </c>
      <c r="Q2456" s="13" t="s">
        <v>40</v>
      </c>
      <c r="R2456" s="13" t="s">
        <v>2582</v>
      </c>
      <c r="S2456" s="13" t="s">
        <v>31</v>
      </c>
      <c r="T2456" s="13" t="s">
        <v>725</v>
      </c>
      <c r="U2456" s="13" t="s">
        <v>2583</v>
      </c>
      <c r="V2456" s="15">
        <v>70.12</v>
      </c>
      <c r="W2456" s="13">
        <v>4</v>
      </c>
      <c r="X2456" s="13">
        <v>0</v>
      </c>
      <c r="Y2456" s="15">
        <v>21.036000000000001</v>
      </c>
    </row>
    <row r="2457" spans="1:25" x14ac:dyDescent="0.3">
      <c r="A2457" s="16">
        <v>7408</v>
      </c>
      <c r="B2457" s="16" t="s">
        <v>5616</v>
      </c>
      <c r="C2457" s="21">
        <f>1/COUNTIF(B:B,'Store Data - 2017'!$B2457)</f>
        <v>1</v>
      </c>
      <c r="D2457" s="17">
        <v>42755</v>
      </c>
      <c r="E2457" s="17">
        <v>42756</v>
      </c>
      <c r="F2457" s="22" t="str">
        <f>TEXT('Store Data - 2017'!$D2457,"mmmm")</f>
        <v>January</v>
      </c>
      <c r="G2457" s="22" t="str">
        <f>TEXT('Store Data - 2017'!$D2457,"dddd")</f>
        <v>Friday</v>
      </c>
      <c r="H2457" s="16" t="s">
        <v>80</v>
      </c>
      <c r="I2457" s="16" t="s">
        <v>3481</v>
      </c>
      <c r="J2457" s="16" t="s">
        <v>3482</v>
      </c>
      <c r="K2457" s="21">
        <f>1/COUNTIF(J:J,'Store Data - 2017'!$J2457)</f>
        <v>8.3333333333333329E-2</v>
      </c>
      <c r="L2457" s="16" t="s">
        <v>25</v>
      </c>
      <c r="M2457" s="16" t="s">
        <v>26</v>
      </c>
      <c r="N2457" s="16" t="s">
        <v>94</v>
      </c>
      <c r="O2457" s="16" t="s">
        <v>59</v>
      </c>
      <c r="P2457" s="16">
        <v>60653</v>
      </c>
      <c r="Q2457" s="16" t="s">
        <v>51</v>
      </c>
      <c r="R2457" s="16" t="s">
        <v>1097</v>
      </c>
      <c r="S2457" s="16" t="s">
        <v>31</v>
      </c>
      <c r="T2457" s="16" t="s">
        <v>113</v>
      </c>
      <c r="U2457" s="16" t="s">
        <v>1098</v>
      </c>
      <c r="V2457" s="18">
        <v>11.52</v>
      </c>
      <c r="W2457" s="16">
        <v>5</v>
      </c>
      <c r="X2457" s="16">
        <v>0.2</v>
      </c>
      <c r="Y2457" s="18">
        <v>4.1760000000000002</v>
      </c>
    </row>
    <row r="2458" spans="1:25" x14ac:dyDescent="0.3">
      <c r="A2458" s="13">
        <v>7412</v>
      </c>
      <c r="B2458" s="13" t="s">
        <v>5617</v>
      </c>
      <c r="C2458" s="21">
        <f>1/COUNTIF(B:B,'Store Data - 2017'!$B2458)</f>
        <v>0.33333333333333331</v>
      </c>
      <c r="D2458" s="14">
        <v>42885</v>
      </c>
      <c r="E2458" s="14">
        <v>42889</v>
      </c>
      <c r="F2458" s="22" t="str">
        <f>TEXT('Store Data - 2017'!$D2458,"mmmm")</f>
        <v>May</v>
      </c>
      <c r="G2458" s="22" t="str">
        <f>TEXT('Store Data - 2017'!$D2458,"dddd")</f>
        <v>Tuesday</v>
      </c>
      <c r="H2458" s="13" t="s">
        <v>22</v>
      </c>
      <c r="I2458" s="13" t="s">
        <v>1445</v>
      </c>
      <c r="J2458" s="13" t="s">
        <v>1446</v>
      </c>
      <c r="K2458" s="21">
        <f>1/COUNTIF(J:J,'Store Data - 2017'!$J2458)</f>
        <v>0.14285714285714285</v>
      </c>
      <c r="L2458" s="13" t="s">
        <v>48</v>
      </c>
      <c r="M2458" s="13" t="s">
        <v>26</v>
      </c>
      <c r="N2458" s="13" t="s">
        <v>5618</v>
      </c>
      <c r="O2458" s="13" t="s">
        <v>119</v>
      </c>
      <c r="P2458" s="13">
        <v>97224</v>
      </c>
      <c r="Q2458" s="13" t="s">
        <v>120</v>
      </c>
      <c r="R2458" s="13" t="s">
        <v>3626</v>
      </c>
      <c r="S2458" s="13" t="s">
        <v>61</v>
      </c>
      <c r="T2458" s="13" t="s">
        <v>62</v>
      </c>
      <c r="U2458" s="13" t="s">
        <v>3627</v>
      </c>
      <c r="V2458" s="15">
        <v>156.792</v>
      </c>
      <c r="W2458" s="13">
        <v>1</v>
      </c>
      <c r="X2458" s="13">
        <v>0.2</v>
      </c>
      <c r="Y2458" s="15">
        <v>17.639099999999999</v>
      </c>
    </row>
    <row r="2459" spans="1:25" x14ac:dyDescent="0.3">
      <c r="A2459" s="16">
        <v>7413</v>
      </c>
      <c r="B2459" s="16" t="s">
        <v>5617</v>
      </c>
      <c r="C2459" s="21">
        <f>1/COUNTIF(B:B,'Store Data - 2017'!$B2459)</f>
        <v>0.33333333333333331</v>
      </c>
      <c r="D2459" s="17">
        <v>42885</v>
      </c>
      <c r="E2459" s="17">
        <v>42889</v>
      </c>
      <c r="F2459" s="22" t="str">
        <f>TEXT('Store Data - 2017'!$D2459,"mmmm")</f>
        <v>May</v>
      </c>
      <c r="G2459" s="22" t="str">
        <f>TEXT('Store Data - 2017'!$D2459,"dddd")</f>
        <v>Tuesday</v>
      </c>
      <c r="H2459" s="16" t="s">
        <v>22</v>
      </c>
      <c r="I2459" s="16" t="s">
        <v>1445</v>
      </c>
      <c r="J2459" s="16" t="s">
        <v>1446</v>
      </c>
      <c r="K2459" s="21">
        <f>1/COUNTIF(J:J,'Store Data - 2017'!$J2459)</f>
        <v>0.14285714285714285</v>
      </c>
      <c r="L2459" s="16" t="s">
        <v>48</v>
      </c>
      <c r="M2459" s="16" t="s">
        <v>26</v>
      </c>
      <c r="N2459" s="16" t="s">
        <v>5618</v>
      </c>
      <c r="O2459" s="16" t="s">
        <v>119</v>
      </c>
      <c r="P2459" s="16">
        <v>97224</v>
      </c>
      <c r="Q2459" s="16" t="s">
        <v>120</v>
      </c>
      <c r="R2459" s="16" t="s">
        <v>2676</v>
      </c>
      <c r="S2459" s="16" t="s">
        <v>61</v>
      </c>
      <c r="T2459" s="16" t="s">
        <v>110</v>
      </c>
      <c r="U2459" s="16" t="s">
        <v>2677</v>
      </c>
      <c r="V2459" s="18">
        <v>35.36</v>
      </c>
      <c r="W2459" s="16">
        <v>2</v>
      </c>
      <c r="X2459" s="16">
        <v>0.2</v>
      </c>
      <c r="Y2459" s="18">
        <v>-3.0939999999999999</v>
      </c>
    </row>
    <row r="2460" spans="1:25" x14ac:dyDescent="0.3">
      <c r="A2460" s="13">
        <v>7414</v>
      </c>
      <c r="B2460" s="13" t="s">
        <v>5617</v>
      </c>
      <c r="C2460" s="21">
        <f>1/COUNTIF(B:B,'Store Data - 2017'!$B2460)</f>
        <v>0.33333333333333331</v>
      </c>
      <c r="D2460" s="14">
        <v>42885</v>
      </c>
      <c r="E2460" s="14">
        <v>42889</v>
      </c>
      <c r="F2460" s="22" t="str">
        <f>TEXT('Store Data - 2017'!$D2460,"mmmm")</f>
        <v>May</v>
      </c>
      <c r="G2460" s="22" t="str">
        <f>TEXT('Store Data - 2017'!$D2460,"dddd")</f>
        <v>Tuesday</v>
      </c>
      <c r="H2460" s="13" t="s">
        <v>22</v>
      </c>
      <c r="I2460" s="13" t="s">
        <v>1445</v>
      </c>
      <c r="J2460" s="13" t="s">
        <v>1446</v>
      </c>
      <c r="K2460" s="21">
        <f>1/COUNTIF(J:J,'Store Data - 2017'!$J2460)</f>
        <v>0.14285714285714285</v>
      </c>
      <c r="L2460" s="13" t="s">
        <v>48</v>
      </c>
      <c r="M2460" s="13" t="s">
        <v>26</v>
      </c>
      <c r="N2460" s="13" t="s">
        <v>5618</v>
      </c>
      <c r="O2460" s="13" t="s">
        <v>119</v>
      </c>
      <c r="P2460" s="13">
        <v>97224</v>
      </c>
      <c r="Q2460" s="13" t="s">
        <v>120</v>
      </c>
      <c r="R2460" s="13" t="s">
        <v>5619</v>
      </c>
      <c r="S2460" s="13" t="s">
        <v>42</v>
      </c>
      <c r="T2460" s="13" t="s">
        <v>87</v>
      </c>
      <c r="U2460" s="13" t="s">
        <v>5620</v>
      </c>
      <c r="V2460" s="15">
        <v>13.592000000000001</v>
      </c>
      <c r="W2460" s="13">
        <v>1</v>
      </c>
      <c r="X2460" s="13">
        <v>0.2</v>
      </c>
      <c r="Y2460" s="15">
        <v>-0.33979999999999999</v>
      </c>
    </row>
    <row r="2461" spans="1:25" x14ac:dyDescent="0.3">
      <c r="A2461" s="16">
        <v>7424</v>
      </c>
      <c r="B2461" s="16" t="s">
        <v>5621</v>
      </c>
      <c r="C2461" s="21">
        <f>1/COUNTIF(B:B,'Store Data - 2017'!$B2461)</f>
        <v>0.5</v>
      </c>
      <c r="D2461" s="17">
        <v>42835</v>
      </c>
      <c r="E2461" s="17">
        <v>42839</v>
      </c>
      <c r="F2461" s="22" t="str">
        <f>TEXT('Store Data - 2017'!$D2461,"mmmm")</f>
        <v>April</v>
      </c>
      <c r="G2461" s="22" t="str">
        <f>TEXT('Store Data - 2017'!$D2461,"dddd")</f>
        <v>Monday</v>
      </c>
      <c r="H2461" s="16" t="s">
        <v>22</v>
      </c>
      <c r="I2461" s="16" t="s">
        <v>3259</v>
      </c>
      <c r="J2461" s="16" t="s">
        <v>3260</v>
      </c>
      <c r="K2461" s="21">
        <f>1/COUNTIF(J:J,'Store Data - 2017'!$J2461)</f>
        <v>0.16666666666666666</v>
      </c>
      <c r="L2461" s="16" t="s">
        <v>25</v>
      </c>
      <c r="M2461" s="16" t="s">
        <v>26</v>
      </c>
      <c r="N2461" s="16" t="s">
        <v>38</v>
      </c>
      <c r="O2461" s="16" t="s">
        <v>39</v>
      </c>
      <c r="P2461" s="16">
        <v>19143</v>
      </c>
      <c r="Q2461" s="16" t="s">
        <v>40</v>
      </c>
      <c r="R2461" s="16" t="s">
        <v>2365</v>
      </c>
      <c r="S2461" s="16" t="s">
        <v>31</v>
      </c>
      <c r="T2461" s="16" t="s">
        <v>190</v>
      </c>
      <c r="U2461" s="16" t="s">
        <v>2366</v>
      </c>
      <c r="V2461" s="18">
        <v>195.10400000000001</v>
      </c>
      <c r="W2461" s="16">
        <v>4</v>
      </c>
      <c r="X2461" s="16">
        <v>0.2</v>
      </c>
      <c r="Y2461" s="18">
        <v>21.949200000000001</v>
      </c>
    </row>
    <row r="2462" spans="1:25" x14ac:dyDescent="0.3">
      <c r="A2462" s="13">
        <v>7425</v>
      </c>
      <c r="B2462" s="13" t="s">
        <v>5621</v>
      </c>
      <c r="C2462" s="21">
        <f>1/COUNTIF(B:B,'Store Data - 2017'!$B2462)</f>
        <v>0.5</v>
      </c>
      <c r="D2462" s="14">
        <v>42835</v>
      </c>
      <c r="E2462" s="14">
        <v>42839</v>
      </c>
      <c r="F2462" s="22" t="str">
        <f>TEXT('Store Data - 2017'!$D2462,"mmmm")</f>
        <v>April</v>
      </c>
      <c r="G2462" s="22" t="str">
        <f>TEXT('Store Data - 2017'!$D2462,"dddd")</f>
        <v>Monday</v>
      </c>
      <c r="H2462" s="13" t="s">
        <v>22</v>
      </c>
      <c r="I2462" s="13" t="s">
        <v>3259</v>
      </c>
      <c r="J2462" s="13" t="s">
        <v>3260</v>
      </c>
      <c r="K2462" s="21">
        <f>1/COUNTIF(J:J,'Store Data - 2017'!$J2462)</f>
        <v>0.16666666666666666</v>
      </c>
      <c r="L2462" s="13" t="s">
        <v>25</v>
      </c>
      <c r="M2462" s="13" t="s">
        <v>26</v>
      </c>
      <c r="N2462" s="13" t="s">
        <v>38</v>
      </c>
      <c r="O2462" s="13" t="s">
        <v>39</v>
      </c>
      <c r="P2462" s="13">
        <v>19143</v>
      </c>
      <c r="Q2462" s="13" t="s">
        <v>40</v>
      </c>
      <c r="R2462" s="13" t="s">
        <v>929</v>
      </c>
      <c r="S2462" s="13" t="s">
        <v>42</v>
      </c>
      <c r="T2462" s="13" t="s">
        <v>87</v>
      </c>
      <c r="U2462" s="13" t="s">
        <v>930</v>
      </c>
      <c r="V2462" s="15">
        <v>36.671999999999997</v>
      </c>
      <c r="W2462" s="13">
        <v>3</v>
      </c>
      <c r="X2462" s="13">
        <v>0.2</v>
      </c>
      <c r="Y2462" s="15">
        <v>6.4176000000000002</v>
      </c>
    </row>
    <row r="2463" spans="1:25" x14ac:dyDescent="0.3">
      <c r="A2463" s="16">
        <v>7440</v>
      </c>
      <c r="B2463" s="16" t="s">
        <v>5622</v>
      </c>
      <c r="C2463" s="21">
        <f>1/COUNTIF(B:B,'Store Data - 2017'!$B2463)</f>
        <v>0.5</v>
      </c>
      <c r="D2463" s="17">
        <v>42980</v>
      </c>
      <c r="E2463" s="17">
        <v>42984</v>
      </c>
      <c r="F2463" s="22" t="str">
        <f>TEXT('Store Data - 2017'!$D2463,"mmmm")</f>
        <v>September</v>
      </c>
      <c r="G2463" s="22" t="str">
        <f>TEXT('Store Data - 2017'!$D2463,"dddd")</f>
        <v>Saturday</v>
      </c>
      <c r="H2463" s="16" t="s">
        <v>22</v>
      </c>
      <c r="I2463" s="16" t="s">
        <v>5623</v>
      </c>
      <c r="J2463" s="16" t="s">
        <v>5624</v>
      </c>
      <c r="K2463" s="21">
        <f>1/COUNTIF(J:J,'Store Data - 2017'!$J2463)</f>
        <v>0.33333333333333331</v>
      </c>
      <c r="L2463" s="16" t="s">
        <v>25</v>
      </c>
      <c r="M2463" s="16" t="s">
        <v>26</v>
      </c>
      <c r="N2463" s="16" t="s">
        <v>452</v>
      </c>
      <c r="O2463" s="16" t="s">
        <v>134</v>
      </c>
      <c r="P2463" s="16">
        <v>90049</v>
      </c>
      <c r="Q2463" s="16" t="s">
        <v>120</v>
      </c>
      <c r="R2463" s="16" t="s">
        <v>817</v>
      </c>
      <c r="S2463" s="16" t="s">
        <v>31</v>
      </c>
      <c r="T2463" s="16" t="s">
        <v>84</v>
      </c>
      <c r="U2463" s="16" t="s">
        <v>818</v>
      </c>
      <c r="V2463" s="18">
        <v>18.72</v>
      </c>
      <c r="W2463" s="16">
        <v>5</v>
      </c>
      <c r="X2463" s="16">
        <v>0.2</v>
      </c>
      <c r="Y2463" s="18">
        <v>6.5519999999999996</v>
      </c>
    </row>
    <row r="2464" spans="1:25" x14ac:dyDescent="0.3">
      <c r="A2464" s="13">
        <v>7441</v>
      </c>
      <c r="B2464" s="13" t="s">
        <v>5622</v>
      </c>
      <c r="C2464" s="21">
        <f>1/COUNTIF(B:B,'Store Data - 2017'!$B2464)</f>
        <v>0.5</v>
      </c>
      <c r="D2464" s="14">
        <v>42980</v>
      </c>
      <c r="E2464" s="14">
        <v>42984</v>
      </c>
      <c r="F2464" s="22" t="str">
        <f>TEXT('Store Data - 2017'!$D2464,"mmmm")</f>
        <v>September</v>
      </c>
      <c r="G2464" s="22" t="str">
        <f>TEXT('Store Data - 2017'!$D2464,"dddd")</f>
        <v>Saturday</v>
      </c>
      <c r="H2464" s="13" t="s">
        <v>22</v>
      </c>
      <c r="I2464" s="13" t="s">
        <v>5623</v>
      </c>
      <c r="J2464" s="13" t="s">
        <v>5624</v>
      </c>
      <c r="K2464" s="21">
        <f>1/COUNTIF(J:J,'Store Data - 2017'!$J2464)</f>
        <v>0.33333333333333331</v>
      </c>
      <c r="L2464" s="13" t="s">
        <v>25</v>
      </c>
      <c r="M2464" s="13" t="s">
        <v>26</v>
      </c>
      <c r="N2464" s="13" t="s">
        <v>452</v>
      </c>
      <c r="O2464" s="13" t="s">
        <v>134</v>
      </c>
      <c r="P2464" s="13">
        <v>90049</v>
      </c>
      <c r="Q2464" s="13" t="s">
        <v>120</v>
      </c>
      <c r="R2464" s="13" t="s">
        <v>2147</v>
      </c>
      <c r="S2464" s="13" t="s">
        <v>42</v>
      </c>
      <c r="T2464" s="13" t="s">
        <v>251</v>
      </c>
      <c r="U2464" s="13" t="s">
        <v>2148</v>
      </c>
      <c r="V2464" s="15">
        <v>236.52799999999999</v>
      </c>
      <c r="W2464" s="13">
        <v>2</v>
      </c>
      <c r="X2464" s="13">
        <v>0.2</v>
      </c>
      <c r="Y2464" s="15">
        <v>-2.9565999999999999</v>
      </c>
    </row>
    <row r="2465" spans="1:25" x14ac:dyDescent="0.3">
      <c r="A2465" s="16">
        <v>7445</v>
      </c>
      <c r="B2465" s="16" t="s">
        <v>5625</v>
      </c>
      <c r="C2465" s="21">
        <f>1/COUNTIF(B:B,'Store Data - 2017'!$B2465)</f>
        <v>0.25</v>
      </c>
      <c r="D2465" s="17">
        <v>42769</v>
      </c>
      <c r="E2465" s="17">
        <v>42773</v>
      </c>
      <c r="F2465" s="22" t="str">
        <f>TEXT('Store Data - 2017'!$D2465,"mmmm")</f>
        <v>February</v>
      </c>
      <c r="G2465" s="22" t="str">
        <f>TEXT('Store Data - 2017'!$D2465,"dddd")</f>
        <v>Friday</v>
      </c>
      <c r="H2465" s="16" t="s">
        <v>35</v>
      </c>
      <c r="I2465" s="16" t="s">
        <v>2962</v>
      </c>
      <c r="J2465" s="16" t="s">
        <v>2963</v>
      </c>
      <c r="K2465" s="21">
        <f>1/COUNTIF(J:J,'Store Data - 2017'!$J2465)</f>
        <v>0.1111111111111111</v>
      </c>
      <c r="L2465" s="16" t="s">
        <v>48</v>
      </c>
      <c r="M2465" s="16" t="s">
        <v>26</v>
      </c>
      <c r="N2465" s="16" t="s">
        <v>94</v>
      </c>
      <c r="O2465" s="16" t="s">
        <v>59</v>
      </c>
      <c r="P2465" s="16">
        <v>60610</v>
      </c>
      <c r="Q2465" s="16" t="s">
        <v>51</v>
      </c>
      <c r="R2465" s="16" t="s">
        <v>3657</v>
      </c>
      <c r="S2465" s="16" t="s">
        <v>31</v>
      </c>
      <c r="T2465" s="16" t="s">
        <v>32</v>
      </c>
      <c r="U2465" s="16" t="s">
        <v>3658</v>
      </c>
      <c r="V2465" s="18">
        <v>5.1840000000000002</v>
      </c>
      <c r="W2465" s="16">
        <v>1</v>
      </c>
      <c r="X2465" s="16">
        <v>0.2</v>
      </c>
      <c r="Y2465" s="18">
        <v>1.8144</v>
      </c>
    </row>
    <row r="2466" spans="1:25" x14ac:dyDescent="0.3">
      <c r="A2466" s="13">
        <v>7446</v>
      </c>
      <c r="B2466" s="13" t="s">
        <v>5625</v>
      </c>
      <c r="C2466" s="21">
        <f>1/COUNTIF(B:B,'Store Data - 2017'!$B2466)</f>
        <v>0.25</v>
      </c>
      <c r="D2466" s="14">
        <v>42769</v>
      </c>
      <c r="E2466" s="14">
        <v>42773</v>
      </c>
      <c r="F2466" s="22" t="str">
        <f>TEXT('Store Data - 2017'!$D2466,"mmmm")</f>
        <v>February</v>
      </c>
      <c r="G2466" s="22" t="str">
        <f>TEXT('Store Data - 2017'!$D2466,"dddd")</f>
        <v>Friday</v>
      </c>
      <c r="H2466" s="13" t="s">
        <v>35</v>
      </c>
      <c r="I2466" s="13" t="s">
        <v>2962</v>
      </c>
      <c r="J2466" s="13" t="s">
        <v>2963</v>
      </c>
      <c r="K2466" s="21">
        <f>1/COUNTIF(J:J,'Store Data - 2017'!$J2466)</f>
        <v>0.1111111111111111</v>
      </c>
      <c r="L2466" s="13" t="s">
        <v>48</v>
      </c>
      <c r="M2466" s="13" t="s">
        <v>26</v>
      </c>
      <c r="N2466" s="13" t="s">
        <v>94</v>
      </c>
      <c r="O2466" s="13" t="s">
        <v>59</v>
      </c>
      <c r="P2466" s="13">
        <v>60610</v>
      </c>
      <c r="Q2466" s="13" t="s">
        <v>51</v>
      </c>
      <c r="R2466" s="13" t="s">
        <v>4760</v>
      </c>
      <c r="S2466" s="13" t="s">
        <v>31</v>
      </c>
      <c r="T2466" s="13" t="s">
        <v>32</v>
      </c>
      <c r="U2466" s="13" t="s">
        <v>4761</v>
      </c>
      <c r="V2466" s="15">
        <v>65.584000000000003</v>
      </c>
      <c r="W2466" s="13">
        <v>2</v>
      </c>
      <c r="X2466" s="13">
        <v>0.2</v>
      </c>
      <c r="Y2466" s="15">
        <v>23.7742</v>
      </c>
    </row>
    <row r="2467" spans="1:25" x14ac:dyDescent="0.3">
      <c r="A2467" s="16">
        <v>7447</v>
      </c>
      <c r="B2467" s="16" t="s">
        <v>5625</v>
      </c>
      <c r="C2467" s="21">
        <f>1/COUNTIF(B:B,'Store Data - 2017'!$B2467)</f>
        <v>0.25</v>
      </c>
      <c r="D2467" s="17">
        <v>42769</v>
      </c>
      <c r="E2467" s="17">
        <v>42773</v>
      </c>
      <c r="F2467" s="22" t="str">
        <f>TEXT('Store Data - 2017'!$D2467,"mmmm")</f>
        <v>February</v>
      </c>
      <c r="G2467" s="22" t="str">
        <f>TEXT('Store Data - 2017'!$D2467,"dddd")</f>
        <v>Friday</v>
      </c>
      <c r="H2467" s="16" t="s">
        <v>35</v>
      </c>
      <c r="I2467" s="16" t="s">
        <v>2962</v>
      </c>
      <c r="J2467" s="16" t="s">
        <v>2963</v>
      </c>
      <c r="K2467" s="21">
        <f>1/COUNTIF(J:J,'Store Data - 2017'!$J2467)</f>
        <v>0.1111111111111111</v>
      </c>
      <c r="L2467" s="16" t="s">
        <v>48</v>
      </c>
      <c r="M2467" s="16" t="s">
        <v>26</v>
      </c>
      <c r="N2467" s="16" t="s">
        <v>94</v>
      </c>
      <c r="O2467" s="16" t="s">
        <v>59</v>
      </c>
      <c r="P2467" s="16">
        <v>60610</v>
      </c>
      <c r="Q2467" s="16" t="s">
        <v>51</v>
      </c>
      <c r="R2467" s="16" t="s">
        <v>2265</v>
      </c>
      <c r="S2467" s="16" t="s">
        <v>42</v>
      </c>
      <c r="T2467" s="16" t="s">
        <v>87</v>
      </c>
      <c r="U2467" s="16" t="s">
        <v>2266</v>
      </c>
      <c r="V2467" s="18">
        <v>22.2</v>
      </c>
      <c r="W2467" s="16">
        <v>1</v>
      </c>
      <c r="X2467" s="16">
        <v>0.6</v>
      </c>
      <c r="Y2467" s="18">
        <v>-26.085000000000001</v>
      </c>
    </row>
    <row r="2468" spans="1:25" x14ac:dyDescent="0.3">
      <c r="A2468" s="13">
        <v>7448</v>
      </c>
      <c r="B2468" s="13" t="s">
        <v>5625</v>
      </c>
      <c r="C2468" s="21">
        <f>1/COUNTIF(B:B,'Store Data - 2017'!$B2468)</f>
        <v>0.25</v>
      </c>
      <c r="D2468" s="14">
        <v>42769</v>
      </c>
      <c r="E2468" s="14">
        <v>42773</v>
      </c>
      <c r="F2468" s="22" t="str">
        <f>TEXT('Store Data - 2017'!$D2468,"mmmm")</f>
        <v>February</v>
      </c>
      <c r="G2468" s="22" t="str">
        <f>TEXT('Store Data - 2017'!$D2468,"dddd")</f>
        <v>Friday</v>
      </c>
      <c r="H2468" s="13" t="s">
        <v>35</v>
      </c>
      <c r="I2468" s="13" t="s">
        <v>2962</v>
      </c>
      <c r="J2468" s="13" t="s">
        <v>2963</v>
      </c>
      <c r="K2468" s="21">
        <f>1/COUNTIF(J:J,'Store Data - 2017'!$J2468)</f>
        <v>0.1111111111111111</v>
      </c>
      <c r="L2468" s="13" t="s">
        <v>48</v>
      </c>
      <c r="M2468" s="13" t="s">
        <v>26</v>
      </c>
      <c r="N2468" s="13" t="s">
        <v>94</v>
      </c>
      <c r="O2468" s="13" t="s">
        <v>59</v>
      </c>
      <c r="P2468" s="13">
        <v>60610</v>
      </c>
      <c r="Q2468" s="13" t="s">
        <v>51</v>
      </c>
      <c r="R2468" s="13" t="s">
        <v>4830</v>
      </c>
      <c r="S2468" s="13" t="s">
        <v>31</v>
      </c>
      <c r="T2468" s="13" t="s">
        <v>32</v>
      </c>
      <c r="U2468" s="13" t="s">
        <v>4831</v>
      </c>
      <c r="V2468" s="15">
        <v>419.4</v>
      </c>
      <c r="W2468" s="13">
        <v>5</v>
      </c>
      <c r="X2468" s="13">
        <v>0.2</v>
      </c>
      <c r="Y2468" s="15">
        <v>146.79</v>
      </c>
    </row>
    <row r="2469" spans="1:25" x14ac:dyDescent="0.3">
      <c r="A2469" s="16">
        <v>7449</v>
      </c>
      <c r="B2469" s="16" t="s">
        <v>5626</v>
      </c>
      <c r="C2469" s="21">
        <f>1/COUNTIF(B:B,'Store Data - 2017'!$B2469)</f>
        <v>1</v>
      </c>
      <c r="D2469" s="17">
        <v>43050</v>
      </c>
      <c r="E2469" s="17">
        <v>43053</v>
      </c>
      <c r="F2469" s="22" t="str">
        <f>TEXT('Store Data - 2017'!$D2469,"mmmm")</f>
        <v>November</v>
      </c>
      <c r="G2469" s="22" t="str">
        <f>TEXT('Store Data - 2017'!$D2469,"dddd")</f>
        <v>Saturday</v>
      </c>
      <c r="H2469" s="16" t="s">
        <v>80</v>
      </c>
      <c r="I2469" s="16" t="s">
        <v>3530</v>
      </c>
      <c r="J2469" s="16" t="s">
        <v>3531</v>
      </c>
      <c r="K2469" s="21">
        <f>1/COUNTIF(J:J,'Store Data - 2017'!$J2469)</f>
        <v>0.2</v>
      </c>
      <c r="L2469" s="16" t="s">
        <v>25</v>
      </c>
      <c r="M2469" s="16" t="s">
        <v>26</v>
      </c>
      <c r="N2469" s="16" t="s">
        <v>4518</v>
      </c>
      <c r="O2469" s="16" t="s">
        <v>227</v>
      </c>
      <c r="P2469" s="16">
        <v>37918</v>
      </c>
      <c r="Q2469" s="16" t="s">
        <v>29</v>
      </c>
      <c r="R2469" s="16" t="s">
        <v>877</v>
      </c>
      <c r="S2469" s="16" t="s">
        <v>42</v>
      </c>
      <c r="T2469" s="16" t="s">
        <v>87</v>
      </c>
      <c r="U2469" s="16" t="s">
        <v>878</v>
      </c>
      <c r="V2469" s="18">
        <v>88.92</v>
      </c>
      <c r="W2469" s="16">
        <v>5</v>
      </c>
      <c r="X2469" s="16">
        <v>0.2</v>
      </c>
      <c r="Y2469" s="18">
        <v>14.4495</v>
      </c>
    </row>
    <row r="2470" spans="1:25" x14ac:dyDescent="0.3">
      <c r="A2470" s="13">
        <v>7450</v>
      </c>
      <c r="B2470" s="13" t="s">
        <v>5627</v>
      </c>
      <c r="C2470" s="21">
        <f>1/COUNTIF(B:B,'Store Data - 2017'!$B2470)</f>
        <v>0.25</v>
      </c>
      <c r="D2470" s="14">
        <v>42995</v>
      </c>
      <c r="E2470" s="14">
        <v>43000</v>
      </c>
      <c r="F2470" s="22" t="str">
        <f>TEXT('Store Data - 2017'!$D2470,"mmmm")</f>
        <v>September</v>
      </c>
      <c r="G2470" s="22" t="str">
        <f>TEXT('Store Data - 2017'!$D2470,"dddd")</f>
        <v>Sunday</v>
      </c>
      <c r="H2470" s="13" t="s">
        <v>35</v>
      </c>
      <c r="I2470" s="13" t="s">
        <v>932</v>
      </c>
      <c r="J2470" s="13" t="s">
        <v>933</v>
      </c>
      <c r="K2470" s="21">
        <f>1/COUNTIF(J:J,'Store Data - 2017'!$J2470)</f>
        <v>9.0909090909090912E-2</v>
      </c>
      <c r="L2470" s="13" t="s">
        <v>48</v>
      </c>
      <c r="M2470" s="13" t="s">
        <v>26</v>
      </c>
      <c r="N2470" s="13" t="s">
        <v>49</v>
      </c>
      <c r="O2470" s="13" t="s">
        <v>50</v>
      </c>
      <c r="P2470" s="13">
        <v>77036</v>
      </c>
      <c r="Q2470" s="13" t="s">
        <v>51</v>
      </c>
      <c r="R2470" s="13" t="s">
        <v>145</v>
      </c>
      <c r="S2470" s="13" t="s">
        <v>31</v>
      </c>
      <c r="T2470" s="13" t="s">
        <v>146</v>
      </c>
      <c r="U2470" s="13" t="s">
        <v>147</v>
      </c>
      <c r="V2470" s="15">
        <v>9.9120000000000008</v>
      </c>
      <c r="W2470" s="13">
        <v>3</v>
      </c>
      <c r="X2470" s="13">
        <v>0.2</v>
      </c>
      <c r="Y2470" s="15">
        <v>3.2214</v>
      </c>
    </row>
    <row r="2471" spans="1:25" x14ac:dyDescent="0.3">
      <c r="A2471" s="16">
        <v>7451</v>
      </c>
      <c r="B2471" s="16" t="s">
        <v>5627</v>
      </c>
      <c r="C2471" s="21">
        <f>1/COUNTIF(B:B,'Store Data - 2017'!$B2471)</f>
        <v>0.25</v>
      </c>
      <c r="D2471" s="17">
        <v>42995</v>
      </c>
      <c r="E2471" s="17">
        <v>43000</v>
      </c>
      <c r="F2471" s="22" t="str">
        <f>TEXT('Store Data - 2017'!$D2471,"mmmm")</f>
        <v>September</v>
      </c>
      <c r="G2471" s="22" t="str">
        <f>TEXT('Store Data - 2017'!$D2471,"dddd")</f>
        <v>Sunday</v>
      </c>
      <c r="H2471" s="16" t="s">
        <v>35</v>
      </c>
      <c r="I2471" s="16" t="s">
        <v>932</v>
      </c>
      <c r="J2471" s="16" t="s">
        <v>933</v>
      </c>
      <c r="K2471" s="21">
        <f>1/COUNTIF(J:J,'Store Data - 2017'!$J2471)</f>
        <v>9.0909090909090912E-2</v>
      </c>
      <c r="L2471" s="16" t="s">
        <v>48</v>
      </c>
      <c r="M2471" s="16" t="s">
        <v>26</v>
      </c>
      <c r="N2471" s="16" t="s">
        <v>49</v>
      </c>
      <c r="O2471" s="16" t="s">
        <v>50</v>
      </c>
      <c r="P2471" s="16">
        <v>77036</v>
      </c>
      <c r="Q2471" s="16" t="s">
        <v>51</v>
      </c>
      <c r="R2471" s="16" t="s">
        <v>3483</v>
      </c>
      <c r="S2471" s="16" t="s">
        <v>42</v>
      </c>
      <c r="T2471" s="16" t="s">
        <v>43</v>
      </c>
      <c r="U2471" s="16" t="s">
        <v>3484</v>
      </c>
      <c r="V2471" s="18">
        <v>318.43</v>
      </c>
      <c r="W2471" s="16">
        <v>5</v>
      </c>
      <c r="X2471" s="16">
        <v>0.3</v>
      </c>
      <c r="Y2471" s="18">
        <v>-77.332999999999998</v>
      </c>
    </row>
    <row r="2472" spans="1:25" x14ac:dyDescent="0.3">
      <c r="A2472" s="13">
        <v>7452</v>
      </c>
      <c r="B2472" s="13" t="s">
        <v>5627</v>
      </c>
      <c r="C2472" s="21">
        <f>1/COUNTIF(B:B,'Store Data - 2017'!$B2472)</f>
        <v>0.25</v>
      </c>
      <c r="D2472" s="14">
        <v>42995</v>
      </c>
      <c r="E2472" s="14">
        <v>43000</v>
      </c>
      <c r="F2472" s="22" t="str">
        <f>TEXT('Store Data - 2017'!$D2472,"mmmm")</f>
        <v>September</v>
      </c>
      <c r="G2472" s="22" t="str">
        <f>TEXT('Store Data - 2017'!$D2472,"dddd")</f>
        <v>Sunday</v>
      </c>
      <c r="H2472" s="13" t="s">
        <v>35</v>
      </c>
      <c r="I2472" s="13" t="s">
        <v>932</v>
      </c>
      <c r="J2472" s="13" t="s">
        <v>933</v>
      </c>
      <c r="K2472" s="21">
        <f>1/COUNTIF(J:J,'Store Data - 2017'!$J2472)</f>
        <v>9.0909090909090912E-2</v>
      </c>
      <c r="L2472" s="13" t="s">
        <v>48</v>
      </c>
      <c r="M2472" s="13" t="s">
        <v>26</v>
      </c>
      <c r="N2472" s="13" t="s">
        <v>49</v>
      </c>
      <c r="O2472" s="13" t="s">
        <v>50</v>
      </c>
      <c r="P2472" s="13">
        <v>77036</v>
      </c>
      <c r="Q2472" s="13" t="s">
        <v>51</v>
      </c>
      <c r="R2472" s="13" t="s">
        <v>5628</v>
      </c>
      <c r="S2472" s="13" t="s">
        <v>31</v>
      </c>
      <c r="T2472" s="13" t="s">
        <v>84</v>
      </c>
      <c r="U2472" s="13" t="s">
        <v>5629</v>
      </c>
      <c r="V2472" s="15">
        <v>5.8</v>
      </c>
      <c r="W2472" s="13">
        <v>5</v>
      </c>
      <c r="X2472" s="13">
        <v>0.8</v>
      </c>
      <c r="Y2472" s="15">
        <v>-10.15</v>
      </c>
    </row>
    <row r="2473" spans="1:25" x14ac:dyDescent="0.3">
      <c r="A2473" s="16">
        <v>7453</v>
      </c>
      <c r="B2473" s="16" t="s">
        <v>5627</v>
      </c>
      <c r="C2473" s="21">
        <f>1/COUNTIF(B:B,'Store Data - 2017'!$B2473)</f>
        <v>0.25</v>
      </c>
      <c r="D2473" s="17">
        <v>42995</v>
      </c>
      <c r="E2473" s="17">
        <v>43000</v>
      </c>
      <c r="F2473" s="22" t="str">
        <f>TEXT('Store Data - 2017'!$D2473,"mmmm")</f>
        <v>September</v>
      </c>
      <c r="G2473" s="22" t="str">
        <f>TEXT('Store Data - 2017'!$D2473,"dddd")</f>
        <v>Sunday</v>
      </c>
      <c r="H2473" s="16" t="s">
        <v>35</v>
      </c>
      <c r="I2473" s="16" t="s">
        <v>932</v>
      </c>
      <c r="J2473" s="16" t="s">
        <v>933</v>
      </c>
      <c r="K2473" s="21">
        <f>1/COUNTIF(J:J,'Store Data - 2017'!$J2473)</f>
        <v>9.0909090909090912E-2</v>
      </c>
      <c r="L2473" s="16" t="s">
        <v>48</v>
      </c>
      <c r="M2473" s="16" t="s">
        <v>26</v>
      </c>
      <c r="N2473" s="16" t="s">
        <v>49</v>
      </c>
      <c r="O2473" s="16" t="s">
        <v>50</v>
      </c>
      <c r="P2473" s="16">
        <v>77036</v>
      </c>
      <c r="Q2473" s="16" t="s">
        <v>51</v>
      </c>
      <c r="R2473" s="16" t="s">
        <v>5420</v>
      </c>
      <c r="S2473" s="16" t="s">
        <v>61</v>
      </c>
      <c r="T2473" s="16" t="s">
        <v>62</v>
      </c>
      <c r="U2473" s="16" t="s">
        <v>5421</v>
      </c>
      <c r="V2473" s="18">
        <v>1415.76</v>
      </c>
      <c r="W2473" s="16">
        <v>6</v>
      </c>
      <c r="X2473" s="16">
        <v>0.2</v>
      </c>
      <c r="Y2473" s="18">
        <v>88.484999999999999</v>
      </c>
    </row>
    <row r="2474" spans="1:25" x14ac:dyDescent="0.3">
      <c r="A2474" s="13">
        <v>7454</v>
      </c>
      <c r="B2474" s="13" t="s">
        <v>5630</v>
      </c>
      <c r="C2474" s="21">
        <f>1/COUNTIF(B:B,'Store Data - 2017'!$B2474)</f>
        <v>1</v>
      </c>
      <c r="D2474" s="14">
        <v>42911</v>
      </c>
      <c r="E2474" s="14">
        <v>42917</v>
      </c>
      <c r="F2474" s="22" t="str">
        <f>TEXT('Store Data - 2017'!$D2474,"mmmm")</f>
        <v>June</v>
      </c>
      <c r="G2474" s="22" t="str">
        <f>TEXT('Store Data - 2017'!$D2474,"dddd")</f>
        <v>Sunday</v>
      </c>
      <c r="H2474" s="13" t="s">
        <v>22</v>
      </c>
      <c r="I2474" s="13" t="s">
        <v>2714</v>
      </c>
      <c r="J2474" s="13" t="s">
        <v>2715</v>
      </c>
      <c r="K2474" s="21">
        <f>1/COUNTIF(J:J,'Store Data - 2017'!$J2474)</f>
        <v>0.5</v>
      </c>
      <c r="L2474" s="13" t="s">
        <v>25</v>
      </c>
      <c r="M2474" s="13" t="s">
        <v>26</v>
      </c>
      <c r="N2474" s="13" t="s">
        <v>5631</v>
      </c>
      <c r="O2474" s="13" t="s">
        <v>59</v>
      </c>
      <c r="P2474" s="13">
        <v>60440</v>
      </c>
      <c r="Q2474" s="13" t="s">
        <v>51</v>
      </c>
      <c r="R2474" s="13" t="s">
        <v>1769</v>
      </c>
      <c r="S2474" s="13" t="s">
        <v>61</v>
      </c>
      <c r="T2474" s="13" t="s">
        <v>62</v>
      </c>
      <c r="U2474" s="13" t="s">
        <v>1770</v>
      </c>
      <c r="V2474" s="15">
        <v>148.47999999999999</v>
      </c>
      <c r="W2474" s="13">
        <v>2</v>
      </c>
      <c r="X2474" s="13">
        <v>0.2</v>
      </c>
      <c r="Y2474" s="15">
        <v>16.704000000000001</v>
      </c>
    </row>
    <row r="2475" spans="1:25" x14ac:dyDescent="0.3">
      <c r="A2475" s="16">
        <v>7468</v>
      </c>
      <c r="B2475" s="16" t="s">
        <v>5632</v>
      </c>
      <c r="C2475" s="21">
        <f>1/COUNTIF(B:B,'Store Data - 2017'!$B2475)</f>
        <v>1</v>
      </c>
      <c r="D2475" s="17">
        <v>43050</v>
      </c>
      <c r="E2475" s="17">
        <v>43054</v>
      </c>
      <c r="F2475" s="22" t="str">
        <f>TEXT('Store Data - 2017'!$D2475,"mmmm")</f>
        <v>November</v>
      </c>
      <c r="G2475" s="22" t="str">
        <f>TEXT('Store Data - 2017'!$D2475,"dddd")</f>
        <v>Saturday</v>
      </c>
      <c r="H2475" s="16" t="s">
        <v>35</v>
      </c>
      <c r="I2475" s="16" t="s">
        <v>5412</v>
      </c>
      <c r="J2475" s="16" t="s">
        <v>5413</v>
      </c>
      <c r="K2475" s="21">
        <f>1/COUNTIF(J:J,'Store Data - 2017'!$J2475)</f>
        <v>0.5</v>
      </c>
      <c r="L2475" s="16" t="s">
        <v>48</v>
      </c>
      <c r="M2475" s="16" t="s">
        <v>26</v>
      </c>
      <c r="N2475" s="16" t="s">
        <v>452</v>
      </c>
      <c r="O2475" s="16" t="s">
        <v>134</v>
      </c>
      <c r="P2475" s="16">
        <v>90045</v>
      </c>
      <c r="Q2475" s="16" t="s">
        <v>120</v>
      </c>
      <c r="R2475" s="16" t="s">
        <v>1276</v>
      </c>
      <c r="S2475" s="16" t="s">
        <v>42</v>
      </c>
      <c r="T2475" s="16" t="s">
        <v>87</v>
      </c>
      <c r="U2475" s="16" t="s">
        <v>1277</v>
      </c>
      <c r="V2475" s="18">
        <v>34.92</v>
      </c>
      <c r="W2475" s="16">
        <v>4</v>
      </c>
      <c r="X2475" s="16">
        <v>0</v>
      </c>
      <c r="Y2475" s="18">
        <v>11.8728</v>
      </c>
    </row>
    <row r="2476" spans="1:25" x14ac:dyDescent="0.3">
      <c r="A2476" s="13">
        <v>7485</v>
      </c>
      <c r="B2476" s="13" t="s">
        <v>5633</v>
      </c>
      <c r="C2476" s="21">
        <f>1/COUNTIF(B:B,'Store Data - 2017'!$B2476)</f>
        <v>0.5</v>
      </c>
      <c r="D2476" s="14">
        <v>43097</v>
      </c>
      <c r="E2476" s="14">
        <v>43102</v>
      </c>
      <c r="F2476" s="22" t="str">
        <f>TEXT('Store Data - 2017'!$D2476,"mmmm")</f>
        <v>December</v>
      </c>
      <c r="G2476" s="22" t="str">
        <f>TEXT('Store Data - 2017'!$D2476,"dddd")</f>
        <v>Thursday</v>
      </c>
      <c r="H2476" s="13" t="s">
        <v>22</v>
      </c>
      <c r="I2476" s="13" t="s">
        <v>92</v>
      </c>
      <c r="J2476" s="13" t="s">
        <v>93</v>
      </c>
      <c r="K2476" s="21">
        <f>1/COUNTIF(J:J,'Store Data - 2017'!$J2476)</f>
        <v>0.1</v>
      </c>
      <c r="L2476" s="13" t="s">
        <v>48</v>
      </c>
      <c r="M2476" s="13" t="s">
        <v>26</v>
      </c>
      <c r="N2476" s="13" t="s">
        <v>3952</v>
      </c>
      <c r="O2476" s="13" t="s">
        <v>3953</v>
      </c>
      <c r="P2476" s="13">
        <v>58103</v>
      </c>
      <c r="Q2476" s="13" t="s">
        <v>51</v>
      </c>
      <c r="R2476" s="13" t="s">
        <v>5634</v>
      </c>
      <c r="S2476" s="13" t="s">
        <v>31</v>
      </c>
      <c r="T2476" s="13" t="s">
        <v>146</v>
      </c>
      <c r="U2476" s="13" t="s">
        <v>1157</v>
      </c>
      <c r="V2476" s="15">
        <v>2.48</v>
      </c>
      <c r="W2476" s="13">
        <v>1</v>
      </c>
      <c r="X2476" s="13">
        <v>0</v>
      </c>
      <c r="Y2476" s="15">
        <v>0.86799999999999999</v>
      </c>
    </row>
    <row r="2477" spans="1:25" x14ac:dyDescent="0.3">
      <c r="A2477" s="16">
        <v>7486</v>
      </c>
      <c r="B2477" s="16" t="s">
        <v>5633</v>
      </c>
      <c r="C2477" s="21">
        <f>1/COUNTIF(B:B,'Store Data - 2017'!$B2477)</f>
        <v>0.5</v>
      </c>
      <c r="D2477" s="17">
        <v>43097</v>
      </c>
      <c r="E2477" s="17">
        <v>43102</v>
      </c>
      <c r="F2477" s="22" t="str">
        <f>TEXT('Store Data - 2017'!$D2477,"mmmm")</f>
        <v>December</v>
      </c>
      <c r="G2477" s="22" t="str">
        <f>TEXT('Store Data - 2017'!$D2477,"dddd")</f>
        <v>Thursday</v>
      </c>
      <c r="H2477" s="16" t="s">
        <v>22</v>
      </c>
      <c r="I2477" s="16" t="s">
        <v>92</v>
      </c>
      <c r="J2477" s="16" t="s">
        <v>93</v>
      </c>
      <c r="K2477" s="21">
        <f>1/COUNTIF(J:J,'Store Data - 2017'!$J2477)</f>
        <v>0.1</v>
      </c>
      <c r="L2477" s="16" t="s">
        <v>48</v>
      </c>
      <c r="M2477" s="16" t="s">
        <v>26</v>
      </c>
      <c r="N2477" s="16" t="s">
        <v>3952</v>
      </c>
      <c r="O2477" s="16" t="s">
        <v>3953</v>
      </c>
      <c r="P2477" s="16">
        <v>58103</v>
      </c>
      <c r="Q2477" s="16" t="s">
        <v>51</v>
      </c>
      <c r="R2477" s="16" t="s">
        <v>4235</v>
      </c>
      <c r="S2477" s="16" t="s">
        <v>31</v>
      </c>
      <c r="T2477" s="16" t="s">
        <v>84</v>
      </c>
      <c r="U2477" s="16" t="s">
        <v>4236</v>
      </c>
      <c r="V2477" s="18">
        <v>25.9</v>
      </c>
      <c r="W2477" s="16">
        <v>5</v>
      </c>
      <c r="X2477" s="16">
        <v>0</v>
      </c>
      <c r="Y2477" s="18">
        <v>12.691000000000001</v>
      </c>
    </row>
    <row r="2478" spans="1:25" x14ac:dyDescent="0.3">
      <c r="A2478" s="13">
        <v>7490</v>
      </c>
      <c r="B2478" s="13" t="s">
        <v>5635</v>
      </c>
      <c r="C2478" s="21">
        <f>1/COUNTIF(B:B,'Store Data - 2017'!$B2478)</f>
        <v>1</v>
      </c>
      <c r="D2478" s="14">
        <v>43044</v>
      </c>
      <c r="E2478" s="14">
        <v>43048</v>
      </c>
      <c r="F2478" s="22" t="str">
        <f>TEXT('Store Data - 2017'!$D2478,"mmmm")</f>
        <v>November</v>
      </c>
      <c r="G2478" s="22" t="str">
        <f>TEXT('Store Data - 2017'!$D2478,"dddd")</f>
        <v>Sunday</v>
      </c>
      <c r="H2478" s="13" t="s">
        <v>22</v>
      </c>
      <c r="I2478" s="13" t="s">
        <v>5636</v>
      </c>
      <c r="J2478" s="13" t="s">
        <v>5637</v>
      </c>
      <c r="K2478" s="21">
        <f>1/COUNTIF(J:J,'Store Data - 2017'!$J2478)</f>
        <v>1</v>
      </c>
      <c r="L2478" s="13" t="s">
        <v>25</v>
      </c>
      <c r="M2478" s="13" t="s">
        <v>26</v>
      </c>
      <c r="N2478" s="13" t="s">
        <v>876</v>
      </c>
      <c r="O2478" s="13" t="s">
        <v>134</v>
      </c>
      <c r="P2478" s="13">
        <v>92105</v>
      </c>
      <c r="Q2478" s="13" t="s">
        <v>120</v>
      </c>
      <c r="R2478" s="13" t="s">
        <v>1237</v>
      </c>
      <c r="S2478" s="13" t="s">
        <v>31</v>
      </c>
      <c r="T2478" s="13" t="s">
        <v>32</v>
      </c>
      <c r="U2478" s="13" t="s">
        <v>1238</v>
      </c>
      <c r="V2478" s="15">
        <v>12.96</v>
      </c>
      <c r="W2478" s="13">
        <v>2</v>
      </c>
      <c r="X2478" s="13">
        <v>0</v>
      </c>
      <c r="Y2478" s="15">
        <v>6.2207999999999997</v>
      </c>
    </row>
    <row r="2479" spans="1:25" x14ac:dyDescent="0.3">
      <c r="A2479" s="16">
        <v>7492</v>
      </c>
      <c r="B2479" s="16" t="s">
        <v>5638</v>
      </c>
      <c r="C2479" s="21">
        <f>1/COUNTIF(B:B,'Store Data - 2017'!$B2479)</f>
        <v>1</v>
      </c>
      <c r="D2479" s="17">
        <v>43055</v>
      </c>
      <c r="E2479" s="17">
        <v>43055</v>
      </c>
      <c r="F2479" s="22" t="str">
        <f>TEXT('Store Data - 2017'!$D2479,"mmmm")</f>
        <v>November</v>
      </c>
      <c r="G2479" s="22" t="str">
        <f>TEXT('Store Data - 2017'!$D2479,"dddd")</f>
        <v>Thursday</v>
      </c>
      <c r="H2479" s="16" t="s">
        <v>760</v>
      </c>
      <c r="I2479" s="16" t="s">
        <v>2093</v>
      </c>
      <c r="J2479" s="16" t="s">
        <v>2094</v>
      </c>
      <c r="K2479" s="21">
        <f>1/COUNTIF(J:J,'Store Data - 2017'!$J2479)</f>
        <v>0.25</v>
      </c>
      <c r="L2479" s="16" t="s">
        <v>25</v>
      </c>
      <c r="M2479" s="16" t="s">
        <v>26</v>
      </c>
      <c r="N2479" s="16" t="s">
        <v>5639</v>
      </c>
      <c r="O2479" s="16" t="s">
        <v>127</v>
      </c>
      <c r="P2479" s="16">
        <v>13501</v>
      </c>
      <c r="Q2479" s="16" t="s">
        <v>40</v>
      </c>
      <c r="R2479" s="16" t="s">
        <v>5640</v>
      </c>
      <c r="S2479" s="16" t="s">
        <v>61</v>
      </c>
      <c r="T2479" s="16" t="s">
        <v>62</v>
      </c>
      <c r="U2479" s="16" t="s">
        <v>5641</v>
      </c>
      <c r="V2479" s="18">
        <v>119.94</v>
      </c>
      <c r="W2479" s="16">
        <v>6</v>
      </c>
      <c r="X2479" s="16">
        <v>0</v>
      </c>
      <c r="Y2479" s="18">
        <v>5.9969999999999999</v>
      </c>
    </row>
    <row r="2480" spans="1:25" x14ac:dyDescent="0.3">
      <c r="A2480" s="13">
        <v>7493</v>
      </c>
      <c r="B2480" s="13" t="s">
        <v>5642</v>
      </c>
      <c r="C2480" s="21">
        <f>1/COUNTIF(B:B,'Store Data - 2017'!$B2480)</f>
        <v>0.33333333333333331</v>
      </c>
      <c r="D2480" s="14">
        <v>42989</v>
      </c>
      <c r="E2480" s="14">
        <v>42994</v>
      </c>
      <c r="F2480" s="22" t="str">
        <f>TEXT('Store Data - 2017'!$D2480,"mmmm")</f>
        <v>September</v>
      </c>
      <c r="G2480" s="22" t="str">
        <f>TEXT('Store Data - 2017'!$D2480,"dddd")</f>
        <v>Monday</v>
      </c>
      <c r="H2480" s="13" t="s">
        <v>22</v>
      </c>
      <c r="I2480" s="13" t="s">
        <v>3683</v>
      </c>
      <c r="J2480" s="13" t="s">
        <v>3684</v>
      </c>
      <c r="K2480" s="21">
        <f>1/COUNTIF(J:J,'Store Data - 2017'!$J2480)</f>
        <v>0.14285714285714285</v>
      </c>
      <c r="L2480" s="13" t="s">
        <v>25</v>
      </c>
      <c r="M2480" s="13" t="s">
        <v>26</v>
      </c>
      <c r="N2480" s="13" t="s">
        <v>49</v>
      </c>
      <c r="O2480" s="13" t="s">
        <v>50</v>
      </c>
      <c r="P2480" s="13">
        <v>77070</v>
      </c>
      <c r="Q2480" s="13" t="s">
        <v>51</v>
      </c>
      <c r="R2480" s="13" t="s">
        <v>3281</v>
      </c>
      <c r="S2480" s="13" t="s">
        <v>31</v>
      </c>
      <c r="T2480" s="13" t="s">
        <v>32</v>
      </c>
      <c r="U2480" s="13" t="s">
        <v>3282</v>
      </c>
      <c r="V2480" s="15">
        <v>10.272</v>
      </c>
      <c r="W2480" s="13">
        <v>3</v>
      </c>
      <c r="X2480" s="13">
        <v>0.2</v>
      </c>
      <c r="Y2480" s="15">
        <v>3.21</v>
      </c>
    </row>
    <row r="2481" spans="1:25" x14ac:dyDescent="0.3">
      <c r="A2481" s="16">
        <v>7494</v>
      </c>
      <c r="B2481" s="16" t="s">
        <v>5642</v>
      </c>
      <c r="C2481" s="21">
        <f>1/COUNTIF(B:B,'Store Data - 2017'!$B2481)</f>
        <v>0.33333333333333331</v>
      </c>
      <c r="D2481" s="17">
        <v>42989</v>
      </c>
      <c r="E2481" s="17">
        <v>42994</v>
      </c>
      <c r="F2481" s="22" t="str">
        <f>TEXT('Store Data - 2017'!$D2481,"mmmm")</f>
        <v>September</v>
      </c>
      <c r="G2481" s="22" t="str">
        <f>TEXT('Store Data - 2017'!$D2481,"dddd")</f>
        <v>Monday</v>
      </c>
      <c r="H2481" s="16" t="s">
        <v>22</v>
      </c>
      <c r="I2481" s="16" t="s">
        <v>3683</v>
      </c>
      <c r="J2481" s="16" t="s">
        <v>3684</v>
      </c>
      <c r="K2481" s="21">
        <f>1/COUNTIF(J:J,'Store Data - 2017'!$J2481)</f>
        <v>0.14285714285714285</v>
      </c>
      <c r="L2481" s="16" t="s">
        <v>25</v>
      </c>
      <c r="M2481" s="16" t="s">
        <v>26</v>
      </c>
      <c r="N2481" s="16" t="s">
        <v>49</v>
      </c>
      <c r="O2481" s="16" t="s">
        <v>50</v>
      </c>
      <c r="P2481" s="16">
        <v>77070</v>
      </c>
      <c r="Q2481" s="16" t="s">
        <v>51</v>
      </c>
      <c r="R2481" s="16" t="s">
        <v>5643</v>
      </c>
      <c r="S2481" s="16" t="s">
        <v>42</v>
      </c>
      <c r="T2481" s="16" t="s">
        <v>251</v>
      </c>
      <c r="U2481" s="16" t="s">
        <v>5644</v>
      </c>
      <c r="V2481" s="18">
        <v>512.19000000000005</v>
      </c>
      <c r="W2481" s="16">
        <v>5</v>
      </c>
      <c r="X2481" s="16">
        <v>0.3</v>
      </c>
      <c r="Y2481" s="18">
        <v>-65.852999999999994</v>
      </c>
    </row>
    <row r="2482" spans="1:25" x14ac:dyDescent="0.3">
      <c r="A2482" s="13">
        <v>7495</v>
      </c>
      <c r="B2482" s="13" t="s">
        <v>5642</v>
      </c>
      <c r="C2482" s="21">
        <f>1/COUNTIF(B:B,'Store Data - 2017'!$B2482)</f>
        <v>0.33333333333333331</v>
      </c>
      <c r="D2482" s="14">
        <v>42989</v>
      </c>
      <c r="E2482" s="14">
        <v>42994</v>
      </c>
      <c r="F2482" s="22" t="str">
        <f>TEXT('Store Data - 2017'!$D2482,"mmmm")</f>
        <v>September</v>
      </c>
      <c r="G2482" s="22" t="str">
        <f>TEXT('Store Data - 2017'!$D2482,"dddd")</f>
        <v>Monday</v>
      </c>
      <c r="H2482" s="13" t="s">
        <v>22</v>
      </c>
      <c r="I2482" s="13" t="s">
        <v>3683</v>
      </c>
      <c r="J2482" s="13" t="s">
        <v>3684</v>
      </c>
      <c r="K2482" s="21">
        <f>1/COUNTIF(J:J,'Store Data - 2017'!$J2482)</f>
        <v>0.14285714285714285</v>
      </c>
      <c r="L2482" s="13" t="s">
        <v>25</v>
      </c>
      <c r="M2482" s="13" t="s">
        <v>26</v>
      </c>
      <c r="N2482" s="13" t="s">
        <v>49</v>
      </c>
      <c r="O2482" s="13" t="s">
        <v>50</v>
      </c>
      <c r="P2482" s="13">
        <v>77070</v>
      </c>
      <c r="Q2482" s="13" t="s">
        <v>51</v>
      </c>
      <c r="R2482" s="13" t="s">
        <v>4477</v>
      </c>
      <c r="S2482" s="13" t="s">
        <v>31</v>
      </c>
      <c r="T2482" s="13" t="s">
        <v>190</v>
      </c>
      <c r="U2482" s="13" t="s">
        <v>4478</v>
      </c>
      <c r="V2482" s="15">
        <v>1.556</v>
      </c>
      <c r="W2482" s="13">
        <v>2</v>
      </c>
      <c r="X2482" s="13">
        <v>0.8</v>
      </c>
      <c r="Y2482" s="15">
        <v>-4.2012</v>
      </c>
    </row>
    <row r="2483" spans="1:25" x14ac:dyDescent="0.3">
      <c r="A2483" s="16">
        <v>7496</v>
      </c>
      <c r="B2483" s="16" t="s">
        <v>5645</v>
      </c>
      <c r="C2483" s="21">
        <f>1/COUNTIF(B:B,'Store Data - 2017'!$B2483)</f>
        <v>0.14285714285714285</v>
      </c>
      <c r="D2483" s="17">
        <v>42930</v>
      </c>
      <c r="E2483" s="17">
        <v>42934</v>
      </c>
      <c r="F2483" s="22" t="str">
        <f>TEXT('Store Data - 2017'!$D2483,"mmmm")</f>
        <v>July</v>
      </c>
      <c r="G2483" s="22" t="str">
        <f>TEXT('Store Data - 2017'!$D2483,"dddd")</f>
        <v>Friday</v>
      </c>
      <c r="H2483" s="16" t="s">
        <v>22</v>
      </c>
      <c r="I2483" s="16" t="s">
        <v>2656</v>
      </c>
      <c r="J2483" s="16" t="s">
        <v>2657</v>
      </c>
      <c r="K2483" s="21">
        <f>1/COUNTIF(J:J,'Store Data - 2017'!$J2483)</f>
        <v>9.0909090909090912E-2</v>
      </c>
      <c r="L2483" s="16" t="s">
        <v>25</v>
      </c>
      <c r="M2483" s="16" t="s">
        <v>26</v>
      </c>
      <c r="N2483" s="16" t="s">
        <v>1533</v>
      </c>
      <c r="O2483" s="16" t="s">
        <v>134</v>
      </c>
      <c r="P2483" s="16">
        <v>92683</v>
      </c>
      <c r="Q2483" s="16" t="s">
        <v>120</v>
      </c>
      <c r="R2483" s="16" t="s">
        <v>4326</v>
      </c>
      <c r="S2483" s="16" t="s">
        <v>31</v>
      </c>
      <c r="T2483" s="16" t="s">
        <v>84</v>
      </c>
      <c r="U2483" s="16" t="s">
        <v>4327</v>
      </c>
      <c r="V2483" s="18">
        <v>4.4480000000000004</v>
      </c>
      <c r="W2483" s="16">
        <v>2</v>
      </c>
      <c r="X2483" s="16">
        <v>0.2</v>
      </c>
      <c r="Y2483" s="18">
        <v>1.4456</v>
      </c>
    </row>
    <row r="2484" spans="1:25" x14ac:dyDescent="0.3">
      <c r="A2484" s="13">
        <v>7497</v>
      </c>
      <c r="B2484" s="13" t="s">
        <v>5645</v>
      </c>
      <c r="C2484" s="21">
        <f>1/COUNTIF(B:B,'Store Data - 2017'!$B2484)</f>
        <v>0.14285714285714285</v>
      </c>
      <c r="D2484" s="14">
        <v>42930</v>
      </c>
      <c r="E2484" s="14">
        <v>42934</v>
      </c>
      <c r="F2484" s="22" t="str">
        <f>TEXT('Store Data - 2017'!$D2484,"mmmm")</f>
        <v>July</v>
      </c>
      <c r="G2484" s="22" t="str">
        <f>TEXT('Store Data - 2017'!$D2484,"dddd")</f>
        <v>Friday</v>
      </c>
      <c r="H2484" s="13" t="s">
        <v>22</v>
      </c>
      <c r="I2484" s="13" t="s">
        <v>2656</v>
      </c>
      <c r="J2484" s="13" t="s">
        <v>2657</v>
      </c>
      <c r="K2484" s="21">
        <f>1/COUNTIF(J:J,'Store Data - 2017'!$J2484)</f>
        <v>9.0909090909090912E-2</v>
      </c>
      <c r="L2484" s="13" t="s">
        <v>25</v>
      </c>
      <c r="M2484" s="13" t="s">
        <v>26</v>
      </c>
      <c r="N2484" s="13" t="s">
        <v>1533</v>
      </c>
      <c r="O2484" s="13" t="s">
        <v>134</v>
      </c>
      <c r="P2484" s="13">
        <v>92683</v>
      </c>
      <c r="Q2484" s="13" t="s">
        <v>120</v>
      </c>
      <c r="R2484" s="13" t="s">
        <v>1048</v>
      </c>
      <c r="S2484" s="13" t="s">
        <v>42</v>
      </c>
      <c r="T2484" s="13" t="s">
        <v>87</v>
      </c>
      <c r="U2484" s="13" t="s">
        <v>1049</v>
      </c>
      <c r="V2484" s="15">
        <v>276.69</v>
      </c>
      <c r="W2484" s="13">
        <v>3</v>
      </c>
      <c r="X2484" s="13">
        <v>0</v>
      </c>
      <c r="Y2484" s="15">
        <v>49.804200000000002</v>
      </c>
    </row>
    <row r="2485" spans="1:25" x14ac:dyDescent="0.3">
      <c r="A2485" s="16">
        <v>7498</v>
      </c>
      <c r="B2485" s="16" t="s">
        <v>5645</v>
      </c>
      <c r="C2485" s="21">
        <f>1/COUNTIF(B:B,'Store Data - 2017'!$B2485)</f>
        <v>0.14285714285714285</v>
      </c>
      <c r="D2485" s="17">
        <v>42930</v>
      </c>
      <c r="E2485" s="17">
        <v>42934</v>
      </c>
      <c r="F2485" s="22" t="str">
        <f>TEXT('Store Data - 2017'!$D2485,"mmmm")</f>
        <v>July</v>
      </c>
      <c r="G2485" s="22" t="str">
        <f>TEXT('Store Data - 2017'!$D2485,"dddd")</f>
        <v>Friday</v>
      </c>
      <c r="H2485" s="16" t="s">
        <v>22</v>
      </c>
      <c r="I2485" s="16" t="s">
        <v>2656</v>
      </c>
      <c r="J2485" s="16" t="s">
        <v>2657</v>
      </c>
      <c r="K2485" s="21">
        <f>1/COUNTIF(J:J,'Store Data - 2017'!$J2485)</f>
        <v>9.0909090909090912E-2</v>
      </c>
      <c r="L2485" s="16" t="s">
        <v>25</v>
      </c>
      <c r="M2485" s="16" t="s">
        <v>26</v>
      </c>
      <c r="N2485" s="16" t="s">
        <v>1533</v>
      </c>
      <c r="O2485" s="16" t="s">
        <v>134</v>
      </c>
      <c r="P2485" s="16">
        <v>92683</v>
      </c>
      <c r="Q2485" s="16" t="s">
        <v>120</v>
      </c>
      <c r="R2485" s="16" t="s">
        <v>5646</v>
      </c>
      <c r="S2485" s="16" t="s">
        <v>31</v>
      </c>
      <c r="T2485" s="16" t="s">
        <v>172</v>
      </c>
      <c r="U2485" s="16" t="s">
        <v>5647</v>
      </c>
      <c r="V2485" s="18">
        <v>4.96</v>
      </c>
      <c r="W2485" s="16">
        <v>4</v>
      </c>
      <c r="X2485" s="16">
        <v>0</v>
      </c>
      <c r="Y2485" s="18">
        <v>2.3311999999999999</v>
      </c>
    </row>
    <row r="2486" spans="1:25" x14ac:dyDescent="0.3">
      <c r="A2486" s="13">
        <v>7499</v>
      </c>
      <c r="B2486" s="13" t="s">
        <v>5645</v>
      </c>
      <c r="C2486" s="21">
        <f>1/COUNTIF(B:B,'Store Data - 2017'!$B2486)</f>
        <v>0.14285714285714285</v>
      </c>
      <c r="D2486" s="14">
        <v>42930</v>
      </c>
      <c r="E2486" s="14">
        <v>42934</v>
      </c>
      <c r="F2486" s="22" t="str">
        <f>TEXT('Store Data - 2017'!$D2486,"mmmm")</f>
        <v>July</v>
      </c>
      <c r="G2486" s="22" t="str">
        <f>TEXT('Store Data - 2017'!$D2486,"dddd")</f>
        <v>Friday</v>
      </c>
      <c r="H2486" s="13" t="s">
        <v>22</v>
      </c>
      <c r="I2486" s="13" t="s">
        <v>2656</v>
      </c>
      <c r="J2486" s="13" t="s">
        <v>2657</v>
      </c>
      <c r="K2486" s="21">
        <f>1/COUNTIF(J:J,'Store Data - 2017'!$J2486)</f>
        <v>9.0909090909090912E-2</v>
      </c>
      <c r="L2486" s="13" t="s">
        <v>25</v>
      </c>
      <c r="M2486" s="13" t="s">
        <v>26</v>
      </c>
      <c r="N2486" s="13" t="s">
        <v>1533</v>
      </c>
      <c r="O2486" s="13" t="s">
        <v>134</v>
      </c>
      <c r="P2486" s="13">
        <v>92683</v>
      </c>
      <c r="Q2486" s="13" t="s">
        <v>120</v>
      </c>
      <c r="R2486" s="13" t="s">
        <v>5648</v>
      </c>
      <c r="S2486" s="13" t="s">
        <v>31</v>
      </c>
      <c r="T2486" s="13" t="s">
        <v>146</v>
      </c>
      <c r="U2486" s="13" t="s">
        <v>5649</v>
      </c>
      <c r="V2486" s="15">
        <v>71.92</v>
      </c>
      <c r="W2486" s="13">
        <v>4</v>
      </c>
      <c r="X2486" s="13">
        <v>0</v>
      </c>
      <c r="Y2486" s="15">
        <v>20.8568</v>
      </c>
    </row>
    <row r="2487" spans="1:25" x14ac:dyDescent="0.3">
      <c r="A2487" s="16">
        <v>7500</v>
      </c>
      <c r="B2487" s="16" t="s">
        <v>5645</v>
      </c>
      <c r="C2487" s="21">
        <f>1/COUNTIF(B:B,'Store Data - 2017'!$B2487)</f>
        <v>0.14285714285714285</v>
      </c>
      <c r="D2487" s="17">
        <v>42930</v>
      </c>
      <c r="E2487" s="17">
        <v>42934</v>
      </c>
      <c r="F2487" s="22" t="str">
        <f>TEXT('Store Data - 2017'!$D2487,"mmmm")</f>
        <v>July</v>
      </c>
      <c r="G2487" s="22" t="str">
        <f>TEXT('Store Data - 2017'!$D2487,"dddd")</f>
        <v>Friday</v>
      </c>
      <c r="H2487" s="16" t="s">
        <v>22</v>
      </c>
      <c r="I2487" s="16" t="s">
        <v>2656</v>
      </c>
      <c r="J2487" s="16" t="s">
        <v>2657</v>
      </c>
      <c r="K2487" s="21">
        <f>1/COUNTIF(J:J,'Store Data - 2017'!$J2487)</f>
        <v>9.0909090909090912E-2</v>
      </c>
      <c r="L2487" s="16" t="s">
        <v>25</v>
      </c>
      <c r="M2487" s="16" t="s">
        <v>26</v>
      </c>
      <c r="N2487" s="16" t="s">
        <v>1533</v>
      </c>
      <c r="O2487" s="16" t="s">
        <v>134</v>
      </c>
      <c r="P2487" s="16">
        <v>92683</v>
      </c>
      <c r="Q2487" s="16" t="s">
        <v>120</v>
      </c>
      <c r="R2487" s="16" t="s">
        <v>228</v>
      </c>
      <c r="S2487" s="16" t="s">
        <v>42</v>
      </c>
      <c r="T2487" s="16" t="s">
        <v>87</v>
      </c>
      <c r="U2487" s="16" t="s">
        <v>229</v>
      </c>
      <c r="V2487" s="18">
        <v>18.84</v>
      </c>
      <c r="W2487" s="16">
        <v>3</v>
      </c>
      <c r="X2487" s="16">
        <v>0</v>
      </c>
      <c r="Y2487" s="18">
        <v>7.9127999999999998</v>
      </c>
    </row>
    <row r="2488" spans="1:25" x14ac:dyDescent="0.3">
      <c r="A2488" s="13">
        <v>7501</v>
      </c>
      <c r="B2488" s="13" t="s">
        <v>5645</v>
      </c>
      <c r="C2488" s="21">
        <f>1/COUNTIF(B:B,'Store Data - 2017'!$B2488)</f>
        <v>0.14285714285714285</v>
      </c>
      <c r="D2488" s="14">
        <v>42930</v>
      </c>
      <c r="E2488" s="14">
        <v>42934</v>
      </c>
      <c r="F2488" s="22" t="str">
        <f>TEXT('Store Data - 2017'!$D2488,"mmmm")</f>
        <v>July</v>
      </c>
      <c r="G2488" s="22" t="str">
        <f>TEXT('Store Data - 2017'!$D2488,"dddd")</f>
        <v>Friday</v>
      </c>
      <c r="H2488" s="13" t="s">
        <v>22</v>
      </c>
      <c r="I2488" s="13" t="s">
        <v>2656</v>
      </c>
      <c r="J2488" s="13" t="s">
        <v>2657</v>
      </c>
      <c r="K2488" s="21">
        <f>1/COUNTIF(J:J,'Store Data - 2017'!$J2488)</f>
        <v>9.0909090909090912E-2</v>
      </c>
      <c r="L2488" s="13" t="s">
        <v>25</v>
      </c>
      <c r="M2488" s="13" t="s">
        <v>26</v>
      </c>
      <c r="N2488" s="13" t="s">
        <v>1533</v>
      </c>
      <c r="O2488" s="13" t="s">
        <v>134</v>
      </c>
      <c r="P2488" s="13">
        <v>92683</v>
      </c>
      <c r="Q2488" s="13" t="s">
        <v>120</v>
      </c>
      <c r="R2488" s="13" t="s">
        <v>5650</v>
      </c>
      <c r="S2488" s="13" t="s">
        <v>61</v>
      </c>
      <c r="T2488" s="13" t="s">
        <v>110</v>
      </c>
      <c r="U2488" s="13" t="s">
        <v>5651</v>
      </c>
      <c r="V2488" s="15">
        <v>140.97</v>
      </c>
      <c r="W2488" s="13">
        <v>3</v>
      </c>
      <c r="X2488" s="13">
        <v>0</v>
      </c>
      <c r="Y2488" s="15">
        <v>19.735800000000001</v>
      </c>
    </row>
    <row r="2489" spans="1:25" x14ac:dyDescent="0.3">
      <c r="A2489" s="16">
        <v>7502</v>
      </c>
      <c r="B2489" s="16" t="s">
        <v>5645</v>
      </c>
      <c r="C2489" s="21">
        <f>1/COUNTIF(B:B,'Store Data - 2017'!$B2489)</f>
        <v>0.14285714285714285</v>
      </c>
      <c r="D2489" s="17">
        <v>42930</v>
      </c>
      <c r="E2489" s="17">
        <v>42934</v>
      </c>
      <c r="F2489" s="22" t="str">
        <f>TEXT('Store Data - 2017'!$D2489,"mmmm")</f>
        <v>July</v>
      </c>
      <c r="G2489" s="22" t="str">
        <f>TEXT('Store Data - 2017'!$D2489,"dddd")</f>
        <v>Friday</v>
      </c>
      <c r="H2489" s="16" t="s">
        <v>22</v>
      </c>
      <c r="I2489" s="16" t="s">
        <v>2656</v>
      </c>
      <c r="J2489" s="16" t="s">
        <v>2657</v>
      </c>
      <c r="K2489" s="21">
        <f>1/COUNTIF(J:J,'Store Data - 2017'!$J2489)</f>
        <v>9.0909090909090912E-2</v>
      </c>
      <c r="L2489" s="16" t="s">
        <v>25</v>
      </c>
      <c r="M2489" s="16" t="s">
        <v>26</v>
      </c>
      <c r="N2489" s="16" t="s">
        <v>1533</v>
      </c>
      <c r="O2489" s="16" t="s">
        <v>134</v>
      </c>
      <c r="P2489" s="16">
        <v>92683</v>
      </c>
      <c r="Q2489" s="16" t="s">
        <v>120</v>
      </c>
      <c r="R2489" s="16" t="s">
        <v>640</v>
      </c>
      <c r="S2489" s="16" t="s">
        <v>61</v>
      </c>
      <c r="T2489" s="16" t="s">
        <v>62</v>
      </c>
      <c r="U2489" s="16" t="s">
        <v>641</v>
      </c>
      <c r="V2489" s="18">
        <v>470.37599999999998</v>
      </c>
      <c r="W2489" s="16">
        <v>3</v>
      </c>
      <c r="X2489" s="16">
        <v>0.2</v>
      </c>
      <c r="Y2489" s="18">
        <v>52.917299999999997</v>
      </c>
    </row>
    <row r="2490" spans="1:25" x14ac:dyDescent="0.3">
      <c r="A2490" s="13">
        <v>7503</v>
      </c>
      <c r="B2490" s="13" t="s">
        <v>5652</v>
      </c>
      <c r="C2490" s="21">
        <f>1/COUNTIF(B:B,'Store Data - 2017'!$B2490)</f>
        <v>0.5</v>
      </c>
      <c r="D2490" s="14">
        <v>42824</v>
      </c>
      <c r="E2490" s="14">
        <v>42824</v>
      </c>
      <c r="F2490" s="22" t="str">
        <f>TEXT('Store Data - 2017'!$D2490,"mmmm")</f>
        <v>March</v>
      </c>
      <c r="G2490" s="22" t="str">
        <f>TEXT('Store Data - 2017'!$D2490,"dddd")</f>
        <v>Thursday</v>
      </c>
      <c r="H2490" s="13" t="s">
        <v>760</v>
      </c>
      <c r="I2490" s="13" t="s">
        <v>3817</v>
      </c>
      <c r="J2490" s="13" t="s">
        <v>3818</v>
      </c>
      <c r="K2490" s="21">
        <f>1/COUNTIF(J:J,'Store Data - 2017'!$J2490)</f>
        <v>0.14285714285714285</v>
      </c>
      <c r="L2490" s="13" t="s">
        <v>25</v>
      </c>
      <c r="M2490" s="13" t="s">
        <v>26</v>
      </c>
      <c r="N2490" s="13" t="s">
        <v>452</v>
      </c>
      <c r="O2490" s="13" t="s">
        <v>134</v>
      </c>
      <c r="P2490" s="13">
        <v>90036</v>
      </c>
      <c r="Q2490" s="13" t="s">
        <v>120</v>
      </c>
      <c r="R2490" s="13" t="s">
        <v>5254</v>
      </c>
      <c r="S2490" s="13" t="s">
        <v>31</v>
      </c>
      <c r="T2490" s="13" t="s">
        <v>146</v>
      </c>
      <c r="U2490" s="13" t="s">
        <v>5255</v>
      </c>
      <c r="V2490" s="15">
        <v>6.08</v>
      </c>
      <c r="W2490" s="13">
        <v>2</v>
      </c>
      <c r="X2490" s="13">
        <v>0</v>
      </c>
      <c r="Y2490" s="15">
        <v>2.0672000000000001</v>
      </c>
    </row>
    <row r="2491" spans="1:25" x14ac:dyDescent="0.3">
      <c r="A2491" s="16">
        <v>7504</v>
      </c>
      <c r="B2491" s="16" t="s">
        <v>5652</v>
      </c>
      <c r="C2491" s="21">
        <f>1/COUNTIF(B:B,'Store Data - 2017'!$B2491)</f>
        <v>0.5</v>
      </c>
      <c r="D2491" s="17">
        <v>42824</v>
      </c>
      <c r="E2491" s="17">
        <v>42824</v>
      </c>
      <c r="F2491" s="22" t="str">
        <f>TEXT('Store Data - 2017'!$D2491,"mmmm")</f>
        <v>March</v>
      </c>
      <c r="G2491" s="22" t="str">
        <f>TEXT('Store Data - 2017'!$D2491,"dddd")</f>
        <v>Thursday</v>
      </c>
      <c r="H2491" s="16" t="s">
        <v>760</v>
      </c>
      <c r="I2491" s="16" t="s">
        <v>3817</v>
      </c>
      <c r="J2491" s="16" t="s">
        <v>3818</v>
      </c>
      <c r="K2491" s="21">
        <f>1/COUNTIF(J:J,'Store Data - 2017'!$J2491)</f>
        <v>0.14285714285714285</v>
      </c>
      <c r="L2491" s="16" t="s">
        <v>25</v>
      </c>
      <c r="M2491" s="16" t="s">
        <v>26</v>
      </c>
      <c r="N2491" s="16" t="s">
        <v>452</v>
      </c>
      <c r="O2491" s="16" t="s">
        <v>134</v>
      </c>
      <c r="P2491" s="16">
        <v>90036</v>
      </c>
      <c r="Q2491" s="16" t="s">
        <v>120</v>
      </c>
      <c r="R2491" s="16" t="s">
        <v>5367</v>
      </c>
      <c r="S2491" s="16" t="s">
        <v>61</v>
      </c>
      <c r="T2491" s="16" t="s">
        <v>62</v>
      </c>
      <c r="U2491" s="16" t="s">
        <v>5368</v>
      </c>
      <c r="V2491" s="18">
        <v>164.792</v>
      </c>
      <c r="W2491" s="16">
        <v>1</v>
      </c>
      <c r="X2491" s="16">
        <v>0.2</v>
      </c>
      <c r="Y2491" s="18">
        <v>18.539100000000001</v>
      </c>
    </row>
    <row r="2492" spans="1:25" x14ac:dyDescent="0.3">
      <c r="A2492" s="13">
        <v>7506</v>
      </c>
      <c r="B2492" s="13" t="s">
        <v>5653</v>
      </c>
      <c r="C2492" s="21">
        <f>1/COUNTIF(B:B,'Store Data - 2017'!$B2492)</f>
        <v>1</v>
      </c>
      <c r="D2492" s="14">
        <v>42894</v>
      </c>
      <c r="E2492" s="14">
        <v>42899</v>
      </c>
      <c r="F2492" s="22" t="str">
        <f>TEXT('Store Data - 2017'!$D2492,"mmmm")</f>
        <v>June</v>
      </c>
      <c r="G2492" s="22" t="str">
        <f>TEXT('Store Data - 2017'!$D2492,"dddd")</f>
        <v>Thursday</v>
      </c>
      <c r="H2492" s="13" t="s">
        <v>22</v>
      </c>
      <c r="I2492" s="13" t="s">
        <v>2311</v>
      </c>
      <c r="J2492" s="13" t="s">
        <v>2312</v>
      </c>
      <c r="K2492" s="21">
        <f>1/COUNTIF(J:J,'Store Data - 2017'!$J2492)</f>
        <v>0.5</v>
      </c>
      <c r="L2492" s="13" t="s">
        <v>25</v>
      </c>
      <c r="M2492" s="13" t="s">
        <v>26</v>
      </c>
      <c r="N2492" s="13" t="s">
        <v>2517</v>
      </c>
      <c r="O2492" s="13" t="s">
        <v>59</v>
      </c>
      <c r="P2492" s="13">
        <v>60076</v>
      </c>
      <c r="Q2492" s="13" t="s">
        <v>51</v>
      </c>
      <c r="R2492" s="13" t="s">
        <v>4768</v>
      </c>
      <c r="S2492" s="13" t="s">
        <v>31</v>
      </c>
      <c r="T2492" s="13" t="s">
        <v>84</v>
      </c>
      <c r="U2492" s="13" t="s">
        <v>4769</v>
      </c>
      <c r="V2492" s="15">
        <v>12.176</v>
      </c>
      <c r="W2492" s="13">
        <v>4</v>
      </c>
      <c r="X2492" s="13">
        <v>0.8</v>
      </c>
      <c r="Y2492" s="15">
        <v>-18.872800000000002</v>
      </c>
    </row>
    <row r="2493" spans="1:25" x14ac:dyDescent="0.3">
      <c r="A2493" s="16">
        <v>7509</v>
      </c>
      <c r="B2493" s="16" t="s">
        <v>5654</v>
      </c>
      <c r="C2493" s="21">
        <f>1/COUNTIF(B:B,'Store Data - 2017'!$B2493)</f>
        <v>0.16666666666666666</v>
      </c>
      <c r="D2493" s="17">
        <v>42930</v>
      </c>
      <c r="E2493" s="17">
        <v>42934</v>
      </c>
      <c r="F2493" s="22" t="str">
        <f>TEXT('Store Data - 2017'!$D2493,"mmmm")</f>
        <v>July</v>
      </c>
      <c r="G2493" s="22" t="str">
        <f>TEXT('Store Data - 2017'!$D2493,"dddd")</f>
        <v>Friday</v>
      </c>
      <c r="H2493" s="16" t="s">
        <v>22</v>
      </c>
      <c r="I2493" s="16" t="s">
        <v>693</v>
      </c>
      <c r="J2493" s="16" t="s">
        <v>694</v>
      </c>
      <c r="K2493" s="21">
        <f>1/COUNTIF(J:J,'Store Data - 2017'!$J2493)</f>
        <v>0.05</v>
      </c>
      <c r="L2493" s="16" t="s">
        <v>25</v>
      </c>
      <c r="M2493" s="16" t="s">
        <v>26</v>
      </c>
      <c r="N2493" s="16" t="s">
        <v>165</v>
      </c>
      <c r="O2493" s="16" t="s">
        <v>166</v>
      </c>
      <c r="P2493" s="16">
        <v>43229</v>
      </c>
      <c r="Q2493" s="16" t="s">
        <v>40</v>
      </c>
      <c r="R2493" s="16" t="s">
        <v>5655</v>
      </c>
      <c r="S2493" s="16" t="s">
        <v>31</v>
      </c>
      <c r="T2493" s="16" t="s">
        <v>32</v>
      </c>
      <c r="U2493" s="16" t="s">
        <v>5656</v>
      </c>
      <c r="V2493" s="18">
        <v>9.2479999999999993</v>
      </c>
      <c r="W2493" s="16">
        <v>2</v>
      </c>
      <c r="X2493" s="16">
        <v>0.2</v>
      </c>
      <c r="Y2493" s="18">
        <v>3.3523999999999998</v>
      </c>
    </row>
    <row r="2494" spans="1:25" x14ac:dyDescent="0.3">
      <c r="A2494" s="13">
        <v>7510</v>
      </c>
      <c r="B2494" s="13" t="s">
        <v>5654</v>
      </c>
      <c r="C2494" s="21">
        <f>1/COUNTIF(B:B,'Store Data - 2017'!$B2494)</f>
        <v>0.16666666666666666</v>
      </c>
      <c r="D2494" s="14">
        <v>42930</v>
      </c>
      <c r="E2494" s="14">
        <v>42934</v>
      </c>
      <c r="F2494" s="22" t="str">
        <f>TEXT('Store Data - 2017'!$D2494,"mmmm")</f>
        <v>July</v>
      </c>
      <c r="G2494" s="22" t="str">
        <f>TEXT('Store Data - 2017'!$D2494,"dddd")</f>
        <v>Friday</v>
      </c>
      <c r="H2494" s="13" t="s">
        <v>22</v>
      </c>
      <c r="I2494" s="13" t="s">
        <v>693</v>
      </c>
      <c r="J2494" s="13" t="s">
        <v>694</v>
      </c>
      <c r="K2494" s="21">
        <f>1/COUNTIF(J:J,'Store Data - 2017'!$J2494)</f>
        <v>0.05</v>
      </c>
      <c r="L2494" s="13" t="s">
        <v>25</v>
      </c>
      <c r="M2494" s="13" t="s">
        <v>26</v>
      </c>
      <c r="N2494" s="13" t="s">
        <v>165</v>
      </c>
      <c r="O2494" s="13" t="s">
        <v>166</v>
      </c>
      <c r="P2494" s="13">
        <v>43229</v>
      </c>
      <c r="Q2494" s="13" t="s">
        <v>40</v>
      </c>
      <c r="R2494" s="13" t="s">
        <v>5657</v>
      </c>
      <c r="S2494" s="13" t="s">
        <v>61</v>
      </c>
      <c r="T2494" s="13" t="s">
        <v>62</v>
      </c>
      <c r="U2494" s="13" t="s">
        <v>5658</v>
      </c>
      <c r="V2494" s="15">
        <v>1889.9459999999999</v>
      </c>
      <c r="W2494" s="13">
        <v>9</v>
      </c>
      <c r="X2494" s="13">
        <v>0.4</v>
      </c>
      <c r="Y2494" s="15">
        <v>-377.98919999999998</v>
      </c>
    </row>
    <row r="2495" spans="1:25" x14ac:dyDescent="0.3">
      <c r="A2495" s="16">
        <v>7511</v>
      </c>
      <c r="B2495" s="16" t="s">
        <v>5654</v>
      </c>
      <c r="C2495" s="21">
        <f>1/COUNTIF(B:B,'Store Data - 2017'!$B2495)</f>
        <v>0.16666666666666666</v>
      </c>
      <c r="D2495" s="17">
        <v>42930</v>
      </c>
      <c r="E2495" s="17">
        <v>42934</v>
      </c>
      <c r="F2495" s="22" t="str">
        <f>TEXT('Store Data - 2017'!$D2495,"mmmm")</f>
        <v>July</v>
      </c>
      <c r="G2495" s="22" t="str">
        <f>TEXT('Store Data - 2017'!$D2495,"dddd")</f>
        <v>Friday</v>
      </c>
      <c r="H2495" s="16" t="s">
        <v>22</v>
      </c>
      <c r="I2495" s="16" t="s">
        <v>693</v>
      </c>
      <c r="J2495" s="16" t="s">
        <v>694</v>
      </c>
      <c r="K2495" s="21">
        <f>1/COUNTIF(J:J,'Store Data - 2017'!$J2495)</f>
        <v>0.05</v>
      </c>
      <c r="L2495" s="16" t="s">
        <v>25</v>
      </c>
      <c r="M2495" s="16" t="s">
        <v>26</v>
      </c>
      <c r="N2495" s="16" t="s">
        <v>165</v>
      </c>
      <c r="O2495" s="16" t="s">
        <v>166</v>
      </c>
      <c r="P2495" s="16">
        <v>43229</v>
      </c>
      <c r="Q2495" s="16" t="s">
        <v>40</v>
      </c>
      <c r="R2495" s="16" t="s">
        <v>2471</v>
      </c>
      <c r="S2495" s="16" t="s">
        <v>31</v>
      </c>
      <c r="T2495" s="16" t="s">
        <v>70</v>
      </c>
      <c r="U2495" s="16" t="s">
        <v>2472</v>
      </c>
      <c r="V2495" s="18">
        <v>62.04</v>
      </c>
      <c r="W2495" s="16">
        <v>5</v>
      </c>
      <c r="X2495" s="16">
        <v>0.2</v>
      </c>
      <c r="Y2495" s="18">
        <v>4.6529999999999996</v>
      </c>
    </row>
    <row r="2496" spans="1:25" x14ac:dyDescent="0.3">
      <c r="A2496" s="13">
        <v>7512</v>
      </c>
      <c r="B2496" s="13" t="s">
        <v>5654</v>
      </c>
      <c r="C2496" s="21">
        <f>1/COUNTIF(B:B,'Store Data - 2017'!$B2496)</f>
        <v>0.16666666666666666</v>
      </c>
      <c r="D2496" s="14">
        <v>42930</v>
      </c>
      <c r="E2496" s="14">
        <v>42934</v>
      </c>
      <c r="F2496" s="22" t="str">
        <f>TEXT('Store Data - 2017'!$D2496,"mmmm")</f>
        <v>July</v>
      </c>
      <c r="G2496" s="22" t="str">
        <f>TEXT('Store Data - 2017'!$D2496,"dddd")</f>
        <v>Friday</v>
      </c>
      <c r="H2496" s="13" t="s">
        <v>22</v>
      </c>
      <c r="I2496" s="13" t="s">
        <v>693</v>
      </c>
      <c r="J2496" s="13" t="s">
        <v>694</v>
      </c>
      <c r="K2496" s="21">
        <f>1/COUNTIF(J:J,'Store Data - 2017'!$J2496)</f>
        <v>0.05</v>
      </c>
      <c r="L2496" s="13" t="s">
        <v>25</v>
      </c>
      <c r="M2496" s="13" t="s">
        <v>26</v>
      </c>
      <c r="N2496" s="13" t="s">
        <v>165</v>
      </c>
      <c r="O2496" s="13" t="s">
        <v>166</v>
      </c>
      <c r="P2496" s="13">
        <v>43229</v>
      </c>
      <c r="Q2496" s="13" t="s">
        <v>40</v>
      </c>
      <c r="R2496" s="13" t="s">
        <v>1698</v>
      </c>
      <c r="S2496" s="13" t="s">
        <v>42</v>
      </c>
      <c r="T2496" s="13" t="s">
        <v>87</v>
      </c>
      <c r="U2496" s="13" t="s">
        <v>1699</v>
      </c>
      <c r="V2496" s="15">
        <v>396.92</v>
      </c>
      <c r="W2496" s="13">
        <v>5</v>
      </c>
      <c r="X2496" s="13">
        <v>0.2</v>
      </c>
      <c r="Y2496" s="15">
        <v>148.845</v>
      </c>
    </row>
    <row r="2497" spans="1:25" x14ac:dyDescent="0.3">
      <c r="A2497" s="16">
        <v>7513</v>
      </c>
      <c r="B2497" s="16" t="s">
        <v>5654</v>
      </c>
      <c r="C2497" s="21">
        <f>1/COUNTIF(B:B,'Store Data - 2017'!$B2497)</f>
        <v>0.16666666666666666</v>
      </c>
      <c r="D2497" s="17">
        <v>42930</v>
      </c>
      <c r="E2497" s="17">
        <v>42934</v>
      </c>
      <c r="F2497" s="22" t="str">
        <f>TEXT('Store Data - 2017'!$D2497,"mmmm")</f>
        <v>July</v>
      </c>
      <c r="G2497" s="22" t="str">
        <f>TEXT('Store Data - 2017'!$D2497,"dddd")</f>
        <v>Friday</v>
      </c>
      <c r="H2497" s="16" t="s">
        <v>22</v>
      </c>
      <c r="I2497" s="16" t="s">
        <v>693</v>
      </c>
      <c r="J2497" s="16" t="s">
        <v>694</v>
      </c>
      <c r="K2497" s="21">
        <f>1/COUNTIF(J:J,'Store Data - 2017'!$J2497)</f>
        <v>0.05</v>
      </c>
      <c r="L2497" s="16" t="s">
        <v>25</v>
      </c>
      <c r="M2497" s="16" t="s">
        <v>26</v>
      </c>
      <c r="N2497" s="16" t="s">
        <v>165</v>
      </c>
      <c r="O2497" s="16" t="s">
        <v>166</v>
      </c>
      <c r="P2497" s="16">
        <v>43229</v>
      </c>
      <c r="Q2497" s="16" t="s">
        <v>40</v>
      </c>
      <c r="R2497" s="16" t="s">
        <v>4491</v>
      </c>
      <c r="S2497" s="16" t="s">
        <v>31</v>
      </c>
      <c r="T2497" s="16" t="s">
        <v>70</v>
      </c>
      <c r="U2497" s="16" t="s">
        <v>4492</v>
      </c>
      <c r="V2497" s="18">
        <v>239.45599999999999</v>
      </c>
      <c r="W2497" s="16">
        <v>7</v>
      </c>
      <c r="X2497" s="16">
        <v>0.2</v>
      </c>
      <c r="Y2497" s="18">
        <v>17.959199999999999</v>
      </c>
    </row>
    <row r="2498" spans="1:25" x14ac:dyDescent="0.3">
      <c r="A2498" s="13">
        <v>7514</v>
      </c>
      <c r="B2498" s="13" t="s">
        <v>5654</v>
      </c>
      <c r="C2498" s="21">
        <f>1/COUNTIF(B:B,'Store Data - 2017'!$B2498)</f>
        <v>0.16666666666666666</v>
      </c>
      <c r="D2498" s="14">
        <v>42930</v>
      </c>
      <c r="E2498" s="14">
        <v>42934</v>
      </c>
      <c r="F2498" s="22" t="str">
        <f>TEXT('Store Data - 2017'!$D2498,"mmmm")</f>
        <v>July</v>
      </c>
      <c r="G2498" s="22" t="str">
        <f>TEXT('Store Data - 2017'!$D2498,"dddd")</f>
        <v>Friday</v>
      </c>
      <c r="H2498" s="13" t="s">
        <v>22</v>
      </c>
      <c r="I2498" s="13" t="s">
        <v>693</v>
      </c>
      <c r="J2498" s="13" t="s">
        <v>694</v>
      </c>
      <c r="K2498" s="21">
        <f>1/COUNTIF(J:J,'Store Data - 2017'!$J2498)</f>
        <v>0.05</v>
      </c>
      <c r="L2498" s="13" t="s">
        <v>25</v>
      </c>
      <c r="M2498" s="13" t="s">
        <v>26</v>
      </c>
      <c r="N2498" s="13" t="s">
        <v>165</v>
      </c>
      <c r="O2498" s="13" t="s">
        <v>166</v>
      </c>
      <c r="P2498" s="13">
        <v>43229</v>
      </c>
      <c r="Q2498" s="13" t="s">
        <v>40</v>
      </c>
      <c r="R2498" s="13" t="s">
        <v>3434</v>
      </c>
      <c r="S2498" s="13" t="s">
        <v>31</v>
      </c>
      <c r="T2498" s="13" t="s">
        <v>146</v>
      </c>
      <c r="U2498" s="13" t="s">
        <v>3435</v>
      </c>
      <c r="V2498" s="15">
        <v>13.12</v>
      </c>
      <c r="W2498" s="13">
        <v>5</v>
      </c>
      <c r="X2498" s="13">
        <v>0.2</v>
      </c>
      <c r="Y2498" s="15">
        <v>2.1320000000000001</v>
      </c>
    </row>
    <row r="2499" spans="1:25" x14ac:dyDescent="0.3">
      <c r="A2499" s="16">
        <v>7515</v>
      </c>
      <c r="B2499" s="16" t="s">
        <v>5659</v>
      </c>
      <c r="C2499" s="21">
        <f>1/COUNTIF(B:B,'Store Data - 2017'!$B2499)</f>
        <v>0.14285714285714285</v>
      </c>
      <c r="D2499" s="17">
        <v>43078</v>
      </c>
      <c r="E2499" s="17">
        <v>43081</v>
      </c>
      <c r="F2499" s="22" t="str">
        <f>TEXT('Store Data - 2017'!$D2499,"mmmm")</f>
        <v>December</v>
      </c>
      <c r="G2499" s="22" t="str">
        <f>TEXT('Store Data - 2017'!$D2499,"dddd")</f>
        <v>Saturday</v>
      </c>
      <c r="H2499" s="16" t="s">
        <v>35</v>
      </c>
      <c r="I2499" s="16" t="s">
        <v>693</v>
      </c>
      <c r="J2499" s="16" t="s">
        <v>694</v>
      </c>
      <c r="K2499" s="21">
        <f>1/COUNTIF(J:J,'Store Data - 2017'!$J2499)</f>
        <v>0.05</v>
      </c>
      <c r="L2499" s="16" t="s">
        <v>25</v>
      </c>
      <c r="M2499" s="16" t="s">
        <v>26</v>
      </c>
      <c r="N2499" s="16" t="s">
        <v>445</v>
      </c>
      <c r="O2499" s="16" t="s">
        <v>446</v>
      </c>
      <c r="P2499" s="16">
        <v>40475</v>
      </c>
      <c r="Q2499" s="16" t="s">
        <v>29</v>
      </c>
      <c r="R2499" s="16" t="s">
        <v>5660</v>
      </c>
      <c r="S2499" s="16" t="s">
        <v>31</v>
      </c>
      <c r="T2499" s="16" t="s">
        <v>84</v>
      </c>
      <c r="U2499" s="16" t="s">
        <v>5661</v>
      </c>
      <c r="V2499" s="18">
        <v>29.36</v>
      </c>
      <c r="W2499" s="16">
        <v>2</v>
      </c>
      <c r="X2499" s="16">
        <v>0</v>
      </c>
      <c r="Y2499" s="18">
        <v>13.505599999999999</v>
      </c>
    </row>
    <row r="2500" spans="1:25" x14ac:dyDescent="0.3">
      <c r="A2500" s="13">
        <v>7516</v>
      </c>
      <c r="B2500" s="13" t="s">
        <v>5659</v>
      </c>
      <c r="C2500" s="21">
        <f>1/COUNTIF(B:B,'Store Data - 2017'!$B2500)</f>
        <v>0.14285714285714285</v>
      </c>
      <c r="D2500" s="14">
        <v>43078</v>
      </c>
      <c r="E2500" s="14">
        <v>43081</v>
      </c>
      <c r="F2500" s="22" t="str">
        <f>TEXT('Store Data - 2017'!$D2500,"mmmm")</f>
        <v>December</v>
      </c>
      <c r="G2500" s="22" t="str">
        <f>TEXT('Store Data - 2017'!$D2500,"dddd")</f>
        <v>Saturday</v>
      </c>
      <c r="H2500" s="13" t="s">
        <v>35</v>
      </c>
      <c r="I2500" s="13" t="s">
        <v>693</v>
      </c>
      <c r="J2500" s="13" t="s">
        <v>694</v>
      </c>
      <c r="K2500" s="21">
        <f>1/COUNTIF(J:J,'Store Data - 2017'!$J2500)</f>
        <v>0.05</v>
      </c>
      <c r="L2500" s="13" t="s">
        <v>25</v>
      </c>
      <c r="M2500" s="13" t="s">
        <v>26</v>
      </c>
      <c r="N2500" s="13" t="s">
        <v>445</v>
      </c>
      <c r="O2500" s="13" t="s">
        <v>446</v>
      </c>
      <c r="P2500" s="13">
        <v>40475</v>
      </c>
      <c r="Q2500" s="13" t="s">
        <v>29</v>
      </c>
      <c r="R2500" s="13" t="s">
        <v>2727</v>
      </c>
      <c r="S2500" s="13" t="s">
        <v>31</v>
      </c>
      <c r="T2500" s="13" t="s">
        <v>190</v>
      </c>
      <c r="U2500" s="13" t="s">
        <v>2728</v>
      </c>
      <c r="V2500" s="15">
        <v>214.9</v>
      </c>
      <c r="W2500" s="13">
        <v>5</v>
      </c>
      <c r="X2500" s="13">
        <v>0</v>
      </c>
      <c r="Y2500" s="15">
        <v>62.320999999999998</v>
      </c>
    </row>
    <row r="2501" spans="1:25" x14ac:dyDescent="0.3">
      <c r="A2501" s="16">
        <v>7517</v>
      </c>
      <c r="B2501" s="16" t="s">
        <v>5659</v>
      </c>
      <c r="C2501" s="21">
        <f>1/COUNTIF(B:B,'Store Data - 2017'!$B2501)</f>
        <v>0.14285714285714285</v>
      </c>
      <c r="D2501" s="17">
        <v>43078</v>
      </c>
      <c r="E2501" s="17">
        <v>43081</v>
      </c>
      <c r="F2501" s="22" t="str">
        <f>TEXT('Store Data - 2017'!$D2501,"mmmm")</f>
        <v>December</v>
      </c>
      <c r="G2501" s="22" t="str">
        <f>TEXT('Store Data - 2017'!$D2501,"dddd")</f>
        <v>Saturday</v>
      </c>
      <c r="H2501" s="16" t="s">
        <v>35</v>
      </c>
      <c r="I2501" s="16" t="s">
        <v>693</v>
      </c>
      <c r="J2501" s="16" t="s">
        <v>694</v>
      </c>
      <c r="K2501" s="21">
        <f>1/COUNTIF(J:J,'Store Data - 2017'!$J2501)</f>
        <v>0.05</v>
      </c>
      <c r="L2501" s="16" t="s">
        <v>25</v>
      </c>
      <c r="M2501" s="16" t="s">
        <v>26</v>
      </c>
      <c r="N2501" s="16" t="s">
        <v>445</v>
      </c>
      <c r="O2501" s="16" t="s">
        <v>446</v>
      </c>
      <c r="P2501" s="16">
        <v>40475</v>
      </c>
      <c r="Q2501" s="16" t="s">
        <v>29</v>
      </c>
      <c r="R2501" s="16" t="s">
        <v>158</v>
      </c>
      <c r="S2501" s="16" t="s">
        <v>31</v>
      </c>
      <c r="T2501" s="16" t="s">
        <v>84</v>
      </c>
      <c r="U2501" s="16" t="s">
        <v>159</v>
      </c>
      <c r="V2501" s="18">
        <v>15.92</v>
      </c>
      <c r="W2501" s="16">
        <v>4</v>
      </c>
      <c r="X2501" s="16">
        <v>0</v>
      </c>
      <c r="Y2501" s="18">
        <v>7.4824000000000002</v>
      </c>
    </row>
    <row r="2502" spans="1:25" x14ac:dyDescent="0.3">
      <c r="A2502" s="13">
        <v>7518</v>
      </c>
      <c r="B2502" s="13" t="s">
        <v>5659</v>
      </c>
      <c r="C2502" s="21">
        <f>1/COUNTIF(B:B,'Store Data - 2017'!$B2502)</f>
        <v>0.14285714285714285</v>
      </c>
      <c r="D2502" s="14">
        <v>43078</v>
      </c>
      <c r="E2502" s="14">
        <v>43081</v>
      </c>
      <c r="F2502" s="22" t="str">
        <f>TEXT('Store Data - 2017'!$D2502,"mmmm")</f>
        <v>December</v>
      </c>
      <c r="G2502" s="22" t="str">
        <f>TEXT('Store Data - 2017'!$D2502,"dddd")</f>
        <v>Saturday</v>
      </c>
      <c r="H2502" s="13" t="s">
        <v>35</v>
      </c>
      <c r="I2502" s="13" t="s">
        <v>693</v>
      </c>
      <c r="J2502" s="13" t="s">
        <v>694</v>
      </c>
      <c r="K2502" s="21">
        <f>1/COUNTIF(J:J,'Store Data - 2017'!$J2502)</f>
        <v>0.05</v>
      </c>
      <c r="L2502" s="13" t="s">
        <v>25</v>
      </c>
      <c r="M2502" s="13" t="s">
        <v>26</v>
      </c>
      <c r="N2502" s="13" t="s">
        <v>445</v>
      </c>
      <c r="O2502" s="13" t="s">
        <v>446</v>
      </c>
      <c r="P2502" s="13">
        <v>40475</v>
      </c>
      <c r="Q2502" s="13" t="s">
        <v>29</v>
      </c>
      <c r="R2502" s="13" t="s">
        <v>2262</v>
      </c>
      <c r="S2502" s="13" t="s">
        <v>61</v>
      </c>
      <c r="T2502" s="13" t="s">
        <v>110</v>
      </c>
      <c r="U2502" s="13" t="s">
        <v>2263</v>
      </c>
      <c r="V2502" s="15">
        <v>146.44999999999999</v>
      </c>
      <c r="W2502" s="13">
        <v>5</v>
      </c>
      <c r="X2502" s="13">
        <v>0</v>
      </c>
      <c r="Y2502" s="15">
        <v>48.328499999999998</v>
      </c>
    </row>
    <row r="2503" spans="1:25" x14ac:dyDescent="0.3">
      <c r="A2503" s="16">
        <v>7519</v>
      </c>
      <c r="B2503" s="16" t="s">
        <v>5659</v>
      </c>
      <c r="C2503" s="21">
        <f>1/COUNTIF(B:B,'Store Data - 2017'!$B2503)</f>
        <v>0.14285714285714285</v>
      </c>
      <c r="D2503" s="17">
        <v>43078</v>
      </c>
      <c r="E2503" s="17">
        <v>43081</v>
      </c>
      <c r="F2503" s="22" t="str">
        <f>TEXT('Store Data - 2017'!$D2503,"mmmm")</f>
        <v>December</v>
      </c>
      <c r="G2503" s="22" t="str">
        <f>TEXT('Store Data - 2017'!$D2503,"dddd")</f>
        <v>Saturday</v>
      </c>
      <c r="H2503" s="16" t="s">
        <v>35</v>
      </c>
      <c r="I2503" s="16" t="s">
        <v>693</v>
      </c>
      <c r="J2503" s="16" t="s">
        <v>694</v>
      </c>
      <c r="K2503" s="21">
        <f>1/COUNTIF(J:J,'Store Data - 2017'!$J2503)</f>
        <v>0.05</v>
      </c>
      <c r="L2503" s="16" t="s">
        <v>25</v>
      </c>
      <c r="M2503" s="16" t="s">
        <v>26</v>
      </c>
      <c r="N2503" s="16" t="s">
        <v>445</v>
      </c>
      <c r="O2503" s="16" t="s">
        <v>446</v>
      </c>
      <c r="P2503" s="16">
        <v>40475</v>
      </c>
      <c r="Q2503" s="16" t="s">
        <v>29</v>
      </c>
      <c r="R2503" s="16" t="s">
        <v>3376</v>
      </c>
      <c r="S2503" s="16" t="s">
        <v>31</v>
      </c>
      <c r="T2503" s="16" t="s">
        <v>70</v>
      </c>
      <c r="U2503" s="16" t="s">
        <v>3377</v>
      </c>
      <c r="V2503" s="18">
        <v>15.14</v>
      </c>
      <c r="W2503" s="16">
        <v>1</v>
      </c>
      <c r="X2503" s="16">
        <v>0</v>
      </c>
      <c r="Y2503" s="18">
        <v>0.60560000000000003</v>
      </c>
    </row>
    <row r="2504" spans="1:25" x14ac:dyDescent="0.3">
      <c r="A2504" s="13">
        <v>7520</v>
      </c>
      <c r="B2504" s="13" t="s">
        <v>5659</v>
      </c>
      <c r="C2504" s="21">
        <f>1/COUNTIF(B:B,'Store Data - 2017'!$B2504)</f>
        <v>0.14285714285714285</v>
      </c>
      <c r="D2504" s="14">
        <v>43078</v>
      </c>
      <c r="E2504" s="14">
        <v>43081</v>
      </c>
      <c r="F2504" s="22" t="str">
        <f>TEXT('Store Data - 2017'!$D2504,"mmmm")</f>
        <v>December</v>
      </c>
      <c r="G2504" s="22" t="str">
        <f>TEXT('Store Data - 2017'!$D2504,"dddd")</f>
        <v>Saturday</v>
      </c>
      <c r="H2504" s="13" t="s">
        <v>35</v>
      </c>
      <c r="I2504" s="13" t="s">
        <v>693</v>
      </c>
      <c r="J2504" s="13" t="s">
        <v>694</v>
      </c>
      <c r="K2504" s="21">
        <f>1/COUNTIF(J:J,'Store Data - 2017'!$J2504)</f>
        <v>0.05</v>
      </c>
      <c r="L2504" s="13" t="s">
        <v>25</v>
      </c>
      <c r="M2504" s="13" t="s">
        <v>26</v>
      </c>
      <c r="N2504" s="13" t="s">
        <v>445</v>
      </c>
      <c r="O2504" s="13" t="s">
        <v>446</v>
      </c>
      <c r="P2504" s="13">
        <v>40475</v>
      </c>
      <c r="Q2504" s="13" t="s">
        <v>29</v>
      </c>
      <c r="R2504" s="13" t="s">
        <v>5662</v>
      </c>
      <c r="S2504" s="13" t="s">
        <v>31</v>
      </c>
      <c r="T2504" s="13" t="s">
        <v>113</v>
      </c>
      <c r="U2504" s="13" t="s">
        <v>5663</v>
      </c>
      <c r="V2504" s="15">
        <v>5.76</v>
      </c>
      <c r="W2504" s="13">
        <v>2</v>
      </c>
      <c r="X2504" s="13">
        <v>0</v>
      </c>
      <c r="Y2504" s="15">
        <v>2.6496</v>
      </c>
    </row>
    <row r="2505" spans="1:25" x14ac:dyDescent="0.3">
      <c r="A2505" s="16">
        <v>7521</v>
      </c>
      <c r="B2505" s="16" t="s">
        <v>5659</v>
      </c>
      <c r="C2505" s="21">
        <f>1/COUNTIF(B:B,'Store Data - 2017'!$B2505)</f>
        <v>0.14285714285714285</v>
      </c>
      <c r="D2505" s="17">
        <v>43078</v>
      </c>
      <c r="E2505" s="17">
        <v>43081</v>
      </c>
      <c r="F2505" s="22" t="str">
        <f>TEXT('Store Data - 2017'!$D2505,"mmmm")</f>
        <v>December</v>
      </c>
      <c r="G2505" s="22" t="str">
        <f>TEXT('Store Data - 2017'!$D2505,"dddd")</f>
        <v>Saturday</v>
      </c>
      <c r="H2505" s="16" t="s">
        <v>35</v>
      </c>
      <c r="I2505" s="16" t="s">
        <v>693</v>
      </c>
      <c r="J2505" s="16" t="s">
        <v>694</v>
      </c>
      <c r="K2505" s="21">
        <f>1/COUNTIF(J:J,'Store Data - 2017'!$J2505)</f>
        <v>0.05</v>
      </c>
      <c r="L2505" s="16" t="s">
        <v>25</v>
      </c>
      <c r="M2505" s="16" t="s">
        <v>26</v>
      </c>
      <c r="N2505" s="16" t="s">
        <v>445</v>
      </c>
      <c r="O2505" s="16" t="s">
        <v>446</v>
      </c>
      <c r="P2505" s="16">
        <v>40475</v>
      </c>
      <c r="Q2505" s="16" t="s">
        <v>29</v>
      </c>
      <c r="R2505" s="16" t="s">
        <v>3202</v>
      </c>
      <c r="S2505" s="16" t="s">
        <v>61</v>
      </c>
      <c r="T2505" s="16" t="s">
        <v>412</v>
      </c>
      <c r="U2505" s="16" t="s">
        <v>3203</v>
      </c>
      <c r="V2505" s="18">
        <v>1399.98</v>
      </c>
      <c r="W2505" s="16">
        <v>2</v>
      </c>
      <c r="X2505" s="16">
        <v>0</v>
      </c>
      <c r="Y2505" s="18">
        <v>629.99099999999999</v>
      </c>
    </row>
    <row r="2506" spans="1:25" x14ac:dyDescent="0.3">
      <c r="A2506" s="13">
        <v>7527</v>
      </c>
      <c r="B2506" s="13" t="s">
        <v>5664</v>
      </c>
      <c r="C2506" s="21">
        <f>1/COUNTIF(B:B,'Store Data - 2017'!$B2506)</f>
        <v>0.2</v>
      </c>
      <c r="D2506" s="14">
        <v>43004</v>
      </c>
      <c r="E2506" s="14">
        <v>43004</v>
      </c>
      <c r="F2506" s="22" t="str">
        <f>TEXT('Store Data - 2017'!$D2506,"mmmm")</f>
        <v>September</v>
      </c>
      <c r="G2506" s="22" t="str">
        <f>TEXT('Store Data - 2017'!$D2506,"dddd")</f>
        <v>Tuesday</v>
      </c>
      <c r="H2506" s="13" t="s">
        <v>760</v>
      </c>
      <c r="I2506" s="13" t="s">
        <v>1039</v>
      </c>
      <c r="J2506" s="13" t="s">
        <v>1040</v>
      </c>
      <c r="K2506" s="21">
        <f>1/COUNTIF(J:J,'Store Data - 2017'!$J2506)</f>
        <v>0.125</v>
      </c>
      <c r="L2506" s="13" t="s">
        <v>57</v>
      </c>
      <c r="M2506" s="13" t="s">
        <v>26</v>
      </c>
      <c r="N2506" s="13" t="s">
        <v>133</v>
      </c>
      <c r="O2506" s="13" t="s">
        <v>134</v>
      </c>
      <c r="P2506" s="13">
        <v>94109</v>
      </c>
      <c r="Q2506" s="13" t="s">
        <v>120</v>
      </c>
      <c r="R2506" s="13" t="s">
        <v>5665</v>
      </c>
      <c r="S2506" s="13" t="s">
        <v>31</v>
      </c>
      <c r="T2506" s="13" t="s">
        <v>180</v>
      </c>
      <c r="U2506" s="13" t="s">
        <v>1925</v>
      </c>
      <c r="V2506" s="15">
        <v>71.88</v>
      </c>
      <c r="W2506" s="13">
        <v>6</v>
      </c>
      <c r="X2506" s="13">
        <v>0</v>
      </c>
      <c r="Y2506" s="15">
        <v>33.064799999999998</v>
      </c>
    </row>
    <row r="2507" spans="1:25" x14ac:dyDescent="0.3">
      <c r="A2507" s="16">
        <v>7528</v>
      </c>
      <c r="B2507" s="16" t="s">
        <v>5664</v>
      </c>
      <c r="C2507" s="21">
        <f>1/COUNTIF(B:B,'Store Data - 2017'!$B2507)</f>
        <v>0.2</v>
      </c>
      <c r="D2507" s="17">
        <v>43004</v>
      </c>
      <c r="E2507" s="17">
        <v>43004</v>
      </c>
      <c r="F2507" s="22" t="str">
        <f>TEXT('Store Data - 2017'!$D2507,"mmmm")</f>
        <v>September</v>
      </c>
      <c r="G2507" s="22" t="str">
        <f>TEXT('Store Data - 2017'!$D2507,"dddd")</f>
        <v>Tuesday</v>
      </c>
      <c r="H2507" s="16" t="s">
        <v>760</v>
      </c>
      <c r="I2507" s="16" t="s">
        <v>1039</v>
      </c>
      <c r="J2507" s="16" t="s">
        <v>1040</v>
      </c>
      <c r="K2507" s="21">
        <f>1/COUNTIF(J:J,'Store Data - 2017'!$J2507)</f>
        <v>0.125</v>
      </c>
      <c r="L2507" s="16" t="s">
        <v>57</v>
      </c>
      <c r="M2507" s="16" t="s">
        <v>26</v>
      </c>
      <c r="N2507" s="16" t="s">
        <v>133</v>
      </c>
      <c r="O2507" s="16" t="s">
        <v>134</v>
      </c>
      <c r="P2507" s="16">
        <v>94109</v>
      </c>
      <c r="Q2507" s="16" t="s">
        <v>120</v>
      </c>
      <c r="R2507" s="16" t="s">
        <v>4802</v>
      </c>
      <c r="S2507" s="16" t="s">
        <v>42</v>
      </c>
      <c r="T2507" s="16" t="s">
        <v>87</v>
      </c>
      <c r="U2507" s="16" t="s">
        <v>4803</v>
      </c>
      <c r="V2507" s="18">
        <v>9.24</v>
      </c>
      <c r="W2507" s="16">
        <v>3</v>
      </c>
      <c r="X2507" s="16">
        <v>0</v>
      </c>
      <c r="Y2507" s="18">
        <v>2.9567999999999999</v>
      </c>
    </row>
    <row r="2508" spans="1:25" x14ac:dyDescent="0.3">
      <c r="A2508" s="13">
        <v>7529</v>
      </c>
      <c r="B2508" s="13" t="s">
        <v>5664</v>
      </c>
      <c r="C2508" s="21">
        <f>1/COUNTIF(B:B,'Store Data - 2017'!$B2508)</f>
        <v>0.2</v>
      </c>
      <c r="D2508" s="14">
        <v>43004</v>
      </c>
      <c r="E2508" s="14">
        <v>43004</v>
      </c>
      <c r="F2508" s="22" t="str">
        <f>TEXT('Store Data - 2017'!$D2508,"mmmm")</f>
        <v>September</v>
      </c>
      <c r="G2508" s="22" t="str">
        <f>TEXT('Store Data - 2017'!$D2508,"dddd")</f>
        <v>Tuesday</v>
      </c>
      <c r="H2508" s="13" t="s">
        <v>760</v>
      </c>
      <c r="I2508" s="13" t="s">
        <v>1039</v>
      </c>
      <c r="J2508" s="13" t="s">
        <v>1040</v>
      </c>
      <c r="K2508" s="21">
        <f>1/COUNTIF(J:J,'Store Data - 2017'!$J2508)</f>
        <v>0.125</v>
      </c>
      <c r="L2508" s="13" t="s">
        <v>57</v>
      </c>
      <c r="M2508" s="13" t="s">
        <v>26</v>
      </c>
      <c r="N2508" s="13" t="s">
        <v>133</v>
      </c>
      <c r="O2508" s="13" t="s">
        <v>134</v>
      </c>
      <c r="P2508" s="13">
        <v>94109</v>
      </c>
      <c r="Q2508" s="13" t="s">
        <v>120</v>
      </c>
      <c r="R2508" s="13" t="s">
        <v>5292</v>
      </c>
      <c r="S2508" s="13" t="s">
        <v>31</v>
      </c>
      <c r="T2508" s="13" t="s">
        <v>32</v>
      </c>
      <c r="U2508" s="13" t="s">
        <v>5293</v>
      </c>
      <c r="V2508" s="15">
        <v>35.880000000000003</v>
      </c>
      <c r="W2508" s="13">
        <v>6</v>
      </c>
      <c r="X2508" s="13">
        <v>0</v>
      </c>
      <c r="Y2508" s="15">
        <v>16.146000000000001</v>
      </c>
    </row>
    <row r="2509" spans="1:25" x14ac:dyDescent="0.3">
      <c r="A2509" s="16">
        <v>7530</v>
      </c>
      <c r="B2509" s="16" t="s">
        <v>5664</v>
      </c>
      <c r="C2509" s="21">
        <f>1/COUNTIF(B:B,'Store Data - 2017'!$B2509)</f>
        <v>0.2</v>
      </c>
      <c r="D2509" s="17">
        <v>43004</v>
      </c>
      <c r="E2509" s="17">
        <v>43004</v>
      </c>
      <c r="F2509" s="22" t="str">
        <f>TEXT('Store Data - 2017'!$D2509,"mmmm")</f>
        <v>September</v>
      </c>
      <c r="G2509" s="22" t="str">
        <f>TEXT('Store Data - 2017'!$D2509,"dddd")</f>
        <v>Tuesday</v>
      </c>
      <c r="H2509" s="16" t="s">
        <v>760</v>
      </c>
      <c r="I2509" s="16" t="s">
        <v>1039</v>
      </c>
      <c r="J2509" s="16" t="s">
        <v>1040</v>
      </c>
      <c r="K2509" s="21">
        <f>1/COUNTIF(J:J,'Store Data - 2017'!$J2509)</f>
        <v>0.125</v>
      </c>
      <c r="L2509" s="16" t="s">
        <v>57</v>
      </c>
      <c r="M2509" s="16" t="s">
        <v>26</v>
      </c>
      <c r="N2509" s="16" t="s">
        <v>133</v>
      </c>
      <c r="O2509" s="16" t="s">
        <v>134</v>
      </c>
      <c r="P2509" s="16">
        <v>94109</v>
      </c>
      <c r="Q2509" s="16" t="s">
        <v>120</v>
      </c>
      <c r="R2509" s="16" t="s">
        <v>5666</v>
      </c>
      <c r="S2509" s="16" t="s">
        <v>31</v>
      </c>
      <c r="T2509" s="16" t="s">
        <v>84</v>
      </c>
      <c r="U2509" s="16" t="s">
        <v>5667</v>
      </c>
      <c r="V2509" s="18">
        <v>17.04</v>
      </c>
      <c r="W2509" s="16">
        <v>3</v>
      </c>
      <c r="X2509" s="16">
        <v>0.2</v>
      </c>
      <c r="Y2509" s="18">
        <v>5.5380000000000003</v>
      </c>
    </row>
    <row r="2510" spans="1:25" x14ac:dyDescent="0.3">
      <c r="A2510" s="13">
        <v>7531</v>
      </c>
      <c r="B2510" s="13" t="s">
        <v>5664</v>
      </c>
      <c r="C2510" s="21">
        <f>1/COUNTIF(B:B,'Store Data - 2017'!$B2510)</f>
        <v>0.2</v>
      </c>
      <c r="D2510" s="14">
        <v>43004</v>
      </c>
      <c r="E2510" s="14">
        <v>43004</v>
      </c>
      <c r="F2510" s="22" t="str">
        <f>TEXT('Store Data - 2017'!$D2510,"mmmm")</f>
        <v>September</v>
      </c>
      <c r="G2510" s="22" t="str">
        <f>TEXT('Store Data - 2017'!$D2510,"dddd")</f>
        <v>Tuesday</v>
      </c>
      <c r="H2510" s="13" t="s">
        <v>760</v>
      </c>
      <c r="I2510" s="13" t="s">
        <v>1039</v>
      </c>
      <c r="J2510" s="13" t="s">
        <v>1040</v>
      </c>
      <c r="K2510" s="21">
        <f>1/COUNTIF(J:J,'Store Data - 2017'!$J2510)</f>
        <v>0.125</v>
      </c>
      <c r="L2510" s="13" t="s">
        <v>57</v>
      </c>
      <c r="M2510" s="13" t="s">
        <v>26</v>
      </c>
      <c r="N2510" s="13" t="s">
        <v>133</v>
      </c>
      <c r="O2510" s="13" t="s">
        <v>134</v>
      </c>
      <c r="P2510" s="13">
        <v>94109</v>
      </c>
      <c r="Q2510" s="13" t="s">
        <v>120</v>
      </c>
      <c r="R2510" s="13" t="s">
        <v>3168</v>
      </c>
      <c r="S2510" s="13" t="s">
        <v>31</v>
      </c>
      <c r="T2510" s="13" t="s">
        <v>84</v>
      </c>
      <c r="U2510" s="13" t="s">
        <v>3169</v>
      </c>
      <c r="V2510" s="15">
        <v>931.17600000000004</v>
      </c>
      <c r="W2510" s="13">
        <v>3</v>
      </c>
      <c r="X2510" s="13">
        <v>0.2</v>
      </c>
      <c r="Y2510" s="15">
        <v>314.27190000000002</v>
      </c>
    </row>
    <row r="2511" spans="1:25" x14ac:dyDescent="0.3">
      <c r="A2511" s="16">
        <v>7534</v>
      </c>
      <c r="B2511" s="16" t="s">
        <v>5668</v>
      </c>
      <c r="C2511" s="21">
        <f>1/COUNTIF(B:B,'Store Data - 2017'!$B2511)</f>
        <v>0.5</v>
      </c>
      <c r="D2511" s="17">
        <v>42791</v>
      </c>
      <c r="E2511" s="17">
        <v>42795</v>
      </c>
      <c r="F2511" s="22" t="str">
        <f>TEXT('Store Data - 2017'!$D2511,"mmmm")</f>
        <v>February</v>
      </c>
      <c r="G2511" s="22" t="str">
        <f>TEXT('Store Data - 2017'!$D2511,"dddd")</f>
        <v>Saturday</v>
      </c>
      <c r="H2511" s="16" t="s">
        <v>22</v>
      </c>
      <c r="I2511" s="16" t="s">
        <v>5669</v>
      </c>
      <c r="J2511" s="16" t="s">
        <v>5670</v>
      </c>
      <c r="K2511" s="21">
        <f>1/COUNTIF(J:J,'Store Data - 2017'!$J2511)</f>
        <v>0.33333333333333331</v>
      </c>
      <c r="L2511" s="16" t="s">
        <v>25</v>
      </c>
      <c r="M2511" s="16" t="s">
        <v>26</v>
      </c>
      <c r="N2511" s="16" t="s">
        <v>5671</v>
      </c>
      <c r="O2511" s="16" t="s">
        <v>28</v>
      </c>
      <c r="P2511" s="16">
        <v>27834</v>
      </c>
      <c r="Q2511" s="16" t="s">
        <v>29</v>
      </c>
      <c r="R2511" s="16" t="s">
        <v>1909</v>
      </c>
      <c r="S2511" s="16" t="s">
        <v>42</v>
      </c>
      <c r="T2511" s="16" t="s">
        <v>43</v>
      </c>
      <c r="U2511" s="16" t="s">
        <v>1910</v>
      </c>
      <c r="V2511" s="18">
        <v>196.78399999999999</v>
      </c>
      <c r="W2511" s="16">
        <v>2</v>
      </c>
      <c r="X2511" s="16">
        <v>0.2</v>
      </c>
      <c r="Y2511" s="18">
        <v>-22.138200000000001</v>
      </c>
    </row>
    <row r="2512" spans="1:25" x14ac:dyDescent="0.3">
      <c r="A2512" s="13">
        <v>7535</v>
      </c>
      <c r="B2512" s="13" t="s">
        <v>5668</v>
      </c>
      <c r="C2512" s="21">
        <f>1/COUNTIF(B:B,'Store Data - 2017'!$B2512)</f>
        <v>0.5</v>
      </c>
      <c r="D2512" s="14">
        <v>42791</v>
      </c>
      <c r="E2512" s="14">
        <v>42795</v>
      </c>
      <c r="F2512" s="22" t="str">
        <f>TEXT('Store Data - 2017'!$D2512,"mmmm")</f>
        <v>February</v>
      </c>
      <c r="G2512" s="22" t="str">
        <f>TEXT('Store Data - 2017'!$D2512,"dddd")</f>
        <v>Saturday</v>
      </c>
      <c r="H2512" s="13" t="s">
        <v>22</v>
      </c>
      <c r="I2512" s="13" t="s">
        <v>5669</v>
      </c>
      <c r="J2512" s="13" t="s">
        <v>5670</v>
      </c>
      <c r="K2512" s="21">
        <f>1/COUNTIF(J:J,'Store Data - 2017'!$J2512)</f>
        <v>0.33333333333333331</v>
      </c>
      <c r="L2512" s="13" t="s">
        <v>25</v>
      </c>
      <c r="M2512" s="13" t="s">
        <v>26</v>
      </c>
      <c r="N2512" s="13" t="s">
        <v>5671</v>
      </c>
      <c r="O2512" s="13" t="s">
        <v>28</v>
      </c>
      <c r="P2512" s="13">
        <v>27834</v>
      </c>
      <c r="Q2512" s="13" t="s">
        <v>29</v>
      </c>
      <c r="R2512" s="13" t="s">
        <v>1067</v>
      </c>
      <c r="S2512" s="13" t="s">
        <v>42</v>
      </c>
      <c r="T2512" s="13" t="s">
        <v>425</v>
      </c>
      <c r="U2512" s="13" t="s">
        <v>1068</v>
      </c>
      <c r="V2512" s="15">
        <v>231.92</v>
      </c>
      <c r="W2512" s="13">
        <v>5</v>
      </c>
      <c r="X2512" s="13">
        <v>0.2</v>
      </c>
      <c r="Y2512" s="15">
        <v>5.798</v>
      </c>
    </row>
    <row r="2513" spans="1:25" x14ac:dyDescent="0.3">
      <c r="A2513" s="16">
        <v>7536</v>
      </c>
      <c r="B2513" s="16" t="s">
        <v>5672</v>
      </c>
      <c r="C2513" s="21">
        <f>1/COUNTIF(B:B,'Store Data - 2017'!$B2513)</f>
        <v>1</v>
      </c>
      <c r="D2513" s="17">
        <v>42825</v>
      </c>
      <c r="E2513" s="17">
        <v>42832</v>
      </c>
      <c r="F2513" s="22" t="str">
        <f>TEXT('Store Data - 2017'!$D2513,"mmmm")</f>
        <v>March</v>
      </c>
      <c r="G2513" s="22" t="str">
        <f>TEXT('Store Data - 2017'!$D2513,"dddd")</f>
        <v>Friday</v>
      </c>
      <c r="H2513" s="16" t="s">
        <v>22</v>
      </c>
      <c r="I2513" s="16" t="s">
        <v>4329</v>
      </c>
      <c r="J2513" s="16" t="s">
        <v>4330</v>
      </c>
      <c r="K2513" s="21">
        <f>1/COUNTIF(J:J,'Store Data - 2017'!$J2513)</f>
        <v>0.25</v>
      </c>
      <c r="L2513" s="16" t="s">
        <v>57</v>
      </c>
      <c r="M2513" s="16" t="s">
        <v>26</v>
      </c>
      <c r="N2513" s="16" t="s">
        <v>452</v>
      </c>
      <c r="O2513" s="16" t="s">
        <v>134</v>
      </c>
      <c r="P2513" s="16">
        <v>90004</v>
      </c>
      <c r="Q2513" s="16" t="s">
        <v>120</v>
      </c>
      <c r="R2513" s="16" t="s">
        <v>724</v>
      </c>
      <c r="S2513" s="16" t="s">
        <v>31</v>
      </c>
      <c r="T2513" s="16" t="s">
        <v>725</v>
      </c>
      <c r="U2513" s="16" t="s">
        <v>726</v>
      </c>
      <c r="V2513" s="18">
        <v>29.7</v>
      </c>
      <c r="W2513" s="16">
        <v>3</v>
      </c>
      <c r="X2513" s="16">
        <v>0</v>
      </c>
      <c r="Y2513" s="18">
        <v>8.0190000000000001</v>
      </c>
    </row>
    <row r="2514" spans="1:25" x14ac:dyDescent="0.3">
      <c r="A2514" s="13">
        <v>7537</v>
      </c>
      <c r="B2514" s="13" t="s">
        <v>5673</v>
      </c>
      <c r="C2514" s="21">
        <f>1/COUNTIF(B:B,'Store Data - 2017'!$B2514)</f>
        <v>1</v>
      </c>
      <c r="D2514" s="14">
        <v>43072</v>
      </c>
      <c r="E2514" s="14">
        <v>43077</v>
      </c>
      <c r="F2514" s="22" t="str">
        <f>TEXT('Store Data - 2017'!$D2514,"mmmm")</f>
        <v>December</v>
      </c>
      <c r="G2514" s="22" t="str">
        <f>TEXT('Store Data - 2017'!$D2514,"dddd")</f>
        <v>Sunday</v>
      </c>
      <c r="H2514" s="13" t="s">
        <v>22</v>
      </c>
      <c r="I2514" s="13" t="s">
        <v>2278</v>
      </c>
      <c r="J2514" s="13" t="s">
        <v>2279</v>
      </c>
      <c r="K2514" s="21">
        <f>1/COUNTIF(J:J,'Store Data - 2017'!$J2514)</f>
        <v>0.2</v>
      </c>
      <c r="L2514" s="13" t="s">
        <v>25</v>
      </c>
      <c r="M2514" s="13" t="s">
        <v>26</v>
      </c>
      <c r="N2514" s="13" t="s">
        <v>49</v>
      </c>
      <c r="O2514" s="13" t="s">
        <v>50</v>
      </c>
      <c r="P2514" s="13">
        <v>77041</v>
      </c>
      <c r="Q2514" s="13" t="s">
        <v>51</v>
      </c>
      <c r="R2514" s="13" t="s">
        <v>5619</v>
      </c>
      <c r="S2514" s="13" t="s">
        <v>42</v>
      </c>
      <c r="T2514" s="13" t="s">
        <v>87</v>
      </c>
      <c r="U2514" s="13" t="s">
        <v>5620</v>
      </c>
      <c r="V2514" s="15">
        <v>13.592000000000001</v>
      </c>
      <c r="W2514" s="13">
        <v>2</v>
      </c>
      <c r="X2514" s="13">
        <v>0.6</v>
      </c>
      <c r="Y2514" s="15">
        <v>-14.271599999999999</v>
      </c>
    </row>
    <row r="2515" spans="1:25" x14ac:dyDescent="0.3">
      <c r="A2515" s="16">
        <v>7539</v>
      </c>
      <c r="B2515" s="16" t="s">
        <v>5674</v>
      </c>
      <c r="C2515" s="21">
        <f>1/COUNTIF(B:B,'Store Data - 2017'!$B2515)</f>
        <v>0.14285714285714285</v>
      </c>
      <c r="D2515" s="17">
        <v>43071</v>
      </c>
      <c r="E2515" s="17">
        <v>43075</v>
      </c>
      <c r="F2515" s="22" t="str">
        <f>TEXT('Store Data - 2017'!$D2515,"mmmm")</f>
        <v>December</v>
      </c>
      <c r="G2515" s="22" t="str">
        <f>TEXT('Store Data - 2017'!$D2515,"dddd")</f>
        <v>Saturday</v>
      </c>
      <c r="H2515" s="16" t="s">
        <v>22</v>
      </c>
      <c r="I2515" s="16" t="s">
        <v>4123</v>
      </c>
      <c r="J2515" s="16" t="s">
        <v>4124</v>
      </c>
      <c r="K2515" s="21">
        <f>1/COUNTIF(J:J,'Store Data - 2017'!$J2515)</f>
        <v>9.0909090909090912E-2</v>
      </c>
      <c r="L2515" s="16" t="s">
        <v>57</v>
      </c>
      <c r="M2515" s="16" t="s">
        <v>26</v>
      </c>
      <c r="N2515" s="16" t="s">
        <v>638</v>
      </c>
      <c r="O2515" s="16" t="s">
        <v>639</v>
      </c>
      <c r="P2515" s="16">
        <v>80219</v>
      </c>
      <c r="Q2515" s="16" t="s">
        <v>120</v>
      </c>
      <c r="R2515" s="16" t="s">
        <v>1692</v>
      </c>
      <c r="S2515" s="16" t="s">
        <v>31</v>
      </c>
      <c r="T2515" s="16" t="s">
        <v>70</v>
      </c>
      <c r="U2515" s="16" t="s">
        <v>1693</v>
      </c>
      <c r="V2515" s="18">
        <v>114.288</v>
      </c>
      <c r="W2515" s="16">
        <v>1</v>
      </c>
      <c r="X2515" s="16">
        <v>0.2</v>
      </c>
      <c r="Y2515" s="18">
        <v>12.8574</v>
      </c>
    </row>
    <row r="2516" spans="1:25" x14ac:dyDescent="0.3">
      <c r="A2516" s="13">
        <v>7540</v>
      </c>
      <c r="B2516" s="13" t="s">
        <v>5674</v>
      </c>
      <c r="C2516" s="21">
        <f>1/COUNTIF(B:B,'Store Data - 2017'!$B2516)</f>
        <v>0.14285714285714285</v>
      </c>
      <c r="D2516" s="14">
        <v>43071</v>
      </c>
      <c r="E2516" s="14">
        <v>43075</v>
      </c>
      <c r="F2516" s="22" t="str">
        <f>TEXT('Store Data - 2017'!$D2516,"mmmm")</f>
        <v>December</v>
      </c>
      <c r="G2516" s="22" t="str">
        <f>TEXT('Store Data - 2017'!$D2516,"dddd")</f>
        <v>Saturday</v>
      </c>
      <c r="H2516" s="13" t="s">
        <v>22</v>
      </c>
      <c r="I2516" s="13" t="s">
        <v>4123</v>
      </c>
      <c r="J2516" s="13" t="s">
        <v>4124</v>
      </c>
      <c r="K2516" s="21">
        <f>1/COUNTIF(J:J,'Store Data - 2017'!$J2516)</f>
        <v>9.0909090909090912E-2</v>
      </c>
      <c r="L2516" s="13" t="s">
        <v>57</v>
      </c>
      <c r="M2516" s="13" t="s">
        <v>26</v>
      </c>
      <c r="N2516" s="13" t="s">
        <v>638</v>
      </c>
      <c r="O2516" s="13" t="s">
        <v>639</v>
      </c>
      <c r="P2516" s="13">
        <v>80219</v>
      </c>
      <c r="Q2516" s="13" t="s">
        <v>120</v>
      </c>
      <c r="R2516" s="13" t="s">
        <v>4428</v>
      </c>
      <c r="S2516" s="13" t="s">
        <v>31</v>
      </c>
      <c r="T2516" s="13" t="s">
        <v>84</v>
      </c>
      <c r="U2516" s="13" t="s">
        <v>4429</v>
      </c>
      <c r="V2516" s="15">
        <v>36.624000000000002</v>
      </c>
      <c r="W2516" s="13">
        <v>8</v>
      </c>
      <c r="X2516" s="13">
        <v>0.7</v>
      </c>
      <c r="Y2516" s="15">
        <v>-24.416</v>
      </c>
    </row>
    <row r="2517" spans="1:25" x14ac:dyDescent="0.3">
      <c r="A2517" s="16">
        <v>7541</v>
      </c>
      <c r="B2517" s="16" t="s">
        <v>5674</v>
      </c>
      <c r="C2517" s="21">
        <f>1/COUNTIF(B:B,'Store Data - 2017'!$B2517)</f>
        <v>0.14285714285714285</v>
      </c>
      <c r="D2517" s="17">
        <v>43071</v>
      </c>
      <c r="E2517" s="17">
        <v>43075</v>
      </c>
      <c r="F2517" s="22" t="str">
        <f>TEXT('Store Data - 2017'!$D2517,"mmmm")</f>
        <v>December</v>
      </c>
      <c r="G2517" s="22" t="str">
        <f>TEXT('Store Data - 2017'!$D2517,"dddd")</f>
        <v>Saturday</v>
      </c>
      <c r="H2517" s="16" t="s">
        <v>22</v>
      </c>
      <c r="I2517" s="16" t="s">
        <v>4123</v>
      </c>
      <c r="J2517" s="16" t="s">
        <v>4124</v>
      </c>
      <c r="K2517" s="21">
        <f>1/COUNTIF(J:J,'Store Data - 2017'!$J2517)</f>
        <v>9.0909090909090912E-2</v>
      </c>
      <c r="L2517" s="16" t="s">
        <v>57</v>
      </c>
      <c r="M2517" s="16" t="s">
        <v>26</v>
      </c>
      <c r="N2517" s="16" t="s">
        <v>638</v>
      </c>
      <c r="O2517" s="16" t="s">
        <v>639</v>
      </c>
      <c r="P2517" s="16">
        <v>80219</v>
      </c>
      <c r="Q2517" s="16" t="s">
        <v>120</v>
      </c>
      <c r="R2517" s="16" t="s">
        <v>3985</v>
      </c>
      <c r="S2517" s="16" t="s">
        <v>42</v>
      </c>
      <c r="T2517" s="16" t="s">
        <v>425</v>
      </c>
      <c r="U2517" s="16" t="s">
        <v>3986</v>
      </c>
      <c r="V2517" s="18">
        <v>242.352</v>
      </c>
      <c r="W2517" s="16">
        <v>8</v>
      </c>
      <c r="X2517" s="16">
        <v>0.7</v>
      </c>
      <c r="Y2517" s="18">
        <v>-363.52800000000002</v>
      </c>
    </row>
    <row r="2518" spans="1:25" x14ac:dyDescent="0.3">
      <c r="A2518" s="13">
        <v>7542</v>
      </c>
      <c r="B2518" s="13" t="s">
        <v>5674</v>
      </c>
      <c r="C2518" s="21">
        <f>1/COUNTIF(B:B,'Store Data - 2017'!$B2518)</f>
        <v>0.14285714285714285</v>
      </c>
      <c r="D2518" s="14">
        <v>43071</v>
      </c>
      <c r="E2518" s="14">
        <v>43075</v>
      </c>
      <c r="F2518" s="22" t="str">
        <f>TEXT('Store Data - 2017'!$D2518,"mmmm")</f>
        <v>December</v>
      </c>
      <c r="G2518" s="22" t="str">
        <f>TEXT('Store Data - 2017'!$D2518,"dddd")</f>
        <v>Saturday</v>
      </c>
      <c r="H2518" s="13" t="s">
        <v>22</v>
      </c>
      <c r="I2518" s="13" t="s">
        <v>4123</v>
      </c>
      <c r="J2518" s="13" t="s">
        <v>4124</v>
      </c>
      <c r="K2518" s="21">
        <f>1/COUNTIF(J:J,'Store Data - 2017'!$J2518)</f>
        <v>9.0909090909090912E-2</v>
      </c>
      <c r="L2518" s="13" t="s">
        <v>57</v>
      </c>
      <c r="M2518" s="13" t="s">
        <v>26</v>
      </c>
      <c r="N2518" s="13" t="s">
        <v>638</v>
      </c>
      <c r="O2518" s="13" t="s">
        <v>639</v>
      </c>
      <c r="P2518" s="13">
        <v>80219</v>
      </c>
      <c r="Q2518" s="13" t="s">
        <v>120</v>
      </c>
      <c r="R2518" s="13" t="s">
        <v>5675</v>
      </c>
      <c r="S2518" s="13" t="s">
        <v>61</v>
      </c>
      <c r="T2518" s="13" t="s">
        <v>62</v>
      </c>
      <c r="U2518" s="13" t="s">
        <v>5676</v>
      </c>
      <c r="V2518" s="15">
        <v>49.616</v>
      </c>
      <c r="W2518" s="13">
        <v>2</v>
      </c>
      <c r="X2518" s="13">
        <v>0.2</v>
      </c>
      <c r="Y2518" s="15">
        <v>4.9615999999999998</v>
      </c>
    </row>
    <row r="2519" spans="1:25" x14ac:dyDescent="0.3">
      <c r="A2519" s="16">
        <v>7543</v>
      </c>
      <c r="B2519" s="16" t="s">
        <v>5674</v>
      </c>
      <c r="C2519" s="21">
        <f>1/COUNTIF(B:B,'Store Data - 2017'!$B2519)</f>
        <v>0.14285714285714285</v>
      </c>
      <c r="D2519" s="17">
        <v>43071</v>
      </c>
      <c r="E2519" s="17">
        <v>43075</v>
      </c>
      <c r="F2519" s="22" t="str">
        <f>TEXT('Store Data - 2017'!$D2519,"mmmm")</f>
        <v>December</v>
      </c>
      <c r="G2519" s="22" t="str">
        <f>TEXT('Store Data - 2017'!$D2519,"dddd")</f>
        <v>Saturday</v>
      </c>
      <c r="H2519" s="16" t="s">
        <v>22</v>
      </c>
      <c r="I2519" s="16" t="s">
        <v>4123</v>
      </c>
      <c r="J2519" s="16" t="s">
        <v>4124</v>
      </c>
      <c r="K2519" s="21">
        <f>1/COUNTIF(J:J,'Store Data - 2017'!$J2519)</f>
        <v>9.0909090909090912E-2</v>
      </c>
      <c r="L2519" s="16" t="s">
        <v>57</v>
      </c>
      <c r="M2519" s="16" t="s">
        <v>26</v>
      </c>
      <c r="N2519" s="16" t="s">
        <v>638</v>
      </c>
      <c r="O2519" s="16" t="s">
        <v>639</v>
      </c>
      <c r="P2519" s="16">
        <v>80219</v>
      </c>
      <c r="Q2519" s="16" t="s">
        <v>120</v>
      </c>
      <c r="R2519" s="16" t="s">
        <v>2986</v>
      </c>
      <c r="S2519" s="16" t="s">
        <v>42</v>
      </c>
      <c r="T2519" s="16" t="s">
        <v>87</v>
      </c>
      <c r="U2519" s="16" t="s">
        <v>2987</v>
      </c>
      <c r="V2519" s="18">
        <v>508.70400000000001</v>
      </c>
      <c r="W2519" s="16">
        <v>6</v>
      </c>
      <c r="X2519" s="16">
        <v>0.2</v>
      </c>
      <c r="Y2519" s="18">
        <v>0</v>
      </c>
    </row>
    <row r="2520" spans="1:25" x14ac:dyDescent="0.3">
      <c r="A2520" s="13">
        <v>7544</v>
      </c>
      <c r="B2520" s="13" t="s">
        <v>5674</v>
      </c>
      <c r="C2520" s="21">
        <f>1/COUNTIF(B:B,'Store Data - 2017'!$B2520)</f>
        <v>0.14285714285714285</v>
      </c>
      <c r="D2520" s="14">
        <v>43071</v>
      </c>
      <c r="E2520" s="14">
        <v>43075</v>
      </c>
      <c r="F2520" s="22" t="str">
        <f>TEXT('Store Data - 2017'!$D2520,"mmmm")</f>
        <v>December</v>
      </c>
      <c r="G2520" s="22" t="str">
        <f>TEXT('Store Data - 2017'!$D2520,"dddd")</f>
        <v>Saturday</v>
      </c>
      <c r="H2520" s="13" t="s">
        <v>22</v>
      </c>
      <c r="I2520" s="13" t="s">
        <v>4123</v>
      </c>
      <c r="J2520" s="13" t="s">
        <v>4124</v>
      </c>
      <c r="K2520" s="21">
        <f>1/COUNTIF(J:J,'Store Data - 2017'!$J2520)</f>
        <v>9.0909090909090912E-2</v>
      </c>
      <c r="L2520" s="13" t="s">
        <v>57</v>
      </c>
      <c r="M2520" s="13" t="s">
        <v>26</v>
      </c>
      <c r="N2520" s="13" t="s">
        <v>638</v>
      </c>
      <c r="O2520" s="13" t="s">
        <v>639</v>
      </c>
      <c r="P2520" s="13">
        <v>80219</v>
      </c>
      <c r="Q2520" s="13" t="s">
        <v>120</v>
      </c>
      <c r="R2520" s="13" t="s">
        <v>5677</v>
      </c>
      <c r="S2520" s="13" t="s">
        <v>61</v>
      </c>
      <c r="T2520" s="13" t="s">
        <v>62</v>
      </c>
      <c r="U2520" s="13" t="s">
        <v>5678</v>
      </c>
      <c r="V2520" s="15">
        <v>57.36</v>
      </c>
      <c r="W2520" s="13">
        <v>6</v>
      </c>
      <c r="X2520" s="13">
        <v>0.2</v>
      </c>
      <c r="Y2520" s="15">
        <v>-14.34</v>
      </c>
    </row>
    <row r="2521" spans="1:25" x14ac:dyDescent="0.3">
      <c r="A2521" s="16">
        <v>7545</v>
      </c>
      <c r="B2521" s="16" t="s">
        <v>5674</v>
      </c>
      <c r="C2521" s="21">
        <f>1/COUNTIF(B:B,'Store Data - 2017'!$B2521)</f>
        <v>0.14285714285714285</v>
      </c>
      <c r="D2521" s="17">
        <v>43071</v>
      </c>
      <c r="E2521" s="17">
        <v>43075</v>
      </c>
      <c r="F2521" s="22" t="str">
        <f>TEXT('Store Data - 2017'!$D2521,"mmmm")</f>
        <v>December</v>
      </c>
      <c r="G2521" s="22" t="str">
        <f>TEXT('Store Data - 2017'!$D2521,"dddd")</f>
        <v>Saturday</v>
      </c>
      <c r="H2521" s="16" t="s">
        <v>22</v>
      </c>
      <c r="I2521" s="16" t="s">
        <v>4123</v>
      </c>
      <c r="J2521" s="16" t="s">
        <v>4124</v>
      </c>
      <c r="K2521" s="21">
        <f>1/COUNTIF(J:J,'Store Data - 2017'!$J2521)</f>
        <v>9.0909090909090912E-2</v>
      </c>
      <c r="L2521" s="16" t="s">
        <v>57</v>
      </c>
      <c r="M2521" s="16" t="s">
        <v>26</v>
      </c>
      <c r="N2521" s="16" t="s">
        <v>638</v>
      </c>
      <c r="O2521" s="16" t="s">
        <v>639</v>
      </c>
      <c r="P2521" s="16">
        <v>80219</v>
      </c>
      <c r="Q2521" s="16" t="s">
        <v>120</v>
      </c>
      <c r="R2521" s="16" t="s">
        <v>2115</v>
      </c>
      <c r="S2521" s="16" t="s">
        <v>42</v>
      </c>
      <c r="T2521" s="16" t="s">
        <v>43</v>
      </c>
      <c r="U2521" s="16" t="s">
        <v>2116</v>
      </c>
      <c r="V2521" s="18">
        <v>906.68</v>
      </c>
      <c r="W2521" s="16">
        <v>5</v>
      </c>
      <c r="X2521" s="16">
        <v>0.2</v>
      </c>
      <c r="Y2521" s="18">
        <v>68.001000000000005</v>
      </c>
    </row>
    <row r="2522" spans="1:25" x14ac:dyDescent="0.3">
      <c r="A2522" s="13">
        <v>7557</v>
      </c>
      <c r="B2522" s="13" t="s">
        <v>5679</v>
      </c>
      <c r="C2522" s="21">
        <f>1/COUNTIF(B:B,'Store Data - 2017'!$B2522)</f>
        <v>0.5</v>
      </c>
      <c r="D2522" s="14">
        <v>43066</v>
      </c>
      <c r="E2522" s="14">
        <v>43071</v>
      </c>
      <c r="F2522" s="22" t="str">
        <f>TEXT('Store Data - 2017'!$D2522,"mmmm")</f>
        <v>November</v>
      </c>
      <c r="G2522" s="22" t="str">
        <f>TEXT('Store Data - 2017'!$D2522,"dddd")</f>
        <v>Monday</v>
      </c>
      <c r="H2522" s="13" t="s">
        <v>22</v>
      </c>
      <c r="I2522" s="13" t="s">
        <v>4966</v>
      </c>
      <c r="J2522" s="13" t="s">
        <v>4967</v>
      </c>
      <c r="K2522" s="21">
        <f>1/COUNTIF(J:J,'Store Data - 2017'!$J2522)</f>
        <v>0.16666666666666666</v>
      </c>
      <c r="L2522" s="13" t="s">
        <v>57</v>
      </c>
      <c r="M2522" s="13" t="s">
        <v>26</v>
      </c>
      <c r="N2522" s="13" t="s">
        <v>165</v>
      </c>
      <c r="O2522" s="13" t="s">
        <v>496</v>
      </c>
      <c r="P2522" s="13">
        <v>47201</v>
      </c>
      <c r="Q2522" s="13" t="s">
        <v>51</v>
      </c>
      <c r="R2522" s="13" t="s">
        <v>5680</v>
      </c>
      <c r="S2522" s="13" t="s">
        <v>31</v>
      </c>
      <c r="T2522" s="13" t="s">
        <v>32</v>
      </c>
      <c r="U2522" s="13" t="s">
        <v>5681</v>
      </c>
      <c r="V2522" s="15">
        <v>158.28</v>
      </c>
      <c r="W2522" s="13">
        <v>6</v>
      </c>
      <c r="X2522" s="13">
        <v>0</v>
      </c>
      <c r="Y2522" s="15">
        <v>72.808800000000005</v>
      </c>
    </row>
    <row r="2523" spans="1:25" x14ac:dyDescent="0.3">
      <c r="A2523" s="16">
        <v>7558</v>
      </c>
      <c r="B2523" s="16" t="s">
        <v>5679</v>
      </c>
      <c r="C2523" s="21">
        <f>1/COUNTIF(B:B,'Store Data - 2017'!$B2523)</f>
        <v>0.5</v>
      </c>
      <c r="D2523" s="17">
        <v>43066</v>
      </c>
      <c r="E2523" s="17">
        <v>43071</v>
      </c>
      <c r="F2523" s="22" t="str">
        <f>TEXT('Store Data - 2017'!$D2523,"mmmm")</f>
        <v>November</v>
      </c>
      <c r="G2523" s="22" t="str">
        <f>TEXT('Store Data - 2017'!$D2523,"dddd")</f>
        <v>Monday</v>
      </c>
      <c r="H2523" s="16" t="s">
        <v>22</v>
      </c>
      <c r="I2523" s="16" t="s">
        <v>4966</v>
      </c>
      <c r="J2523" s="16" t="s">
        <v>4967</v>
      </c>
      <c r="K2523" s="21">
        <f>1/COUNTIF(J:J,'Store Data - 2017'!$J2523)</f>
        <v>0.16666666666666666</v>
      </c>
      <c r="L2523" s="16" t="s">
        <v>57</v>
      </c>
      <c r="M2523" s="16" t="s">
        <v>26</v>
      </c>
      <c r="N2523" s="16" t="s">
        <v>165</v>
      </c>
      <c r="O2523" s="16" t="s">
        <v>496</v>
      </c>
      <c r="P2523" s="16">
        <v>47201</v>
      </c>
      <c r="Q2523" s="16" t="s">
        <v>51</v>
      </c>
      <c r="R2523" s="16" t="s">
        <v>5682</v>
      </c>
      <c r="S2523" s="16" t="s">
        <v>31</v>
      </c>
      <c r="T2523" s="16" t="s">
        <v>84</v>
      </c>
      <c r="U2523" s="16" t="s">
        <v>5683</v>
      </c>
      <c r="V2523" s="18">
        <v>497.94</v>
      </c>
      <c r="W2523" s="16">
        <v>3</v>
      </c>
      <c r="X2523" s="16">
        <v>0</v>
      </c>
      <c r="Y2523" s="18">
        <v>224.07300000000001</v>
      </c>
    </row>
    <row r="2524" spans="1:25" x14ac:dyDescent="0.3">
      <c r="A2524" s="13">
        <v>7564</v>
      </c>
      <c r="B2524" s="13" t="s">
        <v>5684</v>
      </c>
      <c r="C2524" s="21">
        <f>1/COUNTIF(B:B,'Store Data - 2017'!$B2524)</f>
        <v>1</v>
      </c>
      <c r="D2524" s="14">
        <v>43013</v>
      </c>
      <c r="E2524" s="14">
        <v>43015</v>
      </c>
      <c r="F2524" s="22" t="str">
        <f>TEXT('Store Data - 2017'!$D2524,"mmmm")</f>
        <v>October</v>
      </c>
      <c r="G2524" s="22" t="str">
        <f>TEXT('Store Data - 2017'!$D2524,"dddd")</f>
        <v>Thursday</v>
      </c>
      <c r="H2524" s="13" t="s">
        <v>80</v>
      </c>
      <c r="I2524" s="13" t="s">
        <v>1046</v>
      </c>
      <c r="J2524" s="13" t="s">
        <v>1047</v>
      </c>
      <c r="K2524" s="21">
        <f>1/COUNTIF(J:J,'Store Data - 2017'!$J2524)</f>
        <v>0.14285714285714285</v>
      </c>
      <c r="L2524" s="13" t="s">
        <v>48</v>
      </c>
      <c r="M2524" s="13" t="s">
        <v>26</v>
      </c>
      <c r="N2524" s="13" t="s">
        <v>638</v>
      </c>
      <c r="O2524" s="13" t="s">
        <v>639</v>
      </c>
      <c r="P2524" s="13">
        <v>80219</v>
      </c>
      <c r="Q2524" s="13" t="s">
        <v>120</v>
      </c>
      <c r="R2524" s="13" t="s">
        <v>3356</v>
      </c>
      <c r="S2524" s="13" t="s">
        <v>61</v>
      </c>
      <c r="T2524" s="13" t="s">
        <v>110</v>
      </c>
      <c r="U2524" s="13" t="s">
        <v>3357</v>
      </c>
      <c r="V2524" s="15">
        <v>63.823999999999998</v>
      </c>
      <c r="W2524" s="13">
        <v>2</v>
      </c>
      <c r="X2524" s="13">
        <v>0.2</v>
      </c>
      <c r="Y2524" s="15">
        <v>13.5626</v>
      </c>
    </row>
    <row r="2525" spans="1:25" x14ac:dyDescent="0.3">
      <c r="A2525" s="16">
        <v>7567</v>
      </c>
      <c r="B2525" s="16" t="s">
        <v>5685</v>
      </c>
      <c r="C2525" s="21">
        <f>1/COUNTIF(B:B,'Store Data - 2017'!$B2525)</f>
        <v>0.5</v>
      </c>
      <c r="D2525" s="17">
        <v>42846</v>
      </c>
      <c r="E2525" s="17">
        <v>42848</v>
      </c>
      <c r="F2525" s="22" t="str">
        <f>TEXT('Store Data - 2017'!$D2525,"mmmm")</f>
        <v>April</v>
      </c>
      <c r="G2525" s="22" t="str">
        <f>TEXT('Store Data - 2017'!$D2525,"dddd")</f>
        <v>Friday</v>
      </c>
      <c r="H2525" s="16" t="s">
        <v>80</v>
      </c>
      <c r="I2525" s="16" t="s">
        <v>1523</v>
      </c>
      <c r="J2525" s="16" t="s">
        <v>1524</v>
      </c>
      <c r="K2525" s="21">
        <f>1/COUNTIF(J:J,'Store Data - 2017'!$J2525)</f>
        <v>0.125</v>
      </c>
      <c r="L2525" s="16" t="s">
        <v>57</v>
      </c>
      <c r="M2525" s="16" t="s">
        <v>26</v>
      </c>
      <c r="N2525" s="16" t="s">
        <v>49</v>
      </c>
      <c r="O2525" s="16" t="s">
        <v>50</v>
      </c>
      <c r="P2525" s="16">
        <v>77070</v>
      </c>
      <c r="Q2525" s="16" t="s">
        <v>51</v>
      </c>
      <c r="R2525" s="16" t="s">
        <v>109</v>
      </c>
      <c r="S2525" s="16" t="s">
        <v>61</v>
      </c>
      <c r="T2525" s="16" t="s">
        <v>110</v>
      </c>
      <c r="U2525" s="16" t="s">
        <v>111</v>
      </c>
      <c r="V2525" s="18">
        <v>47.975999999999999</v>
      </c>
      <c r="W2525" s="16">
        <v>3</v>
      </c>
      <c r="X2525" s="16">
        <v>0.2</v>
      </c>
      <c r="Y2525" s="18">
        <v>8.3957999999999995</v>
      </c>
    </row>
    <row r="2526" spans="1:25" x14ac:dyDescent="0.3">
      <c r="A2526" s="13">
        <v>7568</v>
      </c>
      <c r="B2526" s="13" t="s">
        <v>5685</v>
      </c>
      <c r="C2526" s="21">
        <f>1/COUNTIF(B:B,'Store Data - 2017'!$B2526)</f>
        <v>0.5</v>
      </c>
      <c r="D2526" s="14">
        <v>42846</v>
      </c>
      <c r="E2526" s="14">
        <v>42848</v>
      </c>
      <c r="F2526" s="22" t="str">
        <f>TEXT('Store Data - 2017'!$D2526,"mmmm")</f>
        <v>April</v>
      </c>
      <c r="G2526" s="22" t="str">
        <f>TEXT('Store Data - 2017'!$D2526,"dddd")</f>
        <v>Friday</v>
      </c>
      <c r="H2526" s="13" t="s">
        <v>80</v>
      </c>
      <c r="I2526" s="13" t="s">
        <v>1523</v>
      </c>
      <c r="J2526" s="13" t="s">
        <v>1524</v>
      </c>
      <c r="K2526" s="21">
        <f>1/COUNTIF(J:J,'Store Data - 2017'!$J2526)</f>
        <v>0.125</v>
      </c>
      <c r="L2526" s="13" t="s">
        <v>57</v>
      </c>
      <c r="M2526" s="13" t="s">
        <v>26</v>
      </c>
      <c r="N2526" s="13" t="s">
        <v>49</v>
      </c>
      <c r="O2526" s="13" t="s">
        <v>50</v>
      </c>
      <c r="P2526" s="13">
        <v>77070</v>
      </c>
      <c r="Q2526" s="13" t="s">
        <v>51</v>
      </c>
      <c r="R2526" s="13" t="s">
        <v>3042</v>
      </c>
      <c r="S2526" s="13" t="s">
        <v>31</v>
      </c>
      <c r="T2526" s="13" t="s">
        <v>32</v>
      </c>
      <c r="U2526" s="13" t="s">
        <v>3043</v>
      </c>
      <c r="V2526" s="15">
        <v>20.736000000000001</v>
      </c>
      <c r="W2526" s="13">
        <v>4</v>
      </c>
      <c r="X2526" s="13">
        <v>0.2</v>
      </c>
      <c r="Y2526" s="15">
        <v>7.2576000000000001</v>
      </c>
    </row>
    <row r="2527" spans="1:25" x14ac:dyDescent="0.3">
      <c r="A2527" s="16">
        <v>7589</v>
      </c>
      <c r="B2527" s="16" t="s">
        <v>5686</v>
      </c>
      <c r="C2527" s="21">
        <f>1/COUNTIF(B:B,'Store Data - 2017'!$B2527)</f>
        <v>1</v>
      </c>
      <c r="D2527" s="17">
        <v>43055</v>
      </c>
      <c r="E2527" s="17">
        <v>43061</v>
      </c>
      <c r="F2527" s="22" t="str">
        <f>TEXT('Store Data - 2017'!$D2527,"mmmm")</f>
        <v>November</v>
      </c>
      <c r="G2527" s="22" t="str">
        <f>TEXT('Store Data - 2017'!$D2527,"dddd")</f>
        <v>Thursday</v>
      </c>
      <c r="H2527" s="16" t="s">
        <v>22</v>
      </c>
      <c r="I2527" s="16" t="s">
        <v>4373</v>
      </c>
      <c r="J2527" s="16" t="s">
        <v>4374</v>
      </c>
      <c r="K2527" s="21">
        <f>1/COUNTIF(J:J,'Store Data - 2017'!$J2527)</f>
        <v>0.2</v>
      </c>
      <c r="L2527" s="16" t="s">
        <v>25</v>
      </c>
      <c r="M2527" s="16" t="s">
        <v>26</v>
      </c>
      <c r="N2527" s="16" t="s">
        <v>4444</v>
      </c>
      <c r="O2527" s="16" t="s">
        <v>134</v>
      </c>
      <c r="P2527" s="16">
        <v>95661</v>
      </c>
      <c r="Q2527" s="16" t="s">
        <v>120</v>
      </c>
      <c r="R2527" s="16" t="s">
        <v>2011</v>
      </c>
      <c r="S2527" s="16" t="s">
        <v>42</v>
      </c>
      <c r="T2527" s="16" t="s">
        <v>87</v>
      </c>
      <c r="U2527" s="16" t="s">
        <v>2012</v>
      </c>
      <c r="V2527" s="18">
        <v>17.309999999999999</v>
      </c>
      <c r="W2527" s="16">
        <v>3</v>
      </c>
      <c r="X2527" s="16">
        <v>0</v>
      </c>
      <c r="Y2527" s="18">
        <v>5.1929999999999996</v>
      </c>
    </row>
    <row r="2528" spans="1:25" x14ac:dyDescent="0.3">
      <c r="A2528" s="13">
        <v>7595</v>
      </c>
      <c r="B2528" s="13" t="s">
        <v>5687</v>
      </c>
      <c r="C2528" s="21">
        <f>1/COUNTIF(B:B,'Store Data - 2017'!$B2528)</f>
        <v>0.5</v>
      </c>
      <c r="D2528" s="14">
        <v>42845</v>
      </c>
      <c r="E2528" s="14">
        <v>42849</v>
      </c>
      <c r="F2528" s="22" t="str">
        <f>TEXT('Store Data - 2017'!$D2528,"mmmm")</f>
        <v>April</v>
      </c>
      <c r="G2528" s="22" t="str">
        <f>TEXT('Store Data - 2017'!$D2528,"dddd")</f>
        <v>Thursday</v>
      </c>
      <c r="H2528" s="13" t="s">
        <v>22</v>
      </c>
      <c r="I2528" s="13" t="s">
        <v>2394</v>
      </c>
      <c r="J2528" s="13" t="s">
        <v>2395</v>
      </c>
      <c r="K2528" s="21">
        <f>1/COUNTIF(J:J,'Store Data - 2017'!$J2528)</f>
        <v>0.14285714285714285</v>
      </c>
      <c r="L2528" s="13" t="s">
        <v>25</v>
      </c>
      <c r="M2528" s="13" t="s">
        <v>26</v>
      </c>
      <c r="N2528" s="13" t="s">
        <v>553</v>
      </c>
      <c r="O2528" s="13" t="s">
        <v>76</v>
      </c>
      <c r="P2528" s="13">
        <v>48234</v>
      </c>
      <c r="Q2528" s="13" t="s">
        <v>51</v>
      </c>
      <c r="R2528" s="13" t="s">
        <v>4316</v>
      </c>
      <c r="S2528" s="13" t="s">
        <v>31</v>
      </c>
      <c r="T2528" s="13" t="s">
        <v>84</v>
      </c>
      <c r="U2528" s="13" t="s">
        <v>4317</v>
      </c>
      <c r="V2528" s="15">
        <v>146.86000000000001</v>
      </c>
      <c r="W2528" s="13">
        <v>7</v>
      </c>
      <c r="X2528" s="13">
        <v>0</v>
      </c>
      <c r="Y2528" s="15">
        <v>70.492800000000003</v>
      </c>
    </row>
    <row r="2529" spans="1:25" x14ac:dyDescent="0.3">
      <c r="A2529" s="16">
        <v>7596</v>
      </c>
      <c r="B2529" s="16" t="s">
        <v>5687</v>
      </c>
      <c r="C2529" s="21">
        <f>1/COUNTIF(B:B,'Store Data - 2017'!$B2529)</f>
        <v>0.5</v>
      </c>
      <c r="D2529" s="17">
        <v>42845</v>
      </c>
      <c r="E2529" s="17">
        <v>42849</v>
      </c>
      <c r="F2529" s="22" t="str">
        <f>TEXT('Store Data - 2017'!$D2529,"mmmm")</f>
        <v>April</v>
      </c>
      <c r="G2529" s="22" t="str">
        <f>TEXT('Store Data - 2017'!$D2529,"dddd")</f>
        <v>Thursday</v>
      </c>
      <c r="H2529" s="16" t="s">
        <v>22</v>
      </c>
      <c r="I2529" s="16" t="s">
        <v>2394</v>
      </c>
      <c r="J2529" s="16" t="s">
        <v>2395</v>
      </c>
      <c r="K2529" s="21">
        <f>1/COUNTIF(J:J,'Store Data - 2017'!$J2529)</f>
        <v>0.14285714285714285</v>
      </c>
      <c r="L2529" s="16" t="s">
        <v>25</v>
      </c>
      <c r="M2529" s="16" t="s">
        <v>26</v>
      </c>
      <c r="N2529" s="16" t="s">
        <v>553</v>
      </c>
      <c r="O2529" s="16" t="s">
        <v>76</v>
      </c>
      <c r="P2529" s="16">
        <v>48234</v>
      </c>
      <c r="Q2529" s="16" t="s">
        <v>51</v>
      </c>
      <c r="R2529" s="16" t="s">
        <v>852</v>
      </c>
      <c r="S2529" s="16" t="s">
        <v>31</v>
      </c>
      <c r="T2529" s="16" t="s">
        <v>84</v>
      </c>
      <c r="U2529" s="16" t="s">
        <v>853</v>
      </c>
      <c r="V2529" s="18">
        <v>36.56</v>
      </c>
      <c r="W2529" s="16">
        <v>4</v>
      </c>
      <c r="X2529" s="16">
        <v>0</v>
      </c>
      <c r="Y2529" s="18">
        <v>18.28</v>
      </c>
    </row>
    <row r="2530" spans="1:25" x14ac:dyDescent="0.3">
      <c r="A2530" s="13">
        <v>7608</v>
      </c>
      <c r="B2530" s="13" t="s">
        <v>5688</v>
      </c>
      <c r="C2530" s="21">
        <f>1/COUNTIF(B:B,'Store Data - 2017'!$B2530)</f>
        <v>1</v>
      </c>
      <c r="D2530" s="14">
        <v>43093</v>
      </c>
      <c r="E2530" s="14">
        <v>43096</v>
      </c>
      <c r="F2530" s="22" t="str">
        <f>TEXT('Store Data - 2017'!$D2530,"mmmm")</f>
        <v>December</v>
      </c>
      <c r="G2530" s="22" t="str">
        <f>TEXT('Store Data - 2017'!$D2530,"dddd")</f>
        <v>Sunday</v>
      </c>
      <c r="H2530" s="13" t="s">
        <v>80</v>
      </c>
      <c r="I2530" s="13" t="s">
        <v>2229</v>
      </c>
      <c r="J2530" s="13" t="s">
        <v>2230</v>
      </c>
      <c r="K2530" s="21">
        <f>1/COUNTIF(J:J,'Store Data - 2017'!$J2530)</f>
        <v>0.1111111111111111</v>
      </c>
      <c r="L2530" s="13" t="s">
        <v>25</v>
      </c>
      <c r="M2530" s="13" t="s">
        <v>26</v>
      </c>
      <c r="N2530" s="13" t="s">
        <v>220</v>
      </c>
      <c r="O2530" s="13" t="s">
        <v>50</v>
      </c>
      <c r="P2530" s="13">
        <v>75220</v>
      </c>
      <c r="Q2530" s="13" t="s">
        <v>51</v>
      </c>
      <c r="R2530" s="13" t="s">
        <v>696</v>
      </c>
      <c r="S2530" s="13" t="s">
        <v>31</v>
      </c>
      <c r="T2530" s="13" t="s">
        <v>70</v>
      </c>
      <c r="U2530" s="13" t="s">
        <v>697</v>
      </c>
      <c r="V2530" s="15">
        <v>264.32</v>
      </c>
      <c r="W2530" s="13">
        <v>2</v>
      </c>
      <c r="X2530" s="13">
        <v>0.2</v>
      </c>
      <c r="Y2530" s="15">
        <v>19.824000000000002</v>
      </c>
    </row>
    <row r="2531" spans="1:25" x14ac:dyDescent="0.3">
      <c r="A2531" s="16">
        <v>7609</v>
      </c>
      <c r="B2531" s="16" t="s">
        <v>5689</v>
      </c>
      <c r="C2531" s="21">
        <f>1/COUNTIF(B:B,'Store Data - 2017'!$B2531)</f>
        <v>0.5</v>
      </c>
      <c r="D2531" s="17">
        <v>42858</v>
      </c>
      <c r="E2531" s="17">
        <v>42862</v>
      </c>
      <c r="F2531" s="22" t="str">
        <f>TEXT('Store Data - 2017'!$D2531,"mmmm")</f>
        <v>May</v>
      </c>
      <c r="G2531" s="22" t="str">
        <f>TEXT('Store Data - 2017'!$D2531,"dddd")</f>
        <v>Wednesday</v>
      </c>
      <c r="H2531" s="16" t="s">
        <v>22</v>
      </c>
      <c r="I2531" s="16" t="s">
        <v>2484</v>
      </c>
      <c r="J2531" s="16" t="s">
        <v>2485</v>
      </c>
      <c r="K2531" s="21">
        <f>1/COUNTIF(J:J,'Store Data - 2017'!$J2531)</f>
        <v>0.16666666666666666</v>
      </c>
      <c r="L2531" s="16" t="s">
        <v>25</v>
      </c>
      <c r="M2531" s="16" t="s">
        <v>26</v>
      </c>
      <c r="N2531" s="16" t="s">
        <v>133</v>
      </c>
      <c r="O2531" s="16" t="s">
        <v>134</v>
      </c>
      <c r="P2531" s="16">
        <v>94122</v>
      </c>
      <c r="Q2531" s="16" t="s">
        <v>120</v>
      </c>
      <c r="R2531" s="16" t="s">
        <v>3657</v>
      </c>
      <c r="S2531" s="16" t="s">
        <v>31</v>
      </c>
      <c r="T2531" s="16" t="s">
        <v>32</v>
      </c>
      <c r="U2531" s="16" t="s">
        <v>3658</v>
      </c>
      <c r="V2531" s="18">
        <v>25.92</v>
      </c>
      <c r="W2531" s="16">
        <v>4</v>
      </c>
      <c r="X2531" s="16">
        <v>0</v>
      </c>
      <c r="Y2531" s="18">
        <v>12.441599999999999</v>
      </c>
    </row>
    <row r="2532" spans="1:25" x14ac:dyDescent="0.3">
      <c r="A2532" s="13">
        <v>7610</v>
      </c>
      <c r="B2532" s="13" t="s">
        <v>5689</v>
      </c>
      <c r="C2532" s="21">
        <f>1/COUNTIF(B:B,'Store Data - 2017'!$B2532)</f>
        <v>0.5</v>
      </c>
      <c r="D2532" s="14">
        <v>42858</v>
      </c>
      <c r="E2532" s="14">
        <v>42862</v>
      </c>
      <c r="F2532" s="22" t="str">
        <f>TEXT('Store Data - 2017'!$D2532,"mmmm")</f>
        <v>May</v>
      </c>
      <c r="G2532" s="22" t="str">
        <f>TEXT('Store Data - 2017'!$D2532,"dddd")</f>
        <v>Wednesday</v>
      </c>
      <c r="H2532" s="13" t="s">
        <v>22</v>
      </c>
      <c r="I2532" s="13" t="s">
        <v>2484</v>
      </c>
      <c r="J2532" s="13" t="s">
        <v>2485</v>
      </c>
      <c r="K2532" s="21">
        <f>1/COUNTIF(J:J,'Store Data - 2017'!$J2532)</f>
        <v>0.16666666666666666</v>
      </c>
      <c r="L2532" s="13" t="s">
        <v>25</v>
      </c>
      <c r="M2532" s="13" t="s">
        <v>26</v>
      </c>
      <c r="N2532" s="13" t="s">
        <v>133</v>
      </c>
      <c r="O2532" s="13" t="s">
        <v>134</v>
      </c>
      <c r="P2532" s="13">
        <v>94122</v>
      </c>
      <c r="Q2532" s="13" t="s">
        <v>120</v>
      </c>
      <c r="R2532" s="13" t="s">
        <v>5109</v>
      </c>
      <c r="S2532" s="13" t="s">
        <v>31</v>
      </c>
      <c r="T2532" s="13" t="s">
        <v>146</v>
      </c>
      <c r="U2532" s="13" t="s">
        <v>5110</v>
      </c>
      <c r="V2532" s="15">
        <v>22.96</v>
      </c>
      <c r="W2532" s="13">
        <v>7</v>
      </c>
      <c r="X2532" s="13">
        <v>0</v>
      </c>
      <c r="Y2532" s="15">
        <v>6.6584000000000003</v>
      </c>
    </row>
    <row r="2533" spans="1:25" x14ac:dyDescent="0.3">
      <c r="A2533" s="16">
        <v>7619</v>
      </c>
      <c r="B2533" s="16" t="s">
        <v>5690</v>
      </c>
      <c r="C2533" s="21">
        <f>1/COUNTIF(B:B,'Store Data - 2017'!$B2533)</f>
        <v>0.5</v>
      </c>
      <c r="D2533" s="17">
        <v>43035</v>
      </c>
      <c r="E2533" s="17">
        <v>43037</v>
      </c>
      <c r="F2533" s="22" t="str">
        <f>TEXT('Store Data - 2017'!$D2533,"mmmm")</f>
        <v>October</v>
      </c>
      <c r="G2533" s="22" t="str">
        <f>TEXT('Store Data - 2017'!$D2533,"dddd")</f>
        <v>Friday</v>
      </c>
      <c r="H2533" s="16" t="s">
        <v>80</v>
      </c>
      <c r="I2533" s="16" t="s">
        <v>2590</v>
      </c>
      <c r="J2533" s="16" t="s">
        <v>2591</v>
      </c>
      <c r="K2533" s="21">
        <f>1/COUNTIF(J:J,'Store Data - 2017'!$J2533)</f>
        <v>0.16666666666666666</v>
      </c>
      <c r="L2533" s="16" t="s">
        <v>57</v>
      </c>
      <c r="M2533" s="16" t="s">
        <v>26</v>
      </c>
      <c r="N2533" s="16" t="s">
        <v>452</v>
      </c>
      <c r="O2533" s="16" t="s">
        <v>134</v>
      </c>
      <c r="P2533" s="16">
        <v>90032</v>
      </c>
      <c r="Q2533" s="16" t="s">
        <v>120</v>
      </c>
      <c r="R2533" s="16" t="s">
        <v>502</v>
      </c>
      <c r="S2533" s="16" t="s">
        <v>42</v>
      </c>
      <c r="T2533" s="16" t="s">
        <v>251</v>
      </c>
      <c r="U2533" s="16" t="s">
        <v>503</v>
      </c>
      <c r="V2533" s="18">
        <v>189.57599999999999</v>
      </c>
      <c r="W2533" s="16">
        <v>1</v>
      </c>
      <c r="X2533" s="16">
        <v>0.2</v>
      </c>
      <c r="Y2533" s="18">
        <v>9.4787999999999997</v>
      </c>
    </row>
    <row r="2534" spans="1:25" x14ac:dyDescent="0.3">
      <c r="A2534" s="13">
        <v>7620</v>
      </c>
      <c r="B2534" s="13" t="s">
        <v>5690</v>
      </c>
      <c r="C2534" s="21">
        <f>1/COUNTIF(B:B,'Store Data - 2017'!$B2534)</f>
        <v>0.5</v>
      </c>
      <c r="D2534" s="14">
        <v>43035</v>
      </c>
      <c r="E2534" s="14">
        <v>43037</v>
      </c>
      <c r="F2534" s="22" t="str">
        <f>TEXT('Store Data - 2017'!$D2534,"mmmm")</f>
        <v>October</v>
      </c>
      <c r="G2534" s="22" t="str">
        <f>TEXT('Store Data - 2017'!$D2534,"dddd")</f>
        <v>Friday</v>
      </c>
      <c r="H2534" s="13" t="s">
        <v>80</v>
      </c>
      <c r="I2534" s="13" t="s">
        <v>2590</v>
      </c>
      <c r="J2534" s="13" t="s">
        <v>2591</v>
      </c>
      <c r="K2534" s="21">
        <f>1/COUNTIF(J:J,'Store Data - 2017'!$J2534)</f>
        <v>0.16666666666666666</v>
      </c>
      <c r="L2534" s="13" t="s">
        <v>57</v>
      </c>
      <c r="M2534" s="13" t="s">
        <v>26</v>
      </c>
      <c r="N2534" s="13" t="s">
        <v>452</v>
      </c>
      <c r="O2534" s="13" t="s">
        <v>134</v>
      </c>
      <c r="P2534" s="13">
        <v>90032</v>
      </c>
      <c r="Q2534" s="13" t="s">
        <v>120</v>
      </c>
      <c r="R2534" s="13" t="s">
        <v>4837</v>
      </c>
      <c r="S2534" s="13" t="s">
        <v>61</v>
      </c>
      <c r="T2534" s="13" t="s">
        <v>62</v>
      </c>
      <c r="U2534" s="13" t="s">
        <v>4838</v>
      </c>
      <c r="V2534" s="15">
        <v>71.959999999999994</v>
      </c>
      <c r="W2534" s="13">
        <v>5</v>
      </c>
      <c r="X2534" s="13">
        <v>0.2</v>
      </c>
      <c r="Y2534" s="15">
        <v>7.1959999999999997</v>
      </c>
    </row>
    <row r="2535" spans="1:25" x14ac:dyDescent="0.3">
      <c r="A2535" s="16">
        <v>7633</v>
      </c>
      <c r="B2535" s="16" t="s">
        <v>5691</v>
      </c>
      <c r="C2535" s="21">
        <f>1/COUNTIF(B:B,'Store Data - 2017'!$B2535)</f>
        <v>0.2</v>
      </c>
      <c r="D2535" s="17">
        <v>43098</v>
      </c>
      <c r="E2535" s="17">
        <v>43101</v>
      </c>
      <c r="F2535" s="22" t="str">
        <f>TEXT('Store Data - 2017'!$D2535,"mmmm")</f>
        <v>December</v>
      </c>
      <c r="G2535" s="22" t="str">
        <f>TEXT('Store Data - 2017'!$D2535,"dddd")</f>
        <v>Friday</v>
      </c>
      <c r="H2535" s="16" t="s">
        <v>35</v>
      </c>
      <c r="I2535" s="16" t="s">
        <v>1057</v>
      </c>
      <c r="J2535" s="16" t="s">
        <v>1058</v>
      </c>
      <c r="K2535" s="21">
        <f>1/COUNTIF(J:J,'Store Data - 2017'!$J2535)</f>
        <v>0.16666666666666666</v>
      </c>
      <c r="L2535" s="16" t="s">
        <v>25</v>
      </c>
      <c r="M2535" s="16" t="s">
        <v>26</v>
      </c>
      <c r="N2535" s="16" t="s">
        <v>1327</v>
      </c>
      <c r="O2535" s="16" t="s">
        <v>446</v>
      </c>
      <c r="P2535" s="16">
        <v>40214</v>
      </c>
      <c r="Q2535" s="16" t="s">
        <v>29</v>
      </c>
      <c r="R2535" s="16" t="s">
        <v>1876</v>
      </c>
      <c r="S2535" s="16" t="s">
        <v>42</v>
      </c>
      <c r="T2535" s="16" t="s">
        <v>43</v>
      </c>
      <c r="U2535" s="16" t="s">
        <v>1877</v>
      </c>
      <c r="V2535" s="18">
        <v>1207.8399999999999</v>
      </c>
      <c r="W2535" s="16">
        <v>8</v>
      </c>
      <c r="X2535" s="16">
        <v>0</v>
      </c>
      <c r="Y2535" s="18">
        <v>314.03840000000002</v>
      </c>
    </row>
    <row r="2536" spans="1:25" x14ac:dyDescent="0.3">
      <c r="A2536" s="13">
        <v>7634</v>
      </c>
      <c r="B2536" s="13" t="s">
        <v>5691</v>
      </c>
      <c r="C2536" s="21">
        <f>1/COUNTIF(B:B,'Store Data - 2017'!$B2536)</f>
        <v>0.2</v>
      </c>
      <c r="D2536" s="14">
        <v>43098</v>
      </c>
      <c r="E2536" s="14">
        <v>43101</v>
      </c>
      <c r="F2536" s="22" t="str">
        <f>TEXT('Store Data - 2017'!$D2536,"mmmm")</f>
        <v>December</v>
      </c>
      <c r="G2536" s="22" t="str">
        <f>TEXT('Store Data - 2017'!$D2536,"dddd")</f>
        <v>Friday</v>
      </c>
      <c r="H2536" s="13" t="s">
        <v>35</v>
      </c>
      <c r="I2536" s="13" t="s">
        <v>1057</v>
      </c>
      <c r="J2536" s="13" t="s">
        <v>1058</v>
      </c>
      <c r="K2536" s="21">
        <f>1/COUNTIF(J:J,'Store Data - 2017'!$J2536)</f>
        <v>0.16666666666666666</v>
      </c>
      <c r="L2536" s="13" t="s">
        <v>25</v>
      </c>
      <c r="M2536" s="13" t="s">
        <v>26</v>
      </c>
      <c r="N2536" s="13" t="s">
        <v>1327</v>
      </c>
      <c r="O2536" s="13" t="s">
        <v>446</v>
      </c>
      <c r="P2536" s="13">
        <v>40214</v>
      </c>
      <c r="Q2536" s="13" t="s">
        <v>29</v>
      </c>
      <c r="R2536" s="13" t="s">
        <v>1751</v>
      </c>
      <c r="S2536" s="13" t="s">
        <v>31</v>
      </c>
      <c r="T2536" s="13" t="s">
        <v>84</v>
      </c>
      <c r="U2536" s="13" t="s">
        <v>1752</v>
      </c>
      <c r="V2536" s="15">
        <v>12.53</v>
      </c>
      <c r="W2536" s="13">
        <v>1</v>
      </c>
      <c r="X2536" s="13">
        <v>0</v>
      </c>
      <c r="Y2536" s="15">
        <v>5.8891</v>
      </c>
    </row>
    <row r="2537" spans="1:25" x14ac:dyDescent="0.3">
      <c r="A2537" s="16">
        <v>7635</v>
      </c>
      <c r="B2537" s="16" t="s">
        <v>5691</v>
      </c>
      <c r="C2537" s="21">
        <f>1/COUNTIF(B:B,'Store Data - 2017'!$B2537)</f>
        <v>0.2</v>
      </c>
      <c r="D2537" s="17">
        <v>43098</v>
      </c>
      <c r="E2537" s="17">
        <v>43101</v>
      </c>
      <c r="F2537" s="22" t="str">
        <f>TEXT('Store Data - 2017'!$D2537,"mmmm")</f>
        <v>December</v>
      </c>
      <c r="G2537" s="22" t="str">
        <f>TEXT('Store Data - 2017'!$D2537,"dddd")</f>
        <v>Friday</v>
      </c>
      <c r="H2537" s="16" t="s">
        <v>35</v>
      </c>
      <c r="I2537" s="16" t="s">
        <v>1057</v>
      </c>
      <c r="J2537" s="16" t="s">
        <v>1058</v>
      </c>
      <c r="K2537" s="21">
        <f>1/COUNTIF(J:J,'Store Data - 2017'!$J2537)</f>
        <v>0.16666666666666666</v>
      </c>
      <c r="L2537" s="16" t="s">
        <v>25</v>
      </c>
      <c r="M2537" s="16" t="s">
        <v>26</v>
      </c>
      <c r="N2537" s="16" t="s">
        <v>1327</v>
      </c>
      <c r="O2537" s="16" t="s">
        <v>446</v>
      </c>
      <c r="P2537" s="16">
        <v>40214</v>
      </c>
      <c r="Q2537" s="16" t="s">
        <v>29</v>
      </c>
      <c r="R2537" s="16" t="s">
        <v>5692</v>
      </c>
      <c r="S2537" s="16" t="s">
        <v>31</v>
      </c>
      <c r="T2537" s="16" t="s">
        <v>146</v>
      </c>
      <c r="U2537" s="16" t="s">
        <v>5693</v>
      </c>
      <c r="V2537" s="18">
        <v>34.58</v>
      </c>
      <c r="W2537" s="16">
        <v>1</v>
      </c>
      <c r="X2537" s="16">
        <v>0</v>
      </c>
      <c r="Y2537" s="18">
        <v>10.0282</v>
      </c>
    </row>
    <row r="2538" spans="1:25" x14ac:dyDescent="0.3">
      <c r="A2538" s="13">
        <v>7636</v>
      </c>
      <c r="B2538" s="13" t="s">
        <v>5691</v>
      </c>
      <c r="C2538" s="21">
        <f>1/COUNTIF(B:B,'Store Data - 2017'!$B2538)</f>
        <v>0.2</v>
      </c>
      <c r="D2538" s="14">
        <v>43098</v>
      </c>
      <c r="E2538" s="14">
        <v>43101</v>
      </c>
      <c r="F2538" s="22" t="str">
        <f>TEXT('Store Data - 2017'!$D2538,"mmmm")</f>
        <v>December</v>
      </c>
      <c r="G2538" s="22" t="str">
        <f>TEXT('Store Data - 2017'!$D2538,"dddd")</f>
        <v>Friday</v>
      </c>
      <c r="H2538" s="13" t="s">
        <v>35</v>
      </c>
      <c r="I2538" s="13" t="s">
        <v>1057</v>
      </c>
      <c r="J2538" s="13" t="s">
        <v>1058</v>
      </c>
      <c r="K2538" s="21">
        <f>1/COUNTIF(J:J,'Store Data - 2017'!$J2538)</f>
        <v>0.16666666666666666</v>
      </c>
      <c r="L2538" s="13" t="s">
        <v>25</v>
      </c>
      <c r="M2538" s="13" t="s">
        <v>26</v>
      </c>
      <c r="N2538" s="13" t="s">
        <v>1327</v>
      </c>
      <c r="O2538" s="13" t="s">
        <v>446</v>
      </c>
      <c r="P2538" s="13">
        <v>40214</v>
      </c>
      <c r="Q2538" s="13" t="s">
        <v>29</v>
      </c>
      <c r="R2538" s="13" t="s">
        <v>3104</v>
      </c>
      <c r="S2538" s="13" t="s">
        <v>42</v>
      </c>
      <c r="T2538" s="13" t="s">
        <v>43</v>
      </c>
      <c r="U2538" s="13" t="s">
        <v>3105</v>
      </c>
      <c r="V2538" s="15">
        <v>300.98</v>
      </c>
      <c r="W2538" s="13">
        <v>1</v>
      </c>
      <c r="X2538" s="13">
        <v>0</v>
      </c>
      <c r="Y2538" s="15">
        <v>87.284199999999998</v>
      </c>
    </row>
    <row r="2539" spans="1:25" x14ac:dyDescent="0.3">
      <c r="A2539" s="16">
        <v>7637</v>
      </c>
      <c r="B2539" s="16" t="s">
        <v>5691</v>
      </c>
      <c r="C2539" s="21">
        <f>1/COUNTIF(B:B,'Store Data - 2017'!$B2539)</f>
        <v>0.2</v>
      </c>
      <c r="D2539" s="17">
        <v>43098</v>
      </c>
      <c r="E2539" s="17">
        <v>43101</v>
      </c>
      <c r="F2539" s="22" t="str">
        <f>TEXT('Store Data - 2017'!$D2539,"mmmm")</f>
        <v>December</v>
      </c>
      <c r="G2539" s="22" t="str">
        <f>TEXT('Store Data - 2017'!$D2539,"dddd")</f>
        <v>Friday</v>
      </c>
      <c r="H2539" s="16" t="s">
        <v>35</v>
      </c>
      <c r="I2539" s="16" t="s">
        <v>1057</v>
      </c>
      <c r="J2539" s="16" t="s">
        <v>1058</v>
      </c>
      <c r="K2539" s="21">
        <f>1/COUNTIF(J:J,'Store Data - 2017'!$J2539)</f>
        <v>0.16666666666666666</v>
      </c>
      <c r="L2539" s="16" t="s">
        <v>25</v>
      </c>
      <c r="M2539" s="16" t="s">
        <v>26</v>
      </c>
      <c r="N2539" s="16" t="s">
        <v>1327</v>
      </c>
      <c r="O2539" s="16" t="s">
        <v>446</v>
      </c>
      <c r="P2539" s="16">
        <v>40214</v>
      </c>
      <c r="Q2539" s="16" t="s">
        <v>29</v>
      </c>
      <c r="R2539" s="16" t="s">
        <v>5694</v>
      </c>
      <c r="S2539" s="16" t="s">
        <v>42</v>
      </c>
      <c r="T2539" s="16" t="s">
        <v>43</v>
      </c>
      <c r="U2539" s="16" t="s">
        <v>5695</v>
      </c>
      <c r="V2539" s="18">
        <v>258.75</v>
      </c>
      <c r="W2539" s="16">
        <v>3</v>
      </c>
      <c r="X2539" s="16">
        <v>0</v>
      </c>
      <c r="Y2539" s="18">
        <v>77.625</v>
      </c>
    </row>
    <row r="2540" spans="1:25" x14ac:dyDescent="0.3">
      <c r="A2540" s="13">
        <v>7638</v>
      </c>
      <c r="B2540" s="13" t="s">
        <v>5696</v>
      </c>
      <c r="C2540" s="21">
        <f>1/COUNTIF(B:B,'Store Data - 2017'!$B2540)</f>
        <v>0.25</v>
      </c>
      <c r="D2540" s="14">
        <v>42796</v>
      </c>
      <c r="E2540" s="14">
        <v>42802</v>
      </c>
      <c r="F2540" s="22" t="str">
        <f>TEXT('Store Data - 2017'!$D2540,"mmmm")</f>
        <v>March</v>
      </c>
      <c r="G2540" s="22" t="str">
        <f>TEXT('Store Data - 2017'!$D2540,"dddd")</f>
        <v>Thursday</v>
      </c>
      <c r="H2540" s="13" t="s">
        <v>22</v>
      </c>
      <c r="I2540" s="13" t="s">
        <v>3472</v>
      </c>
      <c r="J2540" s="13" t="s">
        <v>3473</v>
      </c>
      <c r="K2540" s="21">
        <f>1/COUNTIF(J:J,'Store Data - 2017'!$J2540)</f>
        <v>0.1</v>
      </c>
      <c r="L2540" s="13" t="s">
        <v>57</v>
      </c>
      <c r="M2540" s="13" t="s">
        <v>26</v>
      </c>
      <c r="N2540" s="13" t="s">
        <v>793</v>
      </c>
      <c r="O2540" s="13" t="s">
        <v>1687</v>
      </c>
      <c r="P2540" s="13">
        <v>19711</v>
      </c>
      <c r="Q2540" s="13" t="s">
        <v>40</v>
      </c>
      <c r="R2540" s="13" t="s">
        <v>5613</v>
      </c>
      <c r="S2540" s="13" t="s">
        <v>31</v>
      </c>
      <c r="T2540" s="13" t="s">
        <v>146</v>
      </c>
      <c r="U2540" s="13" t="s">
        <v>5614</v>
      </c>
      <c r="V2540" s="15">
        <v>59.52</v>
      </c>
      <c r="W2540" s="13">
        <v>3</v>
      </c>
      <c r="X2540" s="13">
        <v>0</v>
      </c>
      <c r="Y2540" s="15">
        <v>15.475199999999999</v>
      </c>
    </row>
    <row r="2541" spans="1:25" x14ac:dyDescent="0.3">
      <c r="A2541" s="16">
        <v>7639</v>
      </c>
      <c r="B2541" s="16" t="s">
        <v>5696</v>
      </c>
      <c r="C2541" s="21">
        <f>1/COUNTIF(B:B,'Store Data - 2017'!$B2541)</f>
        <v>0.25</v>
      </c>
      <c r="D2541" s="17">
        <v>42796</v>
      </c>
      <c r="E2541" s="17">
        <v>42802</v>
      </c>
      <c r="F2541" s="22" t="str">
        <f>TEXT('Store Data - 2017'!$D2541,"mmmm")</f>
        <v>March</v>
      </c>
      <c r="G2541" s="22" t="str">
        <f>TEXT('Store Data - 2017'!$D2541,"dddd")</f>
        <v>Thursday</v>
      </c>
      <c r="H2541" s="16" t="s">
        <v>22</v>
      </c>
      <c r="I2541" s="16" t="s">
        <v>3472</v>
      </c>
      <c r="J2541" s="16" t="s">
        <v>3473</v>
      </c>
      <c r="K2541" s="21">
        <f>1/COUNTIF(J:J,'Store Data - 2017'!$J2541)</f>
        <v>0.1</v>
      </c>
      <c r="L2541" s="16" t="s">
        <v>57</v>
      </c>
      <c r="M2541" s="16" t="s">
        <v>26</v>
      </c>
      <c r="N2541" s="16" t="s">
        <v>793</v>
      </c>
      <c r="O2541" s="16" t="s">
        <v>1687</v>
      </c>
      <c r="P2541" s="16">
        <v>19711</v>
      </c>
      <c r="Q2541" s="16" t="s">
        <v>40</v>
      </c>
      <c r="R2541" s="16" t="s">
        <v>5697</v>
      </c>
      <c r="S2541" s="16" t="s">
        <v>31</v>
      </c>
      <c r="T2541" s="16" t="s">
        <v>180</v>
      </c>
      <c r="U2541" s="16" t="s">
        <v>1925</v>
      </c>
      <c r="V2541" s="18">
        <v>57.96</v>
      </c>
      <c r="W2541" s="16">
        <v>7</v>
      </c>
      <c r="X2541" s="16">
        <v>0</v>
      </c>
      <c r="Y2541" s="18">
        <v>27.241199999999999</v>
      </c>
    </row>
    <row r="2542" spans="1:25" x14ac:dyDescent="0.3">
      <c r="A2542" s="13">
        <v>7640</v>
      </c>
      <c r="B2542" s="13" t="s">
        <v>5696</v>
      </c>
      <c r="C2542" s="21">
        <f>1/COUNTIF(B:B,'Store Data - 2017'!$B2542)</f>
        <v>0.25</v>
      </c>
      <c r="D2542" s="14">
        <v>42796</v>
      </c>
      <c r="E2542" s="14">
        <v>42802</v>
      </c>
      <c r="F2542" s="22" t="str">
        <f>TEXT('Store Data - 2017'!$D2542,"mmmm")</f>
        <v>March</v>
      </c>
      <c r="G2542" s="22" t="str">
        <f>TEXT('Store Data - 2017'!$D2542,"dddd")</f>
        <v>Thursday</v>
      </c>
      <c r="H2542" s="13" t="s">
        <v>22</v>
      </c>
      <c r="I2542" s="13" t="s">
        <v>3472</v>
      </c>
      <c r="J2542" s="13" t="s">
        <v>3473</v>
      </c>
      <c r="K2542" s="21">
        <f>1/COUNTIF(J:J,'Store Data - 2017'!$J2542)</f>
        <v>0.1</v>
      </c>
      <c r="L2542" s="13" t="s">
        <v>57</v>
      </c>
      <c r="M2542" s="13" t="s">
        <v>26</v>
      </c>
      <c r="N2542" s="13" t="s">
        <v>793</v>
      </c>
      <c r="O2542" s="13" t="s">
        <v>1687</v>
      </c>
      <c r="P2542" s="13">
        <v>19711</v>
      </c>
      <c r="Q2542" s="13" t="s">
        <v>40</v>
      </c>
      <c r="R2542" s="13" t="s">
        <v>3074</v>
      </c>
      <c r="S2542" s="13" t="s">
        <v>42</v>
      </c>
      <c r="T2542" s="13" t="s">
        <v>425</v>
      </c>
      <c r="U2542" s="13" t="s">
        <v>3075</v>
      </c>
      <c r="V2542" s="15">
        <v>441.96</v>
      </c>
      <c r="W2542" s="13">
        <v>2</v>
      </c>
      <c r="X2542" s="13">
        <v>0</v>
      </c>
      <c r="Y2542" s="15">
        <v>101.6508</v>
      </c>
    </row>
    <row r="2543" spans="1:25" x14ac:dyDescent="0.3">
      <c r="A2543" s="16">
        <v>7641</v>
      </c>
      <c r="B2543" s="16" t="s">
        <v>5696</v>
      </c>
      <c r="C2543" s="21">
        <f>1/COUNTIF(B:B,'Store Data - 2017'!$B2543)</f>
        <v>0.25</v>
      </c>
      <c r="D2543" s="17">
        <v>42796</v>
      </c>
      <c r="E2543" s="17">
        <v>42802</v>
      </c>
      <c r="F2543" s="22" t="str">
        <f>TEXT('Store Data - 2017'!$D2543,"mmmm")</f>
        <v>March</v>
      </c>
      <c r="G2543" s="22" t="str">
        <f>TEXT('Store Data - 2017'!$D2543,"dddd")</f>
        <v>Thursday</v>
      </c>
      <c r="H2543" s="16" t="s">
        <v>22</v>
      </c>
      <c r="I2543" s="16" t="s">
        <v>3472</v>
      </c>
      <c r="J2543" s="16" t="s">
        <v>3473</v>
      </c>
      <c r="K2543" s="21">
        <f>1/COUNTIF(J:J,'Store Data - 2017'!$J2543)</f>
        <v>0.1</v>
      </c>
      <c r="L2543" s="16" t="s">
        <v>57</v>
      </c>
      <c r="M2543" s="16" t="s">
        <v>26</v>
      </c>
      <c r="N2543" s="16" t="s">
        <v>793</v>
      </c>
      <c r="O2543" s="16" t="s">
        <v>1687</v>
      </c>
      <c r="P2543" s="16">
        <v>19711</v>
      </c>
      <c r="Q2543" s="16" t="s">
        <v>40</v>
      </c>
      <c r="R2543" s="16" t="s">
        <v>4859</v>
      </c>
      <c r="S2543" s="16" t="s">
        <v>31</v>
      </c>
      <c r="T2543" s="16" t="s">
        <v>32</v>
      </c>
      <c r="U2543" s="16" t="s">
        <v>53</v>
      </c>
      <c r="V2543" s="18">
        <v>68.040000000000006</v>
      </c>
      <c r="W2543" s="16">
        <v>6</v>
      </c>
      <c r="X2543" s="16">
        <v>0</v>
      </c>
      <c r="Y2543" s="18">
        <v>33.339599999999997</v>
      </c>
    </row>
    <row r="2544" spans="1:25" x14ac:dyDescent="0.3">
      <c r="A2544" s="13">
        <v>7652</v>
      </c>
      <c r="B2544" s="13" t="s">
        <v>5698</v>
      </c>
      <c r="C2544" s="21">
        <f>1/COUNTIF(B:B,'Store Data - 2017'!$B2544)</f>
        <v>0.5</v>
      </c>
      <c r="D2544" s="14">
        <v>42954</v>
      </c>
      <c r="E2544" s="14">
        <v>42955</v>
      </c>
      <c r="F2544" s="22" t="str">
        <f>TEXT('Store Data - 2017'!$D2544,"mmmm")</f>
        <v>August</v>
      </c>
      <c r="G2544" s="22" t="str">
        <f>TEXT('Store Data - 2017'!$D2544,"dddd")</f>
        <v>Monday</v>
      </c>
      <c r="H2544" s="13" t="s">
        <v>80</v>
      </c>
      <c r="I2544" s="13" t="s">
        <v>3525</v>
      </c>
      <c r="J2544" s="13" t="s">
        <v>3526</v>
      </c>
      <c r="K2544" s="21">
        <f>1/COUNTIF(J:J,'Store Data - 2017'!$J2544)</f>
        <v>0.14285714285714285</v>
      </c>
      <c r="L2544" s="13" t="s">
        <v>25</v>
      </c>
      <c r="M2544" s="13" t="s">
        <v>26</v>
      </c>
      <c r="N2544" s="13" t="s">
        <v>220</v>
      </c>
      <c r="O2544" s="13" t="s">
        <v>50</v>
      </c>
      <c r="P2544" s="13">
        <v>75081</v>
      </c>
      <c r="Q2544" s="13" t="s">
        <v>51</v>
      </c>
      <c r="R2544" s="13" t="s">
        <v>3926</v>
      </c>
      <c r="S2544" s="13" t="s">
        <v>61</v>
      </c>
      <c r="T2544" s="13" t="s">
        <v>110</v>
      </c>
      <c r="U2544" s="13" t="s">
        <v>3927</v>
      </c>
      <c r="V2544" s="15">
        <v>119.44799999999999</v>
      </c>
      <c r="W2544" s="13">
        <v>3</v>
      </c>
      <c r="X2544" s="13">
        <v>0.2</v>
      </c>
      <c r="Y2544" s="15">
        <v>-13.437900000000001</v>
      </c>
    </row>
    <row r="2545" spans="1:25" x14ac:dyDescent="0.3">
      <c r="A2545" s="16">
        <v>7653</v>
      </c>
      <c r="B2545" s="16" t="s">
        <v>5698</v>
      </c>
      <c r="C2545" s="21">
        <f>1/COUNTIF(B:B,'Store Data - 2017'!$B2545)</f>
        <v>0.5</v>
      </c>
      <c r="D2545" s="17">
        <v>42954</v>
      </c>
      <c r="E2545" s="17">
        <v>42955</v>
      </c>
      <c r="F2545" s="22" t="str">
        <f>TEXT('Store Data - 2017'!$D2545,"mmmm")</f>
        <v>August</v>
      </c>
      <c r="G2545" s="22" t="str">
        <f>TEXT('Store Data - 2017'!$D2545,"dddd")</f>
        <v>Monday</v>
      </c>
      <c r="H2545" s="16" t="s">
        <v>80</v>
      </c>
      <c r="I2545" s="16" t="s">
        <v>3525</v>
      </c>
      <c r="J2545" s="16" t="s">
        <v>3526</v>
      </c>
      <c r="K2545" s="21">
        <f>1/COUNTIF(J:J,'Store Data - 2017'!$J2545)</f>
        <v>0.14285714285714285</v>
      </c>
      <c r="L2545" s="16" t="s">
        <v>25</v>
      </c>
      <c r="M2545" s="16" t="s">
        <v>26</v>
      </c>
      <c r="N2545" s="16" t="s">
        <v>220</v>
      </c>
      <c r="O2545" s="16" t="s">
        <v>50</v>
      </c>
      <c r="P2545" s="16">
        <v>75081</v>
      </c>
      <c r="Q2545" s="16" t="s">
        <v>51</v>
      </c>
      <c r="R2545" s="16" t="s">
        <v>272</v>
      </c>
      <c r="S2545" s="16" t="s">
        <v>31</v>
      </c>
      <c r="T2545" s="16" t="s">
        <v>70</v>
      </c>
      <c r="U2545" s="16" t="s">
        <v>273</v>
      </c>
      <c r="V2545" s="18">
        <v>118.16</v>
      </c>
      <c r="W2545" s="16">
        <v>2</v>
      </c>
      <c r="X2545" s="16">
        <v>0.2</v>
      </c>
      <c r="Y2545" s="18">
        <v>-25.109000000000002</v>
      </c>
    </row>
    <row r="2546" spans="1:25" x14ac:dyDescent="0.3">
      <c r="A2546" s="13">
        <v>7659</v>
      </c>
      <c r="B2546" s="13" t="s">
        <v>5699</v>
      </c>
      <c r="C2546" s="21">
        <f>1/COUNTIF(B:B,'Store Data - 2017'!$B2546)</f>
        <v>1</v>
      </c>
      <c r="D2546" s="14">
        <v>42946</v>
      </c>
      <c r="E2546" s="14">
        <v>42949</v>
      </c>
      <c r="F2546" s="22" t="str">
        <f>TEXT('Store Data - 2017'!$D2546,"mmmm")</f>
        <v>July</v>
      </c>
      <c r="G2546" s="22" t="str">
        <f>TEXT('Store Data - 2017'!$D2546,"dddd")</f>
        <v>Sunday</v>
      </c>
      <c r="H2546" s="13" t="s">
        <v>80</v>
      </c>
      <c r="I2546" s="13" t="s">
        <v>3008</v>
      </c>
      <c r="J2546" s="13" t="s">
        <v>3009</v>
      </c>
      <c r="K2546" s="21">
        <f>1/COUNTIF(J:J,'Store Data - 2017'!$J2546)</f>
        <v>0.25</v>
      </c>
      <c r="L2546" s="13" t="s">
        <v>48</v>
      </c>
      <c r="M2546" s="13" t="s">
        <v>26</v>
      </c>
      <c r="N2546" s="13" t="s">
        <v>2107</v>
      </c>
      <c r="O2546" s="13" t="s">
        <v>166</v>
      </c>
      <c r="P2546" s="13">
        <v>44107</v>
      </c>
      <c r="Q2546" s="13" t="s">
        <v>40</v>
      </c>
      <c r="R2546" s="13" t="s">
        <v>4185</v>
      </c>
      <c r="S2546" s="13" t="s">
        <v>31</v>
      </c>
      <c r="T2546" s="13" t="s">
        <v>84</v>
      </c>
      <c r="U2546" s="13" t="s">
        <v>4186</v>
      </c>
      <c r="V2546" s="15">
        <v>76.775999999999996</v>
      </c>
      <c r="W2546" s="13">
        <v>4</v>
      </c>
      <c r="X2546" s="13">
        <v>0.7</v>
      </c>
      <c r="Y2546" s="15">
        <v>-53.743200000000002</v>
      </c>
    </row>
    <row r="2547" spans="1:25" x14ac:dyDescent="0.3">
      <c r="A2547" s="16">
        <v>7660</v>
      </c>
      <c r="B2547" s="16" t="s">
        <v>5700</v>
      </c>
      <c r="C2547" s="21">
        <f>1/COUNTIF(B:B,'Store Data - 2017'!$B2547)</f>
        <v>1</v>
      </c>
      <c r="D2547" s="17">
        <v>42887</v>
      </c>
      <c r="E2547" s="17">
        <v>42891</v>
      </c>
      <c r="F2547" s="22" t="str">
        <f>TEXT('Store Data - 2017'!$D2547,"mmmm")</f>
        <v>June</v>
      </c>
      <c r="G2547" s="22" t="str">
        <f>TEXT('Store Data - 2017'!$D2547,"dddd")</f>
        <v>Thursday</v>
      </c>
      <c r="H2547" s="16" t="s">
        <v>22</v>
      </c>
      <c r="I2547" s="16" t="s">
        <v>149</v>
      </c>
      <c r="J2547" s="16" t="s">
        <v>150</v>
      </c>
      <c r="K2547" s="21">
        <f>1/COUNTIF(J:J,'Store Data - 2017'!$J2547)</f>
        <v>7.6923076923076927E-2</v>
      </c>
      <c r="L2547" s="16" t="s">
        <v>57</v>
      </c>
      <c r="M2547" s="16" t="s">
        <v>26</v>
      </c>
      <c r="N2547" s="16" t="s">
        <v>3418</v>
      </c>
      <c r="O2547" s="16" t="s">
        <v>1581</v>
      </c>
      <c r="P2547" s="16">
        <v>68025</v>
      </c>
      <c r="Q2547" s="16" t="s">
        <v>51</v>
      </c>
      <c r="R2547" s="16" t="s">
        <v>4812</v>
      </c>
      <c r="S2547" s="16" t="s">
        <v>31</v>
      </c>
      <c r="T2547" s="16" t="s">
        <v>84</v>
      </c>
      <c r="U2547" s="16" t="s">
        <v>4813</v>
      </c>
      <c r="V2547" s="18">
        <v>53.9</v>
      </c>
      <c r="W2547" s="16">
        <v>5</v>
      </c>
      <c r="X2547" s="16">
        <v>0</v>
      </c>
      <c r="Y2547" s="18">
        <v>25.872</v>
      </c>
    </row>
    <row r="2548" spans="1:25" x14ac:dyDescent="0.3">
      <c r="A2548" s="13">
        <v>7663</v>
      </c>
      <c r="B2548" s="13" t="s">
        <v>5701</v>
      </c>
      <c r="C2548" s="21">
        <f>1/COUNTIF(B:B,'Store Data - 2017'!$B2548)</f>
        <v>1</v>
      </c>
      <c r="D2548" s="14">
        <v>43007</v>
      </c>
      <c r="E2548" s="14">
        <v>43009</v>
      </c>
      <c r="F2548" s="22" t="str">
        <f>TEXT('Store Data - 2017'!$D2548,"mmmm")</f>
        <v>September</v>
      </c>
      <c r="G2548" s="22" t="str">
        <f>TEXT('Store Data - 2017'!$D2548,"dddd")</f>
        <v>Friday</v>
      </c>
      <c r="H2548" s="13" t="s">
        <v>80</v>
      </c>
      <c r="I2548" s="13" t="s">
        <v>4295</v>
      </c>
      <c r="J2548" s="13" t="s">
        <v>4296</v>
      </c>
      <c r="K2548" s="21">
        <f>1/COUNTIF(J:J,'Store Data - 2017'!$J2548)</f>
        <v>0.33333333333333331</v>
      </c>
      <c r="L2548" s="13" t="s">
        <v>25</v>
      </c>
      <c r="M2548" s="13" t="s">
        <v>26</v>
      </c>
      <c r="N2548" s="13" t="s">
        <v>452</v>
      </c>
      <c r="O2548" s="13" t="s">
        <v>134</v>
      </c>
      <c r="P2548" s="13">
        <v>90036</v>
      </c>
      <c r="Q2548" s="13" t="s">
        <v>120</v>
      </c>
      <c r="R2548" s="13" t="s">
        <v>5702</v>
      </c>
      <c r="S2548" s="13" t="s">
        <v>31</v>
      </c>
      <c r="T2548" s="13" t="s">
        <v>146</v>
      </c>
      <c r="U2548" s="13" t="s">
        <v>5703</v>
      </c>
      <c r="V2548" s="15">
        <v>99.2</v>
      </c>
      <c r="W2548" s="13">
        <v>5</v>
      </c>
      <c r="X2548" s="13">
        <v>0</v>
      </c>
      <c r="Y2548" s="15">
        <v>25.792000000000002</v>
      </c>
    </row>
    <row r="2549" spans="1:25" x14ac:dyDescent="0.3">
      <c r="A2549" s="16">
        <v>7664</v>
      </c>
      <c r="B2549" s="16" t="s">
        <v>5704</v>
      </c>
      <c r="C2549" s="21">
        <f>1/COUNTIF(B:B,'Store Data - 2017'!$B2549)</f>
        <v>1</v>
      </c>
      <c r="D2549" s="17">
        <v>42991</v>
      </c>
      <c r="E2549" s="17">
        <v>42997</v>
      </c>
      <c r="F2549" s="22" t="str">
        <f>TEXT('Store Data - 2017'!$D2549,"mmmm")</f>
        <v>September</v>
      </c>
      <c r="G2549" s="22" t="str">
        <f>TEXT('Store Data - 2017'!$D2549,"dddd")</f>
        <v>Wednesday</v>
      </c>
      <c r="H2549" s="16" t="s">
        <v>22</v>
      </c>
      <c r="I2549" s="16" t="s">
        <v>5505</v>
      </c>
      <c r="J2549" s="16" t="s">
        <v>5506</v>
      </c>
      <c r="K2549" s="21">
        <f>1/COUNTIF(J:J,'Store Data - 2017'!$J2549)</f>
        <v>0.5</v>
      </c>
      <c r="L2549" s="16" t="s">
        <v>25</v>
      </c>
      <c r="M2549" s="16" t="s">
        <v>26</v>
      </c>
      <c r="N2549" s="16" t="s">
        <v>2661</v>
      </c>
      <c r="O2549" s="16" t="s">
        <v>28</v>
      </c>
      <c r="P2549" s="16">
        <v>28806</v>
      </c>
      <c r="Q2549" s="16" t="s">
        <v>29</v>
      </c>
      <c r="R2549" s="16" t="s">
        <v>978</v>
      </c>
      <c r="S2549" s="16" t="s">
        <v>31</v>
      </c>
      <c r="T2549" s="16" t="s">
        <v>146</v>
      </c>
      <c r="U2549" s="16" t="s">
        <v>979</v>
      </c>
      <c r="V2549" s="18">
        <v>15.92</v>
      </c>
      <c r="W2549" s="16">
        <v>5</v>
      </c>
      <c r="X2549" s="16">
        <v>0.2</v>
      </c>
      <c r="Y2549" s="18">
        <v>2.786</v>
      </c>
    </row>
    <row r="2550" spans="1:25" x14ac:dyDescent="0.3">
      <c r="A2550" s="13">
        <v>7676</v>
      </c>
      <c r="B2550" s="13" t="s">
        <v>5705</v>
      </c>
      <c r="C2550" s="21">
        <f>1/COUNTIF(B:B,'Store Data - 2017'!$B2550)</f>
        <v>1</v>
      </c>
      <c r="D2550" s="14">
        <v>42861</v>
      </c>
      <c r="E2550" s="14">
        <v>42864</v>
      </c>
      <c r="F2550" s="22" t="str">
        <f>TEXT('Store Data - 2017'!$D2550,"mmmm")</f>
        <v>May</v>
      </c>
      <c r="G2550" s="22" t="str">
        <f>TEXT('Store Data - 2017'!$D2550,"dddd")</f>
        <v>Saturday</v>
      </c>
      <c r="H2550" s="13" t="s">
        <v>35</v>
      </c>
      <c r="I2550" s="13" t="s">
        <v>5706</v>
      </c>
      <c r="J2550" s="13" t="s">
        <v>5707</v>
      </c>
      <c r="K2550" s="21">
        <f>1/COUNTIF(J:J,'Store Data - 2017'!$J2550)</f>
        <v>0.2</v>
      </c>
      <c r="L2550" s="13" t="s">
        <v>25</v>
      </c>
      <c r="M2550" s="13" t="s">
        <v>26</v>
      </c>
      <c r="N2550" s="13" t="s">
        <v>4469</v>
      </c>
      <c r="O2550" s="13" t="s">
        <v>134</v>
      </c>
      <c r="P2550" s="13">
        <v>91730</v>
      </c>
      <c r="Q2550" s="13" t="s">
        <v>120</v>
      </c>
      <c r="R2550" s="13" t="s">
        <v>3129</v>
      </c>
      <c r="S2550" s="13" t="s">
        <v>31</v>
      </c>
      <c r="T2550" s="13" t="s">
        <v>190</v>
      </c>
      <c r="U2550" s="13" t="s">
        <v>3130</v>
      </c>
      <c r="V2550" s="15">
        <v>152.94</v>
      </c>
      <c r="W2550" s="13">
        <v>3</v>
      </c>
      <c r="X2550" s="13">
        <v>0</v>
      </c>
      <c r="Y2550" s="15">
        <v>41.293799999999997</v>
      </c>
    </row>
    <row r="2551" spans="1:25" x14ac:dyDescent="0.3">
      <c r="A2551" s="16">
        <v>7690</v>
      </c>
      <c r="B2551" s="16" t="s">
        <v>5708</v>
      </c>
      <c r="C2551" s="21">
        <f>1/COUNTIF(B:B,'Store Data - 2017'!$B2551)</f>
        <v>0.33333333333333331</v>
      </c>
      <c r="D2551" s="17">
        <v>42931</v>
      </c>
      <c r="E2551" s="17">
        <v>42933</v>
      </c>
      <c r="F2551" s="22" t="str">
        <f>TEXT('Store Data - 2017'!$D2551,"mmmm")</f>
        <v>July</v>
      </c>
      <c r="G2551" s="22" t="str">
        <f>TEXT('Store Data - 2017'!$D2551,"dddd")</f>
        <v>Saturday</v>
      </c>
      <c r="H2551" s="16" t="s">
        <v>80</v>
      </c>
      <c r="I2551" s="16" t="s">
        <v>2316</v>
      </c>
      <c r="J2551" s="16" t="s">
        <v>2317</v>
      </c>
      <c r="K2551" s="21">
        <f>1/COUNTIF(J:J,'Store Data - 2017'!$J2551)</f>
        <v>0.2</v>
      </c>
      <c r="L2551" s="16" t="s">
        <v>57</v>
      </c>
      <c r="M2551" s="16" t="s">
        <v>26</v>
      </c>
      <c r="N2551" s="16" t="s">
        <v>5709</v>
      </c>
      <c r="O2551" s="16" t="s">
        <v>329</v>
      </c>
      <c r="P2551" s="16">
        <v>23434</v>
      </c>
      <c r="Q2551" s="16" t="s">
        <v>29</v>
      </c>
      <c r="R2551" s="16" t="s">
        <v>1192</v>
      </c>
      <c r="S2551" s="16" t="s">
        <v>31</v>
      </c>
      <c r="T2551" s="16" t="s">
        <v>190</v>
      </c>
      <c r="U2551" s="16" t="s">
        <v>1193</v>
      </c>
      <c r="V2551" s="18">
        <v>179.94</v>
      </c>
      <c r="W2551" s="16">
        <v>3</v>
      </c>
      <c r="X2551" s="16">
        <v>0</v>
      </c>
      <c r="Y2551" s="18">
        <v>50.383200000000002</v>
      </c>
    </row>
    <row r="2552" spans="1:25" x14ac:dyDescent="0.3">
      <c r="A2552" s="13">
        <v>7691</v>
      </c>
      <c r="B2552" s="13" t="s">
        <v>5708</v>
      </c>
      <c r="C2552" s="21">
        <f>1/COUNTIF(B:B,'Store Data - 2017'!$B2552)</f>
        <v>0.33333333333333331</v>
      </c>
      <c r="D2552" s="14">
        <v>42931</v>
      </c>
      <c r="E2552" s="14">
        <v>42933</v>
      </c>
      <c r="F2552" s="22" t="str">
        <f>TEXT('Store Data - 2017'!$D2552,"mmmm")</f>
        <v>July</v>
      </c>
      <c r="G2552" s="22" t="str">
        <f>TEXT('Store Data - 2017'!$D2552,"dddd")</f>
        <v>Saturday</v>
      </c>
      <c r="H2552" s="13" t="s">
        <v>80</v>
      </c>
      <c r="I2552" s="13" t="s">
        <v>2316</v>
      </c>
      <c r="J2552" s="13" t="s">
        <v>2317</v>
      </c>
      <c r="K2552" s="21">
        <f>1/COUNTIF(J:J,'Store Data - 2017'!$J2552)</f>
        <v>0.2</v>
      </c>
      <c r="L2552" s="13" t="s">
        <v>57</v>
      </c>
      <c r="M2552" s="13" t="s">
        <v>26</v>
      </c>
      <c r="N2552" s="13" t="s">
        <v>5709</v>
      </c>
      <c r="O2552" s="13" t="s">
        <v>329</v>
      </c>
      <c r="P2552" s="13">
        <v>23434</v>
      </c>
      <c r="Q2552" s="13" t="s">
        <v>29</v>
      </c>
      <c r="R2552" s="13" t="s">
        <v>3557</v>
      </c>
      <c r="S2552" s="13" t="s">
        <v>42</v>
      </c>
      <c r="T2552" s="13" t="s">
        <v>251</v>
      </c>
      <c r="U2552" s="13" t="s">
        <v>3558</v>
      </c>
      <c r="V2552" s="15">
        <v>872.94</v>
      </c>
      <c r="W2552" s="13">
        <v>3</v>
      </c>
      <c r="X2552" s="13">
        <v>0</v>
      </c>
      <c r="Y2552" s="15">
        <v>157.1292</v>
      </c>
    </row>
    <row r="2553" spans="1:25" x14ac:dyDescent="0.3">
      <c r="A2553" s="16">
        <v>7692</v>
      </c>
      <c r="B2553" s="16" t="s">
        <v>5708</v>
      </c>
      <c r="C2553" s="21">
        <f>1/COUNTIF(B:B,'Store Data - 2017'!$B2553)</f>
        <v>0.33333333333333331</v>
      </c>
      <c r="D2553" s="17">
        <v>42931</v>
      </c>
      <c r="E2553" s="17">
        <v>42933</v>
      </c>
      <c r="F2553" s="22" t="str">
        <f>TEXT('Store Data - 2017'!$D2553,"mmmm")</f>
        <v>July</v>
      </c>
      <c r="G2553" s="22" t="str">
        <f>TEXT('Store Data - 2017'!$D2553,"dddd")</f>
        <v>Saturday</v>
      </c>
      <c r="H2553" s="16" t="s">
        <v>80</v>
      </c>
      <c r="I2553" s="16" t="s">
        <v>2316</v>
      </c>
      <c r="J2553" s="16" t="s">
        <v>2317</v>
      </c>
      <c r="K2553" s="21">
        <f>1/COUNTIF(J:J,'Store Data - 2017'!$J2553)</f>
        <v>0.2</v>
      </c>
      <c r="L2553" s="16" t="s">
        <v>57</v>
      </c>
      <c r="M2553" s="16" t="s">
        <v>26</v>
      </c>
      <c r="N2553" s="16" t="s">
        <v>5709</v>
      </c>
      <c r="O2553" s="16" t="s">
        <v>329</v>
      </c>
      <c r="P2553" s="16">
        <v>23434</v>
      </c>
      <c r="Q2553" s="16" t="s">
        <v>29</v>
      </c>
      <c r="R2553" s="16" t="s">
        <v>5710</v>
      </c>
      <c r="S2553" s="16" t="s">
        <v>31</v>
      </c>
      <c r="T2553" s="16" t="s">
        <v>32</v>
      </c>
      <c r="U2553" s="16" t="s">
        <v>5711</v>
      </c>
      <c r="V2553" s="18">
        <v>12.96</v>
      </c>
      <c r="W2553" s="16">
        <v>2</v>
      </c>
      <c r="X2553" s="16">
        <v>0</v>
      </c>
      <c r="Y2553" s="18">
        <v>6.2207999999999997</v>
      </c>
    </row>
    <row r="2554" spans="1:25" x14ac:dyDescent="0.3">
      <c r="A2554" s="13">
        <v>7696</v>
      </c>
      <c r="B2554" s="13" t="s">
        <v>5712</v>
      </c>
      <c r="C2554" s="21">
        <f>1/COUNTIF(B:B,'Store Data - 2017'!$B2554)</f>
        <v>0.5</v>
      </c>
      <c r="D2554" s="14">
        <v>42918</v>
      </c>
      <c r="E2554" s="14">
        <v>42921</v>
      </c>
      <c r="F2554" s="22" t="str">
        <f>TEXT('Store Data - 2017'!$D2554,"mmmm")</f>
        <v>July</v>
      </c>
      <c r="G2554" s="22" t="str">
        <f>TEXT('Store Data - 2017'!$D2554,"dddd")</f>
        <v>Sunday</v>
      </c>
      <c r="H2554" s="13" t="s">
        <v>80</v>
      </c>
      <c r="I2554" s="13" t="s">
        <v>4139</v>
      </c>
      <c r="J2554" s="13" t="s">
        <v>4140</v>
      </c>
      <c r="K2554" s="21">
        <f>1/COUNTIF(J:J,'Store Data - 2017'!$J2554)</f>
        <v>0.14285714285714285</v>
      </c>
      <c r="L2554" s="13" t="s">
        <v>48</v>
      </c>
      <c r="M2554" s="13" t="s">
        <v>26</v>
      </c>
      <c r="N2554" s="13" t="s">
        <v>49</v>
      </c>
      <c r="O2554" s="13" t="s">
        <v>50</v>
      </c>
      <c r="P2554" s="13">
        <v>77036</v>
      </c>
      <c r="Q2554" s="13" t="s">
        <v>51</v>
      </c>
      <c r="R2554" s="13" t="s">
        <v>1661</v>
      </c>
      <c r="S2554" s="13" t="s">
        <v>31</v>
      </c>
      <c r="T2554" s="13" t="s">
        <v>32</v>
      </c>
      <c r="U2554" s="13" t="s">
        <v>1662</v>
      </c>
      <c r="V2554" s="15">
        <v>163.96</v>
      </c>
      <c r="W2554" s="13">
        <v>5</v>
      </c>
      <c r="X2554" s="13">
        <v>0.2</v>
      </c>
      <c r="Y2554" s="15">
        <v>59.435499999999998</v>
      </c>
    </row>
    <row r="2555" spans="1:25" x14ac:dyDescent="0.3">
      <c r="A2555" s="16">
        <v>7697</v>
      </c>
      <c r="B2555" s="16" t="s">
        <v>5712</v>
      </c>
      <c r="C2555" s="21">
        <f>1/COUNTIF(B:B,'Store Data - 2017'!$B2555)</f>
        <v>0.5</v>
      </c>
      <c r="D2555" s="17">
        <v>42918</v>
      </c>
      <c r="E2555" s="17">
        <v>42921</v>
      </c>
      <c r="F2555" s="22" t="str">
        <f>TEXT('Store Data - 2017'!$D2555,"mmmm")</f>
        <v>July</v>
      </c>
      <c r="G2555" s="22" t="str">
        <f>TEXT('Store Data - 2017'!$D2555,"dddd")</f>
        <v>Sunday</v>
      </c>
      <c r="H2555" s="16" t="s">
        <v>80</v>
      </c>
      <c r="I2555" s="16" t="s">
        <v>4139</v>
      </c>
      <c r="J2555" s="16" t="s">
        <v>4140</v>
      </c>
      <c r="K2555" s="21">
        <f>1/COUNTIF(J:J,'Store Data - 2017'!$J2555)</f>
        <v>0.14285714285714285</v>
      </c>
      <c r="L2555" s="16" t="s">
        <v>48</v>
      </c>
      <c r="M2555" s="16" t="s">
        <v>26</v>
      </c>
      <c r="N2555" s="16" t="s">
        <v>49</v>
      </c>
      <c r="O2555" s="16" t="s">
        <v>50</v>
      </c>
      <c r="P2555" s="16">
        <v>77036</v>
      </c>
      <c r="Q2555" s="16" t="s">
        <v>51</v>
      </c>
      <c r="R2555" s="16" t="s">
        <v>3143</v>
      </c>
      <c r="S2555" s="16" t="s">
        <v>31</v>
      </c>
      <c r="T2555" s="16" t="s">
        <v>84</v>
      </c>
      <c r="U2555" s="16" t="s">
        <v>3144</v>
      </c>
      <c r="V2555" s="18">
        <v>5.2320000000000002</v>
      </c>
      <c r="W2555" s="16">
        <v>4</v>
      </c>
      <c r="X2555" s="16">
        <v>0.8</v>
      </c>
      <c r="Y2555" s="18">
        <v>-8.1096000000000004</v>
      </c>
    </row>
    <row r="2556" spans="1:25" x14ac:dyDescent="0.3">
      <c r="A2556" s="13">
        <v>7698</v>
      </c>
      <c r="B2556" s="13" t="s">
        <v>5713</v>
      </c>
      <c r="C2556" s="21">
        <f>1/COUNTIF(B:B,'Store Data - 2017'!$B2556)</f>
        <v>0.2</v>
      </c>
      <c r="D2556" s="14">
        <v>43083</v>
      </c>
      <c r="E2556" s="14">
        <v>43087</v>
      </c>
      <c r="F2556" s="22" t="str">
        <f>TEXT('Store Data - 2017'!$D2556,"mmmm")</f>
        <v>December</v>
      </c>
      <c r="G2556" s="22" t="str">
        <f>TEXT('Store Data - 2017'!$D2556,"dddd")</f>
        <v>Thursday</v>
      </c>
      <c r="H2556" s="13" t="s">
        <v>22</v>
      </c>
      <c r="I2556" s="13" t="s">
        <v>3783</v>
      </c>
      <c r="J2556" s="13" t="s">
        <v>3784</v>
      </c>
      <c r="K2556" s="21">
        <f>1/COUNTIF(J:J,'Store Data - 2017'!$J2556)</f>
        <v>0.16666666666666666</v>
      </c>
      <c r="L2556" s="13" t="s">
        <v>48</v>
      </c>
      <c r="M2556" s="13" t="s">
        <v>26</v>
      </c>
      <c r="N2556" s="13" t="s">
        <v>460</v>
      </c>
      <c r="O2556" s="13" t="s">
        <v>345</v>
      </c>
      <c r="P2556" s="13">
        <v>1841</v>
      </c>
      <c r="Q2556" s="13" t="s">
        <v>40</v>
      </c>
      <c r="R2556" s="13" t="s">
        <v>5508</v>
      </c>
      <c r="S2556" s="13" t="s">
        <v>61</v>
      </c>
      <c r="T2556" s="13" t="s">
        <v>412</v>
      </c>
      <c r="U2556" s="13" t="s">
        <v>5509</v>
      </c>
      <c r="V2556" s="15">
        <v>1199.98</v>
      </c>
      <c r="W2556" s="13">
        <v>2</v>
      </c>
      <c r="X2556" s="13">
        <v>0</v>
      </c>
      <c r="Y2556" s="15">
        <v>467.99220000000003</v>
      </c>
    </row>
    <row r="2557" spans="1:25" x14ac:dyDescent="0.3">
      <c r="A2557" s="16">
        <v>7699</v>
      </c>
      <c r="B2557" s="16" t="s">
        <v>5713</v>
      </c>
      <c r="C2557" s="21">
        <f>1/COUNTIF(B:B,'Store Data - 2017'!$B2557)</f>
        <v>0.2</v>
      </c>
      <c r="D2557" s="17">
        <v>43083</v>
      </c>
      <c r="E2557" s="17">
        <v>43087</v>
      </c>
      <c r="F2557" s="22" t="str">
        <f>TEXT('Store Data - 2017'!$D2557,"mmmm")</f>
        <v>December</v>
      </c>
      <c r="G2557" s="22" t="str">
        <f>TEXT('Store Data - 2017'!$D2557,"dddd")</f>
        <v>Thursday</v>
      </c>
      <c r="H2557" s="16" t="s">
        <v>22</v>
      </c>
      <c r="I2557" s="16" t="s">
        <v>3783</v>
      </c>
      <c r="J2557" s="16" t="s">
        <v>3784</v>
      </c>
      <c r="K2557" s="21">
        <f>1/COUNTIF(J:J,'Store Data - 2017'!$J2557)</f>
        <v>0.16666666666666666</v>
      </c>
      <c r="L2557" s="16" t="s">
        <v>48</v>
      </c>
      <c r="M2557" s="16" t="s">
        <v>26</v>
      </c>
      <c r="N2557" s="16" t="s">
        <v>460</v>
      </c>
      <c r="O2557" s="16" t="s">
        <v>345</v>
      </c>
      <c r="P2557" s="16">
        <v>1841</v>
      </c>
      <c r="Q2557" s="16" t="s">
        <v>40</v>
      </c>
      <c r="R2557" s="16" t="s">
        <v>272</v>
      </c>
      <c r="S2557" s="16" t="s">
        <v>31</v>
      </c>
      <c r="T2557" s="16" t="s">
        <v>70</v>
      </c>
      <c r="U2557" s="16" t="s">
        <v>273</v>
      </c>
      <c r="V2557" s="18">
        <v>73.849999999999994</v>
      </c>
      <c r="W2557" s="16">
        <v>1</v>
      </c>
      <c r="X2557" s="16">
        <v>0</v>
      </c>
      <c r="Y2557" s="18">
        <v>2.2155</v>
      </c>
    </row>
    <row r="2558" spans="1:25" x14ac:dyDescent="0.3">
      <c r="A2558" s="13">
        <v>7700</v>
      </c>
      <c r="B2558" s="13" t="s">
        <v>5713</v>
      </c>
      <c r="C2558" s="21">
        <f>1/COUNTIF(B:B,'Store Data - 2017'!$B2558)</f>
        <v>0.2</v>
      </c>
      <c r="D2558" s="14">
        <v>43083</v>
      </c>
      <c r="E2558" s="14">
        <v>43087</v>
      </c>
      <c r="F2558" s="22" t="str">
        <f>TEXT('Store Data - 2017'!$D2558,"mmmm")</f>
        <v>December</v>
      </c>
      <c r="G2558" s="22" t="str">
        <f>TEXT('Store Data - 2017'!$D2558,"dddd")</f>
        <v>Thursday</v>
      </c>
      <c r="H2558" s="13" t="s">
        <v>22</v>
      </c>
      <c r="I2558" s="13" t="s">
        <v>3783</v>
      </c>
      <c r="J2558" s="13" t="s">
        <v>3784</v>
      </c>
      <c r="K2558" s="21">
        <f>1/COUNTIF(J:J,'Store Data - 2017'!$J2558)</f>
        <v>0.16666666666666666</v>
      </c>
      <c r="L2558" s="13" t="s">
        <v>48</v>
      </c>
      <c r="M2558" s="13" t="s">
        <v>26</v>
      </c>
      <c r="N2558" s="13" t="s">
        <v>460</v>
      </c>
      <c r="O2558" s="13" t="s">
        <v>345</v>
      </c>
      <c r="P2558" s="13">
        <v>1841</v>
      </c>
      <c r="Q2558" s="13" t="s">
        <v>40</v>
      </c>
      <c r="R2558" s="13" t="s">
        <v>4361</v>
      </c>
      <c r="S2558" s="13" t="s">
        <v>31</v>
      </c>
      <c r="T2558" s="13" t="s">
        <v>725</v>
      </c>
      <c r="U2558" s="13" t="s">
        <v>4362</v>
      </c>
      <c r="V2558" s="15">
        <v>25.71</v>
      </c>
      <c r="W2558" s="13">
        <v>3</v>
      </c>
      <c r="X2558" s="13">
        <v>0</v>
      </c>
      <c r="Y2558" s="15">
        <v>6.6845999999999997</v>
      </c>
    </row>
    <row r="2559" spans="1:25" x14ac:dyDescent="0.3">
      <c r="A2559" s="16">
        <v>7701</v>
      </c>
      <c r="B2559" s="16" t="s">
        <v>5713</v>
      </c>
      <c r="C2559" s="21">
        <f>1/COUNTIF(B:B,'Store Data - 2017'!$B2559)</f>
        <v>0.2</v>
      </c>
      <c r="D2559" s="17">
        <v>43083</v>
      </c>
      <c r="E2559" s="17">
        <v>43087</v>
      </c>
      <c r="F2559" s="22" t="str">
        <f>TEXT('Store Data - 2017'!$D2559,"mmmm")</f>
        <v>December</v>
      </c>
      <c r="G2559" s="22" t="str">
        <f>TEXT('Store Data - 2017'!$D2559,"dddd")</f>
        <v>Thursday</v>
      </c>
      <c r="H2559" s="16" t="s">
        <v>22</v>
      </c>
      <c r="I2559" s="16" t="s">
        <v>3783</v>
      </c>
      <c r="J2559" s="16" t="s">
        <v>3784</v>
      </c>
      <c r="K2559" s="21">
        <f>1/COUNTIF(J:J,'Store Data - 2017'!$J2559)</f>
        <v>0.16666666666666666</v>
      </c>
      <c r="L2559" s="16" t="s">
        <v>48</v>
      </c>
      <c r="M2559" s="16" t="s">
        <v>26</v>
      </c>
      <c r="N2559" s="16" t="s">
        <v>460</v>
      </c>
      <c r="O2559" s="16" t="s">
        <v>345</v>
      </c>
      <c r="P2559" s="16">
        <v>1841</v>
      </c>
      <c r="Q2559" s="16" t="s">
        <v>40</v>
      </c>
      <c r="R2559" s="16" t="s">
        <v>4148</v>
      </c>
      <c r="S2559" s="16" t="s">
        <v>31</v>
      </c>
      <c r="T2559" s="16" t="s">
        <v>172</v>
      </c>
      <c r="U2559" s="16" t="s">
        <v>4149</v>
      </c>
      <c r="V2559" s="18">
        <v>17.28</v>
      </c>
      <c r="W2559" s="16">
        <v>6</v>
      </c>
      <c r="X2559" s="16">
        <v>0</v>
      </c>
      <c r="Y2559" s="18">
        <v>8.1216000000000008</v>
      </c>
    </row>
    <row r="2560" spans="1:25" x14ac:dyDescent="0.3">
      <c r="A2560" s="13">
        <v>7702</v>
      </c>
      <c r="B2560" s="13" t="s">
        <v>5713</v>
      </c>
      <c r="C2560" s="21">
        <f>1/COUNTIF(B:B,'Store Data - 2017'!$B2560)</f>
        <v>0.2</v>
      </c>
      <c r="D2560" s="14">
        <v>43083</v>
      </c>
      <c r="E2560" s="14">
        <v>43087</v>
      </c>
      <c r="F2560" s="22" t="str">
        <f>TEXT('Store Data - 2017'!$D2560,"mmmm")</f>
        <v>December</v>
      </c>
      <c r="G2560" s="22" t="str">
        <f>TEXT('Store Data - 2017'!$D2560,"dddd")</f>
        <v>Thursday</v>
      </c>
      <c r="H2560" s="13" t="s">
        <v>22</v>
      </c>
      <c r="I2560" s="13" t="s">
        <v>3783</v>
      </c>
      <c r="J2560" s="13" t="s">
        <v>3784</v>
      </c>
      <c r="K2560" s="21">
        <f>1/COUNTIF(J:J,'Store Data - 2017'!$J2560)</f>
        <v>0.16666666666666666</v>
      </c>
      <c r="L2560" s="13" t="s">
        <v>48</v>
      </c>
      <c r="M2560" s="13" t="s">
        <v>26</v>
      </c>
      <c r="N2560" s="13" t="s">
        <v>460</v>
      </c>
      <c r="O2560" s="13" t="s">
        <v>345</v>
      </c>
      <c r="P2560" s="13">
        <v>1841</v>
      </c>
      <c r="Q2560" s="13" t="s">
        <v>40</v>
      </c>
      <c r="R2560" s="13" t="s">
        <v>253</v>
      </c>
      <c r="S2560" s="13" t="s">
        <v>42</v>
      </c>
      <c r="T2560" s="13" t="s">
        <v>251</v>
      </c>
      <c r="U2560" s="13" t="s">
        <v>254</v>
      </c>
      <c r="V2560" s="15">
        <v>526.58199999999999</v>
      </c>
      <c r="W2560" s="13">
        <v>2</v>
      </c>
      <c r="X2560" s="13">
        <v>0.3</v>
      </c>
      <c r="Y2560" s="15">
        <v>-52.658200000000001</v>
      </c>
    </row>
    <row r="2561" spans="1:25" x14ac:dyDescent="0.3">
      <c r="A2561" s="16">
        <v>7708</v>
      </c>
      <c r="B2561" s="16" t="s">
        <v>5714</v>
      </c>
      <c r="C2561" s="21">
        <f>1/COUNTIF(B:B,'Store Data - 2017'!$B2561)</f>
        <v>1</v>
      </c>
      <c r="D2561" s="17">
        <v>43023</v>
      </c>
      <c r="E2561" s="17">
        <v>43027</v>
      </c>
      <c r="F2561" s="22" t="str">
        <f>TEXT('Store Data - 2017'!$D2561,"mmmm")</f>
        <v>October</v>
      </c>
      <c r="G2561" s="22" t="str">
        <f>TEXT('Store Data - 2017'!$D2561,"dddd")</f>
        <v>Sunday</v>
      </c>
      <c r="H2561" s="16" t="s">
        <v>22</v>
      </c>
      <c r="I2561" s="16" t="s">
        <v>5715</v>
      </c>
      <c r="J2561" s="16" t="s">
        <v>5716</v>
      </c>
      <c r="K2561" s="21">
        <f>1/COUNTIF(J:J,'Store Data - 2017'!$J2561)</f>
        <v>1</v>
      </c>
      <c r="L2561" s="16" t="s">
        <v>57</v>
      </c>
      <c r="M2561" s="16" t="s">
        <v>26</v>
      </c>
      <c r="N2561" s="16" t="s">
        <v>5717</v>
      </c>
      <c r="O2561" s="16" t="s">
        <v>2631</v>
      </c>
      <c r="P2561" s="16">
        <v>84057</v>
      </c>
      <c r="Q2561" s="16" t="s">
        <v>120</v>
      </c>
      <c r="R2561" s="16" t="s">
        <v>5718</v>
      </c>
      <c r="S2561" s="16" t="s">
        <v>31</v>
      </c>
      <c r="T2561" s="16" t="s">
        <v>146</v>
      </c>
      <c r="U2561" s="16" t="s">
        <v>5719</v>
      </c>
      <c r="V2561" s="18">
        <v>11.68</v>
      </c>
      <c r="W2561" s="16">
        <v>2</v>
      </c>
      <c r="X2561" s="16">
        <v>0</v>
      </c>
      <c r="Y2561" s="18">
        <v>4.2047999999999996</v>
      </c>
    </row>
    <row r="2562" spans="1:25" x14ac:dyDescent="0.3">
      <c r="A2562" s="13">
        <v>7712</v>
      </c>
      <c r="B2562" s="13" t="s">
        <v>5720</v>
      </c>
      <c r="C2562" s="21">
        <f>1/COUNTIF(B:B,'Store Data - 2017'!$B2562)</f>
        <v>0.33333333333333331</v>
      </c>
      <c r="D2562" s="14">
        <v>43036</v>
      </c>
      <c r="E2562" s="14">
        <v>43038</v>
      </c>
      <c r="F2562" s="22" t="str">
        <f>TEXT('Store Data - 2017'!$D2562,"mmmm")</f>
        <v>October</v>
      </c>
      <c r="G2562" s="22" t="str">
        <f>TEXT('Store Data - 2017'!$D2562,"dddd")</f>
        <v>Saturday</v>
      </c>
      <c r="H2562" s="13" t="s">
        <v>35</v>
      </c>
      <c r="I2562" s="13" t="s">
        <v>138</v>
      </c>
      <c r="J2562" s="13" t="s">
        <v>139</v>
      </c>
      <c r="K2562" s="21">
        <f>1/COUNTIF(J:J,'Store Data - 2017'!$J2562)</f>
        <v>6.6666666666666666E-2</v>
      </c>
      <c r="L2562" s="13" t="s">
        <v>25</v>
      </c>
      <c r="M2562" s="13" t="s">
        <v>26</v>
      </c>
      <c r="N2562" s="13" t="s">
        <v>2773</v>
      </c>
      <c r="O2562" s="13" t="s">
        <v>28</v>
      </c>
      <c r="P2562" s="13">
        <v>28314</v>
      </c>
      <c r="Q2562" s="13" t="s">
        <v>29</v>
      </c>
      <c r="R2562" s="13" t="s">
        <v>4998</v>
      </c>
      <c r="S2562" s="13" t="s">
        <v>42</v>
      </c>
      <c r="T2562" s="13" t="s">
        <v>87</v>
      </c>
      <c r="U2562" s="13" t="s">
        <v>4999</v>
      </c>
      <c r="V2562" s="15">
        <v>77.951999999999998</v>
      </c>
      <c r="W2562" s="13">
        <v>3</v>
      </c>
      <c r="X2562" s="13">
        <v>0.2</v>
      </c>
      <c r="Y2562" s="15">
        <v>15.590400000000001</v>
      </c>
    </row>
    <row r="2563" spans="1:25" x14ac:dyDescent="0.3">
      <c r="A2563" s="16">
        <v>7713</v>
      </c>
      <c r="B2563" s="16" t="s">
        <v>5720</v>
      </c>
      <c r="C2563" s="21">
        <f>1/COUNTIF(B:B,'Store Data - 2017'!$B2563)</f>
        <v>0.33333333333333331</v>
      </c>
      <c r="D2563" s="17">
        <v>43036</v>
      </c>
      <c r="E2563" s="17">
        <v>43038</v>
      </c>
      <c r="F2563" s="22" t="str">
        <f>TEXT('Store Data - 2017'!$D2563,"mmmm")</f>
        <v>October</v>
      </c>
      <c r="G2563" s="22" t="str">
        <f>TEXT('Store Data - 2017'!$D2563,"dddd")</f>
        <v>Saturday</v>
      </c>
      <c r="H2563" s="16" t="s">
        <v>35</v>
      </c>
      <c r="I2563" s="16" t="s">
        <v>138</v>
      </c>
      <c r="J2563" s="16" t="s">
        <v>139</v>
      </c>
      <c r="K2563" s="21">
        <f>1/COUNTIF(J:J,'Store Data - 2017'!$J2563)</f>
        <v>6.6666666666666666E-2</v>
      </c>
      <c r="L2563" s="16" t="s">
        <v>25</v>
      </c>
      <c r="M2563" s="16" t="s">
        <v>26</v>
      </c>
      <c r="N2563" s="16" t="s">
        <v>2773</v>
      </c>
      <c r="O2563" s="16" t="s">
        <v>28</v>
      </c>
      <c r="P2563" s="16">
        <v>28314</v>
      </c>
      <c r="Q2563" s="16" t="s">
        <v>29</v>
      </c>
      <c r="R2563" s="16" t="s">
        <v>246</v>
      </c>
      <c r="S2563" s="16" t="s">
        <v>31</v>
      </c>
      <c r="T2563" s="16" t="s">
        <v>70</v>
      </c>
      <c r="U2563" s="16" t="s">
        <v>247</v>
      </c>
      <c r="V2563" s="18">
        <v>147.184</v>
      </c>
      <c r="W2563" s="16">
        <v>2</v>
      </c>
      <c r="X2563" s="16">
        <v>0.2</v>
      </c>
      <c r="Y2563" s="18">
        <v>-29.436800000000002</v>
      </c>
    </row>
    <row r="2564" spans="1:25" x14ac:dyDescent="0.3">
      <c r="A2564" s="13">
        <v>7714</v>
      </c>
      <c r="B2564" s="13" t="s">
        <v>5720</v>
      </c>
      <c r="C2564" s="21">
        <f>1/COUNTIF(B:B,'Store Data - 2017'!$B2564)</f>
        <v>0.33333333333333331</v>
      </c>
      <c r="D2564" s="14">
        <v>43036</v>
      </c>
      <c r="E2564" s="14">
        <v>43038</v>
      </c>
      <c r="F2564" s="22" t="str">
        <f>TEXT('Store Data - 2017'!$D2564,"mmmm")</f>
        <v>October</v>
      </c>
      <c r="G2564" s="22" t="str">
        <f>TEXT('Store Data - 2017'!$D2564,"dddd")</f>
        <v>Saturday</v>
      </c>
      <c r="H2564" s="13" t="s">
        <v>35</v>
      </c>
      <c r="I2564" s="13" t="s">
        <v>138</v>
      </c>
      <c r="J2564" s="13" t="s">
        <v>139</v>
      </c>
      <c r="K2564" s="21">
        <f>1/COUNTIF(J:J,'Store Data - 2017'!$J2564)</f>
        <v>6.6666666666666666E-2</v>
      </c>
      <c r="L2564" s="13" t="s">
        <v>25</v>
      </c>
      <c r="M2564" s="13" t="s">
        <v>26</v>
      </c>
      <c r="N2564" s="13" t="s">
        <v>2773</v>
      </c>
      <c r="O2564" s="13" t="s">
        <v>28</v>
      </c>
      <c r="P2564" s="13">
        <v>28314</v>
      </c>
      <c r="Q2564" s="13" t="s">
        <v>29</v>
      </c>
      <c r="R2564" s="13" t="s">
        <v>5125</v>
      </c>
      <c r="S2564" s="13" t="s">
        <v>31</v>
      </c>
      <c r="T2564" s="13" t="s">
        <v>32</v>
      </c>
      <c r="U2564" s="13" t="s">
        <v>5126</v>
      </c>
      <c r="V2564" s="15">
        <v>47.951999999999998</v>
      </c>
      <c r="W2564" s="13">
        <v>3</v>
      </c>
      <c r="X2564" s="13">
        <v>0.2</v>
      </c>
      <c r="Y2564" s="15">
        <v>16.183800000000002</v>
      </c>
    </row>
    <row r="2565" spans="1:25" x14ac:dyDescent="0.3">
      <c r="A2565" s="16">
        <v>7716</v>
      </c>
      <c r="B2565" s="16" t="s">
        <v>5721</v>
      </c>
      <c r="C2565" s="21">
        <f>1/COUNTIF(B:B,'Store Data - 2017'!$B2565)</f>
        <v>1</v>
      </c>
      <c r="D2565" s="17">
        <v>43042</v>
      </c>
      <c r="E2565" s="17">
        <v>43047</v>
      </c>
      <c r="F2565" s="22" t="str">
        <f>TEXT('Store Data - 2017'!$D2565,"mmmm")</f>
        <v>November</v>
      </c>
      <c r="G2565" s="22" t="str">
        <f>TEXT('Store Data - 2017'!$D2565,"dddd")</f>
        <v>Friday</v>
      </c>
      <c r="H2565" s="16" t="s">
        <v>22</v>
      </c>
      <c r="I2565" s="16" t="s">
        <v>5449</v>
      </c>
      <c r="J2565" s="16" t="s">
        <v>5450</v>
      </c>
      <c r="K2565" s="21">
        <f>1/COUNTIF(J:J,'Store Data - 2017'!$J2565)</f>
        <v>0.33333333333333331</v>
      </c>
      <c r="L2565" s="16" t="s">
        <v>25</v>
      </c>
      <c r="M2565" s="16" t="s">
        <v>26</v>
      </c>
      <c r="N2565" s="16" t="s">
        <v>38</v>
      </c>
      <c r="O2565" s="16" t="s">
        <v>39</v>
      </c>
      <c r="P2565" s="16">
        <v>19140</v>
      </c>
      <c r="Q2565" s="16" t="s">
        <v>40</v>
      </c>
      <c r="R2565" s="16" t="s">
        <v>5474</v>
      </c>
      <c r="S2565" s="16" t="s">
        <v>61</v>
      </c>
      <c r="T2565" s="16" t="s">
        <v>110</v>
      </c>
      <c r="U2565" s="16" t="s">
        <v>5475</v>
      </c>
      <c r="V2565" s="18">
        <v>40.776000000000003</v>
      </c>
      <c r="W2565" s="16">
        <v>3</v>
      </c>
      <c r="X2565" s="16">
        <v>0.2</v>
      </c>
      <c r="Y2565" s="18">
        <v>0.50970000000000004</v>
      </c>
    </row>
    <row r="2566" spans="1:25" x14ac:dyDescent="0.3">
      <c r="A2566" s="13">
        <v>7719</v>
      </c>
      <c r="B2566" s="13" t="s">
        <v>5722</v>
      </c>
      <c r="C2566" s="21">
        <f>1/COUNTIF(B:B,'Store Data - 2017'!$B2566)</f>
        <v>1</v>
      </c>
      <c r="D2566" s="14">
        <v>42987</v>
      </c>
      <c r="E2566" s="14">
        <v>42992</v>
      </c>
      <c r="F2566" s="22" t="str">
        <f>TEXT('Store Data - 2017'!$D2566,"mmmm")</f>
        <v>September</v>
      </c>
      <c r="G2566" s="22" t="str">
        <f>TEXT('Store Data - 2017'!$D2566,"dddd")</f>
        <v>Saturday</v>
      </c>
      <c r="H2566" s="13" t="s">
        <v>22</v>
      </c>
      <c r="I2566" s="13" t="s">
        <v>551</v>
      </c>
      <c r="J2566" s="13" t="s">
        <v>552</v>
      </c>
      <c r="K2566" s="21">
        <f>1/COUNTIF(J:J,'Store Data - 2017'!$J2566)</f>
        <v>0.16666666666666666</v>
      </c>
      <c r="L2566" s="13" t="s">
        <v>57</v>
      </c>
      <c r="M2566" s="13" t="s">
        <v>26</v>
      </c>
      <c r="N2566" s="13" t="s">
        <v>452</v>
      </c>
      <c r="O2566" s="13" t="s">
        <v>134</v>
      </c>
      <c r="P2566" s="13">
        <v>90032</v>
      </c>
      <c r="Q2566" s="13" t="s">
        <v>120</v>
      </c>
      <c r="R2566" s="13" t="s">
        <v>2113</v>
      </c>
      <c r="S2566" s="13" t="s">
        <v>61</v>
      </c>
      <c r="T2566" s="13" t="s">
        <v>110</v>
      </c>
      <c r="U2566" s="13" t="s">
        <v>2114</v>
      </c>
      <c r="V2566" s="15">
        <v>159.96</v>
      </c>
      <c r="W2566" s="13">
        <v>4</v>
      </c>
      <c r="X2566" s="13">
        <v>0</v>
      </c>
      <c r="Y2566" s="15">
        <v>51.187199999999997</v>
      </c>
    </row>
    <row r="2567" spans="1:25" x14ac:dyDescent="0.3">
      <c r="A2567" s="16">
        <v>7723</v>
      </c>
      <c r="B2567" s="16" t="s">
        <v>5723</v>
      </c>
      <c r="C2567" s="21">
        <f>1/COUNTIF(B:B,'Store Data - 2017'!$B2567)</f>
        <v>1</v>
      </c>
      <c r="D2567" s="17">
        <v>42841</v>
      </c>
      <c r="E2567" s="17">
        <v>42845</v>
      </c>
      <c r="F2567" s="22" t="str">
        <f>TEXT('Store Data - 2017'!$D2567,"mmmm")</f>
        <v>April</v>
      </c>
      <c r="G2567" s="22" t="str">
        <f>TEXT('Store Data - 2017'!$D2567,"dddd")</f>
        <v>Sunday</v>
      </c>
      <c r="H2567" s="16" t="s">
        <v>22</v>
      </c>
      <c r="I2567" s="16" t="s">
        <v>3506</v>
      </c>
      <c r="J2567" s="16" t="s">
        <v>3507</v>
      </c>
      <c r="K2567" s="21">
        <f>1/COUNTIF(J:J,'Store Data - 2017'!$J2567)</f>
        <v>0.5</v>
      </c>
      <c r="L2567" s="16" t="s">
        <v>48</v>
      </c>
      <c r="M2567" s="16" t="s">
        <v>26</v>
      </c>
      <c r="N2567" s="16" t="s">
        <v>133</v>
      </c>
      <c r="O2567" s="16" t="s">
        <v>134</v>
      </c>
      <c r="P2567" s="16">
        <v>94109</v>
      </c>
      <c r="Q2567" s="16" t="s">
        <v>120</v>
      </c>
      <c r="R2567" s="16" t="s">
        <v>5724</v>
      </c>
      <c r="S2567" s="16" t="s">
        <v>31</v>
      </c>
      <c r="T2567" s="16" t="s">
        <v>190</v>
      </c>
      <c r="U2567" s="16" t="s">
        <v>5725</v>
      </c>
      <c r="V2567" s="18">
        <v>40.74</v>
      </c>
      <c r="W2567" s="16">
        <v>3</v>
      </c>
      <c r="X2567" s="16">
        <v>0</v>
      </c>
      <c r="Y2567" s="18">
        <v>12.222</v>
      </c>
    </row>
    <row r="2568" spans="1:25" x14ac:dyDescent="0.3">
      <c r="A2568" s="13">
        <v>7731</v>
      </c>
      <c r="B2568" s="13" t="s">
        <v>5726</v>
      </c>
      <c r="C2568" s="21">
        <f>1/COUNTIF(B:B,'Store Data - 2017'!$B2568)</f>
        <v>1</v>
      </c>
      <c r="D2568" s="14">
        <v>42899</v>
      </c>
      <c r="E2568" s="14">
        <v>42905</v>
      </c>
      <c r="F2568" s="22" t="str">
        <f>TEXT('Store Data - 2017'!$D2568,"mmmm")</f>
        <v>June</v>
      </c>
      <c r="G2568" s="22" t="str">
        <f>TEXT('Store Data - 2017'!$D2568,"dddd")</f>
        <v>Tuesday</v>
      </c>
      <c r="H2568" s="13" t="s">
        <v>22</v>
      </c>
      <c r="I2568" s="13" t="s">
        <v>706</v>
      </c>
      <c r="J2568" s="13" t="s">
        <v>707</v>
      </c>
      <c r="K2568" s="21">
        <f>1/COUNTIF(J:J,'Store Data - 2017'!$J2568)</f>
        <v>0.33333333333333331</v>
      </c>
      <c r="L2568" s="13" t="s">
        <v>48</v>
      </c>
      <c r="M2568" s="13" t="s">
        <v>26</v>
      </c>
      <c r="N2568" s="13" t="s">
        <v>432</v>
      </c>
      <c r="O2568" s="13" t="s">
        <v>433</v>
      </c>
      <c r="P2568" s="13">
        <v>98103</v>
      </c>
      <c r="Q2568" s="13" t="s">
        <v>120</v>
      </c>
      <c r="R2568" s="13" t="s">
        <v>3483</v>
      </c>
      <c r="S2568" s="13" t="s">
        <v>42</v>
      </c>
      <c r="T2568" s="13" t="s">
        <v>43</v>
      </c>
      <c r="U2568" s="13" t="s">
        <v>3484</v>
      </c>
      <c r="V2568" s="15">
        <v>291.13600000000002</v>
      </c>
      <c r="W2568" s="13">
        <v>4</v>
      </c>
      <c r="X2568" s="13">
        <v>0.2</v>
      </c>
      <c r="Y2568" s="15">
        <v>-25.474399999999999</v>
      </c>
    </row>
    <row r="2569" spans="1:25" x14ac:dyDescent="0.3">
      <c r="A2569" s="16">
        <v>7732</v>
      </c>
      <c r="B2569" s="16" t="s">
        <v>5727</v>
      </c>
      <c r="C2569" s="21">
        <f>1/COUNTIF(B:B,'Store Data - 2017'!$B2569)</f>
        <v>1</v>
      </c>
      <c r="D2569" s="17">
        <v>42996</v>
      </c>
      <c r="E2569" s="17">
        <v>42999</v>
      </c>
      <c r="F2569" s="22" t="str">
        <f>TEXT('Store Data - 2017'!$D2569,"mmmm")</f>
        <v>September</v>
      </c>
      <c r="G2569" s="22" t="str">
        <f>TEXT('Store Data - 2017'!$D2569,"dddd")</f>
        <v>Monday</v>
      </c>
      <c r="H2569" s="16" t="s">
        <v>80</v>
      </c>
      <c r="I2569" s="16" t="s">
        <v>5728</v>
      </c>
      <c r="J2569" s="16" t="s">
        <v>5729</v>
      </c>
      <c r="K2569" s="21">
        <f>1/COUNTIF(J:J,'Store Data - 2017'!$J2569)</f>
        <v>1</v>
      </c>
      <c r="L2569" s="16" t="s">
        <v>48</v>
      </c>
      <c r="M2569" s="16" t="s">
        <v>26</v>
      </c>
      <c r="N2569" s="16" t="s">
        <v>220</v>
      </c>
      <c r="O2569" s="16" t="s">
        <v>50</v>
      </c>
      <c r="P2569" s="16">
        <v>75220</v>
      </c>
      <c r="Q2569" s="16" t="s">
        <v>51</v>
      </c>
      <c r="R2569" s="16" t="s">
        <v>5730</v>
      </c>
      <c r="S2569" s="16" t="s">
        <v>31</v>
      </c>
      <c r="T2569" s="16" t="s">
        <v>180</v>
      </c>
      <c r="U2569" s="16" t="s">
        <v>5731</v>
      </c>
      <c r="V2569" s="18">
        <v>114.848</v>
      </c>
      <c r="W2569" s="16">
        <v>4</v>
      </c>
      <c r="X2569" s="16">
        <v>0.2</v>
      </c>
      <c r="Y2569" s="18">
        <v>35.89</v>
      </c>
    </row>
    <row r="2570" spans="1:25" x14ac:dyDescent="0.3">
      <c r="A2570" s="13">
        <v>7733</v>
      </c>
      <c r="B2570" s="13" t="s">
        <v>5732</v>
      </c>
      <c r="C2570" s="21">
        <f>1/COUNTIF(B:B,'Store Data - 2017'!$B2570)</f>
        <v>1</v>
      </c>
      <c r="D2570" s="14">
        <v>42888</v>
      </c>
      <c r="E2570" s="14">
        <v>42894</v>
      </c>
      <c r="F2570" s="22" t="str">
        <f>TEXT('Store Data - 2017'!$D2570,"mmmm")</f>
        <v>June</v>
      </c>
      <c r="G2570" s="22" t="str">
        <f>TEXT('Store Data - 2017'!$D2570,"dddd")</f>
        <v>Friday</v>
      </c>
      <c r="H2570" s="13" t="s">
        <v>22</v>
      </c>
      <c r="I2570" s="13" t="s">
        <v>1556</v>
      </c>
      <c r="J2570" s="13" t="s">
        <v>1557</v>
      </c>
      <c r="K2570" s="21">
        <f>1/COUNTIF(J:J,'Store Data - 2017'!$J2570)</f>
        <v>0.25</v>
      </c>
      <c r="L2570" s="13" t="s">
        <v>25</v>
      </c>
      <c r="M2570" s="13" t="s">
        <v>26</v>
      </c>
      <c r="N2570" s="13" t="s">
        <v>49</v>
      </c>
      <c r="O2570" s="13" t="s">
        <v>50</v>
      </c>
      <c r="P2570" s="13">
        <v>77070</v>
      </c>
      <c r="Q2570" s="13" t="s">
        <v>51</v>
      </c>
      <c r="R2570" s="13" t="s">
        <v>4800</v>
      </c>
      <c r="S2570" s="13" t="s">
        <v>31</v>
      </c>
      <c r="T2570" s="13" t="s">
        <v>32</v>
      </c>
      <c r="U2570" s="13" t="s">
        <v>4801</v>
      </c>
      <c r="V2570" s="15">
        <v>10.688000000000001</v>
      </c>
      <c r="W2570" s="13">
        <v>2</v>
      </c>
      <c r="X2570" s="13">
        <v>0.2</v>
      </c>
      <c r="Y2570" s="15">
        <v>3.7408000000000001</v>
      </c>
    </row>
    <row r="2571" spans="1:25" x14ac:dyDescent="0.3">
      <c r="A2571" s="16">
        <v>7735</v>
      </c>
      <c r="B2571" s="16" t="s">
        <v>5733</v>
      </c>
      <c r="C2571" s="21">
        <f>1/COUNTIF(B:B,'Store Data - 2017'!$B2571)</f>
        <v>1</v>
      </c>
      <c r="D2571" s="17">
        <v>42993</v>
      </c>
      <c r="E2571" s="17">
        <v>42998</v>
      </c>
      <c r="F2571" s="22" t="str">
        <f>TEXT('Store Data - 2017'!$D2571,"mmmm")</f>
        <v>September</v>
      </c>
      <c r="G2571" s="22" t="str">
        <f>TEXT('Store Data - 2017'!$D2571,"dddd")</f>
        <v>Friday</v>
      </c>
      <c r="H2571" s="16" t="s">
        <v>22</v>
      </c>
      <c r="I2571" s="16" t="s">
        <v>2098</v>
      </c>
      <c r="J2571" s="16" t="s">
        <v>2099</v>
      </c>
      <c r="K2571" s="21">
        <f>1/COUNTIF(J:J,'Store Data - 2017'!$J2571)</f>
        <v>0.33333333333333331</v>
      </c>
      <c r="L2571" s="16" t="s">
        <v>25</v>
      </c>
      <c r="M2571" s="16" t="s">
        <v>26</v>
      </c>
      <c r="N2571" s="16" t="s">
        <v>432</v>
      </c>
      <c r="O2571" s="16" t="s">
        <v>433</v>
      </c>
      <c r="P2571" s="16">
        <v>98103</v>
      </c>
      <c r="Q2571" s="16" t="s">
        <v>120</v>
      </c>
      <c r="R2571" s="16" t="s">
        <v>2556</v>
      </c>
      <c r="S2571" s="16" t="s">
        <v>31</v>
      </c>
      <c r="T2571" s="16" t="s">
        <v>146</v>
      </c>
      <c r="U2571" s="16" t="s">
        <v>2557</v>
      </c>
      <c r="V2571" s="18">
        <v>12.42</v>
      </c>
      <c r="W2571" s="16">
        <v>3</v>
      </c>
      <c r="X2571" s="16">
        <v>0</v>
      </c>
      <c r="Y2571" s="18">
        <v>5.2164000000000001</v>
      </c>
    </row>
    <row r="2572" spans="1:25" x14ac:dyDescent="0.3">
      <c r="A2572" s="13">
        <v>7738</v>
      </c>
      <c r="B2572" s="13" t="s">
        <v>5734</v>
      </c>
      <c r="C2572" s="21">
        <f>1/COUNTIF(B:B,'Store Data - 2017'!$B2572)</f>
        <v>1</v>
      </c>
      <c r="D2572" s="14">
        <v>43087</v>
      </c>
      <c r="E2572" s="14">
        <v>43089</v>
      </c>
      <c r="F2572" s="22" t="str">
        <f>TEXT('Store Data - 2017'!$D2572,"mmmm")</f>
        <v>December</v>
      </c>
      <c r="G2572" s="22" t="str">
        <f>TEXT('Store Data - 2017'!$D2572,"dddd")</f>
        <v>Monday</v>
      </c>
      <c r="H2572" s="13" t="s">
        <v>80</v>
      </c>
      <c r="I2572" s="13" t="s">
        <v>3935</v>
      </c>
      <c r="J2572" s="13" t="s">
        <v>3936</v>
      </c>
      <c r="K2572" s="21">
        <f>1/COUNTIF(J:J,'Store Data - 2017'!$J2572)</f>
        <v>0.14285714285714285</v>
      </c>
      <c r="L2572" s="13" t="s">
        <v>25</v>
      </c>
      <c r="M2572" s="13" t="s">
        <v>26</v>
      </c>
      <c r="N2572" s="13" t="s">
        <v>140</v>
      </c>
      <c r="O2572" s="13" t="s">
        <v>28</v>
      </c>
      <c r="P2572" s="13">
        <v>28205</v>
      </c>
      <c r="Q2572" s="13" t="s">
        <v>29</v>
      </c>
      <c r="R2572" s="13" t="s">
        <v>3445</v>
      </c>
      <c r="S2572" s="13" t="s">
        <v>31</v>
      </c>
      <c r="T2572" s="13" t="s">
        <v>146</v>
      </c>
      <c r="U2572" s="13" t="s">
        <v>3446</v>
      </c>
      <c r="V2572" s="15">
        <v>12.672000000000001</v>
      </c>
      <c r="W2572" s="13">
        <v>9</v>
      </c>
      <c r="X2572" s="13">
        <v>0.2</v>
      </c>
      <c r="Y2572" s="15">
        <v>1.4256</v>
      </c>
    </row>
    <row r="2573" spans="1:25" x14ac:dyDescent="0.3">
      <c r="A2573" s="16">
        <v>7739</v>
      </c>
      <c r="B2573" s="16" t="s">
        <v>5735</v>
      </c>
      <c r="C2573" s="21">
        <f>1/COUNTIF(B:B,'Store Data - 2017'!$B2573)</f>
        <v>1</v>
      </c>
      <c r="D2573" s="17">
        <v>42946</v>
      </c>
      <c r="E2573" s="17">
        <v>42953</v>
      </c>
      <c r="F2573" s="22" t="str">
        <f>TEXT('Store Data - 2017'!$D2573,"mmmm")</f>
        <v>July</v>
      </c>
      <c r="G2573" s="22" t="str">
        <f>TEXT('Store Data - 2017'!$D2573,"dddd")</f>
        <v>Sunday</v>
      </c>
      <c r="H2573" s="16" t="s">
        <v>22</v>
      </c>
      <c r="I2573" s="16" t="s">
        <v>797</v>
      </c>
      <c r="J2573" s="16" t="s">
        <v>798</v>
      </c>
      <c r="K2573" s="21">
        <f>1/COUNTIF(J:J,'Store Data - 2017'!$J2573)</f>
        <v>0.14285714285714285</v>
      </c>
      <c r="L2573" s="16" t="s">
        <v>25</v>
      </c>
      <c r="M2573" s="16" t="s">
        <v>26</v>
      </c>
      <c r="N2573" s="16" t="s">
        <v>2136</v>
      </c>
      <c r="O2573" s="16" t="s">
        <v>962</v>
      </c>
      <c r="P2573" s="16">
        <v>21215</v>
      </c>
      <c r="Q2573" s="16" t="s">
        <v>40</v>
      </c>
      <c r="R2573" s="16" t="s">
        <v>3050</v>
      </c>
      <c r="S2573" s="16" t="s">
        <v>61</v>
      </c>
      <c r="T2573" s="16" t="s">
        <v>62</v>
      </c>
      <c r="U2573" s="16" t="s">
        <v>3051</v>
      </c>
      <c r="V2573" s="18">
        <v>89.95</v>
      </c>
      <c r="W2573" s="16">
        <v>5</v>
      </c>
      <c r="X2573" s="16">
        <v>0</v>
      </c>
      <c r="Y2573" s="18">
        <v>43.176000000000002</v>
      </c>
    </row>
    <row r="2574" spans="1:25" x14ac:dyDescent="0.3">
      <c r="A2574" s="13">
        <v>7743</v>
      </c>
      <c r="B2574" s="13" t="s">
        <v>5736</v>
      </c>
      <c r="C2574" s="21">
        <f>1/COUNTIF(B:B,'Store Data - 2017'!$B2574)</f>
        <v>1</v>
      </c>
      <c r="D2574" s="14">
        <v>42967</v>
      </c>
      <c r="E2574" s="14">
        <v>42974</v>
      </c>
      <c r="F2574" s="22" t="str">
        <f>TEXT('Store Data - 2017'!$D2574,"mmmm")</f>
        <v>August</v>
      </c>
      <c r="G2574" s="22" t="str">
        <f>TEXT('Store Data - 2017'!$D2574,"dddd")</f>
        <v>Sunday</v>
      </c>
      <c r="H2574" s="13" t="s">
        <v>22</v>
      </c>
      <c r="I2574" s="13" t="s">
        <v>3859</v>
      </c>
      <c r="J2574" s="13" t="s">
        <v>3860</v>
      </c>
      <c r="K2574" s="21">
        <f>1/COUNTIF(J:J,'Store Data - 2017'!$J2574)</f>
        <v>0.2</v>
      </c>
      <c r="L2574" s="13" t="s">
        <v>25</v>
      </c>
      <c r="M2574" s="13" t="s">
        <v>26</v>
      </c>
      <c r="N2574" s="13" t="s">
        <v>452</v>
      </c>
      <c r="O2574" s="13" t="s">
        <v>134</v>
      </c>
      <c r="P2574" s="13">
        <v>90036</v>
      </c>
      <c r="Q2574" s="13" t="s">
        <v>120</v>
      </c>
      <c r="R2574" s="13" t="s">
        <v>1480</v>
      </c>
      <c r="S2574" s="13" t="s">
        <v>31</v>
      </c>
      <c r="T2574" s="13" t="s">
        <v>32</v>
      </c>
      <c r="U2574" s="13" t="s">
        <v>1481</v>
      </c>
      <c r="V2574" s="15">
        <v>25.92</v>
      </c>
      <c r="W2574" s="13">
        <v>4</v>
      </c>
      <c r="X2574" s="13">
        <v>0</v>
      </c>
      <c r="Y2574" s="15">
        <v>12.441599999999999</v>
      </c>
    </row>
    <row r="2575" spans="1:25" x14ac:dyDescent="0.3">
      <c r="A2575" s="16">
        <v>7756</v>
      </c>
      <c r="B2575" s="16" t="s">
        <v>5737</v>
      </c>
      <c r="C2575" s="21">
        <f>1/COUNTIF(B:B,'Store Data - 2017'!$B2575)</f>
        <v>0.5</v>
      </c>
      <c r="D2575" s="17">
        <v>43056</v>
      </c>
      <c r="E2575" s="17">
        <v>43060</v>
      </c>
      <c r="F2575" s="22" t="str">
        <f>TEXT('Store Data - 2017'!$D2575,"mmmm")</f>
        <v>November</v>
      </c>
      <c r="G2575" s="22" t="str">
        <f>TEXT('Store Data - 2017'!$D2575,"dddd")</f>
        <v>Friday</v>
      </c>
      <c r="H2575" s="16" t="s">
        <v>22</v>
      </c>
      <c r="I2575" s="16" t="s">
        <v>651</v>
      </c>
      <c r="J2575" s="16" t="s">
        <v>652</v>
      </c>
      <c r="K2575" s="21">
        <f>1/COUNTIF(J:J,'Store Data - 2017'!$J2575)</f>
        <v>0.16666666666666666</v>
      </c>
      <c r="L2575" s="16" t="s">
        <v>25</v>
      </c>
      <c r="M2575" s="16" t="s">
        <v>26</v>
      </c>
      <c r="N2575" s="16" t="s">
        <v>140</v>
      </c>
      <c r="O2575" s="16" t="s">
        <v>28</v>
      </c>
      <c r="P2575" s="16">
        <v>28205</v>
      </c>
      <c r="Q2575" s="16" t="s">
        <v>29</v>
      </c>
      <c r="R2575" s="16" t="s">
        <v>5738</v>
      </c>
      <c r="S2575" s="16" t="s">
        <v>31</v>
      </c>
      <c r="T2575" s="16" t="s">
        <v>32</v>
      </c>
      <c r="U2575" s="16" t="s">
        <v>5739</v>
      </c>
      <c r="V2575" s="18">
        <v>268.24</v>
      </c>
      <c r="W2575" s="16">
        <v>7</v>
      </c>
      <c r="X2575" s="16">
        <v>0.2</v>
      </c>
      <c r="Y2575" s="18">
        <v>93.884</v>
      </c>
    </row>
    <row r="2576" spans="1:25" x14ac:dyDescent="0.3">
      <c r="A2576" s="13">
        <v>7757</v>
      </c>
      <c r="B2576" s="13" t="s">
        <v>5737</v>
      </c>
      <c r="C2576" s="21">
        <f>1/COUNTIF(B:B,'Store Data - 2017'!$B2576)</f>
        <v>0.5</v>
      </c>
      <c r="D2576" s="14">
        <v>43056</v>
      </c>
      <c r="E2576" s="14">
        <v>43060</v>
      </c>
      <c r="F2576" s="22" t="str">
        <f>TEXT('Store Data - 2017'!$D2576,"mmmm")</f>
        <v>November</v>
      </c>
      <c r="G2576" s="22" t="str">
        <f>TEXT('Store Data - 2017'!$D2576,"dddd")</f>
        <v>Friday</v>
      </c>
      <c r="H2576" s="13" t="s">
        <v>22</v>
      </c>
      <c r="I2576" s="13" t="s">
        <v>651</v>
      </c>
      <c r="J2576" s="13" t="s">
        <v>652</v>
      </c>
      <c r="K2576" s="21">
        <f>1/COUNTIF(J:J,'Store Data - 2017'!$J2576)</f>
        <v>0.16666666666666666</v>
      </c>
      <c r="L2576" s="13" t="s">
        <v>25</v>
      </c>
      <c r="M2576" s="13" t="s">
        <v>26</v>
      </c>
      <c r="N2576" s="13" t="s">
        <v>140</v>
      </c>
      <c r="O2576" s="13" t="s">
        <v>28</v>
      </c>
      <c r="P2576" s="13">
        <v>28205</v>
      </c>
      <c r="Q2576" s="13" t="s">
        <v>29</v>
      </c>
      <c r="R2576" s="13" t="s">
        <v>1269</v>
      </c>
      <c r="S2576" s="13" t="s">
        <v>61</v>
      </c>
      <c r="T2576" s="13" t="s">
        <v>110</v>
      </c>
      <c r="U2576" s="13" t="s">
        <v>1270</v>
      </c>
      <c r="V2576" s="15">
        <v>431.16</v>
      </c>
      <c r="W2576" s="13">
        <v>5</v>
      </c>
      <c r="X2576" s="13">
        <v>0.2</v>
      </c>
      <c r="Y2576" s="15">
        <v>107.79</v>
      </c>
    </row>
    <row r="2577" spans="1:25" x14ac:dyDescent="0.3">
      <c r="A2577" s="16">
        <v>7758</v>
      </c>
      <c r="B2577" s="16" t="s">
        <v>5740</v>
      </c>
      <c r="C2577" s="21">
        <f>1/COUNTIF(B:B,'Store Data - 2017'!$B2577)</f>
        <v>0.5</v>
      </c>
      <c r="D2577" s="17">
        <v>43052</v>
      </c>
      <c r="E2577" s="17">
        <v>43055</v>
      </c>
      <c r="F2577" s="22" t="str">
        <f>TEXT('Store Data - 2017'!$D2577,"mmmm")</f>
        <v>November</v>
      </c>
      <c r="G2577" s="22" t="str">
        <f>TEXT('Store Data - 2017'!$D2577,"dddd")</f>
        <v>Monday</v>
      </c>
      <c r="H2577" s="16" t="s">
        <v>35</v>
      </c>
      <c r="I2577" s="16" t="s">
        <v>1259</v>
      </c>
      <c r="J2577" s="16" t="s">
        <v>1260</v>
      </c>
      <c r="K2577" s="21">
        <f>1/COUNTIF(J:J,'Store Data - 2017'!$J2577)</f>
        <v>8.3333333333333329E-2</v>
      </c>
      <c r="L2577" s="16" t="s">
        <v>57</v>
      </c>
      <c r="M2577" s="16" t="s">
        <v>26</v>
      </c>
      <c r="N2577" s="16" t="s">
        <v>5741</v>
      </c>
      <c r="O2577" s="16" t="s">
        <v>127</v>
      </c>
      <c r="P2577" s="16">
        <v>14215</v>
      </c>
      <c r="Q2577" s="16" t="s">
        <v>40</v>
      </c>
      <c r="R2577" s="16" t="s">
        <v>5550</v>
      </c>
      <c r="S2577" s="16" t="s">
        <v>61</v>
      </c>
      <c r="T2577" s="16" t="s">
        <v>62</v>
      </c>
      <c r="U2577" s="16" t="s">
        <v>5551</v>
      </c>
      <c r="V2577" s="18">
        <v>43.6</v>
      </c>
      <c r="W2577" s="16">
        <v>4</v>
      </c>
      <c r="X2577" s="16">
        <v>0</v>
      </c>
      <c r="Y2577" s="18">
        <v>12.208</v>
      </c>
    </row>
    <row r="2578" spans="1:25" x14ac:dyDescent="0.3">
      <c r="A2578" s="13">
        <v>7759</v>
      </c>
      <c r="B2578" s="13" t="s">
        <v>5740</v>
      </c>
      <c r="C2578" s="21">
        <f>1/COUNTIF(B:B,'Store Data - 2017'!$B2578)</f>
        <v>0.5</v>
      </c>
      <c r="D2578" s="14">
        <v>43052</v>
      </c>
      <c r="E2578" s="14">
        <v>43055</v>
      </c>
      <c r="F2578" s="22" t="str">
        <f>TEXT('Store Data - 2017'!$D2578,"mmmm")</f>
        <v>November</v>
      </c>
      <c r="G2578" s="22" t="str">
        <f>TEXT('Store Data - 2017'!$D2578,"dddd")</f>
        <v>Monday</v>
      </c>
      <c r="H2578" s="13" t="s">
        <v>35</v>
      </c>
      <c r="I2578" s="13" t="s">
        <v>1259</v>
      </c>
      <c r="J2578" s="13" t="s">
        <v>1260</v>
      </c>
      <c r="K2578" s="21">
        <f>1/COUNTIF(J:J,'Store Data - 2017'!$J2578)</f>
        <v>8.3333333333333329E-2</v>
      </c>
      <c r="L2578" s="13" t="s">
        <v>57</v>
      </c>
      <c r="M2578" s="13" t="s">
        <v>26</v>
      </c>
      <c r="N2578" s="13" t="s">
        <v>5741</v>
      </c>
      <c r="O2578" s="13" t="s">
        <v>127</v>
      </c>
      <c r="P2578" s="13">
        <v>14215</v>
      </c>
      <c r="Q2578" s="13" t="s">
        <v>40</v>
      </c>
      <c r="R2578" s="13" t="s">
        <v>5742</v>
      </c>
      <c r="S2578" s="13" t="s">
        <v>42</v>
      </c>
      <c r="T2578" s="13" t="s">
        <v>87</v>
      </c>
      <c r="U2578" s="13" t="s">
        <v>5743</v>
      </c>
      <c r="V2578" s="15">
        <v>154.94999999999999</v>
      </c>
      <c r="W2578" s="13">
        <v>3</v>
      </c>
      <c r="X2578" s="13">
        <v>0</v>
      </c>
      <c r="Y2578" s="15">
        <v>30.99</v>
      </c>
    </row>
    <row r="2579" spans="1:25" x14ac:dyDescent="0.3">
      <c r="A2579" s="16">
        <v>7762</v>
      </c>
      <c r="B2579" s="16" t="s">
        <v>5744</v>
      </c>
      <c r="C2579" s="21">
        <f>1/COUNTIF(B:B,'Store Data - 2017'!$B2579)</f>
        <v>1</v>
      </c>
      <c r="D2579" s="17">
        <v>43072</v>
      </c>
      <c r="E2579" s="17">
        <v>43075</v>
      </c>
      <c r="F2579" s="22" t="str">
        <f>TEXT('Store Data - 2017'!$D2579,"mmmm")</f>
        <v>December</v>
      </c>
      <c r="G2579" s="22" t="str">
        <f>TEXT('Store Data - 2017'!$D2579,"dddd")</f>
        <v>Sunday</v>
      </c>
      <c r="H2579" s="16" t="s">
        <v>80</v>
      </c>
      <c r="I2579" s="16" t="s">
        <v>339</v>
      </c>
      <c r="J2579" s="16" t="s">
        <v>340</v>
      </c>
      <c r="K2579" s="21">
        <f>1/COUNTIF(J:J,'Store Data - 2017'!$J2579)</f>
        <v>0.25</v>
      </c>
      <c r="L2579" s="16" t="s">
        <v>25</v>
      </c>
      <c r="M2579" s="16" t="s">
        <v>26</v>
      </c>
      <c r="N2579" s="16" t="s">
        <v>1743</v>
      </c>
      <c r="O2579" s="16" t="s">
        <v>50</v>
      </c>
      <c r="P2579" s="16">
        <v>75023</v>
      </c>
      <c r="Q2579" s="16" t="s">
        <v>51</v>
      </c>
      <c r="R2579" s="16" t="s">
        <v>1854</v>
      </c>
      <c r="S2579" s="16" t="s">
        <v>31</v>
      </c>
      <c r="T2579" s="16" t="s">
        <v>32</v>
      </c>
      <c r="U2579" s="16" t="s">
        <v>1855</v>
      </c>
      <c r="V2579" s="18">
        <v>10.368</v>
      </c>
      <c r="W2579" s="16">
        <v>2</v>
      </c>
      <c r="X2579" s="16">
        <v>0.2</v>
      </c>
      <c r="Y2579" s="18">
        <v>3.6288</v>
      </c>
    </row>
    <row r="2580" spans="1:25" x14ac:dyDescent="0.3">
      <c r="A2580" s="13">
        <v>7763</v>
      </c>
      <c r="B2580" s="13" t="s">
        <v>5745</v>
      </c>
      <c r="C2580" s="21">
        <f>1/COUNTIF(B:B,'Store Data - 2017'!$B2580)</f>
        <v>1</v>
      </c>
      <c r="D2580" s="14">
        <v>43004</v>
      </c>
      <c r="E2580" s="14">
        <v>43006</v>
      </c>
      <c r="F2580" s="22" t="str">
        <f>TEXT('Store Data - 2017'!$D2580,"mmmm")</f>
        <v>September</v>
      </c>
      <c r="G2580" s="22" t="str">
        <f>TEXT('Store Data - 2017'!$D2580,"dddd")</f>
        <v>Tuesday</v>
      </c>
      <c r="H2580" s="13" t="s">
        <v>80</v>
      </c>
      <c r="I2580" s="13" t="s">
        <v>1843</v>
      </c>
      <c r="J2580" s="13" t="s">
        <v>1844</v>
      </c>
      <c r="K2580" s="21">
        <f>1/COUNTIF(J:J,'Store Data - 2017'!$J2580)</f>
        <v>0.33333333333333331</v>
      </c>
      <c r="L2580" s="13" t="s">
        <v>48</v>
      </c>
      <c r="M2580" s="13" t="s">
        <v>26</v>
      </c>
      <c r="N2580" s="13" t="s">
        <v>2304</v>
      </c>
      <c r="O2580" s="13" t="s">
        <v>119</v>
      </c>
      <c r="P2580" s="13">
        <v>97301</v>
      </c>
      <c r="Q2580" s="13" t="s">
        <v>120</v>
      </c>
      <c r="R2580" s="13" t="s">
        <v>4832</v>
      </c>
      <c r="S2580" s="13" t="s">
        <v>31</v>
      </c>
      <c r="T2580" s="13" t="s">
        <v>146</v>
      </c>
      <c r="U2580" s="13" t="s">
        <v>4833</v>
      </c>
      <c r="V2580" s="15">
        <v>2.2240000000000002</v>
      </c>
      <c r="W2580" s="13">
        <v>1</v>
      </c>
      <c r="X2580" s="13">
        <v>0.2</v>
      </c>
      <c r="Y2580" s="15">
        <v>0.55600000000000005</v>
      </c>
    </row>
    <row r="2581" spans="1:25" x14ac:dyDescent="0.3">
      <c r="A2581" s="16">
        <v>7765</v>
      </c>
      <c r="B2581" s="16" t="s">
        <v>5746</v>
      </c>
      <c r="C2581" s="21">
        <f>1/COUNTIF(B:B,'Store Data - 2017'!$B2581)</f>
        <v>0.33333333333333331</v>
      </c>
      <c r="D2581" s="17">
        <v>42959</v>
      </c>
      <c r="E2581" s="17">
        <v>42959</v>
      </c>
      <c r="F2581" s="22" t="str">
        <f>TEXT('Store Data - 2017'!$D2581,"mmmm")</f>
        <v>August</v>
      </c>
      <c r="G2581" s="22" t="str">
        <f>TEXT('Store Data - 2017'!$D2581,"dddd")</f>
        <v>Saturday</v>
      </c>
      <c r="H2581" s="16" t="s">
        <v>760</v>
      </c>
      <c r="I2581" s="16" t="s">
        <v>486</v>
      </c>
      <c r="J2581" s="16" t="s">
        <v>487</v>
      </c>
      <c r="K2581" s="21">
        <f>1/COUNTIF(J:J,'Store Data - 2017'!$J2581)</f>
        <v>0.125</v>
      </c>
      <c r="L2581" s="16" t="s">
        <v>57</v>
      </c>
      <c r="M2581" s="16" t="s">
        <v>26</v>
      </c>
      <c r="N2581" s="16" t="s">
        <v>100</v>
      </c>
      <c r="O2581" s="16" t="s">
        <v>962</v>
      </c>
      <c r="P2581" s="16">
        <v>21044</v>
      </c>
      <c r="Q2581" s="16" t="s">
        <v>40</v>
      </c>
      <c r="R2581" s="16" t="s">
        <v>2209</v>
      </c>
      <c r="S2581" s="16" t="s">
        <v>31</v>
      </c>
      <c r="T2581" s="16" t="s">
        <v>146</v>
      </c>
      <c r="U2581" s="16" t="s">
        <v>2210</v>
      </c>
      <c r="V2581" s="18">
        <v>17.52</v>
      </c>
      <c r="W2581" s="16">
        <v>3</v>
      </c>
      <c r="X2581" s="16">
        <v>0</v>
      </c>
      <c r="Y2581" s="18">
        <v>5.2560000000000002</v>
      </c>
    </row>
    <row r="2582" spans="1:25" x14ac:dyDescent="0.3">
      <c r="A2582" s="13">
        <v>7766</v>
      </c>
      <c r="B2582" s="13" t="s">
        <v>5746</v>
      </c>
      <c r="C2582" s="21">
        <f>1/COUNTIF(B:B,'Store Data - 2017'!$B2582)</f>
        <v>0.33333333333333331</v>
      </c>
      <c r="D2582" s="14">
        <v>42959</v>
      </c>
      <c r="E2582" s="14">
        <v>42959</v>
      </c>
      <c r="F2582" s="22" t="str">
        <f>TEXT('Store Data - 2017'!$D2582,"mmmm")</f>
        <v>August</v>
      </c>
      <c r="G2582" s="22" t="str">
        <f>TEXT('Store Data - 2017'!$D2582,"dddd")</f>
        <v>Saturday</v>
      </c>
      <c r="H2582" s="13" t="s">
        <v>760</v>
      </c>
      <c r="I2582" s="13" t="s">
        <v>486</v>
      </c>
      <c r="J2582" s="13" t="s">
        <v>487</v>
      </c>
      <c r="K2582" s="21">
        <f>1/COUNTIF(J:J,'Store Data - 2017'!$J2582)</f>
        <v>0.125</v>
      </c>
      <c r="L2582" s="13" t="s">
        <v>57</v>
      </c>
      <c r="M2582" s="13" t="s">
        <v>26</v>
      </c>
      <c r="N2582" s="13" t="s">
        <v>100</v>
      </c>
      <c r="O2582" s="13" t="s">
        <v>962</v>
      </c>
      <c r="P2582" s="13">
        <v>21044</v>
      </c>
      <c r="Q2582" s="13" t="s">
        <v>40</v>
      </c>
      <c r="R2582" s="13" t="s">
        <v>5122</v>
      </c>
      <c r="S2582" s="13" t="s">
        <v>42</v>
      </c>
      <c r="T2582" s="13" t="s">
        <v>43</v>
      </c>
      <c r="U2582" s="13" t="s">
        <v>5123</v>
      </c>
      <c r="V2582" s="15">
        <v>1779.9</v>
      </c>
      <c r="W2582" s="13">
        <v>5</v>
      </c>
      <c r="X2582" s="13">
        <v>0</v>
      </c>
      <c r="Y2582" s="15">
        <v>373.779</v>
      </c>
    </row>
    <row r="2583" spans="1:25" x14ac:dyDescent="0.3">
      <c r="A2583" s="16">
        <v>7767</v>
      </c>
      <c r="B2583" s="16" t="s">
        <v>5746</v>
      </c>
      <c r="C2583" s="21">
        <f>1/COUNTIF(B:B,'Store Data - 2017'!$B2583)</f>
        <v>0.33333333333333331</v>
      </c>
      <c r="D2583" s="17">
        <v>42959</v>
      </c>
      <c r="E2583" s="17">
        <v>42959</v>
      </c>
      <c r="F2583" s="22" t="str">
        <f>TEXT('Store Data - 2017'!$D2583,"mmmm")</f>
        <v>August</v>
      </c>
      <c r="G2583" s="22" t="str">
        <f>TEXT('Store Data - 2017'!$D2583,"dddd")</f>
        <v>Saturday</v>
      </c>
      <c r="H2583" s="16" t="s">
        <v>760</v>
      </c>
      <c r="I2583" s="16" t="s">
        <v>486</v>
      </c>
      <c r="J2583" s="16" t="s">
        <v>487</v>
      </c>
      <c r="K2583" s="21">
        <f>1/COUNTIF(J:J,'Store Data - 2017'!$J2583)</f>
        <v>0.125</v>
      </c>
      <c r="L2583" s="16" t="s">
        <v>57</v>
      </c>
      <c r="M2583" s="16" t="s">
        <v>26</v>
      </c>
      <c r="N2583" s="16" t="s">
        <v>100</v>
      </c>
      <c r="O2583" s="16" t="s">
        <v>962</v>
      </c>
      <c r="P2583" s="16">
        <v>21044</v>
      </c>
      <c r="Q2583" s="16" t="s">
        <v>40</v>
      </c>
      <c r="R2583" s="16" t="s">
        <v>3954</v>
      </c>
      <c r="S2583" s="16" t="s">
        <v>31</v>
      </c>
      <c r="T2583" s="16" t="s">
        <v>146</v>
      </c>
      <c r="U2583" s="16" t="s">
        <v>3955</v>
      </c>
      <c r="V2583" s="18">
        <v>219.9</v>
      </c>
      <c r="W2583" s="16">
        <v>5</v>
      </c>
      <c r="X2583" s="16">
        <v>0</v>
      </c>
      <c r="Y2583" s="18">
        <v>59.372999999999998</v>
      </c>
    </row>
    <row r="2584" spans="1:25" x14ac:dyDescent="0.3">
      <c r="A2584" s="13">
        <v>7769</v>
      </c>
      <c r="B2584" s="13" t="s">
        <v>5747</v>
      </c>
      <c r="C2584" s="21">
        <f>1/COUNTIF(B:B,'Store Data - 2017'!$B2584)</f>
        <v>1</v>
      </c>
      <c r="D2584" s="14">
        <v>43051</v>
      </c>
      <c r="E2584" s="14">
        <v>43056</v>
      </c>
      <c r="F2584" s="22" t="str">
        <f>TEXT('Store Data - 2017'!$D2584,"mmmm")</f>
        <v>November</v>
      </c>
      <c r="G2584" s="22" t="str">
        <f>TEXT('Store Data - 2017'!$D2584,"dddd")</f>
        <v>Sunday</v>
      </c>
      <c r="H2584" s="13" t="s">
        <v>22</v>
      </c>
      <c r="I2584" s="13" t="s">
        <v>1414</v>
      </c>
      <c r="J2584" s="13" t="s">
        <v>1415</v>
      </c>
      <c r="K2584" s="21">
        <f>1/COUNTIF(J:J,'Store Data - 2017'!$J2584)</f>
        <v>0.5</v>
      </c>
      <c r="L2584" s="13" t="s">
        <v>25</v>
      </c>
      <c r="M2584" s="13" t="s">
        <v>26</v>
      </c>
      <c r="N2584" s="13" t="s">
        <v>3897</v>
      </c>
      <c r="O2584" s="13" t="s">
        <v>68</v>
      </c>
      <c r="P2584" s="13">
        <v>32303</v>
      </c>
      <c r="Q2584" s="13" t="s">
        <v>29</v>
      </c>
      <c r="R2584" s="13" t="s">
        <v>3311</v>
      </c>
      <c r="S2584" s="13" t="s">
        <v>31</v>
      </c>
      <c r="T2584" s="13" t="s">
        <v>32</v>
      </c>
      <c r="U2584" s="13" t="s">
        <v>3312</v>
      </c>
      <c r="V2584" s="15">
        <v>26.72</v>
      </c>
      <c r="W2584" s="13">
        <v>5</v>
      </c>
      <c r="X2584" s="13">
        <v>0.2</v>
      </c>
      <c r="Y2584" s="15">
        <v>9.3520000000000003</v>
      </c>
    </row>
    <row r="2585" spans="1:25" x14ac:dyDescent="0.3">
      <c r="A2585" s="16">
        <v>7791</v>
      </c>
      <c r="B2585" s="16" t="s">
        <v>5748</v>
      </c>
      <c r="C2585" s="21">
        <f>1/COUNTIF(B:B,'Store Data - 2017'!$B2585)</f>
        <v>1</v>
      </c>
      <c r="D2585" s="17">
        <v>42997</v>
      </c>
      <c r="E2585" s="17">
        <v>42997</v>
      </c>
      <c r="F2585" s="22" t="str">
        <f>TEXT('Store Data - 2017'!$D2585,"mmmm")</f>
        <v>September</v>
      </c>
      <c r="G2585" s="22" t="str">
        <f>TEXT('Store Data - 2017'!$D2585,"dddd")</f>
        <v>Tuesday</v>
      </c>
      <c r="H2585" s="16" t="s">
        <v>760</v>
      </c>
      <c r="I2585" s="16" t="s">
        <v>1382</v>
      </c>
      <c r="J2585" s="16" t="s">
        <v>1383</v>
      </c>
      <c r="K2585" s="21">
        <f>1/COUNTIF(J:J,'Store Data - 2017'!$J2585)</f>
        <v>0.14285714285714285</v>
      </c>
      <c r="L2585" s="16" t="s">
        <v>48</v>
      </c>
      <c r="M2585" s="16" t="s">
        <v>26</v>
      </c>
      <c r="N2585" s="16" t="s">
        <v>38</v>
      </c>
      <c r="O2585" s="16" t="s">
        <v>39</v>
      </c>
      <c r="P2585" s="16">
        <v>19120</v>
      </c>
      <c r="Q2585" s="16" t="s">
        <v>40</v>
      </c>
      <c r="R2585" s="16" t="s">
        <v>5749</v>
      </c>
      <c r="S2585" s="16" t="s">
        <v>31</v>
      </c>
      <c r="T2585" s="16" t="s">
        <v>84</v>
      </c>
      <c r="U2585" s="16" t="s">
        <v>5750</v>
      </c>
      <c r="V2585" s="18">
        <v>4.8419999999999996</v>
      </c>
      <c r="W2585" s="16">
        <v>3</v>
      </c>
      <c r="X2585" s="16">
        <v>0.7</v>
      </c>
      <c r="Y2585" s="18">
        <v>-3.3894000000000002</v>
      </c>
    </row>
    <row r="2586" spans="1:25" x14ac:dyDescent="0.3">
      <c r="A2586" s="13">
        <v>7793</v>
      </c>
      <c r="B2586" s="13" t="s">
        <v>5751</v>
      </c>
      <c r="C2586" s="21">
        <f>1/COUNTIF(B:B,'Store Data - 2017'!$B2586)</f>
        <v>1</v>
      </c>
      <c r="D2586" s="14">
        <v>43020</v>
      </c>
      <c r="E2586" s="14">
        <v>43023</v>
      </c>
      <c r="F2586" s="22" t="str">
        <f>TEXT('Store Data - 2017'!$D2586,"mmmm")</f>
        <v>October</v>
      </c>
      <c r="G2586" s="22" t="str">
        <f>TEXT('Store Data - 2017'!$D2586,"dddd")</f>
        <v>Thursday</v>
      </c>
      <c r="H2586" s="13" t="s">
        <v>80</v>
      </c>
      <c r="I2586" s="13" t="s">
        <v>450</v>
      </c>
      <c r="J2586" s="13" t="s">
        <v>451</v>
      </c>
      <c r="K2586" s="21">
        <f>1/COUNTIF(J:J,'Store Data - 2017'!$J2586)</f>
        <v>0.25</v>
      </c>
      <c r="L2586" s="13" t="s">
        <v>57</v>
      </c>
      <c r="M2586" s="13" t="s">
        <v>26</v>
      </c>
      <c r="N2586" s="13" t="s">
        <v>220</v>
      </c>
      <c r="O2586" s="13" t="s">
        <v>50</v>
      </c>
      <c r="P2586" s="13">
        <v>75217</v>
      </c>
      <c r="Q2586" s="13" t="s">
        <v>51</v>
      </c>
      <c r="R2586" s="13" t="s">
        <v>5357</v>
      </c>
      <c r="S2586" s="13" t="s">
        <v>61</v>
      </c>
      <c r="T2586" s="13" t="s">
        <v>110</v>
      </c>
      <c r="U2586" s="13" t="s">
        <v>5358</v>
      </c>
      <c r="V2586" s="15">
        <v>39.984000000000002</v>
      </c>
      <c r="W2586" s="13">
        <v>2</v>
      </c>
      <c r="X2586" s="13">
        <v>0.2</v>
      </c>
      <c r="Y2586" s="15">
        <v>-1.4994000000000001</v>
      </c>
    </row>
    <row r="2587" spans="1:25" x14ac:dyDescent="0.3">
      <c r="A2587" s="16">
        <v>7798</v>
      </c>
      <c r="B2587" s="16" t="s">
        <v>5752</v>
      </c>
      <c r="C2587" s="21">
        <f>1/COUNTIF(B:B,'Store Data - 2017'!$B2587)</f>
        <v>0.33333333333333331</v>
      </c>
      <c r="D2587" s="17">
        <v>42818</v>
      </c>
      <c r="E2587" s="17">
        <v>42821</v>
      </c>
      <c r="F2587" s="22" t="str">
        <f>TEXT('Store Data - 2017'!$D2587,"mmmm")</f>
        <v>March</v>
      </c>
      <c r="G2587" s="22" t="str">
        <f>TEXT('Store Data - 2017'!$D2587,"dddd")</f>
        <v>Friday</v>
      </c>
      <c r="H2587" s="16" t="s">
        <v>80</v>
      </c>
      <c r="I2587" s="16" t="s">
        <v>5375</v>
      </c>
      <c r="J2587" s="16" t="s">
        <v>5376</v>
      </c>
      <c r="K2587" s="21">
        <f>1/COUNTIF(J:J,'Store Data - 2017'!$J2587)</f>
        <v>0.25</v>
      </c>
      <c r="L2587" s="16" t="s">
        <v>57</v>
      </c>
      <c r="M2587" s="16" t="s">
        <v>26</v>
      </c>
      <c r="N2587" s="16" t="s">
        <v>126</v>
      </c>
      <c r="O2587" s="16" t="s">
        <v>127</v>
      </c>
      <c r="P2587" s="16">
        <v>10035</v>
      </c>
      <c r="Q2587" s="16" t="s">
        <v>40</v>
      </c>
      <c r="R2587" s="16" t="s">
        <v>2512</v>
      </c>
      <c r="S2587" s="16" t="s">
        <v>31</v>
      </c>
      <c r="T2587" s="16" t="s">
        <v>180</v>
      </c>
      <c r="U2587" s="16" t="s">
        <v>2513</v>
      </c>
      <c r="V2587" s="18">
        <v>47.01</v>
      </c>
      <c r="W2587" s="16">
        <v>3</v>
      </c>
      <c r="X2587" s="16">
        <v>0</v>
      </c>
      <c r="Y2587" s="18">
        <v>22.0947</v>
      </c>
    </row>
    <row r="2588" spans="1:25" x14ac:dyDescent="0.3">
      <c r="A2588" s="13">
        <v>7799</v>
      </c>
      <c r="B2588" s="13" t="s">
        <v>5752</v>
      </c>
      <c r="C2588" s="21">
        <f>1/COUNTIF(B:B,'Store Data - 2017'!$B2588)</f>
        <v>0.33333333333333331</v>
      </c>
      <c r="D2588" s="14">
        <v>42818</v>
      </c>
      <c r="E2588" s="14">
        <v>42821</v>
      </c>
      <c r="F2588" s="22" t="str">
        <f>TEXT('Store Data - 2017'!$D2588,"mmmm")</f>
        <v>March</v>
      </c>
      <c r="G2588" s="22" t="str">
        <f>TEXT('Store Data - 2017'!$D2588,"dddd")</f>
        <v>Friday</v>
      </c>
      <c r="H2588" s="13" t="s">
        <v>80</v>
      </c>
      <c r="I2588" s="13" t="s">
        <v>5375</v>
      </c>
      <c r="J2588" s="13" t="s">
        <v>5376</v>
      </c>
      <c r="K2588" s="21">
        <f>1/COUNTIF(J:J,'Store Data - 2017'!$J2588)</f>
        <v>0.25</v>
      </c>
      <c r="L2588" s="13" t="s">
        <v>57</v>
      </c>
      <c r="M2588" s="13" t="s">
        <v>26</v>
      </c>
      <c r="N2588" s="13" t="s">
        <v>126</v>
      </c>
      <c r="O2588" s="13" t="s">
        <v>127</v>
      </c>
      <c r="P2588" s="13">
        <v>10035</v>
      </c>
      <c r="Q2588" s="13" t="s">
        <v>40</v>
      </c>
      <c r="R2588" s="13" t="s">
        <v>5484</v>
      </c>
      <c r="S2588" s="13" t="s">
        <v>61</v>
      </c>
      <c r="T2588" s="13" t="s">
        <v>62</v>
      </c>
      <c r="U2588" s="13" t="s">
        <v>5485</v>
      </c>
      <c r="V2588" s="15">
        <v>469.99</v>
      </c>
      <c r="W2588" s="13">
        <v>1</v>
      </c>
      <c r="X2588" s="13">
        <v>0</v>
      </c>
      <c r="Y2588" s="15">
        <v>136.2971</v>
      </c>
    </row>
    <row r="2589" spans="1:25" x14ac:dyDescent="0.3">
      <c r="A2589" s="16">
        <v>7800</v>
      </c>
      <c r="B2589" s="16" t="s">
        <v>5752</v>
      </c>
      <c r="C2589" s="21">
        <f>1/COUNTIF(B:B,'Store Data - 2017'!$B2589)</f>
        <v>0.33333333333333331</v>
      </c>
      <c r="D2589" s="17">
        <v>42818</v>
      </c>
      <c r="E2589" s="17">
        <v>42821</v>
      </c>
      <c r="F2589" s="22" t="str">
        <f>TEXT('Store Data - 2017'!$D2589,"mmmm")</f>
        <v>March</v>
      </c>
      <c r="G2589" s="22" t="str">
        <f>TEXT('Store Data - 2017'!$D2589,"dddd")</f>
        <v>Friday</v>
      </c>
      <c r="H2589" s="16" t="s">
        <v>80</v>
      </c>
      <c r="I2589" s="16" t="s">
        <v>5375</v>
      </c>
      <c r="J2589" s="16" t="s">
        <v>5376</v>
      </c>
      <c r="K2589" s="21">
        <f>1/COUNTIF(J:J,'Store Data - 2017'!$J2589)</f>
        <v>0.25</v>
      </c>
      <c r="L2589" s="16" t="s">
        <v>57</v>
      </c>
      <c r="M2589" s="16" t="s">
        <v>26</v>
      </c>
      <c r="N2589" s="16" t="s">
        <v>126</v>
      </c>
      <c r="O2589" s="16" t="s">
        <v>127</v>
      </c>
      <c r="P2589" s="16">
        <v>10035</v>
      </c>
      <c r="Q2589" s="16" t="s">
        <v>40</v>
      </c>
      <c r="R2589" s="16" t="s">
        <v>491</v>
      </c>
      <c r="S2589" s="16" t="s">
        <v>42</v>
      </c>
      <c r="T2589" s="16" t="s">
        <v>43</v>
      </c>
      <c r="U2589" s="16" t="s">
        <v>492</v>
      </c>
      <c r="V2589" s="18">
        <v>207.846</v>
      </c>
      <c r="W2589" s="16">
        <v>3</v>
      </c>
      <c r="X2589" s="16">
        <v>0.1</v>
      </c>
      <c r="Y2589" s="18">
        <v>2.3094000000000001</v>
      </c>
    </row>
    <row r="2590" spans="1:25" x14ac:dyDescent="0.3">
      <c r="A2590" s="13">
        <v>7801</v>
      </c>
      <c r="B2590" s="13" t="s">
        <v>5753</v>
      </c>
      <c r="C2590" s="21">
        <f>1/COUNTIF(B:B,'Store Data - 2017'!$B2590)</f>
        <v>1</v>
      </c>
      <c r="D2590" s="14">
        <v>42887</v>
      </c>
      <c r="E2590" s="14">
        <v>42892</v>
      </c>
      <c r="F2590" s="22" t="str">
        <f>TEXT('Store Data - 2017'!$D2590,"mmmm")</f>
        <v>June</v>
      </c>
      <c r="G2590" s="22" t="str">
        <f>TEXT('Store Data - 2017'!$D2590,"dddd")</f>
        <v>Thursday</v>
      </c>
      <c r="H2590" s="13" t="s">
        <v>22</v>
      </c>
      <c r="I2590" s="13" t="s">
        <v>5754</v>
      </c>
      <c r="J2590" s="13" t="s">
        <v>5755</v>
      </c>
      <c r="K2590" s="21">
        <f>1/COUNTIF(J:J,'Store Data - 2017'!$J2590)</f>
        <v>1</v>
      </c>
      <c r="L2590" s="13" t="s">
        <v>25</v>
      </c>
      <c r="M2590" s="13" t="s">
        <v>26</v>
      </c>
      <c r="N2590" s="13" t="s">
        <v>38</v>
      </c>
      <c r="O2590" s="13" t="s">
        <v>39</v>
      </c>
      <c r="P2590" s="13">
        <v>19120</v>
      </c>
      <c r="Q2590" s="13" t="s">
        <v>40</v>
      </c>
      <c r="R2590" s="13" t="s">
        <v>4947</v>
      </c>
      <c r="S2590" s="13" t="s">
        <v>31</v>
      </c>
      <c r="T2590" s="13" t="s">
        <v>70</v>
      </c>
      <c r="U2590" s="13" t="s">
        <v>4948</v>
      </c>
      <c r="V2590" s="15">
        <v>324.74400000000003</v>
      </c>
      <c r="W2590" s="13">
        <v>3</v>
      </c>
      <c r="X2590" s="13">
        <v>0.2</v>
      </c>
      <c r="Y2590" s="15">
        <v>-77.1267</v>
      </c>
    </row>
    <row r="2591" spans="1:25" x14ac:dyDescent="0.3">
      <c r="A2591" s="16">
        <v>7815</v>
      </c>
      <c r="B2591" s="16" t="s">
        <v>5756</v>
      </c>
      <c r="C2591" s="21">
        <f>1/COUNTIF(B:B,'Store Data - 2017'!$B2591)</f>
        <v>0.5</v>
      </c>
      <c r="D2591" s="17">
        <v>42894</v>
      </c>
      <c r="E2591" s="17">
        <v>42896</v>
      </c>
      <c r="F2591" s="22" t="str">
        <f>TEXT('Store Data - 2017'!$D2591,"mmmm")</f>
        <v>June</v>
      </c>
      <c r="G2591" s="22" t="str">
        <f>TEXT('Store Data - 2017'!$D2591,"dddd")</f>
        <v>Thursday</v>
      </c>
      <c r="H2591" s="16" t="s">
        <v>80</v>
      </c>
      <c r="I2591" s="16" t="s">
        <v>4017</v>
      </c>
      <c r="J2591" s="16" t="s">
        <v>4018</v>
      </c>
      <c r="K2591" s="21">
        <f>1/COUNTIF(J:J,'Store Data - 2017'!$J2591)</f>
        <v>0.125</v>
      </c>
      <c r="L2591" s="16" t="s">
        <v>48</v>
      </c>
      <c r="M2591" s="16" t="s">
        <v>26</v>
      </c>
      <c r="N2591" s="16" t="s">
        <v>452</v>
      </c>
      <c r="O2591" s="16" t="s">
        <v>134</v>
      </c>
      <c r="P2591" s="16">
        <v>90049</v>
      </c>
      <c r="Q2591" s="16" t="s">
        <v>120</v>
      </c>
      <c r="R2591" s="16" t="s">
        <v>5757</v>
      </c>
      <c r="S2591" s="16" t="s">
        <v>42</v>
      </c>
      <c r="T2591" s="16" t="s">
        <v>425</v>
      </c>
      <c r="U2591" s="16" t="s">
        <v>5758</v>
      </c>
      <c r="V2591" s="18">
        <v>1497.6659999999999</v>
      </c>
      <c r="W2591" s="16">
        <v>2</v>
      </c>
      <c r="X2591" s="16">
        <v>0.15</v>
      </c>
      <c r="Y2591" s="18">
        <v>140.95679999999999</v>
      </c>
    </row>
    <row r="2592" spans="1:25" x14ac:dyDescent="0.3">
      <c r="A2592" s="13">
        <v>7816</v>
      </c>
      <c r="B2592" s="13" t="s">
        <v>5756</v>
      </c>
      <c r="C2592" s="21">
        <f>1/COUNTIF(B:B,'Store Data - 2017'!$B2592)</f>
        <v>0.5</v>
      </c>
      <c r="D2592" s="14">
        <v>42894</v>
      </c>
      <c r="E2592" s="14">
        <v>42896</v>
      </c>
      <c r="F2592" s="22" t="str">
        <f>TEXT('Store Data - 2017'!$D2592,"mmmm")</f>
        <v>June</v>
      </c>
      <c r="G2592" s="22" t="str">
        <f>TEXT('Store Data - 2017'!$D2592,"dddd")</f>
        <v>Thursday</v>
      </c>
      <c r="H2592" s="13" t="s">
        <v>80</v>
      </c>
      <c r="I2592" s="13" t="s">
        <v>4017</v>
      </c>
      <c r="J2592" s="13" t="s">
        <v>4018</v>
      </c>
      <c r="K2592" s="21">
        <f>1/COUNTIF(J:J,'Store Data - 2017'!$J2592)</f>
        <v>0.125</v>
      </c>
      <c r="L2592" s="13" t="s">
        <v>48</v>
      </c>
      <c r="M2592" s="13" t="s">
        <v>26</v>
      </c>
      <c r="N2592" s="13" t="s">
        <v>452</v>
      </c>
      <c r="O2592" s="13" t="s">
        <v>134</v>
      </c>
      <c r="P2592" s="13">
        <v>90049</v>
      </c>
      <c r="Q2592" s="13" t="s">
        <v>120</v>
      </c>
      <c r="R2592" s="13" t="s">
        <v>5759</v>
      </c>
      <c r="S2592" s="13" t="s">
        <v>61</v>
      </c>
      <c r="T2592" s="13" t="s">
        <v>62</v>
      </c>
      <c r="U2592" s="13" t="s">
        <v>5760</v>
      </c>
      <c r="V2592" s="15">
        <v>17.52</v>
      </c>
      <c r="W2592" s="13">
        <v>2</v>
      </c>
      <c r="X2592" s="13">
        <v>0.2</v>
      </c>
      <c r="Y2592" s="15">
        <v>-3.504</v>
      </c>
    </row>
    <row r="2593" spans="1:25" x14ac:dyDescent="0.3">
      <c r="A2593" s="16">
        <v>7820</v>
      </c>
      <c r="B2593" s="16" t="s">
        <v>5761</v>
      </c>
      <c r="C2593" s="21">
        <f>1/COUNTIF(B:B,'Store Data - 2017'!$B2593)</f>
        <v>1</v>
      </c>
      <c r="D2593" s="17">
        <v>42761</v>
      </c>
      <c r="E2593" s="17">
        <v>42765</v>
      </c>
      <c r="F2593" s="22" t="str">
        <f>TEXT('Store Data - 2017'!$D2593,"mmmm")</f>
        <v>January</v>
      </c>
      <c r="G2593" s="22" t="str">
        <f>TEXT('Store Data - 2017'!$D2593,"dddd")</f>
        <v>Thursday</v>
      </c>
      <c r="H2593" s="16" t="s">
        <v>22</v>
      </c>
      <c r="I2593" s="16" t="s">
        <v>439</v>
      </c>
      <c r="J2593" s="16" t="s">
        <v>440</v>
      </c>
      <c r="K2593" s="21">
        <f>1/COUNTIF(J:J,'Store Data - 2017'!$J2593)</f>
        <v>0.1111111111111111</v>
      </c>
      <c r="L2593" s="16" t="s">
        <v>25</v>
      </c>
      <c r="M2593" s="16" t="s">
        <v>26</v>
      </c>
      <c r="N2593" s="16" t="s">
        <v>133</v>
      </c>
      <c r="O2593" s="16" t="s">
        <v>134</v>
      </c>
      <c r="P2593" s="16">
        <v>94109</v>
      </c>
      <c r="Q2593" s="16" t="s">
        <v>120</v>
      </c>
      <c r="R2593" s="16" t="s">
        <v>1712</v>
      </c>
      <c r="S2593" s="16" t="s">
        <v>31</v>
      </c>
      <c r="T2593" s="16" t="s">
        <v>172</v>
      </c>
      <c r="U2593" s="16" t="s">
        <v>1713</v>
      </c>
      <c r="V2593" s="18">
        <v>11.84</v>
      </c>
      <c r="W2593" s="16">
        <v>8</v>
      </c>
      <c r="X2593" s="16">
        <v>0</v>
      </c>
      <c r="Y2593" s="18">
        <v>5.6832000000000003</v>
      </c>
    </row>
    <row r="2594" spans="1:25" x14ac:dyDescent="0.3">
      <c r="A2594" s="13">
        <v>7821</v>
      </c>
      <c r="B2594" s="13" t="s">
        <v>5762</v>
      </c>
      <c r="C2594" s="21">
        <f>1/COUNTIF(B:B,'Store Data - 2017'!$B2594)</f>
        <v>1</v>
      </c>
      <c r="D2594" s="14">
        <v>43077</v>
      </c>
      <c r="E2594" s="14">
        <v>43079</v>
      </c>
      <c r="F2594" s="22" t="str">
        <f>TEXT('Store Data - 2017'!$D2594,"mmmm")</f>
        <v>December</v>
      </c>
      <c r="G2594" s="22" t="str">
        <f>TEXT('Store Data - 2017'!$D2594,"dddd")</f>
        <v>Friday</v>
      </c>
      <c r="H2594" s="13" t="s">
        <v>35</v>
      </c>
      <c r="I2594" s="13" t="s">
        <v>5763</v>
      </c>
      <c r="J2594" s="13" t="s">
        <v>5764</v>
      </c>
      <c r="K2594" s="21">
        <f>1/COUNTIF(J:J,'Store Data - 2017'!$J2594)</f>
        <v>0.5</v>
      </c>
      <c r="L2594" s="13" t="s">
        <v>48</v>
      </c>
      <c r="M2594" s="13" t="s">
        <v>26</v>
      </c>
      <c r="N2594" s="13" t="s">
        <v>4848</v>
      </c>
      <c r="O2594" s="13" t="s">
        <v>396</v>
      </c>
      <c r="P2594" s="13">
        <v>2920</v>
      </c>
      <c r="Q2594" s="13" t="s">
        <v>40</v>
      </c>
      <c r="R2594" s="13" t="s">
        <v>5765</v>
      </c>
      <c r="S2594" s="13" t="s">
        <v>31</v>
      </c>
      <c r="T2594" s="13" t="s">
        <v>70</v>
      </c>
      <c r="U2594" s="13" t="s">
        <v>5766</v>
      </c>
      <c r="V2594" s="15">
        <v>592.74</v>
      </c>
      <c r="W2594" s="13">
        <v>6</v>
      </c>
      <c r="X2594" s="13">
        <v>0</v>
      </c>
      <c r="Y2594" s="15">
        <v>160.03980000000001</v>
      </c>
    </row>
    <row r="2595" spans="1:25" x14ac:dyDescent="0.3">
      <c r="A2595" s="16">
        <v>7827</v>
      </c>
      <c r="B2595" s="16" t="s">
        <v>5767</v>
      </c>
      <c r="C2595" s="21">
        <f>1/COUNTIF(B:B,'Store Data - 2017'!$B2595)</f>
        <v>0.5</v>
      </c>
      <c r="D2595" s="17">
        <v>43039</v>
      </c>
      <c r="E2595" s="17">
        <v>43044</v>
      </c>
      <c r="F2595" s="22" t="str">
        <f>TEXT('Store Data - 2017'!$D2595,"mmmm")</f>
        <v>October</v>
      </c>
      <c r="G2595" s="22" t="str">
        <f>TEXT('Store Data - 2017'!$D2595,"dddd")</f>
        <v>Tuesday</v>
      </c>
      <c r="H2595" s="16" t="s">
        <v>22</v>
      </c>
      <c r="I2595" s="16" t="s">
        <v>5768</v>
      </c>
      <c r="J2595" s="16" t="s">
        <v>5769</v>
      </c>
      <c r="K2595" s="21">
        <f>1/COUNTIF(J:J,'Store Data - 2017'!$J2595)</f>
        <v>0.25</v>
      </c>
      <c r="L2595" s="16" t="s">
        <v>57</v>
      </c>
      <c r="M2595" s="16" t="s">
        <v>26</v>
      </c>
      <c r="N2595" s="16" t="s">
        <v>94</v>
      </c>
      <c r="O2595" s="16" t="s">
        <v>59</v>
      </c>
      <c r="P2595" s="16">
        <v>60610</v>
      </c>
      <c r="Q2595" s="16" t="s">
        <v>51</v>
      </c>
      <c r="R2595" s="16" t="s">
        <v>728</v>
      </c>
      <c r="S2595" s="16" t="s">
        <v>61</v>
      </c>
      <c r="T2595" s="16" t="s">
        <v>62</v>
      </c>
      <c r="U2595" s="16" t="s">
        <v>729</v>
      </c>
      <c r="V2595" s="18">
        <v>508.76799999999997</v>
      </c>
      <c r="W2595" s="16">
        <v>4</v>
      </c>
      <c r="X2595" s="16">
        <v>0.2</v>
      </c>
      <c r="Y2595" s="18">
        <v>38.157600000000002</v>
      </c>
    </row>
    <row r="2596" spans="1:25" x14ac:dyDescent="0.3">
      <c r="A2596" s="13">
        <v>7828</v>
      </c>
      <c r="B2596" s="13" t="s">
        <v>5767</v>
      </c>
      <c r="C2596" s="21">
        <f>1/COUNTIF(B:B,'Store Data - 2017'!$B2596)</f>
        <v>0.5</v>
      </c>
      <c r="D2596" s="14">
        <v>43039</v>
      </c>
      <c r="E2596" s="14">
        <v>43044</v>
      </c>
      <c r="F2596" s="22" t="str">
        <f>TEXT('Store Data - 2017'!$D2596,"mmmm")</f>
        <v>October</v>
      </c>
      <c r="G2596" s="22" t="str">
        <f>TEXT('Store Data - 2017'!$D2596,"dddd")</f>
        <v>Tuesday</v>
      </c>
      <c r="H2596" s="13" t="s">
        <v>22</v>
      </c>
      <c r="I2596" s="13" t="s">
        <v>5768</v>
      </c>
      <c r="J2596" s="13" t="s">
        <v>5769</v>
      </c>
      <c r="K2596" s="21">
        <f>1/COUNTIF(J:J,'Store Data - 2017'!$J2596)</f>
        <v>0.25</v>
      </c>
      <c r="L2596" s="13" t="s">
        <v>57</v>
      </c>
      <c r="M2596" s="13" t="s">
        <v>26</v>
      </c>
      <c r="N2596" s="13" t="s">
        <v>94</v>
      </c>
      <c r="O2596" s="13" t="s">
        <v>59</v>
      </c>
      <c r="P2596" s="13">
        <v>60610</v>
      </c>
      <c r="Q2596" s="13" t="s">
        <v>51</v>
      </c>
      <c r="R2596" s="13" t="s">
        <v>5770</v>
      </c>
      <c r="S2596" s="13" t="s">
        <v>31</v>
      </c>
      <c r="T2596" s="13" t="s">
        <v>180</v>
      </c>
      <c r="U2596" s="13" t="s">
        <v>5771</v>
      </c>
      <c r="V2596" s="15">
        <v>9.9120000000000008</v>
      </c>
      <c r="W2596" s="13">
        <v>3</v>
      </c>
      <c r="X2596" s="13">
        <v>0.2</v>
      </c>
      <c r="Y2596" s="15">
        <v>3.2214</v>
      </c>
    </row>
    <row r="2597" spans="1:25" x14ac:dyDescent="0.3">
      <c r="A2597" s="16">
        <v>7845</v>
      </c>
      <c r="B2597" s="16" t="s">
        <v>5772</v>
      </c>
      <c r="C2597" s="21">
        <f>1/COUNTIF(B:B,'Store Data - 2017'!$B2597)</f>
        <v>1</v>
      </c>
      <c r="D2597" s="17">
        <v>42937</v>
      </c>
      <c r="E2597" s="17">
        <v>42941</v>
      </c>
      <c r="F2597" s="22" t="str">
        <f>TEXT('Store Data - 2017'!$D2597,"mmmm")</f>
        <v>July</v>
      </c>
      <c r="G2597" s="22" t="str">
        <f>TEXT('Store Data - 2017'!$D2597,"dddd")</f>
        <v>Friday</v>
      </c>
      <c r="H2597" s="16" t="s">
        <v>22</v>
      </c>
      <c r="I2597" s="16" t="s">
        <v>2098</v>
      </c>
      <c r="J2597" s="16" t="s">
        <v>2099</v>
      </c>
      <c r="K2597" s="21">
        <f>1/COUNTIF(J:J,'Store Data - 2017'!$J2597)</f>
        <v>0.33333333333333331</v>
      </c>
      <c r="L2597" s="16" t="s">
        <v>25</v>
      </c>
      <c r="M2597" s="16" t="s">
        <v>26</v>
      </c>
      <c r="N2597" s="16" t="s">
        <v>5773</v>
      </c>
      <c r="O2597" s="16" t="s">
        <v>50</v>
      </c>
      <c r="P2597" s="16">
        <v>78577</v>
      </c>
      <c r="Q2597" s="16" t="s">
        <v>51</v>
      </c>
      <c r="R2597" s="16" t="s">
        <v>1461</v>
      </c>
      <c r="S2597" s="16" t="s">
        <v>42</v>
      </c>
      <c r="T2597" s="16" t="s">
        <v>251</v>
      </c>
      <c r="U2597" s="16" t="s">
        <v>1462</v>
      </c>
      <c r="V2597" s="18">
        <v>124.404</v>
      </c>
      <c r="W2597" s="16">
        <v>4</v>
      </c>
      <c r="X2597" s="16">
        <v>0.3</v>
      </c>
      <c r="Y2597" s="18">
        <v>-21.3264</v>
      </c>
    </row>
    <row r="2598" spans="1:25" x14ac:dyDescent="0.3">
      <c r="A2598" s="13">
        <v>7855</v>
      </c>
      <c r="B2598" s="13" t="s">
        <v>5774</v>
      </c>
      <c r="C2598" s="21">
        <f>1/COUNTIF(B:B,'Store Data - 2017'!$B2598)</f>
        <v>0.5</v>
      </c>
      <c r="D2598" s="14">
        <v>43076</v>
      </c>
      <c r="E2598" s="14">
        <v>43081</v>
      </c>
      <c r="F2598" s="22" t="str">
        <f>TEXT('Store Data - 2017'!$D2598,"mmmm")</f>
        <v>December</v>
      </c>
      <c r="G2598" s="22" t="str">
        <f>TEXT('Store Data - 2017'!$D2598,"dddd")</f>
        <v>Thursday</v>
      </c>
      <c r="H2598" s="13" t="s">
        <v>22</v>
      </c>
      <c r="I2598" s="13" t="s">
        <v>2781</v>
      </c>
      <c r="J2598" s="13" t="s">
        <v>2782</v>
      </c>
      <c r="K2598" s="21">
        <f>1/COUNTIF(J:J,'Store Data - 2017'!$J2598)</f>
        <v>0.125</v>
      </c>
      <c r="L2598" s="13" t="s">
        <v>25</v>
      </c>
      <c r="M2598" s="13" t="s">
        <v>26</v>
      </c>
      <c r="N2598" s="13" t="s">
        <v>5775</v>
      </c>
      <c r="O2598" s="13" t="s">
        <v>468</v>
      </c>
      <c r="P2598" s="13">
        <v>39401</v>
      </c>
      <c r="Q2598" s="13" t="s">
        <v>29</v>
      </c>
      <c r="R2598" s="13" t="s">
        <v>5579</v>
      </c>
      <c r="S2598" s="13" t="s">
        <v>31</v>
      </c>
      <c r="T2598" s="13" t="s">
        <v>190</v>
      </c>
      <c r="U2598" s="13" t="s">
        <v>5580</v>
      </c>
      <c r="V2598" s="15">
        <v>320.64</v>
      </c>
      <c r="W2598" s="13">
        <v>4</v>
      </c>
      <c r="X2598" s="13">
        <v>0</v>
      </c>
      <c r="Y2598" s="15">
        <v>89.779200000000003</v>
      </c>
    </row>
    <row r="2599" spans="1:25" x14ac:dyDescent="0.3">
      <c r="A2599" s="16">
        <v>7856</v>
      </c>
      <c r="B2599" s="16" t="s">
        <v>5774</v>
      </c>
      <c r="C2599" s="21">
        <f>1/COUNTIF(B:B,'Store Data - 2017'!$B2599)</f>
        <v>0.5</v>
      </c>
      <c r="D2599" s="17">
        <v>43076</v>
      </c>
      <c r="E2599" s="17">
        <v>43081</v>
      </c>
      <c r="F2599" s="22" t="str">
        <f>TEXT('Store Data - 2017'!$D2599,"mmmm")</f>
        <v>December</v>
      </c>
      <c r="G2599" s="22" t="str">
        <f>TEXT('Store Data - 2017'!$D2599,"dddd")</f>
        <v>Thursday</v>
      </c>
      <c r="H2599" s="16" t="s">
        <v>22</v>
      </c>
      <c r="I2599" s="16" t="s">
        <v>2781</v>
      </c>
      <c r="J2599" s="16" t="s">
        <v>2782</v>
      </c>
      <c r="K2599" s="21">
        <f>1/COUNTIF(J:J,'Store Data - 2017'!$J2599)</f>
        <v>0.125</v>
      </c>
      <c r="L2599" s="16" t="s">
        <v>25</v>
      </c>
      <c r="M2599" s="16" t="s">
        <v>26</v>
      </c>
      <c r="N2599" s="16" t="s">
        <v>5775</v>
      </c>
      <c r="O2599" s="16" t="s">
        <v>468</v>
      </c>
      <c r="P2599" s="16">
        <v>39401</v>
      </c>
      <c r="Q2599" s="16" t="s">
        <v>29</v>
      </c>
      <c r="R2599" s="16" t="s">
        <v>2156</v>
      </c>
      <c r="S2599" s="16" t="s">
        <v>61</v>
      </c>
      <c r="T2599" s="16" t="s">
        <v>110</v>
      </c>
      <c r="U2599" s="16" t="s">
        <v>2157</v>
      </c>
      <c r="V2599" s="18">
        <v>52</v>
      </c>
      <c r="W2599" s="16">
        <v>4</v>
      </c>
      <c r="X2599" s="16">
        <v>0</v>
      </c>
      <c r="Y2599" s="18">
        <v>23.4</v>
      </c>
    </row>
    <row r="2600" spans="1:25" x14ac:dyDescent="0.3">
      <c r="A2600" s="13">
        <v>7861</v>
      </c>
      <c r="B2600" s="13" t="s">
        <v>5776</v>
      </c>
      <c r="C2600" s="21">
        <f>1/COUNTIF(B:B,'Store Data - 2017'!$B2600)</f>
        <v>1</v>
      </c>
      <c r="D2600" s="14">
        <v>42796</v>
      </c>
      <c r="E2600" s="14">
        <v>42800</v>
      </c>
      <c r="F2600" s="22" t="str">
        <f>TEXT('Store Data - 2017'!$D2600,"mmmm")</f>
        <v>March</v>
      </c>
      <c r="G2600" s="22" t="str">
        <f>TEXT('Store Data - 2017'!$D2600,"dddd")</f>
        <v>Thursday</v>
      </c>
      <c r="H2600" s="13" t="s">
        <v>22</v>
      </c>
      <c r="I2600" s="13" t="s">
        <v>1075</v>
      </c>
      <c r="J2600" s="13" t="s">
        <v>1076</v>
      </c>
      <c r="K2600" s="21">
        <f>1/COUNTIF(J:J,'Store Data - 2017'!$J2600)</f>
        <v>0.1</v>
      </c>
      <c r="L2600" s="13" t="s">
        <v>25</v>
      </c>
      <c r="M2600" s="13" t="s">
        <v>26</v>
      </c>
      <c r="N2600" s="13" t="s">
        <v>5777</v>
      </c>
      <c r="O2600" s="13" t="s">
        <v>166</v>
      </c>
      <c r="P2600" s="13">
        <v>44221</v>
      </c>
      <c r="Q2600" s="13" t="s">
        <v>40</v>
      </c>
      <c r="R2600" s="13" t="s">
        <v>1733</v>
      </c>
      <c r="S2600" s="13" t="s">
        <v>31</v>
      </c>
      <c r="T2600" s="13" t="s">
        <v>84</v>
      </c>
      <c r="U2600" s="13" t="s">
        <v>1734</v>
      </c>
      <c r="V2600" s="15">
        <v>18.527999999999999</v>
      </c>
      <c r="W2600" s="13">
        <v>4</v>
      </c>
      <c r="X2600" s="13">
        <v>0.7</v>
      </c>
      <c r="Y2600" s="15">
        <v>-12.352</v>
      </c>
    </row>
    <row r="2601" spans="1:25" x14ac:dyDescent="0.3">
      <c r="A2601" s="16">
        <v>7870</v>
      </c>
      <c r="B2601" s="16" t="s">
        <v>5778</v>
      </c>
      <c r="C2601" s="21">
        <f>1/COUNTIF(B:B,'Store Data - 2017'!$B2601)</f>
        <v>1</v>
      </c>
      <c r="D2601" s="17">
        <v>42919</v>
      </c>
      <c r="E2601" s="17">
        <v>42925</v>
      </c>
      <c r="F2601" s="22" t="str">
        <f>TEXT('Store Data - 2017'!$D2601,"mmmm")</f>
        <v>July</v>
      </c>
      <c r="G2601" s="22" t="str">
        <f>TEXT('Store Data - 2017'!$D2601,"dddd")</f>
        <v>Monday</v>
      </c>
      <c r="H2601" s="16" t="s">
        <v>22</v>
      </c>
      <c r="I2601" s="16" t="s">
        <v>5779</v>
      </c>
      <c r="J2601" s="16" t="s">
        <v>5780</v>
      </c>
      <c r="K2601" s="21">
        <f>1/COUNTIF(J:J,'Store Data - 2017'!$J2601)</f>
        <v>1</v>
      </c>
      <c r="L2601" s="16" t="s">
        <v>25</v>
      </c>
      <c r="M2601" s="16" t="s">
        <v>26</v>
      </c>
      <c r="N2601" s="16" t="s">
        <v>584</v>
      </c>
      <c r="O2601" s="16" t="s">
        <v>28</v>
      </c>
      <c r="P2601" s="16">
        <v>28540</v>
      </c>
      <c r="Q2601" s="16" t="s">
        <v>29</v>
      </c>
      <c r="R2601" s="16" t="s">
        <v>5165</v>
      </c>
      <c r="S2601" s="16" t="s">
        <v>61</v>
      </c>
      <c r="T2601" s="16" t="s">
        <v>110</v>
      </c>
      <c r="U2601" s="16" t="s">
        <v>5166</v>
      </c>
      <c r="V2601" s="18">
        <v>24</v>
      </c>
      <c r="W2601" s="16">
        <v>2</v>
      </c>
      <c r="X2601" s="16">
        <v>0.2</v>
      </c>
      <c r="Y2601" s="18">
        <v>-2.7</v>
      </c>
    </row>
    <row r="2602" spans="1:25" x14ac:dyDescent="0.3">
      <c r="A2602" s="13">
        <v>7871</v>
      </c>
      <c r="B2602" s="13" t="s">
        <v>5781</v>
      </c>
      <c r="C2602" s="21">
        <f>1/COUNTIF(B:B,'Store Data - 2017'!$B2602)</f>
        <v>1</v>
      </c>
      <c r="D2602" s="14">
        <v>43003</v>
      </c>
      <c r="E2602" s="14">
        <v>43007</v>
      </c>
      <c r="F2602" s="22" t="str">
        <f>TEXT('Store Data - 2017'!$D2602,"mmmm")</f>
        <v>September</v>
      </c>
      <c r="G2602" s="22" t="str">
        <f>TEXT('Store Data - 2017'!$D2602,"dddd")</f>
        <v>Monday</v>
      </c>
      <c r="H2602" s="13" t="s">
        <v>22</v>
      </c>
      <c r="I2602" s="13" t="s">
        <v>2761</v>
      </c>
      <c r="J2602" s="13" t="s">
        <v>2762</v>
      </c>
      <c r="K2602" s="21">
        <f>1/COUNTIF(J:J,'Store Data - 2017'!$J2602)</f>
        <v>0.33333333333333331</v>
      </c>
      <c r="L2602" s="13" t="s">
        <v>57</v>
      </c>
      <c r="M2602" s="13" t="s">
        <v>26</v>
      </c>
      <c r="N2602" s="13" t="s">
        <v>2107</v>
      </c>
      <c r="O2602" s="13" t="s">
        <v>166</v>
      </c>
      <c r="P2602" s="13">
        <v>44107</v>
      </c>
      <c r="Q2602" s="13" t="s">
        <v>40</v>
      </c>
      <c r="R2602" s="13" t="s">
        <v>906</v>
      </c>
      <c r="S2602" s="13" t="s">
        <v>31</v>
      </c>
      <c r="T2602" s="13" t="s">
        <v>180</v>
      </c>
      <c r="U2602" s="13" t="s">
        <v>907</v>
      </c>
      <c r="V2602" s="15">
        <v>24.448</v>
      </c>
      <c r="W2602" s="13">
        <v>4</v>
      </c>
      <c r="X2602" s="13">
        <v>0.2</v>
      </c>
      <c r="Y2602" s="15">
        <v>8.8623999999999992</v>
      </c>
    </row>
    <row r="2603" spans="1:25" x14ac:dyDescent="0.3">
      <c r="A2603" s="16">
        <v>7876</v>
      </c>
      <c r="B2603" s="16" t="s">
        <v>5782</v>
      </c>
      <c r="C2603" s="21">
        <f>1/COUNTIF(B:B,'Store Data - 2017'!$B2603)</f>
        <v>0.5</v>
      </c>
      <c r="D2603" s="17">
        <v>42987</v>
      </c>
      <c r="E2603" s="17">
        <v>42993</v>
      </c>
      <c r="F2603" s="22" t="str">
        <f>TEXT('Store Data - 2017'!$D2603,"mmmm")</f>
        <v>September</v>
      </c>
      <c r="G2603" s="22" t="str">
        <f>TEXT('Store Data - 2017'!$D2603,"dddd")</f>
        <v>Saturday</v>
      </c>
      <c r="H2603" s="16" t="s">
        <v>22</v>
      </c>
      <c r="I2603" s="16" t="s">
        <v>1516</v>
      </c>
      <c r="J2603" s="16" t="s">
        <v>1517</v>
      </c>
      <c r="K2603" s="21">
        <f>1/COUNTIF(J:J,'Store Data - 2017'!$J2603)</f>
        <v>8.3333333333333329E-2</v>
      </c>
      <c r="L2603" s="16" t="s">
        <v>57</v>
      </c>
      <c r="M2603" s="16" t="s">
        <v>26</v>
      </c>
      <c r="N2603" s="16" t="s">
        <v>118</v>
      </c>
      <c r="O2603" s="16" t="s">
        <v>119</v>
      </c>
      <c r="P2603" s="16">
        <v>97206</v>
      </c>
      <c r="Q2603" s="16" t="s">
        <v>120</v>
      </c>
      <c r="R2603" s="16" t="s">
        <v>371</v>
      </c>
      <c r="S2603" s="16" t="s">
        <v>31</v>
      </c>
      <c r="T2603" s="16" t="s">
        <v>32</v>
      </c>
      <c r="U2603" s="16" t="s">
        <v>372</v>
      </c>
      <c r="V2603" s="18">
        <v>31.103999999999999</v>
      </c>
      <c r="W2603" s="16">
        <v>6</v>
      </c>
      <c r="X2603" s="16">
        <v>0.2</v>
      </c>
      <c r="Y2603" s="18">
        <v>11.2752</v>
      </c>
    </row>
    <row r="2604" spans="1:25" x14ac:dyDescent="0.3">
      <c r="A2604" s="13">
        <v>7877</v>
      </c>
      <c r="B2604" s="13" t="s">
        <v>5782</v>
      </c>
      <c r="C2604" s="21">
        <f>1/COUNTIF(B:B,'Store Data - 2017'!$B2604)</f>
        <v>0.5</v>
      </c>
      <c r="D2604" s="14">
        <v>42987</v>
      </c>
      <c r="E2604" s="14">
        <v>42993</v>
      </c>
      <c r="F2604" s="22" t="str">
        <f>TEXT('Store Data - 2017'!$D2604,"mmmm")</f>
        <v>September</v>
      </c>
      <c r="G2604" s="22" t="str">
        <f>TEXT('Store Data - 2017'!$D2604,"dddd")</f>
        <v>Saturday</v>
      </c>
      <c r="H2604" s="13" t="s">
        <v>22</v>
      </c>
      <c r="I2604" s="13" t="s">
        <v>1516</v>
      </c>
      <c r="J2604" s="13" t="s">
        <v>1517</v>
      </c>
      <c r="K2604" s="21">
        <f>1/COUNTIF(J:J,'Store Data - 2017'!$J2604)</f>
        <v>8.3333333333333329E-2</v>
      </c>
      <c r="L2604" s="13" t="s">
        <v>57</v>
      </c>
      <c r="M2604" s="13" t="s">
        <v>26</v>
      </c>
      <c r="N2604" s="13" t="s">
        <v>118</v>
      </c>
      <c r="O2604" s="13" t="s">
        <v>119</v>
      </c>
      <c r="P2604" s="13">
        <v>97206</v>
      </c>
      <c r="Q2604" s="13" t="s">
        <v>120</v>
      </c>
      <c r="R2604" s="13" t="s">
        <v>5380</v>
      </c>
      <c r="S2604" s="13" t="s">
        <v>31</v>
      </c>
      <c r="T2604" s="13" t="s">
        <v>190</v>
      </c>
      <c r="U2604" s="13" t="s">
        <v>5381</v>
      </c>
      <c r="V2604" s="15">
        <v>11.176</v>
      </c>
      <c r="W2604" s="13">
        <v>1</v>
      </c>
      <c r="X2604" s="13">
        <v>0.2</v>
      </c>
      <c r="Y2604" s="15">
        <v>0.83819999999999995</v>
      </c>
    </row>
    <row r="2605" spans="1:25" x14ac:dyDescent="0.3">
      <c r="A2605" s="16">
        <v>7881</v>
      </c>
      <c r="B2605" s="16" t="s">
        <v>5783</v>
      </c>
      <c r="C2605" s="21">
        <f>1/COUNTIF(B:B,'Store Data - 2017'!$B2605)</f>
        <v>0.125</v>
      </c>
      <c r="D2605" s="17">
        <v>43072</v>
      </c>
      <c r="E2605" s="17">
        <v>43075</v>
      </c>
      <c r="F2605" s="22" t="str">
        <f>TEXT('Store Data - 2017'!$D2605,"mmmm")</f>
        <v>December</v>
      </c>
      <c r="G2605" s="22" t="str">
        <f>TEXT('Store Data - 2017'!$D2605,"dddd")</f>
        <v>Sunday</v>
      </c>
      <c r="H2605" s="16" t="s">
        <v>35</v>
      </c>
      <c r="I2605" s="16" t="s">
        <v>4580</v>
      </c>
      <c r="J2605" s="16" t="s">
        <v>4581</v>
      </c>
      <c r="K2605" s="21">
        <f>1/COUNTIF(J:J,'Store Data - 2017'!$J2605)</f>
        <v>5.8823529411764705E-2</v>
      </c>
      <c r="L2605" s="16" t="s">
        <v>25</v>
      </c>
      <c r="M2605" s="16" t="s">
        <v>26</v>
      </c>
      <c r="N2605" s="16" t="s">
        <v>5784</v>
      </c>
      <c r="O2605" s="16" t="s">
        <v>639</v>
      </c>
      <c r="P2605" s="16">
        <v>80229</v>
      </c>
      <c r="Q2605" s="16" t="s">
        <v>120</v>
      </c>
      <c r="R2605" s="16" t="s">
        <v>2270</v>
      </c>
      <c r="S2605" s="16" t="s">
        <v>31</v>
      </c>
      <c r="T2605" s="16" t="s">
        <v>146</v>
      </c>
      <c r="U2605" s="16" t="s">
        <v>2271</v>
      </c>
      <c r="V2605" s="18">
        <v>13.343999999999999</v>
      </c>
      <c r="W2605" s="16">
        <v>6</v>
      </c>
      <c r="X2605" s="16">
        <v>0.2</v>
      </c>
      <c r="Y2605" s="18">
        <v>1.0007999999999999</v>
      </c>
    </row>
    <row r="2606" spans="1:25" x14ac:dyDescent="0.3">
      <c r="A2606" s="13">
        <v>7882</v>
      </c>
      <c r="B2606" s="13" t="s">
        <v>5783</v>
      </c>
      <c r="C2606" s="21">
        <f>1/COUNTIF(B:B,'Store Data - 2017'!$B2606)</f>
        <v>0.125</v>
      </c>
      <c r="D2606" s="14">
        <v>43072</v>
      </c>
      <c r="E2606" s="14">
        <v>43075</v>
      </c>
      <c r="F2606" s="22" t="str">
        <f>TEXT('Store Data - 2017'!$D2606,"mmmm")</f>
        <v>December</v>
      </c>
      <c r="G2606" s="22" t="str">
        <f>TEXT('Store Data - 2017'!$D2606,"dddd")</f>
        <v>Sunday</v>
      </c>
      <c r="H2606" s="13" t="s">
        <v>35</v>
      </c>
      <c r="I2606" s="13" t="s">
        <v>4580</v>
      </c>
      <c r="J2606" s="13" t="s">
        <v>4581</v>
      </c>
      <c r="K2606" s="21">
        <f>1/COUNTIF(J:J,'Store Data - 2017'!$J2606)</f>
        <v>5.8823529411764705E-2</v>
      </c>
      <c r="L2606" s="13" t="s">
        <v>25</v>
      </c>
      <c r="M2606" s="13" t="s">
        <v>26</v>
      </c>
      <c r="N2606" s="13" t="s">
        <v>5784</v>
      </c>
      <c r="O2606" s="13" t="s">
        <v>639</v>
      </c>
      <c r="P2606" s="13">
        <v>80229</v>
      </c>
      <c r="Q2606" s="13" t="s">
        <v>120</v>
      </c>
      <c r="R2606" s="13" t="s">
        <v>3856</v>
      </c>
      <c r="S2606" s="13" t="s">
        <v>61</v>
      </c>
      <c r="T2606" s="13" t="s">
        <v>110</v>
      </c>
      <c r="U2606" s="13" t="s">
        <v>3857</v>
      </c>
      <c r="V2606" s="15">
        <v>76.751999999999995</v>
      </c>
      <c r="W2606" s="13">
        <v>6</v>
      </c>
      <c r="X2606" s="13">
        <v>0.2</v>
      </c>
      <c r="Y2606" s="15">
        <v>10.5534</v>
      </c>
    </row>
    <row r="2607" spans="1:25" x14ac:dyDescent="0.3">
      <c r="A2607" s="16">
        <v>7883</v>
      </c>
      <c r="B2607" s="16" t="s">
        <v>5783</v>
      </c>
      <c r="C2607" s="21">
        <f>1/COUNTIF(B:B,'Store Data - 2017'!$B2607)</f>
        <v>0.125</v>
      </c>
      <c r="D2607" s="17">
        <v>43072</v>
      </c>
      <c r="E2607" s="17">
        <v>43075</v>
      </c>
      <c r="F2607" s="22" t="str">
        <f>TEXT('Store Data - 2017'!$D2607,"mmmm")</f>
        <v>December</v>
      </c>
      <c r="G2607" s="22" t="str">
        <f>TEXT('Store Data - 2017'!$D2607,"dddd")</f>
        <v>Sunday</v>
      </c>
      <c r="H2607" s="16" t="s">
        <v>35</v>
      </c>
      <c r="I2607" s="16" t="s">
        <v>4580</v>
      </c>
      <c r="J2607" s="16" t="s">
        <v>4581</v>
      </c>
      <c r="K2607" s="21">
        <f>1/COUNTIF(J:J,'Store Data - 2017'!$J2607)</f>
        <v>5.8823529411764705E-2</v>
      </c>
      <c r="L2607" s="16" t="s">
        <v>25</v>
      </c>
      <c r="M2607" s="16" t="s">
        <v>26</v>
      </c>
      <c r="N2607" s="16" t="s">
        <v>5784</v>
      </c>
      <c r="O2607" s="16" t="s">
        <v>639</v>
      </c>
      <c r="P2607" s="16">
        <v>80229</v>
      </c>
      <c r="Q2607" s="16" t="s">
        <v>120</v>
      </c>
      <c r="R2607" s="16" t="s">
        <v>3856</v>
      </c>
      <c r="S2607" s="16" t="s">
        <v>61</v>
      </c>
      <c r="T2607" s="16" t="s">
        <v>110</v>
      </c>
      <c r="U2607" s="16" t="s">
        <v>3857</v>
      </c>
      <c r="V2607" s="18">
        <v>102.336</v>
      </c>
      <c r="W2607" s="16">
        <v>8</v>
      </c>
      <c r="X2607" s="16">
        <v>0.2</v>
      </c>
      <c r="Y2607" s="18">
        <v>14.071199999999999</v>
      </c>
    </row>
    <row r="2608" spans="1:25" x14ac:dyDescent="0.3">
      <c r="A2608" s="13">
        <v>7884</v>
      </c>
      <c r="B2608" s="13" t="s">
        <v>5783</v>
      </c>
      <c r="C2608" s="21">
        <f>1/COUNTIF(B:B,'Store Data - 2017'!$B2608)</f>
        <v>0.125</v>
      </c>
      <c r="D2608" s="14">
        <v>43072</v>
      </c>
      <c r="E2608" s="14">
        <v>43075</v>
      </c>
      <c r="F2608" s="22" t="str">
        <f>TEXT('Store Data - 2017'!$D2608,"mmmm")</f>
        <v>December</v>
      </c>
      <c r="G2608" s="22" t="str">
        <f>TEXT('Store Data - 2017'!$D2608,"dddd")</f>
        <v>Sunday</v>
      </c>
      <c r="H2608" s="13" t="s">
        <v>35</v>
      </c>
      <c r="I2608" s="13" t="s">
        <v>4580</v>
      </c>
      <c r="J2608" s="13" t="s">
        <v>4581</v>
      </c>
      <c r="K2608" s="21">
        <f>1/COUNTIF(J:J,'Store Data - 2017'!$J2608)</f>
        <v>5.8823529411764705E-2</v>
      </c>
      <c r="L2608" s="13" t="s">
        <v>25</v>
      </c>
      <c r="M2608" s="13" t="s">
        <v>26</v>
      </c>
      <c r="N2608" s="13" t="s">
        <v>5784</v>
      </c>
      <c r="O2608" s="13" t="s">
        <v>639</v>
      </c>
      <c r="P2608" s="13">
        <v>80229</v>
      </c>
      <c r="Q2608" s="13" t="s">
        <v>120</v>
      </c>
      <c r="R2608" s="13" t="s">
        <v>3302</v>
      </c>
      <c r="S2608" s="13" t="s">
        <v>31</v>
      </c>
      <c r="T2608" s="13" t="s">
        <v>32</v>
      </c>
      <c r="U2608" s="13" t="s">
        <v>3303</v>
      </c>
      <c r="V2608" s="15">
        <v>10.32</v>
      </c>
      <c r="W2608" s="13">
        <v>2</v>
      </c>
      <c r="X2608" s="13">
        <v>0.2</v>
      </c>
      <c r="Y2608" s="15">
        <v>3.7410000000000001</v>
      </c>
    </row>
    <row r="2609" spans="1:25" x14ac:dyDescent="0.3">
      <c r="A2609" s="16">
        <v>7885</v>
      </c>
      <c r="B2609" s="16" t="s">
        <v>5783</v>
      </c>
      <c r="C2609" s="21">
        <f>1/COUNTIF(B:B,'Store Data - 2017'!$B2609)</f>
        <v>0.125</v>
      </c>
      <c r="D2609" s="17">
        <v>43072</v>
      </c>
      <c r="E2609" s="17">
        <v>43075</v>
      </c>
      <c r="F2609" s="22" t="str">
        <f>TEXT('Store Data - 2017'!$D2609,"mmmm")</f>
        <v>December</v>
      </c>
      <c r="G2609" s="22" t="str">
        <f>TEXT('Store Data - 2017'!$D2609,"dddd")</f>
        <v>Sunday</v>
      </c>
      <c r="H2609" s="16" t="s">
        <v>35</v>
      </c>
      <c r="I2609" s="16" t="s">
        <v>4580</v>
      </c>
      <c r="J2609" s="16" t="s">
        <v>4581</v>
      </c>
      <c r="K2609" s="21">
        <f>1/COUNTIF(J:J,'Store Data - 2017'!$J2609)</f>
        <v>5.8823529411764705E-2</v>
      </c>
      <c r="L2609" s="16" t="s">
        <v>25</v>
      </c>
      <c r="M2609" s="16" t="s">
        <v>26</v>
      </c>
      <c r="N2609" s="16" t="s">
        <v>5784</v>
      </c>
      <c r="O2609" s="16" t="s">
        <v>639</v>
      </c>
      <c r="P2609" s="16">
        <v>80229</v>
      </c>
      <c r="Q2609" s="16" t="s">
        <v>120</v>
      </c>
      <c r="R2609" s="16" t="s">
        <v>5785</v>
      </c>
      <c r="S2609" s="16" t="s">
        <v>31</v>
      </c>
      <c r="T2609" s="16" t="s">
        <v>725</v>
      </c>
      <c r="U2609" s="16" t="s">
        <v>5786</v>
      </c>
      <c r="V2609" s="18">
        <v>47.32</v>
      </c>
      <c r="W2609" s="16">
        <v>7</v>
      </c>
      <c r="X2609" s="16">
        <v>0.2</v>
      </c>
      <c r="Y2609" s="18">
        <v>5.915</v>
      </c>
    </row>
    <row r="2610" spans="1:25" x14ac:dyDescent="0.3">
      <c r="A2610" s="13">
        <v>7886</v>
      </c>
      <c r="B2610" s="13" t="s">
        <v>5783</v>
      </c>
      <c r="C2610" s="21">
        <f>1/COUNTIF(B:B,'Store Data - 2017'!$B2610)</f>
        <v>0.125</v>
      </c>
      <c r="D2610" s="14">
        <v>43072</v>
      </c>
      <c r="E2610" s="14">
        <v>43075</v>
      </c>
      <c r="F2610" s="22" t="str">
        <f>TEXT('Store Data - 2017'!$D2610,"mmmm")</f>
        <v>December</v>
      </c>
      <c r="G2610" s="22" t="str">
        <f>TEXT('Store Data - 2017'!$D2610,"dddd")</f>
        <v>Sunday</v>
      </c>
      <c r="H2610" s="13" t="s">
        <v>35</v>
      </c>
      <c r="I2610" s="13" t="s">
        <v>4580</v>
      </c>
      <c r="J2610" s="13" t="s">
        <v>4581</v>
      </c>
      <c r="K2610" s="21">
        <f>1/COUNTIF(J:J,'Store Data - 2017'!$J2610)</f>
        <v>5.8823529411764705E-2</v>
      </c>
      <c r="L2610" s="13" t="s">
        <v>25</v>
      </c>
      <c r="M2610" s="13" t="s">
        <v>26</v>
      </c>
      <c r="N2610" s="13" t="s">
        <v>5784</v>
      </c>
      <c r="O2610" s="13" t="s">
        <v>639</v>
      </c>
      <c r="P2610" s="13">
        <v>80229</v>
      </c>
      <c r="Q2610" s="13" t="s">
        <v>120</v>
      </c>
      <c r="R2610" s="13" t="s">
        <v>5787</v>
      </c>
      <c r="S2610" s="13" t="s">
        <v>42</v>
      </c>
      <c r="T2610" s="13" t="s">
        <v>87</v>
      </c>
      <c r="U2610" s="13" t="s">
        <v>1060</v>
      </c>
      <c r="V2610" s="15">
        <v>23.376000000000001</v>
      </c>
      <c r="W2610" s="13">
        <v>3</v>
      </c>
      <c r="X2610" s="13">
        <v>0.2</v>
      </c>
      <c r="Y2610" s="15">
        <v>7.0128000000000004</v>
      </c>
    </row>
    <row r="2611" spans="1:25" x14ac:dyDescent="0.3">
      <c r="A2611" s="16">
        <v>7887</v>
      </c>
      <c r="B2611" s="16" t="s">
        <v>5783</v>
      </c>
      <c r="C2611" s="21">
        <f>1/COUNTIF(B:B,'Store Data - 2017'!$B2611)</f>
        <v>0.125</v>
      </c>
      <c r="D2611" s="17">
        <v>43072</v>
      </c>
      <c r="E2611" s="17">
        <v>43075</v>
      </c>
      <c r="F2611" s="22" t="str">
        <f>TEXT('Store Data - 2017'!$D2611,"mmmm")</f>
        <v>December</v>
      </c>
      <c r="G2611" s="22" t="str">
        <f>TEXT('Store Data - 2017'!$D2611,"dddd")</f>
        <v>Sunday</v>
      </c>
      <c r="H2611" s="16" t="s">
        <v>35</v>
      </c>
      <c r="I2611" s="16" t="s">
        <v>4580</v>
      </c>
      <c r="J2611" s="16" t="s">
        <v>4581</v>
      </c>
      <c r="K2611" s="21">
        <f>1/COUNTIF(J:J,'Store Data - 2017'!$J2611)</f>
        <v>5.8823529411764705E-2</v>
      </c>
      <c r="L2611" s="16" t="s">
        <v>25</v>
      </c>
      <c r="M2611" s="16" t="s">
        <v>26</v>
      </c>
      <c r="N2611" s="16" t="s">
        <v>5784</v>
      </c>
      <c r="O2611" s="16" t="s">
        <v>639</v>
      </c>
      <c r="P2611" s="16">
        <v>80229</v>
      </c>
      <c r="Q2611" s="16" t="s">
        <v>120</v>
      </c>
      <c r="R2611" s="16" t="s">
        <v>1587</v>
      </c>
      <c r="S2611" s="16" t="s">
        <v>42</v>
      </c>
      <c r="T2611" s="16" t="s">
        <v>87</v>
      </c>
      <c r="U2611" s="16" t="s">
        <v>1588</v>
      </c>
      <c r="V2611" s="18">
        <v>16.72</v>
      </c>
      <c r="W2611" s="16">
        <v>5</v>
      </c>
      <c r="X2611" s="16">
        <v>0.2</v>
      </c>
      <c r="Y2611" s="18">
        <v>3.3439999999999999</v>
      </c>
    </row>
    <row r="2612" spans="1:25" x14ac:dyDescent="0.3">
      <c r="A2612" s="13">
        <v>7888</v>
      </c>
      <c r="B2612" s="13" t="s">
        <v>5783</v>
      </c>
      <c r="C2612" s="21">
        <f>1/COUNTIF(B:B,'Store Data - 2017'!$B2612)</f>
        <v>0.125</v>
      </c>
      <c r="D2612" s="14">
        <v>43072</v>
      </c>
      <c r="E2612" s="14">
        <v>43075</v>
      </c>
      <c r="F2612" s="22" t="str">
        <f>TEXT('Store Data - 2017'!$D2612,"mmmm")</f>
        <v>December</v>
      </c>
      <c r="G2612" s="22" t="str">
        <f>TEXT('Store Data - 2017'!$D2612,"dddd")</f>
        <v>Sunday</v>
      </c>
      <c r="H2612" s="13" t="s">
        <v>35</v>
      </c>
      <c r="I2612" s="13" t="s">
        <v>4580</v>
      </c>
      <c r="J2612" s="13" t="s">
        <v>4581</v>
      </c>
      <c r="K2612" s="21">
        <f>1/COUNTIF(J:J,'Store Data - 2017'!$J2612)</f>
        <v>5.8823529411764705E-2</v>
      </c>
      <c r="L2612" s="13" t="s">
        <v>25</v>
      </c>
      <c r="M2612" s="13" t="s">
        <v>26</v>
      </c>
      <c r="N2612" s="13" t="s">
        <v>5784</v>
      </c>
      <c r="O2612" s="13" t="s">
        <v>639</v>
      </c>
      <c r="P2612" s="13">
        <v>80229</v>
      </c>
      <c r="Q2612" s="13" t="s">
        <v>120</v>
      </c>
      <c r="R2612" s="13" t="s">
        <v>5788</v>
      </c>
      <c r="S2612" s="13" t="s">
        <v>42</v>
      </c>
      <c r="T2612" s="13" t="s">
        <v>87</v>
      </c>
      <c r="U2612" s="13" t="s">
        <v>5789</v>
      </c>
      <c r="V2612" s="15">
        <v>16.192</v>
      </c>
      <c r="W2612" s="13">
        <v>1</v>
      </c>
      <c r="X2612" s="13">
        <v>0.2</v>
      </c>
      <c r="Y2612" s="15">
        <v>4.6551999999999998</v>
      </c>
    </row>
    <row r="2613" spans="1:25" x14ac:dyDescent="0.3">
      <c r="A2613" s="16">
        <v>7894</v>
      </c>
      <c r="B2613" s="16" t="s">
        <v>5790</v>
      </c>
      <c r="C2613" s="21">
        <f>1/COUNTIF(B:B,'Store Data - 2017'!$B2613)</f>
        <v>1</v>
      </c>
      <c r="D2613" s="17">
        <v>42939</v>
      </c>
      <c r="E2613" s="17">
        <v>42946</v>
      </c>
      <c r="F2613" s="22" t="str">
        <f>TEXT('Store Data - 2017'!$D2613,"mmmm")</f>
        <v>July</v>
      </c>
      <c r="G2613" s="22" t="str">
        <f>TEXT('Store Data - 2017'!$D2613,"dddd")</f>
        <v>Sunday</v>
      </c>
      <c r="H2613" s="16" t="s">
        <v>22</v>
      </c>
      <c r="I2613" s="16" t="s">
        <v>5791</v>
      </c>
      <c r="J2613" s="16" t="s">
        <v>5792</v>
      </c>
      <c r="K2613" s="21">
        <f>1/COUNTIF(J:J,'Store Data - 2017'!$J2613)</f>
        <v>1</v>
      </c>
      <c r="L2613" s="16" t="s">
        <v>48</v>
      </c>
      <c r="M2613" s="16" t="s">
        <v>26</v>
      </c>
      <c r="N2613" s="16" t="s">
        <v>126</v>
      </c>
      <c r="O2613" s="16" t="s">
        <v>127</v>
      </c>
      <c r="P2613" s="16">
        <v>10011</v>
      </c>
      <c r="Q2613" s="16" t="s">
        <v>40</v>
      </c>
      <c r="R2613" s="16" t="s">
        <v>5628</v>
      </c>
      <c r="S2613" s="16" t="s">
        <v>31</v>
      </c>
      <c r="T2613" s="16" t="s">
        <v>84</v>
      </c>
      <c r="U2613" s="16" t="s">
        <v>5629</v>
      </c>
      <c r="V2613" s="18">
        <v>13.92</v>
      </c>
      <c r="W2613" s="16">
        <v>3</v>
      </c>
      <c r="X2613" s="16">
        <v>0.2</v>
      </c>
      <c r="Y2613" s="18">
        <v>4.3499999999999996</v>
      </c>
    </row>
    <row r="2614" spans="1:25" x14ac:dyDescent="0.3">
      <c r="A2614" s="13">
        <v>7895</v>
      </c>
      <c r="B2614" s="13" t="s">
        <v>5793</v>
      </c>
      <c r="C2614" s="21">
        <f>1/COUNTIF(B:B,'Store Data - 2017'!$B2614)</f>
        <v>0.33333333333333331</v>
      </c>
      <c r="D2614" s="14">
        <v>42907</v>
      </c>
      <c r="E2614" s="14">
        <v>42911</v>
      </c>
      <c r="F2614" s="22" t="str">
        <f>TEXT('Store Data - 2017'!$D2614,"mmmm")</f>
        <v>June</v>
      </c>
      <c r="G2614" s="22" t="str">
        <f>TEXT('Store Data - 2017'!$D2614,"dddd")</f>
        <v>Wednesday</v>
      </c>
      <c r="H2614" s="13" t="s">
        <v>22</v>
      </c>
      <c r="I2614" s="13" t="s">
        <v>3541</v>
      </c>
      <c r="J2614" s="13" t="s">
        <v>3542</v>
      </c>
      <c r="K2614" s="21">
        <f>1/COUNTIF(J:J,'Store Data - 2017'!$J2614)</f>
        <v>0.14285714285714285</v>
      </c>
      <c r="L2614" s="13" t="s">
        <v>48</v>
      </c>
      <c r="M2614" s="13" t="s">
        <v>26</v>
      </c>
      <c r="N2614" s="13" t="s">
        <v>5794</v>
      </c>
      <c r="O2614" s="13" t="s">
        <v>5795</v>
      </c>
      <c r="P2614" s="13">
        <v>26003</v>
      </c>
      <c r="Q2614" s="13" t="s">
        <v>40</v>
      </c>
      <c r="R2614" s="13" t="s">
        <v>5796</v>
      </c>
      <c r="S2614" s="13" t="s">
        <v>31</v>
      </c>
      <c r="T2614" s="13" t="s">
        <v>84</v>
      </c>
      <c r="U2614" s="13" t="s">
        <v>5797</v>
      </c>
      <c r="V2614" s="15">
        <v>82.4</v>
      </c>
      <c r="W2614" s="13">
        <v>5</v>
      </c>
      <c r="X2614" s="13">
        <v>0</v>
      </c>
      <c r="Y2614" s="15">
        <v>40.375999999999998</v>
      </c>
    </row>
    <row r="2615" spans="1:25" x14ac:dyDescent="0.3">
      <c r="A2615" s="16">
        <v>7896</v>
      </c>
      <c r="B2615" s="16" t="s">
        <v>5793</v>
      </c>
      <c r="C2615" s="21">
        <f>1/COUNTIF(B:B,'Store Data - 2017'!$B2615)</f>
        <v>0.33333333333333331</v>
      </c>
      <c r="D2615" s="17">
        <v>42907</v>
      </c>
      <c r="E2615" s="17">
        <v>42911</v>
      </c>
      <c r="F2615" s="22" t="str">
        <f>TEXT('Store Data - 2017'!$D2615,"mmmm")</f>
        <v>June</v>
      </c>
      <c r="G2615" s="22" t="str">
        <f>TEXT('Store Data - 2017'!$D2615,"dddd")</f>
        <v>Wednesday</v>
      </c>
      <c r="H2615" s="16" t="s">
        <v>22</v>
      </c>
      <c r="I2615" s="16" t="s">
        <v>3541</v>
      </c>
      <c r="J2615" s="16" t="s">
        <v>3542</v>
      </c>
      <c r="K2615" s="21">
        <f>1/COUNTIF(J:J,'Store Data - 2017'!$J2615)</f>
        <v>0.14285714285714285</v>
      </c>
      <c r="L2615" s="16" t="s">
        <v>48</v>
      </c>
      <c r="M2615" s="16" t="s">
        <v>26</v>
      </c>
      <c r="N2615" s="16" t="s">
        <v>5794</v>
      </c>
      <c r="O2615" s="16" t="s">
        <v>5795</v>
      </c>
      <c r="P2615" s="16">
        <v>26003</v>
      </c>
      <c r="Q2615" s="16" t="s">
        <v>40</v>
      </c>
      <c r="R2615" s="16" t="s">
        <v>2165</v>
      </c>
      <c r="S2615" s="16" t="s">
        <v>31</v>
      </c>
      <c r="T2615" s="16" t="s">
        <v>84</v>
      </c>
      <c r="U2615" s="16" t="s">
        <v>2166</v>
      </c>
      <c r="V2615" s="18">
        <v>6.24</v>
      </c>
      <c r="W2615" s="16">
        <v>2</v>
      </c>
      <c r="X2615" s="16">
        <v>0</v>
      </c>
      <c r="Y2615" s="18">
        <v>3.0575999999999999</v>
      </c>
    </row>
    <row r="2616" spans="1:25" x14ac:dyDescent="0.3">
      <c r="A2616" s="13">
        <v>7897</v>
      </c>
      <c r="B2616" s="13" t="s">
        <v>5793</v>
      </c>
      <c r="C2616" s="21">
        <f>1/COUNTIF(B:B,'Store Data - 2017'!$B2616)</f>
        <v>0.33333333333333331</v>
      </c>
      <c r="D2616" s="14">
        <v>42907</v>
      </c>
      <c r="E2616" s="14">
        <v>42911</v>
      </c>
      <c r="F2616" s="22" t="str">
        <f>TEXT('Store Data - 2017'!$D2616,"mmmm")</f>
        <v>June</v>
      </c>
      <c r="G2616" s="22" t="str">
        <f>TEXT('Store Data - 2017'!$D2616,"dddd")</f>
        <v>Wednesday</v>
      </c>
      <c r="H2616" s="13" t="s">
        <v>22</v>
      </c>
      <c r="I2616" s="13" t="s">
        <v>3541</v>
      </c>
      <c r="J2616" s="13" t="s">
        <v>3542</v>
      </c>
      <c r="K2616" s="21">
        <f>1/COUNTIF(J:J,'Store Data - 2017'!$J2616)</f>
        <v>0.14285714285714285</v>
      </c>
      <c r="L2616" s="13" t="s">
        <v>48</v>
      </c>
      <c r="M2616" s="13" t="s">
        <v>26</v>
      </c>
      <c r="N2616" s="13" t="s">
        <v>5794</v>
      </c>
      <c r="O2616" s="13" t="s">
        <v>5795</v>
      </c>
      <c r="P2616" s="13">
        <v>26003</v>
      </c>
      <c r="Q2616" s="13" t="s">
        <v>40</v>
      </c>
      <c r="R2616" s="13" t="s">
        <v>422</v>
      </c>
      <c r="S2616" s="13" t="s">
        <v>31</v>
      </c>
      <c r="T2616" s="13" t="s">
        <v>32</v>
      </c>
      <c r="U2616" s="13" t="s">
        <v>423</v>
      </c>
      <c r="V2616" s="15">
        <v>447.84</v>
      </c>
      <c r="W2616" s="13">
        <v>8</v>
      </c>
      <c r="X2616" s="13">
        <v>0</v>
      </c>
      <c r="Y2616" s="15">
        <v>219.44159999999999</v>
      </c>
    </row>
    <row r="2617" spans="1:25" x14ac:dyDescent="0.3">
      <c r="A2617" s="16">
        <v>7898</v>
      </c>
      <c r="B2617" s="16" t="s">
        <v>5798</v>
      </c>
      <c r="C2617" s="21">
        <f>1/COUNTIF(B:B,'Store Data - 2017'!$B2617)</f>
        <v>0.14285714285714285</v>
      </c>
      <c r="D2617" s="17">
        <v>42960</v>
      </c>
      <c r="E2617" s="17">
        <v>42965</v>
      </c>
      <c r="F2617" s="22" t="str">
        <f>TEXT('Store Data - 2017'!$D2617,"mmmm")</f>
        <v>August</v>
      </c>
      <c r="G2617" s="22" t="str">
        <f>TEXT('Store Data - 2017'!$D2617,"dddd")</f>
        <v>Sunday</v>
      </c>
      <c r="H2617" s="16" t="s">
        <v>22</v>
      </c>
      <c r="I2617" s="16" t="s">
        <v>1331</v>
      </c>
      <c r="J2617" s="16" t="s">
        <v>1332</v>
      </c>
      <c r="K2617" s="21">
        <f>1/COUNTIF(J:J,'Store Data - 2017'!$J2617)</f>
        <v>8.3333333333333329E-2</v>
      </c>
      <c r="L2617" s="16" t="s">
        <v>25</v>
      </c>
      <c r="M2617" s="16" t="s">
        <v>26</v>
      </c>
      <c r="N2617" s="16" t="s">
        <v>3539</v>
      </c>
      <c r="O2617" s="16" t="s">
        <v>227</v>
      </c>
      <c r="P2617" s="16">
        <v>38109</v>
      </c>
      <c r="Q2617" s="16" t="s">
        <v>29</v>
      </c>
      <c r="R2617" s="16" t="s">
        <v>679</v>
      </c>
      <c r="S2617" s="16" t="s">
        <v>31</v>
      </c>
      <c r="T2617" s="16" t="s">
        <v>190</v>
      </c>
      <c r="U2617" s="16" t="s">
        <v>680</v>
      </c>
      <c r="V2617" s="18">
        <v>272.048</v>
      </c>
      <c r="W2617" s="16">
        <v>7</v>
      </c>
      <c r="X2617" s="16">
        <v>0.2</v>
      </c>
      <c r="Y2617" s="18">
        <v>30.605399999999999</v>
      </c>
    </row>
    <row r="2618" spans="1:25" x14ac:dyDescent="0.3">
      <c r="A2618" s="13">
        <v>7899</v>
      </c>
      <c r="B2618" s="13" t="s">
        <v>5798</v>
      </c>
      <c r="C2618" s="21">
        <f>1/COUNTIF(B:B,'Store Data - 2017'!$B2618)</f>
        <v>0.14285714285714285</v>
      </c>
      <c r="D2618" s="14">
        <v>42960</v>
      </c>
      <c r="E2618" s="14">
        <v>42965</v>
      </c>
      <c r="F2618" s="22" t="str">
        <f>TEXT('Store Data - 2017'!$D2618,"mmmm")</f>
        <v>August</v>
      </c>
      <c r="G2618" s="22" t="str">
        <f>TEXT('Store Data - 2017'!$D2618,"dddd")</f>
        <v>Sunday</v>
      </c>
      <c r="H2618" s="13" t="s">
        <v>22</v>
      </c>
      <c r="I2618" s="13" t="s">
        <v>1331</v>
      </c>
      <c r="J2618" s="13" t="s">
        <v>1332</v>
      </c>
      <c r="K2618" s="21">
        <f>1/COUNTIF(J:J,'Store Data - 2017'!$J2618)</f>
        <v>8.3333333333333329E-2</v>
      </c>
      <c r="L2618" s="13" t="s">
        <v>25</v>
      </c>
      <c r="M2618" s="13" t="s">
        <v>26</v>
      </c>
      <c r="N2618" s="13" t="s">
        <v>3539</v>
      </c>
      <c r="O2618" s="13" t="s">
        <v>227</v>
      </c>
      <c r="P2618" s="13">
        <v>38109</v>
      </c>
      <c r="Q2618" s="13" t="s">
        <v>29</v>
      </c>
      <c r="R2618" s="13" t="s">
        <v>1935</v>
      </c>
      <c r="S2618" s="13" t="s">
        <v>31</v>
      </c>
      <c r="T2618" s="13" t="s">
        <v>84</v>
      </c>
      <c r="U2618" s="13" t="s">
        <v>1936</v>
      </c>
      <c r="V2618" s="15">
        <v>1614.5820000000001</v>
      </c>
      <c r="W2618" s="13">
        <v>6</v>
      </c>
      <c r="X2618" s="13">
        <v>0.7</v>
      </c>
      <c r="Y2618" s="15">
        <v>-1237.8462</v>
      </c>
    </row>
    <row r="2619" spans="1:25" x14ac:dyDescent="0.3">
      <c r="A2619" s="16">
        <v>7900</v>
      </c>
      <c r="B2619" s="16" t="s">
        <v>5798</v>
      </c>
      <c r="C2619" s="21">
        <f>1/COUNTIF(B:B,'Store Data - 2017'!$B2619)</f>
        <v>0.14285714285714285</v>
      </c>
      <c r="D2619" s="17">
        <v>42960</v>
      </c>
      <c r="E2619" s="17">
        <v>42965</v>
      </c>
      <c r="F2619" s="22" t="str">
        <f>TEXT('Store Data - 2017'!$D2619,"mmmm")</f>
        <v>August</v>
      </c>
      <c r="G2619" s="22" t="str">
        <f>TEXT('Store Data - 2017'!$D2619,"dddd")</f>
        <v>Sunday</v>
      </c>
      <c r="H2619" s="16" t="s">
        <v>22</v>
      </c>
      <c r="I2619" s="16" t="s">
        <v>1331</v>
      </c>
      <c r="J2619" s="16" t="s">
        <v>1332</v>
      </c>
      <c r="K2619" s="21">
        <f>1/COUNTIF(J:J,'Store Data - 2017'!$J2619)</f>
        <v>8.3333333333333329E-2</v>
      </c>
      <c r="L2619" s="16" t="s">
        <v>25</v>
      </c>
      <c r="M2619" s="16" t="s">
        <v>26</v>
      </c>
      <c r="N2619" s="16" t="s">
        <v>3539</v>
      </c>
      <c r="O2619" s="16" t="s">
        <v>227</v>
      </c>
      <c r="P2619" s="16">
        <v>38109</v>
      </c>
      <c r="Q2619" s="16" t="s">
        <v>29</v>
      </c>
      <c r="R2619" s="16" t="s">
        <v>3209</v>
      </c>
      <c r="S2619" s="16" t="s">
        <v>31</v>
      </c>
      <c r="T2619" s="16" t="s">
        <v>172</v>
      </c>
      <c r="U2619" s="16" t="s">
        <v>173</v>
      </c>
      <c r="V2619" s="18">
        <v>24.32</v>
      </c>
      <c r="W2619" s="16">
        <v>5</v>
      </c>
      <c r="X2619" s="16">
        <v>0.2</v>
      </c>
      <c r="Y2619" s="18">
        <v>9.1199999999999992</v>
      </c>
    </row>
    <row r="2620" spans="1:25" x14ac:dyDescent="0.3">
      <c r="A2620" s="13">
        <v>7901</v>
      </c>
      <c r="B2620" s="13" t="s">
        <v>5798</v>
      </c>
      <c r="C2620" s="21">
        <f>1/COUNTIF(B:B,'Store Data - 2017'!$B2620)</f>
        <v>0.14285714285714285</v>
      </c>
      <c r="D2620" s="14">
        <v>42960</v>
      </c>
      <c r="E2620" s="14">
        <v>42965</v>
      </c>
      <c r="F2620" s="22" t="str">
        <f>TEXT('Store Data - 2017'!$D2620,"mmmm")</f>
        <v>August</v>
      </c>
      <c r="G2620" s="22" t="str">
        <f>TEXT('Store Data - 2017'!$D2620,"dddd")</f>
        <v>Sunday</v>
      </c>
      <c r="H2620" s="13" t="s">
        <v>22</v>
      </c>
      <c r="I2620" s="13" t="s">
        <v>1331</v>
      </c>
      <c r="J2620" s="13" t="s">
        <v>1332</v>
      </c>
      <c r="K2620" s="21">
        <f>1/COUNTIF(J:J,'Store Data - 2017'!$J2620)</f>
        <v>8.3333333333333329E-2</v>
      </c>
      <c r="L2620" s="13" t="s">
        <v>25</v>
      </c>
      <c r="M2620" s="13" t="s">
        <v>26</v>
      </c>
      <c r="N2620" s="13" t="s">
        <v>3539</v>
      </c>
      <c r="O2620" s="13" t="s">
        <v>227</v>
      </c>
      <c r="P2620" s="13">
        <v>38109</v>
      </c>
      <c r="Q2620" s="13" t="s">
        <v>29</v>
      </c>
      <c r="R2620" s="13" t="s">
        <v>2719</v>
      </c>
      <c r="S2620" s="13" t="s">
        <v>61</v>
      </c>
      <c r="T2620" s="13" t="s">
        <v>110</v>
      </c>
      <c r="U2620" s="13" t="s">
        <v>2720</v>
      </c>
      <c r="V2620" s="15">
        <v>1.5840000000000001</v>
      </c>
      <c r="W2620" s="13">
        <v>2</v>
      </c>
      <c r="X2620" s="13">
        <v>0.2</v>
      </c>
      <c r="Y2620" s="15">
        <v>0.47520000000000001</v>
      </c>
    </row>
    <row r="2621" spans="1:25" x14ac:dyDescent="0.3">
      <c r="A2621" s="16">
        <v>7902</v>
      </c>
      <c r="B2621" s="16" t="s">
        <v>5798</v>
      </c>
      <c r="C2621" s="21">
        <f>1/COUNTIF(B:B,'Store Data - 2017'!$B2621)</f>
        <v>0.14285714285714285</v>
      </c>
      <c r="D2621" s="17">
        <v>42960</v>
      </c>
      <c r="E2621" s="17">
        <v>42965</v>
      </c>
      <c r="F2621" s="22" t="str">
        <f>TEXT('Store Data - 2017'!$D2621,"mmmm")</f>
        <v>August</v>
      </c>
      <c r="G2621" s="22" t="str">
        <f>TEXT('Store Data - 2017'!$D2621,"dddd")</f>
        <v>Sunday</v>
      </c>
      <c r="H2621" s="16" t="s">
        <v>22</v>
      </c>
      <c r="I2621" s="16" t="s">
        <v>1331</v>
      </c>
      <c r="J2621" s="16" t="s">
        <v>1332</v>
      </c>
      <c r="K2621" s="21">
        <f>1/COUNTIF(J:J,'Store Data - 2017'!$J2621)</f>
        <v>8.3333333333333329E-2</v>
      </c>
      <c r="L2621" s="16" t="s">
        <v>25</v>
      </c>
      <c r="M2621" s="16" t="s">
        <v>26</v>
      </c>
      <c r="N2621" s="16" t="s">
        <v>3539</v>
      </c>
      <c r="O2621" s="16" t="s">
        <v>227</v>
      </c>
      <c r="P2621" s="16">
        <v>38109</v>
      </c>
      <c r="Q2621" s="16" t="s">
        <v>29</v>
      </c>
      <c r="R2621" s="16" t="s">
        <v>5799</v>
      </c>
      <c r="S2621" s="16" t="s">
        <v>42</v>
      </c>
      <c r="T2621" s="16" t="s">
        <v>87</v>
      </c>
      <c r="U2621" s="16" t="s">
        <v>5800</v>
      </c>
      <c r="V2621" s="18">
        <v>31.984000000000002</v>
      </c>
      <c r="W2621" s="16">
        <v>1</v>
      </c>
      <c r="X2621" s="16">
        <v>0.2</v>
      </c>
      <c r="Y2621" s="18">
        <v>0</v>
      </c>
    </row>
    <row r="2622" spans="1:25" x14ac:dyDescent="0.3">
      <c r="A2622" s="13">
        <v>7903</v>
      </c>
      <c r="B2622" s="13" t="s">
        <v>5798</v>
      </c>
      <c r="C2622" s="21">
        <f>1/COUNTIF(B:B,'Store Data - 2017'!$B2622)</f>
        <v>0.14285714285714285</v>
      </c>
      <c r="D2622" s="14">
        <v>42960</v>
      </c>
      <c r="E2622" s="14">
        <v>42965</v>
      </c>
      <c r="F2622" s="22" t="str">
        <f>TEXT('Store Data - 2017'!$D2622,"mmmm")</f>
        <v>August</v>
      </c>
      <c r="G2622" s="22" t="str">
        <f>TEXT('Store Data - 2017'!$D2622,"dddd")</f>
        <v>Sunday</v>
      </c>
      <c r="H2622" s="13" t="s">
        <v>22</v>
      </c>
      <c r="I2622" s="13" t="s">
        <v>1331</v>
      </c>
      <c r="J2622" s="13" t="s">
        <v>1332</v>
      </c>
      <c r="K2622" s="21">
        <f>1/COUNTIF(J:J,'Store Data - 2017'!$J2622)</f>
        <v>8.3333333333333329E-2</v>
      </c>
      <c r="L2622" s="13" t="s">
        <v>25</v>
      </c>
      <c r="M2622" s="13" t="s">
        <v>26</v>
      </c>
      <c r="N2622" s="13" t="s">
        <v>3539</v>
      </c>
      <c r="O2622" s="13" t="s">
        <v>227</v>
      </c>
      <c r="P2622" s="13">
        <v>38109</v>
      </c>
      <c r="Q2622" s="13" t="s">
        <v>29</v>
      </c>
      <c r="R2622" s="13" t="s">
        <v>4656</v>
      </c>
      <c r="S2622" s="13" t="s">
        <v>31</v>
      </c>
      <c r="T2622" s="13" t="s">
        <v>180</v>
      </c>
      <c r="U2622" s="13" t="s">
        <v>4657</v>
      </c>
      <c r="V2622" s="15">
        <v>14.76</v>
      </c>
      <c r="W2622" s="13">
        <v>5</v>
      </c>
      <c r="X2622" s="13">
        <v>0.2</v>
      </c>
      <c r="Y2622" s="15">
        <v>4.7969999999999997</v>
      </c>
    </row>
    <row r="2623" spans="1:25" x14ac:dyDescent="0.3">
      <c r="A2623" s="16">
        <v>7904</v>
      </c>
      <c r="B2623" s="16" t="s">
        <v>5798</v>
      </c>
      <c r="C2623" s="21">
        <f>1/COUNTIF(B:B,'Store Data - 2017'!$B2623)</f>
        <v>0.14285714285714285</v>
      </c>
      <c r="D2623" s="17">
        <v>42960</v>
      </c>
      <c r="E2623" s="17">
        <v>42965</v>
      </c>
      <c r="F2623" s="22" t="str">
        <f>TEXT('Store Data - 2017'!$D2623,"mmmm")</f>
        <v>August</v>
      </c>
      <c r="G2623" s="22" t="str">
        <f>TEXT('Store Data - 2017'!$D2623,"dddd")</f>
        <v>Sunday</v>
      </c>
      <c r="H2623" s="16" t="s">
        <v>22</v>
      </c>
      <c r="I2623" s="16" t="s">
        <v>1331</v>
      </c>
      <c r="J2623" s="16" t="s">
        <v>1332</v>
      </c>
      <c r="K2623" s="21">
        <f>1/COUNTIF(J:J,'Store Data - 2017'!$J2623)</f>
        <v>8.3333333333333329E-2</v>
      </c>
      <c r="L2623" s="16" t="s">
        <v>25</v>
      </c>
      <c r="M2623" s="16" t="s">
        <v>26</v>
      </c>
      <c r="N2623" s="16" t="s">
        <v>3539</v>
      </c>
      <c r="O2623" s="16" t="s">
        <v>227</v>
      </c>
      <c r="P2623" s="16">
        <v>38109</v>
      </c>
      <c r="Q2623" s="16" t="s">
        <v>29</v>
      </c>
      <c r="R2623" s="16" t="s">
        <v>5801</v>
      </c>
      <c r="S2623" s="16" t="s">
        <v>42</v>
      </c>
      <c r="T2623" s="16" t="s">
        <v>43</v>
      </c>
      <c r="U2623" s="16" t="s">
        <v>5802</v>
      </c>
      <c r="V2623" s="18">
        <v>423.64800000000002</v>
      </c>
      <c r="W2623" s="16">
        <v>2</v>
      </c>
      <c r="X2623" s="16">
        <v>0.2</v>
      </c>
      <c r="Y2623" s="18">
        <v>47.660400000000003</v>
      </c>
    </row>
    <row r="2624" spans="1:25" x14ac:dyDescent="0.3">
      <c r="A2624" s="13">
        <v>7914</v>
      </c>
      <c r="B2624" s="13" t="s">
        <v>5803</v>
      </c>
      <c r="C2624" s="21">
        <f>1/COUNTIF(B:B,'Store Data - 2017'!$B2624)</f>
        <v>1</v>
      </c>
      <c r="D2624" s="14">
        <v>42972</v>
      </c>
      <c r="E2624" s="14">
        <v>42974</v>
      </c>
      <c r="F2624" s="22" t="str">
        <f>TEXT('Store Data - 2017'!$D2624,"mmmm")</f>
        <v>August</v>
      </c>
      <c r="G2624" s="22" t="str">
        <f>TEXT('Store Data - 2017'!$D2624,"dddd")</f>
        <v>Friday</v>
      </c>
      <c r="H2624" s="13" t="s">
        <v>80</v>
      </c>
      <c r="I2624" s="13" t="s">
        <v>5804</v>
      </c>
      <c r="J2624" s="13" t="s">
        <v>5805</v>
      </c>
      <c r="K2624" s="21">
        <f>1/COUNTIF(J:J,'Store Data - 2017'!$J2624)</f>
        <v>0.25</v>
      </c>
      <c r="L2624" s="13" t="s">
        <v>25</v>
      </c>
      <c r="M2624" s="13" t="s">
        <v>26</v>
      </c>
      <c r="N2624" s="13" t="s">
        <v>773</v>
      </c>
      <c r="O2624" s="13" t="s">
        <v>166</v>
      </c>
      <c r="P2624" s="13">
        <v>44105</v>
      </c>
      <c r="Q2624" s="13" t="s">
        <v>40</v>
      </c>
      <c r="R2624" s="13" t="s">
        <v>5806</v>
      </c>
      <c r="S2624" s="13" t="s">
        <v>31</v>
      </c>
      <c r="T2624" s="13" t="s">
        <v>70</v>
      </c>
      <c r="U2624" s="13" t="s">
        <v>5807</v>
      </c>
      <c r="V2624" s="15">
        <v>25.696000000000002</v>
      </c>
      <c r="W2624" s="13">
        <v>2</v>
      </c>
      <c r="X2624" s="13">
        <v>0.2</v>
      </c>
      <c r="Y2624" s="15">
        <v>1.9272</v>
      </c>
    </row>
    <row r="2625" spans="1:25" x14ac:dyDescent="0.3">
      <c r="A2625" s="16">
        <v>7915</v>
      </c>
      <c r="B2625" s="16" t="s">
        <v>5808</v>
      </c>
      <c r="C2625" s="21">
        <f>1/COUNTIF(B:B,'Store Data - 2017'!$B2625)</f>
        <v>0.5</v>
      </c>
      <c r="D2625" s="17">
        <v>42903</v>
      </c>
      <c r="E2625" s="17">
        <v>42907</v>
      </c>
      <c r="F2625" s="22" t="str">
        <f>TEXT('Store Data - 2017'!$D2625,"mmmm")</f>
        <v>June</v>
      </c>
      <c r="G2625" s="22" t="str">
        <f>TEXT('Store Data - 2017'!$D2625,"dddd")</f>
        <v>Saturday</v>
      </c>
      <c r="H2625" s="16" t="s">
        <v>22</v>
      </c>
      <c r="I2625" s="16" t="s">
        <v>5809</v>
      </c>
      <c r="J2625" s="16" t="s">
        <v>5810</v>
      </c>
      <c r="K2625" s="21">
        <f>1/COUNTIF(J:J,'Store Data - 2017'!$J2625)</f>
        <v>0.5</v>
      </c>
      <c r="L2625" s="16" t="s">
        <v>48</v>
      </c>
      <c r="M2625" s="16" t="s">
        <v>26</v>
      </c>
      <c r="N2625" s="16" t="s">
        <v>126</v>
      </c>
      <c r="O2625" s="16" t="s">
        <v>127</v>
      </c>
      <c r="P2625" s="16">
        <v>10024</v>
      </c>
      <c r="Q2625" s="16" t="s">
        <v>40</v>
      </c>
      <c r="R2625" s="16" t="s">
        <v>5811</v>
      </c>
      <c r="S2625" s="16" t="s">
        <v>61</v>
      </c>
      <c r="T2625" s="16" t="s">
        <v>765</v>
      </c>
      <c r="U2625" s="16" t="s">
        <v>5812</v>
      </c>
      <c r="V2625" s="18">
        <v>3404.5</v>
      </c>
      <c r="W2625" s="16">
        <v>5</v>
      </c>
      <c r="X2625" s="16">
        <v>0</v>
      </c>
      <c r="Y2625" s="18">
        <v>1668.2049999999999</v>
      </c>
    </row>
    <row r="2626" spans="1:25" x14ac:dyDescent="0.3">
      <c r="A2626" s="13">
        <v>7916</v>
      </c>
      <c r="B2626" s="13" t="s">
        <v>5808</v>
      </c>
      <c r="C2626" s="21">
        <f>1/COUNTIF(B:B,'Store Data - 2017'!$B2626)</f>
        <v>0.5</v>
      </c>
      <c r="D2626" s="14">
        <v>42903</v>
      </c>
      <c r="E2626" s="14">
        <v>42907</v>
      </c>
      <c r="F2626" s="22" t="str">
        <f>TEXT('Store Data - 2017'!$D2626,"mmmm")</f>
        <v>June</v>
      </c>
      <c r="G2626" s="22" t="str">
        <f>TEXT('Store Data - 2017'!$D2626,"dddd")</f>
        <v>Saturday</v>
      </c>
      <c r="H2626" s="13" t="s">
        <v>22</v>
      </c>
      <c r="I2626" s="13" t="s">
        <v>5809</v>
      </c>
      <c r="J2626" s="13" t="s">
        <v>5810</v>
      </c>
      <c r="K2626" s="21">
        <f>1/COUNTIF(J:J,'Store Data - 2017'!$J2626)</f>
        <v>0.5</v>
      </c>
      <c r="L2626" s="13" t="s">
        <v>48</v>
      </c>
      <c r="M2626" s="13" t="s">
        <v>26</v>
      </c>
      <c r="N2626" s="13" t="s">
        <v>126</v>
      </c>
      <c r="O2626" s="13" t="s">
        <v>127</v>
      </c>
      <c r="P2626" s="13">
        <v>10024</v>
      </c>
      <c r="Q2626" s="13" t="s">
        <v>40</v>
      </c>
      <c r="R2626" s="13" t="s">
        <v>4577</v>
      </c>
      <c r="S2626" s="13" t="s">
        <v>61</v>
      </c>
      <c r="T2626" s="13" t="s">
        <v>110</v>
      </c>
      <c r="U2626" s="13" t="s">
        <v>4578</v>
      </c>
      <c r="V2626" s="15">
        <v>101.34</v>
      </c>
      <c r="W2626" s="13">
        <v>3</v>
      </c>
      <c r="X2626" s="13">
        <v>0</v>
      </c>
      <c r="Y2626" s="15">
        <v>8.1072000000000006</v>
      </c>
    </row>
    <row r="2627" spans="1:25" x14ac:dyDescent="0.3">
      <c r="A2627" s="16">
        <v>7918</v>
      </c>
      <c r="B2627" s="16" t="s">
        <v>5813</v>
      </c>
      <c r="C2627" s="21">
        <f>1/COUNTIF(B:B,'Store Data - 2017'!$B2627)</f>
        <v>1</v>
      </c>
      <c r="D2627" s="17">
        <v>42982</v>
      </c>
      <c r="E2627" s="17">
        <v>42986</v>
      </c>
      <c r="F2627" s="22" t="str">
        <f>TEXT('Store Data - 2017'!$D2627,"mmmm")</f>
        <v>September</v>
      </c>
      <c r="G2627" s="22" t="str">
        <f>TEXT('Store Data - 2017'!$D2627,"dddd")</f>
        <v>Monday</v>
      </c>
      <c r="H2627" s="16" t="s">
        <v>35</v>
      </c>
      <c r="I2627" s="16" t="s">
        <v>3598</v>
      </c>
      <c r="J2627" s="16" t="s">
        <v>3599</v>
      </c>
      <c r="K2627" s="21">
        <f>1/COUNTIF(J:J,'Store Data - 2017'!$J2627)</f>
        <v>0.14285714285714285</v>
      </c>
      <c r="L2627" s="16" t="s">
        <v>48</v>
      </c>
      <c r="M2627" s="16" t="s">
        <v>26</v>
      </c>
      <c r="N2627" s="16" t="s">
        <v>989</v>
      </c>
      <c r="O2627" s="16" t="s">
        <v>50</v>
      </c>
      <c r="P2627" s="16">
        <v>75043</v>
      </c>
      <c r="Q2627" s="16" t="s">
        <v>51</v>
      </c>
      <c r="R2627" s="16" t="s">
        <v>5114</v>
      </c>
      <c r="S2627" s="16" t="s">
        <v>31</v>
      </c>
      <c r="T2627" s="16" t="s">
        <v>146</v>
      </c>
      <c r="U2627" s="16" t="s">
        <v>5115</v>
      </c>
      <c r="V2627" s="18">
        <v>30.384</v>
      </c>
      <c r="W2627" s="16">
        <v>1</v>
      </c>
      <c r="X2627" s="16">
        <v>0.2</v>
      </c>
      <c r="Y2627" s="18">
        <v>3.798</v>
      </c>
    </row>
    <row r="2628" spans="1:25" x14ac:dyDescent="0.3">
      <c r="A2628" s="13">
        <v>7920</v>
      </c>
      <c r="B2628" s="13" t="s">
        <v>5814</v>
      </c>
      <c r="C2628" s="21">
        <f>1/COUNTIF(B:B,'Store Data - 2017'!$B2628)</f>
        <v>0.5</v>
      </c>
      <c r="D2628" s="14">
        <v>42993</v>
      </c>
      <c r="E2628" s="14">
        <v>42999</v>
      </c>
      <c r="F2628" s="22" t="str">
        <f>TEXT('Store Data - 2017'!$D2628,"mmmm")</f>
        <v>September</v>
      </c>
      <c r="G2628" s="22" t="str">
        <f>TEXT('Store Data - 2017'!$D2628,"dddd")</f>
        <v>Friday</v>
      </c>
      <c r="H2628" s="13" t="s">
        <v>22</v>
      </c>
      <c r="I2628" s="13" t="s">
        <v>3273</v>
      </c>
      <c r="J2628" s="13" t="s">
        <v>3274</v>
      </c>
      <c r="K2628" s="21">
        <f>1/COUNTIF(J:J,'Store Data - 2017'!$J2628)</f>
        <v>5.2631578947368418E-2</v>
      </c>
      <c r="L2628" s="13" t="s">
        <v>48</v>
      </c>
      <c r="M2628" s="13" t="s">
        <v>26</v>
      </c>
      <c r="N2628" s="13" t="s">
        <v>4590</v>
      </c>
      <c r="O2628" s="13" t="s">
        <v>2322</v>
      </c>
      <c r="P2628" s="13">
        <v>6708</v>
      </c>
      <c r="Q2628" s="13" t="s">
        <v>40</v>
      </c>
      <c r="R2628" s="13" t="s">
        <v>4824</v>
      </c>
      <c r="S2628" s="13" t="s">
        <v>31</v>
      </c>
      <c r="T2628" s="13" t="s">
        <v>70</v>
      </c>
      <c r="U2628" s="13" t="s">
        <v>4825</v>
      </c>
      <c r="V2628" s="15">
        <v>38.619999999999997</v>
      </c>
      <c r="W2628" s="13">
        <v>2</v>
      </c>
      <c r="X2628" s="13">
        <v>0</v>
      </c>
      <c r="Y2628" s="15">
        <v>10.813599999999999</v>
      </c>
    </row>
    <row r="2629" spans="1:25" x14ac:dyDescent="0.3">
      <c r="A2629" s="16">
        <v>7921</v>
      </c>
      <c r="B2629" s="16" t="s">
        <v>5814</v>
      </c>
      <c r="C2629" s="21">
        <f>1/COUNTIF(B:B,'Store Data - 2017'!$B2629)</f>
        <v>0.5</v>
      </c>
      <c r="D2629" s="17">
        <v>42993</v>
      </c>
      <c r="E2629" s="17">
        <v>42999</v>
      </c>
      <c r="F2629" s="22" t="str">
        <f>TEXT('Store Data - 2017'!$D2629,"mmmm")</f>
        <v>September</v>
      </c>
      <c r="G2629" s="22" t="str">
        <f>TEXT('Store Data - 2017'!$D2629,"dddd")</f>
        <v>Friday</v>
      </c>
      <c r="H2629" s="16" t="s">
        <v>22</v>
      </c>
      <c r="I2629" s="16" t="s">
        <v>3273</v>
      </c>
      <c r="J2629" s="16" t="s">
        <v>3274</v>
      </c>
      <c r="K2629" s="21">
        <f>1/COUNTIF(J:J,'Store Data - 2017'!$J2629)</f>
        <v>5.2631578947368418E-2</v>
      </c>
      <c r="L2629" s="16" t="s">
        <v>48</v>
      </c>
      <c r="M2629" s="16" t="s">
        <v>26</v>
      </c>
      <c r="N2629" s="16" t="s">
        <v>4590</v>
      </c>
      <c r="O2629" s="16" t="s">
        <v>2322</v>
      </c>
      <c r="P2629" s="16">
        <v>6708</v>
      </c>
      <c r="Q2629" s="16" t="s">
        <v>40</v>
      </c>
      <c r="R2629" s="16" t="s">
        <v>5815</v>
      </c>
      <c r="S2629" s="16" t="s">
        <v>61</v>
      </c>
      <c r="T2629" s="16" t="s">
        <v>110</v>
      </c>
      <c r="U2629" s="16" t="s">
        <v>5816</v>
      </c>
      <c r="V2629" s="18">
        <v>59.98</v>
      </c>
      <c r="W2629" s="16">
        <v>2</v>
      </c>
      <c r="X2629" s="16">
        <v>0</v>
      </c>
      <c r="Y2629" s="18">
        <v>10.7964</v>
      </c>
    </row>
    <row r="2630" spans="1:25" x14ac:dyDescent="0.3">
      <c r="A2630" s="13">
        <v>7922</v>
      </c>
      <c r="B2630" s="13" t="s">
        <v>5817</v>
      </c>
      <c r="C2630" s="21">
        <f>1/COUNTIF(B:B,'Store Data - 2017'!$B2630)</f>
        <v>1</v>
      </c>
      <c r="D2630" s="14">
        <v>42807</v>
      </c>
      <c r="E2630" s="14">
        <v>42811</v>
      </c>
      <c r="F2630" s="22" t="str">
        <f>TEXT('Store Data - 2017'!$D2630,"mmmm")</f>
        <v>March</v>
      </c>
      <c r="G2630" s="22" t="str">
        <f>TEXT('Store Data - 2017'!$D2630,"dddd")</f>
        <v>Monday</v>
      </c>
      <c r="H2630" s="13" t="s">
        <v>22</v>
      </c>
      <c r="I2630" s="13" t="s">
        <v>2981</v>
      </c>
      <c r="J2630" s="13" t="s">
        <v>2982</v>
      </c>
      <c r="K2630" s="21">
        <f>1/COUNTIF(J:J,'Store Data - 2017'!$J2630)</f>
        <v>0.2</v>
      </c>
      <c r="L2630" s="13" t="s">
        <v>25</v>
      </c>
      <c r="M2630" s="13" t="s">
        <v>26</v>
      </c>
      <c r="N2630" s="13" t="s">
        <v>100</v>
      </c>
      <c r="O2630" s="13" t="s">
        <v>962</v>
      </c>
      <c r="P2630" s="13">
        <v>21044</v>
      </c>
      <c r="Q2630" s="13" t="s">
        <v>40</v>
      </c>
      <c r="R2630" s="13" t="s">
        <v>1341</v>
      </c>
      <c r="S2630" s="13" t="s">
        <v>31</v>
      </c>
      <c r="T2630" s="13" t="s">
        <v>84</v>
      </c>
      <c r="U2630" s="13" t="s">
        <v>1342</v>
      </c>
      <c r="V2630" s="15">
        <v>174.3</v>
      </c>
      <c r="W2630" s="13">
        <v>3</v>
      </c>
      <c r="X2630" s="13">
        <v>0</v>
      </c>
      <c r="Y2630" s="15">
        <v>81.921000000000006</v>
      </c>
    </row>
    <row r="2631" spans="1:25" x14ac:dyDescent="0.3">
      <c r="A2631" s="16">
        <v>7923</v>
      </c>
      <c r="B2631" s="16" t="s">
        <v>5818</v>
      </c>
      <c r="C2631" s="21">
        <f>1/COUNTIF(B:B,'Store Data - 2017'!$B2631)</f>
        <v>0.5</v>
      </c>
      <c r="D2631" s="17">
        <v>43002</v>
      </c>
      <c r="E2631" s="17">
        <v>43007</v>
      </c>
      <c r="F2631" s="22" t="str">
        <f>TEXT('Store Data - 2017'!$D2631,"mmmm")</f>
        <v>September</v>
      </c>
      <c r="G2631" s="22" t="str">
        <f>TEXT('Store Data - 2017'!$D2631,"dddd")</f>
        <v>Sunday</v>
      </c>
      <c r="H2631" s="16" t="s">
        <v>22</v>
      </c>
      <c r="I2631" s="16" t="s">
        <v>4451</v>
      </c>
      <c r="J2631" s="16" t="s">
        <v>4452</v>
      </c>
      <c r="K2631" s="21">
        <f>1/COUNTIF(J:J,'Store Data - 2017'!$J2631)</f>
        <v>0.2</v>
      </c>
      <c r="L2631" s="16" t="s">
        <v>48</v>
      </c>
      <c r="M2631" s="16" t="s">
        <v>26</v>
      </c>
      <c r="N2631" s="16" t="s">
        <v>5133</v>
      </c>
      <c r="O2631" s="16" t="s">
        <v>68</v>
      </c>
      <c r="P2631" s="16">
        <v>33021</v>
      </c>
      <c r="Q2631" s="16" t="s">
        <v>29</v>
      </c>
      <c r="R2631" s="16" t="s">
        <v>3063</v>
      </c>
      <c r="S2631" s="16" t="s">
        <v>61</v>
      </c>
      <c r="T2631" s="16" t="s">
        <v>62</v>
      </c>
      <c r="U2631" s="16" t="s">
        <v>3064</v>
      </c>
      <c r="V2631" s="18">
        <v>383.96</v>
      </c>
      <c r="W2631" s="16">
        <v>5</v>
      </c>
      <c r="X2631" s="16">
        <v>0.2</v>
      </c>
      <c r="Y2631" s="18">
        <v>38.396000000000001</v>
      </c>
    </row>
    <row r="2632" spans="1:25" x14ac:dyDescent="0.3">
      <c r="A2632" s="13">
        <v>7924</v>
      </c>
      <c r="B2632" s="13" t="s">
        <v>5818</v>
      </c>
      <c r="C2632" s="21">
        <f>1/COUNTIF(B:B,'Store Data - 2017'!$B2632)</f>
        <v>0.5</v>
      </c>
      <c r="D2632" s="14">
        <v>43002</v>
      </c>
      <c r="E2632" s="14">
        <v>43007</v>
      </c>
      <c r="F2632" s="22" t="str">
        <f>TEXT('Store Data - 2017'!$D2632,"mmmm")</f>
        <v>September</v>
      </c>
      <c r="G2632" s="22" t="str">
        <f>TEXT('Store Data - 2017'!$D2632,"dddd")</f>
        <v>Sunday</v>
      </c>
      <c r="H2632" s="13" t="s">
        <v>22</v>
      </c>
      <c r="I2632" s="13" t="s">
        <v>4451</v>
      </c>
      <c r="J2632" s="13" t="s">
        <v>4452</v>
      </c>
      <c r="K2632" s="21">
        <f>1/COUNTIF(J:J,'Store Data - 2017'!$J2632)</f>
        <v>0.2</v>
      </c>
      <c r="L2632" s="13" t="s">
        <v>48</v>
      </c>
      <c r="M2632" s="13" t="s">
        <v>26</v>
      </c>
      <c r="N2632" s="13" t="s">
        <v>5133</v>
      </c>
      <c r="O2632" s="13" t="s">
        <v>68</v>
      </c>
      <c r="P2632" s="13">
        <v>33021</v>
      </c>
      <c r="Q2632" s="13" t="s">
        <v>29</v>
      </c>
      <c r="R2632" s="13" t="s">
        <v>5439</v>
      </c>
      <c r="S2632" s="13" t="s">
        <v>31</v>
      </c>
      <c r="T2632" s="13" t="s">
        <v>84</v>
      </c>
      <c r="U2632" s="13" t="s">
        <v>5440</v>
      </c>
      <c r="V2632" s="15">
        <v>15.57</v>
      </c>
      <c r="W2632" s="13">
        <v>3</v>
      </c>
      <c r="X2632" s="13">
        <v>0.7</v>
      </c>
      <c r="Y2632" s="15">
        <v>-11.417999999999999</v>
      </c>
    </row>
    <row r="2633" spans="1:25" x14ac:dyDescent="0.3">
      <c r="A2633" s="16">
        <v>7927</v>
      </c>
      <c r="B2633" s="16" t="s">
        <v>5819</v>
      </c>
      <c r="C2633" s="21">
        <f>1/COUNTIF(B:B,'Store Data - 2017'!$B2633)</f>
        <v>0.33333333333333331</v>
      </c>
      <c r="D2633" s="17">
        <v>43059</v>
      </c>
      <c r="E2633" s="17">
        <v>43063</v>
      </c>
      <c r="F2633" s="22" t="str">
        <f>TEXT('Store Data - 2017'!$D2633,"mmmm")</f>
        <v>November</v>
      </c>
      <c r="G2633" s="22" t="str">
        <f>TEXT('Store Data - 2017'!$D2633,"dddd")</f>
        <v>Monday</v>
      </c>
      <c r="H2633" s="16" t="s">
        <v>35</v>
      </c>
      <c r="I2633" s="16" t="s">
        <v>5472</v>
      </c>
      <c r="J2633" s="16" t="s">
        <v>5473</v>
      </c>
      <c r="K2633" s="21">
        <f>1/COUNTIF(J:J,'Store Data - 2017'!$J2633)</f>
        <v>0.125</v>
      </c>
      <c r="L2633" s="16" t="s">
        <v>57</v>
      </c>
      <c r="M2633" s="16" t="s">
        <v>26</v>
      </c>
      <c r="N2633" s="16" t="s">
        <v>126</v>
      </c>
      <c r="O2633" s="16" t="s">
        <v>127</v>
      </c>
      <c r="P2633" s="16">
        <v>10035</v>
      </c>
      <c r="Q2633" s="16" t="s">
        <v>40</v>
      </c>
      <c r="R2633" s="16" t="s">
        <v>2736</v>
      </c>
      <c r="S2633" s="16" t="s">
        <v>61</v>
      </c>
      <c r="T2633" s="16" t="s">
        <v>110</v>
      </c>
      <c r="U2633" s="16" t="s">
        <v>2737</v>
      </c>
      <c r="V2633" s="18">
        <v>2.97</v>
      </c>
      <c r="W2633" s="16">
        <v>3</v>
      </c>
      <c r="X2633" s="16">
        <v>0</v>
      </c>
      <c r="Y2633" s="18">
        <v>1.3365</v>
      </c>
    </row>
    <row r="2634" spans="1:25" x14ac:dyDescent="0.3">
      <c r="A2634" s="13">
        <v>7928</v>
      </c>
      <c r="B2634" s="13" t="s">
        <v>5819</v>
      </c>
      <c r="C2634" s="21">
        <f>1/COUNTIF(B:B,'Store Data - 2017'!$B2634)</f>
        <v>0.33333333333333331</v>
      </c>
      <c r="D2634" s="14">
        <v>43059</v>
      </c>
      <c r="E2634" s="14">
        <v>43063</v>
      </c>
      <c r="F2634" s="22" t="str">
        <f>TEXT('Store Data - 2017'!$D2634,"mmmm")</f>
        <v>November</v>
      </c>
      <c r="G2634" s="22" t="str">
        <f>TEXT('Store Data - 2017'!$D2634,"dddd")</f>
        <v>Monday</v>
      </c>
      <c r="H2634" s="13" t="s">
        <v>35</v>
      </c>
      <c r="I2634" s="13" t="s">
        <v>5472</v>
      </c>
      <c r="J2634" s="13" t="s">
        <v>5473</v>
      </c>
      <c r="K2634" s="21">
        <f>1/COUNTIF(J:J,'Store Data - 2017'!$J2634)</f>
        <v>0.125</v>
      </c>
      <c r="L2634" s="13" t="s">
        <v>57</v>
      </c>
      <c r="M2634" s="13" t="s">
        <v>26</v>
      </c>
      <c r="N2634" s="13" t="s">
        <v>126</v>
      </c>
      <c r="O2634" s="13" t="s">
        <v>127</v>
      </c>
      <c r="P2634" s="13">
        <v>10035</v>
      </c>
      <c r="Q2634" s="13" t="s">
        <v>40</v>
      </c>
      <c r="R2634" s="13" t="s">
        <v>4871</v>
      </c>
      <c r="S2634" s="13" t="s">
        <v>61</v>
      </c>
      <c r="T2634" s="13" t="s">
        <v>62</v>
      </c>
      <c r="U2634" s="13" t="s">
        <v>4872</v>
      </c>
      <c r="V2634" s="15">
        <v>569.99</v>
      </c>
      <c r="W2634" s="13">
        <v>1</v>
      </c>
      <c r="X2634" s="13">
        <v>0</v>
      </c>
      <c r="Y2634" s="15">
        <v>170.99700000000001</v>
      </c>
    </row>
    <row r="2635" spans="1:25" x14ac:dyDescent="0.3">
      <c r="A2635" s="16">
        <v>7929</v>
      </c>
      <c r="B2635" s="16" t="s">
        <v>5819</v>
      </c>
      <c r="C2635" s="21">
        <f>1/COUNTIF(B:B,'Store Data - 2017'!$B2635)</f>
        <v>0.33333333333333331</v>
      </c>
      <c r="D2635" s="17">
        <v>43059</v>
      </c>
      <c r="E2635" s="17">
        <v>43063</v>
      </c>
      <c r="F2635" s="22" t="str">
        <f>TEXT('Store Data - 2017'!$D2635,"mmmm")</f>
        <v>November</v>
      </c>
      <c r="G2635" s="22" t="str">
        <f>TEXT('Store Data - 2017'!$D2635,"dddd")</f>
        <v>Monday</v>
      </c>
      <c r="H2635" s="16" t="s">
        <v>35</v>
      </c>
      <c r="I2635" s="16" t="s">
        <v>5472</v>
      </c>
      <c r="J2635" s="16" t="s">
        <v>5473</v>
      </c>
      <c r="K2635" s="21">
        <f>1/COUNTIF(J:J,'Store Data - 2017'!$J2635)</f>
        <v>0.125</v>
      </c>
      <c r="L2635" s="16" t="s">
        <v>57</v>
      </c>
      <c r="M2635" s="16" t="s">
        <v>26</v>
      </c>
      <c r="N2635" s="16" t="s">
        <v>126</v>
      </c>
      <c r="O2635" s="16" t="s">
        <v>127</v>
      </c>
      <c r="P2635" s="16">
        <v>10035</v>
      </c>
      <c r="Q2635" s="16" t="s">
        <v>40</v>
      </c>
      <c r="R2635" s="16" t="s">
        <v>5619</v>
      </c>
      <c r="S2635" s="16" t="s">
        <v>42</v>
      </c>
      <c r="T2635" s="16" t="s">
        <v>87</v>
      </c>
      <c r="U2635" s="16" t="s">
        <v>5620</v>
      </c>
      <c r="V2635" s="18">
        <v>50.97</v>
      </c>
      <c r="W2635" s="16">
        <v>3</v>
      </c>
      <c r="X2635" s="16">
        <v>0</v>
      </c>
      <c r="Y2635" s="18">
        <v>9.1745999999999999</v>
      </c>
    </row>
    <row r="2636" spans="1:25" x14ac:dyDescent="0.3">
      <c r="A2636" s="13">
        <v>7930</v>
      </c>
      <c r="B2636" s="13" t="s">
        <v>5820</v>
      </c>
      <c r="C2636" s="21">
        <f>1/COUNTIF(B:B,'Store Data - 2017'!$B2636)</f>
        <v>1</v>
      </c>
      <c r="D2636" s="14">
        <v>42941</v>
      </c>
      <c r="E2636" s="14">
        <v>42943</v>
      </c>
      <c r="F2636" s="22" t="str">
        <f>TEXT('Store Data - 2017'!$D2636,"mmmm")</f>
        <v>July</v>
      </c>
      <c r="G2636" s="22" t="str">
        <f>TEXT('Store Data - 2017'!$D2636,"dddd")</f>
        <v>Tuesday</v>
      </c>
      <c r="H2636" s="13" t="s">
        <v>80</v>
      </c>
      <c r="I2636" s="13" t="s">
        <v>4976</v>
      </c>
      <c r="J2636" s="13" t="s">
        <v>4977</v>
      </c>
      <c r="K2636" s="21">
        <f>1/COUNTIF(J:J,'Store Data - 2017'!$J2636)</f>
        <v>0.33333333333333331</v>
      </c>
      <c r="L2636" s="13" t="s">
        <v>48</v>
      </c>
      <c r="M2636" s="13" t="s">
        <v>26</v>
      </c>
      <c r="N2636" s="13" t="s">
        <v>220</v>
      </c>
      <c r="O2636" s="13" t="s">
        <v>50</v>
      </c>
      <c r="P2636" s="13">
        <v>75217</v>
      </c>
      <c r="Q2636" s="13" t="s">
        <v>51</v>
      </c>
      <c r="R2636" s="13" t="s">
        <v>1899</v>
      </c>
      <c r="S2636" s="13" t="s">
        <v>42</v>
      </c>
      <c r="T2636" s="13" t="s">
        <v>251</v>
      </c>
      <c r="U2636" s="13" t="s">
        <v>1900</v>
      </c>
      <c r="V2636" s="15">
        <v>298.11599999999999</v>
      </c>
      <c r="W2636" s="13">
        <v>6</v>
      </c>
      <c r="X2636" s="13">
        <v>0.3</v>
      </c>
      <c r="Y2636" s="15">
        <v>-4.2587999999999999</v>
      </c>
    </row>
    <row r="2637" spans="1:25" x14ac:dyDescent="0.3">
      <c r="A2637" s="16">
        <v>7934</v>
      </c>
      <c r="B2637" s="16" t="s">
        <v>5821</v>
      </c>
      <c r="C2637" s="21">
        <f>1/COUNTIF(B:B,'Store Data - 2017'!$B2637)</f>
        <v>0.14285714285714285</v>
      </c>
      <c r="D2637" s="17">
        <v>42964</v>
      </c>
      <c r="E2637" s="17">
        <v>42971</v>
      </c>
      <c r="F2637" s="22" t="str">
        <f>TEXT('Store Data - 2017'!$D2637,"mmmm")</f>
        <v>August</v>
      </c>
      <c r="G2637" s="22" t="str">
        <f>TEXT('Store Data - 2017'!$D2637,"dddd")</f>
        <v>Thursday</v>
      </c>
      <c r="H2637" s="16" t="s">
        <v>22</v>
      </c>
      <c r="I2637" s="16" t="s">
        <v>3574</v>
      </c>
      <c r="J2637" s="16" t="s">
        <v>3575</v>
      </c>
      <c r="K2637" s="21">
        <f>1/COUNTIF(J:J,'Store Data - 2017'!$J2637)</f>
        <v>7.1428571428571425E-2</v>
      </c>
      <c r="L2637" s="16" t="s">
        <v>57</v>
      </c>
      <c r="M2637" s="16" t="s">
        <v>26</v>
      </c>
      <c r="N2637" s="16" t="s">
        <v>2128</v>
      </c>
      <c r="O2637" s="16" t="s">
        <v>134</v>
      </c>
      <c r="P2637" s="16">
        <v>94513</v>
      </c>
      <c r="Q2637" s="16" t="s">
        <v>120</v>
      </c>
      <c r="R2637" s="16" t="s">
        <v>2222</v>
      </c>
      <c r="S2637" s="16" t="s">
        <v>31</v>
      </c>
      <c r="T2637" s="16" t="s">
        <v>180</v>
      </c>
      <c r="U2637" s="16" t="s">
        <v>1925</v>
      </c>
      <c r="V2637" s="18">
        <v>23.36</v>
      </c>
      <c r="W2637" s="16">
        <v>2</v>
      </c>
      <c r="X2637" s="16">
        <v>0</v>
      </c>
      <c r="Y2637" s="18">
        <v>11.68</v>
      </c>
    </row>
    <row r="2638" spans="1:25" x14ac:dyDescent="0.3">
      <c r="A2638" s="13">
        <v>7935</v>
      </c>
      <c r="B2638" s="13" t="s">
        <v>5821</v>
      </c>
      <c r="C2638" s="21">
        <f>1/COUNTIF(B:B,'Store Data - 2017'!$B2638)</f>
        <v>0.14285714285714285</v>
      </c>
      <c r="D2638" s="14">
        <v>42964</v>
      </c>
      <c r="E2638" s="14">
        <v>42971</v>
      </c>
      <c r="F2638" s="22" t="str">
        <f>TEXT('Store Data - 2017'!$D2638,"mmmm")</f>
        <v>August</v>
      </c>
      <c r="G2638" s="22" t="str">
        <f>TEXT('Store Data - 2017'!$D2638,"dddd")</f>
        <v>Thursday</v>
      </c>
      <c r="H2638" s="13" t="s">
        <v>22</v>
      </c>
      <c r="I2638" s="13" t="s">
        <v>3574</v>
      </c>
      <c r="J2638" s="13" t="s">
        <v>3575</v>
      </c>
      <c r="K2638" s="21">
        <f>1/COUNTIF(J:J,'Store Data - 2017'!$J2638)</f>
        <v>7.1428571428571425E-2</v>
      </c>
      <c r="L2638" s="13" t="s">
        <v>57</v>
      </c>
      <c r="M2638" s="13" t="s">
        <v>26</v>
      </c>
      <c r="N2638" s="13" t="s">
        <v>2128</v>
      </c>
      <c r="O2638" s="13" t="s">
        <v>134</v>
      </c>
      <c r="P2638" s="13">
        <v>94513</v>
      </c>
      <c r="Q2638" s="13" t="s">
        <v>120</v>
      </c>
      <c r="R2638" s="13" t="s">
        <v>1506</v>
      </c>
      <c r="S2638" s="13" t="s">
        <v>61</v>
      </c>
      <c r="T2638" s="13" t="s">
        <v>62</v>
      </c>
      <c r="U2638" s="13" t="s">
        <v>1507</v>
      </c>
      <c r="V2638" s="15">
        <v>71.975999999999999</v>
      </c>
      <c r="W2638" s="13">
        <v>3</v>
      </c>
      <c r="X2638" s="13">
        <v>0.2</v>
      </c>
      <c r="Y2638" s="15">
        <v>8.9969999999999999</v>
      </c>
    </row>
    <row r="2639" spans="1:25" x14ac:dyDescent="0.3">
      <c r="A2639" s="16">
        <v>7936</v>
      </c>
      <c r="B2639" s="16" t="s">
        <v>5821</v>
      </c>
      <c r="C2639" s="21">
        <f>1/COUNTIF(B:B,'Store Data - 2017'!$B2639)</f>
        <v>0.14285714285714285</v>
      </c>
      <c r="D2639" s="17">
        <v>42964</v>
      </c>
      <c r="E2639" s="17">
        <v>42971</v>
      </c>
      <c r="F2639" s="22" t="str">
        <f>TEXT('Store Data - 2017'!$D2639,"mmmm")</f>
        <v>August</v>
      </c>
      <c r="G2639" s="22" t="str">
        <f>TEXT('Store Data - 2017'!$D2639,"dddd")</f>
        <v>Thursday</v>
      </c>
      <c r="H2639" s="16" t="s">
        <v>22</v>
      </c>
      <c r="I2639" s="16" t="s">
        <v>3574</v>
      </c>
      <c r="J2639" s="16" t="s">
        <v>3575</v>
      </c>
      <c r="K2639" s="21">
        <f>1/COUNTIF(J:J,'Store Data - 2017'!$J2639)</f>
        <v>7.1428571428571425E-2</v>
      </c>
      <c r="L2639" s="16" t="s">
        <v>57</v>
      </c>
      <c r="M2639" s="16" t="s">
        <v>26</v>
      </c>
      <c r="N2639" s="16" t="s">
        <v>2128</v>
      </c>
      <c r="O2639" s="16" t="s">
        <v>134</v>
      </c>
      <c r="P2639" s="16">
        <v>94513</v>
      </c>
      <c r="Q2639" s="16" t="s">
        <v>120</v>
      </c>
      <c r="R2639" s="16" t="s">
        <v>1813</v>
      </c>
      <c r="S2639" s="16" t="s">
        <v>31</v>
      </c>
      <c r="T2639" s="16" t="s">
        <v>32</v>
      </c>
      <c r="U2639" s="16" t="s">
        <v>1814</v>
      </c>
      <c r="V2639" s="18">
        <v>8.56</v>
      </c>
      <c r="W2639" s="16">
        <v>2</v>
      </c>
      <c r="X2639" s="16">
        <v>0</v>
      </c>
      <c r="Y2639" s="18">
        <v>3.8519999999999999</v>
      </c>
    </row>
    <row r="2640" spans="1:25" x14ac:dyDescent="0.3">
      <c r="A2640" s="13">
        <v>7937</v>
      </c>
      <c r="B2640" s="13" t="s">
        <v>5821</v>
      </c>
      <c r="C2640" s="21">
        <f>1/COUNTIF(B:B,'Store Data - 2017'!$B2640)</f>
        <v>0.14285714285714285</v>
      </c>
      <c r="D2640" s="14">
        <v>42964</v>
      </c>
      <c r="E2640" s="14">
        <v>42971</v>
      </c>
      <c r="F2640" s="22" t="str">
        <f>TEXT('Store Data - 2017'!$D2640,"mmmm")</f>
        <v>August</v>
      </c>
      <c r="G2640" s="22" t="str">
        <f>TEXT('Store Data - 2017'!$D2640,"dddd")</f>
        <v>Thursday</v>
      </c>
      <c r="H2640" s="13" t="s">
        <v>22</v>
      </c>
      <c r="I2640" s="13" t="s">
        <v>3574</v>
      </c>
      <c r="J2640" s="13" t="s">
        <v>3575</v>
      </c>
      <c r="K2640" s="21">
        <f>1/COUNTIF(J:J,'Store Data - 2017'!$J2640)</f>
        <v>7.1428571428571425E-2</v>
      </c>
      <c r="L2640" s="13" t="s">
        <v>57</v>
      </c>
      <c r="M2640" s="13" t="s">
        <v>26</v>
      </c>
      <c r="N2640" s="13" t="s">
        <v>2128</v>
      </c>
      <c r="O2640" s="13" t="s">
        <v>134</v>
      </c>
      <c r="P2640" s="13">
        <v>94513</v>
      </c>
      <c r="Q2640" s="13" t="s">
        <v>120</v>
      </c>
      <c r="R2640" s="13" t="s">
        <v>2902</v>
      </c>
      <c r="S2640" s="13" t="s">
        <v>31</v>
      </c>
      <c r="T2640" s="13" t="s">
        <v>84</v>
      </c>
      <c r="U2640" s="13" t="s">
        <v>2903</v>
      </c>
      <c r="V2640" s="15">
        <v>13.92</v>
      </c>
      <c r="W2640" s="13">
        <v>3</v>
      </c>
      <c r="X2640" s="13">
        <v>0.2</v>
      </c>
      <c r="Y2640" s="15">
        <v>4.8719999999999999</v>
      </c>
    </row>
    <row r="2641" spans="1:25" x14ac:dyDescent="0.3">
      <c r="A2641" s="16">
        <v>7938</v>
      </c>
      <c r="B2641" s="16" t="s">
        <v>5821</v>
      </c>
      <c r="C2641" s="21">
        <f>1/COUNTIF(B:B,'Store Data - 2017'!$B2641)</f>
        <v>0.14285714285714285</v>
      </c>
      <c r="D2641" s="17">
        <v>42964</v>
      </c>
      <c r="E2641" s="17">
        <v>42971</v>
      </c>
      <c r="F2641" s="22" t="str">
        <f>TEXT('Store Data - 2017'!$D2641,"mmmm")</f>
        <v>August</v>
      </c>
      <c r="G2641" s="22" t="str">
        <f>TEXT('Store Data - 2017'!$D2641,"dddd")</f>
        <v>Thursday</v>
      </c>
      <c r="H2641" s="16" t="s">
        <v>22</v>
      </c>
      <c r="I2641" s="16" t="s">
        <v>3574</v>
      </c>
      <c r="J2641" s="16" t="s">
        <v>3575</v>
      </c>
      <c r="K2641" s="21">
        <f>1/COUNTIF(J:J,'Store Data - 2017'!$J2641)</f>
        <v>7.1428571428571425E-2</v>
      </c>
      <c r="L2641" s="16" t="s">
        <v>57</v>
      </c>
      <c r="M2641" s="16" t="s">
        <v>26</v>
      </c>
      <c r="N2641" s="16" t="s">
        <v>2128</v>
      </c>
      <c r="O2641" s="16" t="s">
        <v>134</v>
      </c>
      <c r="P2641" s="16">
        <v>94513</v>
      </c>
      <c r="Q2641" s="16" t="s">
        <v>120</v>
      </c>
      <c r="R2641" s="16" t="s">
        <v>189</v>
      </c>
      <c r="S2641" s="16" t="s">
        <v>31</v>
      </c>
      <c r="T2641" s="16" t="s">
        <v>190</v>
      </c>
      <c r="U2641" s="16" t="s">
        <v>191</v>
      </c>
      <c r="V2641" s="18">
        <v>2518.29</v>
      </c>
      <c r="W2641" s="16">
        <v>9</v>
      </c>
      <c r="X2641" s="16">
        <v>0</v>
      </c>
      <c r="Y2641" s="18">
        <v>654.75540000000001</v>
      </c>
    </row>
    <row r="2642" spans="1:25" x14ac:dyDescent="0.3">
      <c r="A2642" s="13">
        <v>7939</v>
      </c>
      <c r="B2642" s="13" t="s">
        <v>5821</v>
      </c>
      <c r="C2642" s="21">
        <f>1/COUNTIF(B:B,'Store Data - 2017'!$B2642)</f>
        <v>0.14285714285714285</v>
      </c>
      <c r="D2642" s="14">
        <v>42964</v>
      </c>
      <c r="E2642" s="14">
        <v>42971</v>
      </c>
      <c r="F2642" s="22" t="str">
        <f>TEXT('Store Data - 2017'!$D2642,"mmmm")</f>
        <v>August</v>
      </c>
      <c r="G2642" s="22" t="str">
        <f>TEXT('Store Data - 2017'!$D2642,"dddd")</f>
        <v>Thursday</v>
      </c>
      <c r="H2642" s="13" t="s">
        <v>22</v>
      </c>
      <c r="I2642" s="13" t="s">
        <v>3574</v>
      </c>
      <c r="J2642" s="13" t="s">
        <v>3575</v>
      </c>
      <c r="K2642" s="21">
        <f>1/COUNTIF(J:J,'Store Data - 2017'!$J2642)</f>
        <v>7.1428571428571425E-2</v>
      </c>
      <c r="L2642" s="13" t="s">
        <v>57</v>
      </c>
      <c r="M2642" s="13" t="s">
        <v>26</v>
      </c>
      <c r="N2642" s="13" t="s">
        <v>2128</v>
      </c>
      <c r="O2642" s="13" t="s">
        <v>134</v>
      </c>
      <c r="P2642" s="13">
        <v>94513</v>
      </c>
      <c r="Q2642" s="13" t="s">
        <v>120</v>
      </c>
      <c r="R2642" s="13" t="s">
        <v>4542</v>
      </c>
      <c r="S2642" s="13" t="s">
        <v>31</v>
      </c>
      <c r="T2642" s="13" t="s">
        <v>70</v>
      </c>
      <c r="U2642" s="13" t="s">
        <v>4543</v>
      </c>
      <c r="V2642" s="15">
        <v>540.57000000000005</v>
      </c>
      <c r="W2642" s="13">
        <v>3</v>
      </c>
      <c r="X2642" s="13">
        <v>0</v>
      </c>
      <c r="Y2642" s="15">
        <v>140.54820000000001</v>
      </c>
    </row>
    <row r="2643" spans="1:25" x14ac:dyDescent="0.3">
      <c r="A2643" s="16">
        <v>7940</v>
      </c>
      <c r="B2643" s="16" t="s">
        <v>5821</v>
      </c>
      <c r="C2643" s="21">
        <f>1/COUNTIF(B:B,'Store Data - 2017'!$B2643)</f>
        <v>0.14285714285714285</v>
      </c>
      <c r="D2643" s="17">
        <v>42964</v>
      </c>
      <c r="E2643" s="17">
        <v>42971</v>
      </c>
      <c r="F2643" s="22" t="str">
        <f>TEXT('Store Data - 2017'!$D2643,"mmmm")</f>
        <v>August</v>
      </c>
      <c r="G2643" s="22" t="str">
        <f>TEXT('Store Data - 2017'!$D2643,"dddd")</f>
        <v>Thursday</v>
      </c>
      <c r="H2643" s="16" t="s">
        <v>22</v>
      </c>
      <c r="I2643" s="16" t="s">
        <v>3574</v>
      </c>
      <c r="J2643" s="16" t="s">
        <v>3575</v>
      </c>
      <c r="K2643" s="21">
        <f>1/COUNTIF(J:J,'Store Data - 2017'!$J2643)</f>
        <v>7.1428571428571425E-2</v>
      </c>
      <c r="L2643" s="16" t="s">
        <v>57</v>
      </c>
      <c r="M2643" s="16" t="s">
        <v>26</v>
      </c>
      <c r="N2643" s="16" t="s">
        <v>2128</v>
      </c>
      <c r="O2643" s="16" t="s">
        <v>134</v>
      </c>
      <c r="P2643" s="16">
        <v>94513</v>
      </c>
      <c r="Q2643" s="16" t="s">
        <v>120</v>
      </c>
      <c r="R2643" s="16" t="s">
        <v>3929</v>
      </c>
      <c r="S2643" s="16" t="s">
        <v>31</v>
      </c>
      <c r="T2643" s="16" t="s">
        <v>84</v>
      </c>
      <c r="U2643" s="16" t="s">
        <v>3930</v>
      </c>
      <c r="V2643" s="18">
        <v>221.05600000000001</v>
      </c>
      <c r="W2643" s="16">
        <v>8</v>
      </c>
      <c r="X2643" s="16">
        <v>0.2</v>
      </c>
      <c r="Y2643" s="18">
        <v>77.369600000000005</v>
      </c>
    </row>
    <row r="2644" spans="1:25" x14ac:dyDescent="0.3">
      <c r="A2644" s="13">
        <v>7943</v>
      </c>
      <c r="B2644" s="13" t="s">
        <v>5822</v>
      </c>
      <c r="C2644" s="21">
        <f>1/COUNTIF(B:B,'Store Data - 2017'!$B2644)</f>
        <v>0.2</v>
      </c>
      <c r="D2644" s="14">
        <v>43094</v>
      </c>
      <c r="E2644" s="14">
        <v>43101</v>
      </c>
      <c r="F2644" s="22" t="str">
        <f>TEXT('Store Data - 2017'!$D2644,"mmmm")</f>
        <v>December</v>
      </c>
      <c r="G2644" s="22" t="str">
        <f>TEXT('Store Data - 2017'!$D2644,"dddd")</f>
        <v>Monday</v>
      </c>
      <c r="H2644" s="13" t="s">
        <v>22</v>
      </c>
      <c r="I2644" s="13" t="s">
        <v>926</v>
      </c>
      <c r="J2644" s="13" t="s">
        <v>927</v>
      </c>
      <c r="K2644" s="21">
        <f>1/COUNTIF(J:J,'Store Data - 2017'!$J2644)</f>
        <v>9.0909090909090912E-2</v>
      </c>
      <c r="L2644" s="13" t="s">
        <v>25</v>
      </c>
      <c r="M2644" s="13" t="s">
        <v>26</v>
      </c>
      <c r="N2644" s="13" t="s">
        <v>220</v>
      </c>
      <c r="O2644" s="13" t="s">
        <v>50</v>
      </c>
      <c r="P2644" s="13">
        <v>75081</v>
      </c>
      <c r="Q2644" s="13" t="s">
        <v>51</v>
      </c>
      <c r="R2644" s="13" t="s">
        <v>1004</v>
      </c>
      <c r="S2644" s="13" t="s">
        <v>31</v>
      </c>
      <c r="T2644" s="13" t="s">
        <v>84</v>
      </c>
      <c r="U2644" s="13" t="s">
        <v>1005</v>
      </c>
      <c r="V2644" s="15">
        <v>39.582000000000001</v>
      </c>
      <c r="W2644" s="13">
        <v>9</v>
      </c>
      <c r="X2644" s="13">
        <v>0.8</v>
      </c>
      <c r="Y2644" s="15">
        <v>-59.372999999999998</v>
      </c>
    </row>
    <row r="2645" spans="1:25" x14ac:dyDescent="0.3">
      <c r="A2645" s="16">
        <v>7944</v>
      </c>
      <c r="B2645" s="16" t="s">
        <v>5822</v>
      </c>
      <c r="C2645" s="21">
        <f>1/COUNTIF(B:B,'Store Data - 2017'!$B2645)</f>
        <v>0.2</v>
      </c>
      <c r="D2645" s="17">
        <v>43094</v>
      </c>
      <c r="E2645" s="17">
        <v>43101</v>
      </c>
      <c r="F2645" s="22" t="str">
        <f>TEXT('Store Data - 2017'!$D2645,"mmmm")</f>
        <v>December</v>
      </c>
      <c r="G2645" s="22" t="str">
        <f>TEXT('Store Data - 2017'!$D2645,"dddd")</f>
        <v>Monday</v>
      </c>
      <c r="H2645" s="16" t="s">
        <v>22</v>
      </c>
      <c r="I2645" s="16" t="s">
        <v>926</v>
      </c>
      <c r="J2645" s="16" t="s">
        <v>927</v>
      </c>
      <c r="K2645" s="21">
        <f>1/COUNTIF(J:J,'Store Data - 2017'!$J2645)</f>
        <v>9.0909090909090912E-2</v>
      </c>
      <c r="L2645" s="16" t="s">
        <v>25</v>
      </c>
      <c r="M2645" s="16" t="s">
        <v>26</v>
      </c>
      <c r="N2645" s="16" t="s">
        <v>220</v>
      </c>
      <c r="O2645" s="16" t="s">
        <v>50</v>
      </c>
      <c r="P2645" s="16">
        <v>75081</v>
      </c>
      <c r="Q2645" s="16" t="s">
        <v>51</v>
      </c>
      <c r="R2645" s="16" t="s">
        <v>2827</v>
      </c>
      <c r="S2645" s="16" t="s">
        <v>31</v>
      </c>
      <c r="T2645" s="16" t="s">
        <v>725</v>
      </c>
      <c r="U2645" s="16" t="s">
        <v>1183</v>
      </c>
      <c r="V2645" s="18">
        <v>44.688000000000002</v>
      </c>
      <c r="W2645" s="16">
        <v>7</v>
      </c>
      <c r="X2645" s="16">
        <v>0.2</v>
      </c>
      <c r="Y2645" s="18">
        <v>5.0274000000000001</v>
      </c>
    </row>
    <row r="2646" spans="1:25" x14ac:dyDescent="0.3">
      <c r="A2646" s="13">
        <v>7945</v>
      </c>
      <c r="B2646" s="13" t="s">
        <v>5822</v>
      </c>
      <c r="C2646" s="21">
        <f>1/COUNTIF(B:B,'Store Data - 2017'!$B2646)</f>
        <v>0.2</v>
      </c>
      <c r="D2646" s="14">
        <v>43094</v>
      </c>
      <c r="E2646" s="14">
        <v>43101</v>
      </c>
      <c r="F2646" s="22" t="str">
        <f>TEXT('Store Data - 2017'!$D2646,"mmmm")</f>
        <v>December</v>
      </c>
      <c r="G2646" s="22" t="str">
        <f>TEXT('Store Data - 2017'!$D2646,"dddd")</f>
        <v>Monday</v>
      </c>
      <c r="H2646" s="13" t="s">
        <v>22</v>
      </c>
      <c r="I2646" s="13" t="s">
        <v>926</v>
      </c>
      <c r="J2646" s="13" t="s">
        <v>927</v>
      </c>
      <c r="K2646" s="21">
        <f>1/COUNTIF(J:J,'Store Data - 2017'!$J2646)</f>
        <v>9.0909090909090912E-2</v>
      </c>
      <c r="L2646" s="13" t="s">
        <v>25</v>
      </c>
      <c r="M2646" s="13" t="s">
        <v>26</v>
      </c>
      <c r="N2646" s="13" t="s">
        <v>220</v>
      </c>
      <c r="O2646" s="13" t="s">
        <v>50</v>
      </c>
      <c r="P2646" s="13">
        <v>75081</v>
      </c>
      <c r="Q2646" s="13" t="s">
        <v>51</v>
      </c>
      <c r="R2646" s="13" t="s">
        <v>5613</v>
      </c>
      <c r="S2646" s="13" t="s">
        <v>31</v>
      </c>
      <c r="T2646" s="13" t="s">
        <v>146</v>
      </c>
      <c r="U2646" s="13" t="s">
        <v>5614</v>
      </c>
      <c r="V2646" s="15">
        <v>31.744</v>
      </c>
      <c r="W2646" s="13">
        <v>2</v>
      </c>
      <c r="X2646" s="13">
        <v>0.2</v>
      </c>
      <c r="Y2646" s="15">
        <v>2.3807999999999998</v>
      </c>
    </row>
    <row r="2647" spans="1:25" x14ac:dyDescent="0.3">
      <c r="A2647" s="16">
        <v>7946</v>
      </c>
      <c r="B2647" s="16" t="s">
        <v>5822</v>
      </c>
      <c r="C2647" s="21">
        <f>1/COUNTIF(B:B,'Store Data - 2017'!$B2647)</f>
        <v>0.2</v>
      </c>
      <c r="D2647" s="17">
        <v>43094</v>
      </c>
      <c r="E2647" s="17">
        <v>43101</v>
      </c>
      <c r="F2647" s="22" t="str">
        <f>TEXT('Store Data - 2017'!$D2647,"mmmm")</f>
        <v>December</v>
      </c>
      <c r="G2647" s="22" t="str">
        <f>TEXT('Store Data - 2017'!$D2647,"dddd")</f>
        <v>Monday</v>
      </c>
      <c r="H2647" s="16" t="s">
        <v>22</v>
      </c>
      <c r="I2647" s="16" t="s">
        <v>926</v>
      </c>
      <c r="J2647" s="16" t="s">
        <v>927</v>
      </c>
      <c r="K2647" s="21">
        <f>1/COUNTIF(J:J,'Store Data - 2017'!$J2647)</f>
        <v>9.0909090909090912E-2</v>
      </c>
      <c r="L2647" s="16" t="s">
        <v>25</v>
      </c>
      <c r="M2647" s="16" t="s">
        <v>26</v>
      </c>
      <c r="N2647" s="16" t="s">
        <v>220</v>
      </c>
      <c r="O2647" s="16" t="s">
        <v>50</v>
      </c>
      <c r="P2647" s="16">
        <v>75081</v>
      </c>
      <c r="Q2647" s="16" t="s">
        <v>51</v>
      </c>
      <c r="R2647" s="16" t="s">
        <v>1176</v>
      </c>
      <c r="S2647" s="16" t="s">
        <v>31</v>
      </c>
      <c r="T2647" s="16" t="s">
        <v>84</v>
      </c>
      <c r="U2647" s="16" t="s">
        <v>1177</v>
      </c>
      <c r="V2647" s="18">
        <v>40.98</v>
      </c>
      <c r="W2647" s="16">
        <v>5</v>
      </c>
      <c r="X2647" s="16">
        <v>0.8</v>
      </c>
      <c r="Y2647" s="18">
        <v>-65.567999999999998</v>
      </c>
    </row>
    <row r="2648" spans="1:25" x14ac:dyDescent="0.3">
      <c r="A2648" s="13">
        <v>7947</v>
      </c>
      <c r="B2648" s="13" t="s">
        <v>5822</v>
      </c>
      <c r="C2648" s="21">
        <f>1/COUNTIF(B:B,'Store Data - 2017'!$B2648)</f>
        <v>0.2</v>
      </c>
      <c r="D2648" s="14">
        <v>43094</v>
      </c>
      <c r="E2648" s="14">
        <v>43101</v>
      </c>
      <c r="F2648" s="22" t="str">
        <f>TEXT('Store Data - 2017'!$D2648,"mmmm")</f>
        <v>December</v>
      </c>
      <c r="G2648" s="22" t="str">
        <f>TEXT('Store Data - 2017'!$D2648,"dddd")</f>
        <v>Monday</v>
      </c>
      <c r="H2648" s="13" t="s">
        <v>22</v>
      </c>
      <c r="I2648" s="13" t="s">
        <v>926</v>
      </c>
      <c r="J2648" s="13" t="s">
        <v>927</v>
      </c>
      <c r="K2648" s="21">
        <f>1/COUNTIF(J:J,'Store Data - 2017'!$J2648)</f>
        <v>9.0909090909090912E-2</v>
      </c>
      <c r="L2648" s="13" t="s">
        <v>25</v>
      </c>
      <c r="M2648" s="13" t="s">
        <v>26</v>
      </c>
      <c r="N2648" s="13" t="s">
        <v>220</v>
      </c>
      <c r="O2648" s="13" t="s">
        <v>50</v>
      </c>
      <c r="P2648" s="13">
        <v>75081</v>
      </c>
      <c r="Q2648" s="13" t="s">
        <v>51</v>
      </c>
      <c r="R2648" s="13" t="s">
        <v>1714</v>
      </c>
      <c r="S2648" s="13" t="s">
        <v>31</v>
      </c>
      <c r="T2648" s="13" t="s">
        <v>84</v>
      </c>
      <c r="U2648" s="13" t="s">
        <v>1715</v>
      </c>
      <c r="V2648" s="15">
        <v>3.1680000000000001</v>
      </c>
      <c r="W2648" s="13">
        <v>3</v>
      </c>
      <c r="X2648" s="13">
        <v>0.8</v>
      </c>
      <c r="Y2648" s="15">
        <v>-5.0688000000000004</v>
      </c>
    </row>
    <row r="2649" spans="1:25" x14ac:dyDescent="0.3">
      <c r="A2649" s="16">
        <v>7956</v>
      </c>
      <c r="B2649" s="16" t="s">
        <v>5823</v>
      </c>
      <c r="C2649" s="21">
        <f>1/COUNTIF(B:B,'Store Data - 2017'!$B2649)</f>
        <v>0.16666666666666666</v>
      </c>
      <c r="D2649" s="17">
        <v>43013</v>
      </c>
      <c r="E2649" s="17">
        <v>43018</v>
      </c>
      <c r="F2649" s="22" t="str">
        <f>TEXT('Store Data - 2017'!$D2649,"mmmm")</f>
        <v>October</v>
      </c>
      <c r="G2649" s="22" t="str">
        <f>TEXT('Store Data - 2017'!$D2649,"dddd")</f>
        <v>Thursday</v>
      </c>
      <c r="H2649" s="16" t="s">
        <v>22</v>
      </c>
      <c r="I2649" s="16" t="s">
        <v>5207</v>
      </c>
      <c r="J2649" s="16" t="s">
        <v>5208</v>
      </c>
      <c r="K2649" s="21">
        <f>1/COUNTIF(J:J,'Store Data - 2017'!$J2649)</f>
        <v>0.1</v>
      </c>
      <c r="L2649" s="16" t="s">
        <v>57</v>
      </c>
      <c r="M2649" s="16" t="s">
        <v>26</v>
      </c>
      <c r="N2649" s="16" t="s">
        <v>5824</v>
      </c>
      <c r="O2649" s="16" t="s">
        <v>134</v>
      </c>
      <c r="P2649" s="16">
        <v>95928</v>
      </c>
      <c r="Q2649" s="16" t="s">
        <v>120</v>
      </c>
      <c r="R2649" s="16" t="s">
        <v>5825</v>
      </c>
      <c r="S2649" s="16" t="s">
        <v>42</v>
      </c>
      <c r="T2649" s="16" t="s">
        <v>43</v>
      </c>
      <c r="U2649" s="16" t="s">
        <v>5826</v>
      </c>
      <c r="V2649" s="18">
        <v>435.16800000000001</v>
      </c>
      <c r="W2649" s="16">
        <v>4</v>
      </c>
      <c r="X2649" s="16">
        <v>0.2</v>
      </c>
      <c r="Y2649" s="18">
        <v>-59.835599999999999</v>
      </c>
    </row>
    <row r="2650" spans="1:25" x14ac:dyDescent="0.3">
      <c r="A2650" s="13">
        <v>7957</v>
      </c>
      <c r="B2650" s="13" t="s">
        <v>5823</v>
      </c>
      <c r="C2650" s="21">
        <f>1/COUNTIF(B:B,'Store Data - 2017'!$B2650)</f>
        <v>0.16666666666666666</v>
      </c>
      <c r="D2650" s="14">
        <v>43013</v>
      </c>
      <c r="E2650" s="14">
        <v>43018</v>
      </c>
      <c r="F2650" s="22" t="str">
        <f>TEXT('Store Data - 2017'!$D2650,"mmmm")</f>
        <v>October</v>
      </c>
      <c r="G2650" s="22" t="str">
        <f>TEXT('Store Data - 2017'!$D2650,"dddd")</f>
        <v>Thursday</v>
      </c>
      <c r="H2650" s="13" t="s">
        <v>22</v>
      </c>
      <c r="I2650" s="13" t="s">
        <v>5207</v>
      </c>
      <c r="J2650" s="13" t="s">
        <v>5208</v>
      </c>
      <c r="K2650" s="21">
        <f>1/COUNTIF(J:J,'Store Data - 2017'!$J2650)</f>
        <v>0.1</v>
      </c>
      <c r="L2650" s="13" t="s">
        <v>57</v>
      </c>
      <c r="M2650" s="13" t="s">
        <v>26</v>
      </c>
      <c r="N2650" s="13" t="s">
        <v>5824</v>
      </c>
      <c r="O2650" s="13" t="s">
        <v>134</v>
      </c>
      <c r="P2650" s="13">
        <v>95928</v>
      </c>
      <c r="Q2650" s="13" t="s">
        <v>120</v>
      </c>
      <c r="R2650" s="13" t="s">
        <v>171</v>
      </c>
      <c r="S2650" s="13" t="s">
        <v>31</v>
      </c>
      <c r="T2650" s="13" t="s">
        <v>172</v>
      </c>
      <c r="U2650" s="13" t="s">
        <v>173</v>
      </c>
      <c r="V2650" s="15">
        <v>14.9</v>
      </c>
      <c r="W2650" s="13">
        <v>5</v>
      </c>
      <c r="X2650" s="13">
        <v>0</v>
      </c>
      <c r="Y2650" s="15">
        <v>6.8540000000000001</v>
      </c>
    </row>
    <row r="2651" spans="1:25" x14ac:dyDescent="0.3">
      <c r="A2651" s="16">
        <v>7958</v>
      </c>
      <c r="B2651" s="16" t="s">
        <v>5823</v>
      </c>
      <c r="C2651" s="21">
        <f>1/COUNTIF(B:B,'Store Data - 2017'!$B2651)</f>
        <v>0.16666666666666666</v>
      </c>
      <c r="D2651" s="17">
        <v>43013</v>
      </c>
      <c r="E2651" s="17">
        <v>43018</v>
      </c>
      <c r="F2651" s="22" t="str">
        <f>TEXT('Store Data - 2017'!$D2651,"mmmm")</f>
        <v>October</v>
      </c>
      <c r="G2651" s="22" t="str">
        <f>TEXT('Store Data - 2017'!$D2651,"dddd")</f>
        <v>Thursday</v>
      </c>
      <c r="H2651" s="16" t="s">
        <v>22</v>
      </c>
      <c r="I2651" s="16" t="s">
        <v>5207</v>
      </c>
      <c r="J2651" s="16" t="s">
        <v>5208</v>
      </c>
      <c r="K2651" s="21">
        <f>1/COUNTIF(J:J,'Store Data - 2017'!$J2651)</f>
        <v>0.1</v>
      </c>
      <c r="L2651" s="16" t="s">
        <v>57</v>
      </c>
      <c r="M2651" s="16" t="s">
        <v>26</v>
      </c>
      <c r="N2651" s="16" t="s">
        <v>5824</v>
      </c>
      <c r="O2651" s="16" t="s">
        <v>134</v>
      </c>
      <c r="P2651" s="16">
        <v>95928</v>
      </c>
      <c r="Q2651" s="16" t="s">
        <v>120</v>
      </c>
      <c r="R2651" s="16" t="s">
        <v>5827</v>
      </c>
      <c r="S2651" s="16" t="s">
        <v>31</v>
      </c>
      <c r="T2651" s="16" t="s">
        <v>190</v>
      </c>
      <c r="U2651" s="16" t="s">
        <v>5828</v>
      </c>
      <c r="V2651" s="18">
        <v>15.8</v>
      </c>
      <c r="W2651" s="16">
        <v>4</v>
      </c>
      <c r="X2651" s="16">
        <v>0</v>
      </c>
      <c r="Y2651" s="18">
        <v>4.1079999999999997</v>
      </c>
    </row>
    <row r="2652" spans="1:25" x14ac:dyDescent="0.3">
      <c r="A2652" s="13">
        <v>7959</v>
      </c>
      <c r="B2652" s="13" t="s">
        <v>5823</v>
      </c>
      <c r="C2652" s="21">
        <f>1/COUNTIF(B:B,'Store Data - 2017'!$B2652)</f>
        <v>0.16666666666666666</v>
      </c>
      <c r="D2652" s="14">
        <v>43013</v>
      </c>
      <c r="E2652" s="14">
        <v>43018</v>
      </c>
      <c r="F2652" s="22" t="str">
        <f>TEXT('Store Data - 2017'!$D2652,"mmmm")</f>
        <v>October</v>
      </c>
      <c r="G2652" s="22" t="str">
        <f>TEXT('Store Data - 2017'!$D2652,"dddd")</f>
        <v>Thursday</v>
      </c>
      <c r="H2652" s="13" t="s">
        <v>22</v>
      </c>
      <c r="I2652" s="13" t="s">
        <v>5207</v>
      </c>
      <c r="J2652" s="13" t="s">
        <v>5208</v>
      </c>
      <c r="K2652" s="21">
        <f>1/COUNTIF(J:J,'Store Data - 2017'!$J2652)</f>
        <v>0.1</v>
      </c>
      <c r="L2652" s="13" t="s">
        <v>57</v>
      </c>
      <c r="M2652" s="13" t="s">
        <v>26</v>
      </c>
      <c r="N2652" s="13" t="s">
        <v>5824</v>
      </c>
      <c r="O2652" s="13" t="s">
        <v>134</v>
      </c>
      <c r="P2652" s="13">
        <v>95928</v>
      </c>
      <c r="Q2652" s="13" t="s">
        <v>120</v>
      </c>
      <c r="R2652" s="13" t="s">
        <v>5829</v>
      </c>
      <c r="S2652" s="13" t="s">
        <v>42</v>
      </c>
      <c r="T2652" s="13" t="s">
        <v>87</v>
      </c>
      <c r="U2652" s="13" t="s">
        <v>5830</v>
      </c>
      <c r="V2652" s="15">
        <v>72.900000000000006</v>
      </c>
      <c r="W2652" s="13">
        <v>5</v>
      </c>
      <c r="X2652" s="13">
        <v>0</v>
      </c>
      <c r="Y2652" s="15">
        <v>26.972999999999999</v>
      </c>
    </row>
    <row r="2653" spans="1:25" x14ac:dyDescent="0.3">
      <c r="A2653" s="16">
        <v>7960</v>
      </c>
      <c r="B2653" s="16" t="s">
        <v>5823</v>
      </c>
      <c r="C2653" s="21">
        <f>1/COUNTIF(B:B,'Store Data - 2017'!$B2653)</f>
        <v>0.16666666666666666</v>
      </c>
      <c r="D2653" s="17">
        <v>43013</v>
      </c>
      <c r="E2653" s="17">
        <v>43018</v>
      </c>
      <c r="F2653" s="22" t="str">
        <f>TEXT('Store Data - 2017'!$D2653,"mmmm")</f>
        <v>October</v>
      </c>
      <c r="G2653" s="22" t="str">
        <f>TEXT('Store Data - 2017'!$D2653,"dddd")</f>
        <v>Thursday</v>
      </c>
      <c r="H2653" s="16" t="s">
        <v>22</v>
      </c>
      <c r="I2653" s="16" t="s">
        <v>5207</v>
      </c>
      <c r="J2653" s="16" t="s">
        <v>5208</v>
      </c>
      <c r="K2653" s="21">
        <f>1/COUNTIF(J:J,'Store Data - 2017'!$J2653)</f>
        <v>0.1</v>
      </c>
      <c r="L2653" s="16" t="s">
        <v>57</v>
      </c>
      <c r="M2653" s="16" t="s">
        <v>26</v>
      </c>
      <c r="N2653" s="16" t="s">
        <v>5824</v>
      </c>
      <c r="O2653" s="16" t="s">
        <v>134</v>
      </c>
      <c r="P2653" s="16">
        <v>95928</v>
      </c>
      <c r="Q2653" s="16" t="s">
        <v>120</v>
      </c>
      <c r="R2653" s="16" t="s">
        <v>5497</v>
      </c>
      <c r="S2653" s="16" t="s">
        <v>42</v>
      </c>
      <c r="T2653" s="16" t="s">
        <v>251</v>
      </c>
      <c r="U2653" s="16" t="s">
        <v>3279</v>
      </c>
      <c r="V2653" s="18">
        <v>206.352</v>
      </c>
      <c r="W2653" s="16">
        <v>3</v>
      </c>
      <c r="X2653" s="16">
        <v>0.2</v>
      </c>
      <c r="Y2653" s="18">
        <v>5.1588000000000003</v>
      </c>
    </row>
    <row r="2654" spans="1:25" x14ac:dyDescent="0.3">
      <c r="A2654" s="13">
        <v>7961</v>
      </c>
      <c r="B2654" s="13" t="s">
        <v>5823</v>
      </c>
      <c r="C2654" s="21">
        <f>1/COUNTIF(B:B,'Store Data - 2017'!$B2654)</f>
        <v>0.16666666666666666</v>
      </c>
      <c r="D2654" s="14">
        <v>43013</v>
      </c>
      <c r="E2654" s="14">
        <v>43018</v>
      </c>
      <c r="F2654" s="22" t="str">
        <f>TEXT('Store Data - 2017'!$D2654,"mmmm")</f>
        <v>October</v>
      </c>
      <c r="G2654" s="22" t="str">
        <f>TEXT('Store Data - 2017'!$D2654,"dddd")</f>
        <v>Thursday</v>
      </c>
      <c r="H2654" s="13" t="s">
        <v>22</v>
      </c>
      <c r="I2654" s="13" t="s">
        <v>5207</v>
      </c>
      <c r="J2654" s="13" t="s">
        <v>5208</v>
      </c>
      <c r="K2654" s="21">
        <f>1/COUNTIF(J:J,'Store Data - 2017'!$J2654)</f>
        <v>0.1</v>
      </c>
      <c r="L2654" s="13" t="s">
        <v>57</v>
      </c>
      <c r="M2654" s="13" t="s">
        <v>26</v>
      </c>
      <c r="N2654" s="13" t="s">
        <v>5824</v>
      </c>
      <c r="O2654" s="13" t="s">
        <v>134</v>
      </c>
      <c r="P2654" s="13">
        <v>95928</v>
      </c>
      <c r="Q2654" s="13" t="s">
        <v>120</v>
      </c>
      <c r="R2654" s="13" t="s">
        <v>2420</v>
      </c>
      <c r="S2654" s="13" t="s">
        <v>61</v>
      </c>
      <c r="T2654" s="13" t="s">
        <v>62</v>
      </c>
      <c r="U2654" s="13" t="s">
        <v>2421</v>
      </c>
      <c r="V2654" s="15">
        <v>7.992</v>
      </c>
      <c r="W2654" s="13">
        <v>1</v>
      </c>
      <c r="X2654" s="13">
        <v>0.2</v>
      </c>
      <c r="Y2654" s="15">
        <v>2.6972999999999998</v>
      </c>
    </row>
    <row r="2655" spans="1:25" x14ac:dyDescent="0.3">
      <c r="A2655" s="16">
        <v>7962</v>
      </c>
      <c r="B2655" s="16" t="s">
        <v>5831</v>
      </c>
      <c r="C2655" s="21">
        <f>1/COUNTIF(B:B,'Store Data - 2017'!$B2655)</f>
        <v>0.2</v>
      </c>
      <c r="D2655" s="17">
        <v>43057</v>
      </c>
      <c r="E2655" s="17">
        <v>43062</v>
      </c>
      <c r="F2655" s="22" t="str">
        <f>TEXT('Store Data - 2017'!$D2655,"mmmm")</f>
        <v>November</v>
      </c>
      <c r="G2655" s="22" t="str">
        <f>TEXT('Store Data - 2017'!$D2655,"dddd")</f>
        <v>Saturday</v>
      </c>
      <c r="H2655" s="16" t="s">
        <v>35</v>
      </c>
      <c r="I2655" s="16" t="s">
        <v>5832</v>
      </c>
      <c r="J2655" s="16" t="s">
        <v>5833</v>
      </c>
      <c r="K2655" s="21">
        <f>1/COUNTIF(J:J,'Store Data - 2017'!$J2655)</f>
        <v>0.14285714285714285</v>
      </c>
      <c r="L2655" s="16" t="s">
        <v>57</v>
      </c>
      <c r="M2655" s="16" t="s">
        <v>26</v>
      </c>
      <c r="N2655" s="16" t="s">
        <v>3710</v>
      </c>
      <c r="O2655" s="16" t="s">
        <v>68</v>
      </c>
      <c r="P2655" s="16">
        <v>33023</v>
      </c>
      <c r="Q2655" s="16" t="s">
        <v>29</v>
      </c>
      <c r="R2655" s="16" t="s">
        <v>3176</v>
      </c>
      <c r="S2655" s="16" t="s">
        <v>31</v>
      </c>
      <c r="T2655" s="16" t="s">
        <v>70</v>
      </c>
      <c r="U2655" s="16" t="s">
        <v>3177</v>
      </c>
      <c r="V2655" s="18">
        <v>81.36</v>
      </c>
      <c r="W2655" s="16">
        <v>5</v>
      </c>
      <c r="X2655" s="16">
        <v>0.2</v>
      </c>
      <c r="Y2655" s="18">
        <v>-19.323</v>
      </c>
    </row>
    <row r="2656" spans="1:25" x14ac:dyDescent="0.3">
      <c r="A2656" s="13">
        <v>7963</v>
      </c>
      <c r="B2656" s="13" t="s">
        <v>5831</v>
      </c>
      <c r="C2656" s="21">
        <f>1/COUNTIF(B:B,'Store Data - 2017'!$B2656)</f>
        <v>0.2</v>
      </c>
      <c r="D2656" s="14">
        <v>43057</v>
      </c>
      <c r="E2656" s="14">
        <v>43062</v>
      </c>
      <c r="F2656" s="22" t="str">
        <f>TEXT('Store Data - 2017'!$D2656,"mmmm")</f>
        <v>November</v>
      </c>
      <c r="G2656" s="22" t="str">
        <f>TEXT('Store Data - 2017'!$D2656,"dddd")</f>
        <v>Saturday</v>
      </c>
      <c r="H2656" s="13" t="s">
        <v>35</v>
      </c>
      <c r="I2656" s="13" t="s">
        <v>5832</v>
      </c>
      <c r="J2656" s="13" t="s">
        <v>5833</v>
      </c>
      <c r="K2656" s="21">
        <f>1/COUNTIF(J:J,'Store Data - 2017'!$J2656)</f>
        <v>0.14285714285714285</v>
      </c>
      <c r="L2656" s="13" t="s">
        <v>57</v>
      </c>
      <c r="M2656" s="13" t="s">
        <v>26</v>
      </c>
      <c r="N2656" s="13" t="s">
        <v>3710</v>
      </c>
      <c r="O2656" s="13" t="s">
        <v>68</v>
      </c>
      <c r="P2656" s="13">
        <v>33023</v>
      </c>
      <c r="Q2656" s="13" t="s">
        <v>29</v>
      </c>
      <c r="R2656" s="13" t="s">
        <v>1598</v>
      </c>
      <c r="S2656" s="13" t="s">
        <v>31</v>
      </c>
      <c r="T2656" s="13" t="s">
        <v>84</v>
      </c>
      <c r="U2656" s="13" t="s">
        <v>1599</v>
      </c>
      <c r="V2656" s="15">
        <v>20.231999999999999</v>
      </c>
      <c r="W2656" s="13">
        <v>8</v>
      </c>
      <c r="X2656" s="13">
        <v>0.7</v>
      </c>
      <c r="Y2656" s="15">
        <v>-16.185600000000001</v>
      </c>
    </row>
    <row r="2657" spans="1:25" x14ac:dyDescent="0.3">
      <c r="A2657" s="16">
        <v>7964</v>
      </c>
      <c r="B2657" s="16" t="s">
        <v>5831</v>
      </c>
      <c r="C2657" s="21">
        <f>1/COUNTIF(B:B,'Store Data - 2017'!$B2657)</f>
        <v>0.2</v>
      </c>
      <c r="D2657" s="17">
        <v>43057</v>
      </c>
      <c r="E2657" s="17">
        <v>43062</v>
      </c>
      <c r="F2657" s="22" t="str">
        <f>TEXT('Store Data - 2017'!$D2657,"mmmm")</f>
        <v>November</v>
      </c>
      <c r="G2657" s="22" t="str">
        <f>TEXT('Store Data - 2017'!$D2657,"dddd")</f>
        <v>Saturday</v>
      </c>
      <c r="H2657" s="16" t="s">
        <v>35</v>
      </c>
      <c r="I2657" s="16" t="s">
        <v>5832</v>
      </c>
      <c r="J2657" s="16" t="s">
        <v>5833</v>
      </c>
      <c r="K2657" s="21">
        <f>1/COUNTIF(J:J,'Store Data - 2017'!$J2657)</f>
        <v>0.14285714285714285</v>
      </c>
      <c r="L2657" s="16" t="s">
        <v>57</v>
      </c>
      <c r="M2657" s="16" t="s">
        <v>26</v>
      </c>
      <c r="N2657" s="16" t="s">
        <v>3710</v>
      </c>
      <c r="O2657" s="16" t="s">
        <v>68</v>
      </c>
      <c r="P2657" s="16">
        <v>33023</v>
      </c>
      <c r="Q2657" s="16" t="s">
        <v>29</v>
      </c>
      <c r="R2657" s="16" t="s">
        <v>195</v>
      </c>
      <c r="S2657" s="16" t="s">
        <v>31</v>
      </c>
      <c r="T2657" s="16" t="s">
        <v>190</v>
      </c>
      <c r="U2657" s="16" t="s">
        <v>196</v>
      </c>
      <c r="V2657" s="18">
        <v>389.05599999999998</v>
      </c>
      <c r="W2657" s="16">
        <v>4</v>
      </c>
      <c r="X2657" s="16">
        <v>0.2</v>
      </c>
      <c r="Y2657" s="18">
        <v>48.631999999999998</v>
      </c>
    </row>
    <row r="2658" spans="1:25" x14ac:dyDescent="0.3">
      <c r="A2658" s="13">
        <v>7965</v>
      </c>
      <c r="B2658" s="13" t="s">
        <v>5831</v>
      </c>
      <c r="C2658" s="21">
        <f>1/COUNTIF(B:B,'Store Data - 2017'!$B2658)</f>
        <v>0.2</v>
      </c>
      <c r="D2658" s="14">
        <v>43057</v>
      </c>
      <c r="E2658" s="14">
        <v>43062</v>
      </c>
      <c r="F2658" s="22" t="str">
        <f>TEXT('Store Data - 2017'!$D2658,"mmmm")</f>
        <v>November</v>
      </c>
      <c r="G2658" s="22" t="str">
        <f>TEXT('Store Data - 2017'!$D2658,"dddd")</f>
        <v>Saturday</v>
      </c>
      <c r="H2658" s="13" t="s">
        <v>35</v>
      </c>
      <c r="I2658" s="13" t="s">
        <v>5832</v>
      </c>
      <c r="J2658" s="13" t="s">
        <v>5833</v>
      </c>
      <c r="K2658" s="21">
        <f>1/COUNTIF(J:J,'Store Data - 2017'!$J2658)</f>
        <v>0.14285714285714285</v>
      </c>
      <c r="L2658" s="13" t="s">
        <v>57</v>
      </c>
      <c r="M2658" s="13" t="s">
        <v>26</v>
      </c>
      <c r="N2658" s="13" t="s">
        <v>3710</v>
      </c>
      <c r="O2658" s="13" t="s">
        <v>68</v>
      </c>
      <c r="P2658" s="13">
        <v>33023</v>
      </c>
      <c r="Q2658" s="13" t="s">
        <v>29</v>
      </c>
      <c r="R2658" s="13" t="s">
        <v>4754</v>
      </c>
      <c r="S2658" s="13" t="s">
        <v>31</v>
      </c>
      <c r="T2658" s="13" t="s">
        <v>32</v>
      </c>
      <c r="U2658" s="13" t="s">
        <v>4755</v>
      </c>
      <c r="V2658" s="15">
        <v>20.736000000000001</v>
      </c>
      <c r="W2658" s="13">
        <v>4</v>
      </c>
      <c r="X2658" s="13">
        <v>0.2</v>
      </c>
      <c r="Y2658" s="15">
        <v>7.2576000000000001</v>
      </c>
    </row>
    <row r="2659" spans="1:25" x14ac:dyDescent="0.3">
      <c r="A2659" s="16">
        <v>7966</v>
      </c>
      <c r="B2659" s="16" t="s">
        <v>5831</v>
      </c>
      <c r="C2659" s="21">
        <f>1/COUNTIF(B:B,'Store Data - 2017'!$B2659)</f>
        <v>0.2</v>
      </c>
      <c r="D2659" s="17">
        <v>43057</v>
      </c>
      <c r="E2659" s="17">
        <v>43062</v>
      </c>
      <c r="F2659" s="22" t="str">
        <f>TEXT('Store Data - 2017'!$D2659,"mmmm")</f>
        <v>November</v>
      </c>
      <c r="G2659" s="22" t="str">
        <f>TEXT('Store Data - 2017'!$D2659,"dddd")</f>
        <v>Saturday</v>
      </c>
      <c r="H2659" s="16" t="s">
        <v>35</v>
      </c>
      <c r="I2659" s="16" t="s">
        <v>5832</v>
      </c>
      <c r="J2659" s="16" t="s">
        <v>5833</v>
      </c>
      <c r="K2659" s="21">
        <f>1/COUNTIF(J:J,'Store Data - 2017'!$J2659)</f>
        <v>0.14285714285714285</v>
      </c>
      <c r="L2659" s="16" t="s">
        <v>57</v>
      </c>
      <c r="M2659" s="16" t="s">
        <v>26</v>
      </c>
      <c r="N2659" s="16" t="s">
        <v>3710</v>
      </c>
      <c r="O2659" s="16" t="s">
        <v>68</v>
      </c>
      <c r="P2659" s="16">
        <v>33023</v>
      </c>
      <c r="Q2659" s="16" t="s">
        <v>29</v>
      </c>
      <c r="R2659" s="16" t="s">
        <v>5834</v>
      </c>
      <c r="S2659" s="16" t="s">
        <v>31</v>
      </c>
      <c r="T2659" s="16" t="s">
        <v>32</v>
      </c>
      <c r="U2659" s="16" t="s">
        <v>5835</v>
      </c>
      <c r="V2659" s="18">
        <v>41.472000000000001</v>
      </c>
      <c r="W2659" s="16">
        <v>8</v>
      </c>
      <c r="X2659" s="16">
        <v>0.2</v>
      </c>
      <c r="Y2659" s="18">
        <v>14.5152</v>
      </c>
    </row>
    <row r="2660" spans="1:25" x14ac:dyDescent="0.3">
      <c r="A2660" s="13">
        <v>7984</v>
      </c>
      <c r="B2660" s="13" t="s">
        <v>5836</v>
      </c>
      <c r="C2660" s="21">
        <f>1/COUNTIF(B:B,'Store Data - 2017'!$B2660)</f>
        <v>0.5</v>
      </c>
      <c r="D2660" s="14">
        <v>42757</v>
      </c>
      <c r="E2660" s="14">
        <v>42760</v>
      </c>
      <c r="F2660" s="22" t="str">
        <f>TEXT('Store Data - 2017'!$D2660,"mmmm")</f>
        <v>January</v>
      </c>
      <c r="G2660" s="22" t="str">
        <f>TEXT('Store Data - 2017'!$D2660,"dddd")</f>
        <v>Sunday</v>
      </c>
      <c r="H2660" s="13" t="s">
        <v>35</v>
      </c>
      <c r="I2660" s="13" t="s">
        <v>1964</v>
      </c>
      <c r="J2660" s="13" t="s">
        <v>1965</v>
      </c>
      <c r="K2660" s="21">
        <f>1/COUNTIF(J:J,'Store Data - 2017'!$J2660)</f>
        <v>0.25</v>
      </c>
      <c r="L2660" s="13" t="s">
        <v>57</v>
      </c>
      <c r="M2660" s="13" t="s">
        <v>26</v>
      </c>
      <c r="N2660" s="13" t="s">
        <v>94</v>
      </c>
      <c r="O2660" s="13" t="s">
        <v>59</v>
      </c>
      <c r="P2660" s="13">
        <v>60623</v>
      </c>
      <c r="Q2660" s="13" t="s">
        <v>51</v>
      </c>
      <c r="R2660" s="13" t="s">
        <v>2450</v>
      </c>
      <c r="S2660" s="13" t="s">
        <v>31</v>
      </c>
      <c r="T2660" s="13" t="s">
        <v>172</v>
      </c>
      <c r="U2660" s="13" t="s">
        <v>173</v>
      </c>
      <c r="V2660" s="15">
        <v>15.12</v>
      </c>
      <c r="W2660" s="13">
        <v>5</v>
      </c>
      <c r="X2660" s="13">
        <v>0.2</v>
      </c>
      <c r="Y2660" s="15">
        <v>4.9139999999999997</v>
      </c>
    </row>
    <row r="2661" spans="1:25" x14ac:dyDescent="0.3">
      <c r="A2661" s="16">
        <v>7985</v>
      </c>
      <c r="B2661" s="16" t="s">
        <v>5836</v>
      </c>
      <c r="C2661" s="21">
        <f>1/COUNTIF(B:B,'Store Data - 2017'!$B2661)</f>
        <v>0.5</v>
      </c>
      <c r="D2661" s="17">
        <v>42757</v>
      </c>
      <c r="E2661" s="17">
        <v>42760</v>
      </c>
      <c r="F2661" s="22" t="str">
        <f>TEXT('Store Data - 2017'!$D2661,"mmmm")</f>
        <v>January</v>
      </c>
      <c r="G2661" s="22" t="str">
        <f>TEXT('Store Data - 2017'!$D2661,"dddd")</f>
        <v>Sunday</v>
      </c>
      <c r="H2661" s="16" t="s">
        <v>35</v>
      </c>
      <c r="I2661" s="16" t="s">
        <v>1964</v>
      </c>
      <c r="J2661" s="16" t="s">
        <v>1965</v>
      </c>
      <c r="K2661" s="21">
        <f>1/COUNTIF(J:J,'Store Data - 2017'!$J2661)</f>
        <v>0.25</v>
      </c>
      <c r="L2661" s="16" t="s">
        <v>57</v>
      </c>
      <c r="M2661" s="16" t="s">
        <v>26</v>
      </c>
      <c r="N2661" s="16" t="s">
        <v>94</v>
      </c>
      <c r="O2661" s="16" t="s">
        <v>59</v>
      </c>
      <c r="P2661" s="16">
        <v>60623</v>
      </c>
      <c r="Q2661" s="16" t="s">
        <v>51</v>
      </c>
      <c r="R2661" s="16" t="s">
        <v>4162</v>
      </c>
      <c r="S2661" s="16" t="s">
        <v>31</v>
      </c>
      <c r="T2661" s="16" t="s">
        <v>146</v>
      </c>
      <c r="U2661" s="16" t="s">
        <v>4163</v>
      </c>
      <c r="V2661" s="18">
        <v>7.8719999999999999</v>
      </c>
      <c r="W2661" s="16">
        <v>3</v>
      </c>
      <c r="X2661" s="16">
        <v>0.2</v>
      </c>
      <c r="Y2661" s="18">
        <v>0.88560000000000005</v>
      </c>
    </row>
    <row r="2662" spans="1:25" x14ac:dyDescent="0.3">
      <c r="A2662" s="13">
        <v>7997</v>
      </c>
      <c r="B2662" s="13" t="s">
        <v>5837</v>
      </c>
      <c r="C2662" s="21">
        <f>1/COUNTIF(B:B,'Store Data - 2017'!$B2662)</f>
        <v>0.5</v>
      </c>
      <c r="D2662" s="14">
        <v>43042</v>
      </c>
      <c r="E2662" s="14">
        <v>43044</v>
      </c>
      <c r="F2662" s="22" t="str">
        <f>TEXT('Store Data - 2017'!$D2662,"mmmm")</f>
        <v>November</v>
      </c>
      <c r="G2662" s="22" t="str">
        <f>TEXT('Store Data - 2017'!$D2662,"dddd")</f>
        <v>Friday</v>
      </c>
      <c r="H2662" s="13" t="s">
        <v>80</v>
      </c>
      <c r="I2662" s="13" t="s">
        <v>5838</v>
      </c>
      <c r="J2662" s="13" t="s">
        <v>5839</v>
      </c>
      <c r="K2662" s="21">
        <f>1/COUNTIF(J:J,'Store Data - 2017'!$J2662)</f>
        <v>0.5</v>
      </c>
      <c r="L2662" s="13" t="s">
        <v>48</v>
      </c>
      <c r="M2662" s="13" t="s">
        <v>26</v>
      </c>
      <c r="N2662" s="13" t="s">
        <v>876</v>
      </c>
      <c r="O2662" s="13" t="s">
        <v>134</v>
      </c>
      <c r="P2662" s="13">
        <v>92037</v>
      </c>
      <c r="Q2662" s="13" t="s">
        <v>120</v>
      </c>
      <c r="R2662" s="13" t="s">
        <v>1265</v>
      </c>
      <c r="S2662" s="13" t="s">
        <v>61</v>
      </c>
      <c r="T2662" s="13" t="s">
        <v>110</v>
      </c>
      <c r="U2662" s="13" t="s">
        <v>1266</v>
      </c>
      <c r="V2662" s="15">
        <v>199.75</v>
      </c>
      <c r="W2662" s="13">
        <v>5</v>
      </c>
      <c r="X2662" s="13">
        <v>0</v>
      </c>
      <c r="Y2662" s="15">
        <v>87.89</v>
      </c>
    </row>
    <row r="2663" spans="1:25" x14ac:dyDescent="0.3">
      <c r="A2663" s="16">
        <v>7998</v>
      </c>
      <c r="B2663" s="16" t="s">
        <v>5837</v>
      </c>
      <c r="C2663" s="21">
        <f>1/COUNTIF(B:B,'Store Data - 2017'!$B2663)</f>
        <v>0.5</v>
      </c>
      <c r="D2663" s="17">
        <v>43042</v>
      </c>
      <c r="E2663" s="17">
        <v>43044</v>
      </c>
      <c r="F2663" s="22" t="str">
        <f>TEXT('Store Data - 2017'!$D2663,"mmmm")</f>
        <v>November</v>
      </c>
      <c r="G2663" s="22" t="str">
        <f>TEXT('Store Data - 2017'!$D2663,"dddd")</f>
        <v>Friday</v>
      </c>
      <c r="H2663" s="16" t="s">
        <v>80</v>
      </c>
      <c r="I2663" s="16" t="s">
        <v>5838</v>
      </c>
      <c r="J2663" s="16" t="s">
        <v>5839</v>
      </c>
      <c r="K2663" s="21">
        <f>1/COUNTIF(J:J,'Store Data - 2017'!$J2663)</f>
        <v>0.5</v>
      </c>
      <c r="L2663" s="16" t="s">
        <v>48</v>
      </c>
      <c r="M2663" s="16" t="s">
        <v>26</v>
      </c>
      <c r="N2663" s="16" t="s">
        <v>876</v>
      </c>
      <c r="O2663" s="16" t="s">
        <v>134</v>
      </c>
      <c r="P2663" s="16">
        <v>92037</v>
      </c>
      <c r="Q2663" s="16" t="s">
        <v>120</v>
      </c>
      <c r="R2663" s="16" t="s">
        <v>4033</v>
      </c>
      <c r="S2663" s="16" t="s">
        <v>42</v>
      </c>
      <c r="T2663" s="16" t="s">
        <v>251</v>
      </c>
      <c r="U2663" s="16" t="s">
        <v>4034</v>
      </c>
      <c r="V2663" s="18">
        <v>1673.184</v>
      </c>
      <c r="W2663" s="16">
        <v>12</v>
      </c>
      <c r="X2663" s="16">
        <v>0.2</v>
      </c>
      <c r="Y2663" s="18">
        <v>20.9148</v>
      </c>
    </row>
    <row r="2664" spans="1:25" x14ac:dyDescent="0.3">
      <c r="A2664" s="13">
        <v>8013</v>
      </c>
      <c r="B2664" s="13" t="s">
        <v>5840</v>
      </c>
      <c r="C2664" s="21">
        <f>1/COUNTIF(B:B,'Store Data - 2017'!$B2664)</f>
        <v>0.25</v>
      </c>
      <c r="D2664" s="14">
        <v>42880</v>
      </c>
      <c r="E2664" s="14">
        <v>42880</v>
      </c>
      <c r="F2664" s="22" t="str">
        <f>TEXT('Store Data - 2017'!$D2664,"mmmm")</f>
        <v>May</v>
      </c>
      <c r="G2664" s="22" t="str">
        <f>TEXT('Store Data - 2017'!$D2664,"dddd")</f>
        <v>Thursday</v>
      </c>
      <c r="H2664" s="13" t="s">
        <v>760</v>
      </c>
      <c r="I2664" s="13" t="s">
        <v>5841</v>
      </c>
      <c r="J2664" s="13" t="s">
        <v>5842</v>
      </c>
      <c r="K2664" s="21">
        <f>1/COUNTIF(J:J,'Store Data - 2017'!$J2664)</f>
        <v>0.16666666666666666</v>
      </c>
      <c r="L2664" s="13" t="s">
        <v>25</v>
      </c>
      <c r="M2664" s="13" t="s">
        <v>26</v>
      </c>
      <c r="N2664" s="13" t="s">
        <v>126</v>
      </c>
      <c r="O2664" s="13" t="s">
        <v>127</v>
      </c>
      <c r="P2664" s="13">
        <v>10009</v>
      </c>
      <c r="Q2664" s="13" t="s">
        <v>40</v>
      </c>
      <c r="R2664" s="13" t="s">
        <v>5682</v>
      </c>
      <c r="S2664" s="13" t="s">
        <v>31</v>
      </c>
      <c r="T2664" s="13" t="s">
        <v>84</v>
      </c>
      <c r="U2664" s="13" t="s">
        <v>5683</v>
      </c>
      <c r="V2664" s="15">
        <v>663.92</v>
      </c>
      <c r="W2664" s="13">
        <v>5</v>
      </c>
      <c r="X2664" s="13">
        <v>0.2</v>
      </c>
      <c r="Y2664" s="15">
        <v>207.47499999999999</v>
      </c>
    </row>
    <row r="2665" spans="1:25" x14ac:dyDescent="0.3">
      <c r="A2665" s="16">
        <v>8014</v>
      </c>
      <c r="B2665" s="16" t="s">
        <v>5840</v>
      </c>
      <c r="C2665" s="21">
        <f>1/COUNTIF(B:B,'Store Data - 2017'!$B2665)</f>
        <v>0.25</v>
      </c>
      <c r="D2665" s="17">
        <v>42880</v>
      </c>
      <c r="E2665" s="17">
        <v>42880</v>
      </c>
      <c r="F2665" s="22" t="str">
        <f>TEXT('Store Data - 2017'!$D2665,"mmmm")</f>
        <v>May</v>
      </c>
      <c r="G2665" s="22" t="str">
        <f>TEXT('Store Data - 2017'!$D2665,"dddd")</f>
        <v>Thursday</v>
      </c>
      <c r="H2665" s="16" t="s">
        <v>760</v>
      </c>
      <c r="I2665" s="16" t="s">
        <v>5841</v>
      </c>
      <c r="J2665" s="16" t="s">
        <v>5842</v>
      </c>
      <c r="K2665" s="21">
        <f>1/COUNTIF(J:J,'Store Data - 2017'!$J2665)</f>
        <v>0.16666666666666666</v>
      </c>
      <c r="L2665" s="16" t="s">
        <v>25</v>
      </c>
      <c r="M2665" s="16" t="s">
        <v>26</v>
      </c>
      <c r="N2665" s="16" t="s">
        <v>126</v>
      </c>
      <c r="O2665" s="16" t="s">
        <v>127</v>
      </c>
      <c r="P2665" s="16">
        <v>10009</v>
      </c>
      <c r="Q2665" s="16" t="s">
        <v>40</v>
      </c>
      <c r="R2665" s="16" t="s">
        <v>5165</v>
      </c>
      <c r="S2665" s="16" t="s">
        <v>61</v>
      </c>
      <c r="T2665" s="16" t="s">
        <v>110</v>
      </c>
      <c r="U2665" s="16" t="s">
        <v>5166</v>
      </c>
      <c r="V2665" s="18">
        <v>120</v>
      </c>
      <c r="W2665" s="16">
        <v>8</v>
      </c>
      <c r="X2665" s="16">
        <v>0</v>
      </c>
      <c r="Y2665" s="18">
        <v>13.2</v>
      </c>
    </row>
    <row r="2666" spans="1:25" x14ac:dyDescent="0.3">
      <c r="A2666" s="13">
        <v>8015</v>
      </c>
      <c r="B2666" s="13" t="s">
        <v>5840</v>
      </c>
      <c r="C2666" s="21">
        <f>1/COUNTIF(B:B,'Store Data - 2017'!$B2666)</f>
        <v>0.25</v>
      </c>
      <c r="D2666" s="14">
        <v>42880</v>
      </c>
      <c r="E2666" s="14">
        <v>42880</v>
      </c>
      <c r="F2666" s="22" t="str">
        <f>TEXT('Store Data - 2017'!$D2666,"mmmm")</f>
        <v>May</v>
      </c>
      <c r="G2666" s="22" t="str">
        <f>TEXT('Store Data - 2017'!$D2666,"dddd")</f>
        <v>Thursday</v>
      </c>
      <c r="H2666" s="13" t="s">
        <v>760</v>
      </c>
      <c r="I2666" s="13" t="s">
        <v>5841</v>
      </c>
      <c r="J2666" s="13" t="s">
        <v>5842</v>
      </c>
      <c r="K2666" s="21">
        <f>1/COUNTIF(J:J,'Store Data - 2017'!$J2666)</f>
        <v>0.16666666666666666</v>
      </c>
      <c r="L2666" s="13" t="s">
        <v>25</v>
      </c>
      <c r="M2666" s="13" t="s">
        <v>26</v>
      </c>
      <c r="N2666" s="13" t="s">
        <v>126</v>
      </c>
      <c r="O2666" s="13" t="s">
        <v>127</v>
      </c>
      <c r="P2666" s="13">
        <v>10009</v>
      </c>
      <c r="Q2666" s="13" t="s">
        <v>40</v>
      </c>
      <c r="R2666" s="13" t="s">
        <v>3960</v>
      </c>
      <c r="S2666" s="13" t="s">
        <v>31</v>
      </c>
      <c r="T2666" s="13" t="s">
        <v>172</v>
      </c>
      <c r="U2666" s="13" t="s">
        <v>3961</v>
      </c>
      <c r="V2666" s="15">
        <v>3.29</v>
      </c>
      <c r="W2666" s="13">
        <v>1</v>
      </c>
      <c r="X2666" s="13">
        <v>0</v>
      </c>
      <c r="Y2666" s="15">
        <v>1.4804999999999999</v>
      </c>
    </row>
    <row r="2667" spans="1:25" x14ac:dyDescent="0.3">
      <c r="A2667" s="16">
        <v>8016</v>
      </c>
      <c r="B2667" s="16" t="s">
        <v>5840</v>
      </c>
      <c r="C2667" s="21">
        <f>1/COUNTIF(B:B,'Store Data - 2017'!$B2667)</f>
        <v>0.25</v>
      </c>
      <c r="D2667" s="17">
        <v>42880</v>
      </c>
      <c r="E2667" s="17">
        <v>42880</v>
      </c>
      <c r="F2667" s="22" t="str">
        <f>TEXT('Store Data - 2017'!$D2667,"mmmm")</f>
        <v>May</v>
      </c>
      <c r="G2667" s="22" t="str">
        <f>TEXT('Store Data - 2017'!$D2667,"dddd")</f>
        <v>Thursday</v>
      </c>
      <c r="H2667" s="16" t="s">
        <v>760</v>
      </c>
      <c r="I2667" s="16" t="s">
        <v>5841</v>
      </c>
      <c r="J2667" s="16" t="s">
        <v>5842</v>
      </c>
      <c r="K2667" s="21">
        <f>1/COUNTIF(J:J,'Store Data - 2017'!$J2667)</f>
        <v>0.16666666666666666</v>
      </c>
      <c r="L2667" s="16" t="s">
        <v>25</v>
      </c>
      <c r="M2667" s="16" t="s">
        <v>26</v>
      </c>
      <c r="N2667" s="16" t="s">
        <v>126</v>
      </c>
      <c r="O2667" s="16" t="s">
        <v>127</v>
      </c>
      <c r="P2667" s="16">
        <v>10009</v>
      </c>
      <c r="Q2667" s="16" t="s">
        <v>40</v>
      </c>
      <c r="R2667" s="16" t="s">
        <v>4318</v>
      </c>
      <c r="S2667" s="16" t="s">
        <v>42</v>
      </c>
      <c r="T2667" s="16" t="s">
        <v>87</v>
      </c>
      <c r="U2667" s="16" t="s">
        <v>4319</v>
      </c>
      <c r="V2667" s="18">
        <v>18.84</v>
      </c>
      <c r="W2667" s="16">
        <v>3</v>
      </c>
      <c r="X2667" s="16">
        <v>0</v>
      </c>
      <c r="Y2667" s="18">
        <v>6.0288000000000004</v>
      </c>
    </row>
    <row r="2668" spans="1:25" x14ac:dyDescent="0.3">
      <c r="A2668" s="13">
        <v>8019</v>
      </c>
      <c r="B2668" s="13" t="s">
        <v>5843</v>
      </c>
      <c r="C2668" s="21">
        <f>1/COUNTIF(B:B,'Store Data - 2017'!$B2668)</f>
        <v>1</v>
      </c>
      <c r="D2668" s="14">
        <v>43025</v>
      </c>
      <c r="E2668" s="14">
        <v>43027</v>
      </c>
      <c r="F2668" s="22" t="str">
        <f>TEXT('Store Data - 2017'!$D2668,"mmmm")</f>
        <v>October</v>
      </c>
      <c r="G2668" s="22" t="str">
        <f>TEXT('Store Data - 2017'!$D2668,"dddd")</f>
        <v>Tuesday</v>
      </c>
      <c r="H2668" s="13" t="s">
        <v>35</v>
      </c>
      <c r="I2668" s="13" t="s">
        <v>837</v>
      </c>
      <c r="J2668" s="13" t="s">
        <v>838</v>
      </c>
      <c r="K2668" s="21">
        <f>1/COUNTIF(J:J,'Store Data - 2017'!$J2668)</f>
        <v>8.3333333333333329E-2</v>
      </c>
      <c r="L2668" s="13" t="s">
        <v>57</v>
      </c>
      <c r="M2668" s="13" t="s">
        <v>26</v>
      </c>
      <c r="N2668" s="13" t="s">
        <v>5593</v>
      </c>
      <c r="O2668" s="13" t="s">
        <v>134</v>
      </c>
      <c r="P2668" s="13">
        <v>95351</v>
      </c>
      <c r="Q2668" s="13" t="s">
        <v>120</v>
      </c>
      <c r="R2668" s="13" t="s">
        <v>242</v>
      </c>
      <c r="S2668" s="13" t="s">
        <v>61</v>
      </c>
      <c r="T2668" s="13" t="s">
        <v>62</v>
      </c>
      <c r="U2668" s="13" t="s">
        <v>243</v>
      </c>
      <c r="V2668" s="15">
        <v>52.792000000000002</v>
      </c>
      <c r="W2668" s="13">
        <v>1</v>
      </c>
      <c r="X2668" s="13">
        <v>0.2</v>
      </c>
      <c r="Y2668" s="15">
        <v>4.6193</v>
      </c>
    </row>
    <row r="2669" spans="1:25" x14ac:dyDescent="0.3">
      <c r="A2669" s="16">
        <v>8020</v>
      </c>
      <c r="B2669" s="16" t="s">
        <v>5844</v>
      </c>
      <c r="C2669" s="21">
        <f>1/COUNTIF(B:B,'Store Data - 2017'!$B2669)</f>
        <v>0.5</v>
      </c>
      <c r="D2669" s="17">
        <v>43041</v>
      </c>
      <c r="E2669" s="17">
        <v>43044</v>
      </c>
      <c r="F2669" s="22" t="str">
        <f>TEXT('Store Data - 2017'!$D2669,"mmmm")</f>
        <v>November</v>
      </c>
      <c r="G2669" s="22" t="str">
        <f>TEXT('Store Data - 2017'!$D2669,"dddd")</f>
        <v>Thursday</v>
      </c>
      <c r="H2669" s="16" t="s">
        <v>80</v>
      </c>
      <c r="I2669" s="16" t="s">
        <v>5845</v>
      </c>
      <c r="J2669" s="16" t="s">
        <v>5846</v>
      </c>
      <c r="K2669" s="21">
        <f>1/COUNTIF(J:J,'Store Data - 2017'!$J2669)</f>
        <v>0.16666666666666666</v>
      </c>
      <c r="L2669" s="16" t="s">
        <v>25</v>
      </c>
      <c r="M2669" s="16" t="s">
        <v>26</v>
      </c>
      <c r="N2669" s="16" t="s">
        <v>5847</v>
      </c>
      <c r="O2669" s="16" t="s">
        <v>188</v>
      </c>
      <c r="P2669" s="16">
        <v>63116</v>
      </c>
      <c r="Q2669" s="16" t="s">
        <v>51</v>
      </c>
      <c r="R2669" s="16" t="s">
        <v>3675</v>
      </c>
      <c r="S2669" s="16" t="s">
        <v>31</v>
      </c>
      <c r="T2669" s="16" t="s">
        <v>190</v>
      </c>
      <c r="U2669" s="16" t="s">
        <v>3676</v>
      </c>
      <c r="V2669" s="18">
        <v>83.9</v>
      </c>
      <c r="W2669" s="16">
        <v>10</v>
      </c>
      <c r="X2669" s="16">
        <v>0</v>
      </c>
      <c r="Y2669" s="18">
        <v>20.975000000000001</v>
      </c>
    </row>
    <row r="2670" spans="1:25" x14ac:dyDescent="0.3">
      <c r="A2670" s="13">
        <v>8021</v>
      </c>
      <c r="B2670" s="13" t="s">
        <v>5844</v>
      </c>
      <c r="C2670" s="21">
        <f>1/COUNTIF(B:B,'Store Data - 2017'!$B2670)</f>
        <v>0.5</v>
      </c>
      <c r="D2670" s="14">
        <v>43041</v>
      </c>
      <c r="E2670" s="14">
        <v>43044</v>
      </c>
      <c r="F2670" s="22" t="str">
        <f>TEXT('Store Data - 2017'!$D2670,"mmmm")</f>
        <v>November</v>
      </c>
      <c r="G2670" s="22" t="str">
        <f>TEXT('Store Data - 2017'!$D2670,"dddd")</f>
        <v>Thursday</v>
      </c>
      <c r="H2670" s="13" t="s">
        <v>80</v>
      </c>
      <c r="I2670" s="13" t="s">
        <v>5845</v>
      </c>
      <c r="J2670" s="13" t="s">
        <v>5846</v>
      </c>
      <c r="K2670" s="21">
        <f>1/COUNTIF(J:J,'Store Data - 2017'!$J2670)</f>
        <v>0.16666666666666666</v>
      </c>
      <c r="L2670" s="13" t="s">
        <v>25</v>
      </c>
      <c r="M2670" s="13" t="s">
        <v>26</v>
      </c>
      <c r="N2670" s="13" t="s">
        <v>5847</v>
      </c>
      <c r="O2670" s="13" t="s">
        <v>188</v>
      </c>
      <c r="P2670" s="13">
        <v>63116</v>
      </c>
      <c r="Q2670" s="13" t="s">
        <v>51</v>
      </c>
      <c r="R2670" s="13" t="s">
        <v>1547</v>
      </c>
      <c r="S2670" s="13" t="s">
        <v>31</v>
      </c>
      <c r="T2670" s="13" t="s">
        <v>32</v>
      </c>
      <c r="U2670" s="13" t="s">
        <v>1548</v>
      </c>
      <c r="V2670" s="15">
        <v>11.76</v>
      </c>
      <c r="W2670" s="13">
        <v>2</v>
      </c>
      <c r="X2670" s="13">
        <v>0</v>
      </c>
      <c r="Y2670" s="15">
        <v>5.7624000000000004</v>
      </c>
    </row>
    <row r="2671" spans="1:25" x14ac:dyDescent="0.3">
      <c r="A2671" s="16">
        <v>8038</v>
      </c>
      <c r="B2671" s="16" t="s">
        <v>5848</v>
      </c>
      <c r="C2671" s="21">
        <f>1/COUNTIF(B:B,'Store Data - 2017'!$B2671)</f>
        <v>1</v>
      </c>
      <c r="D2671" s="17">
        <v>42926</v>
      </c>
      <c r="E2671" s="17">
        <v>42930</v>
      </c>
      <c r="F2671" s="22" t="str">
        <f>TEXT('Store Data - 2017'!$D2671,"mmmm")</f>
        <v>July</v>
      </c>
      <c r="G2671" s="22" t="str">
        <f>TEXT('Store Data - 2017'!$D2671,"dddd")</f>
        <v>Monday</v>
      </c>
      <c r="H2671" s="16" t="s">
        <v>22</v>
      </c>
      <c r="I2671" s="16" t="s">
        <v>5084</v>
      </c>
      <c r="J2671" s="16" t="s">
        <v>5085</v>
      </c>
      <c r="K2671" s="21">
        <f>1/COUNTIF(J:J,'Store Data - 2017'!$J2671)</f>
        <v>0.5</v>
      </c>
      <c r="L2671" s="16" t="s">
        <v>57</v>
      </c>
      <c r="M2671" s="16" t="s">
        <v>26</v>
      </c>
      <c r="N2671" s="16" t="s">
        <v>165</v>
      </c>
      <c r="O2671" s="16" t="s">
        <v>353</v>
      </c>
      <c r="P2671" s="16">
        <v>31907</v>
      </c>
      <c r="Q2671" s="16" t="s">
        <v>29</v>
      </c>
      <c r="R2671" s="16" t="s">
        <v>5380</v>
      </c>
      <c r="S2671" s="16" t="s">
        <v>31</v>
      </c>
      <c r="T2671" s="16" t="s">
        <v>190</v>
      </c>
      <c r="U2671" s="16" t="s">
        <v>5381</v>
      </c>
      <c r="V2671" s="18">
        <v>41.91</v>
      </c>
      <c r="W2671" s="16">
        <v>3</v>
      </c>
      <c r="X2671" s="16">
        <v>0</v>
      </c>
      <c r="Y2671" s="18">
        <v>10.896599999999999</v>
      </c>
    </row>
    <row r="2672" spans="1:25" x14ac:dyDescent="0.3">
      <c r="A2672" s="13">
        <v>8039</v>
      </c>
      <c r="B2672" s="13" t="s">
        <v>5849</v>
      </c>
      <c r="C2672" s="21">
        <f>1/COUNTIF(B:B,'Store Data - 2017'!$B2672)</f>
        <v>1</v>
      </c>
      <c r="D2672" s="14">
        <v>42916</v>
      </c>
      <c r="E2672" s="14">
        <v>42918</v>
      </c>
      <c r="F2672" s="22" t="str">
        <f>TEXT('Store Data - 2017'!$D2672,"mmmm")</f>
        <v>June</v>
      </c>
      <c r="G2672" s="22" t="str">
        <f>TEXT('Store Data - 2017'!$D2672,"dddd")</f>
        <v>Friday</v>
      </c>
      <c r="H2672" s="13" t="s">
        <v>35</v>
      </c>
      <c r="I2672" s="13" t="s">
        <v>1902</v>
      </c>
      <c r="J2672" s="13" t="s">
        <v>1903</v>
      </c>
      <c r="K2672" s="21">
        <f>1/COUNTIF(J:J,'Store Data - 2017'!$J2672)</f>
        <v>0.1111111111111111</v>
      </c>
      <c r="L2672" s="13" t="s">
        <v>25</v>
      </c>
      <c r="M2672" s="13" t="s">
        <v>26</v>
      </c>
      <c r="N2672" s="13" t="s">
        <v>452</v>
      </c>
      <c r="O2672" s="13" t="s">
        <v>134</v>
      </c>
      <c r="P2672" s="13">
        <v>90032</v>
      </c>
      <c r="Q2672" s="13" t="s">
        <v>120</v>
      </c>
      <c r="R2672" s="13" t="s">
        <v>5850</v>
      </c>
      <c r="S2672" s="13" t="s">
        <v>42</v>
      </c>
      <c r="T2672" s="13" t="s">
        <v>425</v>
      </c>
      <c r="U2672" s="13" t="s">
        <v>5851</v>
      </c>
      <c r="V2672" s="15">
        <v>435.99900000000002</v>
      </c>
      <c r="W2672" s="13">
        <v>3</v>
      </c>
      <c r="X2672" s="13">
        <v>0.15</v>
      </c>
      <c r="Y2672" s="15">
        <v>5.1294000000000004</v>
      </c>
    </row>
    <row r="2673" spans="1:25" x14ac:dyDescent="0.3">
      <c r="A2673" s="16">
        <v>8040</v>
      </c>
      <c r="B2673" s="16" t="s">
        <v>5852</v>
      </c>
      <c r="C2673" s="21">
        <f>1/COUNTIF(B:B,'Store Data - 2017'!$B2673)</f>
        <v>0.33333333333333331</v>
      </c>
      <c r="D2673" s="17">
        <v>42968</v>
      </c>
      <c r="E2673" s="17">
        <v>42972</v>
      </c>
      <c r="F2673" s="22" t="str">
        <f>TEXT('Store Data - 2017'!$D2673,"mmmm")</f>
        <v>August</v>
      </c>
      <c r="G2673" s="22" t="str">
        <f>TEXT('Store Data - 2017'!$D2673,"dddd")</f>
        <v>Monday</v>
      </c>
      <c r="H2673" s="16" t="s">
        <v>35</v>
      </c>
      <c r="I2673" s="16" t="s">
        <v>5251</v>
      </c>
      <c r="J2673" s="16" t="s">
        <v>5252</v>
      </c>
      <c r="K2673" s="21">
        <f>1/COUNTIF(J:J,'Store Data - 2017'!$J2673)</f>
        <v>0.14285714285714285</v>
      </c>
      <c r="L2673" s="16" t="s">
        <v>57</v>
      </c>
      <c r="M2673" s="16" t="s">
        <v>26</v>
      </c>
      <c r="N2673" s="16" t="s">
        <v>432</v>
      </c>
      <c r="O2673" s="16" t="s">
        <v>433</v>
      </c>
      <c r="P2673" s="16">
        <v>98115</v>
      </c>
      <c r="Q2673" s="16" t="s">
        <v>120</v>
      </c>
      <c r="R2673" s="16" t="s">
        <v>5333</v>
      </c>
      <c r="S2673" s="16" t="s">
        <v>42</v>
      </c>
      <c r="T2673" s="16" t="s">
        <v>43</v>
      </c>
      <c r="U2673" s="16" t="s">
        <v>5334</v>
      </c>
      <c r="V2673" s="18">
        <v>388.70400000000001</v>
      </c>
      <c r="W2673" s="16">
        <v>6</v>
      </c>
      <c r="X2673" s="16">
        <v>0.2</v>
      </c>
      <c r="Y2673" s="18">
        <v>38.870399999999997</v>
      </c>
    </row>
    <row r="2674" spans="1:25" x14ac:dyDescent="0.3">
      <c r="A2674" s="13">
        <v>8041</v>
      </c>
      <c r="B2674" s="13" t="s">
        <v>5852</v>
      </c>
      <c r="C2674" s="21">
        <f>1/COUNTIF(B:B,'Store Data - 2017'!$B2674)</f>
        <v>0.33333333333333331</v>
      </c>
      <c r="D2674" s="14">
        <v>42968</v>
      </c>
      <c r="E2674" s="14">
        <v>42972</v>
      </c>
      <c r="F2674" s="22" t="str">
        <f>TEXT('Store Data - 2017'!$D2674,"mmmm")</f>
        <v>August</v>
      </c>
      <c r="G2674" s="22" t="str">
        <f>TEXT('Store Data - 2017'!$D2674,"dddd")</f>
        <v>Monday</v>
      </c>
      <c r="H2674" s="13" t="s">
        <v>35</v>
      </c>
      <c r="I2674" s="13" t="s">
        <v>5251</v>
      </c>
      <c r="J2674" s="13" t="s">
        <v>5252</v>
      </c>
      <c r="K2674" s="21">
        <f>1/COUNTIF(J:J,'Store Data - 2017'!$J2674)</f>
        <v>0.14285714285714285</v>
      </c>
      <c r="L2674" s="13" t="s">
        <v>57</v>
      </c>
      <c r="M2674" s="13" t="s">
        <v>26</v>
      </c>
      <c r="N2674" s="13" t="s">
        <v>432</v>
      </c>
      <c r="O2674" s="13" t="s">
        <v>433</v>
      </c>
      <c r="P2674" s="13">
        <v>98115</v>
      </c>
      <c r="Q2674" s="13" t="s">
        <v>120</v>
      </c>
      <c r="R2674" s="13" t="s">
        <v>2040</v>
      </c>
      <c r="S2674" s="13" t="s">
        <v>31</v>
      </c>
      <c r="T2674" s="13" t="s">
        <v>70</v>
      </c>
      <c r="U2674" s="13" t="s">
        <v>2041</v>
      </c>
      <c r="V2674" s="15">
        <v>572.58000000000004</v>
      </c>
      <c r="W2674" s="13">
        <v>6</v>
      </c>
      <c r="X2674" s="13">
        <v>0</v>
      </c>
      <c r="Y2674" s="15">
        <v>34.354799999999997</v>
      </c>
    </row>
    <row r="2675" spans="1:25" x14ac:dyDescent="0.3">
      <c r="A2675" s="16">
        <v>8042</v>
      </c>
      <c r="B2675" s="16" t="s">
        <v>5852</v>
      </c>
      <c r="C2675" s="21">
        <f>1/COUNTIF(B:B,'Store Data - 2017'!$B2675)</f>
        <v>0.33333333333333331</v>
      </c>
      <c r="D2675" s="17">
        <v>42968</v>
      </c>
      <c r="E2675" s="17">
        <v>42972</v>
      </c>
      <c r="F2675" s="22" t="str">
        <f>TEXT('Store Data - 2017'!$D2675,"mmmm")</f>
        <v>August</v>
      </c>
      <c r="G2675" s="22" t="str">
        <f>TEXT('Store Data - 2017'!$D2675,"dddd")</f>
        <v>Monday</v>
      </c>
      <c r="H2675" s="16" t="s">
        <v>35</v>
      </c>
      <c r="I2675" s="16" t="s">
        <v>5251</v>
      </c>
      <c r="J2675" s="16" t="s">
        <v>5252</v>
      </c>
      <c r="K2675" s="21">
        <f>1/COUNTIF(J:J,'Store Data - 2017'!$J2675)</f>
        <v>0.14285714285714285</v>
      </c>
      <c r="L2675" s="16" t="s">
        <v>57</v>
      </c>
      <c r="M2675" s="16" t="s">
        <v>26</v>
      </c>
      <c r="N2675" s="16" t="s">
        <v>432</v>
      </c>
      <c r="O2675" s="16" t="s">
        <v>433</v>
      </c>
      <c r="P2675" s="16">
        <v>98115</v>
      </c>
      <c r="Q2675" s="16" t="s">
        <v>120</v>
      </c>
      <c r="R2675" s="16" t="s">
        <v>5853</v>
      </c>
      <c r="S2675" s="16" t="s">
        <v>61</v>
      </c>
      <c r="T2675" s="16" t="s">
        <v>110</v>
      </c>
      <c r="U2675" s="16" t="s">
        <v>5854</v>
      </c>
      <c r="V2675" s="18">
        <v>33.18</v>
      </c>
      <c r="W2675" s="16">
        <v>2</v>
      </c>
      <c r="X2675" s="16">
        <v>0</v>
      </c>
      <c r="Y2675" s="18">
        <v>11.613</v>
      </c>
    </row>
    <row r="2676" spans="1:25" x14ac:dyDescent="0.3">
      <c r="A2676" s="13">
        <v>8043</v>
      </c>
      <c r="B2676" s="13" t="s">
        <v>5855</v>
      </c>
      <c r="C2676" s="21">
        <f>1/COUNTIF(B:B,'Store Data - 2017'!$B2676)</f>
        <v>0.5</v>
      </c>
      <c r="D2676" s="14">
        <v>42805</v>
      </c>
      <c r="E2676" s="14">
        <v>42809</v>
      </c>
      <c r="F2676" s="22" t="str">
        <f>TEXT('Store Data - 2017'!$D2676,"mmmm")</f>
        <v>March</v>
      </c>
      <c r="G2676" s="22" t="str">
        <f>TEXT('Store Data - 2017'!$D2676,"dddd")</f>
        <v>Saturday</v>
      </c>
      <c r="H2676" s="13" t="s">
        <v>22</v>
      </c>
      <c r="I2676" s="13" t="s">
        <v>3743</v>
      </c>
      <c r="J2676" s="13" t="s">
        <v>3744</v>
      </c>
      <c r="K2676" s="21">
        <f>1/COUNTIF(J:J,'Store Data - 2017'!$J2676)</f>
        <v>0.25</v>
      </c>
      <c r="L2676" s="13" t="s">
        <v>48</v>
      </c>
      <c r="M2676" s="13" t="s">
        <v>26</v>
      </c>
      <c r="N2676" s="13" t="s">
        <v>5856</v>
      </c>
      <c r="O2676" s="13" t="s">
        <v>345</v>
      </c>
      <c r="P2676" s="13">
        <v>2138</v>
      </c>
      <c r="Q2676" s="13" t="s">
        <v>40</v>
      </c>
      <c r="R2676" s="13" t="s">
        <v>1021</v>
      </c>
      <c r="S2676" s="13" t="s">
        <v>61</v>
      </c>
      <c r="T2676" s="13" t="s">
        <v>110</v>
      </c>
      <c r="U2676" s="13" t="s">
        <v>1022</v>
      </c>
      <c r="V2676" s="15">
        <v>63.88</v>
      </c>
      <c r="W2676" s="13">
        <v>4</v>
      </c>
      <c r="X2676" s="13">
        <v>0</v>
      </c>
      <c r="Y2676" s="15">
        <v>24.9132</v>
      </c>
    </row>
    <row r="2677" spans="1:25" x14ac:dyDescent="0.3">
      <c r="A2677" s="16">
        <v>8044</v>
      </c>
      <c r="B2677" s="16" t="s">
        <v>5855</v>
      </c>
      <c r="C2677" s="21">
        <f>1/COUNTIF(B:B,'Store Data - 2017'!$B2677)</f>
        <v>0.5</v>
      </c>
      <c r="D2677" s="17">
        <v>42805</v>
      </c>
      <c r="E2677" s="17">
        <v>42809</v>
      </c>
      <c r="F2677" s="22" t="str">
        <f>TEXT('Store Data - 2017'!$D2677,"mmmm")</f>
        <v>March</v>
      </c>
      <c r="G2677" s="22" t="str">
        <f>TEXT('Store Data - 2017'!$D2677,"dddd")</f>
        <v>Saturday</v>
      </c>
      <c r="H2677" s="16" t="s">
        <v>22</v>
      </c>
      <c r="I2677" s="16" t="s">
        <v>3743</v>
      </c>
      <c r="J2677" s="16" t="s">
        <v>3744</v>
      </c>
      <c r="K2677" s="21">
        <f>1/COUNTIF(J:J,'Store Data - 2017'!$J2677)</f>
        <v>0.25</v>
      </c>
      <c r="L2677" s="16" t="s">
        <v>48</v>
      </c>
      <c r="M2677" s="16" t="s">
        <v>26</v>
      </c>
      <c r="N2677" s="16" t="s">
        <v>5856</v>
      </c>
      <c r="O2677" s="16" t="s">
        <v>345</v>
      </c>
      <c r="P2677" s="16">
        <v>2138</v>
      </c>
      <c r="Q2677" s="16" t="s">
        <v>40</v>
      </c>
      <c r="R2677" s="16" t="s">
        <v>5857</v>
      </c>
      <c r="S2677" s="16" t="s">
        <v>42</v>
      </c>
      <c r="T2677" s="16" t="s">
        <v>87</v>
      </c>
      <c r="U2677" s="16" t="s">
        <v>5858</v>
      </c>
      <c r="V2677" s="18">
        <v>26.72</v>
      </c>
      <c r="W2677" s="16">
        <v>1</v>
      </c>
      <c r="X2677" s="16">
        <v>0</v>
      </c>
      <c r="Y2677" s="18">
        <v>11.7568</v>
      </c>
    </row>
    <row r="2678" spans="1:25" x14ac:dyDescent="0.3">
      <c r="A2678" s="13">
        <v>8045</v>
      </c>
      <c r="B2678" s="13" t="s">
        <v>5859</v>
      </c>
      <c r="C2678" s="21">
        <f>1/COUNTIF(B:B,'Store Data - 2017'!$B2678)</f>
        <v>1</v>
      </c>
      <c r="D2678" s="14">
        <v>42993</v>
      </c>
      <c r="E2678" s="14">
        <v>42995</v>
      </c>
      <c r="F2678" s="22" t="str">
        <f>TEXT('Store Data - 2017'!$D2678,"mmmm")</f>
        <v>September</v>
      </c>
      <c r="G2678" s="22" t="str">
        <f>TEXT('Store Data - 2017'!$D2678,"dddd")</f>
        <v>Friday</v>
      </c>
      <c r="H2678" s="13" t="s">
        <v>35</v>
      </c>
      <c r="I2678" s="13" t="s">
        <v>4835</v>
      </c>
      <c r="J2678" s="13" t="s">
        <v>4836</v>
      </c>
      <c r="K2678" s="21">
        <f>1/COUNTIF(J:J,'Store Data - 2017'!$J2678)</f>
        <v>0.1</v>
      </c>
      <c r="L2678" s="13" t="s">
        <v>25</v>
      </c>
      <c r="M2678" s="13" t="s">
        <v>26</v>
      </c>
      <c r="N2678" s="13" t="s">
        <v>4750</v>
      </c>
      <c r="O2678" s="13" t="s">
        <v>2631</v>
      </c>
      <c r="P2678" s="13">
        <v>84106</v>
      </c>
      <c r="Q2678" s="13" t="s">
        <v>120</v>
      </c>
      <c r="R2678" s="13" t="s">
        <v>4911</v>
      </c>
      <c r="S2678" s="13" t="s">
        <v>31</v>
      </c>
      <c r="T2678" s="13" t="s">
        <v>84</v>
      </c>
      <c r="U2678" s="13" t="s">
        <v>4912</v>
      </c>
      <c r="V2678" s="15">
        <v>295.05599999999998</v>
      </c>
      <c r="W2678" s="13">
        <v>9</v>
      </c>
      <c r="X2678" s="13">
        <v>0.2</v>
      </c>
      <c r="Y2678" s="15">
        <v>106.95780000000001</v>
      </c>
    </row>
    <row r="2679" spans="1:25" x14ac:dyDescent="0.3">
      <c r="A2679" s="16">
        <v>8048</v>
      </c>
      <c r="B2679" s="16" t="s">
        <v>5860</v>
      </c>
      <c r="C2679" s="21">
        <f>1/COUNTIF(B:B,'Store Data - 2017'!$B2679)</f>
        <v>1</v>
      </c>
      <c r="D2679" s="17">
        <v>43042</v>
      </c>
      <c r="E2679" s="17">
        <v>43045</v>
      </c>
      <c r="F2679" s="22" t="str">
        <f>TEXT('Store Data - 2017'!$D2679,"mmmm")</f>
        <v>November</v>
      </c>
      <c r="G2679" s="22" t="str">
        <f>TEXT('Store Data - 2017'!$D2679,"dddd")</f>
        <v>Friday</v>
      </c>
      <c r="H2679" s="16" t="s">
        <v>35</v>
      </c>
      <c r="I2679" s="16" t="s">
        <v>4686</v>
      </c>
      <c r="J2679" s="16" t="s">
        <v>4687</v>
      </c>
      <c r="K2679" s="21">
        <f>1/COUNTIF(J:J,'Store Data - 2017'!$J2679)</f>
        <v>0.2</v>
      </c>
      <c r="L2679" s="16" t="s">
        <v>25</v>
      </c>
      <c r="M2679" s="16" t="s">
        <v>26</v>
      </c>
      <c r="N2679" s="16" t="s">
        <v>1378</v>
      </c>
      <c r="O2679" s="16" t="s">
        <v>28</v>
      </c>
      <c r="P2679" s="16">
        <v>28403</v>
      </c>
      <c r="Q2679" s="16" t="s">
        <v>29</v>
      </c>
      <c r="R2679" s="16" t="s">
        <v>2925</v>
      </c>
      <c r="S2679" s="16" t="s">
        <v>31</v>
      </c>
      <c r="T2679" s="16" t="s">
        <v>32</v>
      </c>
      <c r="U2679" s="16" t="s">
        <v>2926</v>
      </c>
      <c r="V2679" s="18">
        <v>16.271999999999998</v>
      </c>
      <c r="W2679" s="16">
        <v>3</v>
      </c>
      <c r="X2679" s="16">
        <v>0.2</v>
      </c>
      <c r="Y2679" s="18">
        <v>5.2884000000000002</v>
      </c>
    </row>
    <row r="2680" spans="1:25" x14ac:dyDescent="0.3">
      <c r="A2680" s="13">
        <v>8054</v>
      </c>
      <c r="B2680" s="13" t="s">
        <v>5861</v>
      </c>
      <c r="C2680" s="21">
        <f>1/COUNTIF(B:B,'Store Data - 2017'!$B2680)</f>
        <v>1</v>
      </c>
      <c r="D2680" s="14">
        <v>43006</v>
      </c>
      <c r="E2680" s="14">
        <v>43013</v>
      </c>
      <c r="F2680" s="22" t="str">
        <f>TEXT('Store Data - 2017'!$D2680,"mmmm")</f>
        <v>September</v>
      </c>
      <c r="G2680" s="22" t="str">
        <f>TEXT('Store Data - 2017'!$D2680,"dddd")</f>
        <v>Thursday</v>
      </c>
      <c r="H2680" s="13" t="s">
        <v>22</v>
      </c>
      <c r="I2680" s="13" t="s">
        <v>3336</v>
      </c>
      <c r="J2680" s="13" t="s">
        <v>3337</v>
      </c>
      <c r="K2680" s="21">
        <f>1/COUNTIF(J:J,'Store Data - 2017'!$J2680)</f>
        <v>0.14285714285714285</v>
      </c>
      <c r="L2680" s="13" t="s">
        <v>57</v>
      </c>
      <c r="M2680" s="13" t="s">
        <v>26</v>
      </c>
      <c r="N2680" s="13" t="s">
        <v>38</v>
      </c>
      <c r="O2680" s="13" t="s">
        <v>39</v>
      </c>
      <c r="P2680" s="13">
        <v>19134</v>
      </c>
      <c r="Q2680" s="13" t="s">
        <v>40</v>
      </c>
      <c r="R2680" s="13" t="s">
        <v>2145</v>
      </c>
      <c r="S2680" s="13" t="s">
        <v>31</v>
      </c>
      <c r="T2680" s="13" t="s">
        <v>84</v>
      </c>
      <c r="U2680" s="13" t="s">
        <v>2146</v>
      </c>
      <c r="V2680" s="15">
        <v>2.6549999999999998</v>
      </c>
      <c r="W2680" s="13">
        <v>1</v>
      </c>
      <c r="X2680" s="13">
        <v>0.7</v>
      </c>
      <c r="Y2680" s="15">
        <v>-1.8585</v>
      </c>
    </row>
    <row r="2681" spans="1:25" x14ac:dyDescent="0.3">
      <c r="A2681" s="16">
        <v>8070</v>
      </c>
      <c r="B2681" s="16" t="s">
        <v>5862</v>
      </c>
      <c r="C2681" s="21">
        <f>1/COUNTIF(B:B,'Store Data - 2017'!$B2681)</f>
        <v>0.14285714285714285</v>
      </c>
      <c r="D2681" s="17">
        <v>42736</v>
      </c>
      <c r="E2681" s="17">
        <v>42740</v>
      </c>
      <c r="F2681" s="22" t="str">
        <f>TEXT('Store Data - 2017'!$D2681,"mmmm")</f>
        <v>January</v>
      </c>
      <c r="G2681" s="22" t="str">
        <f>TEXT('Store Data - 2017'!$D2681,"dddd")</f>
        <v>Sunday</v>
      </c>
      <c r="H2681" s="16" t="s">
        <v>22</v>
      </c>
      <c r="I2681" s="16" t="s">
        <v>138</v>
      </c>
      <c r="J2681" s="16" t="s">
        <v>139</v>
      </c>
      <c r="K2681" s="21">
        <f>1/COUNTIF(J:J,'Store Data - 2017'!$J2681)</f>
        <v>6.6666666666666666E-2</v>
      </c>
      <c r="L2681" s="16" t="s">
        <v>25</v>
      </c>
      <c r="M2681" s="16" t="s">
        <v>26</v>
      </c>
      <c r="N2681" s="16" t="s">
        <v>2779</v>
      </c>
      <c r="O2681" s="16" t="s">
        <v>50</v>
      </c>
      <c r="P2681" s="16">
        <v>77340</v>
      </c>
      <c r="Q2681" s="16" t="s">
        <v>51</v>
      </c>
      <c r="R2681" s="16" t="s">
        <v>1946</v>
      </c>
      <c r="S2681" s="16" t="s">
        <v>31</v>
      </c>
      <c r="T2681" s="16" t="s">
        <v>70</v>
      </c>
      <c r="U2681" s="16" t="s">
        <v>1947</v>
      </c>
      <c r="V2681" s="18">
        <v>454.56</v>
      </c>
      <c r="W2681" s="16">
        <v>5</v>
      </c>
      <c r="X2681" s="16">
        <v>0.2</v>
      </c>
      <c r="Y2681" s="18">
        <v>-107.958</v>
      </c>
    </row>
    <row r="2682" spans="1:25" x14ac:dyDescent="0.3">
      <c r="A2682" s="13">
        <v>8071</v>
      </c>
      <c r="B2682" s="13" t="s">
        <v>5862</v>
      </c>
      <c r="C2682" s="21">
        <f>1/COUNTIF(B:B,'Store Data - 2017'!$B2682)</f>
        <v>0.14285714285714285</v>
      </c>
      <c r="D2682" s="14">
        <v>42736</v>
      </c>
      <c r="E2682" s="14">
        <v>42740</v>
      </c>
      <c r="F2682" s="22" t="str">
        <f>TEXT('Store Data - 2017'!$D2682,"mmmm")</f>
        <v>January</v>
      </c>
      <c r="G2682" s="22" t="str">
        <f>TEXT('Store Data - 2017'!$D2682,"dddd")</f>
        <v>Sunday</v>
      </c>
      <c r="H2682" s="13" t="s">
        <v>22</v>
      </c>
      <c r="I2682" s="13" t="s">
        <v>138</v>
      </c>
      <c r="J2682" s="13" t="s">
        <v>139</v>
      </c>
      <c r="K2682" s="21">
        <f>1/COUNTIF(J:J,'Store Data - 2017'!$J2682)</f>
        <v>6.6666666666666666E-2</v>
      </c>
      <c r="L2682" s="13" t="s">
        <v>25</v>
      </c>
      <c r="M2682" s="13" t="s">
        <v>26</v>
      </c>
      <c r="N2682" s="13" t="s">
        <v>2779</v>
      </c>
      <c r="O2682" s="13" t="s">
        <v>50</v>
      </c>
      <c r="P2682" s="13">
        <v>77340</v>
      </c>
      <c r="Q2682" s="13" t="s">
        <v>51</v>
      </c>
      <c r="R2682" s="13" t="s">
        <v>5863</v>
      </c>
      <c r="S2682" s="13" t="s">
        <v>42</v>
      </c>
      <c r="T2682" s="13" t="s">
        <v>87</v>
      </c>
      <c r="U2682" s="13" t="s">
        <v>5864</v>
      </c>
      <c r="V2682" s="15">
        <v>141.41999999999999</v>
      </c>
      <c r="W2682" s="13">
        <v>5</v>
      </c>
      <c r="X2682" s="13">
        <v>0.6</v>
      </c>
      <c r="Y2682" s="15">
        <v>-187.38149999999999</v>
      </c>
    </row>
    <row r="2683" spans="1:25" x14ac:dyDescent="0.3">
      <c r="A2683" s="16">
        <v>8072</v>
      </c>
      <c r="B2683" s="16" t="s">
        <v>5862</v>
      </c>
      <c r="C2683" s="21">
        <f>1/COUNTIF(B:B,'Store Data - 2017'!$B2683)</f>
        <v>0.14285714285714285</v>
      </c>
      <c r="D2683" s="17">
        <v>42736</v>
      </c>
      <c r="E2683" s="17">
        <v>42740</v>
      </c>
      <c r="F2683" s="22" t="str">
        <f>TEXT('Store Data - 2017'!$D2683,"mmmm")</f>
        <v>January</v>
      </c>
      <c r="G2683" s="22" t="str">
        <f>TEXT('Store Data - 2017'!$D2683,"dddd")</f>
        <v>Sunday</v>
      </c>
      <c r="H2683" s="16" t="s">
        <v>22</v>
      </c>
      <c r="I2683" s="16" t="s">
        <v>138</v>
      </c>
      <c r="J2683" s="16" t="s">
        <v>139</v>
      </c>
      <c r="K2683" s="21">
        <f>1/COUNTIF(J:J,'Store Data - 2017'!$J2683)</f>
        <v>6.6666666666666666E-2</v>
      </c>
      <c r="L2683" s="16" t="s">
        <v>25</v>
      </c>
      <c r="M2683" s="16" t="s">
        <v>26</v>
      </c>
      <c r="N2683" s="16" t="s">
        <v>2779</v>
      </c>
      <c r="O2683" s="16" t="s">
        <v>50</v>
      </c>
      <c r="P2683" s="16">
        <v>77340</v>
      </c>
      <c r="Q2683" s="16" t="s">
        <v>51</v>
      </c>
      <c r="R2683" s="16" t="s">
        <v>5026</v>
      </c>
      <c r="S2683" s="16" t="s">
        <v>42</v>
      </c>
      <c r="T2683" s="16" t="s">
        <v>43</v>
      </c>
      <c r="U2683" s="16" t="s">
        <v>5027</v>
      </c>
      <c r="V2683" s="18">
        <v>310.74400000000003</v>
      </c>
      <c r="W2683" s="16">
        <v>4</v>
      </c>
      <c r="X2683" s="16">
        <v>0.3</v>
      </c>
      <c r="Y2683" s="18">
        <v>-26.635200000000001</v>
      </c>
    </row>
    <row r="2684" spans="1:25" x14ac:dyDescent="0.3">
      <c r="A2684" s="13">
        <v>8073</v>
      </c>
      <c r="B2684" s="13" t="s">
        <v>5862</v>
      </c>
      <c r="C2684" s="21">
        <f>1/COUNTIF(B:B,'Store Data - 2017'!$B2684)</f>
        <v>0.14285714285714285</v>
      </c>
      <c r="D2684" s="14">
        <v>42736</v>
      </c>
      <c r="E2684" s="14">
        <v>42740</v>
      </c>
      <c r="F2684" s="22" t="str">
        <f>TEXT('Store Data - 2017'!$D2684,"mmmm")</f>
        <v>January</v>
      </c>
      <c r="G2684" s="22" t="str">
        <f>TEXT('Store Data - 2017'!$D2684,"dddd")</f>
        <v>Sunday</v>
      </c>
      <c r="H2684" s="13" t="s">
        <v>22</v>
      </c>
      <c r="I2684" s="13" t="s">
        <v>138</v>
      </c>
      <c r="J2684" s="13" t="s">
        <v>139</v>
      </c>
      <c r="K2684" s="21">
        <f>1/COUNTIF(J:J,'Store Data - 2017'!$J2684)</f>
        <v>6.6666666666666666E-2</v>
      </c>
      <c r="L2684" s="13" t="s">
        <v>25</v>
      </c>
      <c r="M2684" s="13" t="s">
        <v>26</v>
      </c>
      <c r="N2684" s="13" t="s">
        <v>2779</v>
      </c>
      <c r="O2684" s="13" t="s">
        <v>50</v>
      </c>
      <c r="P2684" s="13">
        <v>77340</v>
      </c>
      <c r="Q2684" s="13" t="s">
        <v>51</v>
      </c>
      <c r="R2684" s="13" t="s">
        <v>978</v>
      </c>
      <c r="S2684" s="13" t="s">
        <v>31</v>
      </c>
      <c r="T2684" s="13" t="s">
        <v>146</v>
      </c>
      <c r="U2684" s="13" t="s">
        <v>979</v>
      </c>
      <c r="V2684" s="15">
        <v>12.736000000000001</v>
      </c>
      <c r="W2684" s="13">
        <v>4</v>
      </c>
      <c r="X2684" s="13">
        <v>0.2</v>
      </c>
      <c r="Y2684" s="15">
        <v>2.2288000000000001</v>
      </c>
    </row>
    <row r="2685" spans="1:25" x14ac:dyDescent="0.3">
      <c r="A2685" s="16">
        <v>8074</v>
      </c>
      <c r="B2685" s="16" t="s">
        <v>5862</v>
      </c>
      <c r="C2685" s="21">
        <f>1/COUNTIF(B:B,'Store Data - 2017'!$B2685)</f>
        <v>0.14285714285714285</v>
      </c>
      <c r="D2685" s="17">
        <v>42736</v>
      </c>
      <c r="E2685" s="17">
        <v>42740</v>
      </c>
      <c r="F2685" s="22" t="str">
        <f>TEXT('Store Data - 2017'!$D2685,"mmmm")</f>
        <v>January</v>
      </c>
      <c r="G2685" s="22" t="str">
        <f>TEXT('Store Data - 2017'!$D2685,"dddd")</f>
        <v>Sunday</v>
      </c>
      <c r="H2685" s="16" t="s">
        <v>22</v>
      </c>
      <c r="I2685" s="16" t="s">
        <v>138</v>
      </c>
      <c r="J2685" s="16" t="s">
        <v>139</v>
      </c>
      <c r="K2685" s="21">
        <f>1/COUNTIF(J:J,'Store Data - 2017'!$J2685)</f>
        <v>6.6666666666666666E-2</v>
      </c>
      <c r="L2685" s="16" t="s">
        <v>25</v>
      </c>
      <c r="M2685" s="16" t="s">
        <v>26</v>
      </c>
      <c r="N2685" s="16" t="s">
        <v>2779</v>
      </c>
      <c r="O2685" s="16" t="s">
        <v>50</v>
      </c>
      <c r="P2685" s="16">
        <v>77340</v>
      </c>
      <c r="Q2685" s="16" t="s">
        <v>51</v>
      </c>
      <c r="R2685" s="16" t="s">
        <v>856</v>
      </c>
      <c r="S2685" s="16" t="s">
        <v>31</v>
      </c>
      <c r="T2685" s="16" t="s">
        <v>84</v>
      </c>
      <c r="U2685" s="16" t="s">
        <v>857</v>
      </c>
      <c r="V2685" s="18">
        <v>6.47</v>
      </c>
      <c r="W2685" s="16">
        <v>5</v>
      </c>
      <c r="X2685" s="16">
        <v>0.8</v>
      </c>
      <c r="Y2685" s="18">
        <v>-9.7050000000000001</v>
      </c>
    </row>
    <row r="2686" spans="1:25" x14ac:dyDescent="0.3">
      <c r="A2686" s="13">
        <v>8075</v>
      </c>
      <c r="B2686" s="13" t="s">
        <v>5862</v>
      </c>
      <c r="C2686" s="21">
        <f>1/COUNTIF(B:B,'Store Data - 2017'!$B2686)</f>
        <v>0.14285714285714285</v>
      </c>
      <c r="D2686" s="14">
        <v>42736</v>
      </c>
      <c r="E2686" s="14">
        <v>42740</v>
      </c>
      <c r="F2686" s="22" t="str">
        <f>TEXT('Store Data - 2017'!$D2686,"mmmm")</f>
        <v>January</v>
      </c>
      <c r="G2686" s="22" t="str">
        <f>TEXT('Store Data - 2017'!$D2686,"dddd")</f>
        <v>Sunday</v>
      </c>
      <c r="H2686" s="13" t="s">
        <v>22</v>
      </c>
      <c r="I2686" s="13" t="s">
        <v>138</v>
      </c>
      <c r="J2686" s="13" t="s">
        <v>139</v>
      </c>
      <c r="K2686" s="21">
        <f>1/COUNTIF(J:J,'Store Data - 2017'!$J2686)</f>
        <v>6.6666666666666666E-2</v>
      </c>
      <c r="L2686" s="13" t="s">
        <v>25</v>
      </c>
      <c r="M2686" s="13" t="s">
        <v>26</v>
      </c>
      <c r="N2686" s="13" t="s">
        <v>2779</v>
      </c>
      <c r="O2686" s="13" t="s">
        <v>50</v>
      </c>
      <c r="P2686" s="13">
        <v>77340</v>
      </c>
      <c r="Q2686" s="13" t="s">
        <v>51</v>
      </c>
      <c r="R2686" s="13" t="s">
        <v>207</v>
      </c>
      <c r="S2686" s="13" t="s">
        <v>31</v>
      </c>
      <c r="T2686" s="13" t="s">
        <v>84</v>
      </c>
      <c r="U2686" s="13" t="s">
        <v>208</v>
      </c>
      <c r="V2686" s="15">
        <v>13.747999999999999</v>
      </c>
      <c r="W2686" s="13">
        <v>14</v>
      </c>
      <c r="X2686" s="13">
        <v>0.8</v>
      </c>
      <c r="Y2686" s="15">
        <v>-22.684200000000001</v>
      </c>
    </row>
    <row r="2687" spans="1:25" x14ac:dyDescent="0.3">
      <c r="A2687" s="16">
        <v>8076</v>
      </c>
      <c r="B2687" s="16" t="s">
        <v>5862</v>
      </c>
      <c r="C2687" s="21">
        <f>1/COUNTIF(B:B,'Store Data - 2017'!$B2687)</f>
        <v>0.14285714285714285</v>
      </c>
      <c r="D2687" s="17">
        <v>42736</v>
      </c>
      <c r="E2687" s="17">
        <v>42740</v>
      </c>
      <c r="F2687" s="22" t="str">
        <f>TEXT('Store Data - 2017'!$D2687,"mmmm")</f>
        <v>January</v>
      </c>
      <c r="G2687" s="22" t="str">
        <f>TEXT('Store Data - 2017'!$D2687,"dddd")</f>
        <v>Sunday</v>
      </c>
      <c r="H2687" s="16" t="s">
        <v>22</v>
      </c>
      <c r="I2687" s="16" t="s">
        <v>138</v>
      </c>
      <c r="J2687" s="16" t="s">
        <v>139</v>
      </c>
      <c r="K2687" s="21">
        <f>1/COUNTIF(J:J,'Store Data - 2017'!$J2687)</f>
        <v>6.6666666666666666E-2</v>
      </c>
      <c r="L2687" s="16" t="s">
        <v>25</v>
      </c>
      <c r="M2687" s="16" t="s">
        <v>26</v>
      </c>
      <c r="N2687" s="16" t="s">
        <v>2779</v>
      </c>
      <c r="O2687" s="16" t="s">
        <v>50</v>
      </c>
      <c r="P2687" s="16">
        <v>77340</v>
      </c>
      <c r="Q2687" s="16" t="s">
        <v>51</v>
      </c>
      <c r="R2687" s="16" t="s">
        <v>3452</v>
      </c>
      <c r="S2687" s="16" t="s">
        <v>31</v>
      </c>
      <c r="T2687" s="16" t="s">
        <v>190</v>
      </c>
      <c r="U2687" s="16" t="s">
        <v>3453</v>
      </c>
      <c r="V2687" s="18">
        <v>15.224</v>
      </c>
      <c r="W2687" s="16">
        <v>2</v>
      </c>
      <c r="X2687" s="16">
        <v>0.8</v>
      </c>
      <c r="Y2687" s="18">
        <v>-38.821199999999997</v>
      </c>
    </row>
    <row r="2688" spans="1:25" x14ac:dyDescent="0.3">
      <c r="A2688" s="13">
        <v>8087</v>
      </c>
      <c r="B2688" s="13" t="s">
        <v>5865</v>
      </c>
      <c r="C2688" s="21">
        <f>1/COUNTIF(B:B,'Store Data - 2017'!$B2688)</f>
        <v>1</v>
      </c>
      <c r="D2688" s="14">
        <v>42853</v>
      </c>
      <c r="E2688" s="14">
        <v>42857</v>
      </c>
      <c r="F2688" s="22" t="str">
        <f>TEXT('Store Data - 2017'!$D2688,"mmmm")</f>
        <v>April</v>
      </c>
      <c r="G2688" s="22" t="str">
        <f>TEXT('Store Data - 2017'!$D2688,"dddd")</f>
        <v>Friday</v>
      </c>
      <c r="H2688" s="13" t="s">
        <v>22</v>
      </c>
      <c r="I2688" s="13" t="s">
        <v>3932</v>
      </c>
      <c r="J2688" s="13" t="s">
        <v>3933</v>
      </c>
      <c r="K2688" s="21">
        <f>1/COUNTIF(J:J,'Store Data - 2017'!$J2688)</f>
        <v>0.125</v>
      </c>
      <c r="L2688" s="13" t="s">
        <v>25</v>
      </c>
      <c r="M2688" s="13" t="s">
        <v>26</v>
      </c>
      <c r="N2688" s="13" t="s">
        <v>1378</v>
      </c>
      <c r="O2688" s="13" t="s">
        <v>28</v>
      </c>
      <c r="P2688" s="13">
        <v>28403</v>
      </c>
      <c r="Q2688" s="13" t="s">
        <v>29</v>
      </c>
      <c r="R2688" s="13" t="s">
        <v>4404</v>
      </c>
      <c r="S2688" s="13" t="s">
        <v>31</v>
      </c>
      <c r="T2688" s="13" t="s">
        <v>190</v>
      </c>
      <c r="U2688" s="13" t="s">
        <v>4405</v>
      </c>
      <c r="V2688" s="15">
        <v>28.08</v>
      </c>
      <c r="W2688" s="13">
        <v>3</v>
      </c>
      <c r="X2688" s="13">
        <v>0.2</v>
      </c>
      <c r="Y2688" s="15">
        <v>5.2649999999999997</v>
      </c>
    </row>
    <row r="2689" spans="1:25" x14ac:dyDescent="0.3">
      <c r="A2689" s="16">
        <v>8093</v>
      </c>
      <c r="B2689" s="16" t="s">
        <v>5866</v>
      </c>
      <c r="C2689" s="21">
        <f>1/COUNTIF(B:B,'Store Data - 2017'!$B2689)</f>
        <v>1</v>
      </c>
      <c r="D2689" s="17">
        <v>43047</v>
      </c>
      <c r="E2689" s="17">
        <v>43052</v>
      </c>
      <c r="F2689" s="22" t="str">
        <f>TEXT('Store Data - 2017'!$D2689,"mmmm")</f>
        <v>November</v>
      </c>
      <c r="G2689" s="22" t="str">
        <f>TEXT('Store Data - 2017'!$D2689,"dddd")</f>
        <v>Wednesday</v>
      </c>
      <c r="H2689" s="16" t="s">
        <v>35</v>
      </c>
      <c r="I2689" s="16" t="s">
        <v>2972</v>
      </c>
      <c r="J2689" s="16" t="s">
        <v>2973</v>
      </c>
      <c r="K2689" s="21">
        <f>1/COUNTIF(J:J,'Store Data - 2017'!$J2689)</f>
        <v>0.125</v>
      </c>
      <c r="L2689" s="16" t="s">
        <v>48</v>
      </c>
      <c r="M2689" s="16" t="s">
        <v>26</v>
      </c>
      <c r="N2689" s="16" t="s">
        <v>126</v>
      </c>
      <c r="O2689" s="16" t="s">
        <v>127</v>
      </c>
      <c r="P2689" s="16">
        <v>10035</v>
      </c>
      <c r="Q2689" s="16" t="s">
        <v>40</v>
      </c>
      <c r="R2689" s="16" t="s">
        <v>1384</v>
      </c>
      <c r="S2689" s="16" t="s">
        <v>31</v>
      </c>
      <c r="T2689" s="16" t="s">
        <v>146</v>
      </c>
      <c r="U2689" s="16" t="s">
        <v>1385</v>
      </c>
      <c r="V2689" s="18">
        <v>109.9</v>
      </c>
      <c r="W2689" s="16">
        <v>5</v>
      </c>
      <c r="X2689" s="16">
        <v>0</v>
      </c>
      <c r="Y2689" s="18">
        <v>32.97</v>
      </c>
    </row>
    <row r="2690" spans="1:25" x14ac:dyDescent="0.3">
      <c r="A2690" s="13">
        <v>8094</v>
      </c>
      <c r="B2690" s="13" t="s">
        <v>5867</v>
      </c>
      <c r="C2690" s="21">
        <f>1/COUNTIF(B:B,'Store Data - 2017'!$B2690)</f>
        <v>0.25</v>
      </c>
      <c r="D2690" s="14">
        <v>42943</v>
      </c>
      <c r="E2690" s="14">
        <v>42948</v>
      </c>
      <c r="F2690" s="22" t="str">
        <f>TEXT('Store Data - 2017'!$D2690,"mmmm")</f>
        <v>July</v>
      </c>
      <c r="G2690" s="22" t="str">
        <f>TEXT('Store Data - 2017'!$D2690,"dddd")</f>
        <v>Thursday</v>
      </c>
      <c r="H2690" s="13" t="s">
        <v>35</v>
      </c>
      <c r="I2690" s="13" t="s">
        <v>5433</v>
      </c>
      <c r="J2690" s="13" t="s">
        <v>5434</v>
      </c>
      <c r="K2690" s="21">
        <f>1/COUNTIF(J:J,'Store Data - 2017'!$J2690)</f>
        <v>0.16666666666666666</v>
      </c>
      <c r="L2690" s="13" t="s">
        <v>25</v>
      </c>
      <c r="M2690" s="13" t="s">
        <v>26</v>
      </c>
      <c r="N2690" s="13" t="s">
        <v>432</v>
      </c>
      <c r="O2690" s="13" t="s">
        <v>433</v>
      </c>
      <c r="P2690" s="13">
        <v>98115</v>
      </c>
      <c r="Q2690" s="13" t="s">
        <v>120</v>
      </c>
      <c r="R2690" s="13" t="s">
        <v>1059</v>
      </c>
      <c r="S2690" s="13" t="s">
        <v>42</v>
      </c>
      <c r="T2690" s="13" t="s">
        <v>87</v>
      </c>
      <c r="U2690" s="13" t="s">
        <v>1060</v>
      </c>
      <c r="V2690" s="15">
        <v>23.88</v>
      </c>
      <c r="W2690" s="13">
        <v>3</v>
      </c>
      <c r="X2690" s="13">
        <v>0</v>
      </c>
      <c r="Y2690" s="15">
        <v>10.507199999999999</v>
      </c>
    </row>
    <row r="2691" spans="1:25" x14ac:dyDescent="0.3">
      <c r="A2691" s="16">
        <v>8095</v>
      </c>
      <c r="B2691" s="16" t="s">
        <v>5867</v>
      </c>
      <c r="C2691" s="21">
        <f>1/COUNTIF(B:B,'Store Data - 2017'!$B2691)</f>
        <v>0.25</v>
      </c>
      <c r="D2691" s="17">
        <v>42943</v>
      </c>
      <c r="E2691" s="17">
        <v>42948</v>
      </c>
      <c r="F2691" s="22" t="str">
        <f>TEXT('Store Data - 2017'!$D2691,"mmmm")</f>
        <v>July</v>
      </c>
      <c r="G2691" s="22" t="str">
        <f>TEXT('Store Data - 2017'!$D2691,"dddd")</f>
        <v>Thursday</v>
      </c>
      <c r="H2691" s="16" t="s">
        <v>35</v>
      </c>
      <c r="I2691" s="16" t="s">
        <v>5433</v>
      </c>
      <c r="J2691" s="16" t="s">
        <v>5434</v>
      </c>
      <c r="K2691" s="21">
        <f>1/COUNTIF(J:J,'Store Data - 2017'!$J2691)</f>
        <v>0.16666666666666666</v>
      </c>
      <c r="L2691" s="16" t="s">
        <v>25</v>
      </c>
      <c r="M2691" s="16" t="s">
        <v>26</v>
      </c>
      <c r="N2691" s="16" t="s">
        <v>432</v>
      </c>
      <c r="O2691" s="16" t="s">
        <v>433</v>
      </c>
      <c r="P2691" s="16">
        <v>98115</v>
      </c>
      <c r="Q2691" s="16" t="s">
        <v>120</v>
      </c>
      <c r="R2691" s="16" t="s">
        <v>5868</v>
      </c>
      <c r="S2691" s="16" t="s">
        <v>31</v>
      </c>
      <c r="T2691" s="16" t="s">
        <v>32</v>
      </c>
      <c r="U2691" s="16" t="s">
        <v>5869</v>
      </c>
      <c r="V2691" s="18">
        <v>26.2</v>
      </c>
      <c r="W2691" s="16">
        <v>4</v>
      </c>
      <c r="X2691" s="16">
        <v>0</v>
      </c>
      <c r="Y2691" s="18">
        <v>12.052</v>
      </c>
    </row>
    <row r="2692" spans="1:25" x14ac:dyDescent="0.3">
      <c r="A2692" s="13">
        <v>8096</v>
      </c>
      <c r="B2692" s="13" t="s">
        <v>5867</v>
      </c>
      <c r="C2692" s="21">
        <f>1/COUNTIF(B:B,'Store Data - 2017'!$B2692)</f>
        <v>0.25</v>
      </c>
      <c r="D2692" s="14">
        <v>42943</v>
      </c>
      <c r="E2692" s="14">
        <v>42948</v>
      </c>
      <c r="F2692" s="22" t="str">
        <f>TEXT('Store Data - 2017'!$D2692,"mmmm")</f>
        <v>July</v>
      </c>
      <c r="G2692" s="22" t="str">
        <f>TEXT('Store Data - 2017'!$D2692,"dddd")</f>
        <v>Thursday</v>
      </c>
      <c r="H2692" s="13" t="s">
        <v>35</v>
      </c>
      <c r="I2692" s="13" t="s">
        <v>5433</v>
      </c>
      <c r="J2692" s="13" t="s">
        <v>5434</v>
      </c>
      <c r="K2692" s="21">
        <f>1/COUNTIF(J:J,'Store Data - 2017'!$J2692)</f>
        <v>0.16666666666666666</v>
      </c>
      <c r="L2692" s="13" t="s">
        <v>25</v>
      </c>
      <c r="M2692" s="13" t="s">
        <v>26</v>
      </c>
      <c r="N2692" s="13" t="s">
        <v>432</v>
      </c>
      <c r="O2692" s="13" t="s">
        <v>433</v>
      </c>
      <c r="P2692" s="13">
        <v>98115</v>
      </c>
      <c r="Q2692" s="13" t="s">
        <v>120</v>
      </c>
      <c r="R2692" s="13" t="s">
        <v>2291</v>
      </c>
      <c r="S2692" s="13" t="s">
        <v>31</v>
      </c>
      <c r="T2692" s="13" t="s">
        <v>32</v>
      </c>
      <c r="U2692" s="13" t="s">
        <v>2292</v>
      </c>
      <c r="V2692" s="15">
        <v>12.96</v>
      </c>
      <c r="W2692" s="13">
        <v>2</v>
      </c>
      <c r="X2692" s="13">
        <v>0</v>
      </c>
      <c r="Y2692" s="15">
        <v>6.2207999999999997</v>
      </c>
    </row>
    <row r="2693" spans="1:25" x14ac:dyDescent="0.3">
      <c r="A2693" s="16">
        <v>8097</v>
      </c>
      <c r="B2693" s="16" t="s">
        <v>5867</v>
      </c>
      <c r="C2693" s="21">
        <f>1/COUNTIF(B:B,'Store Data - 2017'!$B2693)</f>
        <v>0.25</v>
      </c>
      <c r="D2693" s="17">
        <v>42943</v>
      </c>
      <c r="E2693" s="17">
        <v>42948</v>
      </c>
      <c r="F2693" s="22" t="str">
        <f>TEXT('Store Data - 2017'!$D2693,"mmmm")</f>
        <v>July</v>
      </c>
      <c r="G2693" s="22" t="str">
        <f>TEXT('Store Data - 2017'!$D2693,"dddd")</f>
        <v>Thursday</v>
      </c>
      <c r="H2693" s="16" t="s">
        <v>35</v>
      </c>
      <c r="I2693" s="16" t="s">
        <v>5433</v>
      </c>
      <c r="J2693" s="16" t="s">
        <v>5434</v>
      </c>
      <c r="K2693" s="21">
        <f>1/COUNTIF(J:J,'Store Data - 2017'!$J2693)</f>
        <v>0.16666666666666666</v>
      </c>
      <c r="L2693" s="16" t="s">
        <v>25</v>
      </c>
      <c r="M2693" s="16" t="s">
        <v>26</v>
      </c>
      <c r="N2693" s="16" t="s">
        <v>432</v>
      </c>
      <c r="O2693" s="16" t="s">
        <v>433</v>
      </c>
      <c r="P2693" s="16">
        <v>98115</v>
      </c>
      <c r="Q2693" s="16" t="s">
        <v>120</v>
      </c>
      <c r="R2693" s="16" t="s">
        <v>5650</v>
      </c>
      <c r="S2693" s="16" t="s">
        <v>61</v>
      </c>
      <c r="T2693" s="16" t="s">
        <v>110</v>
      </c>
      <c r="U2693" s="16" t="s">
        <v>5651</v>
      </c>
      <c r="V2693" s="18">
        <v>234.95</v>
      </c>
      <c r="W2693" s="16">
        <v>5</v>
      </c>
      <c r="X2693" s="16">
        <v>0</v>
      </c>
      <c r="Y2693" s="18">
        <v>32.893000000000001</v>
      </c>
    </row>
    <row r="2694" spans="1:25" x14ac:dyDescent="0.3">
      <c r="A2694" s="13">
        <v>8098</v>
      </c>
      <c r="B2694" s="13" t="s">
        <v>5870</v>
      </c>
      <c r="C2694" s="21">
        <f>1/COUNTIF(B:B,'Store Data - 2017'!$B2694)</f>
        <v>0.5</v>
      </c>
      <c r="D2694" s="14">
        <v>43097</v>
      </c>
      <c r="E2694" s="14">
        <v>43101</v>
      </c>
      <c r="F2694" s="22" t="str">
        <f>TEXT('Store Data - 2017'!$D2694,"mmmm")</f>
        <v>December</v>
      </c>
      <c r="G2694" s="22" t="str">
        <f>TEXT('Store Data - 2017'!$D2694,"dddd")</f>
        <v>Thursday</v>
      </c>
      <c r="H2694" s="13" t="s">
        <v>22</v>
      </c>
      <c r="I2694" s="13" t="s">
        <v>2325</v>
      </c>
      <c r="J2694" s="13" t="s">
        <v>2326</v>
      </c>
      <c r="K2694" s="21">
        <f>1/COUNTIF(J:J,'Store Data - 2017'!$J2694)</f>
        <v>0.1111111111111111</v>
      </c>
      <c r="L2694" s="13" t="s">
        <v>25</v>
      </c>
      <c r="M2694" s="13" t="s">
        <v>26</v>
      </c>
      <c r="N2694" s="13" t="s">
        <v>2434</v>
      </c>
      <c r="O2694" s="13" t="s">
        <v>1042</v>
      </c>
      <c r="P2694" s="13">
        <v>87105</v>
      </c>
      <c r="Q2694" s="13" t="s">
        <v>120</v>
      </c>
      <c r="R2694" s="13" t="s">
        <v>5871</v>
      </c>
      <c r="S2694" s="13" t="s">
        <v>31</v>
      </c>
      <c r="T2694" s="13" t="s">
        <v>70</v>
      </c>
      <c r="U2694" s="13" t="s">
        <v>5872</v>
      </c>
      <c r="V2694" s="15">
        <v>118.25</v>
      </c>
      <c r="W2694" s="13">
        <v>5</v>
      </c>
      <c r="X2694" s="13">
        <v>0</v>
      </c>
      <c r="Y2694" s="15">
        <v>34.292499999999997</v>
      </c>
    </row>
    <row r="2695" spans="1:25" x14ac:dyDescent="0.3">
      <c r="A2695" s="16">
        <v>8099</v>
      </c>
      <c r="B2695" s="16" t="s">
        <v>5870</v>
      </c>
      <c r="C2695" s="21">
        <f>1/COUNTIF(B:B,'Store Data - 2017'!$B2695)</f>
        <v>0.5</v>
      </c>
      <c r="D2695" s="17">
        <v>43097</v>
      </c>
      <c r="E2695" s="17">
        <v>43101</v>
      </c>
      <c r="F2695" s="22" t="str">
        <f>TEXT('Store Data - 2017'!$D2695,"mmmm")</f>
        <v>December</v>
      </c>
      <c r="G2695" s="22" t="str">
        <f>TEXT('Store Data - 2017'!$D2695,"dddd")</f>
        <v>Thursday</v>
      </c>
      <c r="H2695" s="16" t="s">
        <v>22</v>
      </c>
      <c r="I2695" s="16" t="s">
        <v>2325</v>
      </c>
      <c r="J2695" s="16" t="s">
        <v>2326</v>
      </c>
      <c r="K2695" s="21">
        <f>1/COUNTIF(J:J,'Store Data - 2017'!$J2695)</f>
        <v>0.1111111111111111</v>
      </c>
      <c r="L2695" s="16" t="s">
        <v>25</v>
      </c>
      <c r="M2695" s="16" t="s">
        <v>26</v>
      </c>
      <c r="N2695" s="16" t="s">
        <v>2434</v>
      </c>
      <c r="O2695" s="16" t="s">
        <v>1042</v>
      </c>
      <c r="P2695" s="16">
        <v>87105</v>
      </c>
      <c r="Q2695" s="16" t="s">
        <v>120</v>
      </c>
      <c r="R2695" s="16" t="s">
        <v>3281</v>
      </c>
      <c r="S2695" s="16" t="s">
        <v>31</v>
      </c>
      <c r="T2695" s="16" t="s">
        <v>32</v>
      </c>
      <c r="U2695" s="16" t="s">
        <v>3282</v>
      </c>
      <c r="V2695" s="18">
        <v>4.28</v>
      </c>
      <c r="W2695" s="16">
        <v>1</v>
      </c>
      <c r="X2695" s="16">
        <v>0</v>
      </c>
      <c r="Y2695" s="18">
        <v>1.9259999999999999</v>
      </c>
    </row>
    <row r="2696" spans="1:25" x14ac:dyDescent="0.3">
      <c r="A2696" s="13">
        <v>8106</v>
      </c>
      <c r="B2696" s="13" t="s">
        <v>5873</v>
      </c>
      <c r="C2696" s="21">
        <f>1/COUNTIF(B:B,'Store Data - 2017'!$B2696)</f>
        <v>0.33333333333333331</v>
      </c>
      <c r="D2696" s="14">
        <v>42783</v>
      </c>
      <c r="E2696" s="14">
        <v>42785</v>
      </c>
      <c r="F2696" s="22" t="str">
        <f>TEXT('Store Data - 2017'!$D2696,"mmmm")</f>
        <v>February</v>
      </c>
      <c r="G2696" s="22" t="str">
        <f>TEXT('Store Data - 2017'!$D2696,"dddd")</f>
        <v>Friday</v>
      </c>
      <c r="H2696" s="13" t="s">
        <v>80</v>
      </c>
      <c r="I2696" s="13" t="s">
        <v>3791</v>
      </c>
      <c r="J2696" s="13" t="s">
        <v>3792</v>
      </c>
      <c r="K2696" s="21">
        <f>1/COUNTIF(J:J,'Store Data - 2017'!$J2696)</f>
        <v>0.16666666666666666</v>
      </c>
      <c r="L2696" s="13" t="s">
        <v>48</v>
      </c>
      <c r="M2696" s="13" t="s">
        <v>26</v>
      </c>
      <c r="N2696" s="13" t="s">
        <v>49</v>
      </c>
      <c r="O2696" s="13" t="s">
        <v>50</v>
      </c>
      <c r="P2696" s="13">
        <v>77041</v>
      </c>
      <c r="Q2696" s="13" t="s">
        <v>51</v>
      </c>
      <c r="R2696" s="13" t="s">
        <v>4151</v>
      </c>
      <c r="S2696" s="13" t="s">
        <v>42</v>
      </c>
      <c r="T2696" s="13" t="s">
        <v>425</v>
      </c>
      <c r="U2696" s="13" t="s">
        <v>4152</v>
      </c>
      <c r="V2696" s="15">
        <v>89.066400000000002</v>
      </c>
      <c r="W2696" s="13">
        <v>1</v>
      </c>
      <c r="X2696" s="13">
        <v>0.32</v>
      </c>
      <c r="Y2696" s="15">
        <v>-17.0274</v>
      </c>
    </row>
    <row r="2697" spans="1:25" x14ac:dyDescent="0.3">
      <c r="A2697" s="16">
        <v>8107</v>
      </c>
      <c r="B2697" s="16" t="s">
        <v>5873</v>
      </c>
      <c r="C2697" s="21">
        <f>1/COUNTIF(B:B,'Store Data - 2017'!$B2697)</f>
        <v>0.33333333333333331</v>
      </c>
      <c r="D2697" s="17">
        <v>42783</v>
      </c>
      <c r="E2697" s="17">
        <v>42785</v>
      </c>
      <c r="F2697" s="22" t="str">
        <f>TEXT('Store Data - 2017'!$D2697,"mmmm")</f>
        <v>February</v>
      </c>
      <c r="G2697" s="22" t="str">
        <f>TEXT('Store Data - 2017'!$D2697,"dddd")</f>
        <v>Friday</v>
      </c>
      <c r="H2697" s="16" t="s">
        <v>80</v>
      </c>
      <c r="I2697" s="16" t="s">
        <v>3791</v>
      </c>
      <c r="J2697" s="16" t="s">
        <v>3792</v>
      </c>
      <c r="K2697" s="21">
        <f>1/COUNTIF(J:J,'Store Data - 2017'!$J2697)</f>
        <v>0.16666666666666666</v>
      </c>
      <c r="L2697" s="16" t="s">
        <v>48</v>
      </c>
      <c r="M2697" s="16" t="s">
        <v>26</v>
      </c>
      <c r="N2697" s="16" t="s">
        <v>49</v>
      </c>
      <c r="O2697" s="16" t="s">
        <v>50</v>
      </c>
      <c r="P2697" s="16">
        <v>77041</v>
      </c>
      <c r="Q2697" s="16" t="s">
        <v>51</v>
      </c>
      <c r="R2697" s="16" t="s">
        <v>5874</v>
      </c>
      <c r="S2697" s="16" t="s">
        <v>31</v>
      </c>
      <c r="T2697" s="16" t="s">
        <v>146</v>
      </c>
      <c r="U2697" s="16" t="s">
        <v>5875</v>
      </c>
      <c r="V2697" s="18">
        <v>175.44</v>
      </c>
      <c r="W2697" s="16">
        <v>6</v>
      </c>
      <c r="X2697" s="16">
        <v>0.2</v>
      </c>
      <c r="Y2697" s="18">
        <v>52.631999999999998</v>
      </c>
    </row>
    <row r="2698" spans="1:25" x14ac:dyDescent="0.3">
      <c r="A2698" s="13">
        <v>8108</v>
      </c>
      <c r="B2698" s="13" t="s">
        <v>5873</v>
      </c>
      <c r="C2698" s="21">
        <f>1/COUNTIF(B:B,'Store Data - 2017'!$B2698)</f>
        <v>0.33333333333333331</v>
      </c>
      <c r="D2698" s="14">
        <v>42783</v>
      </c>
      <c r="E2698" s="14">
        <v>42785</v>
      </c>
      <c r="F2698" s="22" t="str">
        <f>TEXT('Store Data - 2017'!$D2698,"mmmm")</f>
        <v>February</v>
      </c>
      <c r="G2698" s="22" t="str">
        <f>TEXT('Store Data - 2017'!$D2698,"dddd")</f>
        <v>Friday</v>
      </c>
      <c r="H2698" s="13" t="s">
        <v>80</v>
      </c>
      <c r="I2698" s="13" t="s">
        <v>3791</v>
      </c>
      <c r="J2698" s="13" t="s">
        <v>3792</v>
      </c>
      <c r="K2698" s="21">
        <f>1/COUNTIF(J:J,'Store Data - 2017'!$J2698)</f>
        <v>0.16666666666666666</v>
      </c>
      <c r="L2698" s="13" t="s">
        <v>48</v>
      </c>
      <c r="M2698" s="13" t="s">
        <v>26</v>
      </c>
      <c r="N2698" s="13" t="s">
        <v>49</v>
      </c>
      <c r="O2698" s="13" t="s">
        <v>50</v>
      </c>
      <c r="P2698" s="13">
        <v>77041</v>
      </c>
      <c r="Q2698" s="13" t="s">
        <v>51</v>
      </c>
      <c r="R2698" s="13" t="s">
        <v>3924</v>
      </c>
      <c r="S2698" s="13" t="s">
        <v>61</v>
      </c>
      <c r="T2698" s="13" t="s">
        <v>62</v>
      </c>
      <c r="U2698" s="13" t="s">
        <v>3925</v>
      </c>
      <c r="V2698" s="15">
        <v>438.33600000000001</v>
      </c>
      <c r="W2698" s="13">
        <v>4</v>
      </c>
      <c r="X2698" s="13">
        <v>0.2</v>
      </c>
      <c r="Y2698" s="15">
        <v>-87.667199999999994</v>
      </c>
    </row>
    <row r="2699" spans="1:25" x14ac:dyDescent="0.3">
      <c r="A2699" s="16">
        <v>8109</v>
      </c>
      <c r="B2699" s="16" t="s">
        <v>5876</v>
      </c>
      <c r="C2699" s="21">
        <f>1/COUNTIF(B:B,'Store Data - 2017'!$B2699)</f>
        <v>1</v>
      </c>
      <c r="D2699" s="17">
        <v>43077</v>
      </c>
      <c r="E2699" s="17">
        <v>43084</v>
      </c>
      <c r="F2699" s="22" t="str">
        <f>TEXT('Store Data - 2017'!$D2699,"mmmm")</f>
        <v>December</v>
      </c>
      <c r="G2699" s="22" t="str">
        <f>TEXT('Store Data - 2017'!$D2699,"dddd")</f>
        <v>Friday</v>
      </c>
      <c r="H2699" s="16" t="s">
        <v>22</v>
      </c>
      <c r="I2699" s="16" t="s">
        <v>3179</v>
      </c>
      <c r="J2699" s="16" t="s">
        <v>3180</v>
      </c>
      <c r="K2699" s="21">
        <f>1/COUNTIF(J:J,'Store Data - 2017'!$J2699)</f>
        <v>0.33333333333333331</v>
      </c>
      <c r="L2699" s="16" t="s">
        <v>25</v>
      </c>
      <c r="M2699" s="16" t="s">
        <v>26</v>
      </c>
      <c r="N2699" s="16" t="s">
        <v>38</v>
      </c>
      <c r="O2699" s="16" t="s">
        <v>39</v>
      </c>
      <c r="P2699" s="16">
        <v>19140</v>
      </c>
      <c r="Q2699" s="16" t="s">
        <v>40</v>
      </c>
      <c r="R2699" s="16" t="s">
        <v>491</v>
      </c>
      <c r="S2699" s="16" t="s">
        <v>42</v>
      </c>
      <c r="T2699" s="16" t="s">
        <v>43</v>
      </c>
      <c r="U2699" s="16" t="s">
        <v>492</v>
      </c>
      <c r="V2699" s="18">
        <v>215.54400000000001</v>
      </c>
      <c r="W2699" s="16">
        <v>4</v>
      </c>
      <c r="X2699" s="16">
        <v>0.3</v>
      </c>
      <c r="Y2699" s="18">
        <v>-58.504800000000003</v>
      </c>
    </row>
    <row r="2700" spans="1:25" x14ac:dyDescent="0.3">
      <c r="A2700" s="13">
        <v>8110</v>
      </c>
      <c r="B2700" s="13" t="s">
        <v>5877</v>
      </c>
      <c r="C2700" s="21">
        <f>1/COUNTIF(B:B,'Store Data - 2017'!$B2700)</f>
        <v>0.5</v>
      </c>
      <c r="D2700" s="14">
        <v>43057</v>
      </c>
      <c r="E2700" s="14">
        <v>43062</v>
      </c>
      <c r="F2700" s="22" t="str">
        <f>TEXT('Store Data - 2017'!$D2700,"mmmm")</f>
        <v>November</v>
      </c>
      <c r="G2700" s="22" t="str">
        <f>TEXT('Store Data - 2017'!$D2700,"dddd")</f>
        <v>Saturday</v>
      </c>
      <c r="H2700" s="13" t="s">
        <v>22</v>
      </c>
      <c r="I2700" s="13" t="s">
        <v>3352</v>
      </c>
      <c r="J2700" s="13" t="s">
        <v>3353</v>
      </c>
      <c r="K2700" s="21">
        <f>1/COUNTIF(J:J,'Store Data - 2017'!$J2700)</f>
        <v>0.25</v>
      </c>
      <c r="L2700" s="13" t="s">
        <v>25</v>
      </c>
      <c r="M2700" s="13" t="s">
        <v>26</v>
      </c>
      <c r="N2700" s="13" t="s">
        <v>94</v>
      </c>
      <c r="O2700" s="13" t="s">
        <v>59</v>
      </c>
      <c r="P2700" s="13">
        <v>60623</v>
      </c>
      <c r="Q2700" s="13" t="s">
        <v>51</v>
      </c>
      <c r="R2700" s="13" t="s">
        <v>4756</v>
      </c>
      <c r="S2700" s="13" t="s">
        <v>31</v>
      </c>
      <c r="T2700" s="13" t="s">
        <v>180</v>
      </c>
      <c r="U2700" s="13" t="s">
        <v>4442</v>
      </c>
      <c r="V2700" s="15">
        <v>55.584000000000003</v>
      </c>
      <c r="W2700" s="13">
        <v>6</v>
      </c>
      <c r="X2700" s="13">
        <v>0.2</v>
      </c>
      <c r="Y2700" s="15">
        <v>20.844000000000001</v>
      </c>
    </row>
    <row r="2701" spans="1:25" x14ac:dyDescent="0.3">
      <c r="A2701" s="16">
        <v>8111</v>
      </c>
      <c r="B2701" s="16" t="s">
        <v>5877</v>
      </c>
      <c r="C2701" s="21">
        <f>1/COUNTIF(B:B,'Store Data - 2017'!$B2701)</f>
        <v>0.5</v>
      </c>
      <c r="D2701" s="17">
        <v>43057</v>
      </c>
      <c r="E2701" s="17">
        <v>43062</v>
      </c>
      <c r="F2701" s="22" t="str">
        <f>TEXT('Store Data - 2017'!$D2701,"mmmm")</f>
        <v>November</v>
      </c>
      <c r="G2701" s="22" t="str">
        <f>TEXT('Store Data - 2017'!$D2701,"dddd")</f>
        <v>Saturday</v>
      </c>
      <c r="H2701" s="16" t="s">
        <v>22</v>
      </c>
      <c r="I2701" s="16" t="s">
        <v>3352</v>
      </c>
      <c r="J2701" s="16" t="s">
        <v>3353</v>
      </c>
      <c r="K2701" s="21">
        <f>1/COUNTIF(J:J,'Store Data - 2017'!$J2701)</f>
        <v>0.25</v>
      </c>
      <c r="L2701" s="16" t="s">
        <v>25</v>
      </c>
      <c r="M2701" s="16" t="s">
        <v>26</v>
      </c>
      <c r="N2701" s="16" t="s">
        <v>94</v>
      </c>
      <c r="O2701" s="16" t="s">
        <v>59</v>
      </c>
      <c r="P2701" s="16">
        <v>60623</v>
      </c>
      <c r="Q2701" s="16" t="s">
        <v>51</v>
      </c>
      <c r="R2701" s="16" t="s">
        <v>2892</v>
      </c>
      <c r="S2701" s="16" t="s">
        <v>42</v>
      </c>
      <c r="T2701" s="16" t="s">
        <v>43</v>
      </c>
      <c r="U2701" s="16" t="s">
        <v>2893</v>
      </c>
      <c r="V2701" s="18">
        <v>127.386</v>
      </c>
      <c r="W2701" s="16">
        <v>2</v>
      </c>
      <c r="X2701" s="16">
        <v>0.3</v>
      </c>
      <c r="Y2701" s="18">
        <v>-25.4772</v>
      </c>
    </row>
    <row r="2702" spans="1:25" x14ac:dyDescent="0.3">
      <c r="A2702" s="13">
        <v>8115</v>
      </c>
      <c r="B2702" s="13" t="s">
        <v>5878</v>
      </c>
      <c r="C2702" s="21">
        <f>1/COUNTIF(B:B,'Store Data - 2017'!$B2702)</f>
        <v>1</v>
      </c>
      <c r="D2702" s="14">
        <v>43011</v>
      </c>
      <c r="E2702" s="14">
        <v>43015</v>
      </c>
      <c r="F2702" s="22" t="str">
        <f>TEXT('Store Data - 2017'!$D2702,"mmmm")</f>
        <v>October</v>
      </c>
      <c r="G2702" s="22" t="str">
        <f>TEXT('Store Data - 2017'!$D2702,"dddd")</f>
        <v>Tuesday</v>
      </c>
      <c r="H2702" s="13" t="s">
        <v>35</v>
      </c>
      <c r="I2702" s="13" t="s">
        <v>5879</v>
      </c>
      <c r="J2702" s="13" t="s">
        <v>5880</v>
      </c>
      <c r="K2702" s="21">
        <f>1/COUNTIF(J:J,'Store Data - 2017'!$J2702)</f>
        <v>1</v>
      </c>
      <c r="L2702" s="13" t="s">
        <v>57</v>
      </c>
      <c r="M2702" s="13" t="s">
        <v>26</v>
      </c>
      <c r="N2702" s="13" t="s">
        <v>279</v>
      </c>
      <c r="O2702" s="13" t="s">
        <v>50</v>
      </c>
      <c r="P2702" s="13">
        <v>77506</v>
      </c>
      <c r="Q2702" s="13" t="s">
        <v>51</v>
      </c>
      <c r="R2702" s="13" t="s">
        <v>5881</v>
      </c>
      <c r="S2702" s="13" t="s">
        <v>31</v>
      </c>
      <c r="T2702" s="13" t="s">
        <v>146</v>
      </c>
      <c r="U2702" s="13" t="s">
        <v>5882</v>
      </c>
      <c r="V2702" s="15">
        <v>20.64</v>
      </c>
      <c r="W2702" s="13">
        <v>5</v>
      </c>
      <c r="X2702" s="13">
        <v>0.2</v>
      </c>
      <c r="Y2702" s="15">
        <v>2.3220000000000001</v>
      </c>
    </row>
    <row r="2703" spans="1:25" x14ac:dyDescent="0.3">
      <c r="A2703" s="16">
        <v>8116</v>
      </c>
      <c r="B2703" s="16" t="s">
        <v>5883</v>
      </c>
      <c r="C2703" s="21">
        <f>1/COUNTIF(B:B,'Store Data - 2017'!$B2703)</f>
        <v>1</v>
      </c>
      <c r="D2703" s="17">
        <v>42976</v>
      </c>
      <c r="E2703" s="17">
        <v>42982</v>
      </c>
      <c r="F2703" s="22" t="str">
        <f>TEXT('Store Data - 2017'!$D2703,"mmmm")</f>
        <v>August</v>
      </c>
      <c r="G2703" s="22" t="str">
        <f>TEXT('Store Data - 2017'!$D2703,"dddd")</f>
        <v>Tuesday</v>
      </c>
      <c r="H2703" s="16" t="s">
        <v>22</v>
      </c>
      <c r="I2703" s="16" t="s">
        <v>3574</v>
      </c>
      <c r="J2703" s="16" t="s">
        <v>3575</v>
      </c>
      <c r="K2703" s="21">
        <f>1/COUNTIF(J:J,'Store Data - 2017'!$J2703)</f>
        <v>7.1428571428571425E-2</v>
      </c>
      <c r="L2703" s="16" t="s">
        <v>57</v>
      </c>
      <c r="M2703" s="16" t="s">
        <v>26</v>
      </c>
      <c r="N2703" s="16" t="s">
        <v>452</v>
      </c>
      <c r="O2703" s="16" t="s">
        <v>134</v>
      </c>
      <c r="P2703" s="16">
        <v>90049</v>
      </c>
      <c r="Q2703" s="16" t="s">
        <v>120</v>
      </c>
      <c r="R2703" s="16" t="s">
        <v>5884</v>
      </c>
      <c r="S2703" s="16" t="s">
        <v>42</v>
      </c>
      <c r="T2703" s="16" t="s">
        <v>87</v>
      </c>
      <c r="U2703" s="16" t="s">
        <v>5885</v>
      </c>
      <c r="V2703" s="18">
        <v>148.02000000000001</v>
      </c>
      <c r="W2703" s="16">
        <v>3</v>
      </c>
      <c r="X2703" s="16">
        <v>0</v>
      </c>
      <c r="Y2703" s="18">
        <v>41.445599999999999</v>
      </c>
    </row>
    <row r="2704" spans="1:25" x14ac:dyDescent="0.3">
      <c r="A2704" s="13">
        <v>8117</v>
      </c>
      <c r="B2704" s="13" t="s">
        <v>5886</v>
      </c>
      <c r="C2704" s="21">
        <f>1/COUNTIF(B:B,'Store Data - 2017'!$B2704)</f>
        <v>1</v>
      </c>
      <c r="D2704" s="14">
        <v>43063</v>
      </c>
      <c r="E2704" s="14">
        <v>43063</v>
      </c>
      <c r="F2704" s="22" t="str">
        <f>TEXT('Store Data - 2017'!$D2704,"mmmm")</f>
        <v>November</v>
      </c>
      <c r="G2704" s="22" t="str">
        <f>TEXT('Store Data - 2017'!$D2704,"dddd")</f>
        <v>Friday</v>
      </c>
      <c r="H2704" s="13" t="s">
        <v>760</v>
      </c>
      <c r="I2704" s="13" t="s">
        <v>1325</v>
      </c>
      <c r="J2704" s="13" t="s">
        <v>1326</v>
      </c>
      <c r="K2704" s="21">
        <f>1/COUNTIF(J:J,'Store Data - 2017'!$J2704)</f>
        <v>0.5</v>
      </c>
      <c r="L2704" s="13" t="s">
        <v>57</v>
      </c>
      <c r="M2704" s="13" t="s">
        <v>26</v>
      </c>
      <c r="N2704" s="13" t="s">
        <v>5887</v>
      </c>
      <c r="O2704" s="13" t="s">
        <v>3208</v>
      </c>
      <c r="P2704" s="13">
        <v>67846</v>
      </c>
      <c r="Q2704" s="13" t="s">
        <v>51</v>
      </c>
      <c r="R2704" s="13" t="s">
        <v>4145</v>
      </c>
      <c r="S2704" s="13" t="s">
        <v>31</v>
      </c>
      <c r="T2704" s="13" t="s">
        <v>70</v>
      </c>
      <c r="U2704" s="13" t="s">
        <v>4146</v>
      </c>
      <c r="V2704" s="15">
        <v>33.29</v>
      </c>
      <c r="W2704" s="13">
        <v>1</v>
      </c>
      <c r="X2704" s="13">
        <v>0</v>
      </c>
      <c r="Y2704" s="15">
        <v>7.9896000000000003</v>
      </c>
    </row>
    <row r="2705" spans="1:25" x14ac:dyDescent="0.3">
      <c r="A2705" s="16">
        <v>8118</v>
      </c>
      <c r="B2705" s="16" t="s">
        <v>5888</v>
      </c>
      <c r="C2705" s="21">
        <f>1/COUNTIF(B:B,'Store Data - 2017'!$B2705)</f>
        <v>1</v>
      </c>
      <c r="D2705" s="17">
        <v>42916</v>
      </c>
      <c r="E2705" s="17">
        <v>42921</v>
      </c>
      <c r="F2705" s="22" t="str">
        <f>TEXT('Store Data - 2017'!$D2705,"mmmm")</f>
        <v>June</v>
      </c>
      <c r="G2705" s="22" t="str">
        <f>TEXT('Store Data - 2017'!$D2705,"dddd")</f>
        <v>Friday</v>
      </c>
      <c r="H2705" s="16" t="s">
        <v>22</v>
      </c>
      <c r="I2705" s="16" t="s">
        <v>5889</v>
      </c>
      <c r="J2705" s="16" t="s">
        <v>5890</v>
      </c>
      <c r="K2705" s="21">
        <f>1/COUNTIF(J:J,'Store Data - 2017'!$J2705)</f>
        <v>0.5</v>
      </c>
      <c r="L2705" s="16" t="s">
        <v>25</v>
      </c>
      <c r="M2705" s="16" t="s">
        <v>26</v>
      </c>
      <c r="N2705" s="16" t="s">
        <v>452</v>
      </c>
      <c r="O2705" s="16" t="s">
        <v>134</v>
      </c>
      <c r="P2705" s="16">
        <v>90045</v>
      </c>
      <c r="Q2705" s="16" t="s">
        <v>120</v>
      </c>
      <c r="R2705" s="16" t="s">
        <v>3498</v>
      </c>
      <c r="S2705" s="16" t="s">
        <v>31</v>
      </c>
      <c r="T2705" s="16" t="s">
        <v>32</v>
      </c>
      <c r="U2705" s="16" t="s">
        <v>3499</v>
      </c>
      <c r="V2705" s="18">
        <v>204.95</v>
      </c>
      <c r="W2705" s="16">
        <v>5</v>
      </c>
      <c r="X2705" s="16">
        <v>0</v>
      </c>
      <c r="Y2705" s="18">
        <v>100.4255</v>
      </c>
    </row>
    <row r="2706" spans="1:25" x14ac:dyDescent="0.3">
      <c r="A2706" s="13">
        <v>8119</v>
      </c>
      <c r="B2706" s="13" t="s">
        <v>5891</v>
      </c>
      <c r="C2706" s="21">
        <f>1/COUNTIF(B:B,'Store Data - 2017'!$B2706)</f>
        <v>1</v>
      </c>
      <c r="D2706" s="14">
        <v>42938</v>
      </c>
      <c r="E2706" s="14">
        <v>42943</v>
      </c>
      <c r="F2706" s="22" t="str">
        <f>TEXT('Store Data - 2017'!$D2706,"mmmm")</f>
        <v>July</v>
      </c>
      <c r="G2706" s="22" t="str">
        <f>TEXT('Store Data - 2017'!$D2706,"dddd")</f>
        <v>Saturday</v>
      </c>
      <c r="H2706" s="13" t="s">
        <v>22</v>
      </c>
      <c r="I2706" s="13" t="s">
        <v>5892</v>
      </c>
      <c r="J2706" s="13" t="s">
        <v>5893</v>
      </c>
      <c r="K2706" s="21">
        <f>1/COUNTIF(J:J,'Store Data - 2017'!$J2706)</f>
        <v>1</v>
      </c>
      <c r="L2706" s="13" t="s">
        <v>25</v>
      </c>
      <c r="M2706" s="13" t="s">
        <v>26</v>
      </c>
      <c r="N2706" s="13" t="s">
        <v>94</v>
      </c>
      <c r="O2706" s="13" t="s">
        <v>59</v>
      </c>
      <c r="P2706" s="13">
        <v>60653</v>
      </c>
      <c r="Q2706" s="13" t="s">
        <v>51</v>
      </c>
      <c r="R2706" s="13" t="s">
        <v>617</v>
      </c>
      <c r="S2706" s="13" t="s">
        <v>42</v>
      </c>
      <c r="T2706" s="13" t="s">
        <v>43</v>
      </c>
      <c r="U2706" s="13" t="s">
        <v>618</v>
      </c>
      <c r="V2706" s="15">
        <v>526.34400000000005</v>
      </c>
      <c r="W2706" s="13">
        <v>4</v>
      </c>
      <c r="X2706" s="13">
        <v>0.3</v>
      </c>
      <c r="Y2706" s="15">
        <v>-75.191999999999993</v>
      </c>
    </row>
    <row r="2707" spans="1:25" x14ac:dyDescent="0.3">
      <c r="A2707" s="16">
        <v>8125</v>
      </c>
      <c r="B2707" s="16" t="s">
        <v>5894</v>
      </c>
      <c r="C2707" s="21">
        <f>1/COUNTIF(B:B,'Store Data - 2017'!$B2707)</f>
        <v>1</v>
      </c>
      <c r="D2707" s="17">
        <v>42985</v>
      </c>
      <c r="E2707" s="17">
        <v>42990</v>
      </c>
      <c r="F2707" s="22" t="str">
        <f>TEXT('Store Data - 2017'!$D2707,"mmmm")</f>
        <v>September</v>
      </c>
      <c r="G2707" s="22" t="str">
        <f>TEXT('Store Data - 2017'!$D2707,"dddd")</f>
        <v>Thursday</v>
      </c>
      <c r="H2707" s="16" t="s">
        <v>22</v>
      </c>
      <c r="I2707" s="16" t="s">
        <v>1075</v>
      </c>
      <c r="J2707" s="16" t="s">
        <v>1076</v>
      </c>
      <c r="K2707" s="21">
        <f>1/COUNTIF(J:J,'Store Data - 2017'!$J2707)</f>
        <v>0.1</v>
      </c>
      <c r="L2707" s="16" t="s">
        <v>25</v>
      </c>
      <c r="M2707" s="16" t="s">
        <v>26</v>
      </c>
      <c r="N2707" s="16" t="s">
        <v>5593</v>
      </c>
      <c r="O2707" s="16" t="s">
        <v>134</v>
      </c>
      <c r="P2707" s="16">
        <v>95351</v>
      </c>
      <c r="Q2707" s="16" t="s">
        <v>120</v>
      </c>
      <c r="R2707" s="16" t="s">
        <v>1261</v>
      </c>
      <c r="S2707" s="16" t="s">
        <v>42</v>
      </c>
      <c r="T2707" s="16" t="s">
        <v>43</v>
      </c>
      <c r="U2707" s="16" t="s">
        <v>1262</v>
      </c>
      <c r="V2707" s="18">
        <v>161.56800000000001</v>
      </c>
      <c r="W2707" s="16">
        <v>2</v>
      </c>
      <c r="X2707" s="16">
        <v>0.2</v>
      </c>
      <c r="Y2707" s="18">
        <v>-28.2744</v>
      </c>
    </row>
    <row r="2708" spans="1:25" x14ac:dyDescent="0.3">
      <c r="A2708" s="13">
        <v>8129</v>
      </c>
      <c r="B2708" s="13" t="s">
        <v>5895</v>
      </c>
      <c r="C2708" s="21">
        <f>1/COUNTIF(B:B,'Store Data - 2017'!$B2708)</f>
        <v>1</v>
      </c>
      <c r="D2708" s="14">
        <v>42973</v>
      </c>
      <c r="E2708" s="14">
        <v>42979</v>
      </c>
      <c r="F2708" s="22" t="str">
        <f>TEXT('Store Data - 2017'!$D2708,"mmmm")</f>
        <v>August</v>
      </c>
      <c r="G2708" s="22" t="str">
        <f>TEXT('Store Data - 2017'!$D2708,"dddd")</f>
        <v>Saturday</v>
      </c>
      <c r="H2708" s="13" t="s">
        <v>22</v>
      </c>
      <c r="I2708" s="13" t="s">
        <v>4506</v>
      </c>
      <c r="J2708" s="13" t="s">
        <v>4507</v>
      </c>
      <c r="K2708" s="21">
        <f>1/COUNTIF(J:J,'Store Data - 2017'!$J2708)</f>
        <v>0.2</v>
      </c>
      <c r="L2708" s="13" t="s">
        <v>25</v>
      </c>
      <c r="M2708" s="13" t="s">
        <v>26</v>
      </c>
      <c r="N2708" s="13" t="s">
        <v>94</v>
      </c>
      <c r="O2708" s="13" t="s">
        <v>59</v>
      </c>
      <c r="P2708" s="13">
        <v>60610</v>
      </c>
      <c r="Q2708" s="13" t="s">
        <v>51</v>
      </c>
      <c r="R2708" s="13" t="s">
        <v>4515</v>
      </c>
      <c r="S2708" s="13" t="s">
        <v>42</v>
      </c>
      <c r="T2708" s="13" t="s">
        <v>87</v>
      </c>
      <c r="U2708" s="13" t="s">
        <v>4516</v>
      </c>
      <c r="V2708" s="15">
        <v>64.959999999999994</v>
      </c>
      <c r="W2708" s="13">
        <v>5</v>
      </c>
      <c r="X2708" s="13">
        <v>0.6</v>
      </c>
      <c r="Y2708" s="15">
        <v>-43.847999999999999</v>
      </c>
    </row>
    <row r="2709" spans="1:25" x14ac:dyDescent="0.3">
      <c r="A2709" s="16">
        <v>8148</v>
      </c>
      <c r="B2709" s="16" t="s">
        <v>5896</v>
      </c>
      <c r="C2709" s="21">
        <f>1/COUNTIF(B:B,'Store Data - 2017'!$B2709)</f>
        <v>1</v>
      </c>
      <c r="D2709" s="17">
        <v>42895</v>
      </c>
      <c r="E2709" s="17">
        <v>42900</v>
      </c>
      <c r="F2709" s="22" t="str">
        <f>TEXT('Store Data - 2017'!$D2709,"mmmm")</f>
        <v>June</v>
      </c>
      <c r="G2709" s="22" t="str">
        <f>TEXT('Store Data - 2017'!$D2709,"dddd")</f>
        <v>Friday</v>
      </c>
      <c r="H2709" s="16" t="s">
        <v>22</v>
      </c>
      <c r="I2709" s="16" t="s">
        <v>1790</v>
      </c>
      <c r="J2709" s="16" t="s">
        <v>1791</v>
      </c>
      <c r="K2709" s="21">
        <f>1/COUNTIF(J:J,'Store Data - 2017'!$J2709)</f>
        <v>0.14285714285714285</v>
      </c>
      <c r="L2709" s="16" t="s">
        <v>25</v>
      </c>
      <c r="M2709" s="16" t="s">
        <v>26</v>
      </c>
      <c r="N2709" s="16" t="s">
        <v>2304</v>
      </c>
      <c r="O2709" s="16" t="s">
        <v>329</v>
      </c>
      <c r="P2709" s="16">
        <v>24153</v>
      </c>
      <c r="Q2709" s="16" t="s">
        <v>29</v>
      </c>
      <c r="R2709" s="16" t="s">
        <v>52</v>
      </c>
      <c r="S2709" s="16" t="s">
        <v>31</v>
      </c>
      <c r="T2709" s="16" t="s">
        <v>32</v>
      </c>
      <c r="U2709" s="16" t="s">
        <v>53</v>
      </c>
      <c r="V2709" s="18">
        <v>49.12</v>
      </c>
      <c r="W2709" s="16">
        <v>4</v>
      </c>
      <c r="X2709" s="16">
        <v>0</v>
      </c>
      <c r="Y2709" s="18">
        <v>23.086400000000001</v>
      </c>
    </row>
    <row r="2710" spans="1:25" x14ac:dyDescent="0.3">
      <c r="A2710" s="13">
        <v>8152</v>
      </c>
      <c r="B2710" s="13" t="s">
        <v>5897</v>
      </c>
      <c r="C2710" s="21">
        <f>1/COUNTIF(B:B,'Store Data - 2017'!$B2710)</f>
        <v>0.33333333333333331</v>
      </c>
      <c r="D2710" s="14">
        <v>42817</v>
      </c>
      <c r="E2710" s="14">
        <v>42819</v>
      </c>
      <c r="F2710" s="22" t="str">
        <f>TEXT('Store Data - 2017'!$D2710,"mmmm")</f>
        <v>March</v>
      </c>
      <c r="G2710" s="22" t="str">
        <f>TEXT('Store Data - 2017'!$D2710,"dddd")</f>
        <v>Thursday</v>
      </c>
      <c r="H2710" s="13" t="s">
        <v>80</v>
      </c>
      <c r="I2710" s="13" t="s">
        <v>2807</v>
      </c>
      <c r="J2710" s="13" t="s">
        <v>2808</v>
      </c>
      <c r="K2710" s="21">
        <f>1/COUNTIF(J:J,'Store Data - 2017'!$J2710)</f>
        <v>0.16666666666666666</v>
      </c>
      <c r="L2710" s="13" t="s">
        <v>25</v>
      </c>
      <c r="M2710" s="13" t="s">
        <v>26</v>
      </c>
      <c r="N2710" s="13" t="s">
        <v>432</v>
      </c>
      <c r="O2710" s="13" t="s">
        <v>433</v>
      </c>
      <c r="P2710" s="13">
        <v>98115</v>
      </c>
      <c r="Q2710" s="13" t="s">
        <v>120</v>
      </c>
      <c r="R2710" s="13" t="s">
        <v>5898</v>
      </c>
      <c r="S2710" s="13" t="s">
        <v>31</v>
      </c>
      <c r="T2710" s="13" t="s">
        <v>70</v>
      </c>
      <c r="U2710" s="13" t="s">
        <v>5899</v>
      </c>
      <c r="V2710" s="15">
        <v>32.479999999999997</v>
      </c>
      <c r="W2710" s="13">
        <v>2</v>
      </c>
      <c r="X2710" s="13">
        <v>0</v>
      </c>
      <c r="Y2710" s="15">
        <v>4.8719999999999999</v>
      </c>
    </row>
    <row r="2711" spans="1:25" x14ac:dyDescent="0.3">
      <c r="A2711" s="16">
        <v>8153</v>
      </c>
      <c r="B2711" s="16" t="s">
        <v>5897</v>
      </c>
      <c r="C2711" s="21">
        <f>1/COUNTIF(B:B,'Store Data - 2017'!$B2711)</f>
        <v>0.33333333333333331</v>
      </c>
      <c r="D2711" s="17">
        <v>42817</v>
      </c>
      <c r="E2711" s="17">
        <v>42819</v>
      </c>
      <c r="F2711" s="22" t="str">
        <f>TEXT('Store Data - 2017'!$D2711,"mmmm")</f>
        <v>March</v>
      </c>
      <c r="G2711" s="22" t="str">
        <f>TEXT('Store Data - 2017'!$D2711,"dddd")</f>
        <v>Thursday</v>
      </c>
      <c r="H2711" s="16" t="s">
        <v>80</v>
      </c>
      <c r="I2711" s="16" t="s">
        <v>2807</v>
      </c>
      <c r="J2711" s="16" t="s">
        <v>2808</v>
      </c>
      <c r="K2711" s="21">
        <f>1/COUNTIF(J:J,'Store Data - 2017'!$J2711)</f>
        <v>0.16666666666666666</v>
      </c>
      <c r="L2711" s="16" t="s">
        <v>25</v>
      </c>
      <c r="M2711" s="16" t="s">
        <v>26</v>
      </c>
      <c r="N2711" s="16" t="s">
        <v>432</v>
      </c>
      <c r="O2711" s="16" t="s">
        <v>433</v>
      </c>
      <c r="P2711" s="16">
        <v>98115</v>
      </c>
      <c r="Q2711" s="16" t="s">
        <v>120</v>
      </c>
      <c r="R2711" s="16" t="s">
        <v>579</v>
      </c>
      <c r="S2711" s="16" t="s">
        <v>31</v>
      </c>
      <c r="T2711" s="16" t="s">
        <v>32</v>
      </c>
      <c r="U2711" s="16" t="s">
        <v>580</v>
      </c>
      <c r="V2711" s="18">
        <v>20.04</v>
      </c>
      <c r="W2711" s="16">
        <v>3</v>
      </c>
      <c r="X2711" s="16">
        <v>0</v>
      </c>
      <c r="Y2711" s="18">
        <v>9.6191999999999993</v>
      </c>
    </row>
    <row r="2712" spans="1:25" x14ac:dyDescent="0.3">
      <c r="A2712" s="13">
        <v>8154</v>
      </c>
      <c r="B2712" s="13" t="s">
        <v>5897</v>
      </c>
      <c r="C2712" s="21">
        <f>1/COUNTIF(B:B,'Store Data - 2017'!$B2712)</f>
        <v>0.33333333333333331</v>
      </c>
      <c r="D2712" s="14">
        <v>42817</v>
      </c>
      <c r="E2712" s="14">
        <v>42819</v>
      </c>
      <c r="F2712" s="22" t="str">
        <f>TEXT('Store Data - 2017'!$D2712,"mmmm")</f>
        <v>March</v>
      </c>
      <c r="G2712" s="22" t="str">
        <f>TEXT('Store Data - 2017'!$D2712,"dddd")</f>
        <v>Thursday</v>
      </c>
      <c r="H2712" s="13" t="s">
        <v>80</v>
      </c>
      <c r="I2712" s="13" t="s">
        <v>2807</v>
      </c>
      <c r="J2712" s="13" t="s">
        <v>2808</v>
      </c>
      <c r="K2712" s="21">
        <f>1/COUNTIF(J:J,'Store Data - 2017'!$J2712)</f>
        <v>0.16666666666666666</v>
      </c>
      <c r="L2712" s="13" t="s">
        <v>25</v>
      </c>
      <c r="M2712" s="13" t="s">
        <v>26</v>
      </c>
      <c r="N2712" s="13" t="s">
        <v>432</v>
      </c>
      <c r="O2712" s="13" t="s">
        <v>433</v>
      </c>
      <c r="P2712" s="13">
        <v>98115</v>
      </c>
      <c r="Q2712" s="13" t="s">
        <v>120</v>
      </c>
      <c r="R2712" s="13" t="s">
        <v>2600</v>
      </c>
      <c r="S2712" s="13" t="s">
        <v>61</v>
      </c>
      <c r="T2712" s="13" t="s">
        <v>412</v>
      </c>
      <c r="U2712" s="13" t="s">
        <v>2601</v>
      </c>
      <c r="V2712" s="15">
        <v>13999.96</v>
      </c>
      <c r="W2712" s="13">
        <v>4</v>
      </c>
      <c r="X2712" s="13">
        <v>0</v>
      </c>
      <c r="Y2712" s="15">
        <v>6719.9808000000003</v>
      </c>
    </row>
    <row r="2713" spans="1:25" x14ac:dyDescent="0.3">
      <c r="A2713" s="16">
        <v>8155</v>
      </c>
      <c r="B2713" s="16" t="s">
        <v>5900</v>
      </c>
      <c r="C2713" s="21">
        <f>1/COUNTIF(B:B,'Store Data - 2017'!$B2713)</f>
        <v>0.5</v>
      </c>
      <c r="D2713" s="17">
        <v>42814</v>
      </c>
      <c r="E2713" s="17">
        <v>42818</v>
      </c>
      <c r="F2713" s="22" t="str">
        <f>TEXT('Store Data - 2017'!$D2713,"mmmm")</f>
        <v>March</v>
      </c>
      <c r="G2713" s="22" t="str">
        <f>TEXT('Store Data - 2017'!$D2713,"dddd")</f>
        <v>Monday</v>
      </c>
      <c r="H2713" s="16" t="s">
        <v>22</v>
      </c>
      <c r="I2713" s="16" t="s">
        <v>4779</v>
      </c>
      <c r="J2713" s="16" t="s">
        <v>4780</v>
      </c>
      <c r="K2713" s="21">
        <f>1/COUNTIF(J:J,'Store Data - 2017'!$J2713)</f>
        <v>0.25</v>
      </c>
      <c r="L2713" s="16" t="s">
        <v>25</v>
      </c>
      <c r="M2713" s="16" t="s">
        <v>26</v>
      </c>
      <c r="N2713" s="16" t="s">
        <v>2321</v>
      </c>
      <c r="O2713" s="16" t="s">
        <v>2322</v>
      </c>
      <c r="P2713" s="16">
        <v>6457</v>
      </c>
      <c r="Q2713" s="16" t="s">
        <v>40</v>
      </c>
      <c r="R2713" s="16" t="s">
        <v>2023</v>
      </c>
      <c r="S2713" s="16" t="s">
        <v>61</v>
      </c>
      <c r="T2713" s="16" t="s">
        <v>110</v>
      </c>
      <c r="U2713" s="16" t="s">
        <v>2024</v>
      </c>
      <c r="V2713" s="18">
        <v>238</v>
      </c>
      <c r="W2713" s="16">
        <v>2</v>
      </c>
      <c r="X2713" s="16">
        <v>0</v>
      </c>
      <c r="Y2713" s="18">
        <v>38.08</v>
      </c>
    </row>
    <row r="2714" spans="1:25" x14ac:dyDescent="0.3">
      <c r="A2714" s="13">
        <v>8156</v>
      </c>
      <c r="B2714" s="13" t="s">
        <v>5900</v>
      </c>
      <c r="C2714" s="21">
        <f>1/COUNTIF(B:B,'Store Data - 2017'!$B2714)</f>
        <v>0.5</v>
      </c>
      <c r="D2714" s="14">
        <v>42814</v>
      </c>
      <c r="E2714" s="14">
        <v>42818</v>
      </c>
      <c r="F2714" s="22" t="str">
        <f>TEXT('Store Data - 2017'!$D2714,"mmmm")</f>
        <v>March</v>
      </c>
      <c r="G2714" s="22" t="str">
        <f>TEXT('Store Data - 2017'!$D2714,"dddd")</f>
        <v>Monday</v>
      </c>
      <c r="H2714" s="13" t="s">
        <v>22</v>
      </c>
      <c r="I2714" s="13" t="s">
        <v>4779</v>
      </c>
      <c r="J2714" s="13" t="s">
        <v>4780</v>
      </c>
      <c r="K2714" s="21">
        <f>1/COUNTIF(J:J,'Store Data - 2017'!$J2714)</f>
        <v>0.25</v>
      </c>
      <c r="L2714" s="13" t="s">
        <v>25</v>
      </c>
      <c r="M2714" s="13" t="s">
        <v>26</v>
      </c>
      <c r="N2714" s="13" t="s">
        <v>2321</v>
      </c>
      <c r="O2714" s="13" t="s">
        <v>2322</v>
      </c>
      <c r="P2714" s="13">
        <v>6457</v>
      </c>
      <c r="Q2714" s="13" t="s">
        <v>40</v>
      </c>
      <c r="R2714" s="13" t="s">
        <v>5535</v>
      </c>
      <c r="S2714" s="13" t="s">
        <v>31</v>
      </c>
      <c r="T2714" s="13" t="s">
        <v>32</v>
      </c>
      <c r="U2714" s="13" t="s">
        <v>5536</v>
      </c>
      <c r="V2714" s="15">
        <v>61.96</v>
      </c>
      <c r="W2714" s="13">
        <v>2</v>
      </c>
      <c r="X2714" s="13">
        <v>0</v>
      </c>
      <c r="Y2714" s="15">
        <v>27.882000000000001</v>
      </c>
    </row>
    <row r="2715" spans="1:25" x14ac:dyDescent="0.3">
      <c r="A2715" s="16">
        <v>8159</v>
      </c>
      <c r="B2715" s="16" t="s">
        <v>5901</v>
      </c>
      <c r="C2715" s="21">
        <f>1/COUNTIF(B:B,'Store Data - 2017'!$B2715)</f>
        <v>1</v>
      </c>
      <c r="D2715" s="17">
        <v>43095</v>
      </c>
      <c r="E2715" s="17">
        <v>43101</v>
      </c>
      <c r="F2715" s="22" t="str">
        <f>TEXT('Store Data - 2017'!$D2715,"mmmm")</f>
        <v>December</v>
      </c>
      <c r="G2715" s="22" t="str">
        <f>TEXT('Store Data - 2017'!$D2715,"dddd")</f>
        <v>Tuesday</v>
      </c>
      <c r="H2715" s="16" t="s">
        <v>22</v>
      </c>
      <c r="I2715" s="16" t="s">
        <v>3344</v>
      </c>
      <c r="J2715" s="16" t="s">
        <v>3345</v>
      </c>
      <c r="K2715" s="21">
        <f>1/COUNTIF(J:J,'Store Data - 2017'!$J2715)</f>
        <v>0.16666666666666666</v>
      </c>
      <c r="L2715" s="16" t="s">
        <v>57</v>
      </c>
      <c r="M2715" s="16" t="s">
        <v>26</v>
      </c>
      <c r="N2715" s="16" t="s">
        <v>5902</v>
      </c>
      <c r="O2715" s="16" t="s">
        <v>50</v>
      </c>
      <c r="P2715" s="16">
        <v>79762</v>
      </c>
      <c r="Q2715" s="16" t="s">
        <v>51</v>
      </c>
      <c r="R2715" s="16" t="s">
        <v>5903</v>
      </c>
      <c r="S2715" s="16" t="s">
        <v>31</v>
      </c>
      <c r="T2715" s="16" t="s">
        <v>32</v>
      </c>
      <c r="U2715" s="16" t="s">
        <v>5904</v>
      </c>
      <c r="V2715" s="18">
        <v>16.032</v>
      </c>
      <c r="W2715" s="16">
        <v>3</v>
      </c>
      <c r="X2715" s="16">
        <v>0.2</v>
      </c>
      <c r="Y2715" s="18">
        <v>5.6112000000000002</v>
      </c>
    </row>
    <row r="2716" spans="1:25" x14ac:dyDescent="0.3">
      <c r="A2716" s="13">
        <v>8169</v>
      </c>
      <c r="B2716" s="13" t="s">
        <v>5905</v>
      </c>
      <c r="C2716" s="21">
        <f>1/COUNTIF(B:B,'Store Data - 2017'!$B2716)</f>
        <v>0.33333333333333331</v>
      </c>
      <c r="D2716" s="14">
        <v>43045</v>
      </c>
      <c r="E2716" s="14">
        <v>43052</v>
      </c>
      <c r="F2716" s="22" t="str">
        <f>TEXT('Store Data - 2017'!$D2716,"mmmm")</f>
        <v>November</v>
      </c>
      <c r="G2716" s="22" t="str">
        <f>TEXT('Store Data - 2017'!$D2716,"dddd")</f>
        <v>Monday</v>
      </c>
      <c r="H2716" s="13" t="s">
        <v>22</v>
      </c>
      <c r="I2716" s="13" t="s">
        <v>2993</v>
      </c>
      <c r="J2716" s="13" t="s">
        <v>2994</v>
      </c>
      <c r="K2716" s="21">
        <f>1/COUNTIF(J:J,'Store Data - 2017'!$J2716)</f>
        <v>0.125</v>
      </c>
      <c r="L2716" s="13" t="s">
        <v>48</v>
      </c>
      <c r="M2716" s="13" t="s">
        <v>26</v>
      </c>
      <c r="N2716" s="13" t="s">
        <v>432</v>
      </c>
      <c r="O2716" s="13" t="s">
        <v>433</v>
      </c>
      <c r="P2716" s="13">
        <v>98105</v>
      </c>
      <c r="Q2716" s="13" t="s">
        <v>120</v>
      </c>
      <c r="R2716" s="13" t="s">
        <v>3557</v>
      </c>
      <c r="S2716" s="13" t="s">
        <v>42</v>
      </c>
      <c r="T2716" s="13" t="s">
        <v>251</v>
      </c>
      <c r="U2716" s="13" t="s">
        <v>3558</v>
      </c>
      <c r="V2716" s="15">
        <v>2036.86</v>
      </c>
      <c r="W2716" s="13">
        <v>7</v>
      </c>
      <c r="X2716" s="13">
        <v>0</v>
      </c>
      <c r="Y2716" s="15">
        <v>366.63479999999998</v>
      </c>
    </row>
    <row r="2717" spans="1:25" x14ac:dyDescent="0.3">
      <c r="A2717" s="16">
        <v>8170</v>
      </c>
      <c r="B2717" s="16" t="s">
        <v>5905</v>
      </c>
      <c r="C2717" s="21">
        <f>1/COUNTIF(B:B,'Store Data - 2017'!$B2717)</f>
        <v>0.33333333333333331</v>
      </c>
      <c r="D2717" s="17">
        <v>43045</v>
      </c>
      <c r="E2717" s="17">
        <v>43052</v>
      </c>
      <c r="F2717" s="22" t="str">
        <f>TEXT('Store Data - 2017'!$D2717,"mmmm")</f>
        <v>November</v>
      </c>
      <c r="G2717" s="22" t="str">
        <f>TEXT('Store Data - 2017'!$D2717,"dddd")</f>
        <v>Monday</v>
      </c>
      <c r="H2717" s="16" t="s">
        <v>22</v>
      </c>
      <c r="I2717" s="16" t="s">
        <v>2993</v>
      </c>
      <c r="J2717" s="16" t="s">
        <v>2994</v>
      </c>
      <c r="K2717" s="21">
        <f>1/COUNTIF(J:J,'Store Data - 2017'!$J2717)</f>
        <v>0.125</v>
      </c>
      <c r="L2717" s="16" t="s">
        <v>48</v>
      </c>
      <c r="M2717" s="16" t="s">
        <v>26</v>
      </c>
      <c r="N2717" s="16" t="s">
        <v>432</v>
      </c>
      <c r="O2717" s="16" t="s">
        <v>433</v>
      </c>
      <c r="P2717" s="16">
        <v>98105</v>
      </c>
      <c r="Q2717" s="16" t="s">
        <v>120</v>
      </c>
      <c r="R2717" s="16" t="s">
        <v>1436</v>
      </c>
      <c r="S2717" s="16" t="s">
        <v>42</v>
      </c>
      <c r="T2717" s="16" t="s">
        <v>43</v>
      </c>
      <c r="U2717" s="16" t="s">
        <v>1437</v>
      </c>
      <c r="V2717" s="18">
        <v>449.56799999999998</v>
      </c>
      <c r="W2717" s="16">
        <v>2</v>
      </c>
      <c r="X2717" s="16">
        <v>0.2</v>
      </c>
      <c r="Y2717" s="18">
        <v>-73.0548</v>
      </c>
    </row>
    <row r="2718" spans="1:25" x14ac:dyDescent="0.3">
      <c r="A2718" s="13">
        <v>8171</v>
      </c>
      <c r="B2718" s="13" t="s">
        <v>5905</v>
      </c>
      <c r="C2718" s="21">
        <f>1/COUNTIF(B:B,'Store Data - 2017'!$B2718)</f>
        <v>0.33333333333333331</v>
      </c>
      <c r="D2718" s="14">
        <v>43045</v>
      </c>
      <c r="E2718" s="14">
        <v>43052</v>
      </c>
      <c r="F2718" s="22" t="str">
        <f>TEXT('Store Data - 2017'!$D2718,"mmmm")</f>
        <v>November</v>
      </c>
      <c r="G2718" s="22" t="str">
        <f>TEXT('Store Data - 2017'!$D2718,"dddd")</f>
        <v>Monday</v>
      </c>
      <c r="H2718" s="13" t="s">
        <v>22</v>
      </c>
      <c r="I2718" s="13" t="s">
        <v>2993</v>
      </c>
      <c r="J2718" s="13" t="s">
        <v>2994</v>
      </c>
      <c r="K2718" s="21">
        <f>1/COUNTIF(J:J,'Store Data - 2017'!$J2718)</f>
        <v>0.125</v>
      </c>
      <c r="L2718" s="13" t="s">
        <v>48</v>
      </c>
      <c r="M2718" s="13" t="s">
        <v>26</v>
      </c>
      <c r="N2718" s="13" t="s">
        <v>432</v>
      </c>
      <c r="O2718" s="13" t="s">
        <v>433</v>
      </c>
      <c r="P2718" s="13">
        <v>98105</v>
      </c>
      <c r="Q2718" s="13" t="s">
        <v>120</v>
      </c>
      <c r="R2718" s="13" t="s">
        <v>3447</v>
      </c>
      <c r="S2718" s="13" t="s">
        <v>61</v>
      </c>
      <c r="T2718" s="13" t="s">
        <v>110</v>
      </c>
      <c r="U2718" s="13" t="s">
        <v>3448</v>
      </c>
      <c r="V2718" s="15">
        <v>108.96</v>
      </c>
      <c r="W2718" s="13">
        <v>3</v>
      </c>
      <c r="X2718" s="13">
        <v>0</v>
      </c>
      <c r="Y2718" s="15">
        <v>32.688000000000002</v>
      </c>
    </row>
    <row r="2719" spans="1:25" x14ac:dyDescent="0.3">
      <c r="A2719" s="16">
        <v>8178</v>
      </c>
      <c r="B2719" s="16" t="s">
        <v>5906</v>
      </c>
      <c r="C2719" s="21">
        <f>1/COUNTIF(B:B,'Store Data - 2017'!$B2719)</f>
        <v>1</v>
      </c>
      <c r="D2719" s="17">
        <v>43091</v>
      </c>
      <c r="E2719" s="17">
        <v>43093</v>
      </c>
      <c r="F2719" s="22" t="str">
        <f>TEXT('Store Data - 2017'!$D2719,"mmmm")</f>
        <v>December</v>
      </c>
      <c r="G2719" s="22" t="str">
        <f>TEXT('Store Data - 2017'!$D2719,"dddd")</f>
        <v>Friday</v>
      </c>
      <c r="H2719" s="16" t="s">
        <v>80</v>
      </c>
      <c r="I2719" s="16" t="s">
        <v>1393</v>
      </c>
      <c r="J2719" s="16" t="s">
        <v>1394</v>
      </c>
      <c r="K2719" s="21">
        <f>1/COUNTIF(J:J,'Store Data - 2017'!$J2719)</f>
        <v>0.16666666666666666</v>
      </c>
      <c r="L2719" s="16" t="s">
        <v>25</v>
      </c>
      <c r="M2719" s="16" t="s">
        <v>26</v>
      </c>
      <c r="N2719" s="16" t="s">
        <v>452</v>
      </c>
      <c r="O2719" s="16" t="s">
        <v>134</v>
      </c>
      <c r="P2719" s="16">
        <v>90008</v>
      </c>
      <c r="Q2719" s="16" t="s">
        <v>120</v>
      </c>
      <c r="R2719" s="16" t="s">
        <v>3234</v>
      </c>
      <c r="S2719" s="16" t="s">
        <v>61</v>
      </c>
      <c r="T2719" s="16" t="s">
        <v>110</v>
      </c>
      <c r="U2719" s="16" t="s">
        <v>3235</v>
      </c>
      <c r="V2719" s="18">
        <v>474.95</v>
      </c>
      <c r="W2719" s="16">
        <v>5</v>
      </c>
      <c r="X2719" s="16">
        <v>0</v>
      </c>
      <c r="Y2719" s="18">
        <v>142.48500000000001</v>
      </c>
    </row>
    <row r="2720" spans="1:25" x14ac:dyDescent="0.3">
      <c r="A2720" s="13">
        <v>8183</v>
      </c>
      <c r="B2720" s="13" t="s">
        <v>5907</v>
      </c>
      <c r="C2720" s="21">
        <f>1/COUNTIF(B:B,'Store Data - 2017'!$B2720)</f>
        <v>0.5</v>
      </c>
      <c r="D2720" s="14">
        <v>42873</v>
      </c>
      <c r="E2720" s="14">
        <v>42877</v>
      </c>
      <c r="F2720" s="22" t="str">
        <f>TEXT('Store Data - 2017'!$D2720,"mmmm")</f>
        <v>May</v>
      </c>
      <c r="G2720" s="22" t="str">
        <f>TEXT('Store Data - 2017'!$D2720,"dddd")</f>
        <v>Thursday</v>
      </c>
      <c r="H2720" s="13" t="s">
        <v>22</v>
      </c>
      <c r="I2720" s="13" t="s">
        <v>5585</v>
      </c>
      <c r="J2720" s="13" t="s">
        <v>5586</v>
      </c>
      <c r="K2720" s="21">
        <f>1/COUNTIF(J:J,'Store Data - 2017'!$J2720)</f>
        <v>0.25</v>
      </c>
      <c r="L2720" s="13" t="s">
        <v>57</v>
      </c>
      <c r="M2720" s="13" t="s">
        <v>26</v>
      </c>
      <c r="N2720" s="13" t="s">
        <v>94</v>
      </c>
      <c r="O2720" s="13" t="s">
        <v>59</v>
      </c>
      <c r="P2720" s="13">
        <v>60653</v>
      </c>
      <c r="Q2720" s="13" t="s">
        <v>51</v>
      </c>
      <c r="R2720" s="13" t="s">
        <v>1871</v>
      </c>
      <c r="S2720" s="13" t="s">
        <v>42</v>
      </c>
      <c r="T2720" s="13" t="s">
        <v>87</v>
      </c>
      <c r="U2720" s="13" t="s">
        <v>1872</v>
      </c>
      <c r="V2720" s="15">
        <v>22.608000000000001</v>
      </c>
      <c r="W2720" s="13">
        <v>3</v>
      </c>
      <c r="X2720" s="13">
        <v>0.6</v>
      </c>
      <c r="Y2720" s="15">
        <v>-10.1736</v>
      </c>
    </row>
    <row r="2721" spans="1:25" x14ac:dyDescent="0.3">
      <c r="A2721" s="16">
        <v>8184</v>
      </c>
      <c r="B2721" s="16" t="s">
        <v>5907</v>
      </c>
      <c r="C2721" s="21">
        <f>1/COUNTIF(B:B,'Store Data - 2017'!$B2721)</f>
        <v>0.5</v>
      </c>
      <c r="D2721" s="17">
        <v>42873</v>
      </c>
      <c r="E2721" s="17">
        <v>42877</v>
      </c>
      <c r="F2721" s="22" t="str">
        <f>TEXT('Store Data - 2017'!$D2721,"mmmm")</f>
        <v>May</v>
      </c>
      <c r="G2721" s="22" t="str">
        <f>TEXT('Store Data - 2017'!$D2721,"dddd")</f>
        <v>Thursday</v>
      </c>
      <c r="H2721" s="16" t="s">
        <v>22</v>
      </c>
      <c r="I2721" s="16" t="s">
        <v>5585</v>
      </c>
      <c r="J2721" s="16" t="s">
        <v>5586</v>
      </c>
      <c r="K2721" s="21">
        <f>1/COUNTIF(J:J,'Store Data - 2017'!$J2721)</f>
        <v>0.25</v>
      </c>
      <c r="L2721" s="16" t="s">
        <v>57</v>
      </c>
      <c r="M2721" s="16" t="s">
        <v>26</v>
      </c>
      <c r="N2721" s="16" t="s">
        <v>94</v>
      </c>
      <c r="O2721" s="16" t="s">
        <v>59</v>
      </c>
      <c r="P2721" s="16">
        <v>60653</v>
      </c>
      <c r="Q2721" s="16" t="s">
        <v>51</v>
      </c>
      <c r="R2721" s="16" t="s">
        <v>1808</v>
      </c>
      <c r="S2721" s="16" t="s">
        <v>42</v>
      </c>
      <c r="T2721" s="16" t="s">
        <v>87</v>
      </c>
      <c r="U2721" s="16" t="s">
        <v>1809</v>
      </c>
      <c r="V2721" s="18">
        <v>1.8919999999999999</v>
      </c>
      <c r="W2721" s="16">
        <v>1</v>
      </c>
      <c r="X2721" s="16">
        <v>0.6</v>
      </c>
      <c r="Y2721" s="18">
        <v>-0.99329999999999996</v>
      </c>
    </row>
    <row r="2722" spans="1:25" x14ac:dyDescent="0.3">
      <c r="A2722" s="13">
        <v>8185</v>
      </c>
      <c r="B2722" s="13" t="s">
        <v>5908</v>
      </c>
      <c r="C2722" s="21">
        <f>1/COUNTIF(B:B,'Store Data - 2017'!$B2722)</f>
        <v>1</v>
      </c>
      <c r="D2722" s="14">
        <v>42939</v>
      </c>
      <c r="E2722" s="14">
        <v>42943</v>
      </c>
      <c r="F2722" s="22" t="str">
        <f>TEXT('Store Data - 2017'!$D2722,"mmmm")</f>
        <v>July</v>
      </c>
      <c r="G2722" s="22" t="str">
        <f>TEXT('Store Data - 2017'!$D2722,"dddd")</f>
        <v>Sunday</v>
      </c>
      <c r="H2722" s="13" t="s">
        <v>22</v>
      </c>
      <c r="I2722" s="13" t="s">
        <v>1674</v>
      </c>
      <c r="J2722" s="13" t="s">
        <v>1675</v>
      </c>
      <c r="K2722" s="21">
        <f>1/COUNTIF(J:J,'Store Data - 2017'!$J2722)</f>
        <v>0.14285714285714285</v>
      </c>
      <c r="L2722" s="13" t="s">
        <v>57</v>
      </c>
      <c r="M2722" s="13" t="s">
        <v>26</v>
      </c>
      <c r="N2722" s="13" t="s">
        <v>94</v>
      </c>
      <c r="O2722" s="13" t="s">
        <v>59</v>
      </c>
      <c r="P2722" s="13">
        <v>60623</v>
      </c>
      <c r="Q2722" s="13" t="s">
        <v>51</v>
      </c>
      <c r="R2722" s="13" t="s">
        <v>5680</v>
      </c>
      <c r="S2722" s="13" t="s">
        <v>31</v>
      </c>
      <c r="T2722" s="13" t="s">
        <v>32</v>
      </c>
      <c r="U2722" s="13" t="s">
        <v>5681</v>
      </c>
      <c r="V2722" s="15">
        <v>63.311999999999998</v>
      </c>
      <c r="W2722" s="13">
        <v>3</v>
      </c>
      <c r="X2722" s="13">
        <v>0.2</v>
      </c>
      <c r="Y2722" s="15">
        <v>20.5764</v>
      </c>
    </row>
    <row r="2723" spans="1:25" x14ac:dyDescent="0.3">
      <c r="A2723" s="16">
        <v>8191</v>
      </c>
      <c r="B2723" s="16" t="s">
        <v>5909</v>
      </c>
      <c r="C2723" s="21">
        <f>1/COUNTIF(B:B,'Store Data - 2017'!$B2723)</f>
        <v>0.5</v>
      </c>
      <c r="D2723" s="17">
        <v>43056</v>
      </c>
      <c r="E2723" s="17">
        <v>43060</v>
      </c>
      <c r="F2723" s="22" t="str">
        <f>TEXT('Store Data - 2017'!$D2723,"mmmm")</f>
        <v>November</v>
      </c>
      <c r="G2723" s="22" t="str">
        <f>TEXT('Store Data - 2017'!$D2723,"dddd")</f>
        <v>Friday</v>
      </c>
      <c r="H2723" s="16" t="s">
        <v>22</v>
      </c>
      <c r="I2723" s="16" t="s">
        <v>5910</v>
      </c>
      <c r="J2723" s="16" t="s">
        <v>5911</v>
      </c>
      <c r="K2723" s="21">
        <f>1/COUNTIF(J:J,'Store Data - 2017'!$J2723)</f>
        <v>0.33333333333333331</v>
      </c>
      <c r="L2723" s="16" t="s">
        <v>25</v>
      </c>
      <c r="M2723" s="16" t="s">
        <v>26</v>
      </c>
      <c r="N2723" s="16" t="s">
        <v>126</v>
      </c>
      <c r="O2723" s="16" t="s">
        <v>127</v>
      </c>
      <c r="P2723" s="16">
        <v>10011</v>
      </c>
      <c r="Q2723" s="16" t="s">
        <v>40</v>
      </c>
      <c r="R2723" s="16" t="s">
        <v>3382</v>
      </c>
      <c r="S2723" s="16" t="s">
        <v>31</v>
      </c>
      <c r="T2723" s="16" t="s">
        <v>32</v>
      </c>
      <c r="U2723" s="16" t="s">
        <v>3383</v>
      </c>
      <c r="V2723" s="18">
        <v>38.880000000000003</v>
      </c>
      <c r="W2723" s="16">
        <v>6</v>
      </c>
      <c r="X2723" s="16">
        <v>0</v>
      </c>
      <c r="Y2723" s="18">
        <v>18.662400000000002</v>
      </c>
    </row>
    <row r="2724" spans="1:25" x14ac:dyDescent="0.3">
      <c r="A2724" s="13">
        <v>8192</v>
      </c>
      <c r="B2724" s="13" t="s">
        <v>5909</v>
      </c>
      <c r="C2724" s="21">
        <f>1/COUNTIF(B:B,'Store Data - 2017'!$B2724)</f>
        <v>0.5</v>
      </c>
      <c r="D2724" s="14">
        <v>43056</v>
      </c>
      <c r="E2724" s="14">
        <v>43060</v>
      </c>
      <c r="F2724" s="22" t="str">
        <f>TEXT('Store Data - 2017'!$D2724,"mmmm")</f>
        <v>November</v>
      </c>
      <c r="G2724" s="22" t="str">
        <f>TEXT('Store Data - 2017'!$D2724,"dddd")</f>
        <v>Friday</v>
      </c>
      <c r="H2724" s="13" t="s">
        <v>22</v>
      </c>
      <c r="I2724" s="13" t="s">
        <v>5910</v>
      </c>
      <c r="J2724" s="13" t="s">
        <v>5911</v>
      </c>
      <c r="K2724" s="21">
        <f>1/COUNTIF(J:J,'Store Data - 2017'!$J2724)</f>
        <v>0.33333333333333331</v>
      </c>
      <c r="L2724" s="13" t="s">
        <v>25</v>
      </c>
      <c r="M2724" s="13" t="s">
        <v>26</v>
      </c>
      <c r="N2724" s="13" t="s">
        <v>126</v>
      </c>
      <c r="O2724" s="13" t="s">
        <v>127</v>
      </c>
      <c r="P2724" s="13">
        <v>10011</v>
      </c>
      <c r="Q2724" s="13" t="s">
        <v>40</v>
      </c>
      <c r="R2724" s="13" t="s">
        <v>1019</v>
      </c>
      <c r="S2724" s="13" t="s">
        <v>42</v>
      </c>
      <c r="T2724" s="13" t="s">
        <v>87</v>
      </c>
      <c r="U2724" s="13" t="s">
        <v>1020</v>
      </c>
      <c r="V2724" s="15">
        <v>187.76</v>
      </c>
      <c r="W2724" s="13">
        <v>4</v>
      </c>
      <c r="X2724" s="13">
        <v>0</v>
      </c>
      <c r="Y2724" s="15">
        <v>76.9816</v>
      </c>
    </row>
    <row r="2725" spans="1:25" x14ac:dyDescent="0.3">
      <c r="A2725" s="16">
        <v>8197</v>
      </c>
      <c r="B2725" s="16" t="s">
        <v>5912</v>
      </c>
      <c r="C2725" s="21">
        <f>1/COUNTIF(B:B,'Store Data - 2017'!$B2725)</f>
        <v>0.33333333333333331</v>
      </c>
      <c r="D2725" s="17">
        <v>42983</v>
      </c>
      <c r="E2725" s="17">
        <v>42987</v>
      </c>
      <c r="F2725" s="22" t="str">
        <f>TEXT('Store Data - 2017'!$D2725,"mmmm")</f>
        <v>September</v>
      </c>
      <c r="G2725" s="22" t="str">
        <f>TEXT('Store Data - 2017'!$D2725,"dddd")</f>
        <v>Tuesday</v>
      </c>
      <c r="H2725" s="16" t="s">
        <v>22</v>
      </c>
      <c r="I2725" s="16" t="s">
        <v>1370</v>
      </c>
      <c r="J2725" s="16" t="s">
        <v>1371</v>
      </c>
      <c r="K2725" s="21">
        <f>1/COUNTIF(J:J,'Store Data - 2017'!$J2725)</f>
        <v>0.1111111111111111</v>
      </c>
      <c r="L2725" s="16" t="s">
        <v>25</v>
      </c>
      <c r="M2725" s="16" t="s">
        <v>26</v>
      </c>
      <c r="N2725" s="16" t="s">
        <v>4518</v>
      </c>
      <c r="O2725" s="16" t="s">
        <v>227</v>
      </c>
      <c r="P2725" s="16">
        <v>37918</v>
      </c>
      <c r="Q2725" s="16" t="s">
        <v>29</v>
      </c>
      <c r="R2725" s="16" t="s">
        <v>3096</v>
      </c>
      <c r="S2725" s="16" t="s">
        <v>61</v>
      </c>
      <c r="T2725" s="16" t="s">
        <v>110</v>
      </c>
      <c r="U2725" s="16" t="s">
        <v>3097</v>
      </c>
      <c r="V2725" s="18">
        <v>89.567999999999998</v>
      </c>
      <c r="W2725" s="16">
        <v>4</v>
      </c>
      <c r="X2725" s="16">
        <v>0.2</v>
      </c>
      <c r="Y2725" s="18">
        <v>-1.1195999999999999</v>
      </c>
    </row>
    <row r="2726" spans="1:25" x14ac:dyDescent="0.3">
      <c r="A2726" s="13">
        <v>8198</v>
      </c>
      <c r="B2726" s="13" t="s">
        <v>5912</v>
      </c>
      <c r="C2726" s="21">
        <f>1/COUNTIF(B:B,'Store Data - 2017'!$B2726)</f>
        <v>0.33333333333333331</v>
      </c>
      <c r="D2726" s="14">
        <v>42983</v>
      </c>
      <c r="E2726" s="14">
        <v>42987</v>
      </c>
      <c r="F2726" s="22" t="str">
        <f>TEXT('Store Data - 2017'!$D2726,"mmmm")</f>
        <v>September</v>
      </c>
      <c r="G2726" s="22" t="str">
        <f>TEXT('Store Data - 2017'!$D2726,"dddd")</f>
        <v>Tuesday</v>
      </c>
      <c r="H2726" s="13" t="s">
        <v>22</v>
      </c>
      <c r="I2726" s="13" t="s">
        <v>1370</v>
      </c>
      <c r="J2726" s="13" t="s">
        <v>1371</v>
      </c>
      <c r="K2726" s="21">
        <f>1/COUNTIF(J:J,'Store Data - 2017'!$J2726)</f>
        <v>0.1111111111111111</v>
      </c>
      <c r="L2726" s="13" t="s">
        <v>25</v>
      </c>
      <c r="M2726" s="13" t="s">
        <v>26</v>
      </c>
      <c r="N2726" s="13" t="s">
        <v>4518</v>
      </c>
      <c r="O2726" s="13" t="s">
        <v>227</v>
      </c>
      <c r="P2726" s="13">
        <v>37918</v>
      </c>
      <c r="Q2726" s="13" t="s">
        <v>29</v>
      </c>
      <c r="R2726" s="13" t="s">
        <v>5913</v>
      </c>
      <c r="S2726" s="13" t="s">
        <v>31</v>
      </c>
      <c r="T2726" s="13" t="s">
        <v>146</v>
      </c>
      <c r="U2726" s="13" t="s">
        <v>5914</v>
      </c>
      <c r="V2726" s="15">
        <v>71.959999999999994</v>
      </c>
      <c r="W2726" s="13">
        <v>5</v>
      </c>
      <c r="X2726" s="13">
        <v>0.2</v>
      </c>
      <c r="Y2726" s="15">
        <v>7.1959999999999997</v>
      </c>
    </row>
    <row r="2727" spans="1:25" x14ac:dyDescent="0.3">
      <c r="A2727" s="16">
        <v>8199</v>
      </c>
      <c r="B2727" s="16" t="s">
        <v>5912</v>
      </c>
      <c r="C2727" s="21">
        <f>1/COUNTIF(B:B,'Store Data - 2017'!$B2727)</f>
        <v>0.33333333333333331</v>
      </c>
      <c r="D2727" s="17">
        <v>42983</v>
      </c>
      <c r="E2727" s="17">
        <v>42987</v>
      </c>
      <c r="F2727" s="22" t="str">
        <f>TEXT('Store Data - 2017'!$D2727,"mmmm")</f>
        <v>September</v>
      </c>
      <c r="G2727" s="22" t="str">
        <f>TEXT('Store Data - 2017'!$D2727,"dddd")</f>
        <v>Tuesday</v>
      </c>
      <c r="H2727" s="16" t="s">
        <v>22</v>
      </c>
      <c r="I2727" s="16" t="s">
        <v>1370</v>
      </c>
      <c r="J2727" s="16" t="s">
        <v>1371</v>
      </c>
      <c r="K2727" s="21">
        <f>1/COUNTIF(J:J,'Store Data - 2017'!$J2727)</f>
        <v>0.1111111111111111</v>
      </c>
      <c r="L2727" s="16" t="s">
        <v>25</v>
      </c>
      <c r="M2727" s="16" t="s">
        <v>26</v>
      </c>
      <c r="N2727" s="16" t="s">
        <v>4518</v>
      </c>
      <c r="O2727" s="16" t="s">
        <v>227</v>
      </c>
      <c r="P2727" s="16">
        <v>37918</v>
      </c>
      <c r="Q2727" s="16" t="s">
        <v>29</v>
      </c>
      <c r="R2727" s="16" t="s">
        <v>2939</v>
      </c>
      <c r="S2727" s="16" t="s">
        <v>31</v>
      </c>
      <c r="T2727" s="16" t="s">
        <v>32</v>
      </c>
      <c r="U2727" s="16" t="s">
        <v>2940</v>
      </c>
      <c r="V2727" s="18">
        <v>15.552</v>
      </c>
      <c r="W2727" s="16">
        <v>3</v>
      </c>
      <c r="X2727" s="16">
        <v>0.2</v>
      </c>
      <c r="Y2727" s="18">
        <v>5.4432</v>
      </c>
    </row>
    <row r="2728" spans="1:25" x14ac:dyDescent="0.3">
      <c r="A2728" s="13">
        <v>8200</v>
      </c>
      <c r="B2728" s="13" t="s">
        <v>5915</v>
      </c>
      <c r="C2728" s="21">
        <f>1/COUNTIF(B:B,'Store Data - 2017'!$B2728)</f>
        <v>0.5</v>
      </c>
      <c r="D2728" s="14">
        <v>42849</v>
      </c>
      <c r="E2728" s="14">
        <v>42855</v>
      </c>
      <c r="F2728" s="22" t="str">
        <f>TEXT('Store Data - 2017'!$D2728,"mmmm")</f>
        <v>April</v>
      </c>
      <c r="G2728" s="22" t="str">
        <f>TEXT('Store Data - 2017'!$D2728,"dddd")</f>
        <v>Monday</v>
      </c>
      <c r="H2728" s="13" t="s">
        <v>22</v>
      </c>
      <c r="I2728" s="13" t="s">
        <v>2189</v>
      </c>
      <c r="J2728" s="13" t="s">
        <v>2190</v>
      </c>
      <c r="K2728" s="21">
        <f>1/COUNTIF(J:J,'Store Data - 2017'!$J2728)</f>
        <v>0.2</v>
      </c>
      <c r="L2728" s="13" t="s">
        <v>25</v>
      </c>
      <c r="M2728" s="13" t="s">
        <v>26</v>
      </c>
      <c r="N2728" s="13" t="s">
        <v>94</v>
      </c>
      <c r="O2728" s="13" t="s">
        <v>59</v>
      </c>
      <c r="P2728" s="13">
        <v>60610</v>
      </c>
      <c r="Q2728" s="13" t="s">
        <v>51</v>
      </c>
      <c r="R2728" s="13" t="s">
        <v>2964</v>
      </c>
      <c r="S2728" s="13" t="s">
        <v>31</v>
      </c>
      <c r="T2728" s="13" t="s">
        <v>84</v>
      </c>
      <c r="U2728" s="13" t="s">
        <v>2965</v>
      </c>
      <c r="V2728" s="15">
        <v>10.43</v>
      </c>
      <c r="W2728" s="13">
        <v>5</v>
      </c>
      <c r="X2728" s="13">
        <v>0.8</v>
      </c>
      <c r="Y2728" s="15">
        <v>-18.252500000000001</v>
      </c>
    </row>
    <row r="2729" spans="1:25" x14ac:dyDescent="0.3">
      <c r="A2729" s="16">
        <v>8201</v>
      </c>
      <c r="B2729" s="16" t="s">
        <v>5915</v>
      </c>
      <c r="C2729" s="21">
        <f>1/COUNTIF(B:B,'Store Data - 2017'!$B2729)</f>
        <v>0.5</v>
      </c>
      <c r="D2729" s="17">
        <v>42849</v>
      </c>
      <c r="E2729" s="17">
        <v>42855</v>
      </c>
      <c r="F2729" s="22" t="str">
        <f>TEXT('Store Data - 2017'!$D2729,"mmmm")</f>
        <v>April</v>
      </c>
      <c r="G2729" s="22" t="str">
        <f>TEXT('Store Data - 2017'!$D2729,"dddd")</f>
        <v>Monday</v>
      </c>
      <c r="H2729" s="16" t="s">
        <v>22</v>
      </c>
      <c r="I2729" s="16" t="s">
        <v>2189</v>
      </c>
      <c r="J2729" s="16" t="s">
        <v>2190</v>
      </c>
      <c r="K2729" s="21">
        <f>1/COUNTIF(J:J,'Store Data - 2017'!$J2729)</f>
        <v>0.2</v>
      </c>
      <c r="L2729" s="16" t="s">
        <v>25</v>
      </c>
      <c r="M2729" s="16" t="s">
        <v>26</v>
      </c>
      <c r="N2729" s="16" t="s">
        <v>94</v>
      </c>
      <c r="O2729" s="16" t="s">
        <v>59</v>
      </c>
      <c r="P2729" s="16">
        <v>60610</v>
      </c>
      <c r="Q2729" s="16" t="s">
        <v>51</v>
      </c>
      <c r="R2729" s="16" t="s">
        <v>1235</v>
      </c>
      <c r="S2729" s="16" t="s">
        <v>31</v>
      </c>
      <c r="T2729" s="16" t="s">
        <v>70</v>
      </c>
      <c r="U2729" s="16" t="s">
        <v>1236</v>
      </c>
      <c r="V2729" s="18">
        <v>72.784000000000006</v>
      </c>
      <c r="W2729" s="16">
        <v>1</v>
      </c>
      <c r="X2729" s="16">
        <v>0.2</v>
      </c>
      <c r="Y2729" s="18">
        <v>-18.196000000000002</v>
      </c>
    </row>
    <row r="2730" spans="1:25" x14ac:dyDescent="0.3">
      <c r="A2730" s="13">
        <v>8211</v>
      </c>
      <c r="B2730" s="13" t="s">
        <v>5916</v>
      </c>
      <c r="C2730" s="21">
        <f>1/COUNTIF(B:B,'Store Data - 2017'!$B2730)</f>
        <v>1</v>
      </c>
      <c r="D2730" s="14">
        <v>42985</v>
      </c>
      <c r="E2730" s="14">
        <v>42990</v>
      </c>
      <c r="F2730" s="22" t="str">
        <f>TEXT('Store Data - 2017'!$D2730,"mmmm")</f>
        <v>September</v>
      </c>
      <c r="G2730" s="22" t="str">
        <f>TEXT('Store Data - 2017'!$D2730,"dddd")</f>
        <v>Thursday</v>
      </c>
      <c r="H2730" s="13" t="s">
        <v>22</v>
      </c>
      <c r="I2730" s="13" t="s">
        <v>5917</v>
      </c>
      <c r="J2730" s="13" t="s">
        <v>5918</v>
      </c>
      <c r="K2730" s="21">
        <f>1/COUNTIF(J:J,'Store Data - 2017'!$J2730)</f>
        <v>1</v>
      </c>
      <c r="L2730" s="13" t="s">
        <v>57</v>
      </c>
      <c r="M2730" s="13" t="s">
        <v>26</v>
      </c>
      <c r="N2730" s="13" t="s">
        <v>3874</v>
      </c>
      <c r="O2730" s="13" t="s">
        <v>227</v>
      </c>
      <c r="P2730" s="13">
        <v>37211</v>
      </c>
      <c r="Q2730" s="13" t="s">
        <v>29</v>
      </c>
      <c r="R2730" s="13" t="s">
        <v>3129</v>
      </c>
      <c r="S2730" s="13" t="s">
        <v>31</v>
      </c>
      <c r="T2730" s="13" t="s">
        <v>190</v>
      </c>
      <c r="U2730" s="13" t="s">
        <v>3130</v>
      </c>
      <c r="V2730" s="15">
        <v>81.567999999999998</v>
      </c>
      <c r="W2730" s="13">
        <v>2</v>
      </c>
      <c r="X2730" s="13">
        <v>0.2</v>
      </c>
      <c r="Y2730" s="15">
        <v>7.1372</v>
      </c>
    </row>
    <row r="2731" spans="1:25" x14ac:dyDescent="0.3">
      <c r="A2731" s="16">
        <v>8226</v>
      </c>
      <c r="B2731" s="16" t="s">
        <v>5919</v>
      </c>
      <c r="C2731" s="21">
        <f>1/COUNTIF(B:B,'Store Data - 2017'!$B2731)</f>
        <v>0.5</v>
      </c>
      <c r="D2731" s="17">
        <v>43040</v>
      </c>
      <c r="E2731" s="17">
        <v>43043</v>
      </c>
      <c r="F2731" s="22" t="str">
        <f>TEXT('Store Data - 2017'!$D2731,"mmmm")</f>
        <v>November</v>
      </c>
      <c r="G2731" s="22" t="str">
        <f>TEXT('Store Data - 2017'!$D2731,"dddd")</f>
        <v>Wednesday</v>
      </c>
      <c r="H2731" s="16" t="s">
        <v>35</v>
      </c>
      <c r="I2731" s="16" t="s">
        <v>36</v>
      </c>
      <c r="J2731" s="16" t="s">
        <v>37</v>
      </c>
      <c r="K2731" s="21">
        <f>1/COUNTIF(J:J,'Store Data - 2017'!$J2731)</f>
        <v>0.33333333333333331</v>
      </c>
      <c r="L2731" s="16" t="s">
        <v>25</v>
      </c>
      <c r="M2731" s="16" t="s">
        <v>26</v>
      </c>
      <c r="N2731" s="16" t="s">
        <v>1634</v>
      </c>
      <c r="O2731" s="16" t="s">
        <v>345</v>
      </c>
      <c r="P2731" s="16">
        <v>2149</v>
      </c>
      <c r="Q2731" s="16" t="s">
        <v>40</v>
      </c>
      <c r="R2731" s="16" t="s">
        <v>2139</v>
      </c>
      <c r="S2731" s="16" t="s">
        <v>31</v>
      </c>
      <c r="T2731" s="16" t="s">
        <v>32</v>
      </c>
      <c r="U2731" s="16" t="s">
        <v>2140</v>
      </c>
      <c r="V2731" s="18">
        <v>189.7</v>
      </c>
      <c r="W2731" s="16">
        <v>10</v>
      </c>
      <c r="X2731" s="16">
        <v>0</v>
      </c>
      <c r="Y2731" s="18">
        <v>91.055999999999997</v>
      </c>
    </row>
    <row r="2732" spans="1:25" x14ac:dyDescent="0.3">
      <c r="A2732" s="13">
        <v>8227</v>
      </c>
      <c r="B2732" s="13" t="s">
        <v>5919</v>
      </c>
      <c r="C2732" s="21">
        <f>1/COUNTIF(B:B,'Store Data - 2017'!$B2732)</f>
        <v>0.5</v>
      </c>
      <c r="D2732" s="14">
        <v>43040</v>
      </c>
      <c r="E2732" s="14">
        <v>43043</v>
      </c>
      <c r="F2732" s="22" t="str">
        <f>TEXT('Store Data - 2017'!$D2732,"mmmm")</f>
        <v>November</v>
      </c>
      <c r="G2732" s="22" t="str">
        <f>TEXT('Store Data - 2017'!$D2732,"dddd")</f>
        <v>Wednesday</v>
      </c>
      <c r="H2732" s="13" t="s">
        <v>35</v>
      </c>
      <c r="I2732" s="13" t="s">
        <v>36</v>
      </c>
      <c r="J2732" s="13" t="s">
        <v>37</v>
      </c>
      <c r="K2732" s="21">
        <f>1/COUNTIF(J:J,'Store Data - 2017'!$J2732)</f>
        <v>0.33333333333333331</v>
      </c>
      <c r="L2732" s="13" t="s">
        <v>25</v>
      </c>
      <c r="M2732" s="13" t="s">
        <v>26</v>
      </c>
      <c r="N2732" s="13" t="s">
        <v>1634</v>
      </c>
      <c r="O2732" s="13" t="s">
        <v>345</v>
      </c>
      <c r="P2732" s="13">
        <v>2149</v>
      </c>
      <c r="Q2732" s="13" t="s">
        <v>40</v>
      </c>
      <c r="R2732" s="13" t="s">
        <v>4760</v>
      </c>
      <c r="S2732" s="13" t="s">
        <v>31</v>
      </c>
      <c r="T2732" s="13" t="s">
        <v>32</v>
      </c>
      <c r="U2732" s="13" t="s">
        <v>4761</v>
      </c>
      <c r="V2732" s="15">
        <v>40.99</v>
      </c>
      <c r="W2732" s="13">
        <v>1</v>
      </c>
      <c r="X2732" s="13">
        <v>0</v>
      </c>
      <c r="Y2732" s="15">
        <v>20.085100000000001</v>
      </c>
    </row>
    <row r="2733" spans="1:25" x14ac:dyDescent="0.3">
      <c r="A2733" s="16">
        <v>8235</v>
      </c>
      <c r="B2733" s="16" t="s">
        <v>5920</v>
      </c>
      <c r="C2733" s="21">
        <f>1/COUNTIF(B:B,'Store Data - 2017'!$B2733)</f>
        <v>0.33333333333333331</v>
      </c>
      <c r="D2733" s="17">
        <v>42856</v>
      </c>
      <c r="E2733" s="17">
        <v>42861</v>
      </c>
      <c r="F2733" s="22" t="str">
        <f>TEXT('Store Data - 2017'!$D2733,"mmmm")</f>
        <v>May</v>
      </c>
      <c r="G2733" s="22" t="str">
        <f>TEXT('Store Data - 2017'!$D2733,"dddd")</f>
        <v>Monday</v>
      </c>
      <c r="H2733" s="16" t="s">
        <v>22</v>
      </c>
      <c r="I2733" s="16" t="s">
        <v>439</v>
      </c>
      <c r="J2733" s="16" t="s">
        <v>440</v>
      </c>
      <c r="K2733" s="21">
        <f>1/COUNTIF(J:J,'Store Data - 2017'!$J2733)</f>
        <v>0.1111111111111111</v>
      </c>
      <c r="L2733" s="16" t="s">
        <v>25</v>
      </c>
      <c r="M2733" s="16" t="s">
        <v>26</v>
      </c>
      <c r="N2733" s="16" t="s">
        <v>584</v>
      </c>
      <c r="O2733" s="16" t="s">
        <v>68</v>
      </c>
      <c r="P2733" s="16">
        <v>32216</v>
      </c>
      <c r="Q2733" s="16" t="s">
        <v>29</v>
      </c>
      <c r="R2733" s="16" t="s">
        <v>5921</v>
      </c>
      <c r="S2733" s="16" t="s">
        <v>31</v>
      </c>
      <c r="T2733" s="16" t="s">
        <v>725</v>
      </c>
      <c r="U2733" s="16" t="s">
        <v>5922</v>
      </c>
      <c r="V2733" s="18">
        <v>3.3279999999999998</v>
      </c>
      <c r="W2733" s="16">
        <v>2</v>
      </c>
      <c r="X2733" s="16">
        <v>0.2</v>
      </c>
      <c r="Y2733" s="18">
        <v>0.41599999999999998</v>
      </c>
    </row>
    <row r="2734" spans="1:25" x14ac:dyDescent="0.3">
      <c r="A2734" s="13">
        <v>8236</v>
      </c>
      <c r="B2734" s="13" t="s">
        <v>5920</v>
      </c>
      <c r="C2734" s="21">
        <f>1/COUNTIF(B:B,'Store Data - 2017'!$B2734)</f>
        <v>0.33333333333333331</v>
      </c>
      <c r="D2734" s="14">
        <v>42856</v>
      </c>
      <c r="E2734" s="14">
        <v>42861</v>
      </c>
      <c r="F2734" s="22" t="str">
        <f>TEXT('Store Data - 2017'!$D2734,"mmmm")</f>
        <v>May</v>
      </c>
      <c r="G2734" s="22" t="str">
        <f>TEXT('Store Data - 2017'!$D2734,"dddd")</f>
        <v>Monday</v>
      </c>
      <c r="H2734" s="13" t="s">
        <v>22</v>
      </c>
      <c r="I2734" s="13" t="s">
        <v>439</v>
      </c>
      <c r="J2734" s="13" t="s">
        <v>440</v>
      </c>
      <c r="K2734" s="21">
        <f>1/COUNTIF(J:J,'Store Data - 2017'!$J2734)</f>
        <v>0.1111111111111111</v>
      </c>
      <c r="L2734" s="13" t="s">
        <v>25</v>
      </c>
      <c r="M2734" s="13" t="s">
        <v>26</v>
      </c>
      <c r="N2734" s="13" t="s">
        <v>584</v>
      </c>
      <c r="O2734" s="13" t="s">
        <v>68</v>
      </c>
      <c r="P2734" s="13">
        <v>32216</v>
      </c>
      <c r="Q2734" s="13" t="s">
        <v>29</v>
      </c>
      <c r="R2734" s="13" t="s">
        <v>2013</v>
      </c>
      <c r="S2734" s="13" t="s">
        <v>42</v>
      </c>
      <c r="T2734" s="13" t="s">
        <v>251</v>
      </c>
      <c r="U2734" s="13" t="s">
        <v>2014</v>
      </c>
      <c r="V2734" s="15">
        <v>933.26199999999994</v>
      </c>
      <c r="W2734" s="13">
        <v>4</v>
      </c>
      <c r="X2734" s="13">
        <v>0.45</v>
      </c>
      <c r="Y2734" s="15">
        <v>-458.14679999999998</v>
      </c>
    </row>
    <row r="2735" spans="1:25" x14ac:dyDescent="0.3">
      <c r="A2735" s="16">
        <v>8237</v>
      </c>
      <c r="B2735" s="16" t="s">
        <v>5920</v>
      </c>
      <c r="C2735" s="21">
        <f>1/COUNTIF(B:B,'Store Data - 2017'!$B2735)</f>
        <v>0.33333333333333331</v>
      </c>
      <c r="D2735" s="17">
        <v>42856</v>
      </c>
      <c r="E2735" s="17">
        <v>42861</v>
      </c>
      <c r="F2735" s="22" t="str">
        <f>TEXT('Store Data - 2017'!$D2735,"mmmm")</f>
        <v>May</v>
      </c>
      <c r="G2735" s="22" t="str">
        <f>TEXT('Store Data - 2017'!$D2735,"dddd")</f>
        <v>Monday</v>
      </c>
      <c r="H2735" s="16" t="s">
        <v>22</v>
      </c>
      <c r="I2735" s="16" t="s">
        <v>439</v>
      </c>
      <c r="J2735" s="16" t="s">
        <v>440</v>
      </c>
      <c r="K2735" s="21">
        <f>1/COUNTIF(J:J,'Store Data - 2017'!$J2735)</f>
        <v>0.1111111111111111</v>
      </c>
      <c r="L2735" s="16" t="s">
        <v>25</v>
      </c>
      <c r="M2735" s="16" t="s">
        <v>26</v>
      </c>
      <c r="N2735" s="16" t="s">
        <v>584</v>
      </c>
      <c r="O2735" s="16" t="s">
        <v>68</v>
      </c>
      <c r="P2735" s="16">
        <v>32216</v>
      </c>
      <c r="Q2735" s="16" t="s">
        <v>29</v>
      </c>
      <c r="R2735" s="16" t="s">
        <v>5540</v>
      </c>
      <c r="S2735" s="16" t="s">
        <v>42</v>
      </c>
      <c r="T2735" s="16" t="s">
        <v>43</v>
      </c>
      <c r="U2735" s="16" t="s">
        <v>5541</v>
      </c>
      <c r="V2735" s="18">
        <v>2803.92</v>
      </c>
      <c r="W2735" s="16">
        <v>5</v>
      </c>
      <c r="X2735" s="16">
        <v>0.2</v>
      </c>
      <c r="Y2735" s="18">
        <v>0</v>
      </c>
    </row>
    <row r="2736" spans="1:25" x14ac:dyDescent="0.3">
      <c r="A2736" s="13">
        <v>8238</v>
      </c>
      <c r="B2736" s="13" t="s">
        <v>5923</v>
      </c>
      <c r="C2736" s="21">
        <f>1/COUNTIF(B:B,'Store Data - 2017'!$B2736)</f>
        <v>0.25</v>
      </c>
      <c r="D2736" s="14">
        <v>43028</v>
      </c>
      <c r="E2736" s="14">
        <v>43028</v>
      </c>
      <c r="F2736" s="22" t="str">
        <f>TEXT('Store Data - 2017'!$D2736,"mmmm")</f>
        <v>October</v>
      </c>
      <c r="G2736" s="22" t="str">
        <f>TEXT('Store Data - 2017'!$D2736,"dddd")</f>
        <v>Friday</v>
      </c>
      <c r="H2736" s="13" t="s">
        <v>760</v>
      </c>
      <c r="I2736" s="13" t="s">
        <v>5924</v>
      </c>
      <c r="J2736" s="13" t="s">
        <v>5925</v>
      </c>
      <c r="K2736" s="21">
        <f>1/COUNTIF(J:J,'Store Data - 2017'!$J2736)</f>
        <v>0.2</v>
      </c>
      <c r="L2736" s="13" t="s">
        <v>25</v>
      </c>
      <c r="M2736" s="13" t="s">
        <v>26</v>
      </c>
      <c r="N2736" s="13" t="s">
        <v>584</v>
      </c>
      <c r="O2736" s="13" t="s">
        <v>68</v>
      </c>
      <c r="P2736" s="13">
        <v>32216</v>
      </c>
      <c r="Q2736" s="13" t="s">
        <v>29</v>
      </c>
      <c r="R2736" s="13" t="s">
        <v>5926</v>
      </c>
      <c r="S2736" s="13" t="s">
        <v>31</v>
      </c>
      <c r="T2736" s="13" t="s">
        <v>70</v>
      </c>
      <c r="U2736" s="13" t="s">
        <v>5927</v>
      </c>
      <c r="V2736" s="15">
        <v>4.7679999999999998</v>
      </c>
      <c r="W2736" s="13">
        <v>2</v>
      </c>
      <c r="X2736" s="13">
        <v>0.2</v>
      </c>
      <c r="Y2736" s="15">
        <v>-0.77480000000000004</v>
      </c>
    </row>
    <row r="2737" spans="1:25" x14ac:dyDescent="0.3">
      <c r="A2737" s="16">
        <v>8239</v>
      </c>
      <c r="B2737" s="16" t="s">
        <v>5923</v>
      </c>
      <c r="C2737" s="21">
        <f>1/COUNTIF(B:B,'Store Data - 2017'!$B2737)</f>
        <v>0.25</v>
      </c>
      <c r="D2737" s="17">
        <v>43028</v>
      </c>
      <c r="E2737" s="17">
        <v>43028</v>
      </c>
      <c r="F2737" s="22" t="str">
        <f>TEXT('Store Data - 2017'!$D2737,"mmmm")</f>
        <v>October</v>
      </c>
      <c r="G2737" s="22" t="str">
        <f>TEXT('Store Data - 2017'!$D2737,"dddd")</f>
        <v>Friday</v>
      </c>
      <c r="H2737" s="16" t="s">
        <v>760</v>
      </c>
      <c r="I2737" s="16" t="s">
        <v>5924</v>
      </c>
      <c r="J2737" s="16" t="s">
        <v>5925</v>
      </c>
      <c r="K2737" s="21">
        <f>1/COUNTIF(J:J,'Store Data - 2017'!$J2737)</f>
        <v>0.2</v>
      </c>
      <c r="L2737" s="16" t="s">
        <v>25</v>
      </c>
      <c r="M2737" s="16" t="s">
        <v>26</v>
      </c>
      <c r="N2737" s="16" t="s">
        <v>584</v>
      </c>
      <c r="O2737" s="16" t="s">
        <v>68</v>
      </c>
      <c r="P2737" s="16">
        <v>32216</v>
      </c>
      <c r="Q2737" s="16" t="s">
        <v>29</v>
      </c>
      <c r="R2737" s="16" t="s">
        <v>3284</v>
      </c>
      <c r="S2737" s="16" t="s">
        <v>31</v>
      </c>
      <c r="T2737" s="16" t="s">
        <v>32</v>
      </c>
      <c r="U2737" s="16" t="s">
        <v>3285</v>
      </c>
      <c r="V2737" s="18">
        <v>6.6719999999999997</v>
      </c>
      <c r="W2737" s="16">
        <v>1</v>
      </c>
      <c r="X2737" s="16">
        <v>0.2</v>
      </c>
      <c r="Y2737" s="18">
        <v>2.5019999999999998</v>
      </c>
    </row>
    <row r="2738" spans="1:25" x14ac:dyDescent="0.3">
      <c r="A2738" s="13">
        <v>8240</v>
      </c>
      <c r="B2738" s="13" t="s">
        <v>5923</v>
      </c>
      <c r="C2738" s="21">
        <f>1/COUNTIF(B:B,'Store Data - 2017'!$B2738)</f>
        <v>0.25</v>
      </c>
      <c r="D2738" s="14">
        <v>43028</v>
      </c>
      <c r="E2738" s="14">
        <v>43028</v>
      </c>
      <c r="F2738" s="22" t="str">
        <f>TEXT('Store Data - 2017'!$D2738,"mmmm")</f>
        <v>October</v>
      </c>
      <c r="G2738" s="22" t="str">
        <f>TEXT('Store Data - 2017'!$D2738,"dddd")</f>
        <v>Friday</v>
      </c>
      <c r="H2738" s="13" t="s">
        <v>760</v>
      </c>
      <c r="I2738" s="13" t="s">
        <v>5924</v>
      </c>
      <c r="J2738" s="13" t="s">
        <v>5925</v>
      </c>
      <c r="K2738" s="21">
        <f>1/COUNTIF(J:J,'Store Data - 2017'!$J2738)</f>
        <v>0.2</v>
      </c>
      <c r="L2738" s="13" t="s">
        <v>25</v>
      </c>
      <c r="M2738" s="13" t="s">
        <v>26</v>
      </c>
      <c r="N2738" s="13" t="s">
        <v>584</v>
      </c>
      <c r="O2738" s="13" t="s">
        <v>68</v>
      </c>
      <c r="P2738" s="13">
        <v>32216</v>
      </c>
      <c r="Q2738" s="13" t="s">
        <v>29</v>
      </c>
      <c r="R2738" s="13" t="s">
        <v>4832</v>
      </c>
      <c r="S2738" s="13" t="s">
        <v>31</v>
      </c>
      <c r="T2738" s="13" t="s">
        <v>146</v>
      </c>
      <c r="U2738" s="13" t="s">
        <v>4833</v>
      </c>
      <c r="V2738" s="15">
        <v>4.4480000000000004</v>
      </c>
      <c r="W2738" s="13">
        <v>2</v>
      </c>
      <c r="X2738" s="13">
        <v>0.2</v>
      </c>
      <c r="Y2738" s="15">
        <v>1.1120000000000001</v>
      </c>
    </row>
    <row r="2739" spans="1:25" x14ac:dyDescent="0.3">
      <c r="A2739" s="16">
        <v>8241</v>
      </c>
      <c r="B2739" s="16" t="s">
        <v>5923</v>
      </c>
      <c r="C2739" s="21">
        <f>1/COUNTIF(B:B,'Store Data - 2017'!$B2739)</f>
        <v>0.25</v>
      </c>
      <c r="D2739" s="17">
        <v>43028</v>
      </c>
      <c r="E2739" s="17">
        <v>43028</v>
      </c>
      <c r="F2739" s="22" t="str">
        <f>TEXT('Store Data - 2017'!$D2739,"mmmm")</f>
        <v>October</v>
      </c>
      <c r="G2739" s="22" t="str">
        <f>TEXT('Store Data - 2017'!$D2739,"dddd")</f>
        <v>Friday</v>
      </c>
      <c r="H2739" s="16" t="s">
        <v>760</v>
      </c>
      <c r="I2739" s="16" t="s">
        <v>5924</v>
      </c>
      <c r="J2739" s="16" t="s">
        <v>5925</v>
      </c>
      <c r="K2739" s="21">
        <f>1/COUNTIF(J:J,'Store Data - 2017'!$J2739)</f>
        <v>0.2</v>
      </c>
      <c r="L2739" s="16" t="s">
        <v>25</v>
      </c>
      <c r="M2739" s="16" t="s">
        <v>26</v>
      </c>
      <c r="N2739" s="16" t="s">
        <v>584</v>
      </c>
      <c r="O2739" s="16" t="s">
        <v>68</v>
      </c>
      <c r="P2739" s="16">
        <v>32216</v>
      </c>
      <c r="Q2739" s="16" t="s">
        <v>29</v>
      </c>
      <c r="R2739" s="16" t="s">
        <v>3907</v>
      </c>
      <c r="S2739" s="16" t="s">
        <v>42</v>
      </c>
      <c r="T2739" s="16" t="s">
        <v>87</v>
      </c>
      <c r="U2739" s="16" t="s">
        <v>3908</v>
      </c>
      <c r="V2739" s="18">
        <v>43.936</v>
      </c>
      <c r="W2739" s="16">
        <v>4</v>
      </c>
      <c r="X2739" s="16">
        <v>0.2</v>
      </c>
      <c r="Y2739" s="18">
        <v>6.0411999999999999</v>
      </c>
    </row>
    <row r="2740" spans="1:25" x14ac:dyDescent="0.3">
      <c r="A2740" s="13">
        <v>8254</v>
      </c>
      <c r="B2740" s="13" t="s">
        <v>5928</v>
      </c>
      <c r="C2740" s="21">
        <f>1/COUNTIF(B:B,'Store Data - 2017'!$B2740)</f>
        <v>0.16666666666666666</v>
      </c>
      <c r="D2740" s="14">
        <v>42959</v>
      </c>
      <c r="E2740" s="14">
        <v>42966</v>
      </c>
      <c r="F2740" s="22" t="str">
        <f>TEXT('Store Data - 2017'!$D2740,"mmmm")</f>
        <v>August</v>
      </c>
      <c r="G2740" s="22" t="str">
        <f>TEXT('Store Data - 2017'!$D2740,"dddd")</f>
        <v>Saturday</v>
      </c>
      <c r="H2740" s="13" t="s">
        <v>22</v>
      </c>
      <c r="I2740" s="13" t="s">
        <v>3708</v>
      </c>
      <c r="J2740" s="13" t="s">
        <v>3709</v>
      </c>
      <c r="K2740" s="21">
        <f>1/COUNTIF(J:J,'Store Data - 2017'!$J2740)</f>
        <v>0.1111111111111111</v>
      </c>
      <c r="L2740" s="13" t="s">
        <v>25</v>
      </c>
      <c r="M2740" s="13" t="s">
        <v>26</v>
      </c>
      <c r="N2740" s="13" t="s">
        <v>432</v>
      </c>
      <c r="O2740" s="13" t="s">
        <v>433</v>
      </c>
      <c r="P2740" s="13">
        <v>98103</v>
      </c>
      <c r="Q2740" s="13" t="s">
        <v>120</v>
      </c>
      <c r="R2740" s="13" t="s">
        <v>2401</v>
      </c>
      <c r="S2740" s="13" t="s">
        <v>61</v>
      </c>
      <c r="T2740" s="13" t="s">
        <v>412</v>
      </c>
      <c r="U2740" s="13" t="s">
        <v>2402</v>
      </c>
      <c r="V2740" s="15">
        <v>299.99</v>
      </c>
      <c r="W2740" s="13">
        <v>1</v>
      </c>
      <c r="X2740" s="13">
        <v>0</v>
      </c>
      <c r="Y2740" s="15">
        <v>89.997</v>
      </c>
    </row>
    <row r="2741" spans="1:25" x14ac:dyDescent="0.3">
      <c r="A2741" s="16">
        <v>8255</v>
      </c>
      <c r="B2741" s="16" t="s">
        <v>5928</v>
      </c>
      <c r="C2741" s="21">
        <f>1/COUNTIF(B:B,'Store Data - 2017'!$B2741)</f>
        <v>0.16666666666666666</v>
      </c>
      <c r="D2741" s="17">
        <v>42959</v>
      </c>
      <c r="E2741" s="17">
        <v>42966</v>
      </c>
      <c r="F2741" s="22" t="str">
        <f>TEXT('Store Data - 2017'!$D2741,"mmmm")</f>
        <v>August</v>
      </c>
      <c r="G2741" s="22" t="str">
        <f>TEXT('Store Data - 2017'!$D2741,"dddd")</f>
        <v>Saturday</v>
      </c>
      <c r="H2741" s="16" t="s">
        <v>22</v>
      </c>
      <c r="I2741" s="16" t="s">
        <v>3708</v>
      </c>
      <c r="J2741" s="16" t="s">
        <v>3709</v>
      </c>
      <c r="K2741" s="21">
        <f>1/COUNTIF(J:J,'Store Data - 2017'!$J2741)</f>
        <v>0.1111111111111111</v>
      </c>
      <c r="L2741" s="16" t="s">
        <v>25</v>
      </c>
      <c r="M2741" s="16" t="s">
        <v>26</v>
      </c>
      <c r="N2741" s="16" t="s">
        <v>432</v>
      </c>
      <c r="O2741" s="16" t="s">
        <v>433</v>
      </c>
      <c r="P2741" s="16">
        <v>98103</v>
      </c>
      <c r="Q2741" s="16" t="s">
        <v>120</v>
      </c>
      <c r="R2741" s="16" t="s">
        <v>5127</v>
      </c>
      <c r="S2741" s="16" t="s">
        <v>31</v>
      </c>
      <c r="T2741" s="16" t="s">
        <v>32</v>
      </c>
      <c r="U2741" s="16" t="s">
        <v>5128</v>
      </c>
      <c r="V2741" s="18">
        <v>192.16</v>
      </c>
      <c r="W2741" s="16">
        <v>4</v>
      </c>
      <c r="X2741" s="16">
        <v>0</v>
      </c>
      <c r="Y2741" s="18">
        <v>92.236800000000002</v>
      </c>
    </row>
    <row r="2742" spans="1:25" x14ac:dyDescent="0.3">
      <c r="A2742" s="13">
        <v>8256</v>
      </c>
      <c r="B2742" s="13" t="s">
        <v>5928</v>
      </c>
      <c r="C2742" s="21">
        <f>1/COUNTIF(B:B,'Store Data - 2017'!$B2742)</f>
        <v>0.16666666666666666</v>
      </c>
      <c r="D2742" s="14">
        <v>42959</v>
      </c>
      <c r="E2742" s="14">
        <v>42966</v>
      </c>
      <c r="F2742" s="22" t="str">
        <f>TEXT('Store Data - 2017'!$D2742,"mmmm")</f>
        <v>August</v>
      </c>
      <c r="G2742" s="22" t="str">
        <f>TEXT('Store Data - 2017'!$D2742,"dddd")</f>
        <v>Saturday</v>
      </c>
      <c r="H2742" s="13" t="s">
        <v>22</v>
      </c>
      <c r="I2742" s="13" t="s">
        <v>3708</v>
      </c>
      <c r="J2742" s="13" t="s">
        <v>3709</v>
      </c>
      <c r="K2742" s="21">
        <f>1/COUNTIF(J:J,'Store Data - 2017'!$J2742)</f>
        <v>0.1111111111111111</v>
      </c>
      <c r="L2742" s="13" t="s">
        <v>25</v>
      </c>
      <c r="M2742" s="13" t="s">
        <v>26</v>
      </c>
      <c r="N2742" s="13" t="s">
        <v>432</v>
      </c>
      <c r="O2742" s="13" t="s">
        <v>433</v>
      </c>
      <c r="P2742" s="13">
        <v>98103</v>
      </c>
      <c r="Q2742" s="13" t="s">
        <v>120</v>
      </c>
      <c r="R2742" s="13" t="s">
        <v>667</v>
      </c>
      <c r="S2742" s="13" t="s">
        <v>61</v>
      </c>
      <c r="T2742" s="13" t="s">
        <v>62</v>
      </c>
      <c r="U2742" s="13" t="s">
        <v>668</v>
      </c>
      <c r="V2742" s="15">
        <v>242.624</v>
      </c>
      <c r="W2742" s="13">
        <v>8</v>
      </c>
      <c r="X2742" s="13">
        <v>0.2</v>
      </c>
      <c r="Y2742" s="15">
        <v>27.295200000000001</v>
      </c>
    </row>
    <row r="2743" spans="1:25" x14ac:dyDescent="0.3">
      <c r="A2743" s="16">
        <v>8257</v>
      </c>
      <c r="B2743" s="16" t="s">
        <v>5928</v>
      </c>
      <c r="C2743" s="21">
        <f>1/COUNTIF(B:B,'Store Data - 2017'!$B2743)</f>
        <v>0.16666666666666666</v>
      </c>
      <c r="D2743" s="17">
        <v>42959</v>
      </c>
      <c r="E2743" s="17">
        <v>42966</v>
      </c>
      <c r="F2743" s="22" t="str">
        <f>TEXT('Store Data - 2017'!$D2743,"mmmm")</f>
        <v>August</v>
      </c>
      <c r="G2743" s="22" t="str">
        <f>TEXT('Store Data - 2017'!$D2743,"dddd")</f>
        <v>Saturday</v>
      </c>
      <c r="H2743" s="16" t="s">
        <v>22</v>
      </c>
      <c r="I2743" s="16" t="s">
        <v>3708</v>
      </c>
      <c r="J2743" s="16" t="s">
        <v>3709</v>
      </c>
      <c r="K2743" s="21">
        <f>1/COUNTIF(J:J,'Store Data - 2017'!$J2743)</f>
        <v>0.1111111111111111</v>
      </c>
      <c r="L2743" s="16" t="s">
        <v>25</v>
      </c>
      <c r="M2743" s="16" t="s">
        <v>26</v>
      </c>
      <c r="N2743" s="16" t="s">
        <v>432</v>
      </c>
      <c r="O2743" s="16" t="s">
        <v>433</v>
      </c>
      <c r="P2743" s="16">
        <v>98103</v>
      </c>
      <c r="Q2743" s="16" t="s">
        <v>120</v>
      </c>
      <c r="R2743" s="16" t="s">
        <v>3750</v>
      </c>
      <c r="S2743" s="16" t="s">
        <v>31</v>
      </c>
      <c r="T2743" s="16" t="s">
        <v>70</v>
      </c>
      <c r="U2743" s="16" t="s">
        <v>3751</v>
      </c>
      <c r="V2743" s="18">
        <v>46.74</v>
      </c>
      <c r="W2743" s="16">
        <v>3</v>
      </c>
      <c r="X2743" s="16">
        <v>0</v>
      </c>
      <c r="Y2743" s="18">
        <v>11.685</v>
      </c>
    </row>
    <row r="2744" spans="1:25" x14ac:dyDescent="0.3">
      <c r="A2744" s="13">
        <v>8258</v>
      </c>
      <c r="B2744" s="13" t="s">
        <v>5928</v>
      </c>
      <c r="C2744" s="21">
        <f>1/COUNTIF(B:B,'Store Data - 2017'!$B2744)</f>
        <v>0.16666666666666666</v>
      </c>
      <c r="D2744" s="14">
        <v>42959</v>
      </c>
      <c r="E2744" s="14">
        <v>42966</v>
      </c>
      <c r="F2744" s="22" t="str">
        <f>TEXT('Store Data - 2017'!$D2744,"mmmm")</f>
        <v>August</v>
      </c>
      <c r="G2744" s="22" t="str">
        <f>TEXT('Store Data - 2017'!$D2744,"dddd")</f>
        <v>Saturday</v>
      </c>
      <c r="H2744" s="13" t="s">
        <v>22</v>
      </c>
      <c r="I2744" s="13" t="s">
        <v>3708</v>
      </c>
      <c r="J2744" s="13" t="s">
        <v>3709</v>
      </c>
      <c r="K2744" s="21">
        <f>1/COUNTIF(J:J,'Store Data - 2017'!$J2744)</f>
        <v>0.1111111111111111</v>
      </c>
      <c r="L2744" s="13" t="s">
        <v>25</v>
      </c>
      <c r="M2744" s="13" t="s">
        <v>26</v>
      </c>
      <c r="N2744" s="13" t="s">
        <v>432</v>
      </c>
      <c r="O2744" s="13" t="s">
        <v>433</v>
      </c>
      <c r="P2744" s="13">
        <v>98103</v>
      </c>
      <c r="Q2744" s="13" t="s">
        <v>120</v>
      </c>
      <c r="R2744" s="13" t="s">
        <v>5929</v>
      </c>
      <c r="S2744" s="13" t="s">
        <v>61</v>
      </c>
      <c r="T2744" s="13" t="s">
        <v>110</v>
      </c>
      <c r="U2744" s="13" t="s">
        <v>5930</v>
      </c>
      <c r="V2744" s="15">
        <v>174.95</v>
      </c>
      <c r="W2744" s="13">
        <v>5</v>
      </c>
      <c r="X2744" s="13">
        <v>0</v>
      </c>
      <c r="Y2744" s="15">
        <v>12.246499999999999</v>
      </c>
    </row>
    <row r="2745" spans="1:25" x14ac:dyDescent="0.3">
      <c r="A2745" s="16">
        <v>8259</v>
      </c>
      <c r="B2745" s="16" t="s">
        <v>5928</v>
      </c>
      <c r="C2745" s="21">
        <f>1/COUNTIF(B:B,'Store Data - 2017'!$B2745)</f>
        <v>0.16666666666666666</v>
      </c>
      <c r="D2745" s="17">
        <v>42959</v>
      </c>
      <c r="E2745" s="17">
        <v>42966</v>
      </c>
      <c r="F2745" s="22" t="str">
        <f>TEXT('Store Data - 2017'!$D2745,"mmmm")</f>
        <v>August</v>
      </c>
      <c r="G2745" s="22" t="str">
        <f>TEXT('Store Data - 2017'!$D2745,"dddd")</f>
        <v>Saturday</v>
      </c>
      <c r="H2745" s="16" t="s">
        <v>22</v>
      </c>
      <c r="I2745" s="16" t="s">
        <v>3708</v>
      </c>
      <c r="J2745" s="16" t="s">
        <v>3709</v>
      </c>
      <c r="K2745" s="21">
        <f>1/COUNTIF(J:J,'Store Data - 2017'!$J2745)</f>
        <v>0.1111111111111111</v>
      </c>
      <c r="L2745" s="16" t="s">
        <v>25</v>
      </c>
      <c r="M2745" s="16" t="s">
        <v>26</v>
      </c>
      <c r="N2745" s="16" t="s">
        <v>432</v>
      </c>
      <c r="O2745" s="16" t="s">
        <v>433</v>
      </c>
      <c r="P2745" s="16">
        <v>98103</v>
      </c>
      <c r="Q2745" s="16" t="s">
        <v>120</v>
      </c>
      <c r="R2745" s="16" t="s">
        <v>5931</v>
      </c>
      <c r="S2745" s="16" t="s">
        <v>31</v>
      </c>
      <c r="T2745" s="16" t="s">
        <v>84</v>
      </c>
      <c r="U2745" s="16" t="s">
        <v>5932</v>
      </c>
      <c r="V2745" s="18">
        <v>100.70399999999999</v>
      </c>
      <c r="W2745" s="16">
        <v>6</v>
      </c>
      <c r="X2745" s="16">
        <v>0.2</v>
      </c>
      <c r="Y2745" s="18">
        <v>37.764000000000003</v>
      </c>
    </row>
    <row r="2746" spans="1:25" x14ac:dyDescent="0.3">
      <c r="A2746" s="13">
        <v>8268</v>
      </c>
      <c r="B2746" s="13" t="s">
        <v>5933</v>
      </c>
      <c r="C2746" s="21">
        <f>1/COUNTIF(B:B,'Store Data - 2017'!$B2746)</f>
        <v>0.25</v>
      </c>
      <c r="D2746" s="14">
        <v>42765</v>
      </c>
      <c r="E2746" s="14">
        <v>42772</v>
      </c>
      <c r="F2746" s="22" t="str">
        <f>TEXT('Store Data - 2017'!$D2746,"mmmm")</f>
        <v>January</v>
      </c>
      <c r="G2746" s="22" t="str">
        <f>TEXT('Store Data - 2017'!$D2746,"dddd")</f>
        <v>Monday</v>
      </c>
      <c r="H2746" s="13" t="s">
        <v>22</v>
      </c>
      <c r="I2746" s="13" t="s">
        <v>1370</v>
      </c>
      <c r="J2746" s="13" t="s">
        <v>1371</v>
      </c>
      <c r="K2746" s="21">
        <f>1/COUNTIF(J:J,'Store Data - 2017'!$J2746)</f>
        <v>0.1111111111111111</v>
      </c>
      <c r="L2746" s="13" t="s">
        <v>25</v>
      </c>
      <c r="M2746" s="13" t="s">
        <v>26</v>
      </c>
      <c r="N2746" s="13" t="s">
        <v>1458</v>
      </c>
      <c r="O2746" s="13" t="s">
        <v>59</v>
      </c>
      <c r="P2746" s="13">
        <v>60505</v>
      </c>
      <c r="Q2746" s="13" t="s">
        <v>51</v>
      </c>
      <c r="R2746" s="13" t="s">
        <v>5934</v>
      </c>
      <c r="S2746" s="13" t="s">
        <v>42</v>
      </c>
      <c r="T2746" s="13" t="s">
        <v>251</v>
      </c>
      <c r="U2746" s="13" t="s">
        <v>5935</v>
      </c>
      <c r="V2746" s="15">
        <v>69.375</v>
      </c>
      <c r="W2746" s="13">
        <v>1</v>
      </c>
      <c r="X2746" s="13">
        <v>0.5</v>
      </c>
      <c r="Y2746" s="15">
        <v>-47.174999999999997</v>
      </c>
    </row>
    <row r="2747" spans="1:25" x14ac:dyDescent="0.3">
      <c r="A2747" s="16">
        <v>8269</v>
      </c>
      <c r="B2747" s="16" t="s">
        <v>5933</v>
      </c>
      <c r="C2747" s="21">
        <f>1/COUNTIF(B:B,'Store Data - 2017'!$B2747)</f>
        <v>0.25</v>
      </c>
      <c r="D2747" s="17">
        <v>42765</v>
      </c>
      <c r="E2747" s="17">
        <v>42772</v>
      </c>
      <c r="F2747" s="22" t="str">
        <f>TEXT('Store Data - 2017'!$D2747,"mmmm")</f>
        <v>January</v>
      </c>
      <c r="G2747" s="22" t="str">
        <f>TEXT('Store Data - 2017'!$D2747,"dddd")</f>
        <v>Monday</v>
      </c>
      <c r="H2747" s="16" t="s">
        <v>22</v>
      </c>
      <c r="I2747" s="16" t="s">
        <v>1370</v>
      </c>
      <c r="J2747" s="16" t="s">
        <v>1371</v>
      </c>
      <c r="K2747" s="21">
        <f>1/COUNTIF(J:J,'Store Data - 2017'!$J2747)</f>
        <v>0.1111111111111111</v>
      </c>
      <c r="L2747" s="16" t="s">
        <v>25</v>
      </c>
      <c r="M2747" s="16" t="s">
        <v>26</v>
      </c>
      <c r="N2747" s="16" t="s">
        <v>1458</v>
      </c>
      <c r="O2747" s="16" t="s">
        <v>59</v>
      </c>
      <c r="P2747" s="16">
        <v>60505</v>
      </c>
      <c r="Q2747" s="16" t="s">
        <v>51</v>
      </c>
      <c r="R2747" s="16" t="s">
        <v>724</v>
      </c>
      <c r="S2747" s="16" t="s">
        <v>31</v>
      </c>
      <c r="T2747" s="16" t="s">
        <v>725</v>
      </c>
      <c r="U2747" s="16" t="s">
        <v>726</v>
      </c>
      <c r="V2747" s="18">
        <v>31.68</v>
      </c>
      <c r="W2747" s="16">
        <v>4</v>
      </c>
      <c r="X2747" s="16">
        <v>0.2</v>
      </c>
      <c r="Y2747" s="18">
        <v>2.7719999999999998</v>
      </c>
    </row>
    <row r="2748" spans="1:25" x14ac:dyDescent="0.3">
      <c r="A2748" s="13">
        <v>8270</v>
      </c>
      <c r="B2748" s="13" t="s">
        <v>5933</v>
      </c>
      <c r="C2748" s="21">
        <f>1/COUNTIF(B:B,'Store Data - 2017'!$B2748)</f>
        <v>0.25</v>
      </c>
      <c r="D2748" s="14">
        <v>42765</v>
      </c>
      <c r="E2748" s="14">
        <v>42772</v>
      </c>
      <c r="F2748" s="22" t="str">
        <f>TEXT('Store Data - 2017'!$D2748,"mmmm")</f>
        <v>January</v>
      </c>
      <c r="G2748" s="22" t="str">
        <f>TEXT('Store Data - 2017'!$D2748,"dddd")</f>
        <v>Monday</v>
      </c>
      <c r="H2748" s="13" t="s">
        <v>22</v>
      </c>
      <c r="I2748" s="13" t="s">
        <v>1370</v>
      </c>
      <c r="J2748" s="13" t="s">
        <v>1371</v>
      </c>
      <c r="K2748" s="21">
        <f>1/COUNTIF(J:J,'Store Data - 2017'!$J2748)</f>
        <v>0.1111111111111111</v>
      </c>
      <c r="L2748" s="13" t="s">
        <v>25</v>
      </c>
      <c r="M2748" s="13" t="s">
        <v>26</v>
      </c>
      <c r="N2748" s="13" t="s">
        <v>1458</v>
      </c>
      <c r="O2748" s="13" t="s">
        <v>59</v>
      </c>
      <c r="P2748" s="13">
        <v>60505</v>
      </c>
      <c r="Q2748" s="13" t="s">
        <v>51</v>
      </c>
      <c r="R2748" s="13" t="s">
        <v>4414</v>
      </c>
      <c r="S2748" s="13" t="s">
        <v>61</v>
      </c>
      <c r="T2748" s="13" t="s">
        <v>62</v>
      </c>
      <c r="U2748" s="13" t="s">
        <v>4415</v>
      </c>
      <c r="V2748" s="15">
        <v>2003.1679999999999</v>
      </c>
      <c r="W2748" s="13">
        <v>4</v>
      </c>
      <c r="X2748" s="13">
        <v>0.2</v>
      </c>
      <c r="Y2748" s="15">
        <v>250.39599999999999</v>
      </c>
    </row>
    <row r="2749" spans="1:25" x14ac:dyDescent="0.3">
      <c r="A2749" s="16">
        <v>8271</v>
      </c>
      <c r="B2749" s="16" t="s">
        <v>5933</v>
      </c>
      <c r="C2749" s="21">
        <f>1/COUNTIF(B:B,'Store Data - 2017'!$B2749)</f>
        <v>0.25</v>
      </c>
      <c r="D2749" s="17">
        <v>42765</v>
      </c>
      <c r="E2749" s="17">
        <v>42772</v>
      </c>
      <c r="F2749" s="22" t="str">
        <f>TEXT('Store Data - 2017'!$D2749,"mmmm")</f>
        <v>January</v>
      </c>
      <c r="G2749" s="22" t="str">
        <f>TEXT('Store Data - 2017'!$D2749,"dddd")</f>
        <v>Monday</v>
      </c>
      <c r="H2749" s="16" t="s">
        <v>22</v>
      </c>
      <c r="I2749" s="16" t="s">
        <v>1370</v>
      </c>
      <c r="J2749" s="16" t="s">
        <v>1371</v>
      </c>
      <c r="K2749" s="21">
        <f>1/COUNTIF(J:J,'Store Data - 2017'!$J2749)</f>
        <v>0.1111111111111111</v>
      </c>
      <c r="L2749" s="16" t="s">
        <v>25</v>
      </c>
      <c r="M2749" s="16" t="s">
        <v>26</v>
      </c>
      <c r="N2749" s="16" t="s">
        <v>1458</v>
      </c>
      <c r="O2749" s="16" t="s">
        <v>59</v>
      </c>
      <c r="P2749" s="16">
        <v>60505</v>
      </c>
      <c r="Q2749" s="16" t="s">
        <v>51</v>
      </c>
      <c r="R2749" s="16" t="s">
        <v>286</v>
      </c>
      <c r="S2749" s="16" t="s">
        <v>31</v>
      </c>
      <c r="T2749" s="16" t="s">
        <v>146</v>
      </c>
      <c r="U2749" s="16" t="s">
        <v>287</v>
      </c>
      <c r="V2749" s="18">
        <v>9.3439999999999994</v>
      </c>
      <c r="W2749" s="16">
        <v>2</v>
      </c>
      <c r="X2749" s="16">
        <v>0.2</v>
      </c>
      <c r="Y2749" s="18">
        <v>3.1536</v>
      </c>
    </row>
    <row r="2750" spans="1:25" x14ac:dyDescent="0.3">
      <c r="A2750" s="13">
        <v>8275</v>
      </c>
      <c r="B2750" s="13" t="s">
        <v>5936</v>
      </c>
      <c r="C2750" s="21">
        <f>1/COUNTIF(B:B,'Store Data - 2017'!$B2750)</f>
        <v>1</v>
      </c>
      <c r="D2750" s="14">
        <v>42916</v>
      </c>
      <c r="E2750" s="14">
        <v>42920</v>
      </c>
      <c r="F2750" s="22" t="str">
        <f>TEXT('Store Data - 2017'!$D2750,"mmmm")</f>
        <v>June</v>
      </c>
      <c r="G2750" s="22" t="str">
        <f>TEXT('Store Data - 2017'!$D2750,"dddd")</f>
        <v>Friday</v>
      </c>
      <c r="H2750" s="13" t="s">
        <v>22</v>
      </c>
      <c r="I2750" s="13" t="s">
        <v>4044</v>
      </c>
      <c r="J2750" s="13" t="s">
        <v>4045</v>
      </c>
      <c r="K2750" s="21">
        <f>1/COUNTIF(J:J,'Store Data - 2017'!$J2750)</f>
        <v>0.33333333333333331</v>
      </c>
      <c r="L2750" s="13" t="s">
        <v>57</v>
      </c>
      <c r="M2750" s="13" t="s">
        <v>26</v>
      </c>
      <c r="N2750" s="13" t="s">
        <v>783</v>
      </c>
      <c r="O2750" s="13" t="s">
        <v>127</v>
      </c>
      <c r="P2750" s="13">
        <v>10550</v>
      </c>
      <c r="Q2750" s="13" t="s">
        <v>40</v>
      </c>
      <c r="R2750" s="13" t="s">
        <v>5937</v>
      </c>
      <c r="S2750" s="13" t="s">
        <v>31</v>
      </c>
      <c r="T2750" s="13" t="s">
        <v>70</v>
      </c>
      <c r="U2750" s="13" t="s">
        <v>5938</v>
      </c>
      <c r="V2750" s="15">
        <v>1085.42</v>
      </c>
      <c r="W2750" s="13">
        <v>7</v>
      </c>
      <c r="X2750" s="13">
        <v>0</v>
      </c>
      <c r="Y2750" s="15">
        <v>282.20920000000001</v>
      </c>
    </row>
    <row r="2751" spans="1:25" x14ac:dyDescent="0.3">
      <c r="A2751" s="16">
        <v>8280</v>
      </c>
      <c r="B2751" s="16" t="s">
        <v>5939</v>
      </c>
      <c r="C2751" s="21">
        <f>1/COUNTIF(B:B,'Store Data - 2017'!$B2751)</f>
        <v>1</v>
      </c>
      <c r="D2751" s="17">
        <v>42847</v>
      </c>
      <c r="E2751" s="17">
        <v>42851</v>
      </c>
      <c r="F2751" s="22" t="str">
        <f>TEXT('Store Data - 2017'!$D2751,"mmmm")</f>
        <v>April</v>
      </c>
      <c r="G2751" s="22" t="str">
        <f>TEXT('Store Data - 2017'!$D2751,"dddd")</f>
        <v>Saturday</v>
      </c>
      <c r="H2751" s="16" t="s">
        <v>22</v>
      </c>
      <c r="I2751" s="16" t="s">
        <v>4118</v>
      </c>
      <c r="J2751" s="16" t="s">
        <v>4119</v>
      </c>
      <c r="K2751" s="21">
        <f>1/COUNTIF(J:J,'Store Data - 2017'!$J2751)</f>
        <v>0.14285714285714285</v>
      </c>
      <c r="L2751" s="16" t="s">
        <v>25</v>
      </c>
      <c r="M2751" s="16" t="s">
        <v>26</v>
      </c>
      <c r="N2751" s="16" t="s">
        <v>165</v>
      </c>
      <c r="O2751" s="16" t="s">
        <v>353</v>
      </c>
      <c r="P2751" s="16">
        <v>31907</v>
      </c>
      <c r="Q2751" s="16" t="s">
        <v>29</v>
      </c>
      <c r="R2751" s="16" t="s">
        <v>1570</v>
      </c>
      <c r="S2751" s="16" t="s">
        <v>31</v>
      </c>
      <c r="T2751" s="16" t="s">
        <v>70</v>
      </c>
      <c r="U2751" s="16" t="s">
        <v>1571</v>
      </c>
      <c r="V2751" s="18">
        <v>675.06</v>
      </c>
      <c r="W2751" s="16">
        <v>3</v>
      </c>
      <c r="X2751" s="16">
        <v>0</v>
      </c>
      <c r="Y2751" s="18">
        <v>87.757800000000003</v>
      </c>
    </row>
    <row r="2752" spans="1:25" x14ac:dyDescent="0.3">
      <c r="A2752" s="13">
        <v>8281</v>
      </c>
      <c r="B2752" s="13" t="s">
        <v>5940</v>
      </c>
      <c r="C2752" s="21">
        <f>1/COUNTIF(B:B,'Store Data - 2017'!$B2752)</f>
        <v>0.5</v>
      </c>
      <c r="D2752" s="14">
        <v>42864</v>
      </c>
      <c r="E2752" s="14">
        <v>42865</v>
      </c>
      <c r="F2752" s="22" t="str">
        <f>TEXT('Store Data - 2017'!$D2752,"mmmm")</f>
        <v>May</v>
      </c>
      <c r="G2752" s="22" t="str">
        <f>TEXT('Store Data - 2017'!$D2752,"dddd")</f>
        <v>Tuesday</v>
      </c>
      <c r="H2752" s="13" t="s">
        <v>80</v>
      </c>
      <c r="I2752" s="13" t="s">
        <v>551</v>
      </c>
      <c r="J2752" s="13" t="s">
        <v>552</v>
      </c>
      <c r="K2752" s="21">
        <f>1/COUNTIF(J:J,'Store Data - 2017'!$J2752)</f>
        <v>0.16666666666666666</v>
      </c>
      <c r="L2752" s="13" t="s">
        <v>57</v>
      </c>
      <c r="M2752" s="13" t="s">
        <v>26</v>
      </c>
      <c r="N2752" s="13" t="s">
        <v>584</v>
      </c>
      <c r="O2752" s="13" t="s">
        <v>28</v>
      </c>
      <c r="P2752" s="13">
        <v>28540</v>
      </c>
      <c r="Q2752" s="13" t="s">
        <v>29</v>
      </c>
      <c r="R2752" s="13" t="s">
        <v>1242</v>
      </c>
      <c r="S2752" s="13" t="s">
        <v>31</v>
      </c>
      <c r="T2752" s="13" t="s">
        <v>180</v>
      </c>
      <c r="U2752" s="13" t="s">
        <v>1243</v>
      </c>
      <c r="V2752" s="15">
        <v>65.231999999999999</v>
      </c>
      <c r="W2752" s="13">
        <v>3</v>
      </c>
      <c r="X2752" s="13">
        <v>0.2</v>
      </c>
      <c r="Y2752" s="15">
        <v>22.015799999999999</v>
      </c>
    </row>
    <row r="2753" spans="1:25" x14ac:dyDescent="0.3">
      <c r="A2753" s="16">
        <v>8282</v>
      </c>
      <c r="B2753" s="16" t="s">
        <v>5940</v>
      </c>
      <c r="C2753" s="21">
        <f>1/COUNTIF(B:B,'Store Data - 2017'!$B2753)</f>
        <v>0.5</v>
      </c>
      <c r="D2753" s="17">
        <v>42864</v>
      </c>
      <c r="E2753" s="17">
        <v>42865</v>
      </c>
      <c r="F2753" s="22" t="str">
        <f>TEXT('Store Data - 2017'!$D2753,"mmmm")</f>
        <v>May</v>
      </c>
      <c r="G2753" s="22" t="str">
        <f>TEXT('Store Data - 2017'!$D2753,"dddd")</f>
        <v>Tuesday</v>
      </c>
      <c r="H2753" s="16" t="s">
        <v>80</v>
      </c>
      <c r="I2753" s="16" t="s">
        <v>551</v>
      </c>
      <c r="J2753" s="16" t="s">
        <v>552</v>
      </c>
      <c r="K2753" s="21">
        <f>1/COUNTIF(J:J,'Store Data - 2017'!$J2753)</f>
        <v>0.16666666666666666</v>
      </c>
      <c r="L2753" s="16" t="s">
        <v>57</v>
      </c>
      <c r="M2753" s="16" t="s">
        <v>26</v>
      </c>
      <c r="N2753" s="16" t="s">
        <v>584</v>
      </c>
      <c r="O2753" s="16" t="s">
        <v>28</v>
      </c>
      <c r="P2753" s="16">
        <v>28540</v>
      </c>
      <c r="Q2753" s="16" t="s">
        <v>29</v>
      </c>
      <c r="R2753" s="16" t="s">
        <v>5694</v>
      </c>
      <c r="S2753" s="16" t="s">
        <v>42</v>
      </c>
      <c r="T2753" s="16" t="s">
        <v>43</v>
      </c>
      <c r="U2753" s="16" t="s">
        <v>5695</v>
      </c>
      <c r="V2753" s="18">
        <v>207</v>
      </c>
      <c r="W2753" s="16">
        <v>3</v>
      </c>
      <c r="X2753" s="16">
        <v>0.2</v>
      </c>
      <c r="Y2753" s="18">
        <v>25.875</v>
      </c>
    </row>
    <row r="2754" spans="1:25" x14ac:dyDescent="0.3">
      <c r="A2754" s="13">
        <v>8294</v>
      </c>
      <c r="B2754" s="13" t="s">
        <v>5941</v>
      </c>
      <c r="C2754" s="21">
        <f>1/COUNTIF(B:B,'Store Data - 2017'!$B2754)</f>
        <v>1</v>
      </c>
      <c r="D2754" s="14">
        <v>43042</v>
      </c>
      <c r="E2754" s="14">
        <v>43046</v>
      </c>
      <c r="F2754" s="22" t="str">
        <f>TEXT('Store Data - 2017'!$D2754,"mmmm")</f>
        <v>November</v>
      </c>
      <c r="G2754" s="22" t="str">
        <f>TEXT('Store Data - 2017'!$D2754,"dddd")</f>
        <v>Friday</v>
      </c>
      <c r="H2754" s="13" t="s">
        <v>22</v>
      </c>
      <c r="I2754" s="13" t="s">
        <v>3690</v>
      </c>
      <c r="J2754" s="13" t="s">
        <v>3691</v>
      </c>
      <c r="K2754" s="21">
        <f>1/COUNTIF(J:J,'Store Data - 2017'!$J2754)</f>
        <v>0.2</v>
      </c>
      <c r="L2754" s="13" t="s">
        <v>57</v>
      </c>
      <c r="M2754" s="13" t="s">
        <v>26</v>
      </c>
      <c r="N2754" s="13" t="s">
        <v>432</v>
      </c>
      <c r="O2754" s="13" t="s">
        <v>433</v>
      </c>
      <c r="P2754" s="13">
        <v>98103</v>
      </c>
      <c r="Q2754" s="13" t="s">
        <v>120</v>
      </c>
      <c r="R2754" s="13" t="s">
        <v>3329</v>
      </c>
      <c r="S2754" s="13" t="s">
        <v>31</v>
      </c>
      <c r="T2754" s="13" t="s">
        <v>84</v>
      </c>
      <c r="U2754" s="13" t="s">
        <v>3330</v>
      </c>
      <c r="V2754" s="15">
        <v>18.367999999999999</v>
      </c>
      <c r="W2754" s="13">
        <v>4</v>
      </c>
      <c r="X2754" s="13">
        <v>0.2</v>
      </c>
      <c r="Y2754" s="15">
        <v>5.9695999999999998</v>
      </c>
    </row>
    <row r="2755" spans="1:25" x14ac:dyDescent="0.3">
      <c r="A2755" s="16">
        <v>8295</v>
      </c>
      <c r="B2755" s="16" t="s">
        <v>5942</v>
      </c>
      <c r="C2755" s="21">
        <f>1/COUNTIF(B:B,'Store Data - 2017'!$B2755)</f>
        <v>1</v>
      </c>
      <c r="D2755" s="17">
        <v>42807</v>
      </c>
      <c r="E2755" s="17">
        <v>42811</v>
      </c>
      <c r="F2755" s="22" t="str">
        <f>TEXT('Store Data - 2017'!$D2755,"mmmm")</f>
        <v>March</v>
      </c>
      <c r="G2755" s="22" t="str">
        <f>TEXT('Store Data - 2017'!$D2755,"dddd")</f>
        <v>Monday</v>
      </c>
      <c r="H2755" s="16" t="s">
        <v>22</v>
      </c>
      <c r="I2755" s="16" t="s">
        <v>4393</v>
      </c>
      <c r="J2755" s="16" t="s">
        <v>4394</v>
      </c>
      <c r="K2755" s="21">
        <f>1/COUNTIF(J:J,'Store Data - 2017'!$J2755)</f>
        <v>0.5</v>
      </c>
      <c r="L2755" s="16" t="s">
        <v>25</v>
      </c>
      <c r="M2755" s="16" t="s">
        <v>26</v>
      </c>
      <c r="N2755" s="16" t="s">
        <v>126</v>
      </c>
      <c r="O2755" s="16" t="s">
        <v>127</v>
      </c>
      <c r="P2755" s="16">
        <v>10011</v>
      </c>
      <c r="Q2755" s="16" t="s">
        <v>40</v>
      </c>
      <c r="R2755" s="16" t="s">
        <v>5467</v>
      </c>
      <c r="S2755" s="16" t="s">
        <v>61</v>
      </c>
      <c r="T2755" s="16" t="s">
        <v>62</v>
      </c>
      <c r="U2755" s="16" t="s">
        <v>5468</v>
      </c>
      <c r="V2755" s="18">
        <v>299.89999999999998</v>
      </c>
      <c r="W2755" s="16">
        <v>2</v>
      </c>
      <c r="X2755" s="16">
        <v>0</v>
      </c>
      <c r="Y2755" s="18">
        <v>74.974999999999994</v>
      </c>
    </row>
    <row r="2756" spans="1:25" x14ac:dyDescent="0.3">
      <c r="A2756" s="13">
        <v>8302</v>
      </c>
      <c r="B2756" s="13" t="s">
        <v>5943</v>
      </c>
      <c r="C2756" s="21">
        <f>1/COUNTIF(B:B,'Store Data - 2017'!$B2756)</f>
        <v>0.5</v>
      </c>
      <c r="D2756" s="14">
        <v>42942</v>
      </c>
      <c r="E2756" s="14">
        <v>42948</v>
      </c>
      <c r="F2756" s="22" t="str">
        <f>TEXT('Store Data - 2017'!$D2756,"mmmm")</f>
        <v>July</v>
      </c>
      <c r="G2756" s="22" t="str">
        <f>TEXT('Store Data - 2017'!$D2756,"dddd")</f>
        <v>Wednesday</v>
      </c>
      <c r="H2756" s="13" t="s">
        <v>22</v>
      </c>
      <c r="I2756" s="13" t="s">
        <v>5545</v>
      </c>
      <c r="J2756" s="13" t="s">
        <v>5546</v>
      </c>
      <c r="K2756" s="21">
        <f>1/COUNTIF(J:J,'Store Data - 2017'!$J2756)</f>
        <v>0.25</v>
      </c>
      <c r="L2756" s="13" t="s">
        <v>57</v>
      </c>
      <c r="M2756" s="13" t="s">
        <v>26</v>
      </c>
      <c r="N2756" s="13" t="s">
        <v>452</v>
      </c>
      <c r="O2756" s="13" t="s">
        <v>134</v>
      </c>
      <c r="P2756" s="13">
        <v>90036</v>
      </c>
      <c r="Q2756" s="13" t="s">
        <v>120</v>
      </c>
      <c r="R2756" s="13" t="s">
        <v>5944</v>
      </c>
      <c r="S2756" s="13" t="s">
        <v>61</v>
      </c>
      <c r="T2756" s="13" t="s">
        <v>110</v>
      </c>
      <c r="U2756" s="13" t="s">
        <v>5945</v>
      </c>
      <c r="V2756" s="15">
        <v>1649.95</v>
      </c>
      <c r="W2756" s="13">
        <v>5</v>
      </c>
      <c r="X2756" s="13">
        <v>0</v>
      </c>
      <c r="Y2756" s="15">
        <v>659.98</v>
      </c>
    </row>
    <row r="2757" spans="1:25" x14ac:dyDescent="0.3">
      <c r="A2757" s="16">
        <v>8303</v>
      </c>
      <c r="B2757" s="16" t="s">
        <v>5943</v>
      </c>
      <c r="C2757" s="21">
        <f>1/COUNTIF(B:B,'Store Data - 2017'!$B2757)</f>
        <v>0.5</v>
      </c>
      <c r="D2757" s="17">
        <v>42942</v>
      </c>
      <c r="E2757" s="17">
        <v>42948</v>
      </c>
      <c r="F2757" s="22" t="str">
        <f>TEXT('Store Data - 2017'!$D2757,"mmmm")</f>
        <v>July</v>
      </c>
      <c r="G2757" s="22" t="str">
        <f>TEXT('Store Data - 2017'!$D2757,"dddd")</f>
        <v>Wednesday</v>
      </c>
      <c r="H2757" s="16" t="s">
        <v>22</v>
      </c>
      <c r="I2757" s="16" t="s">
        <v>5545</v>
      </c>
      <c r="J2757" s="16" t="s">
        <v>5546</v>
      </c>
      <c r="K2757" s="21">
        <f>1/COUNTIF(J:J,'Store Data - 2017'!$J2757)</f>
        <v>0.25</v>
      </c>
      <c r="L2757" s="16" t="s">
        <v>57</v>
      </c>
      <c r="M2757" s="16" t="s">
        <v>26</v>
      </c>
      <c r="N2757" s="16" t="s">
        <v>452</v>
      </c>
      <c r="O2757" s="16" t="s">
        <v>134</v>
      </c>
      <c r="P2757" s="16">
        <v>90036</v>
      </c>
      <c r="Q2757" s="16" t="s">
        <v>120</v>
      </c>
      <c r="R2757" s="16" t="s">
        <v>912</v>
      </c>
      <c r="S2757" s="16" t="s">
        <v>42</v>
      </c>
      <c r="T2757" s="16" t="s">
        <v>43</v>
      </c>
      <c r="U2757" s="16" t="s">
        <v>913</v>
      </c>
      <c r="V2757" s="18">
        <v>362.35199999999998</v>
      </c>
      <c r="W2757" s="16">
        <v>3</v>
      </c>
      <c r="X2757" s="16">
        <v>0.2</v>
      </c>
      <c r="Y2757" s="18">
        <v>45.293999999999997</v>
      </c>
    </row>
    <row r="2758" spans="1:25" x14ac:dyDescent="0.3">
      <c r="A2758" s="13">
        <v>8305</v>
      </c>
      <c r="B2758" s="13" t="s">
        <v>5946</v>
      </c>
      <c r="C2758" s="21">
        <f>1/COUNTIF(B:B,'Store Data - 2017'!$B2758)</f>
        <v>1</v>
      </c>
      <c r="D2758" s="14">
        <v>43042</v>
      </c>
      <c r="E2758" s="14">
        <v>43048</v>
      </c>
      <c r="F2758" s="22" t="str">
        <f>TEXT('Store Data - 2017'!$D2758,"mmmm")</f>
        <v>November</v>
      </c>
      <c r="G2758" s="22" t="str">
        <f>TEXT('Store Data - 2017'!$D2758,"dddd")</f>
        <v>Friday</v>
      </c>
      <c r="H2758" s="13" t="s">
        <v>22</v>
      </c>
      <c r="I2758" s="13" t="s">
        <v>3194</v>
      </c>
      <c r="J2758" s="13" t="s">
        <v>3195</v>
      </c>
      <c r="K2758" s="21">
        <f>1/COUNTIF(J:J,'Store Data - 2017'!$J2758)</f>
        <v>0.5</v>
      </c>
      <c r="L2758" s="13" t="s">
        <v>25</v>
      </c>
      <c r="M2758" s="13" t="s">
        <v>26</v>
      </c>
      <c r="N2758" s="13" t="s">
        <v>3646</v>
      </c>
      <c r="O2758" s="13" t="s">
        <v>134</v>
      </c>
      <c r="P2758" s="13">
        <v>93309</v>
      </c>
      <c r="Q2758" s="13" t="s">
        <v>120</v>
      </c>
      <c r="R2758" s="13" t="s">
        <v>5947</v>
      </c>
      <c r="S2758" s="13" t="s">
        <v>42</v>
      </c>
      <c r="T2758" s="13" t="s">
        <v>251</v>
      </c>
      <c r="U2758" s="13" t="s">
        <v>5948</v>
      </c>
      <c r="V2758" s="15">
        <v>486.36799999999999</v>
      </c>
      <c r="W2758" s="13">
        <v>4</v>
      </c>
      <c r="X2758" s="13">
        <v>0.2</v>
      </c>
      <c r="Y2758" s="15">
        <v>36.477600000000002</v>
      </c>
    </row>
    <row r="2759" spans="1:25" x14ac:dyDescent="0.3">
      <c r="A2759" s="16">
        <v>8312</v>
      </c>
      <c r="B2759" s="16" t="s">
        <v>5949</v>
      </c>
      <c r="C2759" s="21">
        <f>1/COUNTIF(B:B,'Store Data - 2017'!$B2759)</f>
        <v>0.5</v>
      </c>
      <c r="D2759" s="17">
        <v>42761</v>
      </c>
      <c r="E2759" s="17">
        <v>42766</v>
      </c>
      <c r="F2759" s="22" t="str">
        <f>TEXT('Store Data - 2017'!$D2759,"mmmm")</f>
        <v>January</v>
      </c>
      <c r="G2759" s="22" t="str">
        <f>TEXT('Store Data - 2017'!$D2759,"dddd")</f>
        <v>Thursday</v>
      </c>
      <c r="H2759" s="16" t="s">
        <v>22</v>
      </c>
      <c r="I2759" s="16" t="s">
        <v>4377</v>
      </c>
      <c r="J2759" s="16" t="s">
        <v>4378</v>
      </c>
      <c r="K2759" s="21">
        <f>1/COUNTIF(J:J,'Store Data - 2017'!$J2759)</f>
        <v>0.25</v>
      </c>
      <c r="L2759" s="16" t="s">
        <v>25</v>
      </c>
      <c r="M2759" s="16" t="s">
        <v>26</v>
      </c>
      <c r="N2759" s="16" t="s">
        <v>165</v>
      </c>
      <c r="O2759" s="16" t="s">
        <v>353</v>
      </c>
      <c r="P2759" s="16">
        <v>31907</v>
      </c>
      <c r="Q2759" s="16" t="s">
        <v>29</v>
      </c>
      <c r="R2759" s="16" t="s">
        <v>5950</v>
      </c>
      <c r="S2759" s="16" t="s">
        <v>42</v>
      </c>
      <c r="T2759" s="16" t="s">
        <v>87</v>
      </c>
      <c r="U2759" s="16" t="s">
        <v>5951</v>
      </c>
      <c r="V2759" s="18">
        <v>62.72</v>
      </c>
      <c r="W2759" s="16">
        <v>4</v>
      </c>
      <c r="X2759" s="16">
        <v>0</v>
      </c>
      <c r="Y2759" s="18">
        <v>24.460799999999999</v>
      </c>
    </row>
    <row r="2760" spans="1:25" x14ac:dyDescent="0.3">
      <c r="A2760" s="13">
        <v>8313</v>
      </c>
      <c r="B2760" s="13" t="s">
        <v>5949</v>
      </c>
      <c r="C2760" s="21">
        <f>1/COUNTIF(B:B,'Store Data - 2017'!$B2760)</f>
        <v>0.5</v>
      </c>
      <c r="D2760" s="14">
        <v>42761</v>
      </c>
      <c r="E2760" s="14">
        <v>42766</v>
      </c>
      <c r="F2760" s="22" t="str">
        <f>TEXT('Store Data - 2017'!$D2760,"mmmm")</f>
        <v>January</v>
      </c>
      <c r="G2760" s="22" t="str">
        <f>TEXT('Store Data - 2017'!$D2760,"dddd")</f>
        <v>Thursday</v>
      </c>
      <c r="H2760" s="13" t="s">
        <v>22</v>
      </c>
      <c r="I2760" s="13" t="s">
        <v>4377</v>
      </c>
      <c r="J2760" s="13" t="s">
        <v>4378</v>
      </c>
      <c r="K2760" s="21">
        <f>1/COUNTIF(J:J,'Store Data - 2017'!$J2760)</f>
        <v>0.25</v>
      </c>
      <c r="L2760" s="13" t="s">
        <v>25</v>
      </c>
      <c r="M2760" s="13" t="s">
        <v>26</v>
      </c>
      <c r="N2760" s="13" t="s">
        <v>165</v>
      </c>
      <c r="O2760" s="13" t="s">
        <v>353</v>
      </c>
      <c r="P2760" s="13">
        <v>31907</v>
      </c>
      <c r="Q2760" s="13" t="s">
        <v>29</v>
      </c>
      <c r="R2760" s="13" t="s">
        <v>2914</v>
      </c>
      <c r="S2760" s="13" t="s">
        <v>61</v>
      </c>
      <c r="T2760" s="13" t="s">
        <v>62</v>
      </c>
      <c r="U2760" s="13" t="s">
        <v>2915</v>
      </c>
      <c r="V2760" s="15">
        <v>2939.93</v>
      </c>
      <c r="W2760" s="13">
        <v>7</v>
      </c>
      <c r="X2760" s="13">
        <v>0</v>
      </c>
      <c r="Y2760" s="15">
        <v>764.3818</v>
      </c>
    </row>
    <row r="2761" spans="1:25" x14ac:dyDescent="0.3">
      <c r="A2761" s="16">
        <v>8318</v>
      </c>
      <c r="B2761" s="16" t="s">
        <v>5952</v>
      </c>
      <c r="C2761" s="21">
        <f>1/COUNTIF(B:B,'Store Data - 2017'!$B2761)</f>
        <v>0.5</v>
      </c>
      <c r="D2761" s="17">
        <v>42836</v>
      </c>
      <c r="E2761" s="17">
        <v>42841</v>
      </c>
      <c r="F2761" s="22" t="str">
        <f>TEXT('Store Data - 2017'!$D2761,"mmmm")</f>
        <v>April</v>
      </c>
      <c r="G2761" s="22" t="str">
        <f>TEXT('Store Data - 2017'!$D2761,"dddd")</f>
        <v>Tuesday</v>
      </c>
      <c r="H2761" s="16" t="s">
        <v>22</v>
      </c>
      <c r="I2761" s="16" t="s">
        <v>5953</v>
      </c>
      <c r="J2761" s="16" t="s">
        <v>5954</v>
      </c>
      <c r="K2761" s="21">
        <f>1/COUNTIF(J:J,'Store Data - 2017'!$J2761)</f>
        <v>0.33333333333333331</v>
      </c>
      <c r="L2761" s="16" t="s">
        <v>25</v>
      </c>
      <c r="M2761" s="16" t="s">
        <v>26</v>
      </c>
      <c r="N2761" s="16" t="s">
        <v>763</v>
      </c>
      <c r="O2761" s="16" t="s">
        <v>28</v>
      </c>
      <c r="P2761" s="16">
        <v>27217</v>
      </c>
      <c r="Q2761" s="16" t="s">
        <v>29</v>
      </c>
      <c r="R2761" s="16" t="s">
        <v>1322</v>
      </c>
      <c r="S2761" s="16" t="s">
        <v>31</v>
      </c>
      <c r="T2761" s="16" t="s">
        <v>146</v>
      </c>
      <c r="U2761" s="16" t="s">
        <v>1323</v>
      </c>
      <c r="V2761" s="18">
        <v>1.752</v>
      </c>
      <c r="W2761" s="16">
        <v>1</v>
      </c>
      <c r="X2761" s="16">
        <v>0.2</v>
      </c>
      <c r="Y2761" s="18">
        <v>0.15329999999999999</v>
      </c>
    </row>
    <row r="2762" spans="1:25" x14ac:dyDescent="0.3">
      <c r="A2762" s="13">
        <v>8319</v>
      </c>
      <c r="B2762" s="13" t="s">
        <v>5952</v>
      </c>
      <c r="C2762" s="21">
        <f>1/COUNTIF(B:B,'Store Data - 2017'!$B2762)</f>
        <v>0.5</v>
      </c>
      <c r="D2762" s="14">
        <v>42836</v>
      </c>
      <c r="E2762" s="14">
        <v>42841</v>
      </c>
      <c r="F2762" s="22" t="str">
        <f>TEXT('Store Data - 2017'!$D2762,"mmmm")</f>
        <v>April</v>
      </c>
      <c r="G2762" s="22" t="str">
        <f>TEXT('Store Data - 2017'!$D2762,"dddd")</f>
        <v>Tuesday</v>
      </c>
      <c r="H2762" s="13" t="s">
        <v>22</v>
      </c>
      <c r="I2762" s="13" t="s">
        <v>5953</v>
      </c>
      <c r="J2762" s="13" t="s">
        <v>5954</v>
      </c>
      <c r="K2762" s="21">
        <f>1/COUNTIF(J:J,'Store Data - 2017'!$J2762)</f>
        <v>0.33333333333333331</v>
      </c>
      <c r="L2762" s="13" t="s">
        <v>25</v>
      </c>
      <c r="M2762" s="13" t="s">
        <v>26</v>
      </c>
      <c r="N2762" s="13" t="s">
        <v>763</v>
      </c>
      <c r="O2762" s="13" t="s">
        <v>28</v>
      </c>
      <c r="P2762" s="13">
        <v>27217</v>
      </c>
      <c r="Q2762" s="13" t="s">
        <v>29</v>
      </c>
      <c r="R2762" s="13" t="s">
        <v>5955</v>
      </c>
      <c r="S2762" s="13" t="s">
        <v>31</v>
      </c>
      <c r="T2762" s="13" t="s">
        <v>146</v>
      </c>
      <c r="U2762" s="13" t="s">
        <v>5956</v>
      </c>
      <c r="V2762" s="15">
        <v>20.992000000000001</v>
      </c>
      <c r="W2762" s="13">
        <v>8</v>
      </c>
      <c r="X2762" s="13">
        <v>0.2</v>
      </c>
      <c r="Y2762" s="15">
        <v>2.3616000000000001</v>
      </c>
    </row>
    <row r="2763" spans="1:25" x14ac:dyDescent="0.3">
      <c r="A2763" s="16">
        <v>8320</v>
      </c>
      <c r="B2763" s="16" t="s">
        <v>5957</v>
      </c>
      <c r="C2763" s="21">
        <f>1/COUNTIF(B:B,'Store Data - 2017'!$B2763)</f>
        <v>1</v>
      </c>
      <c r="D2763" s="17">
        <v>43052</v>
      </c>
      <c r="E2763" s="17">
        <v>43057</v>
      </c>
      <c r="F2763" s="22" t="str">
        <f>TEXT('Store Data - 2017'!$D2763,"mmmm")</f>
        <v>November</v>
      </c>
      <c r="G2763" s="22" t="str">
        <f>TEXT('Store Data - 2017'!$D2763,"dddd")</f>
        <v>Monday</v>
      </c>
      <c r="H2763" s="16" t="s">
        <v>22</v>
      </c>
      <c r="I2763" s="16" t="s">
        <v>5958</v>
      </c>
      <c r="J2763" s="16" t="s">
        <v>5959</v>
      </c>
      <c r="K2763" s="21">
        <f>1/COUNTIF(J:J,'Store Data - 2017'!$J2763)</f>
        <v>0.5</v>
      </c>
      <c r="L2763" s="16" t="s">
        <v>25</v>
      </c>
      <c r="M2763" s="16" t="s">
        <v>26</v>
      </c>
      <c r="N2763" s="16" t="s">
        <v>126</v>
      </c>
      <c r="O2763" s="16" t="s">
        <v>127</v>
      </c>
      <c r="P2763" s="16">
        <v>10009</v>
      </c>
      <c r="Q2763" s="16" t="s">
        <v>40</v>
      </c>
      <c r="R2763" s="16" t="s">
        <v>5960</v>
      </c>
      <c r="S2763" s="16" t="s">
        <v>31</v>
      </c>
      <c r="T2763" s="16" t="s">
        <v>70</v>
      </c>
      <c r="U2763" s="16" t="s">
        <v>5961</v>
      </c>
      <c r="V2763" s="18">
        <v>11.21</v>
      </c>
      <c r="W2763" s="16">
        <v>1</v>
      </c>
      <c r="X2763" s="16">
        <v>0</v>
      </c>
      <c r="Y2763" s="18">
        <v>3.363</v>
      </c>
    </row>
    <row r="2764" spans="1:25" x14ac:dyDescent="0.3">
      <c r="A2764" s="13">
        <v>8325</v>
      </c>
      <c r="B2764" s="13" t="s">
        <v>5962</v>
      </c>
      <c r="C2764" s="21">
        <f>1/COUNTIF(B:B,'Store Data - 2017'!$B2764)</f>
        <v>0.5</v>
      </c>
      <c r="D2764" s="14">
        <v>42986</v>
      </c>
      <c r="E2764" s="14">
        <v>42987</v>
      </c>
      <c r="F2764" s="22" t="str">
        <f>TEXT('Store Data - 2017'!$D2764,"mmmm")</f>
        <v>September</v>
      </c>
      <c r="G2764" s="22" t="str">
        <f>TEXT('Store Data - 2017'!$D2764,"dddd")</f>
        <v>Friday</v>
      </c>
      <c r="H2764" s="13" t="s">
        <v>80</v>
      </c>
      <c r="I2764" s="13" t="s">
        <v>4594</v>
      </c>
      <c r="J2764" s="13" t="s">
        <v>4595</v>
      </c>
      <c r="K2764" s="21">
        <f>1/COUNTIF(J:J,'Store Data - 2017'!$J2764)</f>
        <v>0.1111111111111111</v>
      </c>
      <c r="L2764" s="13" t="s">
        <v>48</v>
      </c>
      <c r="M2764" s="13" t="s">
        <v>26</v>
      </c>
      <c r="N2764" s="13" t="s">
        <v>3911</v>
      </c>
      <c r="O2764" s="13" t="s">
        <v>68</v>
      </c>
      <c r="P2764" s="13">
        <v>33012</v>
      </c>
      <c r="Q2764" s="13" t="s">
        <v>29</v>
      </c>
      <c r="R2764" s="13" t="s">
        <v>5963</v>
      </c>
      <c r="S2764" s="13" t="s">
        <v>31</v>
      </c>
      <c r="T2764" s="13" t="s">
        <v>70</v>
      </c>
      <c r="U2764" s="13" t="s">
        <v>5964</v>
      </c>
      <c r="V2764" s="15">
        <v>61.68</v>
      </c>
      <c r="W2764" s="13">
        <v>5</v>
      </c>
      <c r="X2764" s="13">
        <v>0.2</v>
      </c>
      <c r="Y2764" s="15">
        <v>5.3970000000000002</v>
      </c>
    </row>
    <row r="2765" spans="1:25" x14ac:dyDescent="0.3">
      <c r="A2765" s="16">
        <v>8326</v>
      </c>
      <c r="B2765" s="16" t="s">
        <v>5962</v>
      </c>
      <c r="C2765" s="21">
        <f>1/COUNTIF(B:B,'Store Data - 2017'!$B2765)</f>
        <v>0.5</v>
      </c>
      <c r="D2765" s="17">
        <v>42986</v>
      </c>
      <c r="E2765" s="17">
        <v>42987</v>
      </c>
      <c r="F2765" s="22" t="str">
        <f>TEXT('Store Data - 2017'!$D2765,"mmmm")</f>
        <v>September</v>
      </c>
      <c r="G2765" s="22" t="str">
        <f>TEXT('Store Data - 2017'!$D2765,"dddd")</f>
        <v>Friday</v>
      </c>
      <c r="H2765" s="16" t="s">
        <v>80</v>
      </c>
      <c r="I2765" s="16" t="s">
        <v>4594</v>
      </c>
      <c r="J2765" s="16" t="s">
        <v>4595</v>
      </c>
      <c r="K2765" s="21">
        <f>1/COUNTIF(J:J,'Store Data - 2017'!$J2765)</f>
        <v>0.1111111111111111</v>
      </c>
      <c r="L2765" s="16" t="s">
        <v>48</v>
      </c>
      <c r="M2765" s="16" t="s">
        <v>26</v>
      </c>
      <c r="N2765" s="16" t="s">
        <v>3911</v>
      </c>
      <c r="O2765" s="16" t="s">
        <v>68</v>
      </c>
      <c r="P2765" s="16">
        <v>33012</v>
      </c>
      <c r="Q2765" s="16" t="s">
        <v>29</v>
      </c>
      <c r="R2765" s="16" t="s">
        <v>5965</v>
      </c>
      <c r="S2765" s="16" t="s">
        <v>61</v>
      </c>
      <c r="T2765" s="16" t="s">
        <v>62</v>
      </c>
      <c r="U2765" s="16" t="s">
        <v>5966</v>
      </c>
      <c r="V2765" s="18">
        <v>158.376</v>
      </c>
      <c r="W2765" s="16">
        <v>3</v>
      </c>
      <c r="X2765" s="16">
        <v>0.2</v>
      </c>
      <c r="Y2765" s="18">
        <v>13.857900000000001</v>
      </c>
    </row>
    <row r="2766" spans="1:25" x14ac:dyDescent="0.3">
      <c r="A2766" s="13">
        <v>8327</v>
      </c>
      <c r="B2766" s="13" t="s">
        <v>5967</v>
      </c>
      <c r="C2766" s="21">
        <f>1/COUNTIF(B:B,'Store Data - 2017'!$B2766)</f>
        <v>0.5</v>
      </c>
      <c r="D2766" s="14">
        <v>42937</v>
      </c>
      <c r="E2766" s="14">
        <v>42940</v>
      </c>
      <c r="F2766" s="22" t="str">
        <f>TEXT('Store Data - 2017'!$D2766,"mmmm")</f>
        <v>July</v>
      </c>
      <c r="G2766" s="22" t="str">
        <f>TEXT('Store Data - 2017'!$D2766,"dddd")</f>
        <v>Friday</v>
      </c>
      <c r="H2766" s="13" t="s">
        <v>35</v>
      </c>
      <c r="I2766" s="13" t="s">
        <v>3554</v>
      </c>
      <c r="J2766" s="13" t="s">
        <v>3555</v>
      </c>
      <c r="K2766" s="21">
        <f>1/COUNTIF(J:J,'Store Data - 2017'!$J2766)</f>
        <v>0.16666666666666666</v>
      </c>
      <c r="L2766" s="13" t="s">
        <v>57</v>
      </c>
      <c r="M2766" s="13" t="s">
        <v>26</v>
      </c>
      <c r="N2766" s="13" t="s">
        <v>1458</v>
      </c>
      <c r="O2766" s="13" t="s">
        <v>59</v>
      </c>
      <c r="P2766" s="13">
        <v>60505</v>
      </c>
      <c r="Q2766" s="13" t="s">
        <v>51</v>
      </c>
      <c r="R2766" s="13" t="s">
        <v>2763</v>
      </c>
      <c r="S2766" s="13" t="s">
        <v>31</v>
      </c>
      <c r="T2766" s="13" t="s">
        <v>84</v>
      </c>
      <c r="U2766" s="13" t="s">
        <v>2764</v>
      </c>
      <c r="V2766" s="15">
        <v>2.8639999999999999</v>
      </c>
      <c r="W2766" s="13">
        <v>4</v>
      </c>
      <c r="X2766" s="13">
        <v>0.8</v>
      </c>
      <c r="Y2766" s="15">
        <v>-4.5823999999999998</v>
      </c>
    </row>
    <row r="2767" spans="1:25" x14ac:dyDescent="0.3">
      <c r="A2767" s="16">
        <v>8328</v>
      </c>
      <c r="B2767" s="16" t="s">
        <v>5967</v>
      </c>
      <c r="C2767" s="21">
        <f>1/COUNTIF(B:B,'Store Data - 2017'!$B2767)</f>
        <v>0.5</v>
      </c>
      <c r="D2767" s="17">
        <v>42937</v>
      </c>
      <c r="E2767" s="17">
        <v>42940</v>
      </c>
      <c r="F2767" s="22" t="str">
        <f>TEXT('Store Data - 2017'!$D2767,"mmmm")</f>
        <v>July</v>
      </c>
      <c r="G2767" s="22" t="str">
        <f>TEXT('Store Data - 2017'!$D2767,"dddd")</f>
        <v>Friday</v>
      </c>
      <c r="H2767" s="16" t="s">
        <v>35</v>
      </c>
      <c r="I2767" s="16" t="s">
        <v>3554</v>
      </c>
      <c r="J2767" s="16" t="s">
        <v>3555</v>
      </c>
      <c r="K2767" s="21">
        <f>1/COUNTIF(J:J,'Store Data - 2017'!$J2767)</f>
        <v>0.16666666666666666</v>
      </c>
      <c r="L2767" s="16" t="s">
        <v>57</v>
      </c>
      <c r="M2767" s="16" t="s">
        <v>26</v>
      </c>
      <c r="N2767" s="16" t="s">
        <v>1458</v>
      </c>
      <c r="O2767" s="16" t="s">
        <v>59</v>
      </c>
      <c r="P2767" s="16">
        <v>60505</v>
      </c>
      <c r="Q2767" s="16" t="s">
        <v>51</v>
      </c>
      <c r="R2767" s="16" t="s">
        <v>4770</v>
      </c>
      <c r="S2767" s="16" t="s">
        <v>31</v>
      </c>
      <c r="T2767" s="16" t="s">
        <v>84</v>
      </c>
      <c r="U2767" s="16" t="s">
        <v>4771</v>
      </c>
      <c r="V2767" s="18">
        <v>94.191999999999993</v>
      </c>
      <c r="W2767" s="16">
        <v>7</v>
      </c>
      <c r="X2767" s="16">
        <v>0.8</v>
      </c>
      <c r="Y2767" s="18">
        <v>-164.83600000000001</v>
      </c>
    </row>
    <row r="2768" spans="1:25" x14ac:dyDescent="0.3">
      <c r="A2768" s="13">
        <v>8329</v>
      </c>
      <c r="B2768" s="13" t="s">
        <v>5968</v>
      </c>
      <c r="C2768" s="21">
        <f>1/COUNTIF(B:B,'Store Data - 2017'!$B2768)</f>
        <v>0.5</v>
      </c>
      <c r="D2768" s="14">
        <v>43014</v>
      </c>
      <c r="E2768" s="14">
        <v>43019</v>
      </c>
      <c r="F2768" s="22" t="str">
        <f>TEXT('Store Data - 2017'!$D2768,"mmmm")</f>
        <v>October</v>
      </c>
      <c r="G2768" s="22" t="str">
        <f>TEXT('Store Data - 2017'!$D2768,"dddd")</f>
        <v>Friday</v>
      </c>
      <c r="H2768" s="13" t="s">
        <v>22</v>
      </c>
      <c r="I2768" s="13" t="s">
        <v>2786</v>
      </c>
      <c r="J2768" s="13" t="s">
        <v>2787</v>
      </c>
      <c r="K2768" s="21">
        <f>1/COUNTIF(J:J,'Store Data - 2017'!$J2768)</f>
        <v>0.16666666666666666</v>
      </c>
      <c r="L2768" s="13" t="s">
        <v>25</v>
      </c>
      <c r="M2768" s="13" t="s">
        <v>26</v>
      </c>
      <c r="N2768" s="13" t="s">
        <v>895</v>
      </c>
      <c r="O2768" s="13" t="s">
        <v>201</v>
      </c>
      <c r="P2768" s="13">
        <v>7109</v>
      </c>
      <c r="Q2768" s="13" t="s">
        <v>40</v>
      </c>
      <c r="R2768" s="13" t="s">
        <v>5969</v>
      </c>
      <c r="S2768" s="13" t="s">
        <v>31</v>
      </c>
      <c r="T2768" s="13" t="s">
        <v>32</v>
      </c>
      <c r="U2768" s="13" t="s">
        <v>5970</v>
      </c>
      <c r="V2768" s="15">
        <v>143.69999999999999</v>
      </c>
      <c r="W2768" s="13">
        <v>3</v>
      </c>
      <c r="X2768" s="13">
        <v>0</v>
      </c>
      <c r="Y2768" s="15">
        <v>68.975999999999999</v>
      </c>
    </row>
    <row r="2769" spans="1:25" x14ac:dyDescent="0.3">
      <c r="A2769" s="16">
        <v>8330</v>
      </c>
      <c r="B2769" s="16" t="s">
        <v>5968</v>
      </c>
      <c r="C2769" s="21">
        <f>1/COUNTIF(B:B,'Store Data - 2017'!$B2769)</f>
        <v>0.5</v>
      </c>
      <c r="D2769" s="17">
        <v>43014</v>
      </c>
      <c r="E2769" s="17">
        <v>43019</v>
      </c>
      <c r="F2769" s="22" t="str">
        <f>TEXT('Store Data - 2017'!$D2769,"mmmm")</f>
        <v>October</v>
      </c>
      <c r="G2769" s="22" t="str">
        <f>TEXT('Store Data - 2017'!$D2769,"dddd")</f>
        <v>Friday</v>
      </c>
      <c r="H2769" s="16" t="s">
        <v>22</v>
      </c>
      <c r="I2769" s="16" t="s">
        <v>2786</v>
      </c>
      <c r="J2769" s="16" t="s">
        <v>2787</v>
      </c>
      <c r="K2769" s="21">
        <f>1/COUNTIF(J:J,'Store Data - 2017'!$J2769)</f>
        <v>0.16666666666666666</v>
      </c>
      <c r="L2769" s="16" t="s">
        <v>25</v>
      </c>
      <c r="M2769" s="16" t="s">
        <v>26</v>
      </c>
      <c r="N2769" s="16" t="s">
        <v>895</v>
      </c>
      <c r="O2769" s="16" t="s">
        <v>201</v>
      </c>
      <c r="P2769" s="16">
        <v>7109</v>
      </c>
      <c r="Q2769" s="16" t="s">
        <v>40</v>
      </c>
      <c r="R2769" s="16" t="s">
        <v>3918</v>
      </c>
      <c r="S2769" s="16" t="s">
        <v>31</v>
      </c>
      <c r="T2769" s="16" t="s">
        <v>32</v>
      </c>
      <c r="U2769" s="16" t="s">
        <v>3919</v>
      </c>
      <c r="V2769" s="18">
        <v>6.48</v>
      </c>
      <c r="W2769" s="16">
        <v>1</v>
      </c>
      <c r="X2769" s="16">
        <v>0</v>
      </c>
      <c r="Y2769" s="18">
        <v>3.1103999999999998</v>
      </c>
    </row>
    <row r="2770" spans="1:25" x14ac:dyDescent="0.3">
      <c r="A2770" s="13">
        <v>8331</v>
      </c>
      <c r="B2770" s="13" t="s">
        <v>5971</v>
      </c>
      <c r="C2770" s="21">
        <f>1/COUNTIF(B:B,'Store Data - 2017'!$B2770)</f>
        <v>1</v>
      </c>
      <c r="D2770" s="14">
        <v>43046</v>
      </c>
      <c r="E2770" s="14">
        <v>43050</v>
      </c>
      <c r="F2770" s="22" t="str">
        <f>TEXT('Store Data - 2017'!$D2770,"mmmm")</f>
        <v>November</v>
      </c>
      <c r="G2770" s="22" t="str">
        <f>TEXT('Store Data - 2017'!$D2770,"dddd")</f>
        <v>Tuesday</v>
      </c>
      <c r="H2770" s="13" t="s">
        <v>22</v>
      </c>
      <c r="I2770" s="13" t="s">
        <v>604</v>
      </c>
      <c r="J2770" s="13" t="s">
        <v>605</v>
      </c>
      <c r="K2770" s="21">
        <f>1/COUNTIF(J:J,'Store Data - 2017'!$J2770)</f>
        <v>0.5</v>
      </c>
      <c r="L2770" s="13" t="s">
        <v>25</v>
      </c>
      <c r="M2770" s="13" t="s">
        <v>26</v>
      </c>
      <c r="N2770" s="13" t="s">
        <v>126</v>
      </c>
      <c r="O2770" s="13" t="s">
        <v>127</v>
      </c>
      <c r="P2770" s="13">
        <v>10024</v>
      </c>
      <c r="Q2770" s="13" t="s">
        <v>40</v>
      </c>
      <c r="R2770" s="13" t="s">
        <v>5972</v>
      </c>
      <c r="S2770" s="13" t="s">
        <v>61</v>
      </c>
      <c r="T2770" s="13" t="s">
        <v>110</v>
      </c>
      <c r="U2770" s="13" t="s">
        <v>5973</v>
      </c>
      <c r="V2770" s="15">
        <v>7.88</v>
      </c>
      <c r="W2770" s="13">
        <v>4</v>
      </c>
      <c r="X2770" s="13">
        <v>0</v>
      </c>
      <c r="Y2770" s="15">
        <v>2.5215999999999998</v>
      </c>
    </row>
    <row r="2771" spans="1:25" x14ac:dyDescent="0.3">
      <c r="A2771" s="16">
        <v>8336</v>
      </c>
      <c r="B2771" s="16" t="s">
        <v>5974</v>
      </c>
      <c r="C2771" s="21">
        <f>1/COUNTIF(B:B,'Store Data - 2017'!$B2771)</f>
        <v>1</v>
      </c>
      <c r="D2771" s="17">
        <v>42868</v>
      </c>
      <c r="E2771" s="17">
        <v>42873</v>
      </c>
      <c r="F2771" s="22" t="str">
        <f>TEXT('Store Data - 2017'!$D2771,"mmmm")</f>
        <v>May</v>
      </c>
      <c r="G2771" s="22" t="str">
        <f>TEXT('Store Data - 2017'!$D2771,"dddd")</f>
        <v>Saturday</v>
      </c>
      <c r="H2771" s="16" t="s">
        <v>35</v>
      </c>
      <c r="I2771" s="16" t="s">
        <v>5763</v>
      </c>
      <c r="J2771" s="16" t="s">
        <v>5764</v>
      </c>
      <c r="K2771" s="21">
        <f>1/COUNTIF(J:J,'Store Data - 2017'!$J2771)</f>
        <v>0.5</v>
      </c>
      <c r="L2771" s="16" t="s">
        <v>48</v>
      </c>
      <c r="M2771" s="16" t="s">
        <v>26</v>
      </c>
      <c r="N2771" s="16" t="s">
        <v>793</v>
      </c>
      <c r="O2771" s="16" t="s">
        <v>1687</v>
      </c>
      <c r="P2771" s="16">
        <v>19711</v>
      </c>
      <c r="Q2771" s="16" t="s">
        <v>40</v>
      </c>
      <c r="R2771" s="16" t="s">
        <v>2435</v>
      </c>
      <c r="S2771" s="16" t="s">
        <v>31</v>
      </c>
      <c r="T2771" s="16" t="s">
        <v>84</v>
      </c>
      <c r="U2771" s="16" t="s">
        <v>2436</v>
      </c>
      <c r="V2771" s="18">
        <v>299.52</v>
      </c>
      <c r="W2771" s="16">
        <v>9</v>
      </c>
      <c r="X2771" s="16">
        <v>0</v>
      </c>
      <c r="Y2771" s="18">
        <v>149.76</v>
      </c>
    </row>
    <row r="2772" spans="1:25" x14ac:dyDescent="0.3">
      <c r="A2772" s="13">
        <v>8340</v>
      </c>
      <c r="B2772" s="13" t="s">
        <v>5975</v>
      </c>
      <c r="C2772" s="21">
        <f>1/COUNTIF(B:B,'Store Data - 2017'!$B2772)</f>
        <v>1</v>
      </c>
      <c r="D2772" s="14">
        <v>42838</v>
      </c>
      <c r="E2772" s="14">
        <v>42842</v>
      </c>
      <c r="F2772" s="22" t="str">
        <f>TEXT('Store Data - 2017'!$D2772,"mmmm")</f>
        <v>April</v>
      </c>
      <c r="G2772" s="22" t="str">
        <f>TEXT('Store Data - 2017'!$D2772,"dddd")</f>
        <v>Thursday</v>
      </c>
      <c r="H2772" s="13" t="s">
        <v>22</v>
      </c>
      <c r="I2772" s="13" t="s">
        <v>1451</v>
      </c>
      <c r="J2772" s="13" t="s">
        <v>1452</v>
      </c>
      <c r="K2772" s="21">
        <f>1/COUNTIF(J:J,'Store Data - 2017'!$J2772)</f>
        <v>0.14285714285714285</v>
      </c>
      <c r="L2772" s="13" t="s">
        <v>57</v>
      </c>
      <c r="M2772" s="13" t="s">
        <v>26</v>
      </c>
      <c r="N2772" s="13" t="s">
        <v>5976</v>
      </c>
      <c r="O2772" s="13" t="s">
        <v>134</v>
      </c>
      <c r="P2772" s="13">
        <v>92345</v>
      </c>
      <c r="Q2772" s="13" t="s">
        <v>120</v>
      </c>
      <c r="R2772" s="13" t="s">
        <v>3483</v>
      </c>
      <c r="S2772" s="13" t="s">
        <v>42</v>
      </c>
      <c r="T2772" s="13" t="s">
        <v>43</v>
      </c>
      <c r="U2772" s="13" t="s">
        <v>3484</v>
      </c>
      <c r="V2772" s="15">
        <v>436.70400000000001</v>
      </c>
      <c r="W2772" s="13">
        <v>6</v>
      </c>
      <c r="X2772" s="13">
        <v>0.2</v>
      </c>
      <c r="Y2772" s="15">
        <v>-38.211599999999997</v>
      </c>
    </row>
    <row r="2773" spans="1:25" x14ac:dyDescent="0.3">
      <c r="A2773" s="16">
        <v>8342</v>
      </c>
      <c r="B2773" s="16" t="s">
        <v>5977</v>
      </c>
      <c r="C2773" s="21">
        <f>1/COUNTIF(B:B,'Store Data - 2017'!$B2773)</f>
        <v>1</v>
      </c>
      <c r="D2773" s="17">
        <v>42897</v>
      </c>
      <c r="E2773" s="17">
        <v>42900</v>
      </c>
      <c r="F2773" s="22" t="str">
        <f>TEXT('Store Data - 2017'!$D2773,"mmmm")</f>
        <v>June</v>
      </c>
      <c r="G2773" s="22" t="str">
        <f>TEXT('Store Data - 2017'!$D2773,"dddd")</f>
        <v>Sunday</v>
      </c>
      <c r="H2773" s="16" t="s">
        <v>80</v>
      </c>
      <c r="I2773" s="16" t="s">
        <v>5978</v>
      </c>
      <c r="J2773" s="16" t="s">
        <v>5979</v>
      </c>
      <c r="K2773" s="21">
        <f>1/COUNTIF(J:J,'Store Data - 2017'!$J2773)</f>
        <v>1</v>
      </c>
      <c r="L2773" s="16" t="s">
        <v>25</v>
      </c>
      <c r="M2773" s="16" t="s">
        <v>26</v>
      </c>
      <c r="N2773" s="16" t="s">
        <v>452</v>
      </c>
      <c r="O2773" s="16" t="s">
        <v>134</v>
      </c>
      <c r="P2773" s="16">
        <v>90036</v>
      </c>
      <c r="Q2773" s="16" t="s">
        <v>120</v>
      </c>
      <c r="R2773" s="16" t="s">
        <v>743</v>
      </c>
      <c r="S2773" s="16" t="s">
        <v>31</v>
      </c>
      <c r="T2773" s="16" t="s">
        <v>190</v>
      </c>
      <c r="U2773" s="16" t="s">
        <v>744</v>
      </c>
      <c r="V2773" s="18">
        <v>61.44</v>
      </c>
      <c r="W2773" s="16">
        <v>3</v>
      </c>
      <c r="X2773" s="16">
        <v>0</v>
      </c>
      <c r="Y2773" s="18">
        <v>16.588799999999999</v>
      </c>
    </row>
    <row r="2774" spans="1:25" x14ac:dyDescent="0.3">
      <c r="A2774" s="13">
        <v>8352</v>
      </c>
      <c r="B2774" s="13" t="s">
        <v>5980</v>
      </c>
      <c r="C2774" s="21">
        <f>1/COUNTIF(B:B,'Store Data - 2017'!$B2774)</f>
        <v>0.2</v>
      </c>
      <c r="D2774" s="14">
        <v>42858</v>
      </c>
      <c r="E2774" s="14">
        <v>42863</v>
      </c>
      <c r="F2774" s="22" t="str">
        <f>TEXT('Store Data - 2017'!$D2774,"mmmm")</f>
        <v>May</v>
      </c>
      <c r="G2774" s="22" t="str">
        <f>TEXT('Store Data - 2017'!$D2774,"dddd")</f>
        <v>Wednesday</v>
      </c>
      <c r="H2774" s="13" t="s">
        <v>22</v>
      </c>
      <c r="I2774" s="13" t="s">
        <v>4501</v>
      </c>
      <c r="J2774" s="13" t="s">
        <v>4502</v>
      </c>
      <c r="K2774" s="21">
        <f>1/COUNTIF(J:J,'Store Data - 2017'!$J2774)</f>
        <v>0.1111111111111111</v>
      </c>
      <c r="L2774" s="13" t="s">
        <v>57</v>
      </c>
      <c r="M2774" s="13" t="s">
        <v>26</v>
      </c>
      <c r="N2774" s="13" t="s">
        <v>38</v>
      </c>
      <c r="O2774" s="13" t="s">
        <v>39</v>
      </c>
      <c r="P2774" s="13">
        <v>19134</v>
      </c>
      <c r="Q2774" s="13" t="s">
        <v>40</v>
      </c>
      <c r="R2774" s="13" t="s">
        <v>4742</v>
      </c>
      <c r="S2774" s="13" t="s">
        <v>42</v>
      </c>
      <c r="T2774" s="13" t="s">
        <v>87</v>
      </c>
      <c r="U2774" s="13" t="s">
        <v>4743</v>
      </c>
      <c r="V2774" s="15">
        <v>32.448</v>
      </c>
      <c r="W2774" s="13">
        <v>2</v>
      </c>
      <c r="X2774" s="13">
        <v>0.2</v>
      </c>
      <c r="Y2774" s="15">
        <v>7.3007999999999997</v>
      </c>
    </row>
    <row r="2775" spans="1:25" x14ac:dyDescent="0.3">
      <c r="A2775" s="16">
        <v>8353</v>
      </c>
      <c r="B2775" s="16" t="s">
        <v>5980</v>
      </c>
      <c r="C2775" s="21">
        <f>1/COUNTIF(B:B,'Store Data - 2017'!$B2775)</f>
        <v>0.2</v>
      </c>
      <c r="D2775" s="17">
        <v>42858</v>
      </c>
      <c r="E2775" s="17">
        <v>42863</v>
      </c>
      <c r="F2775" s="22" t="str">
        <f>TEXT('Store Data - 2017'!$D2775,"mmmm")</f>
        <v>May</v>
      </c>
      <c r="G2775" s="22" t="str">
        <f>TEXT('Store Data - 2017'!$D2775,"dddd")</f>
        <v>Wednesday</v>
      </c>
      <c r="H2775" s="16" t="s">
        <v>22</v>
      </c>
      <c r="I2775" s="16" t="s">
        <v>4501</v>
      </c>
      <c r="J2775" s="16" t="s">
        <v>4502</v>
      </c>
      <c r="K2775" s="21">
        <f>1/COUNTIF(J:J,'Store Data - 2017'!$J2775)</f>
        <v>0.1111111111111111</v>
      </c>
      <c r="L2775" s="16" t="s">
        <v>57</v>
      </c>
      <c r="M2775" s="16" t="s">
        <v>26</v>
      </c>
      <c r="N2775" s="16" t="s">
        <v>38</v>
      </c>
      <c r="O2775" s="16" t="s">
        <v>39</v>
      </c>
      <c r="P2775" s="16">
        <v>19134</v>
      </c>
      <c r="Q2775" s="16" t="s">
        <v>40</v>
      </c>
      <c r="R2775" s="16" t="s">
        <v>1004</v>
      </c>
      <c r="S2775" s="16" t="s">
        <v>31</v>
      </c>
      <c r="T2775" s="16" t="s">
        <v>84</v>
      </c>
      <c r="U2775" s="16" t="s">
        <v>1005</v>
      </c>
      <c r="V2775" s="18">
        <v>26.388000000000002</v>
      </c>
      <c r="W2775" s="16">
        <v>4</v>
      </c>
      <c r="X2775" s="16">
        <v>0.7</v>
      </c>
      <c r="Y2775" s="18">
        <v>-17.591999999999999</v>
      </c>
    </row>
    <row r="2776" spans="1:25" x14ac:dyDescent="0.3">
      <c r="A2776" s="13">
        <v>8354</v>
      </c>
      <c r="B2776" s="13" t="s">
        <v>5980</v>
      </c>
      <c r="C2776" s="21">
        <f>1/COUNTIF(B:B,'Store Data - 2017'!$B2776)</f>
        <v>0.2</v>
      </c>
      <c r="D2776" s="14">
        <v>42858</v>
      </c>
      <c r="E2776" s="14">
        <v>42863</v>
      </c>
      <c r="F2776" s="22" t="str">
        <f>TEXT('Store Data - 2017'!$D2776,"mmmm")</f>
        <v>May</v>
      </c>
      <c r="G2776" s="22" t="str">
        <f>TEXT('Store Data - 2017'!$D2776,"dddd")</f>
        <v>Wednesday</v>
      </c>
      <c r="H2776" s="13" t="s">
        <v>22</v>
      </c>
      <c r="I2776" s="13" t="s">
        <v>4501</v>
      </c>
      <c r="J2776" s="13" t="s">
        <v>4502</v>
      </c>
      <c r="K2776" s="21">
        <f>1/COUNTIF(J:J,'Store Data - 2017'!$J2776)</f>
        <v>0.1111111111111111</v>
      </c>
      <c r="L2776" s="13" t="s">
        <v>57</v>
      </c>
      <c r="M2776" s="13" t="s">
        <v>26</v>
      </c>
      <c r="N2776" s="13" t="s">
        <v>38</v>
      </c>
      <c r="O2776" s="13" t="s">
        <v>39</v>
      </c>
      <c r="P2776" s="13">
        <v>19134</v>
      </c>
      <c r="Q2776" s="13" t="s">
        <v>40</v>
      </c>
      <c r="R2776" s="13" t="s">
        <v>3878</v>
      </c>
      <c r="S2776" s="13" t="s">
        <v>42</v>
      </c>
      <c r="T2776" s="13" t="s">
        <v>251</v>
      </c>
      <c r="U2776" s="13" t="s">
        <v>3879</v>
      </c>
      <c r="V2776" s="15">
        <v>373.47</v>
      </c>
      <c r="W2776" s="13">
        <v>5</v>
      </c>
      <c r="X2776" s="13">
        <v>0.4</v>
      </c>
      <c r="Y2776" s="15">
        <v>-112.041</v>
      </c>
    </row>
    <row r="2777" spans="1:25" x14ac:dyDescent="0.3">
      <c r="A2777" s="16">
        <v>8355</v>
      </c>
      <c r="B2777" s="16" t="s">
        <v>5980</v>
      </c>
      <c r="C2777" s="21">
        <f>1/COUNTIF(B:B,'Store Data - 2017'!$B2777)</f>
        <v>0.2</v>
      </c>
      <c r="D2777" s="17">
        <v>42858</v>
      </c>
      <c r="E2777" s="17">
        <v>42863</v>
      </c>
      <c r="F2777" s="22" t="str">
        <f>TEXT('Store Data - 2017'!$D2777,"mmmm")</f>
        <v>May</v>
      </c>
      <c r="G2777" s="22" t="str">
        <f>TEXT('Store Data - 2017'!$D2777,"dddd")</f>
        <v>Wednesday</v>
      </c>
      <c r="H2777" s="16" t="s">
        <v>22</v>
      </c>
      <c r="I2777" s="16" t="s">
        <v>4501</v>
      </c>
      <c r="J2777" s="16" t="s">
        <v>4502</v>
      </c>
      <c r="K2777" s="21">
        <f>1/COUNTIF(J:J,'Store Data - 2017'!$J2777)</f>
        <v>0.1111111111111111</v>
      </c>
      <c r="L2777" s="16" t="s">
        <v>57</v>
      </c>
      <c r="M2777" s="16" t="s">
        <v>26</v>
      </c>
      <c r="N2777" s="16" t="s">
        <v>38</v>
      </c>
      <c r="O2777" s="16" t="s">
        <v>39</v>
      </c>
      <c r="P2777" s="16">
        <v>19134</v>
      </c>
      <c r="Q2777" s="16" t="s">
        <v>40</v>
      </c>
      <c r="R2777" s="16" t="s">
        <v>1881</v>
      </c>
      <c r="S2777" s="16" t="s">
        <v>31</v>
      </c>
      <c r="T2777" s="16" t="s">
        <v>84</v>
      </c>
      <c r="U2777" s="16" t="s">
        <v>1882</v>
      </c>
      <c r="V2777" s="18">
        <v>64.2</v>
      </c>
      <c r="W2777" s="16">
        <v>5</v>
      </c>
      <c r="X2777" s="16">
        <v>0.7</v>
      </c>
      <c r="Y2777" s="18">
        <v>-44.94</v>
      </c>
    </row>
    <row r="2778" spans="1:25" x14ac:dyDescent="0.3">
      <c r="A2778" s="13">
        <v>8356</v>
      </c>
      <c r="B2778" s="13" t="s">
        <v>5980</v>
      </c>
      <c r="C2778" s="21">
        <f>1/COUNTIF(B:B,'Store Data - 2017'!$B2778)</f>
        <v>0.2</v>
      </c>
      <c r="D2778" s="14">
        <v>42858</v>
      </c>
      <c r="E2778" s="14">
        <v>42863</v>
      </c>
      <c r="F2778" s="22" t="str">
        <f>TEXT('Store Data - 2017'!$D2778,"mmmm")</f>
        <v>May</v>
      </c>
      <c r="G2778" s="22" t="str">
        <f>TEXT('Store Data - 2017'!$D2778,"dddd")</f>
        <v>Wednesday</v>
      </c>
      <c r="H2778" s="13" t="s">
        <v>22</v>
      </c>
      <c r="I2778" s="13" t="s">
        <v>4501</v>
      </c>
      <c r="J2778" s="13" t="s">
        <v>4502</v>
      </c>
      <c r="K2778" s="21">
        <f>1/COUNTIF(J:J,'Store Data - 2017'!$J2778)</f>
        <v>0.1111111111111111</v>
      </c>
      <c r="L2778" s="13" t="s">
        <v>57</v>
      </c>
      <c r="M2778" s="13" t="s">
        <v>26</v>
      </c>
      <c r="N2778" s="13" t="s">
        <v>38</v>
      </c>
      <c r="O2778" s="13" t="s">
        <v>39</v>
      </c>
      <c r="P2778" s="13">
        <v>19134</v>
      </c>
      <c r="Q2778" s="13" t="s">
        <v>40</v>
      </c>
      <c r="R2778" s="13" t="s">
        <v>902</v>
      </c>
      <c r="S2778" s="13" t="s">
        <v>31</v>
      </c>
      <c r="T2778" s="13" t="s">
        <v>172</v>
      </c>
      <c r="U2778" s="13" t="s">
        <v>903</v>
      </c>
      <c r="V2778" s="15">
        <v>8</v>
      </c>
      <c r="W2778" s="13">
        <v>2</v>
      </c>
      <c r="X2778" s="13">
        <v>0.2</v>
      </c>
      <c r="Y2778" s="15">
        <v>2.8</v>
      </c>
    </row>
    <row r="2779" spans="1:25" x14ac:dyDescent="0.3">
      <c r="A2779" s="16">
        <v>8361</v>
      </c>
      <c r="B2779" s="16" t="s">
        <v>5981</v>
      </c>
      <c r="C2779" s="21">
        <f>1/COUNTIF(B:B,'Store Data - 2017'!$B2779)</f>
        <v>0.25</v>
      </c>
      <c r="D2779" s="17">
        <v>42737</v>
      </c>
      <c r="E2779" s="17">
        <v>42739</v>
      </c>
      <c r="F2779" s="22" t="str">
        <f>TEXT('Store Data - 2017'!$D2779,"mmmm")</f>
        <v>January</v>
      </c>
      <c r="G2779" s="22" t="str">
        <f>TEXT('Store Data - 2017'!$D2779,"dddd")</f>
        <v>Monday</v>
      </c>
      <c r="H2779" s="16" t="s">
        <v>35</v>
      </c>
      <c r="I2779" s="16" t="s">
        <v>5706</v>
      </c>
      <c r="J2779" s="16" t="s">
        <v>5707</v>
      </c>
      <c r="K2779" s="21">
        <f>1/COUNTIF(J:J,'Store Data - 2017'!$J2779)</f>
        <v>0.2</v>
      </c>
      <c r="L2779" s="16" t="s">
        <v>25</v>
      </c>
      <c r="M2779" s="16" t="s">
        <v>26</v>
      </c>
      <c r="N2779" s="16" t="s">
        <v>5406</v>
      </c>
      <c r="O2779" s="16" t="s">
        <v>50</v>
      </c>
      <c r="P2779" s="16">
        <v>79907</v>
      </c>
      <c r="Q2779" s="16" t="s">
        <v>51</v>
      </c>
      <c r="R2779" s="16" t="s">
        <v>2337</v>
      </c>
      <c r="S2779" s="16" t="s">
        <v>31</v>
      </c>
      <c r="T2779" s="16" t="s">
        <v>146</v>
      </c>
      <c r="U2779" s="16" t="s">
        <v>2338</v>
      </c>
      <c r="V2779" s="18">
        <v>31.744</v>
      </c>
      <c r="W2779" s="16">
        <v>2</v>
      </c>
      <c r="X2779" s="16">
        <v>0.2</v>
      </c>
      <c r="Y2779" s="18">
        <v>3.968</v>
      </c>
    </row>
    <row r="2780" spans="1:25" x14ac:dyDescent="0.3">
      <c r="A2780" s="13">
        <v>8362</v>
      </c>
      <c r="B2780" s="13" t="s">
        <v>5981</v>
      </c>
      <c r="C2780" s="21">
        <f>1/COUNTIF(B:B,'Store Data - 2017'!$B2780)</f>
        <v>0.25</v>
      </c>
      <c r="D2780" s="14">
        <v>42737</v>
      </c>
      <c r="E2780" s="14">
        <v>42739</v>
      </c>
      <c r="F2780" s="22" t="str">
        <f>TEXT('Store Data - 2017'!$D2780,"mmmm")</f>
        <v>January</v>
      </c>
      <c r="G2780" s="22" t="str">
        <f>TEXT('Store Data - 2017'!$D2780,"dddd")</f>
        <v>Monday</v>
      </c>
      <c r="H2780" s="13" t="s">
        <v>35</v>
      </c>
      <c r="I2780" s="13" t="s">
        <v>5706</v>
      </c>
      <c r="J2780" s="13" t="s">
        <v>5707</v>
      </c>
      <c r="K2780" s="21">
        <f>1/COUNTIF(J:J,'Store Data - 2017'!$J2780)</f>
        <v>0.2</v>
      </c>
      <c r="L2780" s="13" t="s">
        <v>25</v>
      </c>
      <c r="M2780" s="13" t="s">
        <v>26</v>
      </c>
      <c r="N2780" s="13" t="s">
        <v>5406</v>
      </c>
      <c r="O2780" s="13" t="s">
        <v>50</v>
      </c>
      <c r="P2780" s="13">
        <v>79907</v>
      </c>
      <c r="Q2780" s="13" t="s">
        <v>51</v>
      </c>
      <c r="R2780" s="13" t="s">
        <v>5724</v>
      </c>
      <c r="S2780" s="13" t="s">
        <v>31</v>
      </c>
      <c r="T2780" s="13" t="s">
        <v>190</v>
      </c>
      <c r="U2780" s="13" t="s">
        <v>5725</v>
      </c>
      <c r="V2780" s="15">
        <v>5.4320000000000004</v>
      </c>
      <c r="W2780" s="13">
        <v>2</v>
      </c>
      <c r="X2780" s="13">
        <v>0.8</v>
      </c>
      <c r="Y2780" s="15">
        <v>-13.58</v>
      </c>
    </row>
    <row r="2781" spans="1:25" x14ac:dyDescent="0.3">
      <c r="A2781" s="16">
        <v>8363</v>
      </c>
      <c r="B2781" s="16" t="s">
        <v>5981</v>
      </c>
      <c r="C2781" s="21">
        <f>1/COUNTIF(B:B,'Store Data - 2017'!$B2781)</f>
        <v>0.25</v>
      </c>
      <c r="D2781" s="17">
        <v>42737</v>
      </c>
      <c r="E2781" s="17">
        <v>42739</v>
      </c>
      <c r="F2781" s="22" t="str">
        <f>TEXT('Store Data - 2017'!$D2781,"mmmm")</f>
        <v>January</v>
      </c>
      <c r="G2781" s="22" t="str">
        <f>TEXT('Store Data - 2017'!$D2781,"dddd")</f>
        <v>Monday</v>
      </c>
      <c r="H2781" s="16" t="s">
        <v>35</v>
      </c>
      <c r="I2781" s="16" t="s">
        <v>5706</v>
      </c>
      <c r="J2781" s="16" t="s">
        <v>5707</v>
      </c>
      <c r="K2781" s="21">
        <f>1/COUNTIF(J:J,'Store Data - 2017'!$J2781)</f>
        <v>0.2</v>
      </c>
      <c r="L2781" s="16" t="s">
        <v>25</v>
      </c>
      <c r="M2781" s="16" t="s">
        <v>26</v>
      </c>
      <c r="N2781" s="16" t="s">
        <v>5406</v>
      </c>
      <c r="O2781" s="16" t="s">
        <v>50</v>
      </c>
      <c r="P2781" s="16">
        <v>79907</v>
      </c>
      <c r="Q2781" s="16" t="s">
        <v>51</v>
      </c>
      <c r="R2781" s="16" t="s">
        <v>1459</v>
      </c>
      <c r="S2781" s="16" t="s">
        <v>42</v>
      </c>
      <c r="T2781" s="16" t="s">
        <v>251</v>
      </c>
      <c r="U2781" s="16" t="s">
        <v>1460</v>
      </c>
      <c r="V2781" s="18">
        <v>913.43</v>
      </c>
      <c r="W2781" s="16">
        <v>5</v>
      </c>
      <c r="X2781" s="16">
        <v>0.3</v>
      </c>
      <c r="Y2781" s="18">
        <v>-169.637</v>
      </c>
    </row>
    <row r="2782" spans="1:25" x14ac:dyDescent="0.3">
      <c r="A2782" s="13">
        <v>8364</v>
      </c>
      <c r="B2782" s="13" t="s">
        <v>5981</v>
      </c>
      <c r="C2782" s="21">
        <f>1/COUNTIF(B:B,'Store Data - 2017'!$B2782)</f>
        <v>0.25</v>
      </c>
      <c r="D2782" s="14">
        <v>42737</v>
      </c>
      <c r="E2782" s="14">
        <v>42739</v>
      </c>
      <c r="F2782" s="22" t="str">
        <f>TEXT('Store Data - 2017'!$D2782,"mmmm")</f>
        <v>January</v>
      </c>
      <c r="G2782" s="22" t="str">
        <f>TEXT('Store Data - 2017'!$D2782,"dddd")</f>
        <v>Monday</v>
      </c>
      <c r="H2782" s="13" t="s">
        <v>35</v>
      </c>
      <c r="I2782" s="13" t="s">
        <v>5706</v>
      </c>
      <c r="J2782" s="13" t="s">
        <v>5707</v>
      </c>
      <c r="K2782" s="21">
        <f>1/COUNTIF(J:J,'Store Data - 2017'!$J2782)</f>
        <v>0.2</v>
      </c>
      <c r="L2782" s="13" t="s">
        <v>25</v>
      </c>
      <c r="M2782" s="13" t="s">
        <v>26</v>
      </c>
      <c r="N2782" s="13" t="s">
        <v>5406</v>
      </c>
      <c r="O2782" s="13" t="s">
        <v>50</v>
      </c>
      <c r="P2782" s="13">
        <v>79907</v>
      </c>
      <c r="Q2782" s="13" t="s">
        <v>51</v>
      </c>
      <c r="R2782" s="13" t="s">
        <v>5937</v>
      </c>
      <c r="S2782" s="13" t="s">
        <v>31</v>
      </c>
      <c r="T2782" s="13" t="s">
        <v>70</v>
      </c>
      <c r="U2782" s="13" t="s">
        <v>5938</v>
      </c>
      <c r="V2782" s="15">
        <v>372.14400000000001</v>
      </c>
      <c r="W2782" s="13">
        <v>3</v>
      </c>
      <c r="X2782" s="13">
        <v>0.2</v>
      </c>
      <c r="Y2782" s="15">
        <v>27.910799999999998</v>
      </c>
    </row>
    <row r="2783" spans="1:25" x14ac:dyDescent="0.3">
      <c r="A2783" s="16">
        <v>8365</v>
      </c>
      <c r="B2783" s="16" t="s">
        <v>5982</v>
      </c>
      <c r="C2783" s="21">
        <f>1/COUNTIF(B:B,'Store Data - 2017'!$B2783)</f>
        <v>1</v>
      </c>
      <c r="D2783" s="17">
        <v>42853</v>
      </c>
      <c r="E2783" s="17">
        <v>42857</v>
      </c>
      <c r="F2783" s="22" t="str">
        <f>TEXT('Store Data - 2017'!$D2783,"mmmm")</f>
        <v>April</v>
      </c>
      <c r="G2783" s="22" t="str">
        <f>TEXT('Store Data - 2017'!$D2783,"dddd")</f>
        <v>Friday</v>
      </c>
      <c r="H2783" s="16" t="s">
        <v>22</v>
      </c>
      <c r="I2783" s="16" t="s">
        <v>5623</v>
      </c>
      <c r="J2783" s="16" t="s">
        <v>5624</v>
      </c>
      <c r="K2783" s="21">
        <f>1/COUNTIF(J:J,'Store Data - 2017'!$J2783)</f>
        <v>0.33333333333333331</v>
      </c>
      <c r="L2783" s="16" t="s">
        <v>25</v>
      </c>
      <c r="M2783" s="16" t="s">
        <v>26</v>
      </c>
      <c r="N2783" s="16" t="s">
        <v>5983</v>
      </c>
      <c r="O2783" s="16" t="s">
        <v>68</v>
      </c>
      <c r="P2783" s="16">
        <v>34741</v>
      </c>
      <c r="Q2783" s="16" t="s">
        <v>29</v>
      </c>
      <c r="R2783" s="16" t="s">
        <v>5484</v>
      </c>
      <c r="S2783" s="16" t="s">
        <v>61</v>
      </c>
      <c r="T2783" s="16" t="s">
        <v>62</v>
      </c>
      <c r="U2783" s="16" t="s">
        <v>5485</v>
      </c>
      <c r="V2783" s="18">
        <v>751.98400000000004</v>
      </c>
      <c r="W2783" s="16">
        <v>2</v>
      </c>
      <c r="X2783" s="16">
        <v>0.2</v>
      </c>
      <c r="Y2783" s="18">
        <v>84.598200000000006</v>
      </c>
    </row>
    <row r="2784" spans="1:25" x14ac:dyDescent="0.3">
      <c r="A2784" s="13">
        <v>8366</v>
      </c>
      <c r="B2784" s="13" t="s">
        <v>5984</v>
      </c>
      <c r="C2784" s="21">
        <f>1/COUNTIF(B:B,'Store Data - 2017'!$B2784)</f>
        <v>1</v>
      </c>
      <c r="D2784" s="14">
        <v>42765</v>
      </c>
      <c r="E2784" s="14">
        <v>42768</v>
      </c>
      <c r="F2784" s="22" t="str">
        <f>TEXT('Store Data - 2017'!$D2784,"mmmm")</f>
        <v>January</v>
      </c>
      <c r="G2784" s="22" t="str">
        <f>TEXT('Store Data - 2017'!$D2784,"dddd")</f>
        <v>Monday</v>
      </c>
      <c r="H2784" s="13" t="s">
        <v>80</v>
      </c>
      <c r="I2784" s="13" t="s">
        <v>1439</v>
      </c>
      <c r="J2784" s="13" t="s">
        <v>1440</v>
      </c>
      <c r="K2784" s="21">
        <f>1/COUNTIF(J:J,'Store Data - 2017'!$J2784)</f>
        <v>0.14285714285714285</v>
      </c>
      <c r="L2784" s="13" t="s">
        <v>48</v>
      </c>
      <c r="M2784" s="13" t="s">
        <v>26</v>
      </c>
      <c r="N2784" s="13" t="s">
        <v>432</v>
      </c>
      <c r="O2784" s="13" t="s">
        <v>433</v>
      </c>
      <c r="P2784" s="13">
        <v>98105</v>
      </c>
      <c r="Q2784" s="13" t="s">
        <v>120</v>
      </c>
      <c r="R2784" s="13" t="s">
        <v>5985</v>
      </c>
      <c r="S2784" s="13" t="s">
        <v>61</v>
      </c>
      <c r="T2784" s="13" t="s">
        <v>62</v>
      </c>
      <c r="U2784" s="13" t="s">
        <v>5986</v>
      </c>
      <c r="V2784" s="15">
        <v>604.76800000000003</v>
      </c>
      <c r="W2784" s="13">
        <v>4</v>
      </c>
      <c r="X2784" s="13">
        <v>0.2</v>
      </c>
      <c r="Y2784" s="15">
        <v>60.476799999999997</v>
      </c>
    </row>
    <row r="2785" spans="1:25" x14ac:dyDescent="0.3">
      <c r="A2785" s="16">
        <v>8377</v>
      </c>
      <c r="B2785" s="16" t="s">
        <v>5987</v>
      </c>
      <c r="C2785" s="21">
        <f>1/COUNTIF(B:B,'Store Data - 2017'!$B2785)</f>
        <v>1</v>
      </c>
      <c r="D2785" s="17">
        <v>42815</v>
      </c>
      <c r="E2785" s="17">
        <v>42821</v>
      </c>
      <c r="F2785" s="22" t="str">
        <f>TEXT('Store Data - 2017'!$D2785,"mmmm")</f>
        <v>March</v>
      </c>
      <c r="G2785" s="22" t="str">
        <f>TEXT('Store Data - 2017'!$D2785,"dddd")</f>
        <v>Tuesday</v>
      </c>
      <c r="H2785" s="16" t="s">
        <v>22</v>
      </c>
      <c r="I2785" s="16" t="s">
        <v>1495</v>
      </c>
      <c r="J2785" s="16" t="s">
        <v>1496</v>
      </c>
      <c r="K2785" s="21">
        <f>1/COUNTIF(J:J,'Store Data - 2017'!$J2785)</f>
        <v>0.16666666666666666</v>
      </c>
      <c r="L2785" s="16" t="s">
        <v>57</v>
      </c>
      <c r="M2785" s="16" t="s">
        <v>26</v>
      </c>
      <c r="N2785" s="16" t="s">
        <v>2735</v>
      </c>
      <c r="O2785" s="16" t="s">
        <v>68</v>
      </c>
      <c r="P2785" s="16">
        <v>33068</v>
      </c>
      <c r="Q2785" s="16" t="s">
        <v>29</v>
      </c>
      <c r="R2785" s="16" t="s">
        <v>3263</v>
      </c>
      <c r="S2785" s="16" t="s">
        <v>31</v>
      </c>
      <c r="T2785" s="16" t="s">
        <v>190</v>
      </c>
      <c r="U2785" s="16" t="s">
        <v>3264</v>
      </c>
      <c r="V2785" s="18">
        <v>64.384</v>
      </c>
      <c r="W2785" s="16">
        <v>1</v>
      </c>
      <c r="X2785" s="16">
        <v>0.2</v>
      </c>
      <c r="Y2785" s="18">
        <v>8.048</v>
      </c>
    </row>
    <row r="2786" spans="1:25" x14ac:dyDescent="0.3">
      <c r="A2786" s="13">
        <v>8386</v>
      </c>
      <c r="B2786" s="13" t="s">
        <v>5988</v>
      </c>
      <c r="C2786" s="21">
        <f>1/COUNTIF(B:B,'Store Data - 2017'!$B2786)</f>
        <v>1</v>
      </c>
      <c r="D2786" s="14">
        <v>42982</v>
      </c>
      <c r="E2786" s="14">
        <v>42986</v>
      </c>
      <c r="F2786" s="22" t="str">
        <f>TEXT('Store Data - 2017'!$D2786,"mmmm")</f>
        <v>September</v>
      </c>
      <c r="G2786" s="22" t="str">
        <f>TEXT('Store Data - 2017'!$D2786,"dddd")</f>
        <v>Monday</v>
      </c>
      <c r="H2786" s="13" t="s">
        <v>22</v>
      </c>
      <c r="I2786" s="13" t="s">
        <v>149</v>
      </c>
      <c r="J2786" s="13" t="s">
        <v>150</v>
      </c>
      <c r="K2786" s="21">
        <f>1/COUNTIF(J:J,'Store Data - 2017'!$J2786)</f>
        <v>7.6923076923076927E-2</v>
      </c>
      <c r="L2786" s="13" t="s">
        <v>57</v>
      </c>
      <c r="M2786" s="13" t="s">
        <v>26</v>
      </c>
      <c r="N2786" s="13" t="s">
        <v>1691</v>
      </c>
      <c r="O2786" s="13" t="s">
        <v>134</v>
      </c>
      <c r="P2786" s="13">
        <v>94601</v>
      </c>
      <c r="Q2786" s="13" t="s">
        <v>120</v>
      </c>
      <c r="R2786" s="13" t="s">
        <v>5087</v>
      </c>
      <c r="S2786" s="13" t="s">
        <v>31</v>
      </c>
      <c r="T2786" s="13" t="s">
        <v>84</v>
      </c>
      <c r="U2786" s="13" t="s">
        <v>5088</v>
      </c>
      <c r="V2786" s="15">
        <v>11.808</v>
      </c>
      <c r="W2786" s="13">
        <v>3</v>
      </c>
      <c r="X2786" s="13">
        <v>0.2</v>
      </c>
      <c r="Y2786" s="15">
        <v>4.1327999999999996</v>
      </c>
    </row>
    <row r="2787" spans="1:25" x14ac:dyDescent="0.3">
      <c r="A2787" s="16">
        <v>8391</v>
      </c>
      <c r="B2787" s="16" t="s">
        <v>5989</v>
      </c>
      <c r="C2787" s="21">
        <f>1/COUNTIF(B:B,'Store Data - 2017'!$B2787)</f>
        <v>1</v>
      </c>
      <c r="D2787" s="17">
        <v>43073</v>
      </c>
      <c r="E2787" s="17">
        <v>43075</v>
      </c>
      <c r="F2787" s="22" t="str">
        <f>TEXT('Store Data - 2017'!$D2787,"mmmm")</f>
        <v>December</v>
      </c>
      <c r="G2787" s="22" t="str">
        <f>TEXT('Store Data - 2017'!$D2787,"dddd")</f>
        <v>Monday</v>
      </c>
      <c r="H2787" s="16" t="s">
        <v>80</v>
      </c>
      <c r="I2787" s="16" t="s">
        <v>4627</v>
      </c>
      <c r="J2787" s="16" t="s">
        <v>4628</v>
      </c>
      <c r="K2787" s="21">
        <f>1/COUNTIF(J:J,'Store Data - 2017'!$J2787)</f>
        <v>0.1</v>
      </c>
      <c r="L2787" s="16" t="s">
        <v>57</v>
      </c>
      <c r="M2787" s="16" t="s">
        <v>26</v>
      </c>
      <c r="N2787" s="16" t="s">
        <v>452</v>
      </c>
      <c r="O2787" s="16" t="s">
        <v>134</v>
      </c>
      <c r="P2787" s="16">
        <v>90032</v>
      </c>
      <c r="Q2787" s="16" t="s">
        <v>120</v>
      </c>
      <c r="R2787" s="16" t="s">
        <v>1547</v>
      </c>
      <c r="S2787" s="16" t="s">
        <v>31</v>
      </c>
      <c r="T2787" s="16" t="s">
        <v>32</v>
      </c>
      <c r="U2787" s="16" t="s">
        <v>1548</v>
      </c>
      <c r="V2787" s="18">
        <v>11.76</v>
      </c>
      <c r="W2787" s="16">
        <v>2</v>
      </c>
      <c r="X2787" s="16">
        <v>0</v>
      </c>
      <c r="Y2787" s="18">
        <v>5.7624000000000004</v>
      </c>
    </row>
    <row r="2788" spans="1:25" x14ac:dyDescent="0.3">
      <c r="A2788" s="13">
        <v>8392</v>
      </c>
      <c r="B2788" s="13" t="s">
        <v>5990</v>
      </c>
      <c r="C2788" s="21">
        <f>1/COUNTIF(B:B,'Store Data - 2017'!$B2788)</f>
        <v>1</v>
      </c>
      <c r="D2788" s="14">
        <v>43092</v>
      </c>
      <c r="E2788" s="14">
        <v>43099</v>
      </c>
      <c r="F2788" s="22" t="str">
        <f>TEXT('Store Data - 2017'!$D2788,"mmmm")</f>
        <v>December</v>
      </c>
      <c r="G2788" s="22" t="str">
        <f>TEXT('Store Data - 2017'!$D2788,"dddd")</f>
        <v>Saturday</v>
      </c>
      <c r="H2788" s="13" t="s">
        <v>22</v>
      </c>
      <c r="I2788" s="13" t="s">
        <v>5991</v>
      </c>
      <c r="J2788" s="13" t="s">
        <v>5992</v>
      </c>
      <c r="K2788" s="21">
        <f>1/COUNTIF(J:J,'Store Data - 2017'!$J2788)</f>
        <v>1</v>
      </c>
      <c r="L2788" s="13" t="s">
        <v>48</v>
      </c>
      <c r="M2788" s="13" t="s">
        <v>26</v>
      </c>
      <c r="N2788" s="13" t="s">
        <v>5993</v>
      </c>
      <c r="O2788" s="13" t="s">
        <v>2322</v>
      </c>
      <c r="P2788" s="13">
        <v>6810</v>
      </c>
      <c r="Q2788" s="13" t="s">
        <v>40</v>
      </c>
      <c r="R2788" s="13" t="s">
        <v>3196</v>
      </c>
      <c r="S2788" s="13" t="s">
        <v>42</v>
      </c>
      <c r="T2788" s="13" t="s">
        <v>87</v>
      </c>
      <c r="U2788" s="13" t="s">
        <v>4807</v>
      </c>
      <c r="V2788" s="15">
        <v>27.46</v>
      </c>
      <c r="W2788" s="13">
        <v>2</v>
      </c>
      <c r="X2788" s="13">
        <v>0</v>
      </c>
      <c r="Y2788" s="15">
        <v>9.8856000000000002</v>
      </c>
    </row>
    <row r="2789" spans="1:25" x14ac:dyDescent="0.3">
      <c r="A2789" s="16">
        <v>8399</v>
      </c>
      <c r="B2789" s="16" t="s">
        <v>5994</v>
      </c>
      <c r="C2789" s="21">
        <f>1/COUNTIF(B:B,'Store Data - 2017'!$B2789)</f>
        <v>1</v>
      </c>
      <c r="D2789" s="17">
        <v>43041</v>
      </c>
      <c r="E2789" s="17">
        <v>43046</v>
      </c>
      <c r="F2789" s="22" t="str">
        <f>TEXT('Store Data - 2017'!$D2789,"mmmm")</f>
        <v>November</v>
      </c>
      <c r="G2789" s="22" t="str">
        <f>TEXT('Store Data - 2017'!$D2789,"dddd")</f>
        <v>Thursday</v>
      </c>
      <c r="H2789" s="16" t="s">
        <v>35</v>
      </c>
      <c r="I2789" s="16" t="s">
        <v>2972</v>
      </c>
      <c r="J2789" s="16" t="s">
        <v>2973</v>
      </c>
      <c r="K2789" s="21">
        <f>1/COUNTIF(J:J,'Store Data - 2017'!$J2789)</f>
        <v>0.125</v>
      </c>
      <c r="L2789" s="16" t="s">
        <v>48</v>
      </c>
      <c r="M2789" s="16" t="s">
        <v>26</v>
      </c>
      <c r="N2789" s="16" t="s">
        <v>1938</v>
      </c>
      <c r="O2789" s="16" t="s">
        <v>166</v>
      </c>
      <c r="P2789" s="16">
        <v>45503</v>
      </c>
      <c r="Q2789" s="16" t="s">
        <v>40</v>
      </c>
      <c r="R2789" s="16" t="s">
        <v>2192</v>
      </c>
      <c r="S2789" s="16" t="s">
        <v>42</v>
      </c>
      <c r="T2789" s="16" t="s">
        <v>43</v>
      </c>
      <c r="U2789" s="16" t="s">
        <v>2193</v>
      </c>
      <c r="V2789" s="18">
        <v>155.37200000000001</v>
      </c>
      <c r="W2789" s="16">
        <v>2</v>
      </c>
      <c r="X2789" s="16">
        <v>0.3</v>
      </c>
      <c r="Y2789" s="18">
        <v>-35.513599999999997</v>
      </c>
    </row>
    <row r="2790" spans="1:25" x14ac:dyDescent="0.3">
      <c r="A2790" s="13">
        <v>8405</v>
      </c>
      <c r="B2790" s="13" t="s">
        <v>5995</v>
      </c>
      <c r="C2790" s="21">
        <f>1/COUNTIF(B:B,'Store Data - 2017'!$B2790)</f>
        <v>0.2</v>
      </c>
      <c r="D2790" s="14">
        <v>42924</v>
      </c>
      <c r="E2790" s="14">
        <v>42928</v>
      </c>
      <c r="F2790" s="22" t="str">
        <f>TEXT('Store Data - 2017'!$D2790,"mmmm")</f>
        <v>July</v>
      </c>
      <c r="G2790" s="22" t="str">
        <f>TEXT('Store Data - 2017'!$D2790,"dddd")</f>
        <v>Saturday</v>
      </c>
      <c r="H2790" s="13" t="s">
        <v>22</v>
      </c>
      <c r="I2790" s="13" t="s">
        <v>5996</v>
      </c>
      <c r="J2790" s="13" t="s">
        <v>5997</v>
      </c>
      <c r="K2790" s="21">
        <f>1/COUNTIF(J:J,'Store Data - 2017'!$J2790)</f>
        <v>0.14285714285714285</v>
      </c>
      <c r="L2790" s="13" t="s">
        <v>57</v>
      </c>
      <c r="M2790" s="13" t="s">
        <v>26</v>
      </c>
      <c r="N2790" s="13" t="s">
        <v>793</v>
      </c>
      <c r="O2790" s="13" t="s">
        <v>1687</v>
      </c>
      <c r="P2790" s="13">
        <v>19711</v>
      </c>
      <c r="Q2790" s="13" t="s">
        <v>40</v>
      </c>
      <c r="R2790" s="13" t="s">
        <v>3017</v>
      </c>
      <c r="S2790" s="13" t="s">
        <v>42</v>
      </c>
      <c r="T2790" s="13" t="s">
        <v>87</v>
      </c>
      <c r="U2790" s="13" t="s">
        <v>3018</v>
      </c>
      <c r="V2790" s="15">
        <v>83.92</v>
      </c>
      <c r="W2790" s="13">
        <v>4</v>
      </c>
      <c r="X2790" s="13">
        <v>0</v>
      </c>
      <c r="Y2790" s="15">
        <v>5.8743999999999996</v>
      </c>
    </row>
    <row r="2791" spans="1:25" x14ac:dyDescent="0.3">
      <c r="A2791" s="16">
        <v>8406</v>
      </c>
      <c r="B2791" s="16" t="s">
        <v>5995</v>
      </c>
      <c r="C2791" s="21">
        <f>1/COUNTIF(B:B,'Store Data - 2017'!$B2791)</f>
        <v>0.2</v>
      </c>
      <c r="D2791" s="17">
        <v>42924</v>
      </c>
      <c r="E2791" s="17">
        <v>42928</v>
      </c>
      <c r="F2791" s="22" t="str">
        <f>TEXT('Store Data - 2017'!$D2791,"mmmm")</f>
        <v>July</v>
      </c>
      <c r="G2791" s="22" t="str">
        <f>TEXT('Store Data - 2017'!$D2791,"dddd")</f>
        <v>Saturday</v>
      </c>
      <c r="H2791" s="16" t="s">
        <v>22</v>
      </c>
      <c r="I2791" s="16" t="s">
        <v>5996</v>
      </c>
      <c r="J2791" s="16" t="s">
        <v>5997</v>
      </c>
      <c r="K2791" s="21">
        <f>1/COUNTIF(J:J,'Store Data - 2017'!$J2791)</f>
        <v>0.14285714285714285</v>
      </c>
      <c r="L2791" s="16" t="s">
        <v>57</v>
      </c>
      <c r="M2791" s="16" t="s">
        <v>26</v>
      </c>
      <c r="N2791" s="16" t="s">
        <v>793</v>
      </c>
      <c r="O2791" s="16" t="s">
        <v>1687</v>
      </c>
      <c r="P2791" s="16">
        <v>19711</v>
      </c>
      <c r="Q2791" s="16" t="s">
        <v>40</v>
      </c>
      <c r="R2791" s="16" t="s">
        <v>2446</v>
      </c>
      <c r="S2791" s="16" t="s">
        <v>61</v>
      </c>
      <c r="T2791" s="16" t="s">
        <v>110</v>
      </c>
      <c r="U2791" s="16" t="s">
        <v>2447</v>
      </c>
      <c r="V2791" s="18">
        <v>141.9</v>
      </c>
      <c r="W2791" s="16">
        <v>5</v>
      </c>
      <c r="X2791" s="16">
        <v>0</v>
      </c>
      <c r="Y2791" s="18">
        <v>58.179000000000002</v>
      </c>
    </row>
    <row r="2792" spans="1:25" x14ac:dyDescent="0.3">
      <c r="A2792" s="13">
        <v>8407</v>
      </c>
      <c r="B2792" s="13" t="s">
        <v>5995</v>
      </c>
      <c r="C2792" s="21">
        <f>1/COUNTIF(B:B,'Store Data - 2017'!$B2792)</f>
        <v>0.2</v>
      </c>
      <c r="D2792" s="14">
        <v>42924</v>
      </c>
      <c r="E2792" s="14">
        <v>42928</v>
      </c>
      <c r="F2792" s="22" t="str">
        <f>TEXT('Store Data - 2017'!$D2792,"mmmm")</f>
        <v>July</v>
      </c>
      <c r="G2792" s="22" t="str">
        <f>TEXT('Store Data - 2017'!$D2792,"dddd")</f>
        <v>Saturday</v>
      </c>
      <c r="H2792" s="13" t="s">
        <v>22</v>
      </c>
      <c r="I2792" s="13" t="s">
        <v>5996</v>
      </c>
      <c r="J2792" s="13" t="s">
        <v>5997</v>
      </c>
      <c r="K2792" s="21">
        <f>1/COUNTIF(J:J,'Store Data - 2017'!$J2792)</f>
        <v>0.14285714285714285</v>
      </c>
      <c r="L2792" s="13" t="s">
        <v>57</v>
      </c>
      <c r="M2792" s="13" t="s">
        <v>26</v>
      </c>
      <c r="N2792" s="13" t="s">
        <v>793</v>
      </c>
      <c r="O2792" s="13" t="s">
        <v>1687</v>
      </c>
      <c r="P2792" s="13">
        <v>19711</v>
      </c>
      <c r="Q2792" s="13" t="s">
        <v>40</v>
      </c>
      <c r="R2792" s="13" t="s">
        <v>5326</v>
      </c>
      <c r="S2792" s="13" t="s">
        <v>42</v>
      </c>
      <c r="T2792" s="13" t="s">
        <v>87</v>
      </c>
      <c r="U2792" s="13" t="s">
        <v>5327</v>
      </c>
      <c r="V2792" s="15">
        <v>39.979999999999997</v>
      </c>
      <c r="W2792" s="13">
        <v>2</v>
      </c>
      <c r="X2792" s="13">
        <v>0</v>
      </c>
      <c r="Y2792" s="15">
        <v>9.1953999999999994</v>
      </c>
    </row>
    <row r="2793" spans="1:25" x14ac:dyDescent="0.3">
      <c r="A2793" s="16">
        <v>8408</v>
      </c>
      <c r="B2793" s="16" t="s">
        <v>5995</v>
      </c>
      <c r="C2793" s="21">
        <f>1/COUNTIF(B:B,'Store Data - 2017'!$B2793)</f>
        <v>0.2</v>
      </c>
      <c r="D2793" s="17">
        <v>42924</v>
      </c>
      <c r="E2793" s="17">
        <v>42928</v>
      </c>
      <c r="F2793" s="22" t="str">
        <f>TEXT('Store Data - 2017'!$D2793,"mmmm")</f>
        <v>July</v>
      </c>
      <c r="G2793" s="22" t="str">
        <f>TEXT('Store Data - 2017'!$D2793,"dddd")</f>
        <v>Saturday</v>
      </c>
      <c r="H2793" s="16" t="s">
        <v>22</v>
      </c>
      <c r="I2793" s="16" t="s">
        <v>5996</v>
      </c>
      <c r="J2793" s="16" t="s">
        <v>5997</v>
      </c>
      <c r="K2793" s="21">
        <f>1/COUNTIF(J:J,'Store Data - 2017'!$J2793)</f>
        <v>0.14285714285714285</v>
      </c>
      <c r="L2793" s="16" t="s">
        <v>57</v>
      </c>
      <c r="M2793" s="16" t="s">
        <v>26</v>
      </c>
      <c r="N2793" s="16" t="s">
        <v>793</v>
      </c>
      <c r="O2793" s="16" t="s">
        <v>1687</v>
      </c>
      <c r="P2793" s="16">
        <v>19711</v>
      </c>
      <c r="Q2793" s="16" t="s">
        <v>40</v>
      </c>
      <c r="R2793" s="16" t="s">
        <v>1619</v>
      </c>
      <c r="S2793" s="16" t="s">
        <v>31</v>
      </c>
      <c r="T2793" s="16" t="s">
        <v>146</v>
      </c>
      <c r="U2793" s="16" t="s">
        <v>1620</v>
      </c>
      <c r="V2793" s="18">
        <v>28.91</v>
      </c>
      <c r="W2793" s="16">
        <v>7</v>
      </c>
      <c r="X2793" s="16">
        <v>0</v>
      </c>
      <c r="Y2793" s="18">
        <v>8.673</v>
      </c>
    </row>
    <row r="2794" spans="1:25" x14ac:dyDescent="0.3">
      <c r="A2794" s="13">
        <v>8409</v>
      </c>
      <c r="B2794" s="13" t="s">
        <v>5995</v>
      </c>
      <c r="C2794" s="21">
        <f>1/COUNTIF(B:B,'Store Data - 2017'!$B2794)</f>
        <v>0.2</v>
      </c>
      <c r="D2794" s="14">
        <v>42924</v>
      </c>
      <c r="E2794" s="14">
        <v>42928</v>
      </c>
      <c r="F2794" s="22" t="str">
        <f>TEXT('Store Data - 2017'!$D2794,"mmmm")</f>
        <v>July</v>
      </c>
      <c r="G2794" s="22" t="str">
        <f>TEXT('Store Data - 2017'!$D2794,"dddd")</f>
        <v>Saturday</v>
      </c>
      <c r="H2794" s="13" t="s">
        <v>22</v>
      </c>
      <c r="I2794" s="13" t="s">
        <v>5996</v>
      </c>
      <c r="J2794" s="13" t="s">
        <v>5997</v>
      </c>
      <c r="K2794" s="21">
        <f>1/COUNTIF(J:J,'Store Data - 2017'!$J2794)</f>
        <v>0.14285714285714285</v>
      </c>
      <c r="L2794" s="13" t="s">
        <v>57</v>
      </c>
      <c r="M2794" s="13" t="s">
        <v>26</v>
      </c>
      <c r="N2794" s="13" t="s">
        <v>793</v>
      </c>
      <c r="O2794" s="13" t="s">
        <v>1687</v>
      </c>
      <c r="P2794" s="13">
        <v>19711</v>
      </c>
      <c r="Q2794" s="13" t="s">
        <v>40</v>
      </c>
      <c r="R2794" s="13" t="s">
        <v>5214</v>
      </c>
      <c r="S2794" s="13" t="s">
        <v>31</v>
      </c>
      <c r="T2794" s="13" t="s">
        <v>146</v>
      </c>
      <c r="U2794" s="13" t="s">
        <v>5215</v>
      </c>
      <c r="V2794" s="15">
        <v>174.95</v>
      </c>
      <c r="W2794" s="13">
        <v>5</v>
      </c>
      <c r="X2794" s="13">
        <v>0</v>
      </c>
      <c r="Y2794" s="15">
        <v>45.487000000000002</v>
      </c>
    </row>
    <row r="2795" spans="1:25" x14ac:dyDescent="0.3">
      <c r="A2795" s="16">
        <v>8413</v>
      </c>
      <c r="B2795" s="16" t="s">
        <v>5998</v>
      </c>
      <c r="C2795" s="21">
        <f>1/COUNTIF(B:B,'Store Data - 2017'!$B2795)</f>
        <v>1</v>
      </c>
      <c r="D2795" s="17">
        <v>42804</v>
      </c>
      <c r="E2795" s="17">
        <v>42808</v>
      </c>
      <c r="F2795" s="22" t="str">
        <f>TEXT('Store Data - 2017'!$D2795,"mmmm")</f>
        <v>March</v>
      </c>
      <c r="G2795" s="22" t="str">
        <f>TEXT('Store Data - 2017'!$D2795,"dddd")</f>
        <v>Friday</v>
      </c>
      <c r="H2795" s="16" t="s">
        <v>22</v>
      </c>
      <c r="I2795" s="16" t="s">
        <v>1669</v>
      </c>
      <c r="J2795" s="16" t="s">
        <v>1670</v>
      </c>
      <c r="K2795" s="21">
        <f>1/COUNTIF(J:J,'Store Data - 2017'!$J2795)</f>
        <v>0.16666666666666666</v>
      </c>
      <c r="L2795" s="16" t="s">
        <v>25</v>
      </c>
      <c r="M2795" s="16" t="s">
        <v>26</v>
      </c>
      <c r="N2795" s="16" t="s">
        <v>220</v>
      </c>
      <c r="O2795" s="16" t="s">
        <v>50</v>
      </c>
      <c r="P2795" s="16">
        <v>75217</v>
      </c>
      <c r="Q2795" s="16" t="s">
        <v>51</v>
      </c>
      <c r="R2795" s="16" t="s">
        <v>5999</v>
      </c>
      <c r="S2795" s="16" t="s">
        <v>42</v>
      </c>
      <c r="T2795" s="16" t="s">
        <v>251</v>
      </c>
      <c r="U2795" s="16" t="s">
        <v>6000</v>
      </c>
      <c r="V2795" s="18">
        <v>933.40800000000002</v>
      </c>
      <c r="W2795" s="16">
        <v>4</v>
      </c>
      <c r="X2795" s="16">
        <v>0.3</v>
      </c>
      <c r="Y2795" s="18">
        <v>-173.34719999999999</v>
      </c>
    </row>
    <row r="2796" spans="1:25" x14ac:dyDescent="0.3">
      <c r="A2796" s="13">
        <v>8416</v>
      </c>
      <c r="B2796" s="13" t="s">
        <v>6001</v>
      </c>
      <c r="C2796" s="21">
        <f>1/COUNTIF(B:B,'Store Data - 2017'!$B2796)</f>
        <v>1</v>
      </c>
      <c r="D2796" s="14">
        <v>42831</v>
      </c>
      <c r="E2796" s="14">
        <v>42837</v>
      </c>
      <c r="F2796" s="22" t="str">
        <f>TEXT('Store Data - 2017'!$D2796,"mmmm")</f>
        <v>April</v>
      </c>
      <c r="G2796" s="22" t="str">
        <f>TEXT('Store Data - 2017'!$D2796,"dddd")</f>
        <v>Thursday</v>
      </c>
      <c r="H2796" s="13" t="s">
        <v>22</v>
      </c>
      <c r="I2796" s="13" t="s">
        <v>2059</v>
      </c>
      <c r="J2796" s="13" t="s">
        <v>2060</v>
      </c>
      <c r="K2796" s="21">
        <f>1/COUNTIF(J:J,'Store Data - 2017'!$J2796)</f>
        <v>0.1111111111111111</v>
      </c>
      <c r="L2796" s="13" t="s">
        <v>48</v>
      </c>
      <c r="M2796" s="13" t="s">
        <v>26</v>
      </c>
      <c r="N2796" s="13" t="s">
        <v>4058</v>
      </c>
      <c r="O2796" s="13" t="s">
        <v>851</v>
      </c>
      <c r="P2796" s="13">
        <v>52302</v>
      </c>
      <c r="Q2796" s="13" t="s">
        <v>51</v>
      </c>
      <c r="R2796" s="13" t="s">
        <v>727</v>
      </c>
      <c r="S2796" s="13" t="s">
        <v>31</v>
      </c>
      <c r="T2796" s="13" t="s">
        <v>32</v>
      </c>
      <c r="U2796" s="13" t="s">
        <v>53</v>
      </c>
      <c r="V2796" s="15">
        <v>106.32</v>
      </c>
      <c r="W2796" s="13">
        <v>3</v>
      </c>
      <c r="X2796" s="13">
        <v>0</v>
      </c>
      <c r="Y2796" s="15">
        <v>49.970399999999998</v>
      </c>
    </row>
    <row r="2797" spans="1:25" x14ac:dyDescent="0.3">
      <c r="A2797" s="16">
        <v>8417</v>
      </c>
      <c r="B2797" s="16" t="s">
        <v>6002</v>
      </c>
      <c r="C2797" s="21">
        <f>1/COUNTIF(B:B,'Store Data - 2017'!$B2797)</f>
        <v>0.2</v>
      </c>
      <c r="D2797" s="17">
        <v>42864</v>
      </c>
      <c r="E2797" s="17">
        <v>42866</v>
      </c>
      <c r="F2797" s="22" t="str">
        <f>TEXT('Store Data - 2017'!$D2797,"mmmm")</f>
        <v>May</v>
      </c>
      <c r="G2797" s="22" t="str">
        <f>TEXT('Store Data - 2017'!$D2797,"dddd")</f>
        <v>Tuesday</v>
      </c>
      <c r="H2797" s="16" t="s">
        <v>80</v>
      </c>
      <c r="I2797" s="16" t="s">
        <v>6003</v>
      </c>
      <c r="J2797" s="16" t="s">
        <v>6004</v>
      </c>
      <c r="K2797" s="21">
        <f>1/COUNTIF(J:J,'Store Data - 2017'!$J2797)</f>
        <v>0.125</v>
      </c>
      <c r="L2797" s="16" t="s">
        <v>48</v>
      </c>
      <c r="M2797" s="16" t="s">
        <v>26</v>
      </c>
      <c r="N2797" s="16" t="s">
        <v>432</v>
      </c>
      <c r="O2797" s="16" t="s">
        <v>433</v>
      </c>
      <c r="P2797" s="16">
        <v>98105</v>
      </c>
      <c r="Q2797" s="16" t="s">
        <v>120</v>
      </c>
      <c r="R2797" s="16" t="s">
        <v>1726</v>
      </c>
      <c r="S2797" s="16" t="s">
        <v>31</v>
      </c>
      <c r="T2797" s="16" t="s">
        <v>84</v>
      </c>
      <c r="U2797" s="16" t="s">
        <v>1727</v>
      </c>
      <c r="V2797" s="18">
        <v>147.91999999999999</v>
      </c>
      <c r="W2797" s="16">
        <v>5</v>
      </c>
      <c r="X2797" s="16">
        <v>0.2</v>
      </c>
      <c r="Y2797" s="18">
        <v>46.225000000000001</v>
      </c>
    </row>
    <row r="2798" spans="1:25" x14ac:dyDescent="0.3">
      <c r="A2798" s="13">
        <v>8418</v>
      </c>
      <c r="B2798" s="13" t="s">
        <v>6002</v>
      </c>
      <c r="C2798" s="21">
        <f>1/COUNTIF(B:B,'Store Data - 2017'!$B2798)</f>
        <v>0.2</v>
      </c>
      <c r="D2798" s="14">
        <v>42864</v>
      </c>
      <c r="E2798" s="14">
        <v>42866</v>
      </c>
      <c r="F2798" s="22" t="str">
        <f>TEXT('Store Data - 2017'!$D2798,"mmmm")</f>
        <v>May</v>
      </c>
      <c r="G2798" s="22" t="str">
        <f>TEXT('Store Data - 2017'!$D2798,"dddd")</f>
        <v>Tuesday</v>
      </c>
      <c r="H2798" s="13" t="s">
        <v>80</v>
      </c>
      <c r="I2798" s="13" t="s">
        <v>6003</v>
      </c>
      <c r="J2798" s="13" t="s">
        <v>6004</v>
      </c>
      <c r="K2798" s="21">
        <f>1/COUNTIF(J:J,'Store Data - 2017'!$J2798)</f>
        <v>0.125</v>
      </c>
      <c r="L2798" s="13" t="s">
        <v>48</v>
      </c>
      <c r="M2798" s="13" t="s">
        <v>26</v>
      </c>
      <c r="N2798" s="13" t="s">
        <v>432</v>
      </c>
      <c r="O2798" s="13" t="s">
        <v>433</v>
      </c>
      <c r="P2798" s="13">
        <v>98105</v>
      </c>
      <c r="Q2798" s="13" t="s">
        <v>120</v>
      </c>
      <c r="R2798" s="13" t="s">
        <v>1072</v>
      </c>
      <c r="S2798" s="13" t="s">
        <v>31</v>
      </c>
      <c r="T2798" s="13" t="s">
        <v>70</v>
      </c>
      <c r="U2798" s="13" t="s">
        <v>1073</v>
      </c>
      <c r="V2798" s="15">
        <v>104.28</v>
      </c>
      <c r="W2798" s="13">
        <v>3</v>
      </c>
      <c r="X2798" s="13">
        <v>0</v>
      </c>
      <c r="Y2798" s="15">
        <v>26.07</v>
      </c>
    </row>
    <row r="2799" spans="1:25" x14ac:dyDescent="0.3">
      <c r="A2799" s="16">
        <v>8419</v>
      </c>
      <c r="B2799" s="16" t="s">
        <v>6002</v>
      </c>
      <c r="C2799" s="21">
        <f>1/COUNTIF(B:B,'Store Data - 2017'!$B2799)</f>
        <v>0.2</v>
      </c>
      <c r="D2799" s="17">
        <v>42864</v>
      </c>
      <c r="E2799" s="17">
        <v>42866</v>
      </c>
      <c r="F2799" s="22" t="str">
        <f>TEXT('Store Data - 2017'!$D2799,"mmmm")</f>
        <v>May</v>
      </c>
      <c r="G2799" s="22" t="str">
        <f>TEXT('Store Data - 2017'!$D2799,"dddd")</f>
        <v>Tuesday</v>
      </c>
      <c r="H2799" s="16" t="s">
        <v>80</v>
      </c>
      <c r="I2799" s="16" t="s">
        <v>6003</v>
      </c>
      <c r="J2799" s="16" t="s">
        <v>6004</v>
      </c>
      <c r="K2799" s="21">
        <f>1/COUNTIF(J:J,'Store Data - 2017'!$J2799)</f>
        <v>0.125</v>
      </c>
      <c r="L2799" s="16" t="s">
        <v>48</v>
      </c>
      <c r="M2799" s="16" t="s">
        <v>26</v>
      </c>
      <c r="N2799" s="16" t="s">
        <v>432</v>
      </c>
      <c r="O2799" s="16" t="s">
        <v>433</v>
      </c>
      <c r="P2799" s="16">
        <v>98105</v>
      </c>
      <c r="Q2799" s="16" t="s">
        <v>120</v>
      </c>
      <c r="R2799" s="16" t="s">
        <v>1052</v>
      </c>
      <c r="S2799" s="16" t="s">
        <v>42</v>
      </c>
      <c r="T2799" s="16" t="s">
        <v>251</v>
      </c>
      <c r="U2799" s="16" t="s">
        <v>1053</v>
      </c>
      <c r="V2799" s="18">
        <v>286.85000000000002</v>
      </c>
      <c r="W2799" s="16">
        <v>1</v>
      </c>
      <c r="X2799" s="16">
        <v>0</v>
      </c>
      <c r="Y2799" s="18">
        <v>63.106999999999999</v>
      </c>
    </row>
    <row r="2800" spans="1:25" x14ac:dyDescent="0.3">
      <c r="A2800" s="13">
        <v>8420</v>
      </c>
      <c r="B2800" s="13" t="s">
        <v>6002</v>
      </c>
      <c r="C2800" s="21">
        <f>1/COUNTIF(B:B,'Store Data - 2017'!$B2800)</f>
        <v>0.2</v>
      </c>
      <c r="D2800" s="14">
        <v>42864</v>
      </c>
      <c r="E2800" s="14">
        <v>42866</v>
      </c>
      <c r="F2800" s="22" t="str">
        <f>TEXT('Store Data - 2017'!$D2800,"mmmm")</f>
        <v>May</v>
      </c>
      <c r="G2800" s="22" t="str">
        <f>TEXT('Store Data - 2017'!$D2800,"dddd")</f>
        <v>Tuesday</v>
      </c>
      <c r="H2800" s="13" t="s">
        <v>80</v>
      </c>
      <c r="I2800" s="13" t="s">
        <v>6003</v>
      </c>
      <c r="J2800" s="13" t="s">
        <v>6004</v>
      </c>
      <c r="K2800" s="21">
        <f>1/COUNTIF(J:J,'Store Data - 2017'!$J2800)</f>
        <v>0.125</v>
      </c>
      <c r="L2800" s="13" t="s">
        <v>48</v>
      </c>
      <c r="M2800" s="13" t="s">
        <v>26</v>
      </c>
      <c r="N2800" s="13" t="s">
        <v>432</v>
      </c>
      <c r="O2800" s="13" t="s">
        <v>433</v>
      </c>
      <c r="P2800" s="13">
        <v>98105</v>
      </c>
      <c r="Q2800" s="13" t="s">
        <v>120</v>
      </c>
      <c r="R2800" s="13" t="s">
        <v>6005</v>
      </c>
      <c r="S2800" s="13" t="s">
        <v>31</v>
      </c>
      <c r="T2800" s="13" t="s">
        <v>70</v>
      </c>
      <c r="U2800" s="13" t="s">
        <v>6006</v>
      </c>
      <c r="V2800" s="15">
        <v>66.959999999999994</v>
      </c>
      <c r="W2800" s="13">
        <v>4</v>
      </c>
      <c r="X2800" s="13">
        <v>0</v>
      </c>
      <c r="Y2800" s="15">
        <v>2.6783999999999999</v>
      </c>
    </row>
    <row r="2801" spans="1:25" x14ac:dyDescent="0.3">
      <c r="A2801" s="16">
        <v>8421</v>
      </c>
      <c r="B2801" s="16" t="s">
        <v>6002</v>
      </c>
      <c r="C2801" s="21">
        <f>1/COUNTIF(B:B,'Store Data - 2017'!$B2801)</f>
        <v>0.2</v>
      </c>
      <c r="D2801" s="17">
        <v>42864</v>
      </c>
      <c r="E2801" s="17">
        <v>42866</v>
      </c>
      <c r="F2801" s="22" t="str">
        <f>TEXT('Store Data - 2017'!$D2801,"mmmm")</f>
        <v>May</v>
      </c>
      <c r="G2801" s="22" t="str">
        <f>TEXT('Store Data - 2017'!$D2801,"dddd")</f>
        <v>Tuesday</v>
      </c>
      <c r="H2801" s="16" t="s">
        <v>80</v>
      </c>
      <c r="I2801" s="16" t="s">
        <v>6003</v>
      </c>
      <c r="J2801" s="16" t="s">
        <v>6004</v>
      </c>
      <c r="K2801" s="21">
        <f>1/COUNTIF(J:J,'Store Data - 2017'!$J2801)</f>
        <v>0.125</v>
      </c>
      <c r="L2801" s="16" t="s">
        <v>48</v>
      </c>
      <c r="M2801" s="16" t="s">
        <v>26</v>
      </c>
      <c r="N2801" s="16" t="s">
        <v>432</v>
      </c>
      <c r="O2801" s="16" t="s">
        <v>433</v>
      </c>
      <c r="P2801" s="16">
        <v>98105</v>
      </c>
      <c r="Q2801" s="16" t="s">
        <v>120</v>
      </c>
      <c r="R2801" s="16" t="s">
        <v>2443</v>
      </c>
      <c r="S2801" s="16" t="s">
        <v>61</v>
      </c>
      <c r="T2801" s="16" t="s">
        <v>110</v>
      </c>
      <c r="U2801" s="16" t="s">
        <v>2444</v>
      </c>
      <c r="V2801" s="18">
        <v>199.98</v>
      </c>
      <c r="W2801" s="16">
        <v>2</v>
      </c>
      <c r="X2801" s="16">
        <v>0</v>
      </c>
      <c r="Y2801" s="18">
        <v>87.991200000000006</v>
      </c>
    </row>
    <row r="2802" spans="1:25" x14ac:dyDescent="0.3">
      <c r="A2802" s="13">
        <v>8422</v>
      </c>
      <c r="B2802" s="13" t="s">
        <v>6007</v>
      </c>
      <c r="C2802" s="21">
        <f>1/COUNTIF(B:B,'Store Data - 2017'!$B2802)</f>
        <v>0.25</v>
      </c>
      <c r="D2802" s="14">
        <v>43020</v>
      </c>
      <c r="E2802" s="14">
        <v>43024</v>
      </c>
      <c r="F2802" s="22" t="str">
        <f>TEXT('Store Data - 2017'!$D2802,"mmmm")</f>
        <v>October</v>
      </c>
      <c r="G2802" s="22" t="str">
        <f>TEXT('Store Data - 2017'!$D2802,"dddd")</f>
        <v>Thursday</v>
      </c>
      <c r="H2802" s="13" t="s">
        <v>22</v>
      </c>
      <c r="I2802" s="13" t="s">
        <v>5845</v>
      </c>
      <c r="J2802" s="13" t="s">
        <v>5846</v>
      </c>
      <c r="K2802" s="21">
        <f>1/COUNTIF(J:J,'Store Data - 2017'!$J2802)</f>
        <v>0.16666666666666666</v>
      </c>
      <c r="L2802" s="13" t="s">
        <v>25</v>
      </c>
      <c r="M2802" s="13" t="s">
        <v>26</v>
      </c>
      <c r="N2802" s="13" t="s">
        <v>2107</v>
      </c>
      <c r="O2802" s="13" t="s">
        <v>201</v>
      </c>
      <c r="P2802" s="13">
        <v>8701</v>
      </c>
      <c r="Q2802" s="13" t="s">
        <v>40</v>
      </c>
      <c r="R2802" s="13" t="s">
        <v>5165</v>
      </c>
      <c r="S2802" s="13" t="s">
        <v>61</v>
      </c>
      <c r="T2802" s="13" t="s">
        <v>110</v>
      </c>
      <c r="U2802" s="13" t="s">
        <v>5166</v>
      </c>
      <c r="V2802" s="15">
        <v>45</v>
      </c>
      <c r="W2802" s="13">
        <v>3</v>
      </c>
      <c r="X2802" s="13">
        <v>0</v>
      </c>
      <c r="Y2802" s="15">
        <v>4.95</v>
      </c>
    </row>
    <row r="2803" spans="1:25" x14ac:dyDescent="0.3">
      <c r="A2803" s="16">
        <v>8423</v>
      </c>
      <c r="B2803" s="16" t="s">
        <v>6007</v>
      </c>
      <c r="C2803" s="21">
        <f>1/COUNTIF(B:B,'Store Data - 2017'!$B2803)</f>
        <v>0.25</v>
      </c>
      <c r="D2803" s="17">
        <v>43020</v>
      </c>
      <c r="E2803" s="17">
        <v>43024</v>
      </c>
      <c r="F2803" s="22" t="str">
        <f>TEXT('Store Data - 2017'!$D2803,"mmmm")</f>
        <v>October</v>
      </c>
      <c r="G2803" s="22" t="str">
        <f>TEXT('Store Data - 2017'!$D2803,"dddd")</f>
        <v>Thursday</v>
      </c>
      <c r="H2803" s="16" t="s">
        <v>22</v>
      </c>
      <c r="I2803" s="16" t="s">
        <v>5845</v>
      </c>
      <c r="J2803" s="16" t="s">
        <v>5846</v>
      </c>
      <c r="K2803" s="21">
        <f>1/COUNTIF(J:J,'Store Data - 2017'!$J2803)</f>
        <v>0.16666666666666666</v>
      </c>
      <c r="L2803" s="16" t="s">
        <v>25</v>
      </c>
      <c r="M2803" s="16" t="s">
        <v>26</v>
      </c>
      <c r="N2803" s="16" t="s">
        <v>2107</v>
      </c>
      <c r="O2803" s="16" t="s">
        <v>201</v>
      </c>
      <c r="P2803" s="16">
        <v>8701</v>
      </c>
      <c r="Q2803" s="16" t="s">
        <v>40</v>
      </c>
      <c r="R2803" s="16" t="s">
        <v>6008</v>
      </c>
      <c r="S2803" s="16" t="s">
        <v>31</v>
      </c>
      <c r="T2803" s="16" t="s">
        <v>172</v>
      </c>
      <c r="U2803" s="16" t="s">
        <v>6009</v>
      </c>
      <c r="V2803" s="18">
        <v>17.899999999999999</v>
      </c>
      <c r="W2803" s="16">
        <v>5</v>
      </c>
      <c r="X2803" s="16">
        <v>0</v>
      </c>
      <c r="Y2803" s="18">
        <v>8.7710000000000008</v>
      </c>
    </row>
    <row r="2804" spans="1:25" x14ac:dyDescent="0.3">
      <c r="A2804" s="13">
        <v>8424</v>
      </c>
      <c r="B2804" s="13" t="s">
        <v>6007</v>
      </c>
      <c r="C2804" s="21">
        <f>1/COUNTIF(B:B,'Store Data - 2017'!$B2804)</f>
        <v>0.25</v>
      </c>
      <c r="D2804" s="14">
        <v>43020</v>
      </c>
      <c r="E2804" s="14">
        <v>43024</v>
      </c>
      <c r="F2804" s="22" t="str">
        <f>TEXT('Store Data - 2017'!$D2804,"mmmm")</f>
        <v>October</v>
      </c>
      <c r="G2804" s="22" t="str">
        <f>TEXT('Store Data - 2017'!$D2804,"dddd")</f>
        <v>Thursday</v>
      </c>
      <c r="H2804" s="13" t="s">
        <v>22</v>
      </c>
      <c r="I2804" s="13" t="s">
        <v>5845</v>
      </c>
      <c r="J2804" s="13" t="s">
        <v>5846</v>
      </c>
      <c r="K2804" s="21">
        <f>1/COUNTIF(J:J,'Store Data - 2017'!$J2804)</f>
        <v>0.16666666666666666</v>
      </c>
      <c r="L2804" s="13" t="s">
        <v>25</v>
      </c>
      <c r="M2804" s="13" t="s">
        <v>26</v>
      </c>
      <c r="N2804" s="13" t="s">
        <v>2107</v>
      </c>
      <c r="O2804" s="13" t="s">
        <v>201</v>
      </c>
      <c r="P2804" s="13">
        <v>8701</v>
      </c>
      <c r="Q2804" s="13" t="s">
        <v>40</v>
      </c>
      <c r="R2804" s="13" t="s">
        <v>5788</v>
      </c>
      <c r="S2804" s="13" t="s">
        <v>42</v>
      </c>
      <c r="T2804" s="13" t="s">
        <v>87</v>
      </c>
      <c r="U2804" s="13" t="s">
        <v>5789</v>
      </c>
      <c r="V2804" s="15">
        <v>40.479999999999997</v>
      </c>
      <c r="W2804" s="13">
        <v>2</v>
      </c>
      <c r="X2804" s="13">
        <v>0</v>
      </c>
      <c r="Y2804" s="15">
        <v>17.406400000000001</v>
      </c>
    </row>
    <row r="2805" spans="1:25" x14ac:dyDescent="0.3">
      <c r="A2805" s="16">
        <v>8425</v>
      </c>
      <c r="B2805" s="16" t="s">
        <v>6007</v>
      </c>
      <c r="C2805" s="21">
        <f>1/COUNTIF(B:B,'Store Data - 2017'!$B2805)</f>
        <v>0.25</v>
      </c>
      <c r="D2805" s="17">
        <v>43020</v>
      </c>
      <c r="E2805" s="17">
        <v>43024</v>
      </c>
      <c r="F2805" s="22" t="str">
        <f>TEXT('Store Data - 2017'!$D2805,"mmmm")</f>
        <v>October</v>
      </c>
      <c r="G2805" s="22" t="str">
        <f>TEXT('Store Data - 2017'!$D2805,"dddd")</f>
        <v>Thursday</v>
      </c>
      <c r="H2805" s="16" t="s">
        <v>22</v>
      </c>
      <c r="I2805" s="16" t="s">
        <v>5845</v>
      </c>
      <c r="J2805" s="16" t="s">
        <v>5846</v>
      </c>
      <c r="K2805" s="21">
        <f>1/COUNTIF(J:J,'Store Data - 2017'!$J2805)</f>
        <v>0.16666666666666666</v>
      </c>
      <c r="L2805" s="16" t="s">
        <v>25</v>
      </c>
      <c r="M2805" s="16" t="s">
        <v>26</v>
      </c>
      <c r="N2805" s="16" t="s">
        <v>2107</v>
      </c>
      <c r="O2805" s="16" t="s">
        <v>201</v>
      </c>
      <c r="P2805" s="16">
        <v>8701</v>
      </c>
      <c r="Q2805" s="16" t="s">
        <v>40</v>
      </c>
      <c r="R2805" s="16" t="s">
        <v>2637</v>
      </c>
      <c r="S2805" s="16" t="s">
        <v>42</v>
      </c>
      <c r="T2805" s="16" t="s">
        <v>425</v>
      </c>
      <c r="U2805" s="16" t="s">
        <v>2638</v>
      </c>
      <c r="V2805" s="18">
        <v>2154.9</v>
      </c>
      <c r="W2805" s="16">
        <v>5</v>
      </c>
      <c r="X2805" s="16">
        <v>0</v>
      </c>
      <c r="Y2805" s="18">
        <v>129.29400000000001</v>
      </c>
    </row>
    <row r="2806" spans="1:25" x14ac:dyDescent="0.3">
      <c r="A2806" s="13">
        <v>8428</v>
      </c>
      <c r="B2806" s="13" t="s">
        <v>6010</v>
      </c>
      <c r="C2806" s="21">
        <f>1/COUNTIF(B:B,'Store Data - 2017'!$B2806)</f>
        <v>1</v>
      </c>
      <c r="D2806" s="14">
        <v>43062</v>
      </c>
      <c r="E2806" s="14">
        <v>43064</v>
      </c>
      <c r="F2806" s="22" t="str">
        <f>TEXT('Store Data - 2017'!$D2806,"mmmm")</f>
        <v>November</v>
      </c>
      <c r="G2806" s="22" t="str">
        <f>TEXT('Store Data - 2017'!$D2806,"dddd")</f>
        <v>Thursday</v>
      </c>
      <c r="H2806" s="13" t="s">
        <v>80</v>
      </c>
      <c r="I2806" s="13" t="s">
        <v>1331</v>
      </c>
      <c r="J2806" s="13" t="s">
        <v>1332</v>
      </c>
      <c r="K2806" s="21">
        <f>1/COUNTIF(J:J,'Store Data - 2017'!$J2806)</f>
        <v>8.3333333333333329E-2</v>
      </c>
      <c r="L2806" s="13" t="s">
        <v>25</v>
      </c>
      <c r="M2806" s="13" t="s">
        <v>26</v>
      </c>
      <c r="N2806" s="13" t="s">
        <v>4444</v>
      </c>
      <c r="O2806" s="13" t="s">
        <v>76</v>
      </c>
      <c r="P2806" s="13">
        <v>48066</v>
      </c>
      <c r="Q2806" s="13" t="s">
        <v>51</v>
      </c>
      <c r="R2806" s="13" t="s">
        <v>1182</v>
      </c>
      <c r="S2806" s="13" t="s">
        <v>31</v>
      </c>
      <c r="T2806" s="13" t="s">
        <v>725</v>
      </c>
      <c r="U2806" s="13" t="s">
        <v>1183</v>
      </c>
      <c r="V2806" s="15">
        <v>4.3600000000000003</v>
      </c>
      <c r="W2806" s="13">
        <v>2</v>
      </c>
      <c r="X2806" s="13">
        <v>0</v>
      </c>
      <c r="Y2806" s="15">
        <v>0.1744</v>
      </c>
    </row>
    <row r="2807" spans="1:25" x14ac:dyDescent="0.3">
      <c r="A2807" s="16">
        <v>8429</v>
      </c>
      <c r="B2807" s="16" t="s">
        <v>6011</v>
      </c>
      <c r="C2807" s="21">
        <f>1/COUNTIF(B:B,'Store Data - 2017'!$B2807)</f>
        <v>1</v>
      </c>
      <c r="D2807" s="17">
        <v>43051</v>
      </c>
      <c r="E2807" s="17">
        <v>43055</v>
      </c>
      <c r="F2807" s="22" t="str">
        <f>TEXT('Store Data - 2017'!$D2807,"mmmm")</f>
        <v>November</v>
      </c>
      <c r="G2807" s="22" t="str">
        <f>TEXT('Store Data - 2017'!$D2807,"dddd")</f>
        <v>Sunday</v>
      </c>
      <c r="H2807" s="16" t="s">
        <v>22</v>
      </c>
      <c r="I2807" s="16" t="s">
        <v>333</v>
      </c>
      <c r="J2807" s="16" t="s">
        <v>334</v>
      </c>
      <c r="K2807" s="21">
        <f>1/COUNTIF(J:J,'Store Data - 2017'!$J2807)</f>
        <v>0.125</v>
      </c>
      <c r="L2807" s="16" t="s">
        <v>57</v>
      </c>
      <c r="M2807" s="16" t="s">
        <v>26</v>
      </c>
      <c r="N2807" s="16" t="s">
        <v>1624</v>
      </c>
      <c r="O2807" s="16" t="s">
        <v>157</v>
      </c>
      <c r="P2807" s="16">
        <v>85281</v>
      </c>
      <c r="Q2807" s="16" t="s">
        <v>120</v>
      </c>
      <c r="R2807" s="16" t="s">
        <v>2711</v>
      </c>
      <c r="S2807" s="16" t="s">
        <v>61</v>
      </c>
      <c r="T2807" s="16" t="s">
        <v>110</v>
      </c>
      <c r="U2807" s="16" t="s">
        <v>2712</v>
      </c>
      <c r="V2807" s="18">
        <v>62.351999999999997</v>
      </c>
      <c r="W2807" s="16">
        <v>6</v>
      </c>
      <c r="X2807" s="16">
        <v>0.2</v>
      </c>
      <c r="Y2807" s="18">
        <v>-10.9116</v>
      </c>
    </row>
    <row r="2808" spans="1:25" x14ac:dyDescent="0.3">
      <c r="A2808" s="13">
        <v>8432</v>
      </c>
      <c r="B2808" s="13" t="s">
        <v>6012</v>
      </c>
      <c r="C2808" s="21">
        <f>1/COUNTIF(B:B,'Store Data - 2017'!$B2808)</f>
        <v>1</v>
      </c>
      <c r="D2808" s="14">
        <v>43047</v>
      </c>
      <c r="E2808" s="14">
        <v>43052</v>
      </c>
      <c r="F2808" s="22" t="str">
        <f>TEXT('Store Data - 2017'!$D2808,"mmmm")</f>
        <v>November</v>
      </c>
      <c r="G2808" s="22" t="str">
        <f>TEXT('Store Data - 2017'!$D2808,"dddd")</f>
        <v>Wednesday</v>
      </c>
      <c r="H2808" s="13" t="s">
        <v>22</v>
      </c>
      <c r="I2808" s="13" t="s">
        <v>6013</v>
      </c>
      <c r="J2808" s="13" t="s">
        <v>6014</v>
      </c>
      <c r="K2808" s="21">
        <f>1/COUNTIF(J:J,'Store Data - 2017'!$J2808)</f>
        <v>1</v>
      </c>
      <c r="L2808" s="13" t="s">
        <v>57</v>
      </c>
      <c r="M2808" s="13" t="s">
        <v>26</v>
      </c>
      <c r="N2808" s="13" t="s">
        <v>2136</v>
      </c>
      <c r="O2808" s="13" t="s">
        <v>962</v>
      </c>
      <c r="P2808" s="13">
        <v>21215</v>
      </c>
      <c r="Q2808" s="13" t="s">
        <v>40</v>
      </c>
      <c r="R2808" s="13" t="s">
        <v>1306</v>
      </c>
      <c r="S2808" s="13" t="s">
        <v>42</v>
      </c>
      <c r="T2808" s="13" t="s">
        <v>87</v>
      </c>
      <c r="U2808" s="13" t="s">
        <v>1307</v>
      </c>
      <c r="V2808" s="15">
        <v>274.2</v>
      </c>
      <c r="W2808" s="13">
        <v>10</v>
      </c>
      <c r="X2808" s="13">
        <v>0</v>
      </c>
      <c r="Y2808" s="15">
        <v>112.422</v>
      </c>
    </row>
    <row r="2809" spans="1:25" x14ac:dyDescent="0.3">
      <c r="A2809" s="16">
        <v>8440</v>
      </c>
      <c r="B2809" s="16" t="s">
        <v>6015</v>
      </c>
      <c r="C2809" s="21">
        <f>1/COUNTIF(B:B,'Store Data - 2017'!$B2809)</f>
        <v>1</v>
      </c>
      <c r="D2809" s="17">
        <v>42808</v>
      </c>
      <c r="E2809" s="17">
        <v>42811</v>
      </c>
      <c r="F2809" s="22" t="str">
        <f>TEXT('Store Data - 2017'!$D2809,"mmmm")</f>
        <v>March</v>
      </c>
      <c r="G2809" s="22" t="str">
        <f>TEXT('Store Data - 2017'!$D2809,"dddd")</f>
        <v>Tuesday</v>
      </c>
      <c r="H2809" s="16" t="s">
        <v>35</v>
      </c>
      <c r="I2809" s="16" t="s">
        <v>5385</v>
      </c>
      <c r="J2809" s="16" t="s">
        <v>5386</v>
      </c>
      <c r="K2809" s="21">
        <f>1/COUNTIF(J:J,'Store Data - 2017'!$J2809)</f>
        <v>0.5</v>
      </c>
      <c r="L2809" s="16" t="s">
        <v>57</v>
      </c>
      <c r="M2809" s="16" t="s">
        <v>26</v>
      </c>
      <c r="N2809" s="16" t="s">
        <v>94</v>
      </c>
      <c r="O2809" s="16" t="s">
        <v>59</v>
      </c>
      <c r="P2809" s="16">
        <v>60623</v>
      </c>
      <c r="Q2809" s="16" t="s">
        <v>51</v>
      </c>
      <c r="R2809" s="16" t="s">
        <v>5675</v>
      </c>
      <c r="S2809" s="16" t="s">
        <v>61</v>
      </c>
      <c r="T2809" s="16" t="s">
        <v>62</v>
      </c>
      <c r="U2809" s="16" t="s">
        <v>5676</v>
      </c>
      <c r="V2809" s="18">
        <v>49.616</v>
      </c>
      <c r="W2809" s="16">
        <v>2</v>
      </c>
      <c r="X2809" s="16">
        <v>0.2</v>
      </c>
      <c r="Y2809" s="18">
        <v>4.9615999999999998</v>
      </c>
    </row>
    <row r="2810" spans="1:25" x14ac:dyDescent="0.3">
      <c r="A2810" s="13">
        <v>8442</v>
      </c>
      <c r="B2810" s="13" t="s">
        <v>6016</v>
      </c>
      <c r="C2810" s="21">
        <f>1/COUNTIF(B:B,'Store Data - 2017'!$B2810)</f>
        <v>1</v>
      </c>
      <c r="D2810" s="14">
        <v>42861</v>
      </c>
      <c r="E2810" s="14">
        <v>42865</v>
      </c>
      <c r="F2810" s="22" t="str">
        <f>TEXT('Store Data - 2017'!$D2810,"mmmm")</f>
        <v>May</v>
      </c>
      <c r="G2810" s="22" t="str">
        <f>TEXT('Store Data - 2017'!$D2810,"dddd")</f>
        <v>Saturday</v>
      </c>
      <c r="H2810" s="13" t="s">
        <v>22</v>
      </c>
      <c r="I2810" s="13" t="s">
        <v>2659</v>
      </c>
      <c r="J2810" s="13" t="s">
        <v>2660</v>
      </c>
      <c r="K2810" s="21">
        <f>1/COUNTIF(J:J,'Store Data - 2017'!$J2810)</f>
        <v>0.25</v>
      </c>
      <c r="L2810" s="13" t="s">
        <v>25</v>
      </c>
      <c r="M2810" s="13" t="s">
        <v>26</v>
      </c>
      <c r="N2810" s="13" t="s">
        <v>1429</v>
      </c>
      <c r="O2810" s="13" t="s">
        <v>157</v>
      </c>
      <c r="P2810" s="13">
        <v>85705</v>
      </c>
      <c r="Q2810" s="13" t="s">
        <v>120</v>
      </c>
      <c r="R2810" s="13" t="s">
        <v>3513</v>
      </c>
      <c r="S2810" s="13" t="s">
        <v>31</v>
      </c>
      <c r="T2810" s="13" t="s">
        <v>32</v>
      </c>
      <c r="U2810" s="13" t="s">
        <v>3514</v>
      </c>
      <c r="V2810" s="15">
        <v>84.415999999999997</v>
      </c>
      <c r="W2810" s="13">
        <v>4</v>
      </c>
      <c r="X2810" s="13">
        <v>0.2</v>
      </c>
      <c r="Y2810" s="15">
        <v>27.435199999999998</v>
      </c>
    </row>
    <row r="2811" spans="1:25" x14ac:dyDescent="0.3">
      <c r="A2811" s="16">
        <v>8446</v>
      </c>
      <c r="B2811" s="16" t="s">
        <v>6017</v>
      </c>
      <c r="C2811" s="21">
        <f>1/COUNTIF(B:B,'Store Data - 2017'!$B2811)</f>
        <v>0.16666666666666666</v>
      </c>
      <c r="D2811" s="17">
        <v>43031</v>
      </c>
      <c r="E2811" s="17">
        <v>43032</v>
      </c>
      <c r="F2811" s="22" t="str">
        <f>TEXT('Store Data - 2017'!$D2811,"mmmm")</f>
        <v>October</v>
      </c>
      <c r="G2811" s="22" t="str">
        <f>TEXT('Store Data - 2017'!$D2811,"dddd")</f>
        <v>Monday</v>
      </c>
      <c r="H2811" s="16" t="s">
        <v>80</v>
      </c>
      <c r="I2811" s="16" t="s">
        <v>1664</v>
      </c>
      <c r="J2811" s="16" t="s">
        <v>1665</v>
      </c>
      <c r="K2811" s="21">
        <f>1/COUNTIF(J:J,'Store Data - 2017'!$J2811)</f>
        <v>8.3333333333333329E-2</v>
      </c>
      <c r="L2811" s="16" t="s">
        <v>57</v>
      </c>
      <c r="M2811" s="16" t="s">
        <v>26</v>
      </c>
      <c r="N2811" s="16" t="s">
        <v>4848</v>
      </c>
      <c r="O2811" s="16" t="s">
        <v>396</v>
      </c>
      <c r="P2811" s="16">
        <v>2920</v>
      </c>
      <c r="Q2811" s="16" t="s">
        <v>40</v>
      </c>
      <c r="R2811" s="16" t="s">
        <v>3278</v>
      </c>
      <c r="S2811" s="16" t="s">
        <v>42</v>
      </c>
      <c r="T2811" s="16" t="s">
        <v>251</v>
      </c>
      <c r="U2811" s="16" t="s">
        <v>3279</v>
      </c>
      <c r="V2811" s="18">
        <v>240.744</v>
      </c>
      <c r="W2811" s="16">
        <v>4</v>
      </c>
      <c r="X2811" s="16">
        <v>0.3</v>
      </c>
      <c r="Y2811" s="18">
        <v>-13.7568</v>
      </c>
    </row>
    <row r="2812" spans="1:25" x14ac:dyDescent="0.3">
      <c r="A2812" s="13">
        <v>8447</v>
      </c>
      <c r="B2812" s="13" t="s">
        <v>6017</v>
      </c>
      <c r="C2812" s="21">
        <f>1/COUNTIF(B:B,'Store Data - 2017'!$B2812)</f>
        <v>0.16666666666666666</v>
      </c>
      <c r="D2812" s="14">
        <v>43031</v>
      </c>
      <c r="E2812" s="14">
        <v>43032</v>
      </c>
      <c r="F2812" s="22" t="str">
        <f>TEXT('Store Data - 2017'!$D2812,"mmmm")</f>
        <v>October</v>
      </c>
      <c r="G2812" s="22" t="str">
        <f>TEXT('Store Data - 2017'!$D2812,"dddd")</f>
        <v>Monday</v>
      </c>
      <c r="H2812" s="13" t="s">
        <v>80</v>
      </c>
      <c r="I2812" s="13" t="s">
        <v>1664</v>
      </c>
      <c r="J2812" s="13" t="s">
        <v>1665</v>
      </c>
      <c r="K2812" s="21">
        <f>1/COUNTIF(J:J,'Store Data - 2017'!$J2812)</f>
        <v>8.3333333333333329E-2</v>
      </c>
      <c r="L2812" s="13" t="s">
        <v>57</v>
      </c>
      <c r="M2812" s="13" t="s">
        <v>26</v>
      </c>
      <c r="N2812" s="13" t="s">
        <v>4848</v>
      </c>
      <c r="O2812" s="13" t="s">
        <v>396</v>
      </c>
      <c r="P2812" s="13">
        <v>2920</v>
      </c>
      <c r="Q2812" s="13" t="s">
        <v>40</v>
      </c>
      <c r="R2812" s="13" t="s">
        <v>2900</v>
      </c>
      <c r="S2812" s="13" t="s">
        <v>42</v>
      </c>
      <c r="T2812" s="13" t="s">
        <v>87</v>
      </c>
      <c r="U2812" s="13" t="s">
        <v>2901</v>
      </c>
      <c r="V2812" s="15">
        <v>35</v>
      </c>
      <c r="W2812" s="13">
        <v>4</v>
      </c>
      <c r="X2812" s="13">
        <v>0</v>
      </c>
      <c r="Y2812" s="15">
        <v>14.7</v>
      </c>
    </row>
    <row r="2813" spans="1:25" x14ac:dyDescent="0.3">
      <c r="A2813" s="16">
        <v>8448</v>
      </c>
      <c r="B2813" s="16" t="s">
        <v>6017</v>
      </c>
      <c r="C2813" s="21">
        <f>1/COUNTIF(B:B,'Store Data - 2017'!$B2813)</f>
        <v>0.16666666666666666</v>
      </c>
      <c r="D2813" s="17">
        <v>43031</v>
      </c>
      <c r="E2813" s="17">
        <v>43032</v>
      </c>
      <c r="F2813" s="22" t="str">
        <f>TEXT('Store Data - 2017'!$D2813,"mmmm")</f>
        <v>October</v>
      </c>
      <c r="G2813" s="22" t="str">
        <f>TEXT('Store Data - 2017'!$D2813,"dddd")</f>
        <v>Monday</v>
      </c>
      <c r="H2813" s="16" t="s">
        <v>80</v>
      </c>
      <c r="I2813" s="16" t="s">
        <v>1664</v>
      </c>
      <c r="J2813" s="16" t="s">
        <v>1665</v>
      </c>
      <c r="K2813" s="21">
        <f>1/COUNTIF(J:J,'Store Data - 2017'!$J2813)</f>
        <v>8.3333333333333329E-2</v>
      </c>
      <c r="L2813" s="16" t="s">
        <v>57</v>
      </c>
      <c r="M2813" s="16" t="s">
        <v>26</v>
      </c>
      <c r="N2813" s="16" t="s">
        <v>4848</v>
      </c>
      <c r="O2813" s="16" t="s">
        <v>396</v>
      </c>
      <c r="P2813" s="16">
        <v>2920</v>
      </c>
      <c r="Q2813" s="16" t="s">
        <v>40</v>
      </c>
      <c r="R2813" s="16" t="s">
        <v>6018</v>
      </c>
      <c r="S2813" s="16" t="s">
        <v>42</v>
      </c>
      <c r="T2813" s="16" t="s">
        <v>87</v>
      </c>
      <c r="U2813" s="16" t="s">
        <v>6019</v>
      </c>
      <c r="V2813" s="18">
        <v>210.68</v>
      </c>
      <c r="W2813" s="16">
        <v>2</v>
      </c>
      <c r="X2813" s="16">
        <v>0</v>
      </c>
      <c r="Y2813" s="18">
        <v>50.563200000000002</v>
      </c>
    </row>
    <row r="2814" spans="1:25" x14ac:dyDescent="0.3">
      <c r="A2814" s="13">
        <v>8449</v>
      </c>
      <c r="B2814" s="13" t="s">
        <v>6017</v>
      </c>
      <c r="C2814" s="21">
        <f>1/COUNTIF(B:B,'Store Data - 2017'!$B2814)</f>
        <v>0.16666666666666666</v>
      </c>
      <c r="D2814" s="14">
        <v>43031</v>
      </c>
      <c r="E2814" s="14">
        <v>43032</v>
      </c>
      <c r="F2814" s="22" t="str">
        <f>TEXT('Store Data - 2017'!$D2814,"mmmm")</f>
        <v>October</v>
      </c>
      <c r="G2814" s="22" t="str">
        <f>TEXT('Store Data - 2017'!$D2814,"dddd")</f>
        <v>Monday</v>
      </c>
      <c r="H2814" s="13" t="s">
        <v>80</v>
      </c>
      <c r="I2814" s="13" t="s">
        <v>1664</v>
      </c>
      <c r="J2814" s="13" t="s">
        <v>1665</v>
      </c>
      <c r="K2814" s="21">
        <f>1/COUNTIF(J:J,'Store Data - 2017'!$J2814)</f>
        <v>8.3333333333333329E-2</v>
      </c>
      <c r="L2814" s="13" t="s">
        <v>57</v>
      </c>
      <c r="M2814" s="13" t="s">
        <v>26</v>
      </c>
      <c r="N2814" s="13" t="s">
        <v>4848</v>
      </c>
      <c r="O2814" s="13" t="s">
        <v>396</v>
      </c>
      <c r="P2814" s="13">
        <v>2920</v>
      </c>
      <c r="Q2814" s="13" t="s">
        <v>40</v>
      </c>
      <c r="R2814" s="13" t="s">
        <v>378</v>
      </c>
      <c r="S2814" s="13" t="s">
        <v>42</v>
      </c>
      <c r="T2814" s="13" t="s">
        <v>251</v>
      </c>
      <c r="U2814" s="13" t="s">
        <v>379</v>
      </c>
      <c r="V2814" s="15">
        <v>637.89599999999996</v>
      </c>
      <c r="W2814" s="13">
        <v>3</v>
      </c>
      <c r="X2814" s="13">
        <v>0.3</v>
      </c>
      <c r="Y2814" s="15">
        <v>-127.5792</v>
      </c>
    </row>
    <row r="2815" spans="1:25" x14ac:dyDescent="0.3">
      <c r="A2815" s="16">
        <v>8450</v>
      </c>
      <c r="B2815" s="16" t="s">
        <v>6017</v>
      </c>
      <c r="C2815" s="21">
        <f>1/COUNTIF(B:B,'Store Data - 2017'!$B2815)</f>
        <v>0.16666666666666666</v>
      </c>
      <c r="D2815" s="17">
        <v>43031</v>
      </c>
      <c r="E2815" s="17">
        <v>43032</v>
      </c>
      <c r="F2815" s="22" t="str">
        <f>TEXT('Store Data - 2017'!$D2815,"mmmm")</f>
        <v>October</v>
      </c>
      <c r="G2815" s="22" t="str">
        <f>TEXT('Store Data - 2017'!$D2815,"dddd")</f>
        <v>Monday</v>
      </c>
      <c r="H2815" s="16" t="s">
        <v>80</v>
      </c>
      <c r="I2815" s="16" t="s">
        <v>1664</v>
      </c>
      <c r="J2815" s="16" t="s">
        <v>1665</v>
      </c>
      <c r="K2815" s="21">
        <f>1/COUNTIF(J:J,'Store Data - 2017'!$J2815)</f>
        <v>8.3333333333333329E-2</v>
      </c>
      <c r="L2815" s="16" t="s">
        <v>57</v>
      </c>
      <c r="M2815" s="16" t="s">
        <v>26</v>
      </c>
      <c r="N2815" s="16" t="s">
        <v>4848</v>
      </c>
      <c r="O2815" s="16" t="s">
        <v>396</v>
      </c>
      <c r="P2815" s="16">
        <v>2920</v>
      </c>
      <c r="Q2815" s="16" t="s">
        <v>40</v>
      </c>
      <c r="R2815" s="16" t="s">
        <v>414</v>
      </c>
      <c r="S2815" s="16" t="s">
        <v>31</v>
      </c>
      <c r="T2815" s="16" t="s">
        <v>32</v>
      </c>
      <c r="U2815" s="16" t="s">
        <v>415</v>
      </c>
      <c r="V2815" s="18">
        <v>43.44</v>
      </c>
      <c r="W2815" s="16">
        <v>8</v>
      </c>
      <c r="X2815" s="16">
        <v>0</v>
      </c>
      <c r="Y2815" s="18">
        <v>21.285599999999999</v>
      </c>
    </row>
    <row r="2816" spans="1:25" x14ac:dyDescent="0.3">
      <c r="A2816" s="13">
        <v>8451</v>
      </c>
      <c r="B2816" s="13" t="s">
        <v>6017</v>
      </c>
      <c r="C2816" s="21">
        <f>1/COUNTIF(B:B,'Store Data - 2017'!$B2816)</f>
        <v>0.16666666666666666</v>
      </c>
      <c r="D2816" s="14">
        <v>43031</v>
      </c>
      <c r="E2816" s="14">
        <v>43032</v>
      </c>
      <c r="F2816" s="22" t="str">
        <f>TEXT('Store Data - 2017'!$D2816,"mmmm")</f>
        <v>October</v>
      </c>
      <c r="G2816" s="22" t="str">
        <f>TEXT('Store Data - 2017'!$D2816,"dddd")</f>
        <v>Monday</v>
      </c>
      <c r="H2816" s="13" t="s">
        <v>80</v>
      </c>
      <c r="I2816" s="13" t="s">
        <v>1664</v>
      </c>
      <c r="J2816" s="13" t="s">
        <v>1665</v>
      </c>
      <c r="K2816" s="21">
        <f>1/COUNTIF(J:J,'Store Data - 2017'!$J2816)</f>
        <v>8.3333333333333329E-2</v>
      </c>
      <c r="L2816" s="13" t="s">
        <v>57</v>
      </c>
      <c r="M2816" s="13" t="s">
        <v>26</v>
      </c>
      <c r="N2816" s="13" t="s">
        <v>4848</v>
      </c>
      <c r="O2816" s="13" t="s">
        <v>396</v>
      </c>
      <c r="P2816" s="13">
        <v>2920</v>
      </c>
      <c r="Q2816" s="13" t="s">
        <v>40</v>
      </c>
      <c r="R2816" s="13" t="s">
        <v>3724</v>
      </c>
      <c r="S2816" s="13" t="s">
        <v>31</v>
      </c>
      <c r="T2816" s="13" t="s">
        <v>190</v>
      </c>
      <c r="U2816" s="13" t="s">
        <v>3725</v>
      </c>
      <c r="V2816" s="15">
        <v>2.2200000000000002</v>
      </c>
      <c r="W2816" s="13">
        <v>1</v>
      </c>
      <c r="X2816" s="13">
        <v>0</v>
      </c>
      <c r="Y2816" s="15">
        <v>0.66600000000000004</v>
      </c>
    </row>
    <row r="2817" spans="1:25" x14ac:dyDescent="0.3">
      <c r="A2817" s="16">
        <v>8457</v>
      </c>
      <c r="B2817" s="16" t="s">
        <v>6020</v>
      </c>
      <c r="C2817" s="21">
        <f>1/COUNTIF(B:B,'Store Data - 2017'!$B2817)</f>
        <v>0.5</v>
      </c>
      <c r="D2817" s="17">
        <v>42883</v>
      </c>
      <c r="E2817" s="17">
        <v>42888</v>
      </c>
      <c r="F2817" s="22" t="str">
        <f>TEXT('Store Data - 2017'!$D2817,"mmmm")</f>
        <v>May</v>
      </c>
      <c r="G2817" s="22" t="str">
        <f>TEXT('Store Data - 2017'!$D2817,"dddd")</f>
        <v>Sunday</v>
      </c>
      <c r="H2817" s="16" t="s">
        <v>35</v>
      </c>
      <c r="I2817" s="16" t="s">
        <v>722</v>
      </c>
      <c r="J2817" s="16" t="s">
        <v>723</v>
      </c>
      <c r="K2817" s="21">
        <f>1/COUNTIF(J:J,'Store Data - 2017'!$J2817)</f>
        <v>0.16666666666666666</v>
      </c>
      <c r="L2817" s="16" t="s">
        <v>57</v>
      </c>
      <c r="M2817" s="16" t="s">
        <v>26</v>
      </c>
      <c r="N2817" s="16" t="s">
        <v>94</v>
      </c>
      <c r="O2817" s="16" t="s">
        <v>59</v>
      </c>
      <c r="P2817" s="16">
        <v>60653</v>
      </c>
      <c r="Q2817" s="16" t="s">
        <v>51</v>
      </c>
      <c r="R2817" s="16" t="s">
        <v>2086</v>
      </c>
      <c r="S2817" s="16" t="s">
        <v>42</v>
      </c>
      <c r="T2817" s="16" t="s">
        <v>43</v>
      </c>
      <c r="U2817" s="16" t="s">
        <v>5286</v>
      </c>
      <c r="V2817" s="18">
        <v>106.869</v>
      </c>
      <c r="W2817" s="16">
        <v>3</v>
      </c>
      <c r="X2817" s="16">
        <v>0.3</v>
      </c>
      <c r="Y2817" s="18">
        <v>-29.007300000000001</v>
      </c>
    </row>
    <row r="2818" spans="1:25" x14ac:dyDescent="0.3">
      <c r="A2818" s="13">
        <v>8458</v>
      </c>
      <c r="B2818" s="13" t="s">
        <v>6020</v>
      </c>
      <c r="C2818" s="21">
        <f>1/COUNTIF(B:B,'Store Data - 2017'!$B2818)</f>
        <v>0.5</v>
      </c>
      <c r="D2818" s="14">
        <v>42883</v>
      </c>
      <c r="E2818" s="14">
        <v>42888</v>
      </c>
      <c r="F2818" s="22" t="str">
        <f>TEXT('Store Data - 2017'!$D2818,"mmmm")</f>
        <v>May</v>
      </c>
      <c r="G2818" s="22" t="str">
        <f>TEXT('Store Data - 2017'!$D2818,"dddd")</f>
        <v>Sunday</v>
      </c>
      <c r="H2818" s="13" t="s">
        <v>35</v>
      </c>
      <c r="I2818" s="13" t="s">
        <v>722</v>
      </c>
      <c r="J2818" s="13" t="s">
        <v>723</v>
      </c>
      <c r="K2818" s="21">
        <f>1/COUNTIF(J:J,'Store Data - 2017'!$J2818)</f>
        <v>0.16666666666666666</v>
      </c>
      <c r="L2818" s="13" t="s">
        <v>57</v>
      </c>
      <c r="M2818" s="13" t="s">
        <v>26</v>
      </c>
      <c r="N2818" s="13" t="s">
        <v>94</v>
      </c>
      <c r="O2818" s="13" t="s">
        <v>59</v>
      </c>
      <c r="P2818" s="13">
        <v>60653</v>
      </c>
      <c r="Q2818" s="13" t="s">
        <v>51</v>
      </c>
      <c r="R2818" s="13" t="s">
        <v>1488</v>
      </c>
      <c r="S2818" s="13" t="s">
        <v>31</v>
      </c>
      <c r="T2818" s="13" t="s">
        <v>84</v>
      </c>
      <c r="U2818" s="13" t="s">
        <v>627</v>
      </c>
      <c r="V2818" s="15">
        <v>3.5640000000000001</v>
      </c>
      <c r="W2818" s="13">
        <v>3</v>
      </c>
      <c r="X2818" s="13">
        <v>0.8</v>
      </c>
      <c r="Y2818" s="15">
        <v>-6.2370000000000001</v>
      </c>
    </row>
    <row r="2819" spans="1:25" x14ac:dyDescent="0.3">
      <c r="A2819" s="16">
        <v>8470</v>
      </c>
      <c r="B2819" s="16" t="s">
        <v>6021</v>
      </c>
      <c r="C2819" s="21">
        <f>1/COUNTIF(B:B,'Store Data - 2017'!$B2819)</f>
        <v>0.25</v>
      </c>
      <c r="D2819" s="17">
        <v>42848</v>
      </c>
      <c r="E2819" s="17">
        <v>42852</v>
      </c>
      <c r="F2819" s="22" t="str">
        <f>TEXT('Store Data - 2017'!$D2819,"mmmm")</f>
        <v>April</v>
      </c>
      <c r="G2819" s="22" t="str">
        <f>TEXT('Store Data - 2017'!$D2819,"dddd")</f>
        <v>Sunday</v>
      </c>
      <c r="H2819" s="16" t="s">
        <v>22</v>
      </c>
      <c r="I2819" s="16" t="s">
        <v>124</v>
      </c>
      <c r="J2819" s="16" t="s">
        <v>125</v>
      </c>
      <c r="K2819" s="21">
        <f>1/COUNTIF(J:J,'Store Data - 2017'!$J2819)</f>
        <v>0.125</v>
      </c>
      <c r="L2819" s="16" t="s">
        <v>48</v>
      </c>
      <c r="M2819" s="16" t="s">
        <v>26</v>
      </c>
      <c r="N2819" s="16" t="s">
        <v>6022</v>
      </c>
      <c r="O2819" s="16" t="s">
        <v>227</v>
      </c>
      <c r="P2819" s="16">
        <v>37042</v>
      </c>
      <c r="Q2819" s="16" t="s">
        <v>29</v>
      </c>
      <c r="R2819" s="16" t="s">
        <v>424</v>
      </c>
      <c r="S2819" s="16" t="s">
        <v>42</v>
      </c>
      <c r="T2819" s="16" t="s">
        <v>425</v>
      </c>
      <c r="U2819" s="16" t="s">
        <v>426</v>
      </c>
      <c r="V2819" s="18">
        <v>387.13600000000002</v>
      </c>
      <c r="W2819" s="16">
        <v>4</v>
      </c>
      <c r="X2819" s="16">
        <v>0.2</v>
      </c>
      <c r="Y2819" s="18">
        <v>-14.5176</v>
      </c>
    </row>
    <row r="2820" spans="1:25" x14ac:dyDescent="0.3">
      <c r="A2820" s="13">
        <v>8471</v>
      </c>
      <c r="B2820" s="13" t="s">
        <v>6021</v>
      </c>
      <c r="C2820" s="21">
        <f>1/COUNTIF(B:B,'Store Data - 2017'!$B2820)</f>
        <v>0.25</v>
      </c>
      <c r="D2820" s="14">
        <v>42848</v>
      </c>
      <c r="E2820" s="14">
        <v>42852</v>
      </c>
      <c r="F2820" s="22" t="str">
        <f>TEXT('Store Data - 2017'!$D2820,"mmmm")</f>
        <v>April</v>
      </c>
      <c r="G2820" s="22" t="str">
        <f>TEXT('Store Data - 2017'!$D2820,"dddd")</f>
        <v>Sunday</v>
      </c>
      <c r="H2820" s="13" t="s">
        <v>22</v>
      </c>
      <c r="I2820" s="13" t="s">
        <v>124</v>
      </c>
      <c r="J2820" s="13" t="s">
        <v>125</v>
      </c>
      <c r="K2820" s="21">
        <f>1/COUNTIF(J:J,'Store Data - 2017'!$J2820)</f>
        <v>0.125</v>
      </c>
      <c r="L2820" s="13" t="s">
        <v>48</v>
      </c>
      <c r="M2820" s="13" t="s">
        <v>26</v>
      </c>
      <c r="N2820" s="13" t="s">
        <v>6022</v>
      </c>
      <c r="O2820" s="13" t="s">
        <v>227</v>
      </c>
      <c r="P2820" s="13">
        <v>37042</v>
      </c>
      <c r="Q2820" s="13" t="s">
        <v>29</v>
      </c>
      <c r="R2820" s="13" t="s">
        <v>2446</v>
      </c>
      <c r="S2820" s="13" t="s">
        <v>61</v>
      </c>
      <c r="T2820" s="13" t="s">
        <v>110</v>
      </c>
      <c r="U2820" s="13" t="s">
        <v>2447</v>
      </c>
      <c r="V2820" s="15">
        <v>45.408000000000001</v>
      </c>
      <c r="W2820" s="13">
        <v>2</v>
      </c>
      <c r="X2820" s="13">
        <v>0.2</v>
      </c>
      <c r="Y2820" s="15">
        <v>11.919600000000001</v>
      </c>
    </row>
    <row r="2821" spans="1:25" x14ac:dyDescent="0.3">
      <c r="A2821" s="16">
        <v>8472</v>
      </c>
      <c r="B2821" s="16" t="s">
        <v>6021</v>
      </c>
      <c r="C2821" s="21">
        <f>1/COUNTIF(B:B,'Store Data - 2017'!$B2821)</f>
        <v>0.25</v>
      </c>
      <c r="D2821" s="17">
        <v>42848</v>
      </c>
      <c r="E2821" s="17">
        <v>42852</v>
      </c>
      <c r="F2821" s="22" t="str">
        <f>TEXT('Store Data - 2017'!$D2821,"mmmm")</f>
        <v>April</v>
      </c>
      <c r="G2821" s="22" t="str">
        <f>TEXT('Store Data - 2017'!$D2821,"dddd")</f>
        <v>Sunday</v>
      </c>
      <c r="H2821" s="16" t="s">
        <v>22</v>
      </c>
      <c r="I2821" s="16" t="s">
        <v>124</v>
      </c>
      <c r="J2821" s="16" t="s">
        <v>125</v>
      </c>
      <c r="K2821" s="21">
        <f>1/COUNTIF(J:J,'Store Data - 2017'!$J2821)</f>
        <v>0.125</v>
      </c>
      <c r="L2821" s="16" t="s">
        <v>48</v>
      </c>
      <c r="M2821" s="16" t="s">
        <v>26</v>
      </c>
      <c r="N2821" s="16" t="s">
        <v>6022</v>
      </c>
      <c r="O2821" s="16" t="s">
        <v>227</v>
      </c>
      <c r="P2821" s="16">
        <v>37042</v>
      </c>
      <c r="Q2821" s="16" t="s">
        <v>29</v>
      </c>
      <c r="R2821" s="16" t="s">
        <v>3245</v>
      </c>
      <c r="S2821" s="16" t="s">
        <v>42</v>
      </c>
      <c r="T2821" s="16" t="s">
        <v>87</v>
      </c>
      <c r="U2821" s="16" t="s">
        <v>3246</v>
      </c>
      <c r="V2821" s="18">
        <v>77.951999999999998</v>
      </c>
      <c r="W2821" s="16">
        <v>3</v>
      </c>
      <c r="X2821" s="16">
        <v>0.2</v>
      </c>
      <c r="Y2821" s="18">
        <v>-11.6928</v>
      </c>
    </row>
    <row r="2822" spans="1:25" x14ac:dyDescent="0.3">
      <c r="A2822" s="13">
        <v>8473</v>
      </c>
      <c r="B2822" s="13" t="s">
        <v>6021</v>
      </c>
      <c r="C2822" s="21">
        <f>1/COUNTIF(B:B,'Store Data - 2017'!$B2822)</f>
        <v>0.25</v>
      </c>
      <c r="D2822" s="14">
        <v>42848</v>
      </c>
      <c r="E2822" s="14">
        <v>42852</v>
      </c>
      <c r="F2822" s="22" t="str">
        <f>TEXT('Store Data - 2017'!$D2822,"mmmm")</f>
        <v>April</v>
      </c>
      <c r="G2822" s="22" t="str">
        <f>TEXT('Store Data - 2017'!$D2822,"dddd")</f>
        <v>Sunday</v>
      </c>
      <c r="H2822" s="13" t="s">
        <v>22</v>
      </c>
      <c r="I2822" s="13" t="s">
        <v>124</v>
      </c>
      <c r="J2822" s="13" t="s">
        <v>125</v>
      </c>
      <c r="K2822" s="21">
        <f>1/COUNTIF(J:J,'Store Data - 2017'!$J2822)</f>
        <v>0.125</v>
      </c>
      <c r="L2822" s="13" t="s">
        <v>48</v>
      </c>
      <c r="M2822" s="13" t="s">
        <v>26</v>
      </c>
      <c r="N2822" s="13" t="s">
        <v>6022</v>
      </c>
      <c r="O2822" s="13" t="s">
        <v>227</v>
      </c>
      <c r="P2822" s="13">
        <v>37042</v>
      </c>
      <c r="Q2822" s="13" t="s">
        <v>29</v>
      </c>
      <c r="R2822" s="13" t="s">
        <v>2465</v>
      </c>
      <c r="S2822" s="13" t="s">
        <v>31</v>
      </c>
      <c r="T2822" s="13" t="s">
        <v>113</v>
      </c>
      <c r="U2822" s="13" t="s">
        <v>2466</v>
      </c>
      <c r="V2822" s="15">
        <v>3</v>
      </c>
      <c r="W2822" s="13">
        <v>1</v>
      </c>
      <c r="X2822" s="13">
        <v>0.2</v>
      </c>
      <c r="Y2822" s="15">
        <v>1.05</v>
      </c>
    </row>
    <row r="2823" spans="1:25" x14ac:dyDescent="0.3">
      <c r="A2823" s="16">
        <v>8475</v>
      </c>
      <c r="B2823" s="16" t="s">
        <v>6023</v>
      </c>
      <c r="C2823" s="21">
        <f>1/COUNTIF(B:B,'Store Data - 2017'!$B2823)</f>
        <v>0.5</v>
      </c>
      <c r="D2823" s="17">
        <v>42834</v>
      </c>
      <c r="E2823" s="17">
        <v>42839</v>
      </c>
      <c r="F2823" s="22" t="str">
        <f>TEXT('Store Data - 2017'!$D2823,"mmmm")</f>
        <v>April</v>
      </c>
      <c r="G2823" s="22" t="str">
        <f>TEXT('Store Data - 2017'!$D2823,"dddd")</f>
        <v>Sunday</v>
      </c>
      <c r="H2823" s="16" t="s">
        <v>22</v>
      </c>
      <c r="I2823" s="16" t="s">
        <v>4540</v>
      </c>
      <c r="J2823" s="16" t="s">
        <v>4541</v>
      </c>
      <c r="K2823" s="21">
        <f>1/COUNTIF(J:J,'Store Data - 2017'!$J2823)</f>
        <v>0.33333333333333331</v>
      </c>
      <c r="L2823" s="16" t="s">
        <v>57</v>
      </c>
      <c r="M2823" s="16" t="s">
        <v>26</v>
      </c>
      <c r="N2823" s="16" t="s">
        <v>6024</v>
      </c>
      <c r="O2823" s="16" t="s">
        <v>39</v>
      </c>
      <c r="P2823" s="16">
        <v>17403</v>
      </c>
      <c r="Q2823" s="16" t="s">
        <v>40</v>
      </c>
      <c r="R2823" s="16" t="s">
        <v>390</v>
      </c>
      <c r="S2823" s="16" t="s">
        <v>31</v>
      </c>
      <c r="T2823" s="16" t="s">
        <v>84</v>
      </c>
      <c r="U2823" s="16" t="s">
        <v>391</v>
      </c>
      <c r="V2823" s="18">
        <v>37.896000000000001</v>
      </c>
      <c r="W2823" s="16">
        <v>4</v>
      </c>
      <c r="X2823" s="16">
        <v>0.7</v>
      </c>
      <c r="Y2823" s="18">
        <v>-29.053599999999999</v>
      </c>
    </row>
    <row r="2824" spans="1:25" x14ac:dyDescent="0.3">
      <c r="A2824" s="13">
        <v>8476</v>
      </c>
      <c r="B2824" s="13" t="s">
        <v>6023</v>
      </c>
      <c r="C2824" s="21">
        <f>1/COUNTIF(B:B,'Store Data - 2017'!$B2824)</f>
        <v>0.5</v>
      </c>
      <c r="D2824" s="14">
        <v>42834</v>
      </c>
      <c r="E2824" s="14">
        <v>42839</v>
      </c>
      <c r="F2824" s="22" t="str">
        <f>TEXT('Store Data - 2017'!$D2824,"mmmm")</f>
        <v>April</v>
      </c>
      <c r="G2824" s="22" t="str">
        <f>TEXT('Store Data - 2017'!$D2824,"dddd")</f>
        <v>Sunday</v>
      </c>
      <c r="H2824" s="13" t="s">
        <v>22</v>
      </c>
      <c r="I2824" s="13" t="s">
        <v>4540</v>
      </c>
      <c r="J2824" s="13" t="s">
        <v>4541</v>
      </c>
      <c r="K2824" s="21">
        <f>1/COUNTIF(J:J,'Store Data - 2017'!$J2824)</f>
        <v>0.33333333333333331</v>
      </c>
      <c r="L2824" s="13" t="s">
        <v>57</v>
      </c>
      <c r="M2824" s="13" t="s">
        <v>26</v>
      </c>
      <c r="N2824" s="13" t="s">
        <v>6024</v>
      </c>
      <c r="O2824" s="13" t="s">
        <v>39</v>
      </c>
      <c r="P2824" s="13">
        <v>17403</v>
      </c>
      <c r="Q2824" s="13" t="s">
        <v>40</v>
      </c>
      <c r="R2824" s="13" t="s">
        <v>4760</v>
      </c>
      <c r="S2824" s="13" t="s">
        <v>31</v>
      </c>
      <c r="T2824" s="13" t="s">
        <v>32</v>
      </c>
      <c r="U2824" s="13" t="s">
        <v>4761</v>
      </c>
      <c r="V2824" s="15">
        <v>65.584000000000003</v>
      </c>
      <c r="W2824" s="13">
        <v>2</v>
      </c>
      <c r="X2824" s="13">
        <v>0.2</v>
      </c>
      <c r="Y2824" s="15">
        <v>23.7742</v>
      </c>
    </row>
    <row r="2825" spans="1:25" x14ac:dyDescent="0.3">
      <c r="A2825" s="16">
        <v>8477</v>
      </c>
      <c r="B2825" s="16" t="s">
        <v>6025</v>
      </c>
      <c r="C2825" s="21">
        <f>1/COUNTIF(B:B,'Store Data - 2017'!$B2825)</f>
        <v>1</v>
      </c>
      <c r="D2825" s="17">
        <v>43035</v>
      </c>
      <c r="E2825" s="17">
        <v>43040</v>
      </c>
      <c r="F2825" s="22" t="str">
        <f>TEXT('Store Data - 2017'!$D2825,"mmmm")</f>
        <v>October</v>
      </c>
      <c r="G2825" s="22" t="str">
        <f>TEXT('Store Data - 2017'!$D2825,"dddd")</f>
        <v>Friday</v>
      </c>
      <c r="H2825" s="16" t="s">
        <v>22</v>
      </c>
      <c r="I2825" s="16" t="s">
        <v>706</v>
      </c>
      <c r="J2825" s="16" t="s">
        <v>707</v>
      </c>
      <c r="K2825" s="21">
        <f>1/COUNTIF(J:J,'Store Data - 2017'!$J2825)</f>
        <v>0.33333333333333331</v>
      </c>
      <c r="L2825" s="16" t="s">
        <v>48</v>
      </c>
      <c r="M2825" s="16" t="s">
        <v>26</v>
      </c>
      <c r="N2825" s="16" t="s">
        <v>3486</v>
      </c>
      <c r="O2825" s="16" t="s">
        <v>157</v>
      </c>
      <c r="P2825" s="16">
        <v>85204</v>
      </c>
      <c r="Q2825" s="16" t="s">
        <v>120</v>
      </c>
      <c r="R2825" s="16" t="s">
        <v>4475</v>
      </c>
      <c r="S2825" s="16" t="s">
        <v>31</v>
      </c>
      <c r="T2825" s="16" t="s">
        <v>32</v>
      </c>
      <c r="U2825" s="16" t="s">
        <v>4476</v>
      </c>
      <c r="V2825" s="18">
        <v>44.783999999999999</v>
      </c>
      <c r="W2825" s="16">
        <v>1</v>
      </c>
      <c r="X2825" s="16">
        <v>0.2</v>
      </c>
      <c r="Y2825" s="18">
        <v>16.234200000000001</v>
      </c>
    </row>
    <row r="2826" spans="1:25" x14ac:dyDescent="0.3">
      <c r="A2826" s="13">
        <v>8479</v>
      </c>
      <c r="B2826" s="13" t="s">
        <v>6026</v>
      </c>
      <c r="C2826" s="21">
        <f>1/COUNTIF(B:B,'Store Data - 2017'!$B2826)</f>
        <v>1</v>
      </c>
      <c r="D2826" s="14">
        <v>43087</v>
      </c>
      <c r="E2826" s="14">
        <v>43093</v>
      </c>
      <c r="F2826" s="22" t="str">
        <f>TEXT('Store Data - 2017'!$D2826,"mmmm")</f>
        <v>December</v>
      </c>
      <c r="G2826" s="22" t="str">
        <f>TEXT('Store Data - 2017'!$D2826,"dddd")</f>
        <v>Monday</v>
      </c>
      <c r="H2826" s="13" t="s">
        <v>22</v>
      </c>
      <c r="I2826" s="13" t="s">
        <v>4370</v>
      </c>
      <c r="J2826" s="13" t="s">
        <v>4371</v>
      </c>
      <c r="K2826" s="21">
        <f>1/COUNTIF(J:J,'Store Data - 2017'!$J2826)</f>
        <v>9.0909090909090912E-2</v>
      </c>
      <c r="L2826" s="13" t="s">
        <v>48</v>
      </c>
      <c r="M2826" s="13" t="s">
        <v>26</v>
      </c>
      <c r="N2826" s="13" t="s">
        <v>133</v>
      </c>
      <c r="O2826" s="13" t="s">
        <v>134</v>
      </c>
      <c r="P2826" s="13">
        <v>94110</v>
      </c>
      <c r="Q2826" s="13" t="s">
        <v>120</v>
      </c>
      <c r="R2826" s="13" t="s">
        <v>6027</v>
      </c>
      <c r="S2826" s="13" t="s">
        <v>31</v>
      </c>
      <c r="T2826" s="13" t="s">
        <v>146</v>
      </c>
      <c r="U2826" s="13" t="s">
        <v>6028</v>
      </c>
      <c r="V2826" s="15">
        <v>5.76</v>
      </c>
      <c r="W2826" s="13">
        <v>2</v>
      </c>
      <c r="X2826" s="13">
        <v>0</v>
      </c>
      <c r="Y2826" s="15">
        <v>1.6704000000000001</v>
      </c>
    </row>
    <row r="2827" spans="1:25" x14ac:dyDescent="0.3">
      <c r="A2827" s="16">
        <v>8483</v>
      </c>
      <c r="B2827" s="16" t="s">
        <v>6029</v>
      </c>
      <c r="C2827" s="21">
        <f>1/COUNTIF(B:B,'Store Data - 2017'!$B2827)</f>
        <v>1</v>
      </c>
      <c r="D2827" s="17">
        <v>42777</v>
      </c>
      <c r="E2827" s="17">
        <v>42781</v>
      </c>
      <c r="F2827" s="22" t="str">
        <f>TEXT('Store Data - 2017'!$D2827,"mmmm")</f>
        <v>February</v>
      </c>
      <c r="G2827" s="22" t="str">
        <f>TEXT('Store Data - 2017'!$D2827,"dddd")</f>
        <v>Saturday</v>
      </c>
      <c r="H2827" s="16" t="s">
        <v>22</v>
      </c>
      <c r="I2827" s="16" t="s">
        <v>333</v>
      </c>
      <c r="J2827" s="16" t="s">
        <v>334</v>
      </c>
      <c r="K2827" s="21">
        <f>1/COUNTIF(J:J,'Store Data - 2017'!$J2827)</f>
        <v>0.125</v>
      </c>
      <c r="L2827" s="16" t="s">
        <v>57</v>
      </c>
      <c r="M2827" s="16" t="s">
        <v>26</v>
      </c>
      <c r="N2827" s="16" t="s">
        <v>126</v>
      </c>
      <c r="O2827" s="16" t="s">
        <v>127</v>
      </c>
      <c r="P2827" s="16">
        <v>10024</v>
      </c>
      <c r="Q2827" s="16" t="s">
        <v>40</v>
      </c>
      <c r="R2827" s="16" t="s">
        <v>622</v>
      </c>
      <c r="S2827" s="16" t="s">
        <v>31</v>
      </c>
      <c r="T2827" s="16" t="s">
        <v>113</v>
      </c>
      <c r="U2827" s="16" t="s">
        <v>623</v>
      </c>
      <c r="V2827" s="18">
        <v>20.7</v>
      </c>
      <c r="W2827" s="16">
        <v>2</v>
      </c>
      <c r="X2827" s="16">
        <v>0</v>
      </c>
      <c r="Y2827" s="18">
        <v>9.9359999999999999</v>
      </c>
    </row>
    <row r="2828" spans="1:25" x14ac:dyDescent="0.3">
      <c r="A2828" s="13">
        <v>8485</v>
      </c>
      <c r="B2828" s="13" t="s">
        <v>6030</v>
      </c>
      <c r="C2828" s="21">
        <f>1/COUNTIF(B:B,'Store Data - 2017'!$B2828)</f>
        <v>1</v>
      </c>
      <c r="D2828" s="14">
        <v>43002</v>
      </c>
      <c r="E2828" s="14">
        <v>43002</v>
      </c>
      <c r="F2828" s="22" t="str">
        <f>TEXT('Store Data - 2017'!$D2828,"mmmm")</f>
        <v>September</v>
      </c>
      <c r="G2828" s="22" t="str">
        <f>TEXT('Store Data - 2017'!$D2828,"dddd")</f>
        <v>Sunday</v>
      </c>
      <c r="H2828" s="13" t="s">
        <v>760</v>
      </c>
      <c r="I2828" s="13" t="s">
        <v>6031</v>
      </c>
      <c r="J2828" s="13" t="s">
        <v>6032</v>
      </c>
      <c r="K2828" s="21">
        <f>1/COUNTIF(J:J,'Store Data - 2017'!$J2828)</f>
        <v>1</v>
      </c>
      <c r="L2828" s="13" t="s">
        <v>25</v>
      </c>
      <c r="M2828" s="13" t="s">
        <v>26</v>
      </c>
      <c r="N2828" s="13" t="s">
        <v>432</v>
      </c>
      <c r="O2828" s="13" t="s">
        <v>433</v>
      </c>
      <c r="P2828" s="13">
        <v>98115</v>
      </c>
      <c r="Q2828" s="13" t="s">
        <v>120</v>
      </c>
      <c r="R2828" s="13" t="s">
        <v>731</v>
      </c>
      <c r="S2828" s="13" t="s">
        <v>42</v>
      </c>
      <c r="T2828" s="13" t="s">
        <v>87</v>
      </c>
      <c r="U2828" s="13" t="s">
        <v>732</v>
      </c>
      <c r="V2828" s="15">
        <v>199.8</v>
      </c>
      <c r="W2828" s="13">
        <v>10</v>
      </c>
      <c r="X2828" s="13">
        <v>0</v>
      </c>
      <c r="Y2828" s="15">
        <v>71.927999999999997</v>
      </c>
    </row>
    <row r="2829" spans="1:25" x14ac:dyDescent="0.3">
      <c r="A2829" s="16">
        <v>8486</v>
      </c>
      <c r="B2829" s="16" t="s">
        <v>6033</v>
      </c>
      <c r="C2829" s="21">
        <f>1/COUNTIF(B:B,'Store Data - 2017'!$B2829)</f>
        <v>0.33333333333333331</v>
      </c>
      <c r="D2829" s="17">
        <v>42821</v>
      </c>
      <c r="E2829" s="17">
        <v>42825</v>
      </c>
      <c r="F2829" s="22" t="str">
        <f>TEXT('Store Data - 2017'!$D2829,"mmmm")</f>
        <v>March</v>
      </c>
      <c r="G2829" s="22" t="str">
        <f>TEXT('Store Data - 2017'!$D2829,"dddd")</f>
        <v>Monday</v>
      </c>
      <c r="H2829" s="16" t="s">
        <v>22</v>
      </c>
      <c r="I2829" s="16" t="s">
        <v>6034</v>
      </c>
      <c r="J2829" s="16" t="s">
        <v>6035</v>
      </c>
      <c r="K2829" s="21">
        <f>1/COUNTIF(J:J,'Store Data - 2017'!$J2829)</f>
        <v>0.33333333333333331</v>
      </c>
      <c r="L2829" s="16" t="s">
        <v>48</v>
      </c>
      <c r="M2829" s="16" t="s">
        <v>26</v>
      </c>
      <c r="N2829" s="16" t="s">
        <v>2100</v>
      </c>
      <c r="O2829" s="16" t="s">
        <v>134</v>
      </c>
      <c r="P2829" s="16">
        <v>93727</v>
      </c>
      <c r="Q2829" s="16" t="s">
        <v>120</v>
      </c>
      <c r="R2829" s="16" t="s">
        <v>3726</v>
      </c>
      <c r="S2829" s="16" t="s">
        <v>31</v>
      </c>
      <c r="T2829" s="16" t="s">
        <v>32</v>
      </c>
      <c r="U2829" s="16" t="s">
        <v>3727</v>
      </c>
      <c r="V2829" s="18">
        <v>45.68</v>
      </c>
      <c r="W2829" s="16">
        <v>2</v>
      </c>
      <c r="X2829" s="16">
        <v>0</v>
      </c>
      <c r="Y2829" s="18">
        <v>21.012799999999999</v>
      </c>
    </row>
    <row r="2830" spans="1:25" x14ac:dyDescent="0.3">
      <c r="A2830" s="13">
        <v>8487</v>
      </c>
      <c r="B2830" s="13" t="s">
        <v>6033</v>
      </c>
      <c r="C2830" s="21">
        <f>1/COUNTIF(B:B,'Store Data - 2017'!$B2830)</f>
        <v>0.33333333333333331</v>
      </c>
      <c r="D2830" s="14">
        <v>42821</v>
      </c>
      <c r="E2830" s="14">
        <v>42825</v>
      </c>
      <c r="F2830" s="22" t="str">
        <f>TEXT('Store Data - 2017'!$D2830,"mmmm")</f>
        <v>March</v>
      </c>
      <c r="G2830" s="22" t="str">
        <f>TEXT('Store Data - 2017'!$D2830,"dddd")</f>
        <v>Monday</v>
      </c>
      <c r="H2830" s="13" t="s">
        <v>22</v>
      </c>
      <c r="I2830" s="13" t="s">
        <v>6034</v>
      </c>
      <c r="J2830" s="13" t="s">
        <v>6035</v>
      </c>
      <c r="K2830" s="21">
        <f>1/COUNTIF(J:J,'Store Data - 2017'!$J2830)</f>
        <v>0.33333333333333331</v>
      </c>
      <c r="L2830" s="13" t="s">
        <v>48</v>
      </c>
      <c r="M2830" s="13" t="s">
        <v>26</v>
      </c>
      <c r="N2830" s="13" t="s">
        <v>2100</v>
      </c>
      <c r="O2830" s="13" t="s">
        <v>134</v>
      </c>
      <c r="P2830" s="13">
        <v>93727</v>
      </c>
      <c r="Q2830" s="13" t="s">
        <v>120</v>
      </c>
      <c r="R2830" s="13" t="s">
        <v>2052</v>
      </c>
      <c r="S2830" s="13" t="s">
        <v>31</v>
      </c>
      <c r="T2830" s="13" t="s">
        <v>32</v>
      </c>
      <c r="U2830" s="13" t="s">
        <v>2053</v>
      </c>
      <c r="V2830" s="15">
        <v>110.96</v>
      </c>
      <c r="W2830" s="13">
        <v>2</v>
      </c>
      <c r="X2830" s="13">
        <v>0</v>
      </c>
      <c r="Y2830" s="15">
        <v>53.260800000000003</v>
      </c>
    </row>
    <row r="2831" spans="1:25" x14ac:dyDescent="0.3">
      <c r="A2831" s="16">
        <v>8488</v>
      </c>
      <c r="B2831" s="16" t="s">
        <v>6033</v>
      </c>
      <c r="C2831" s="21">
        <f>1/COUNTIF(B:B,'Store Data - 2017'!$B2831)</f>
        <v>0.33333333333333331</v>
      </c>
      <c r="D2831" s="17">
        <v>42821</v>
      </c>
      <c r="E2831" s="17">
        <v>42825</v>
      </c>
      <c r="F2831" s="22" t="str">
        <f>TEXT('Store Data - 2017'!$D2831,"mmmm")</f>
        <v>March</v>
      </c>
      <c r="G2831" s="22" t="str">
        <f>TEXT('Store Data - 2017'!$D2831,"dddd")</f>
        <v>Monday</v>
      </c>
      <c r="H2831" s="16" t="s">
        <v>22</v>
      </c>
      <c r="I2831" s="16" t="s">
        <v>6034</v>
      </c>
      <c r="J2831" s="16" t="s">
        <v>6035</v>
      </c>
      <c r="K2831" s="21">
        <f>1/COUNTIF(J:J,'Store Data - 2017'!$J2831)</f>
        <v>0.33333333333333331</v>
      </c>
      <c r="L2831" s="16" t="s">
        <v>48</v>
      </c>
      <c r="M2831" s="16" t="s">
        <v>26</v>
      </c>
      <c r="N2831" s="16" t="s">
        <v>2100</v>
      </c>
      <c r="O2831" s="16" t="s">
        <v>134</v>
      </c>
      <c r="P2831" s="16">
        <v>93727</v>
      </c>
      <c r="Q2831" s="16" t="s">
        <v>120</v>
      </c>
      <c r="R2831" s="16" t="s">
        <v>4600</v>
      </c>
      <c r="S2831" s="16" t="s">
        <v>31</v>
      </c>
      <c r="T2831" s="16" t="s">
        <v>32</v>
      </c>
      <c r="U2831" s="16" t="s">
        <v>4601</v>
      </c>
      <c r="V2831" s="18">
        <v>11.94</v>
      </c>
      <c r="W2831" s="16">
        <v>3</v>
      </c>
      <c r="X2831" s="16">
        <v>0</v>
      </c>
      <c r="Y2831" s="18">
        <v>5.97</v>
      </c>
    </row>
    <row r="2832" spans="1:25" x14ac:dyDescent="0.3">
      <c r="A2832" s="13">
        <v>8492</v>
      </c>
      <c r="B2832" s="13" t="s">
        <v>6036</v>
      </c>
      <c r="C2832" s="21">
        <f>1/COUNTIF(B:B,'Store Data - 2017'!$B2832)</f>
        <v>1</v>
      </c>
      <c r="D2832" s="14">
        <v>42923</v>
      </c>
      <c r="E2832" s="14">
        <v>42927</v>
      </c>
      <c r="F2832" s="22" t="str">
        <f>TEXT('Store Data - 2017'!$D2832,"mmmm")</f>
        <v>July</v>
      </c>
      <c r="G2832" s="22" t="str">
        <f>TEXT('Store Data - 2017'!$D2832,"dddd")</f>
        <v>Friday</v>
      </c>
      <c r="H2832" s="13" t="s">
        <v>22</v>
      </c>
      <c r="I2832" s="13" t="s">
        <v>677</v>
      </c>
      <c r="J2832" s="13" t="s">
        <v>678</v>
      </c>
      <c r="K2832" s="21">
        <f>1/COUNTIF(J:J,'Store Data - 2017'!$J2832)</f>
        <v>0.16666666666666666</v>
      </c>
      <c r="L2832" s="13" t="s">
        <v>25</v>
      </c>
      <c r="M2832" s="13" t="s">
        <v>26</v>
      </c>
      <c r="N2832" s="13" t="s">
        <v>452</v>
      </c>
      <c r="O2832" s="13" t="s">
        <v>134</v>
      </c>
      <c r="P2832" s="13">
        <v>90049</v>
      </c>
      <c r="Q2832" s="13" t="s">
        <v>120</v>
      </c>
      <c r="R2832" s="13" t="s">
        <v>6037</v>
      </c>
      <c r="S2832" s="13" t="s">
        <v>31</v>
      </c>
      <c r="T2832" s="13" t="s">
        <v>172</v>
      </c>
      <c r="U2832" s="13" t="s">
        <v>6038</v>
      </c>
      <c r="V2832" s="15">
        <v>5.94</v>
      </c>
      <c r="W2832" s="13">
        <v>3</v>
      </c>
      <c r="X2832" s="13">
        <v>0</v>
      </c>
      <c r="Y2832" s="15">
        <v>0.1188</v>
      </c>
    </row>
    <row r="2833" spans="1:25" x14ac:dyDescent="0.3">
      <c r="A2833" s="16">
        <v>8514</v>
      </c>
      <c r="B2833" s="16" t="s">
        <v>6039</v>
      </c>
      <c r="C2833" s="21">
        <f>1/COUNTIF(B:B,'Store Data - 2017'!$B2833)</f>
        <v>1</v>
      </c>
      <c r="D2833" s="17">
        <v>42891</v>
      </c>
      <c r="E2833" s="17">
        <v>42895</v>
      </c>
      <c r="F2833" s="22" t="str">
        <f>TEXT('Store Data - 2017'!$D2833,"mmmm")</f>
        <v>June</v>
      </c>
      <c r="G2833" s="22" t="str">
        <f>TEXT('Store Data - 2017'!$D2833,"dddd")</f>
        <v>Monday</v>
      </c>
      <c r="H2833" s="16" t="s">
        <v>22</v>
      </c>
      <c r="I2833" s="16" t="s">
        <v>1159</v>
      </c>
      <c r="J2833" s="16" t="s">
        <v>1160</v>
      </c>
      <c r="K2833" s="21">
        <f>1/COUNTIF(J:J,'Store Data - 2017'!$J2833)</f>
        <v>0.25</v>
      </c>
      <c r="L2833" s="16" t="s">
        <v>57</v>
      </c>
      <c r="M2833" s="16" t="s">
        <v>26</v>
      </c>
      <c r="N2833" s="16" t="s">
        <v>2819</v>
      </c>
      <c r="O2833" s="16" t="s">
        <v>68</v>
      </c>
      <c r="P2833" s="16">
        <v>32839</v>
      </c>
      <c r="Q2833" s="16" t="s">
        <v>29</v>
      </c>
      <c r="R2833" s="16" t="s">
        <v>2291</v>
      </c>
      <c r="S2833" s="16" t="s">
        <v>31</v>
      </c>
      <c r="T2833" s="16" t="s">
        <v>32</v>
      </c>
      <c r="U2833" s="16" t="s">
        <v>2292</v>
      </c>
      <c r="V2833" s="18">
        <v>20.736000000000001</v>
      </c>
      <c r="W2833" s="16">
        <v>4</v>
      </c>
      <c r="X2833" s="16">
        <v>0.2</v>
      </c>
      <c r="Y2833" s="18">
        <v>7.2576000000000001</v>
      </c>
    </row>
    <row r="2834" spans="1:25" x14ac:dyDescent="0.3">
      <c r="A2834" s="13">
        <v>8518</v>
      </c>
      <c r="B2834" s="13" t="s">
        <v>6040</v>
      </c>
      <c r="C2834" s="21">
        <f>1/COUNTIF(B:B,'Store Data - 2017'!$B2834)</f>
        <v>1</v>
      </c>
      <c r="D2834" s="14">
        <v>42890</v>
      </c>
      <c r="E2834" s="14">
        <v>42893</v>
      </c>
      <c r="F2834" s="22" t="str">
        <f>TEXT('Store Data - 2017'!$D2834,"mmmm")</f>
        <v>June</v>
      </c>
      <c r="G2834" s="22" t="str">
        <f>TEXT('Store Data - 2017'!$D2834,"dddd")</f>
        <v>Sunday</v>
      </c>
      <c r="H2834" s="13" t="s">
        <v>35</v>
      </c>
      <c r="I2834" s="13" t="s">
        <v>5958</v>
      </c>
      <c r="J2834" s="13" t="s">
        <v>5959</v>
      </c>
      <c r="K2834" s="21">
        <f>1/COUNTIF(J:J,'Store Data - 2017'!$J2834)</f>
        <v>0.5</v>
      </c>
      <c r="L2834" s="13" t="s">
        <v>25</v>
      </c>
      <c r="M2834" s="13" t="s">
        <v>26</v>
      </c>
      <c r="N2834" s="13" t="s">
        <v>6041</v>
      </c>
      <c r="O2834" s="13" t="s">
        <v>50</v>
      </c>
      <c r="P2834" s="13">
        <v>75034</v>
      </c>
      <c r="Q2834" s="13" t="s">
        <v>51</v>
      </c>
      <c r="R2834" s="13" t="s">
        <v>4229</v>
      </c>
      <c r="S2834" s="13" t="s">
        <v>42</v>
      </c>
      <c r="T2834" s="13" t="s">
        <v>87</v>
      </c>
      <c r="U2834" s="13" t="s">
        <v>4230</v>
      </c>
      <c r="V2834" s="15">
        <v>30.335999999999999</v>
      </c>
      <c r="W2834" s="13">
        <v>6</v>
      </c>
      <c r="X2834" s="13">
        <v>0.6</v>
      </c>
      <c r="Y2834" s="15">
        <v>-17.443200000000001</v>
      </c>
    </row>
    <row r="2835" spans="1:25" x14ac:dyDescent="0.3">
      <c r="A2835" s="16">
        <v>8519</v>
      </c>
      <c r="B2835" s="16" t="s">
        <v>6042</v>
      </c>
      <c r="C2835" s="21">
        <f>1/COUNTIF(B:B,'Store Data - 2017'!$B2835)</f>
        <v>0.33333333333333331</v>
      </c>
      <c r="D2835" s="17">
        <v>43073</v>
      </c>
      <c r="E2835" s="17">
        <v>43079</v>
      </c>
      <c r="F2835" s="22" t="str">
        <f>TEXT('Store Data - 2017'!$D2835,"mmmm")</f>
        <v>December</v>
      </c>
      <c r="G2835" s="22" t="str">
        <f>TEXT('Store Data - 2017'!$D2835,"dddd")</f>
        <v>Monday</v>
      </c>
      <c r="H2835" s="16" t="s">
        <v>22</v>
      </c>
      <c r="I2835" s="16" t="s">
        <v>4835</v>
      </c>
      <c r="J2835" s="16" t="s">
        <v>4836</v>
      </c>
      <c r="K2835" s="21">
        <f>1/COUNTIF(J:J,'Store Data - 2017'!$J2835)</f>
        <v>0.1</v>
      </c>
      <c r="L2835" s="16" t="s">
        <v>25</v>
      </c>
      <c r="M2835" s="16" t="s">
        <v>26</v>
      </c>
      <c r="N2835" s="16" t="s">
        <v>2047</v>
      </c>
      <c r="O2835" s="16" t="s">
        <v>201</v>
      </c>
      <c r="P2835" s="16">
        <v>7501</v>
      </c>
      <c r="Q2835" s="16" t="s">
        <v>40</v>
      </c>
      <c r="R2835" s="16" t="s">
        <v>6043</v>
      </c>
      <c r="S2835" s="16" t="s">
        <v>42</v>
      </c>
      <c r="T2835" s="16" t="s">
        <v>87</v>
      </c>
      <c r="U2835" s="16" t="s">
        <v>6044</v>
      </c>
      <c r="V2835" s="18">
        <v>12.99</v>
      </c>
      <c r="W2835" s="16">
        <v>1</v>
      </c>
      <c r="X2835" s="16">
        <v>0</v>
      </c>
      <c r="Y2835" s="18">
        <v>1.5588</v>
      </c>
    </row>
    <row r="2836" spans="1:25" x14ac:dyDescent="0.3">
      <c r="A2836" s="13">
        <v>8520</v>
      </c>
      <c r="B2836" s="13" t="s">
        <v>6042</v>
      </c>
      <c r="C2836" s="21">
        <f>1/COUNTIF(B:B,'Store Data - 2017'!$B2836)</f>
        <v>0.33333333333333331</v>
      </c>
      <c r="D2836" s="14">
        <v>43073</v>
      </c>
      <c r="E2836" s="14">
        <v>43079</v>
      </c>
      <c r="F2836" s="22" t="str">
        <f>TEXT('Store Data - 2017'!$D2836,"mmmm")</f>
        <v>December</v>
      </c>
      <c r="G2836" s="22" t="str">
        <f>TEXT('Store Data - 2017'!$D2836,"dddd")</f>
        <v>Monday</v>
      </c>
      <c r="H2836" s="13" t="s">
        <v>22</v>
      </c>
      <c r="I2836" s="13" t="s">
        <v>4835</v>
      </c>
      <c r="J2836" s="13" t="s">
        <v>4836</v>
      </c>
      <c r="K2836" s="21">
        <f>1/COUNTIF(J:J,'Store Data - 2017'!$J2836)</f>
        <v>0.1</v>
      </c>
      <c r="L2836" s="13" t="s">
        <v>25</v>
      </c>
      <c r="M2836" s="13" t="s">
        <v>26</v>
      </c>
      <c r="N2836" s="13" t="s">
        <v>2047</v>
      </c>
      <c r="O2836" s="13" t="s">
        <v>201</v>
      </c>
      <c r="P2836" s="13">
        <v>7501</v>
      </c>
      <c r="Q2836" s="13" t="s">
        <v>40</v>
      </c>
      <c r="R2836" s="13" t="s">
        <v>2932</v>
      </c>
      <c r="S2836" s="13" t="s">
        <v>42</v>
      </c>
      <c r="T2836" s="13" t="s">
        <v>43</v>
      </c>
      <c r="U2836" s="13" t="s">
        <v>2933</v>
      </c>
      <c r="V2836" s="15">
        <v>182.22</v>
      </c>
      <c r="W2836" s="13">
        <v>3</v>
      </c>
      <c r="X2836" s="13">
        <v>0</v>
      </c>
      <c r="Y2836" s="15">
        <v>45.555</v>
      </c>
    </row>
    <row r="2837" spans="1:25" x14ac:dyDescent="0.3">
      <c r="A2837" s="16">
        <v>8521</v>
      </c>
      <c r="B2837" s="16" t="s">
        <v>6042</v>
      </c>
      <c r="C2837" s="21">
        <f>1/COUNTIF(B:B,'Store Data - 2017'!$B2837)</f>
        <v>0.33333333333333331</v>
      </c>
      <c r="D2837" s="17">
        <v>43073</v>
      </c>
      <c r="E2837" s="17">
        <v>43079</v>
      </c>
      <c r="F2837" s="22" t="str">
        <f>TEXT('Store Data - 2017'!$D2837,"mmmm")</f>
        <v>December</v>
      </c>
      <c r="G2837" s="22" t="str">
        <f>TEXT('Store Data - 2017'!$D2837,"dddd")</f>
        <v>Monday</v>
      </c>
      <c r="H2837" s="16" t="s">
        <v>22</v>
      </c>
      <c r="I2837" s="16" t="s">
        <v>4835</v>
      </c>
      <c r="J2837" s="16" t="s">
        <v>4836</v>
      </c>
      <c r="K2837" s="21">
        <f>1/COUNTIF(J:J,'Store Data - 2017'!$J2837)</f>
        <v>0.1</v>
      </c>
      <c r="L2837" s="16" t="s">
        <v>25</v>
      </c>
      <c r="M2837" s="16" t="s">
        <v>26</v>
      </c>
      <c r="N2837" s="16" t="s">
        <v>2047</v>
      </c>
      <c r="O2837" s="16" t="s">
        <v>201</v>
      </c>
      <c r="P2837" s="16">
        <v>7501</v>
      </c>
      <c r="Q2837" s="16" t="s">
        <v>40</v>
      </c>
      <c r="R2837" s="16" t="s">
        <v>1261</v>
      </c>
      <c r="S2837" s="16" t="s">
        <v>42</v>
      </c>
      <c r="T2837" s="16" t="s">
        <v>43</v>
      </c>
      <c r="U2837" s="16" t="s">
        <v>1262</v>
      </c>
      <c r="V2837" s="18">
        <v>302.94</v>
      </c>
      <c r="W2837" s="16">
        <v>3</v>
      </c>
      <c r="X2837" s="16">
        <v>0</v>
      </c>
      <c r="Y2837" s="18">
        <v>18.176400000000001</v>
      </c>
    </row>
    <row r="2838" spans="1:25" x14ac:dyDescent="0.3">
      <c r="A2838" s="13">
        <v>8524</v>
      </c>
      <c r="B2838" s="13" t="s">
        <v>6045</v>
      </c>
      <c r="C2838" s="21">
        <f>1/COUNTIF(B:B,'Store Data - 2017'!$B2838)</f>
        <v>1</v>
      </c>
      <c r="D2838" s="14">
        <v>42999</v>
      </c>
      <c r="E2838" s="14">
        <v>43003</v>
      </c>
      <c r="F2838" s="22" t="str">
        <f>TEXT('Store Data - 2017'!$D2838,"mmmm")</f>
        <v>September</v>
      </c>
      <c r="G2838" s="22" t="str">
        <f>TEXT('Store Data - 2017'!$D2838,"dddd")</f>
        <v>Thursday</v>
      </c>
      <c r="H2838" s="13" t="s">
        <v>22</v>
      </c>
      <c r="I2838" s="13" t="s">
        <v>2659</v>
      </c>
      <c r="J2838" s="13" t="s">
        <v>2660</v>
      </c>
      <c r="K2838" s="21">
        <f>1/COUNTIF(J:J,'Store Data - 2017'!$J2838)</f>
        <v>0.25</v>
      </c>
      <c r="L2838" s="13" t="s">
        <v>25</v>
      </c>
      <c r="M2838" s="13" t="s">
        <v>26</v>
      </c>
      <c r="N2838" s="13" t="s">
        <v>133</v>
      </c>
      <c r="O2838" s="13" t="s">
        <v>134</v>
      </c>
      <c r="P2838" s="13">
        <v>94109</v>
      </c>
      <c r="Q2838" s="13" t="s">
        <v>120</v>
      </c>
      <c r="R2838" s="13" t="s">
        <v>2137</v>
      </c>
      <c r="S2838" s="13" t="s">
        <v>31</v>
      </c>
      <c r="T2838" s="13" t="s">
        <v>32</v>
      </c>
      <c r="U2838" s="13" t="s">
        <v>2138</v>
      </c>
      <c r="V2838" s="15">
        <v>55.86</v>
      </c>
      <c r="W2838" s="13">
        <v>7</v>
      </c>
      <c r="X2838" s="13">
        <v>0</v>
      </c>
      <c r="Y2838" s="15">
        <v>27.93</v>
      </c>
    </row>
    <row r="2839" spans="1:25" x14ac:dyDescent="0.3">
      <c r="A2839" s="16">
        <v>8525</v>
      </c>
      <c r="B2839" s="16" t="s">
        <v>6046</v>
      </c>
      <c r="C2839" s="21">
        <f>1/COUNTIF(B:B,'Store Data - 2017'!$B2839)</f>
        <v>0.2</v>
      </c>
      <c r="D2839" s="17">
        <v>42810</v>
      </c>
      <c r="E2839" s="17">
        <v>42810</v>
      </c>
      <c r="F2839" s="22" t="str">
        <f>TEXT('Store Data - 2017'!$D2839,"mmmm")</f>
        <v>March</v>
      </c>
      <c r="G2839" s="22" t="str">
        <f>TEXT('Store Data - 2017'!$D2839,"dddd")</f>
        <v>Thursday</v>
      </c>
      <c r="H2839" s="16" t="s">
        <v>760</v>
      </c>
      <c r="I2839" s="16" t="s">
        <v>3702</v>
      </c>
      <c r="J2839" s="16" t="s">
        <v>3703</v>
      </c>
      <c r="K2839" s="21">
        <f>1/COUNTIF(J:J,'Store Data - 2017'!$J2839)</f>
        <v>0.16666666666666666</v>
      </c>
      <c r="L2839" s="16" t="s">
        <v>25</v>
      </c>
      <c r="M2839" s="16" t="s">
        <v>26</v>
      </c>
      <c r="N2839" s="16" t="s">
        <v>165</v>
      </c>
      <c r="O2839" s="16" t="s">
        <v>166</v>
      </c>
      <c r="P2839" s="16">
        <v>43229</v>
      </c>
      <c r="Q2839" s="16" t="s">
        <v>40</v>
      </c>
      <c r="R2839" s="16" t="s">
        <v>6047</v>
      </c>
      <c r="S2839" s="16" t="s">
        <v>61</v>
      </c>
      <c r="T2839" s="16" t="s">
        <v>62</v>
      </c>
      <c r="U2839" s="16" t="s">
        <v>6048</v>
      </c>
      <c r="V2839" s="18">
        <v>44.375999999999998</v>
      </c>
      <c r="W2839" s="16">
        <v>2</v>
      </c>
      <c r="X2839" s="16">
        <v>0.4</v>
      </c>
      <c r="Y2839" s="18">
        <v>-7.3959999999999999</v>
      </c>
    </row>
    <row r="2840" spans="1:25" x14ac:dyDescent="0.3">
      <c r="A2840" s="13">
        <v>8526</v>
      </c>
      <c r="B2840" s="13" t="s">
        <v>6046</v>
      </c>
      <c r="C2840" s="21">
        <f>1/COUNTIF(B:B,'Store Data - 2017'!$B2840)</f>
        <v>0.2</v>
      </c>
      <c r="D2840" s="14">
        <v>42810</v>
      </c>
      <c r="E2840" s="14">
        <v>42810</v>
      </c>
      <c r="F2840" s="22" t="str">
        <f>TEXT('Store Data - 2017'!$D2840,"mmmm")</f>
        <v>March</v>
      </c>
      <c r="G2840" s="22" t="str">
        <f>TEXT('Store Data - 2017'!$D2840,"dddd")</f>
        <v>Thursday</v>
      </c>
      <c r="H2840" s="13" t="s">
        <v>760</v>
      </c>
      <c r="I2840" s="13" t="s">
        <v>3702</v>
      </c>
      <c r="J2840" s="13" t="s">
        <v>3703</v>
      </c>
      <c r="K2840" s="21">
        <f>1/COUNTIF(J:J,'Store Data - 2017'!$J2840)</f>
        <v>0.16666666666666666</v>
      </c>
      <c r="L2840" s="13" t="s">
        <v>25</v>
      </c>
      <c r="M2840" s="13" t="s">
        <v>26</v>
      </c>
      <c r="N2840" s="13" t="s">
        <v>165</v>
      </c>
      <c r="O2840" s="13" t="s">
        <v>166</v>
      </c>
      <c r="P2840" s="13">
        <v>43229</v>
      </c>
      <c r="Q2840" s="13" t="s">
        <v>40</v>
      </c>
      <c r="R2840" s="13" t="s">
        <v>6049</v>
      </c>
      <c r="S2840" s="13" t="s">
        <v>42</v>
      </c>
      <c r="T2840" s="13" t="s">
        <v>87</v>
      </c>
      <c r="U2840" s="13" t="s">
        <v>6050</v>
      </c>
      <c r="V2840" s="15">
        <v>51.264000000000003</v>
      </c>
      <c r="W2840" s="13">
        <v>6</v>
      </c>
      <c r="X2840" s="13">
        <v>0.2</v>
      </c>
      <c r="Y2840" s="15">
        <v>7.6896000000000004</v>
      </c>
    </row>
    <row r="2841" spans="1:25" x14ac:dyDescent="0.3">
      <c r="A2841" s="16">
        <v>8527</v>
      </c>
      <c r="B2841" s="16" t="s">
        <v>6046</v>
      </c>
      <c r="C2841" s="21">
        <f>1/COUNTIF(B:B,'Store Data - 2017'!$B2841)</f>
        <v>0.2</v>
      </c>
      <c r="D2841" s="17">
        <v>42810</v>
      </c>
      <c r="E2841" s="17">
        <v>42810</v>
      </c>
      <c r="F2841" s="22" t="str">
        <f>TEXT('Store Data - 2017'!$D2841,"mmmm")</f>
        <v>March</v>
      </c>
      <c r="G2841" s="22" t="str">
        <f>TEXT('Store Data - 2017'!$D2841,"dddd")</f>
        <v>Thursday</v>
      </c>
      <c r="H2841" s="16" t="s">
        <v>760</v>
      </c>
      <c r="I2841" s="16" t="s">
        <v>3702</v>
      </c>
      <c r="J2841" s="16" t="s">
        <v>3703</v>
      </c>
      <c r="K2841" s="21">
        <f>1/COUNTIF(J:J,'Store Data - 2017'!$J2841)</f>
        <v>0.16666666666666666</v>
      </c>
      <c r="L2841" s="16" t="s">
        <v>25</v>
      </c>
      <c r="M2841" s="16" t="s">
        <v>26</v>
      </c>
      <c r="N2841" s="16" t="s">
        <v>165</v>
      </c>
      <c r="O2841" s="16" t="s">
        <v>166</v>
      </c>
      <c r="P2841" s="16">
        <v>43229</v>
      </c>
      <c r="Q2841" s="16" t="s">
        <v>40</v>
      </c>
      <c r="R2841" s="16" t="s">
        <v>1228</v>
      </c>
      <c r="S2841" s="16" t="s">
        <v>31</v>
      </c>
      <c r="T2841" s="16" t="s">
        <v>84</v>
      </c>
      <c r="U2841" s="16" t="s">
        <v>1229</v>
      </c>
      <c r="V2841" s="18">
        <v>5.1929999999999996</v>
      </c>
      <c r="W2841" s="16">
        <v>3</v>
      </c>
      <c r="X2841" s="16">
        <v>0.7</v>
      </c>
      <c r="Y2841" s="18">
        <v>-3.4620000000000002</v>
      </c>
    </row>
    <row r="2842" spans="1:25" x14ac:dyDescent="0.3">
      <c r="A2842" s="13">
        <v>8528</v>
      </c>
      <c r="B2842" s="13" t="s">
        <v>6046</v>
      </c>
      <c r="C2842" s="21">
        <f>1/COUNTIF(B:B,'Store Data - 2017'!$B2842)</f>
        <v>0.2</v>
      </c>
      <c r="D2842" s="14">
        <v>42810</v>
      </c>
      <c r="E2842" s="14">
        <v>42810</v>
      </c>
      <c r="F2842" s="22" t="str">
        <f>TEXT('Store Data - 2017'!$D2842,"mmmm")</f>
        <v>March</v>
      </c>
      <c r="G2842" s="22" t="str">
        <f>TEXT('Store Data - 2017'!$D2842,"dddd")</f>
        <v>Thursday</v>
      </c>
      <c r="H2842" s="13" t="s">
        <v>760</v>
      </c>
      <c r="I2842" s="13" t="s">
        <v>3702</v>
      </c>
      <c r="J2842" s="13" t="s">
        <v>3703</v>
      </c>
      <c r="K2842" s="21">
        <f>1/COUNTIF(J:J,'Store Data - 2017'!$J2842)</f>
        <v>0.16666666666666666</v>
      </c>
      <c r="L2842" s="13" t="s">
        <v>25</v>
      </c>
      <c r="M2842" s="13" t="s">
        <v>26</v>
      </c>
      <c r="N2842" s="13" t="s">
        <v>165</v>
      </c>
      <c r="O2842" s="13" t="s">
        <v>166</v>
      </c>
      <c r="P2842" s="13">
        <v>43229</v>
      </c>
      <c r="Q2842" s="13" t="s">
        <v>40</v>
      </c>
      <c r="R2842" s="13" t="s">
        <v>2716</v>
      </c>
      <c r="S2842" s="13" t="s">
        <v>61</v>
      </c>
      <c r="T2842" s="13" t="s">
        <v>110</v>
      </c>
      <c r="U2842" s="13" t="s">
        <v>2717</v>
      </c>
      <c r="V2842" s="15">
        <v>159.98400000000001</v>
      </c>
      <c r="W2842" s="13">
        <v>2</v>
      </c>
      <c r="X2842" s="13">
        <v>0.2</v>
      </c>
      <c r="Y2842" s="15">
        <v>43.995600000000003</v>
      </c>
    </row>
    <row r="2843" spans="1:25" x14ac:dyDescent="0.3">
      <c r="A2843" s="16">
        <v>8529</v>
      </c>
      <c r="B2843" s="16" t="s">
        <v>6046</v>
      </c>
      <c r="C2843" s="21">
        <f>1/COUNTIF(B:B,'Store Data - 2017'!$B2843)</f>
        <v>0.2</v>
      </c>
      <c r="D2843" s="17">
        <v>42810</v>
      </c>
      <c r="E2843" s="17">
        <v>42810</v>
      </c>
      <c r="F2843" s="22" t="str">
        <f>TEXT('Store Data - 2017'!$D2843,"mmmm")</f>
        <v>March</v>
      </c>
      <c r="G2843" s="22" t="str">
        <f>TEXT('Store Data - 2017'!$D2843,"dddd")</f>
        <v>Thursday</v>
      </c>
      <c r="H2843" s="16" t="s">
        <v>760</v>
      </c>
      <c r="I2843" s="16" t="s">
        <v>3702</v>
      </c>
      <c r="J2843" s="16" t="s">
        <v>3703</v>
      </c>
      <c r="K2843" s="21">
        <f>1/COUNTIF(J:J,'Store Data - 2017'!$J2843)</f>
        <v>0.16666666666666666</v>
      </c>
      <c r="L2843" s="16" t="s">
        <v>25</v>
      </c>
      <c r="M2843" s="16" t="s">
        <v>26</v>
      </c>
      <c r="N2843" s="16" t="s">
        <v>165</v>
      </c>
      <c r="O2843" s="16" t="s">
        <v>166</v>
      </c>
      <c r="P2843" s="16">
        <v>43229</v>
      </c>
      <c r="Q2843" s="16" t="s">
        <v>40</v>
      </c>
      <c r="R2843" s="16" t="s">
        <v>2895</v>
      </c>
      <c r="S2843" s="16" t="s">
        <v>31</v>
      </c>
      <c r="T2843" s="16" t="s">
        <v>70</v>
      </c>
      <c r="U2843" s="16" t="s">
        <v>2896</v>
      </c>
      <c r="V2843" s="18">
        <v>54.223999999999997</v>
      </c>
      <c r="W2843" s="16">
        <v>2</v>
      </c>
      <c r="X2843" s="16">
        <v>0.2</v>
      </c>
      <c r="Y2843" s="18">
        <v>3.3889999999999998</v>
      </c>
    </row>
    <row r="2844" spans="1:25" x14ac:dyDescent="0.3">
      <c r="A2844" s="13">
        <v>8530</v>
      </c>
      <c r="B2844" s="13" t="s">
        <v>6051</v>
      </c>
      <c r="C2844" s="21">
        <f>1/COUNTIF(B:B,'Store Data - 2017'!$B2844)</f>
        <v>1</v>
      </c>
      <c r="D2844" s="14">
        <v>43049</v>
      </c>
      <c r="E2844" s="14">
        <v>43056</v>
      </c>
      <c r="F2844" s="22" t="str">
        <f>TEXT('Store Data - 2017'!$D2844,"mmmm")</f>
        <v>November</v>
      </c>
      <c r="G2844" s="22" t="str">
        <f>TEXT('Store Data - 2017'!$D2844,"dddd")</f>
        <v>Friday</v>
      </c>
      <c r="H2844" s="13" t="s">
        <v>22</v>
      </c>
      <c r="I2844" s="13" t="s">
        <v>1509</v>
      </c>
      <c r="J2844" s="13" t="s">
        <v>1510</v>
      </c>
      <c r="K2844" s="21">
        <f>1/COUNTIF(J:J,'Store Data - 2017'!$J2844)</f>
        <v>0.16666666666666666</v>
      </c>
      <c r="L2844" s="13" t="s">
        <v>48</v>
      </c>
      <c r="M2844" s="13" t="s">
        <v>26</v>
      </c>
      <c r="N2844" s="13" t="s">
        <v>452</v>
      </c>
      <c r="O2844" s="13" t="s">
        <v>134</v>
      </c>
      <c r="P2844" s="13">
        <v>90008</v>
      </c>
      <c r="Q2844" s="13" t="s">
        <v>120</v>
      </c>
      <c r="R2844" s="13" t="s">
        <v>6052</v>
      </c>
      <c r="S2844" s="13" t="s">
        <v>42</v>
      </c>
      <c r="T2844" s="13" t="s">
        <v>43</v>
      </c>
      <c r="U2844" s="13" t="s">
        <v>6053</v>
      </c>
      <c r="V2844" s="15">
        <v>241.42400000000001</v>
      </c>
      <c r="W2844" s="13">
        <v>2</v>
      </c>
      <c r="X2844" s="13">
        <v>0.2</v>
      </c>
      <c r="Y2844" s="15">
        <v>-36.2136</v>
      </c>
    </row>
    <row r="2845" spans="1:25" x14ac:dyDescent="0.3">
      <c r="A2845" s="16">
        <v>8540</v>
      </c>
      <c r="B2845" s="16" t="s">
        <v>6054</v>
      </c>
      <c r="C2845" s="21">
        <f>1/COUNTIF(B:B,'Store Data - 2017'!$B2845)</f>
        <v>0.5</v>
      </c>
      <c r="D2845" s="17">
        <v>42803</v>
      </c>
      <c r="E2845" s="17">
        <v>42807</v>
      </c>
      <c r="F2845" s="22" t="str">
        <f>TEXT('Store Data - 2017'!$D2845,"mmmm")</f>
        <v>March</v>
      </c>
      <c r="G2845" s="22" t="str">
        <f>TEXT('Store Data - 2017'!$D2845,"dddd")</f>
        <v>Thursday</v>
      </c>
      <c r="H2845" s="16" t="s">
        <v>22</v>
      </c>
      <c r="I2845" s="16" t="s">
        <v>6055</v>
      </c>
      <c r="J2845" s="16" t="s">
        <v>6056</v>
      </c>
      <c r="K2845" s="21">
        <f>1/COUNTIF(J:J,'Store Data - 2017'!$J2845)</f>
        <v>0.5</v>
      </c>
      <c r="L2845" s="16" t="s">
        <v>25</v>
      </c>
      <c r="M2845" s="16" t="s">
        <v>26</v>
      </c>
      <c r="N2845" s="16" t="s">
        <v>452</v>
      </c>
      <c r="O2845" s="16" t="s">
        <v>134</v>
      </c>
      <c r="P2845" s="16">
        <v>90008</v>
      </c>
      <c r="Q2845" s="16" t="s">
        <v>120</v>
      </c>
      <c r="R2845" s="16" t="s">
        <v>2401</v>
      </c>
      <c r="S2845" s="16" t="s">
        <v>61</v>
      </c>
      <c r="T2845" s="16" t="s">
        <v>412</v>
      </c>
      <c r="U2845" s="16" t="s">
        <v>2402</v>
      </c>
      <c r="V2845" s="18">
        <v>479.98399999999998</v>
      </c>
      <c r="W2845" s="16">
        <v>2</v>
      </c>
      <c r="X2845" s="16">
        <v>0.2</v>
      </c>
      <c r="Y2845" s="18">
        <v>59.997999999999998</v>
      </c>
    </row>
    <row r="2846" spans="1:25" x14ac:dyDescent="0.3">
      <c r="A2846" s="13">
        <v>8541</v>
      </c>
      <c r="B2846" s="13" t="s">
        <v>6054</v>
      </c>
      <c r="C2846" s="21">
        <f>1/COUNTIF(B:B,'Store Data - 2017'!$B2846)</f>
        <v>0.5</v>
      </c>
      <c r="D2846" s="14">
        <v>42803</v>
      </c>
      <c r="E2846" s="14">
        <v>42807</v>
      </c>
      <c r="F2846" s="22" t="str">
        <f>TEXT('Store Data - 2017'!$D2846,"mmmm")</f>
        <v>March</v>
      </c>
      <c r="G2846" s="22" t="str">
        <f>TEXT('Store Data - 2017'!$D2846,"dddd")</f>
        <v>Thursday</v>
      </c>
      <c r="H2846" s="13" t="s">
        <v>22</v>
      </c>
      <c r="I2846" s="13" t="s">
        <v>6055</v>
      </c>
      <c r="J2846" s="13" t="s">
        <v>6056</v>
      </c>
      <c r="K2846" s="21">
        <f>1/COUNTIF(J:J,'Store Data - 2017'!$J2846)</f>
        <v>0.5</v>
      </c>
      <c r="L2846" s="13" t="s">
        <v>25</v>
      </c>
      <c r="M2846" s="13" t="s">
        <v>26</v>
      </c>
      <c r="N2846" s="13" t="s">
        <v>452</v>
      </c>
      <c r="O2846" s="13" t="s">
        <v>134</v>
      </c>
      <c r="P2846" s="13">
        <v>90008</v>
      </c>
      <c r="Q2846" s="13" t="s">
        <v>120</v>
      </c>
      <c r="R2846" s="13" t="s">
        <v>858</v>
      </c>
      <c r="S2846" s="13" t="s">
        <v>31</v>
      </c>
      <c r="T2846" s="13" t="s">
        <v>84</v>
      </c>
      <c r="U2846" s="13" t="s">
        <v>859</v>
      </c>
      <c r="V2846" s="15">
        <v>30.84</v>
      </c>
      <c r="W2846" s="13">
        <v>5</v>
      </c>
      <c r="X2846" s="13">
        <v>0.2</v>
      </c>
      <c r="Y2846" s="15">
        <v>9.6374999999999993</v>
      </c>
    </row>
    <row r="2847" spans="1:25" x14ac:dyDescent="0.3">
      <c r="A2847" s="16">
        <v>8554</v>
      </c>
      <c r="B2847" s="16" t="s">
        <v>6057</v>
      </c>
      <c r="C2847" s="21">
        <f>1/COUNTIF(B:B,'Store Data - 2017'!$B2847)</f>
        <v>1</v>
      </c>
      <c r="D2847" s="17">
        <v>43052</v>
      </c>
      <c r="E2847" s="17">
        <v>43059</v>
      </c>
      <c r="F2847" s="22" t="str">
        <f>TEXT('Store Data - 2017'!$D2847,"mmmm")</f>
        <v>November</v>
      </c>
      <c r="G2847" s="22" t="str">
        <f>TEXT('Store Data - 2017'!$D2847,"dddd")</f>
        <v>Monday</v>
      </c>
      <c r="H2847" s="16" t="s">
        <v>22</v>
      </c>
      <c r="I2847" s="16" t="s">
        <v>3765</v>
      </c>
      <c r="J2847" s="16" t="s">
        <v>3766</v>
      </c>
      <c r="K2847" s="21">
        <f>1/COUNTIF(J:J,'Store Data - 2017'!$J2847)</f>
        <v>0.1111111111111111</v>
      </c>
      <c r="L2847" s="16" t="s">
        <v>25</v>
      </c>
      <c r="M2847" s="16" t="s">
        <v>26</v>
      </c>
      <c r="N2847" s="16" t="s">
        <v>3714</v>
      </c>
      <c r="O2847" s="16" t="s">
        <v>1333</v>
      </c>
      <c r="P2847" s="16">
        <v>35601</v>
      </c>
      <c r="Q2847" s="16" t="s">
        <v>29</v>
      </c>
      <c r="R2847" s="16" t="s">
        <v>969</v>
      </c>
      <c r="S2847" s="16" t="s">
        <v>61</v>
      </c>
      <c r="T2847" s="16" t="s">
        <v>110</v>
      </c>
      <c r="U2847" s="16" t="s">
        <v>970</v>
      </c>
      <c r="V2847" s="18">
        <v>239.92</v>
      </c>
      <c r="W2847" s="16">
        <v>8</v>
      </c>
      <c r="X2847" s="16">
        <v>0</v>
      </c>
      <c r="Y2847" s="18">
        <v>23.992000000000001</v>
      </c>
    </row>
    <row r="2848" spans="1:25" x14ac:dyDescent="0.3">
      <c r="A2848" s="13">
        <v>8564</v>
      </c>
      <c r="B2848" s="13" t="s">
        <v>6058</v>
      </c>
      <c r="C2848" s="21">
        <f>1/COUNTIF(B:B,'Store Data - 2017'!$B2848)</f>
        <v>0.5</v>
      </c>
      <c r="D2848" s="14">
        <v>42855</v>
      </c>
      <c r="E2848" s="14">
        <v>42859</v>
      </c>
      <c r="F2848" s="22" t="str">
        <f>TEXT('Store Data - 2017'!$D2848,"mmmm")</f>
        <v>April</v>
      </c>
      <c r="G2848" s="22" t="str">
        <f>TEXT('Store Data - 2017'!$D2848,"dddd")</f>
        <v>Sunday</v>
      </c>
      <c r="H2848" s="13" t="s">
        <v>22</v>
      </c>
      <c r="I2848" s="13" t="s">
        <v>1297</v>
      </c>
      <c r="J2848" s="13" t="s">
        <v>1298</v>
      </c>
      <c r="K2848" s="21">
        <f>1/COUNTIF(J:J,'Store Data - 2017'!$J2848)</f>
        <v>5.2631578947368418E-2</v>
      </c>
      <c r="L2848" s="13" t="s">
        <v>48</v>
      </c>
      <c r="M2848" s="13" t="s">
        <v>26</v>
      </c>
      <c r="N2848" s="13" t="s">
        <v>6059</v>
      </c>
      <c r="O2848" s="13" t="s">
        <v>68</v>
      </c>
      <c r="P2848" s="13">
        <v>32771</v>
      </c>
      <c r="Q2848" s="13" t="s">
        <v>29</v>
      </c>
      <c r="R2848" s="13" t="s">
        <v>3261</v>
      </c>
      <c r="S2848" s="13" t="s">
        <v>31</v>
      </c>
      <c r="T2848" s="13" t="s">
        <v>84</v>
      </c>
      <c r="U2848" s="13" t="s">
        <v>3262</v>
      </c>
      <c r="V2848" s="15">
        <v>4.8419999999999996</v>
      </c>
      <c r="W2848" s="13">
        <v>3</v>
      </c>
      <c r="X2848" s="13">
        <v>0.7</v>
      </c>
      <c r="Y2848" s="15">
        <v>-3.5508000000000002</v>
      </c>
    </row>
    <row r="2849" spans="1:25" x14ac:dyDescent="0.3">
      <c r="A2849" s="16">
        <v>8565</v>
      </c>
      <c r="B2849" s="16" t="s">
        <v>6058</v>
      </c>
      <c r="C2849" s="21">
        <f>1/COUNTIF(B:B,'Store Data - 2017'!$B2849)</f>
        <v>0.5</v>
      </c>
      <c r="D2849" s="17">
        <v>42855</v>
      </c>
      <c r="E2849" s="17">
        <v>42859</v>
      </c>
      <c r="F2849" s="22" t="str">
        <f>TEXT('Store Data - 2017'!$D2849,"mmmm")</f>
        <v>April</v>
      </c>
      <c r="G2849" s="22" t="str">
        <f>TEXT('Store Data - 2017'!$D2849,"dddd")</f>
        <v>Sunday</v>
      </c>
      <c r="H2849" s="16" t="s">
        <v>22</v>
      </c>
      <c r="I2849" s="16" t="s">
        <v>1297</v>
      </c>
      <c r="J2849" s="16" t="s">
        <v>1298</v>
      </c>
      <c r="K2849" s="21">
        <f>1/COUNTIF(J:J,'Store Data - 2017'!$J2849)</f>
        <v>5.2631578947368418E-2</v>
      </c>
      <c r="L2849" s="16" t="s">
        <v>48</v>
      </c>
      <c r="M2849" s="16" t="s">
        <v>26</v>
      </c>
      <c r="N2849" s="16" t="s">
        <v>6059</v>
      </c>
      <c r="O2849" s="16" t="s">
        <v>68</v>
      </c>
      <c r="P2849" s="16">
        <v>32771</v>
      </c>
      <c r="Q2849" s="16" t="s">
        <v>29</v>
      </c>
      <c r="R2849" s="16" t="s">
        <v>6060</v>
      </c>
      <c r="S2849" s="16" t="s">
        <v>42</v>
      </c>
      <c r="T2849" s="16" t="s">
        <v>87</v>
      </c>
      <c r="U2849" s="16" t="s">
        <v>6061</v>
      </c>
      <c r="V2849" s="18">
        <v>220.70400000000001</v>
      </c>
      <c r="W2849" s="16">
        <v>6</v>
      </c>
      <c r="X2849" s="16">
        <v>0.2</v>
      </c>
      <c r="Y2849" s="18">
        <v>-8.2764000000000006</v>
      </c>
    </row>
    <row r="2850" spans="1:25" x14ac:dyDescent="0.3">
      <c r="A2850" s="13">
        <v>8576</v>
      </c>
      <c r="B2850" s="13" t="s">
        <v>6062</v>
      </c>
      <c r="C2850" s="21">
        <f>1/COUNTIF(B:B,'Store Data - 2017'!$B2850)</f>
        <v>1</v>
      </c>
      <c r="D2850" s="14">
        <v>42974</v>
      </c>
      <c r="E2850" s="14">
        <v>42977</v>
      </c>
      <c r="F2850" s="22" t="str">
        <f>TEXT('Store Data - 2017'!$D2850,"mmmm")</f>
        <v>August</v>
      </c>
      <c r="G2850" s="22" t="str">
        <f>TEXT('Store Data - 2017'!$D2850,"dddd")</f>
        <v>Sunday</v>
      </c>
      <c r="H2850" s="13" t="s">
        <v>35</v>
      </c>
      <c r="I2850" s="13" t="s">
        <v>1477</v>
      </c>
      <c r="J2850" s="13" t="s">
        <v>1478</v>
      </c>
      <c r="K2850" s="21">
        <f>1/COUNTIF(J:J,'Store Data - 2017'!$J2850)</f>
        <v>0.33333333333333331</v>
      </c>
      <c r="L2850" s="13" t="s">
        <v>25</v>
      </c>
      <c r="M2850" s="13" t="s">
        <v>26</v>
      </c>
      <c r="N2850" s="13" t="s">
        <v>6063</v>
      </c>
      <c r="O2850" s="13" t="s">
        <v>68</v>
      </c>
      <c r="P2850" s="13">
        <v>34952</v>
      </c>
      <c r="Q2850" s="13" t="s">
        <v>29</v>
      </c>
      <c r="R2850" s="13" t="s">
        <v>751</v>
      </c>
      <c r="S2850" s="13" t="s">
        <v>31</v>
      </c>
      <c r="T2850" s="13" t="s">
        <v>190</v>
      </c>
      <c r="U2850" s="13" t="s">
        <v>752</v>
      </c>
      <c r="V2850" s="15">
        <v>14.336</v>
      </c>
      <c r="W2850" s="13">
        <v>4</v>
      </c>
      <c r="X2850" s="13">
        <v>0.2</v>
      </c>
      <c r="Y2850" s="15">
        <v>0.89600000000000002</v>
      </c>
    </row>
    <row r="2851" spans="1:25" x14ac:dyDescent="0.3">
      <c r="A2851" s="16">
        <v>8577</v>
      </c>
      <c r="B2851" s="16" t="s">
        <v>6064</v>
      </c>
      <c r="C2851" s="21">
        <f>1/COUNTIF(B:B,'Store Data - 2017'!$B2851)</f>
        <v>1</v>
      </c>
      <c r="D2851" s="17">
        <v>42919</v>
      </c>
      <c r="E2851" s="17">
        <v>42920</v>
      </c>
      <c r="F2851" s="22" t="str">
        <f>TEXT('Store Data - 2017'!$D2851,"mmmm")</f>
        <v>July</v>
      </c>
      <c r="G2851" s="22" t="str">
        <f>TEXT('Store Data - 2017'!$D2851,"dddd")</f>
        <v>Monday</v>
      </c>
      <c r="H2851" s="16" t="s">
        <v>80</v>
      </c>
      <c r="I2851" s="16" t="s">
        <v>3387</v>
      </c>
      <c r="J2851" s="16" t="s">
        <v>3388</v>
      </c>
      <c r="K2851" s="21">
        <f>1/COUNTIF(J:J,'Store Data - 2017'!$J2851)</f>
        <v>0.125</v>
      </c>
      <c r="L2851" s="16" t="s">
        <v>25</v>
      </c>
      <c r="M2851" s="16" t="s">
        <v>26</v>
      </c>
      <c r="N2851" s="16" t="s">
        <v>27</v>
      </c>
      <c r="O2851" s="16" t="s">
        <v>4682</v>
      </c>
      <c r="P2851" s="16">
        <v>3301</v>
      </c>
      <c r="Q2851" s="16" t="s">
        <v>40</v>
      </c>
      <c r="R2851" s="16" t="s">
        <v>4551</v>
      </c>
      <c r="S2851" s="16" t="s">
        <v>42</v>
      </c>
      <c r="T2851" s="16" t="s">
        <v>87</v>
      </c>
      <c r="U2851" s="16" t="s">
        <v>4552</v>
      </c>
      <c r="V2851" s="18">
        <v>102.3</v>
      </c>
      <c r="W2851" s="16">
        <v>1</v>
      </c>
      <c r="X2851" s="16">
        <v>0</v>
      </c>
      <c r="Y2851" s="18">
        <v>26.597999999999999</v>
      </c>
    </row>
    <row r="2852" spans="1:25" x14ac:dyDescent="0.3">
      <c r="A2852" s="13">
        <v>8578</v>
      </c>
      <c r="B2852" s="13" t="s">
        <v>6065</v>
      </c>
      <c r="C2852" s="21">
        <f>1/COUNTIF(B:B,'Store Data - 2017'!$B2852)</f>
        <v>0.5</v>
      </c>
      <c r="D2852" s="14">
        <v>43091</v>
      </c>
      <c r="E2852" s="14">
        <v>43095</v>
      </c>
      <c r="F2852" s="22" t="str">
        <f>TEXT('Store Data - 2017'!$D2852,"mmmm")</f>
        <v>December</v>
      </c>
      <c r="G2852" s="22" t="str">
        <f>TEXT('Store Data - 2017'!$D2852,"dddd")</f>
        <v>Friday</v>
      </c>
      <c r="H2852" s="13" t="s">
        <v>22</v>
      </c>
      <c r="I2852" s="13" t="s">
        <v>2093</v>
      </c>
      <c r="J2852" s="13" t="s">
        <v>2094</v>
      </c>
      <c r="K2852" s="21">
        <f>1/COUNTIF(J:J,'Store Data - 2017'!$J2852)</f>
        <v>0.25</v>
      </c>
      <c r="L2852" s="13" t="s">
        <v>25</v>
      </c>
      <c r="M2852" s="13" t="s">
        <v>26</v>
      </c>
      <c r="N2852" s="13" t="s">
        <v>107</v>
      </c>
      <c r="O2852" s="13" t="s">
        <v>108</v>
      </c>
      <c r="P2852" s="13">
        <v>55901</v>
      </c>
      <c r="Q2852" s="13" t="s">
        <v>51</v>
      </c>
      <c r="R2852" s="13" t="s">
        <v>378</v>
      </c>
      <c r="S2852" s="13" t="s">
        <v>42</v>
      </c>
      <c r="T2852" s="13" t="s">
        <v>251</v>
      </c>
      <c r="U2852" s="13" t="s">
        <v>379</v>
      </c>
      <c r="V2852" s="15">
        <v>607.52</v>
      </c>
      <c r="W2852" s="13">
        <v>2</v>
      </c>
      <c r="X2852" s="13">
        <v>0</v>
      </c>
      <c r="Y2852" s="15">
        <v>97.203199999999995</v>
      </c>
    </row>
    <row r="2853" spans="1:25" x14ac:dyDescent="0.3">
      <c r="A2853" s="16">
        <v>8579</v>
      </c>
      <c r="B2853" s="16" t="s">
        <v>6065</v>
      </c>
      <c r="C2853" s="21">
        <f>1/COUNTIF(B:B,'Store Data - 2017'!$B2853)</f>
        <v>0.5</v>
      </c>
      <c r="D2853" s="17">
        <v>43091</v>
      </c>
      <c r="E2853" s="17">
        <v>43095</v>
      </c>
      <c r="F2853" s="22" t="str">
        <f>TEXT('Store Data - 2017'!$D2853,"mmmm")</f>
        <v>December</v>
      </c>
      <c r="G2853" s="22" t="str">
        <f>TEXT('Store Data - 2017'!$D2853,"dddd")</f>
        <v>Friday</v>
      </c>
      <c r="H2853" s="16" t="s">
        <v>22</v>
      </c>
      <c r="I2853" s="16" t="s">
        <v>2093</v>
      </c>
      <c r="J2853" s="16" t="s">
        <v>2094</v>
      </c>
      <c r="K2853" s="21">
        <f>1/COUNTIF(J:J,'Store Data - 2017'!$J2853)</f>
        <v>0.25</v>
      </c>
      <c r="L2853" s="16" t="s">
        <v>25</v>
      </c>
      <c r="M2853" s="16" t="s">
        <v>26</v>
      </c>
      <c r="N2853" s="16" t="s">
        <v>107</v>
      </c>
      <c r="O2853" s="16" t="s">
        <v>108</v>
      </c>
      <c r="P2853" s="16">
        <v>55901</v>
      </c>
      <c r="Q2853" s="16" t="s">
        <v>51</v>
      </c>
      <c r="R2853" s="16" t="s">
        <v>3750</v>
      </c>
      <c r="S2853" s="16" t="s">
        <v>31</v>
      </c>
      <c r="T2853" s="16" t="s">
        <v>70</v>
      </c>
      <c r="U2853" s="16" t="s">
        <v>3751</v>
      </c>
      <c r="V2853" s="18">
        <v>31.16</v>
      </c>
      <c r="W2853" s="16">
        <v>2</v>
      </c>
      <c r="X2853" s="16">
        <v>0</v>
      </c>
      <c r="Y2853" s="18">
        <v>7.79</v>
      </c>
    </row>
    <row r="2854" spans="1:25" x14ac:dyDescent="0.3">
      <c r="A2854" s="13">
        <v>8586</v>
      </c>
      <c r="B2854" s="13" t="s">
        <v>6066</v>
      </c>
      <c r="C2854" s="21">
        <f>1/COUNTIF(B:B,'Store Data - 2017'!$B2854)</f>
        <v>1</v>
      </c>
      <c r="D2854" s="14">
        <v>43078</v>
      </c>
      <c r="E2854" s="14">
        <v>43084</v>
      </c>
      <c r="F2854" s="22" t="str">
        <f>TEXT('Store Data - 2017'!$D2854,"mmmm")</f>
        <v>December</v>
      </c>
      <c r="G2854" s="22" t="str">
        <f>TEXT('Store Data - 2017'!$D2854,"dddd")</f>
        <v>Saturday</v>
      </c>
      <c r="H2854" s="13" t="s">
        <v>22</v>
      </c>
      <c r="I2854" s="13" t="s">
        <v>4779</v>
      </c>
      <c r="J2854" s="13" t="s">
        <v>4780</v>
      </c>
      <c r="K2854" s="21">
        <f>1/COUNTIF(J:J,'Store Data - 2017'!$J2854)</f>
        <v>0.25</v>
      </c>
      <c r="L2854" s="13" t="s">
        <v>25</v>
      </c>
      <c r="M2854" s="13" t="s">
        <v>26</v>
      </c>
      <c r="N2854" s="13" t="s">
        <v>38</v>
      </c>
      <c r="O2854" s="13" t="s">
        <v>39</v>
      </c>
      <c r="P2854" s="13">
        <v>19134</v>
      </c>
      <c r="Q2854" s="13" t="s">
        <v>40</v>
      </c>
      <c r="R2854" s="13" t="s">
        <v>1714</v>
      </c>
      <c r="S2854" s="13" t="s">
        <v>31</v>
      </c>
      <c r="T2854" s="13" t="s">
        <v>84</v>
      </c>
      <c r="U2854" s="13" t="s">
        <v>1715</v>
      </c>
      <c r="V2854" s="15">
        <v>11.087999999999999</v>
      </c>
      <c r="W2854" s="13">
        <v>7</v>
      </c>
      <c r="X2854" s="13">
        <v>0.7</v>
      </c>
      <c r="Y2854" s="15">
        <v>-8.1311999999999998</v>
      </c>
    </row>
    <row r="2855" spans="1:25" x14ac:dyDescent="0.3">
      <c r="A2855" s="16">
        <v>8587</v>
      </c>
      <c r="B2855" s="16" t="s">
        <v>6067</v>
      </c>
      <c r="C2855" s="21">
        <f>1/COUNTIF(B:B,'Store Data - 2017'!$B2855)</f>
        <v>0.5</v>
      </c>
      <c r="D2855" s="17">
        <v>42927</v>
      </c>
      <c r="E2855" s="17">
        <v>42934</v>
      </c>
      <c r="F2855" s="22" t="str">
        <f>TEXT('Store Data - 2017'!$D2855,"mmmm")</f>
        <v>July</v>
      </c>
      <c r="G2855" s="22" t="str">
        <f>TEXT('Store Data - 2017'!$D2855,"dddd")</f>
        <v>Tuesday</v>
      </c>
      <c r="H2855" s="16" t="s">
        <v>22</v>
      </c>
      <c r="I2855" s="16" t="s">
        <v>3344</v>
      </c>
      <c r="J2855" s="16" t="s">
        <v>3345</v>
      </c>
      <c r="K2855" s="21">
        <f>1/COUNTIF(J:J,'Store Data - 2017'!$J2855)</f>
        <v>0.16666666666666666</v>
      </c>
      <c r="L2855" s="16" t="s">
        <v>57</v>
      </c>
      <c r="M2855" s="16" t="s">
        <v>26</v>
      </c>
      <c r="N2855" s="16" t="s">
        <v>452</v>
      </c>
      <c r="O2855" s="16" t="s">
        <v>134</v>
      </c>
      <c r="P2855" s="16">
        <v>90049</v>
      </c>
      <c r="Q2855" s="16" t="s">
        <v>120</v>
      </c>
      <c r="R2855" s="16" t="s">
        <v>259</v>
      </c>
      <c r="S2855" s="16" t="s">
        <v>61</v>
      </c>
      <c r="T2855" s="16" t="s">
        <v>110</v>
      </c>
      <c r="U2855" s="16" t="s">
        <v>260</v>
      </c>
      <c r="V2855" s="18">
        <v>1287.45</v>
      </c>
      <c r="W2855" s="16">
        <v>5</v>
      </c>
      <c r="X2855" s="16">
        <v>0</v>
      </c>
      <c r="Y2855" s="18">
        <v>244.6155</v>
      </c>
    </row>
    <row r="2856" spans="1:25" x14ac:dyDescent="0.3">
      <c r="A2856" s="13">
        <v>8588</v>
      </c>
      <c r="B2856" s="13" t="s">
        <v>6067</v>
      </c>
      <c r="C2856" s="21">
        <f>1/COUNTIF(B:B,'Store Data - 2017'!$B2856)</f>
        <v>0.5</v>
      </c>
      <c r="D2856" s="14">
        <v>42927</v>
      </c>
      <c r="E2856" s="14">
        <v>42934</v>
      </c>
      <c r="F2856" s="22" t="str">
        <f>TEXT('Store Data - 2017'!$D2856,"mmmm")</f>
        <v>July</v>
      </c>
      <c r="G2856" s="22" t="str">
        <f>TEXT('Store Data - 2017'!$D2856,"dddd")</f>
        <v>Tuesday</v>
      </c>
      <c r="H2856" s="13" t="s">
        <v>22</v>
      </c>
      <c r="I2856" s="13" t="s">
        <v>3344</v>
      </c>
      <c r="J2856" s="13" t="s">
        <v>3345</v>
      </c>
      <c r="K2856" s="21">
        <f>1/COUNTIF(J:J,'Store Data - 2017'!$J2856)</f>
        <v>0.16666666666666666</v>
      </c>
      <c r="L2856" s="13" t="s">
        <v>57</v>
      </c>
      <c r="M2856" s="13" t="s">
        <v>26</v>
      </c>
      <c r="N2856" s="13" t="s">
        <v>452</v>
      </c>
      <c r="O2856" s="13" t="s">
        <v>134</v>
      </c>
      <c r="P2856" s="13">
        <v>90049</v>
      </c>
      <c r="Q2856" s="13" t="s">
        <v>120</v>
      </c>
      <c r="R2856" s="13" t="s">
        <v>3900</v>
      </c>
      <c r="S2856" s="13" t="s">
        <v>31</v>
      </c>
      <c r="T2856" s="13" t="s">
        <v>190</v>
      </c>
      <c r="U2856" s="13" t="s">
        <v>3901</v>
      </c>
      <c r="V2856" s="15">
        <v>168.1</v>
      </c>
      <c r="W2856" s="13">
        <v>5</v>
      </c>
      <c r="X2856" s="13">
        <v>0</v>
      </c>
      <c r="Y2856" s="15">
        <v>43.706000000000003</v>
      </c>
    </row>
    <row r="2857" spans="1:25" x14ac:dyDescent="0.3">
      <c r="A2857" s="16">
        <v>8590</v>
      </c>
      <c r="B2857" s="16" t="s">
        <v>6068</v>
      </c>
      <c r="C2857" s="21">
        <f>1/COUNTIF(B:B,'Store Data - 2017'!$B2857)</f>
        <v>1</v>
      </c>
      <c r="D2857" s="17">
        <v>42764</v>
      </c>
      <c r="E2857" s="17">
        <v>42767</v>
      </c>
      <c r="F2857" s="22" t="str">
        <f>TEXT('Store Data - 2017'!$D2857,"mmmm")</f>
        <v>January</v>
      </c>
      <c r="G2857" s="22" t="str">
        <f>TEXT('Store Data - 2017'!$D2857,"dddd")</f>
        <v>Sunday</v>
      </c>
      <c r="H2857" s="16" t="s">
        <v>80</v>
      </c>
      <c r="I2857" s="16" t="s">
        <v>4898</v>
      </c>
      <c r="J2857" s="16" t="s">
        <v>4899</v>
      </c>
      <c r="K2857" s="21">
        <f>1/COUNTIF(J:J,'Store Data - 2017'!$J2857)</f>
        <v>0.5</v>
      </c>
      <c r="L2857" s="16" t="s">
        <v>25</v>
      </c>
      <c r="M2857" s="16" t="s">
        <v>26</v>
      </c>
      <c r="N2857" s="16" t="s">
        <v>38</v>
      </c>
      <c r="O2857" s="16" t="s">
        <v>39</v>
      </c>
      <c r="P2857" s="16">
        <v>19120</v>
      </c>
      <c r="Q2857" s="16" t="s">
        <v>40</v>
      </c>
      <c r="R2857" s="16" t="s">
        <v>3422</v>
      </c>
      <c r="S2857" s="16" t="s">
        <v>31</v>
      </c>
      <c r="T2857" s="16" t="s">
        <v>146</v>
      </c>
      <c r="U2857" s="16" t="s">
        <v>3423</v>
      </c>
      <c r="V2857" s="18">
        <v>4.7679999999999998</v>
      </c>
      <c r="W2857" s="16">
        <v>2</v>
      </c>
      <c r="X2857" s="16">
        <v>0.2</v>
      </c>
      <c r="Y2857" s="18">
        <v>0.4768</v>
      </c>
    </row>
    <row r="2858" spans="1:25" x14ac:dyDescent="0.3">
      <c r="A2858" s="13">
        <v>8591</v>
      </c>
      <c r="B2858" s="13" t="s">
        <v>6069</v>
      </c>
      <c r="C2858" s="21">
        <f>1/COUNTIF(B:B,'Store Data - 2017'!$B2858)</f>
        <v>1</v>
      </c>
      <c r="D2858" s="14">
        <v>43007</v>
      </c>
      <c r="E2858" s="14">
        <v>43009</v>
      </c>
      <c r="F2858" s="22" t="str">
        <f>TEXT('Store Data - 2017'!$D2858,"mmmm")</f>
        <v>September</v>
      </c>
      <c r="G2858" s="22" t="str">
        <f>TEXT('Store Data - 2017'!$D2858,"dddd")</f>
        <v>Friday</v>
      </c>
      <c r="H2858" s="13" t="s">
        <v>80</v>
      </c>
      <c r="I2858" s="13" t="s">
        <v>205</v>
      </c>
      <c r="J2858" s="13" t="s">
        <v>206</v>
      </c>
      <c r="K2858" s="21">
        <f>1/COUNTIF(J:J,'Store Data - 2017'!$J2858)</f>
        <v>0.16666666666666666</v>
      </c>
      <c r="L2858" s="13" t="s">
        <v>57</v>
      </c>
      <c r="M2858" s="13" t="s">
        <v>26</v>
      </c>
      <c r="N2858" s="13" t="s">
        <v>6070</v>
      </c>
      <c r="O2858" s="13" t="s">
        <v>127</v>
      </c>
      <c r="P2858" s="13">
        <v>11550</v>
      </c>
      <c r="Q2858" s="13" t="s">
        <v>40</v>
      </c>
      <c r="R2858" s="13" t="s">
        <v>4271</v>
      </c>
      <c r="S2858" s="13" t="s">
        <v>31</v>
      </c>
      <c r="T2858" s="13" t="s">
        <v>180</v>
      </c>
      <c r="U2858" s="13" t="s">
        <v>4272</v>
      </c>
      <c r="V2858" s="15">
        <v>7.98</v>
      </c>
      <c r="W2858" s="13">
        <v>3</v>
      </c>
      <c r="X2858" s="13">
        <v>0</v>
      </c>
      <c r="Y2858" s="15">
        <v>3.9102000000000001</v>
      </c>
    </row>
    <row r="2859" spans="1:25" x14ac:dyDescent="0.3">
      <c r="A2859" s="16">
        <v>8592</v>
      </c>
      <c r="B2859" s="16" t="s">
        <v>6071</v>
      </c>
      <c r="C2859" s="21">
        <f>1/COUNTIF(B:B,'Store Data - 2017'!$B2859)</f>
        <v>0.5</v>
      </c>
      <c r="D2859" s="17">
        <v>42848</v>
      </c>
      <c r="E2859" s="17">
        <v>42851</v>
      </c>
      <c r="F2859" s="22" t="str">
        <f>TEXT('Store Data - 2017'!$D2859,"mmmm")</f>
        <v>April</v>
      </c>
      <c r="G2859" s="22" t="str">
        <f>TEXT('Store Data - 2017'!$D2859,"dddd")</f>
        <v>Sunday</v>
      </c>
      <c r="H2859" s="16" t="s">
        <v>80</v>
      </c>
      <c r="I2859" s="16" t="s">
        <v>4115</v>
      </c>
      <c r="J2859" s="16" t="s">
        <v>4116</v>
      </c>
      <c r="K2859" s="21">
        <f>1/COUNTIF(J:J,'Store Data - 2017'!$J2859)</f>
        <v>0.1111111111111111</v>
      </c>
      <c r="L2859" s="16" t="s">
        <v>25</v>
      </c>
      <c r="M2859" s="16" t="s">
        <v>26</v>
      </c>
      <c r="N2859" s="16" t="s">
        <v>6072</v>
      </c>
      <c r="O2859" s="16" t="s">
        <v>639</v>
      </c>
      <c r="P2859" s="16">
        <v>80634</v>
      </c>
      <c r="Q2859" s="16" t="s">
        <v>120</v>
      </c>
      <c r="R2859" s="16" t="s">
        <v>2222</v>
      </c>
      <c r="S2859" s="16" t="s">
        <v>31</v>
      </c>
      <c r="T2859" s="16" t="s">
        <v>180</v>
      </c>
      <c r="U2859" s="16" t="s">
        <v>1925</v>
      </c>
      <c r="V2859" s="18">
        <v>18.687999999999999</v>
      </c>
      <c r="W2859" s="16">
        <v>2</v>
      </c>
      <c r="X2859" s="16">
        <v>0.2</v>
      </c>
      <c r="Y2859" s="18">
        <v>7.008</v>
      </c>
    </row>
    <row r="2860" spans="1:25" x14ac:dyDescent="0.3">
      <c r="A2860" s="13">
        <v>8593</v>
      </c>
      <c r="B2860" s="13" t="s">
        <v>6071</v>
      </c>
      <c r="C2860" s="21">
        <f>1/COUNTIF(B:B,'Store Data - 2017'!$B2860)</f>
        <v>0.5</v>
      </c>
      <c r="D2860" s="14">
        <v>42848</v>
      </c>
      <c r="E2860" s="14">
        <v>42851</v>
      </c>
      <c r="F2860" s="22" t="str">
        <f>TEXT('Store Data - 2017'!$D2860,"mmmm")</f>
        <v>April</v>
      </c>
      <c r="G2860" s="22" t="str">
        <f>TEXT('Store Data - 2017'!$D2860,"dddd")</f>
        <v>Sunday</v>
      </c>
      <c r="H2860" s="13" t="s">
        <v>80</v>
      </c>
      <c r="I2860" s="13" t="s">
        <v>4115</v>
      </c>
      <c r="J2860" s="13" t="s">
        <v>4116</v>
      </c>
      <c r="K2860" s="21">
        <f>1/COUNTIF(J:J,'Store Data - 2017'!$J2860)</f>
        <v>0.1111111111111111</v>
      </c>
      <c r="L2860" s="13" t="s">
        <v>25</v>
      </c>
      <c r="M2860" s="13" t="s">
        <v>26</v>
      </c>
      <c r="N2860" s="13" t="s">
        <v>6072</v>
      </c>
      <c r="O2860" s="13" t="s">
        <v>639</v>
      </c>
      <c r="P2860" s="13">
        <v>80634</v>
      </c>
      <c r="Q2860" s="13" t="s">
        <v>120</v>
      </c>
      <c r="R2860" s="13" t="s">
        <v>6073</v>
      </c>
      <c r="S2860" s="13" t="s">
        <v>42</v>
      </c>
      <c r="T2860" s="13" t="s">
        <v>87</v>
      </c>
      <c r="U2860" s="13" t="s">
        <v>6074</v>
      </c>
      <c r="V2860" s="15">
        <v>11.664</v>
      </c>
      <c r="W2860" s="13">
        <v>3</v>
      </c>
      <c r="X2860" s="13">
        <v>0.2</v>
      </c>
      <c r="Y2860" s="15">
        <v>3.3534000000000002</v>
      </c>
    </row>
    <row r="2861" spans="1:25" x14ac:dyDescent="0.3">
      <c r="A2861" s="16">
        <v>8594</v>
      </c>
      <c r="B2861" s="16" t="s">
        <v>6075</v>
      </c>
      <c r="C2861" s="21">
        <f>1/COUNTIF(B:B,'Store Data - 2017'!$B2861)</f>
        <v>0.5</v>
      </c>
      <c r="D2861" s="17">
        <v>43048</v>
      </c>
      <c r="E2861" s="17">
        <v>43052</v>
      </c>
      <c r="F2861" s="22" t="str">
        <f>TEXT('Store Data - 2017'!$D2861,"mmmm")</f>
        <v>November</v>
      </c>
      <c r="G2861" s="22" t="str">
        <f>TEXT('Store Data - 2017'!$D2861,"dddd")</f>
        <v>Thursday</v>
      </c>
      <c r="H2861" s="16" t="s">
        <v>22</v>
      </c>
      <c r="I2861" s="16" t="s">
        <v>6076</v>
      </c>
      <c r="J2861" s="16" t="s">
        <v>6077</v>
      </c>
      <c r="K2861" s="21">
        <f>1/COUNTIF(J:J,'Store Data - 2017'!$J2861)</f>
        <v>0.5</v>
      </c>
      <c r="L2861" s="16" t="s">
        <v>48</v>
      </c>
      <c r="M2861" s="16" t="s">
        <v>26</v>
      </c>
      <c r="N2861" s="16" t="s">
        <v>584</v>
      </c>
      <c r="O2861" s="16" t="s">
        <v>68</v>
      </c>
      <c r="P2861" s="16">
        <v>32216</v>
      </c>
      <c r="Q2861" s="16" t="s">
        <v>29</v>
      </c>
      <c r="R2861" s="16" t="s">
        <v>3623</v>
      </c>
      <c r="S2861" s="16" t="s">
        <v>61</v>
      </c>
      <c r="T2861" s="16" t="s">
        <v>110</v>
      </c>
      <c r="U2861" s="16" t="s">
        <v>3624</v>
      </c>
      <c r="V2861" s="18">
        <v>191.976</v>
      </c>
      <c r="W2861" s="16">
        <v>3</v>
      </c>
      <c r="X2861" s="16">
        <v>0.2</v>
      </c>
      <c r="Y2861" s="18">
        <v>38.395200000000003</v>
      </c>
    </row>
    <row r="2862" spans="1:25" x14ac:dyDescent="0.3">
      <c r="A2862" s="13">
        <v>8595</v>
      </c>
      <c r="B2862" s="13" t="s">
        <v>6075</v>
      </c>
      <c r="C2862" s="21">
        <f>1/COUNTIF(B:B,'Store Data - 2017'!$B2862)</f>
        <v>0.5</v>
      </c>
      <c r="D2862" s="14">
        <v>43048</v>
      </c>
      <c r="E2862" s="14">
        <v>43052</v>
      </c>
      <c r="F2862" s="22" t="str">
        <f>TEXT('Store Data - 2017'!$D2862,"mmmm")</f>
        <v>November</v>
      </c>
      <c r="G2862" s="22" t="str">
        <f>TEXT('Store Data - 2017'!$D2862,"dddd")</f>
        <v>Thursday</v>
      </c>
      <c r="H2862" s="13" t="s">
        <v>22</v>
      </c>
      <c r="I2862" s="13" t="s">
        <v>6076</v>
      </c>
      <c r="J2862" s="13" t="s">
        <v>6077</v>
      </c>
      <c r="K2862" s="21">
        <f>1/COUNTIF(J:J,'Store Data - 2017'!$J2862)</f>
        <v>0.5</v>
      </c>
      <c r="L2862" s="13" t="s">
        <v>48</v>
      </c>
      <c r="M2862" s="13" t="s">
        <v>26</v>
      </c>
      <c r="N2862" s="13" t="s">
        <v>584</v>
      </c>
      <c r="O2862" s="13" t="s">
        <v>68</v>
      </c>
      <c r="P2862" s="13">
        <v>32216</v>
      </c>
      <c r="Q2862" s="13" t="s">
        <v>29</v>
      </c>
      <c r="R2862" s="13" t="s">
        <v>6078</v>
      </c>
      <c r="S2862" s="13" t="s">
        <v>61</v>
      </c>
      <c r="T2862" s="13" t="s">
        <v>62</v>
      </c>
      <c r="U2862" s="13" t="s">
        <v>6079</v>
      </c>
      <c r="V2862" s="15">
        <v>499.16800000000001</v>
      </c>
      <c r="W2862" s="13">
        <v>4</v>
      </c>
      <c r="X2862" s="13">
        <v>0.2</v>
      </c>
      <c r="Y2862" s="15">
        <v>31.198</v>
      </c>
    </row>
    <row r="2863" spans="1:25" x14ac:dyDescent="0.3">
      <c r="A2863" s="16">
        <v>8607</v>
      </c>
      <c r="B2863" s="16" t="s">
        <v>6080</v>
      </c>
      <c r="C2863" s="21">
        <f>1/COUNTIF(B:B,'Store Data - 2017'!$B2863)</f>
        <v>1</v>
      </c>
      <c r="D2863" s="17">
        <v>42965</v>
      </c>
      <c r="E2863" s="17">
        <v>42969</v>
      </c>
      <c r="F2863" s="22" t="str">
        <f>TEXT('Store Data - 2017'!$D2863,"mmmm")</f>
        <v>August</v>
      </c>
      <c r="G2863" s="22" t="str">
        <f>TEXT('Store Data - 2017'!$D2863,"dddd")</f>
        <v>Friday</v>
      </c>
      <c r="H2863" s="16" t="s">
        <v>22</v>
      </c>
      <c r="I2863" s="16" t="s">
        <v>1179</v>
      </c>
      <c r="J2863" s="16" t="s">
        <v>1180</v>
      </c>
      <c r="K2863" s="21">
        <f>1/COUNTIF(J:J,'Store Data - 2017'!$J2863)</f>
        <v>0.2</v>
      </c>
      <c r="L2863" s="16" t="s">
        <v>25</v>
      </c>
      <c r="M2863" s="16" t="s">
        <v>26</v>
      </c>
      <c r="N2863" s="16" t="s">
        <v>4917</v>
      </c>
      <c r="O2863" s="16" t="s">
        <v>345</v>
      </c>
      <c r="P2863" s="16">
        <v>2740</v>
      </c>
      <c r="Q2863" s="16" t="s">
        <v>40</v>
      </c>
      <c r="R2863" s="16" t="s">
        <v>753</v>
      </c>
      <c r="S2863" s="16" t="s">
        <v>61</v>
      </c>
      <c r="T2863" s="16" t="s">
        <v>110</v>
      </c>
      <c r="U2863" s="16" t="s">
        <v>754</v>
      </c>
      <c r="V2863" s="18">
        <v>23.18</v>
      </c>
      <c r="W2863" s="16">
        <v>2</v>
      </c>
      <c r="X2863" s="16">
        <v>0</v>
      </c>
      <c r="Y2863" s="18">
        <v>7.6494</v>
      </c>
    </row>
    <row r="2864" spans="1:25" x14ac:dyDescent="0.3">
      <c r="A2864" s="13">
        <v>8612</v>
      </c>
      <c r="B2864" s="13" t="s">
        <v>6081</v>
      </c>
      <c r="C2864" s="21">
        <f>1/COUNTIF(B:B,'Store Data - 2017'!$B2864)</f>
        <v>1</v>
      </c>
      <c r="D2864" s="14">
        <v>43052</v>
      </c>
      <c r="E2864" s="14">
        <v>43056</v>
      </c>
      <c r="F2864" s="22" t="str">
        <f>TEXT('Store Data - 2017'!$D2864,"mmmm")</f>
        <v>November</v>
      </c>
      <c r="G2864" s="22" t="str">
        <f>TEXT('Store Data - 2017'!$D2864,"dddd")</f>
        <v>Monday</v>
      </c>
      <c r="H2864" s="13" t="s">
        <v>35</v>
      </c>
      <c r="I2864" s="13" t="s">
        <v>2692</v>
      </c>
      <c r="J2864" s="13" t="s">
        <v>2693</v>
      </c>
      <c r="K2864" s="21">
        <f>1/COUNTIF(J:J,'Store Data - 2017'!$J2864)</f>
        <v>0.25</v>
      </c>
      <c r="L2864" s="13" t="s">
        <v>25</v>
      </c>
      <c r="M2864" s="13" t="s">
        <v>26</v>
      </c>
      <c r="N2864" s="13" t="s">
        <v>6082</v>
      </c>
      <c r="O2864" s="13" t="s">
        <v>134</v>
      </c>
      <c r="P2864" s="13">
        <v>93030</v>
      </c>
      <c r="Q2864" s="13" t="s">
        <v>120</v>
      </c>
      <c r="R2864" s="13" t="s">
        <v>5853</v>
      </c>
      <c r="S2864" s="13" t="s">
        <v>61</v>
      </c>
      <c r="T2864" s="13" t="s">
        <v>110</v>
      </c>
      <c r="U2864" s="13" t="s">
        <v>5854</v>
      </c>
      <c r="V2864" s="15">
        <v>82.95</v>
      </c>
      <c r="W2864" s="13">
        <v>5</v>
      </c>
      <c r="X2864" s="13">
        <v>0</v>
      </c>
      <c r="Y2864" s="15">
        <v>29.032499999999999</v>
      </c>
    </row>
    <row r="2865" spans="1:25" x14ac:dyDescent="0.3">
      <c r="A2865" s="16">
        <v>8619</v>
      </c>
      <c r="B2865" s="16" t="s">
        <v>6083</v>
      </c>
      <c r="C2865" s="21">
        <f>1/COUNTIF(B:B,'Store Data - 2017'!$B2865)</f>
        <v>1</v>
      </c>
      <c r="D2865" s="17">
        <v>42797</v>
      </c>
      <c r="E2865" s="17">
        <v>42802</v>
      </c>
      <c r="F2865" s="22" t="str">
        <f>TEXT('Store Data - 2017'!$D2865,"mmmm")</f>
        <v>March</v>
      </c>
      <c r="G2865" s="22" t="str">
        <f>TEXT('Store Data - 2017'!$D2865,"dddd")</f>
        <v>Friday</v>
      </c>
      <c r="H2865" s="16" t="s">
        <v>22</v>
      </c>
      <c r="I2865" s="16" t="s">
        <v>6084</v>
      </c>
      <c r="J2865" s="16" t="s">
        <v>6085</v>
      </c>
      <c r="K2865" s="21">
        <f>1/COUNTIF(J:J,'Store Data - 2017'!$J2865)</f>
        <v>1</v>
      </c>
      <c r="L2865" s="16" t="s">
        <v>57</v>
      </c>
      <c r="M2865" s="16" t="s">
        <v>26</v>
      </c>
      <c r="N2865" s="16" t="s">
        <v>452</v>
      </c>
      <c r="O2865" s="16" t="s">
        <v>134</v>
      </c>
      <c r="P2865" s="16">
        <v>90004</v>
      </c>
      <c r="Q2865" s="16" t="s">
        <v>120</v>
      </c>
      <c r="R2865" s="16" t="s">
        <v>2996</v>
      </c>
      <c r="S2865" s="16" t="s">
        <v>42</v>
      </c>
      <c r="T2865" s="16" t="s">
        <v>251</v>
      </c>
      <c r="U2865" s="16" t="s">
        <v>2997</v>
      </c>
      <c r="V2865" s="18">
        <v>399.67200000000003</v>
      </c>
      <c r="W2865" s="16">
        <v>7</v>
      </c>
      <c r="X2865" s="16">
        <v>0.2</v>
      </c>
      <c r="Y2865" s="18">
        <v>-14.9877</v>
      </c>
    </row>
    <row r="2866" spans="1:25" x14ac:dyDescent="0.3">
      <c r="A2866" s="13">
        <v>8620</v>
      </c>
      <c r="B2866" s="13" t="s">
        <v>6086</v>
      </c>
      <c r="C2866" s="21">
        <f>1/COUNTIF(B:B,'Store Data - 2017'!$B2866)</f>
        <v>1</v>
      </c>
      <c r="D2866" s="14">
        <v>42986</v>
      </c>
      <c r="E2866" s="14">
        <v>42991</v>
      </c>
      <c r="F2866" s="22" t="str">
        <f>TEXT('Store Data - 2017'!$D2866,"mmmm")</f>
        <v>September</v>
      </c>
      <c r="G2866" s="22" t="str">
        <f>TEXT('Store Data - 2017'!$D2866,"dddd")</f>
        <v>Friday</v>
      </c>
      <c r="H2866" s="13" t="s">
        <v>35</v>
      </c>
      <c r="I2866" s="13" t="s">
        <v>6087</v>
      </c>
      <c r="J2866" s="13" t="s">
        <v>6088</v>
      </c>
      <c r="K2866" s="21">
        <f>1/COUNTIF(J:J,'Store Data - 2017'!$J2866)</f>
        <v>1</v>
      </c>
      <c r="L2866" s="13" t="s">
        <v>57</v>
      </c>
      <c r="M2866" s="13" t="s">
        <v>26</v>
      </c>
      <c r="N2866" s="13" t="s">
        <v>126</v>
      </c>
      <c r="O2866" s="13" t="s">
        <v>127</v>
      </c>
      <c r="P2866" s="13">
        <v>10024</v>
      </c>
      <c r="Q2866" s="13" t="s">
        <v>40</v>
      </c>
      <c r="R2866" s="13" t="s">
        <v>4781</v>
      </c>
      <c r="S2866" s="13" t="s">
        <v>31</v>
      </c>
      <c r="T2866" s="13" t="s">
        <v>70</v>
      </c>
      <c r="U2866" s="13" t="s">
        <v>4782</v>
      </c>
      <c r="V2866" s="15">
        <v>65.12</v>
      </c>
      <c r="W2866" s="13">
        <v>4</v>
      </c>
      <c r="X2866" s="13">
        <v>0</v>
      </c>
      <c r="Y2866" s="15">
        <v>16.9312</v>
      </c>
    </row>
    <row r="2867" spans="1:25" x14ac:dyDescent="0.3">
      <c r="A2867" s="16">
        <v>8621</v>
      </c>
      <c r="B2867" s="16" t="s">
        <v>6089</v>
      </c>
      <c r="C2867" s="21">
        <f>1/COUNTIF(B:B,'Store Data - 2017'!$B2867)</f>
        <v>1</v>
      </c>
      <c r="D2867" s="17">
        <v>43045</v>
      </c>
      <c r="E2867" s="17">
        <v>43048</v>
      </c>
      <c r="F2867" s="22" t="str">
        <f>TEXT('Store Data - 2017'!$D2867,"mmmm")</f>
        <v>November</v>
      </c>
      <c r="G2867" s="22" t="str">
        <f>TEXT('Store Data - 2017'!$D2867,"dddd")</f>
        <v>Monday</v>
      </c>
      <c r="H2867" s="16" t="s">
        <v>35</v>
      </c>
      <c r="I2867" s="16" t="s">
        <v>4704</v>
      </c>
      <c r="J2867" s="16" t="s">
        <v>4705</v>
      </c>
      <c r="K2867" s="21">
        <f>1/COUNTIF(J:J,'Store Data - 2017'!$J2867)</f>
        <v>0.25</v>
      </c>
      <c r="L2867" s="16" t="s">
        <v>25</v>
      </c>
      <c r="M2867" s="16" t="s">
        <v>26</v>
      </c>
      <c r="N2867" s="16" t="s">
        <v>220</v>
      </c>
      <c r="O2867" s="16" t="s">
        <v>50</v>
      </c>
      <c r="P2867" s="16">
        <v>75217</v>
      </c>
      <c r="Q2867" s="16" t="s">
        <v>51</v>
      </c>
      <c r="R2867" s="16" t="s">
        <v>929</v>
      </c>
      <c r="S2867" s="16" t="s">
        <v>42</v>
      </c>
      <c r="T2867" s="16" t="s">
        <v>87</v>
      </c>
      <c r="U2867" s="16" t="s">
        <v>930</v>
      </c>
      <c r="V2867" s="18">
        <v>30.56</v>
      </c>
      <c r="W2867" s="16">
        <v>5</v>
      </c>
      <c r="X2867" s="16">
        <v>0.6</v>
      </c>
      <c r="Y2867" s="18">
        <v>-19.864000000000001</v>
      </c>
    </row>
    <row r="2868" spans="1:25" x14ac:dyDescent="0.3">
      <c r="A2868" s="13">
        <v>8622</v>
      </c>
      <c r="B2868" s="13" t="s">
        <v>6090</v>
      </c>
      <c r="C2868" s="21">
        <f>1/COUNTIF(B:B,'Store Data - 2017'!$B2868)</f>
        <v>1</v>
      </c>
      <c r="D2868" s="14">
        <v>42868</v>
      </c>
      <c r="E2868" s="14">
        <v>42873</v>
      </c>
      <c r="F2868" s="22" t="str">
        <f>TEXT('Store Data - 2017'!$D2868,"mmmm")</f>
        <v>May</v>
      </c>
      <c r="G2868" s="22" t="str">
        <f>TEXT('Store Data - 2017'!$D2868,"dddd")</f>
        <v>Saturday</v>
      </c>
      <c r="H2868" s="13" t="s">
        <v>22</v>
      </c>
      <c r="I2868" s="13" t="s">
        <v>1874</v>
      </c>
      <c r="J2868" s="13" t="s">
        <v>1875</v>
      </c>
      <c r="K2868" s="21">
        <f>1/COUNTIF(J:J,'Store Data - 2017'!$J2868)</f>
        <v>0.1111111111111111</v>
      </c>
      <c r="L2868" s="13" t="s">
        <v>57</v>
      </c>
      <c r="M2868" s="13" t="s">
        <v>26</v>
      </c>
      <c r="N2868" s="13" t="s">
        <v>226</v>
      </c>
      <c r="O2868" s="13" t="s">
        <v>227</v>
      </c>
      <c r="P2868" s="13">
        <v>37064</v>
      </c>
      <c r="Q2868" s="13" t="s">
        <v>29</v>
      </c>
      <c r="R2868" s="13" t="s">
        <v>644</v>
      </c>
      <c r="S2868" s="13" t="s">
        <v>31</v>
      </c>
      <c r="T2868" s="13" t="s">
        <v>190</v>
      </c>
      <c r="U2868" s="13" t="s">
        <v>645</v>
      </c>
      <c r="V2868" s="15">
        <v>20.768000000000001</v>
      </c>
      <c r="W2868" s="13">
        <v>2</v>
      </c>
      <c r="X2868" s="13">
        <v>0.2</v>
      </c>
      <c r="Y2868" s="15">
        <v>2.3363999999999998</v>
      </c>
    </row>
    <row r="2869" spans="1:25" x14ac:dyDescent="0.3">
      <c r="A2869" s="16">
        <v>8635</v>
      </c>
      <c r="B2869" s="16" t="s">
        <v>6091</v>
      </c>
      <c r="C2869" s="21">
        <f>1/COUNTIF(B:B,'Store Data - 2017'!$B2869)</f>
        <v>1</v>
      </c>
      <c r="D2869" s="17">
        <v>42972</v>
      </c>
      <c r="E2869" s="17">
        <v>42976</v>
      </c>
      <c r="F2869" s="22" t="str">
        <f>TEXT('Store Data - 2017'!$D2869,"mmmm")</f>
        <v>August</v>
      </c>
      <c r="G2869" s="22" t="str">
        <f>TEXT('Store Data - 2017'!$D2869,"dddd")</f>
        <v>Friday</v>
      </c>
      <c r="H2869" s="16" t="s">
        <v>22</v>
      </c>
      <c r="I2869" s="16" t="s">
        <v>1988</v>
      </c>
      <c r="J2869" s="16" t="s">
        <v>1989</v>
      </c>
      <c r="K2869" s="21">
        <f>1/COUNTIF(J:J,'Store Data - 2017'!$J2869)</f>
        <v>0.05</v>
      </c>
      <c r="L2869" s="16" t="s">
        <v>25</v>
      </c>
      <c r="M2869" s="16" t="s">
        <v>26</v>
      </c>
      <c r="N2869" s="16" t="s">
        <v>38</v>
      </c>
      <c r="O2869" s="16" t="s">
        <v>39</v>
      </c>
      <c r="P2869" s="16">
        <v>19140</v>
      </c>
      <c r="Q2869" s="16" t="s">
        <v>40</v>
      </c>
      <c r="R2869" s="16" t="s">
        <v>6092</v>
      </c>
      <c r="S2869" s="16" t="s">
        <v>42</v>
      </c>
      <c r="T2869" s="16" t="s">
        <v>425</v>
      </c>
      <c r="U2869" s="16" t="s">
        <v>6093</v>
      </c>
      <c r="V2869" s="18">
        <v>130.97999999999999</v>
      </c>
      <c r="W2869" s="16">
        <v>2</v>
      </c>
      <c r="X2869" s="16">
        <v>0.5</v>
      </c>
      <c r="Y2869" s="18">
        <v>-89.066400000000002</v>
      </c>
    </row>
    <row r="2870" spans="1:25" x14ac:dyDescent="0.3">
      <c r="A2870" s="13">
        <v>8638</v>
      </c>
      <c r="B2870" s="13" t="s">
        <v>6094</v>
      </c>
      <c r="C2870" s="21">
        <f>1/COUNTIF(B:B,'Store Data - 2017'!$B2870)</f>
        <v>1</v>
      </c>
      <c r="D2870" s="14">
        <v>42852</v>
      </c>
      <c r="E2870" s="14">
        <v>42857</v>
      </c>
      <c r="F2870" s="22" t="str">
        <f>TEXT('Store Data - 2017'!$D2870,"mmmm")</f>
        <v>April</v>
      </c>
      <c r="G2870" s="22" t="str">
        <f>TEXT('Store Data - 2017'!$D2870,"dddd")</f>
        <v>Thursday</v>
      </c>
      <c r="H2870" s="13" t="s">
        <v>22</v>
      </c>
      <c r="I2870" s="13" t="s">
        <v>5953</v>
      </c>
      <c r="J2870" s="13" t="s">
        <v>5954</v>
      </c>
      <c r="K2870" s="21">
        <f>1/COUNTIF(J:J,'Store Data - 2017'!$J2870)</f>
        <v>0.33333333333333331</v>
      </c>
      <c r="L2870" s="13" t="s">
        <v>25</v>
      </c>
      <c r="M2870" s="13" t="s">
        <v>26</v>
      </c>
      <c r="N2870" s="13" t="s">
        <v>432</v>
      </c>
      <c r="O2870" s="13" t="s">
        <v>433</v>
      </c>
      <c r="P2870" s="13">
        <v>98105</v>
      </c>
      <c r="Q2870" s="13" t="s">
        <v>120</v>
      </c>
      <c r="R2870" s="13" t="s">
        <v>6095</v>
      </c>
      <c r="S2870" s="13" t="s">
        <v>42</v>
      </c>
      <c r="T2870" s="13" t="s">
        <v>87</v>
      </c>
      <c r="U2870" s="13" t="s">
        <v>6096</v>
      </c>
      <c r="V2870" s="15">
        <v>139.58000000000001</v>
      </c>
      <c r="W2870" s="13">
        <v>7</v>
      </c>
      <c r="X2870" s="13">
        <v>0</v>
      </c>
      <c r="Y2870" s="15">
        <v>39.0824</v>
      </c>
    </row>
    <row r="2871" spans="1:25" x14ac:dyDescent="0.3">
      <c r="A2871" s="16">
        <v>8639</v>
      </c>
      <c r="B2871" s="16" t="s">
        <v>6097</v>
      </c>
      <c r="C2871" s="21">
        <f>1/COUNTIF(B:B,'Store Data - 2017'!$B2871)</f>
        <v>1</v>
      </c>
      <c r="D2871" s="17">
        <v>42939</v>
      </c>
      <c r="E2871" s="17">
        <v>42940</v>
      </c>
      <c r="F2871" s="22" t="str">
        <f>TEXT('Store Data - 2017'!$D2871,"mmmm")</f>
        <v>July</v>
      </c>
      <c r="G2871" s="22" t="str">
        <f>TEXT('Store Data - 2017'!$D2871,"dddd")</f>
        <v>Sunday</v>
      </c>
      <c r="H2871" s="16" t="s">
        <v>80</v>
      </c>
      <c r="I2871" s="16" t="s">
        <v>2923</v>
      </c>
      <c r="J2871" s="16" t="s">
        <v>2924</v>
      </c>
      <c r="K2871" s="21">
        <f>1/COUNTIF(J:J,'Store Data - 2017'!$J2871)</f>
        <v>0.2</v>
      </c>
      <c r="L2871" s="16" t="s">
        <v>48</v>
      </c>
      <c r="M2871" s="16" t="s">
        <v>26</v>
      </c>
      <c r="N2871" s="16" t="s">
        <v>6098</v>
      </c>
      <c r="O2871" s="16" t="s">
        <v>840</v>
      </c>
      <c r="P2871" s="16">
        <v>53142</v>
      </c>
      <c r="Q2871" s="16" t="s">
        <v>51</v>
      </c>
      <c r="R2871" s="16" t="s">
        <v>4340</v>
      </c>
      <c r="S2871" s="16" t="s">
        <v>61</v>
      </c>
      <c r="T2871" s="16" t="s">
        <v>110</v>
      </c>
      <c r="U2871" s="16" t="s">
        <v>4341</v>
      </c>
      <c r="V2871" s="18">
        <v>399.95</v>
      </c>
      <c r="W2871" s="16">
        <v>5</v>
      </c>
      <c r="X2871" s="16">
        <v>0</v>
      </c>
      <c r="Y2871" s="18">
        <v>143.982</v>
      </c>
    </row>
    <row r="2872" spans="1:25" x14ac:dyDescent="0.3">
      <c r="A2872" s="13">
        <v>8641</v>
      </c>
      <c r="B2872" s="13" t="s">
        <v>6099</v>
      </c>
      <c r="C2872" s="21">
        <f>1/COUNTIF(B:B,'Store Data - 2017'!$B2872)</f>
        <v>1</v>
      </c>
      <c r="D2872" s="14">
        <v>42747</v>
      </c>
      <c r="E2872" s="14">
        <v>42751</v>
      </c>
      <c r="F2872" s="22" t="str">
        <f>TEXT('Store Data - 2017'!$D2872,"mmmm")</f>
        <v>January</v>
      </c>
      <c r="G2872" s="22" t="str">
        <f>TEXT('Store Data - 2017'!$D2872,"dddd")</f>
        <v>Thursday</v>
      </c>
      <c r="H2872" s="13" t="s">
        <v>22</v>
      </c>
      <c r="I2872" s="13" t="s">
        <v>262</v>
      </c>
      <c r="J2872" s="13" t="s">
        <v>263</v>
      </c>
      <c r="K2872" s="21">
        <f>1/COUNTIF(J:J,'Store Data - 2017'!$J2872)</f>
        <v>0.5</v>
      </c>
      <c r="L2872" s="13" t="s">
        <v>57</v>
      </c>
      <c r="M2872" s="13" t="s">
        <v>26</v>
      </c>
      <c r="N2872" s="13" t="s">
        <v>220</v>
      </c>
      <c r="O2872" s="13" t="s">
        <v>50</v>
      </c>
      <c r="P2872" s="13">
        <v>75217</v>
      </c>
      <c r="Q2872" s="13" t="s">
        <v>51</v>
      </c>
      <c r="R2872" s="13" t="s">
        <v>6100</v>
      </c>
      <c r="S2872" s="13" t="s">
        <v>31</v>
      </c>
      <c r="T2872" s="13" t="s">
        <v>84</v>
      </c>
      <c r="U2872" s="13" t="s">
        <v>6101</v>
      </c>
      <c r="V2872" s="15">
        <v>760.98</v>
      </c>
      <c r="W2872" s="13">
        <v>5</v>
      </c>
      <c r="X2872" s="13">
        <v>0.8</v>
      </c>
      <c r="Y2872" s="15">
        <v>-1141.47</v>
      </c>
    </row>
    <row r="2873" spans="1:25" x14ac:dyDescent="0.3">
      <c r="A2873" s="16">
        <v>8642</v>
      </c>
      <c r="B2873" s="16" t="s">
        <v>6102</v>
      </c>
      <c r="C2873" s="21">
        <f>1/COUNTIF(B:B,'Store Data - 2017'!$B2873)</f>
        <v>1</v>
      </c>
      <c r="D2873" s="17">
        <v>43071</v>
      </c>
      <c r="E2873" s="17">
        <v>43071</v>
      </c>
      <c r="F2873" s="22" t="str">
        <f>TEXT('Store Data - 2017'!$D2873,"mmmm")</f>
        <v>December</v>
      </c>
      <c r="G2873" s="22" t="str">
        <f>TEXT('Store Data - 2017'!$D2873,"dddd")</f>
        <v>Saturday</v>
      </c>
      <c r="H2873" s="16" t="s">
        <v>760</v>
      </c>
      <c r="I2873" s="16" t="s">
        <v>2325</v>
      </c>
      <c r="J2873" s="16" t="s">
        <v>2326</v>
      </c>
      <c r="K2873" s="21">
        <f>1/COUNTIF(J:J,'Store Data - 2017'!$J2873)</f>
        <v>0.1111111111111111</v>
      </c>
      <c r="L2873" s="16" t="s">
        <v>25</v>
      </c>
      <c r="M2873" s="16" t="s">
        <v>26</v>
      </c>
      <c r="N2873" s="16" t="s">
        <v>2332</v>
      </c>
      <c r="O2873" s="16" t="s">
        <v>157</v>
      </c>
      <c r="P2873" s="16">
        <v>85345</v>
      </c>
      <c r="Q2873" s="16" t="s">
        <v>120</v>
      </c>
      <c r="R2873" s="16" t="s">
        <v>4112</v>
      </c>
      <c r="S2873" s="16" t="s">
        <v>31</v>
      </c>
      <c r="T2873" s="16" t="s">
        <v>84</v>
      </c>
      <c r="U2873" s="16" t="s">
        <v>4113</v>
      </c>
      <c r="V2873" s="18">
        <v>67.86</v>
      </c>
      <c r="W2873" s="16">
        <v>6</v>
      </c>
      <c r="X2873" s="16">
        <v>0.7</v>
      </c>
      <c r="Y2873" s="18">
        <v>-45.24</v>
      </c>
    </row>
    <row r="2874" spans="1:25" x14ac:dyDescent="0.3">
      <c r="A2874" s="13">
        <v>8661</v>
      </c>
      <c r="B2874" s="13" t="s">
        <v>6103</v>
      </c>
      <c r="C2874" s="21">
        <f>1/COUNTIF(B:B,'Store Data - 2017'!$B2874)</f>
        <v>1</v>
      </c>
      <c r="D2874" s="14">
        <v>43064</v>
      </c>
      <c r="E2874" s="14">
        <v>43069</v>
      </c>
      <c r="F2874" s="22" t="str">
        <f>TEXT('Store Data - 2017'!$D2874,"mmmm")</f>
        <v>November</v>
      </c>
      <c r="G2874" s="22" t="str">
        <f>TEXT('Store Data - 2017'!$D2874,"dddd")</f>
        <v>Saturday</v>
      </c>
      <c r="H2874" s="13" t="s">
        <v>22</v>
      </c>
      <c r="I2874" s="13" t="s">
        <v>3294</v>
      </c>
      <c r="J2874" s="13" t="s">
        <v>3295</v>
      </c>
      <c r="K2874" s="21">
        <f>1/COUNTIF(J:J,'Store Data - 2017'!$J2874)</f>
        <v>0.2</v>
      </c>
      <c r="L2874" s="13" t="s">
        <v>25</v>
      </c>
      <c r="M2874" s="13" t="s">
        <v>26</v>
      </c>
      <c r="N2874" s="13" t="s">
        <v>2732</v>
      </c>
      <c r="O2874" s="13" t="s">
        <v>68</v>
      </c>
      <c r="P2874" s="13">
        <v>33311</v>
      </c>
      <c r="Q2874" s="13" t="s">
        <v>29</v>
      </c>
      <c r="R2874" s="13" t="s">
        <v>1781</v>
      </c>
      <c r="S2874" s="13" t="s">
        <v>42</v>
      </c>
      <c r="T2874" s="13" t="s">
        <v>425</v>
      </c>
      <c r="U2874" s="13" t="s">
        <v>1782</v>
      </c>
      <c r="V2874" s="15">
        <v>723.92</v>
      </c>
      <c r="W2874" s="13">
        <v>5</v>
      </c>
      <c r="X2874" s="13">
        <v>0.2</v>
      </c>
      <c r="Y2874" s="15">
        <v>-81.441000000000003</v>
      </c>
    </row>
    <row r="2875" spans="1:25" x14ac:dyDescent="0.3">
      <c r="A2875" s="16">
        <v>8665</v>
      </c>
      <c r="B2875" s="16" t="s">
        <v>6104</v>
      </c>
      <c r="C2875" s="21">
        <f>1/COUNTIF(B:B,'Store Data - 2017'!$B2875)</f>
        <v>1</v>
      </c>
      <c r="D2875" s="17">
        <v>42824</v>
      </c>
      <c r="E2875" s="17">
        <v>42826</v>
      </c>
      <c r="F2875" s="22" t="str">
        <f>TEXT('Store Data - 2017'!$D2875,"mmmm")</f>
        <v>March</v>
      </c>
      <c r="G2875" s="22" t="str">
        <f>TEXT('Store Data - 2017'!$D2875,"dddd")</f>
        <v>Thursday</v>
      </c>
      <c r="H2875" s="16" t="s">
        <v>35</v>
      </c>
      <c r="I2875" s="16" t="s">
        <v>1024</v>
      </c>
      <c r="J2875" s="16" t="s">
        <v>1025</v>
      </c>
      <c r="K2875" s="21">
        <f>1/COUNTIF(J:J,'Store Data - 2017'!$J2875)</f>
        <v>0.14285714285714285</v>
      </c>
      <c r="L2875" s="16" t="s">
        <v>25</v>
      </c>
      <c r="M2875" s="16" t="s">
        <v>26</v>
      </c>
      <c r="N2875" s="16" t="s">
        <v>2107</v>
      </c>
      <c r="O2875" s="16" t="s">
        <v>134</v>
      </c>
      <c r="P2875" s="16">
        <v>90712</v>
      </c>
      <c r="Q2875" s="16" t="s">
        <v>120</v>
      </c>
      <c r="R2875" s="16" t="s">
        <v>1871</v>
      </c>
      <c r="S2875" s="16" t="s">
        <v>42</v>
      </c>
      <c r="T2875" s="16" t="s">
        <v>87</v>
      </c>
      <c r="U2875" s="16" t="s">
        <v>1872</v>
      </c>
      <c r="V2875" s="18">
        <v>94.2</v>
      </c>
      <c r="W2875" s="16">
        <v>5</v>
      </c>
      <c r="X2875" s="16">
        <v>0</v>
      </c>
      <c r="Y2875" s="18">
        <v>39.564</v>
      </c>
    </row>
    <row r="2876" spans="1:25" x14ac:dyDescent="0.3">
      <c r="A2876" s="13">
        <v>8673</v>
      </c>
      <c r="B2876" s="13" t="s">
        <v>6105</v>
      </c>
      <c r="C2876" s="21">
        <f>1/COUNTIF(B:B,'Store Data - 2017'!$B2876)</f>
        <v>0.2</v>
      </c>
      <c r="D2876" s="14">
        <v>42782</v>
      </c>
      <c r="E2876" s="14">
        <v>42787</v>
      </c>
      <c r="F2876" s="22" t="str">
        <f>TEXT('Store Data - 2017'!$D2876,"mmmm")</f>
        <v>February</v>
      </c>
      <c r="G2876" s="22" t="str">
        <f>TEXT('Store Data - 2017'!$D2876,"dddd")</f>
        <v>Thursday</v>
      </c>
      <c r="H2876" s="13" t="s">
        <v>22</v>
      </c>
      <c r="I2876" s="13" t="s">
        <v>2072</v>
      </c>
      <c r="J2876" s="13" t="s">
        <v>2073</v>
      </c>
      <c r="K2876" s="21">
        <f>1/COUNTIF(J:J,'Store Data - 2017'!$J2876)</f>
        <v>0.125</v>
      </c>
      <c r="L2876" s="13" t="s">
        <v>25</v>
      </c>
      <c r="M2876" s="13" t="s">
        <v>26</v>
      </c>
      <c r="N2876" s="13" t="s">
        <v>3714</v>
      </c>
      <c r="O2876" s="13" t="s">
        <v>59</v>
      </c>
      <c r="P2876" s="13">
        <v>62521</v>
      </c>
      <c r="Q2876" s="13" t="s">
        <v>51</v>
      </c>
      <c r="R2876" s="13" t="s">
        <v>3827</v>
      </c>
      <c r="S2876" s="13" t="s">
        <v>31</v>
      </c>
      <c r="T2876" s="13" t="s">
        <v>172</v>
      </c>
      <c r="U2876" s="13" t="s">
        <v>3828</v>
      </c>
      <c r="V2876" s="15">
        <v>18.367999999999999</v>
      </c>
      <c r="W2876" s="13">
        <v>2</v>
      </c>
      <c r="X2876" s="13">
        <v>0.2</v>
      </c>
      <c r="Y2876" s="15">
        <v>6.1992000000000003</v>
      </c>
    </row>
    <row r="2877" spans="1:25" x14ac:dyDescent="0.3">
      <c r="A2877" s="16">
        <v>8674</v>
      </c>
      <c r="B2877" s="16" t="s">
        <v>6105</v>
      </c>
      <c r="C2877" s="21">
        <f>1/COUNTIF(B:B,'Store Data - 2017'!$B2877)</f>
        <v>0.2</v>
      </c>
      <c r="D2877" s="17">
        <v>42782</v>
      </c>
      <c r="E2877" s="17">
        <v>42787</v>
      </c>
      <c r="F2877" s="22" t="str">
        <f>TEXT('Store Data - 2017'!$D2877,"mmmm")</f>
        <v>February</v>
      </c>
      <c r="G2877" s="22" t="str">
        <f>TEXT('Store Data - 2017'!$D2877,"dddd")</f>
        <v>Thursday</v>
      </c>
      <c r="H2877" s="16" t="s">
        <v>22</v>
      </c>
      <c r="I2877" s="16" t="s">
        <v>2072</v>
      </c>
      <c r="J2877" s="16" t="s">
        <v>2073</v>
      </c>
      <c r="K2877" s="21">
        <f>1/COUNTIF(J:J,'Store Data - 2017'!$J2877)</f>
        <v>0.125</v>
      </c>
      <c r="L2877" s="16" t="s">
        <v>25</v>
      </c>
      <c r="M2877" s="16" t="s">
        <v>26</v>
      </c>
      <c r="N2877" s="16" t="s">
        <v>3714</v>
      </c>
      <c r="O2877" s="16" t="s">
        <v>59</v>
      </c>
      <c r="P2877" s="16">
        <v>62521</v>
      </c>
      <c r="Q2877" s="16" t="s">
        <v>51</v>
      </c>
      <c r="R2877" s="16" t="s">
        <v>6106</v>
      </c>
      <c r="S2877" s="16" t="s">
        <v>42</v>
      </c>
      <c r="T2877" s="16" t="s">
        <v>43</v>
      </c>
      <c r="U2877" s="16" t="s">
        <v>6107</v>
      </c>
      <c r="V2877" s="18">
        <v>600.55799999999999</v>
      </c>
      <c r="W2877" s="16">
        <v>3</v>
      </c>
      <c r="X2877" s="16">
        <v>0.3</v>
      </c>
      <c r="Y2877" s="18">
        <v>-8.5793999999999997</v>
      </c>
    </row>
    <row r="2878" spans="1:25" x14ac:dyDescent="0.3">
      <c r="A2878" s="13">
        <v>8675</v>
      </c>
      <c r="B2878" s="13" t="s">
        <v>6105</v>
      </c>
      <c r="C2878" s="21">
        <f>1/COUNTIF(B:B,'Store Data - 2017'!$B2878)</f>
        <v>0.2</v>
      </c>
      <c r="D2878" s="14">
        <v>42782</v>
      </c>
      <c r="E2878" s="14">
        <v>42787</v>
      </c>
      <c r="F2878" s="22" t="str">
        <f>TEXT('Store Data - 2017'!$D2878,"mmmm")</f>
        <v>February</v>
      </c>
      <c r="G2878" s="22" t="str">
        <f>TEXT('Store Data - 2017'!$D2878,"dddd")</f>
        <v>Thursday</v>
      </c>
      <c r="H2878" s="13" t="s">
        <v>22</v>
      </c>
      <c r="I2878" s="13" t="s">
        <v>2072</v>
      </c>
      <c r="J2878" s="13" t="s">
        <v>2073</v>
      </c>
      <c r="K2878" s="21">
        <f>1/COUNTIF(J:J,'Store Data - 2017'!$J2878)</f>
        <v>0.125</v>
      </c>
      <c r="L2878" s="13" t="s">
        <v>25</v>
      </c>
      <c r="M2878" s="13" t="s">
        <v>26</v>
      </c>
      <c r="N2878" s="13" t="s">
        <v>3714</v>
      </c>
      <c r="O2878" s="13" t="s">
        <v>59</v>
      </c>
      <c r="P2878" s="13">
        <v>62521</v>
      </c>
      <c r="Q2878" s="13" t="s">
        <v>51</v>
      </c>
      <c r="R2878" s="13" t="s">
        <v>240</v>
      </c>
      <c r="S2878" s="13" t="s">
        <v>31</v>
      </c>
      <c r="T2878" s="13" t="s">
        <v>70</v>
      </c>
      <c r="U2878" s="13" t="s">
        <v>241</v>
      </c>
      <c r="V2878" s="15">
        <v>50.351999999999997</v>
      </c>
      <c r="W2878" s="13">
        <v>3</v>
      </c>
      <c r="X2878" s="13">
        <v>0.2</v>
      </c>
      <c r="Y2878" s="15">
        <v>-8.1821999999999999</v>
      </c>
    </row>
    <row r="2879" spans="1:25" x14ac:dyDescent="0.3">
      <c r="A2879" s="16">
        <v>8676</v>
      </c>
      <c r="B2879" s="16" t="s">
        <v>6105</v>
      </c>
      <c r="C2879" s="21">
        <f>1/COUNTIF(B:B,'Store Data - 2017'!$B2879)</f>
        <v>0.2</v>
      </c>
      <c r="D2879" s="17">
        <v>42782</v>
      </c>
      <c r="E2879" s="17">
        <v>42787</v>
      </c>
      <c r="F2879" s="22" t="str">
        <f>TEXT('Store Data - 2017'!$D2879,"mmmm")</f>
        <v>February</v>
      </c>
      <c r="G2879" s="22" t="str">
        <f>TEXT('Store Data - 2017'!$D2879,"dddd")</f>
        <v>Thursday</v>
      </c>
      <c r="H2879" s="16" t="s">
        <v>22</v>
      </c>
      <c r="I2879" s="16" t="s">
        <v>2072</v>
      </c>
      <c r="J2879" s="16" t="s">
        <v>2073</v>
      </c>
      <c r="K2879" s="21">
        <f>1/COUNTIF(J:J,'Store Data - 2017'!$J2879)</f>
        <v>0.125</v>
      </c>
      <c r="L2879" s="16" t="s">
        <v>25</v>
      </c>
      <c r="M2879" s="16" t="s">
        <v>26</v>
      </c>
      <c r="N2879" s="16" t="s">
        <v>3714</v>
      </c>
      <c r="O2879" s="16" t="s">
        <v>59</v>
      </c>
      <c r="P2879" s="16">
        <v>62521</v>
      </c>
      <c r="Q2879" s="16" t="s">
        <v>51</v>
      </c>
      <c r="R2879" s="16" t="s">
        <v>2209</v>
      </c>
      <c r="S2879" s="16" t="s">
        <v>31</v>
      </c>
      <c r="T2879" s="16" t="s">
        <v>146</v>
      </c>
      <c r="U2879" s="16" t="s">
        <v>2210</v>
      </c>
      <c r="V2879" s="18">
        <v>28.032</v>
      </c>
      <c r="W2879" s="16">
        <v>6</v>
      </c>
      <c r="X2879" s="16">
        <v>0.2</v>
      </c>
      <c r="Y2879" s="18">
        <v>3.504</v>
      </c>
    </row>
    <row r="2880" spans="1:25" x14ac:dyDescent="0.3">
      <c r="A2880" s="13">
        <v>8677</v>
      </c>
      <c r="B2880" s="13" t="s">
        <v>6105</v>
      </c>
      <c r="C2880" s="21">
        <f>1/COUNTIF(B:B,'Store Data - 2017'!$B2880)</f>
        <v>0.2</v>
      </c>
      <c r="D2880" s="14">
        <v>42782</v>
      </c>
      <c r="E2880" s="14">
        <v>42787</v>
      </c>
      <c r="F2880" s="22" t="str">
        <f>TEXT('Store Data - 2017'!$D2880,"mmmm")</f>
        <v>February</v>
      </c>
      <c r="G2880" s="22" t="str">
        <f>TEXT('Store Data - 2017'!$D2880,"dddd")</f>
        <v>Thursday</v>
      </c>
      <c r="H2880" s="13" t="s">
        <v>22</v>
      </c>
      <c r="I2880" s="13" t="s">
        <v>2072</v>
      </c>
      <c r="J2880" s="13" t="s">
        <v>2073</v>
      </c>
      <c r="K2880" s="21">
        <f>1/COUNTIF(J:J,'Store Data - 2017'!$J2880)</f>
        <v>0.125</v>
      </c>
      <c r="L2880" s="13" t="s">
        <v>25</v>
      </c>
      <c r="M2880" s="13" t="s">
        <v>26</v>
      </c>
      <c r="N2880" s="13" t="s">
        <v>3714</v>
      </c>
      <c r="O2880" s="13" t="s">
        <v>59</v>
      </c>
      <c r="P2880" s="13">
        <v>62521</v>
      </c>
      <c r="Q2880" s="13" t="s">
        <v>51</v>
      </c>
      <c r="R2880" s="13" t="s">
        <v>1587</v>
      </c>
      <c r="S2880" s="13" t="s">
        <v>42</v>
      </c>
      <c r="T2880" s="13" t="s">
        <v>87</v>
      </c>
      <c r="U2880" s="13" t="s">
        <v>6108</v>
      </c>
      <c r="V2880" s="15">
        <v>7.6920000000000002</v>
      </c>
      <c r="W2880" s="13">
        <v>1</v>
      </c>
      <c r="X2880" s="13">
        <v>0.6</v>
      </c>
      <c r="Y2880" s="15">
        <v>-3.6537000000000002</v>
      </c>
    </row>
    <row r="2881" spans="1:25" x14ac:dyDescent="0.3">
      <c r="A2881" s="16">
        <v>8678</v>
      </c>
      <c r="B2881" s="16" t="s">
        <v>6109</v>
      </c>
      <c r="C2881" s="21">
        <f>1/COUNTIF(B:B,'Store Data - 2017'!$B2881)</f>
        <v>1</v>
      </c>
      <c r="D2881" s="17">
        <v>43032</v>
      </c>
      <c r="E2881" s="17">
        <v>43034</v>
      </c>
      <c r="F2881" s="22" t="str">
        <f>TEXT('Store Data - 2017'!$D2881,"mmmm")</f>
        <v>October</v>
      </c>
      <c r="G2881" s="22" t="str">
        <f>TEXT('Store Data - 2017'!$D2881,"dddd")</f>
        <v>Tuesday</v>
      </c>
      <c r="H2881" s="16" t="s">
        <v>80</v>
      </c>
      <c r="I2881" s="16" t="s">
        <v>1131</v>
      </c>
      <c r="J2881" s="16" t="s">
        <v>1132</v>
      </c>
      <c r="K2881" s="21">
        <f>1/COUNTIF(J:J,'Store Data - 2017'!$J2881)</f>
        <v>0.1</v>
      </c>
      <c r="L2881" s="16" t="s">
        <v>25</v>
      </c>
      <c r="M2881" s="16" t="s">
        <v>26</v>
      </c>
      <c r="N2881" s="16" t="s">
        <v>6110</v>
      </c>
      <c r="O2881" s="16" t="s">
        <v>50</v>
      </c>
      <c r="P2881" s="16">
        <v>76063</v>
      </c>
      <c r="Q2881" s="16" t="s">
        <v>51</v>
      </c>
      <c r="R2881" s="16" t="s">
        <v>2147</v>
      </c>
      <c r="S2881" s="16" t="s">
        <v>42</v>
      </c>
      <c r="T2881" s="16" t="s">
        <v>251</v>
      </c>
      <c r="U2881" s="16" t="s">
        <v>2148</v>
      </c>
      <c r="V2881" s="18">
        <v>517.40499999999997</v>
      </c>
      <c r="W2881" s="16">
        <v>5</v>
      </c>
      <c r="X2881" s="16">
        <v>0.3</v>
      </c>
      <c r="Y2881" s="18">
        <v>-81.3065</v>
      </c>
    </row>
    <row r="2882" spans="1:25" x14ac:dyDescent="0.3">
      <c r="A2882" s="13">
        <v>8684</v>
      </c>
      <c r="B2882" s="13" t="s">
        <v>6111</v>
      </c>
      <c r="C2882" s="21">
        <f>1/COUNTIF(B:B,'Store Data - 2017'!$B2882)</f>
        <v>1</v>
      </c>
      <c r="D2882" s="14">
        <v>43064</v>
      </c>
      <c r="E2882" s="14">
        <v>43070</v>
      </c>
      <c r="F2882" s="22" t="str">
        <f>TEXT('Store Data - 2017'!$D2882,"mmmm")</f>
        <v>November</v>
      </c>
      <c r="G2882" s="22" t="str">
        <f>TEXT('Store Data - 2017'!$D2882,"dddd")</f>
        <v>Saturday</v>
      </c>
      <c r="H2882" s="13" t="s">
        <v>22</v>
      </c>
      <c r="I2882" s="13" t="s">
        <v>6112</v>
      </c>
      <c r="J2882" s="13" t="s">
        <v>6113</v>
      </c>
      <c r="K2882" s="21">
        <f>1/COUNTIF(J:J,'Store Data - 2017'!$J2882)</f>
        <v>1</v>
      </c>
      <c r="L2882" s="13" t="s">
        <v>25</v>
      </c>
      <c r="M2882" s="13" t="s">
        <v>26</v>
      </c>
      <c r="N2882" s="13" t="s">
        <v>133</v>
      </c>
      <c r="O2882" s="13" t="s">
        <v>134</v>
      </c>
      <c r="P2882" s="13">
        <v>94122</v>
      </c>
      <c r="Q2882" s="13" t="s">
        <v>120</v>
      </c>
      <c r="R2882" s="13" t="s">
        <v>3394</v>
      </c>
      <c r="S2882" s="13" t="s">
        <v>31</v>
      </c>
      <c r="T2882" s="13" t="s">
        <v>146</v>
      </c>
      <c r="U2882" s="13" t="s">
        <v>3395</v>
      </c>
      <c r="V2882" s="15">
        <v>5.16</v>
      </c>
      <c r="W2882" s="13">
        <v>2</v>
      </c>
      <c r="X2882" s="13">
        <v>0</v>
      </c>
      <c r="Y2882" s="15">
        <v>1.3415999999999999</v>
      </c>
    </row>
    <row r="2883" spans="1:25" x14ac:dyDescent="0.3">
      <c r="A2883" s="16">
        <v>8686</v>
      </c>
      <c r="B2883" s="16" t="s">
        <v>6114</v>
      </c>
      <c r="C2883" s="21">
        <f>1/COUNTIF(B:B,'Store Data - 2017'!$B2883)</f>
        <v>1</v>
      </c>
      <c r="D2883" s="17">
        <v>43053</v>
      </c>
      <c r="E2883" s="17">
        <v>43057</v>
      </c>
      <c r="F2883" s="22" t="str">
        <f>TEXT('Store Data - 2017'!$D2883,"mmmm")</f>
        <v>November</v>
      </c>
      <c r="G2883" s="22" t="str">
        <f>TEXT('Store Data - 2017'!$D2883,"dddd")</f>
        <v>Tuesday</v>
      </c>
      <c r="H2883" s="16" t="s">
        <v>35</v>
      </c>
      <c r="I2883" s="16" t="s">
        <v>1495</v>
      </c>
      <c r="J2883" s="16" t="s">
        <v>1496</v>
      </c>
      <c r="K2883" s="21">
        <f>1/COUNTIF(J:J,'Store Data - 2017'!$J2883)</f>
        <v>0.16666666666666666</v>
      </c>
      <c r="L2883" s="16" t="s">
        <v>57</v>
      </c>
      <c r="M2883" s="16" t="s">
        <v>26</v>
      </c>
      <c r="N2883" s="16" t="s">
        <v>1966</v>
      </c>
      <c r="O2883" s="16" t="s">
        <v>127</v>
      </c>
      <c r="P2883" s="16">
        <v>13601</v>
      </c>
      <c r="Q2883" s="16" t="s">
        <v>40</v>
      </c>
      <c r="R2883" s="16" t="s">
        <v>5806</v>
      </c>
      <c r="S2883" s="16" t="s">
        <v>31</v>
      </c>
      <c r="T2883" s="16" t="s">
        <v>70</v>
      </c>
      <c r="U2883" s="16" t="s">
        <v>5807</v>
      </c>
      <c r="V2883" s="18">
        <v>96.36</v>
      </c>
      <c r="W2883" s="16">
        <v>6</v>
      </c>
      <c r="X2883" s="16">
        <v>0</v>
      </c>
      <c r="Y2883" s="18">
        <v>25.053599999999999</v>
      </c>
    </row>
    <row r="2884" spans="1:25" x14ac:dyDescent="0.3">
      <c r="A2884" s="13">
        <v>8696</v>
      </c>
      <c r="B2884" s="13" t="s">
        <v>6115</v>
      </c>
      <c r="C2884" s="21">
        <f>1/COUNTIF(B:B,'Store Data - 2017'!$B2884)</f>
        <v>1</v>
      </c>
      <c r="D2884" s="14">
        <v>42993</v>
      </c>
      <c r="E2884" s="14">
        <v>42995</v>
      </c>
      <c r="F2884" s="22" t="str">
        <f>TEXT('Store Data - 2017'!$D2884,"mmmm")</f>
        <v>September</v>
      </c>
      <c r="G2884" s="22" t="str">
        <f>TEXT('Store Data - 2017'!$D2884,"dddd")</f>
        <v>Friday</v>
      </c>
      <c r="H2884" s="13" t="s">
        <v>35</v>
      </c>
      <c r="I2884" s="13" t="s">
        <v>92</v>
      </c>
      <c r="J2884" s="13" t="s">
        <v>93</v>
      </c>
      <c r="K2884" s="21">
        <f>1/COUNTIF(J:J,'Store Data - 2017'!$J2884)</f>
        <v>0.1</v>
      </c>
      <c r="L2884" s="13" t="s">
        <v>48</v>
      </c>
      <c r="M2884" s="13" t="s">
        <v>26</v>
      </c>
      <c r="N2884" s="13" t="s">
        <v>133</v>
      </c>
      <c r="O2884" s="13" t="s">
        <v>134</v>
      </c>
      <c r="P2884" s="13">
        <v>94109</v>
      </c>
      <c r="Q2884" s="13" t="s">
        <v>120</v>
      </c>
      <c r="R2884" s="13" t="s">
        <v>253</v>
      </c>
      <c r="S2884" s="13" t="s">
        <v>42</v>
      </c>
      <c r="T2884" s="13" t="s">
        <v>251</v>
      </c>
      <c r="U2884" s="13" t="s">
        <v>254</v>
      </c>
      <c r="V2884" s="15">
        <v>300.904</v>
      </c>
      <c r="W2884" s="13">
        <v>1</v>
      </c>
      <c r="X2884" s="13">
        <v>0.2</v>
      </c>
      <c r="Y2884" s="15">
        <v>11.283899999999999</v>
      </c>
    </row>
    <row r="2885" spans="1:25" x14ac:dyDescent="0.3">
      <c r="A2885" s="16">
        <v>8697</v>
      </c>
      <c r="B2885" s="16" t="s">
        <v>6116</v>
      </c>
      <c r="C2885" s="21">
        <f>1/COUNTIF(B:B,'Store Data - 2017'!$B2885)</f>
        <v>0.14285714285714285</v>
      </c>
      <c r="D2885" s="17">
        <v>42901</v>
      </c>
      <c r="E2885" s="17">
        <v>42906</v>
      </c>
      <c r="F2885" s="22" t="str">
        <f>TEXT('Store Data - 2017'!$D2885,"mmmm")</f>
        <v>June</v>
      </c>
      <c r="G2885" s="22" t="str">
        <f>TEXT('Store Data - 2017'!$D2885,"dddd")</f>
        <v>Thursday</v>
      </c>
      <c r="H2885" s="16" t="s">
        <v>22</v>
      </c>
      <c r="I2885" s="16" t="s">
        <v>6117</v>
      </c>
      <c r="J2885" s="16" t="s">
        <v>6118</v>
      </c>
      <c r="K2885" s="21">
        <f>1/COUNTIF(J:J,'Store Data - 2017'!$J2885)</f>
        <v>0.14285714285714285</v>
      </c>
      <c r="L2885" s="16" t="s">
        <v>57</v>
      </c>
      <c r="M2885" s="16" t="s">
        <v>26</v>
      </c>
      <c r="N2885" s="16" t="s">
        <v>3874</v>
      </c>
      <c r="O2885" s="16" t="s">
        <v>227</v>
      </c>
      <c r="P2885" s="16">
        <v>37211</v>
      </c>
      <c r="Q2885" s="16" t="s">
        <v>29</v>
      </c>
      <c r="R2885" s="16" t="s">
        <v>6119</v>
      </c>
      <c r="S2885" s="16" t="s">
        <v>61</v>
      </c>
      <c r="T2885" s="16" t="s">
        <v>62</v>
      </c>
      <c r="U2885" s="16" t="s">
        <v>6120</v>
      </c>
      <c r="V2885" s="18">
        <v>239.976</v>
      </c>
      <c r="W2885" s="16">
        <v>3</v>
      </c>
      <c r="X2885" s="16">
        <v>0.2</v>
      </c>
      <c r="Y2885" s="18">
        <v>26.997299999999999</v>
      </c>
    </row>
    <row r="2886" spans="1:25" x14ac:dyDescent="0.3">
      <c r="A2886" s="13">
        <v>8698</v>
      </c>
      <c r="B2886" s="13" t="s">
        <v>6116</v>
      </c>
      <c r="C2886" s="21">
        <f>1/COUNTIF(B:B,'Store Data - 2017'!$B2886)</f>
        <v>0.14285714285714285</v>
      </c>
      <c r="D2886" s="14">
        <v>42901</v>
      </c>
      <c r="E2886" s="14">
        <v>42906</v>
      </c>
      <c r="F2886" s="22" t="str">
        <f>TEXT('Store Data - 2017'!$D2886,"mmmm")</f>
        <v>June</v>
      </c>
      <c r="G2886" s="22" t="str">
        <f>TEXT('Store Data - 2017'!$D2886,"dddd")</f>
        <v>Thursday</v>
      </c>
      <c r="H2886" s="13" t="s">
        <v>22</v>
      </c>
      <c r="I2886" s="13" t="s">
        <v>6117</v>
      </c>
      <c r="J2886" s="13" t="s">
        <v>6118</v>
      </c>
      <c r="K2886" s="21">
        <f>1/COUNTIF(J:J,'Store Data - 2017'!$J2886)</f>
        <v>0.14285714285714285</v>
      </c>
      <c r="L2886" s="13" t="s">
        <v>57</v>
      </c>
      <c r="M2886" s="13" t="s">
        <v>26</v>
      </c>
      <c r="N2886" s="13" t="s">
        <v>3874</v>
      </c>
      <c r="O2886" s="13" t="s">
        <v>227</v>
      </c>
      <c r="P2886" s="13">
        <v>37211</v>
      </c>
      <c r="Q2886" s="13" t="s">
        <v>29</v>
      </c>
      <c r="R2886" s="13" t="s">
        <v>5787</v>
      </c>
      <c r="S2886" s="13" t="s">
        <v>42</v>
      </c>
      <c r="T2886" s="13" t="s">
        <v>87</v>
      </c>
      <c r="U2886" s="13" t="s">
        <v>1060</v>
      </c>
      <c r="V2886" s="15">
        <v>31.167999999999999</v>
      </c>
      <c r="W2886" s="13">
        <v>4</v>
      </c>
      <c r="X2886" s="13">
        <v>0.2</v>
      </c>
      <c r="Y2886" s="15">
        <v>9.3504000000000005</v>
      </c>
    </row>
    <row r="2887" spans="1:25" x14ac:dyDescent="0.3">
      <c r="A2887" s="16">
        <v>8699</v>
      </c>
      <c r="B2887" s="16" t="s">
        <v>6116</v>
      </c>
      <c r="C2887" s="21">
        <f>1/COUNTIF(B:B,'Store Data - 2017'!$B2887)</f>
        <v>0.14285714285714285</v>
      </c>
      <c r="D2887" s="17">
        <v>42901</v>
      </c>
      <c r="E2887" s="17">
        <v>42906</v>
      </c>
      <c r="F2887" s="22" t="str">
        <f>TEXT('Store Data - 2017'!$D2887,"mmmm")</f>
        <v>June</v>
      </c>
      <c r="G2887" s="22" t="str">
        <f>TEXT('Store Data - 2017'!$D2887,"dddd")</f>
        <v>Thursday</v>
      </c>
      <c r="H2887" s="16" t="s">
        <v>22</v>
      </c>
      <c r="I2887" s="16" t="s">
        <v>6117</v>
      </c>
      <c r="J2887" s="16" t="s">
        <v>6118</v>
      </c>
      <c r="K2887" s="21">
        <f>1/COUNTIF(J:J,'Store Data - 2017'!$J2887)</f>
        <v>0.14285714285714285</v>
      </c>
      <c r="L2887" s="16" t="s">
        <v>57</v>
      </c>
      <c r="M2887" s="16" t="s">
        <v>26</v>
      </c>
      <c r="N2887" s="16" t="s">
        <v>3874</v>
      </c>
      <c r="O2887" s="16" t="s">
        <v>227</v>
      </c>
      <c r="P2887" s="16">
        <v>37211</v>
      </c>
      <c r="Q2887" s="16" t="s">
        <v>29</v>
      </c>
      <c r="R2887" s="16" t="s">
        <v>6121</v>
      </c>
      <c r="S2887" s="16" t="s">
        <v>42</v>
      </c>
      <c r="T2887" s="16" t="s">
        <v>251</v>
      </c>
      <c r="U2887" s="16" t="s">
        <v>6122</v>
      </c>
      <c r="V2887" s="18">
        <v>120.96</v>
      </c>
      <c r="W2887" s="16">
        <v>2</v>
      </c>
      <c r="X2887" s="16">
        <v>0.4</v>
      </c>
      <c r="Y2887" s="18">
        <v>-28.224</v>
      </c>
    </row>
    <row r="2888" spans="1:25" x14ac:dyDescent="0.3">
      <c r="A2888" s="13">
        <v>8700</v>
      </c>
      <c r="B2888" s="13" t="s">
        <v>6116</v>
      </c>
      <c r="C2888" s="21">
        <f>1/COUNTIF(B:B,'Store Data - 2017'!$B2888)</f>
        <v>0.14285714285714285</v>
      </c>
      <c r="D2888" s="14">
        <v>42901</v>
      </c>
      <c r="E2888" s="14">
        <v>42906</v>
      </c>
      <c r="F2888" s="22" t="str">
        <f>TEXT('Store Data - 2017'!$D2888,"mmmm")</f>
        <v>June</v>
      </c>
      <c r="G2888" s="22" t="str">
        <f>TEXT('Store Data - 2017'!$D2888,"dddd")</f>
        <v>Thursday</v>
      </c>
      <c r="H2888" s="13" t="s">
        <v>22</v>
      </c>
      <c r="I2888" s="13" t="s">
        <v>6117</v>
      </c>
      <c r="J2888" s="13" t="s">
        <v>6118</v>
      </c>
      <c r="K2888" s="21">
        <f>1/COUNTIF(J:J,'Store Data - 2017'!$J2888)</f>
        <v>0.14285714285714285</v>
      </c>
      <c r="L2888" s="13" t="s">
        <v>57</v>
      </c>
      <c r="M2888" s="13" t="s">
        <v>26</v>
      </c>
      <c r="N2888" s="13" t="s">
        <v>3874</v>
      </c>
      <c r="O2888" s="13" t="s">
        <v>227</v>
      </c>
      <c r="P2888" s="13">
        <v>37211</v>
      </c>
      <c r="Q2888" s="13" t="s">
        <v>29</v>
      </c>
      <c r="R2888" s="13" t="s">
        <v>5657</v>
      </c>
      <c r="S2888" s="13" t="s">
        <v>61</v>
      </c>
      <c r="T2888" s="13" t="s">
        <v>62</v>
      </c>
      <c r="U2888" s="13" t="s">
        <v>5658</v>
      </c>
      <c r="V2888" s="15">
        <v>2239.9360000000001</v>
      </c>
      <c r="W2888" s="13">
        <v>8</v>
      </c>
      <c r="X2888" s="13">
        <v>0.2</v>
      </c>
      <c r="Y2888" s="15">
        <v>223.99359999999999</v>
      </c>
    </row>
    <row r="2889" spans="1:25" x14ac:dyDescent="0.3">
      <c r="A2889" s="16">
        <v>8701</v>
      </c>
      <c r="B2889" s="16" t="s">
        <v>6116</v>
      </c>
      <c r="C2889" s="21">
        <f>1/COUNTIF(B:B,'Store Data - 2017'!$B2889)</f>
        <v>0.14285714285714285</v>
      </c>
      <c r="D2889" s="17">
        <v>42901</v>
      </c>
      <c r="E2889" s="17">
        <v>42906</v>
      </c>
      <c r="F2889" s="22" t="str">
        <f>TEXT('Store Data - 2017'!$D2889,"mmmm")</f>
        <v>June</v>
      </c>
      <c r="G2889" s="22" t="str">
        <f>TEXT('Store Data - 2017'!$D2889,"dddd")</f>
        <v>Thursday</v>
      </c>
      <c r="H2889" s="16" t="s">
        <v>22</v>
      </c>
      <c r="I2889" s="16" t="s">
        <v>6117</v>
      </c>
      <c r="J2889" s="16" t="s">
        <v>6118</v>
      </c>
      <c r="K2889" s="21">
        <f>1/COUNTIF(J:J,'Store Data - 2017'!$J2889)</f>
        <v>0.14285714285714285</v>
      </c>
      <c r="L2889" s="16" t="s">
        <v>57</v>
      </c>
      <c r="M2889" s="16" t="s">
        <v>26</v>
      </c>
      <c r="N2889" s="16" t="s">
        <v>3874</v>
      </c>
      <c r="O2889" s="16" t="s">
        <v>227</v>
      </c>
      <c r="P2889" s="16">
        <v>37211</v>
      </c>
      <c r="Q2889" s="16" t="s">
        <v>29</v>
      </c>
      <c r="R2889" s="16" t="s">
        <v>404</v>
      </c>
      <c r="S2889" s="16" t="s">
        <v>31</v>
      </c>
      <c r="T2889" s="16" t="s">
        <v>190</v>
      </c>
      <c r="U2889" s="16" t="s">
        <v>405</v>
      </c>
      <c r="V2889" s="18">
        <v>76.608000000000004</v>
      </c>
      <c r="W2889" s="16">
        <v>8</v>
      </c>
      <c r="X2889" s="16">
        <v>0.2</v>
      </c>
      <c r="Y2889" s="18">
        <v>6.7031999999999998</v>
      </c>
    </row>
    <row r="2890" spans="1:25" x14ac:dyDescent="0.3">
      <c r="A2890" s="13">
        <v>8702</v>
      </c>
      <c r="B2890" s="13" t="s">
        <v>6116</v>
      </c>
      <c r="C2890" s="21">
        <f>1/COUNTIF(B:B,'Store Data - 2017'!$B2890)</f>
        <v>0.14285714285714285</v>
      </c>
      <c r="D2890" s="14">
        <v>42901</v>
      </c>
      <c r="E2890" s="14">
        <v>42906</v>
      </c>
      <c r="F2890" s="22" t="str">
        <f>TEXT('Store Data - 2017'!$D2890,"mmmm")</f>
        <v>June</v>
      </c>
      <c r="G2890" s="22" t="str">
        <f>TEXT('Store Data - 2017'!$D2890,"dddd")</f>
        <v>Thursday</v>
      </c>
      <c r="H2890" s="13" t="s">
        <v>22</v>
      </c>
      <c r="I2890" s="13" t="s">
        <v>6117</v>
      </c>
      <c r="J2890" s="13" t="s">
        <v>6118</v>
      </c>
      <c r="K2890" s="21">
        <f>1/COUNTIF(J:J,'Store Data - 2017'!$J2890)</f>
        <v>0.14285714285714285</v>
      </c>
      <c r="L2890" s="13" t="s">
        <v>57</v>
      </c>
      <c r="M2890" s="13" t="s">
        <v>26</v>
      </c>
      <c r="N2890" s="13" t="s">
        <v>3874</v>
      </c>
      <c r="O2890" s="13" t="s">
        <v>227</v>
      </c>
      <c r="P2890" s="13">
        <v>37211</v>
      </c>
      <c r="Q2890" s="13" t="s">
        <v>29</v>
      </c>
      <c r="R2890" s="13" t="s">
        <v>1367</v>
      </c>
      <c r="S2890" s="13" t="s">
        <v>31</v>
      </c>
      <c r="T2890" s="13" t="s">
        <v>70</v>
      </c>
      <c r="U2890" s="13" t="s">
        <v>1368</v>
      </c>
      <c r="V2890" s="15">
        <v>142.77600000000001</v>
      </c>
      <c r="W2890" s="13">
        <v>1</v>
      </c>
      <c r="X2890" s="13">
        <v>0.2</v>
      </c>
      <c r="Y2890" s="15">
        <v>17.847000000000001</v>
      </c>
    </row>
    <row r="2891" spans="1:25" x14ac:dyDescent="0.3">
      <c r="A2891" s="16">
        <v>8703</v>
      </c>
      <c r="B2891" s="16" t="s">
        <v>6116</v>
      </c>
      <c r="C2891" s="21">
        <f>1/COUNTIF(B:B,'Store Data - 2017'!$B2891)</f>
        <v>0.14285714285714285</v>
      </c>
      <c r="D2891" s="17">
        <v>42901</v>
      </c>
      <c r="E2891" s="17">
        <v>42906</v>
      </c>
      <c r="F2891" s="22" t="str">
        <f>TEXT('Store Data - 2017'!$D2891,"mmmm")</f>
        <v>June</v>
      </c>
      <c r="G2891" s="22" t="str">
        <f>TEXT('Store Data - 2017'!$D2891,"dddd")</f>
        <v>Thursday</v>
      </c>
      <c r="H2891" s="16" t="s">
        <v>22</v>
      </c>
      <c r="I2891" s="16" t="s">
        <v>6117</v>
      </c>
      <c r="J2891" s="16" t="s">
        <v>6118</v>
      </c>
      <c r="K2891" s="21">
        <f>1/COUNTIF(J:J,'Store Data - 2017'!$J2891)</f>
        <v>0.14285714285714285</v>
      </c>
      <c r="L2891" s="16" t="s">
        <v>57</v>
      </c>
      <c r="M2891" s="16" t="s">
        <v>26</v>
      </c>
      <c r="N2891" s="16" t="s">
        <v>3874</v>
      </c>
      <c r="O2891" s="16" t="s">
        <v>227</v>
      </c>
      <c r="P2891" s="16">
        <v>37211</v>
      </c>
      <c r="Q2891" s="16" t="s">
        <v>29</v>
      </c>
      <c r="R2891" s="16" t="s">
        <v>6123</v>
      </c>
      <c r="S2891" s="16" t="s">
        <v>31</v>
      </c>
      <c r="T2891" s="16" t="s">
        <v>32</v>
      </c>
      <c r="U2891" s="16" t="s">
        <v>6124</v>
      </c>
      <c r="V2891" s="18">
        <v>91.36</v>
      </c>
      <c r="W2891" s="16">
        <v>5</v>
      </c>
      <c r="X2891" s="16">
        <v>0.2</v>
      </c>
      <c r="Y2891" s="18">
        <v>29.692</v>
      </c>
    </row>
    <row r="2892" spans="1:25" x14ac:dyDescent="0.3">
      <c r="A2892" s="13">
        <v>8714</v>
      </c>
      <c r="B2892" s="13" t="s">
        <v>6125</v>
      </c>
      <c r="C2892" s="21">
        <f>1/COUNTIF(B:B,'Store Data - 2017'!$B2892)</f>
        <v>0.5</v>
      </c>
      <c r="D2892" s="14">
        <v>42927</v>
      </c>
      <c r="E2892" s="14">
        <v>42932</v>
      </c>
      <c r="F2892" s="22" t="str">
        <f>TEXT('Store Data - 2017'!$D2892,"mmmm")</f>
        <v>July</v>
      </c>
      <c r="G2892" s="22" t="str">
        <f>TEXT('Store Data - 2017'!$D2892,"dddd")</f>
        <v>Tuesday</v>
      </c>
      <c r="H2892" s="13" t="s">
        <v>22</v>
      </c>
      <c r="I2892" s="13" t="s">
        <v>6126</v>
      </c>
      <c r="J2892" s="13" t="s">
        <v>6127</v>
      </c>
      <c r="K2892" s="21">
        <f>1/COUNTIF(J:J,'Store Data - 2017'!$J2892)</f>
        <v>0.5</v>
      </c>
      <c r="L2892" s="13" t="s">
        <v>57</v>
      </c>
      <c r="M2892" s="13" t="s">
        <v>26</v>
      </c>
      <c r="N2892" s="13" t="s">
        <v>876</v>
      </c>
      <c r="O2892" s="13" t="s">
        <v>134</v>
      </c>
      <c r="P2892" s="13">
        <v>92105</v>
      </c>
      <c r="Q2892" s="13" t="s">
        <v>120</v>
      </c>
      <c r="R2892" s="13" t="s">
        <v>6128</v>
      </c>
      <c r="S2892" s="13" t="s">
        <v>61</v>
      </c>
      <c r="T2892" s="13" t="s">
        <v>62</v>
      </c>
      <c r="U2892" s="13" t="s">
        <v>6129</v>
      </c>
      <c r="V2892" s="15">
        <v>71.951999999999998</v>
      </c>
      <c r="W2892" s="13">
        <v>6</v>
      </c>
      <c r="X2892" s="13">
        <v>0.2</v>
      </c>
      <c r="Y2892" s="15">
        <v>5.3963999999999999</v>
      </c>
    </row>
    <row r="2893" spans="1:25" x14ac:dyDescent="0.3">
      <c r="A2893" s="16">
        <v>8715</v>
      </c>
      <c r="B2893" s="16" t="s">
        <v>6125</v>
      </c>
      <c r="C2893" s="21">
        <f>1/COUNTIF(B:B,'Store Data - 2017'!$B2893)</f>
        <v>0.5</v>
      </c>
      <c r="D2893" s="17">
        <v>42927</v>
      </c>
      <c r="E2893" s="17">
        <v>42932</v>
      </c>
      <c r="F2893" s="22" t="str">
        <f>TEXT('Store Data - 2017'!$D2893,"mmmm")</f>
        <v>July</v>
      </c>
      <c r="G2893" s="22" t="str">
        <f>TEXT('Store Data - 2017'!$D2893,"dddd")</f>
        <v>Tuesday</v>
      </c>
      <c r="H2893" s="16" t="s">
        <v>22</v>
      </c>
      <c r="I2893" s="16" t="s">
        <v>6126</v>
      </c>
      <c r="J2893" s="16" t="s">
        <v>6127</v>
      </c>
      <c r="K2893" s="21">
        <f>1/COUNTIF(J:J,'Store Data - 2017'!$J2893)</f>
        <v>0.5</v>
      </c>
      <c r="L2893" s="16" t="s">
        <v>57</v>
      </c>
      <c r="M2893" s="16" t="s">
        <v>26</v>
      </c>
      <c r="N2893" s="16" t="s">
        <v>876</v>
      </c>
      <c r="O2893" s="16" t="s">
        <v>134</v>
      </c>
      <c r="P2893" s="16">
        <v>92105</v>
      </c>
      <c r="Q2893" s="16" t="s">
        <v>120</v>
      </c>
      <c r="R2893" s="16" t="s">
        <v>1575</v>
      </c>
      <c r="S2893" s="16" t="s">
        <v>31</v>
      </c>
      <c r="T2893" s="16" t="s">
        <v>84</v>
      </c>
      <c r="U2893" s="16" t="s">
        <v>1576</v>
      </c>
      <c r="V2893" s="18">
        <v>29.8</v>
      </c>
      <c r="W2893" s="16">
        <v>5</v>
      </c>
      <c r="X2893" s="16">
        <v>0.2</v>
      </c>
      <c r="Y2893" s="18">
        <v>9.3125</v>
      </c>
    </row>
    <row r="2894" spans="1:25" x14ac:dyDescent="0.3">
      <c r="A2894" s="13">
        <v>8716</v>
      </c>
      <c r="B2894" s="13" t="s">
        <v>6130</v>
      </c>
      <c r="C2894" s="21">
        <f>1/COUNTIF(B:B,'Store Data - 2017'!$B2894)</f>
        <v>1</v>
      </c>
      <c r="D2894" s="14">
        <v>43055</v>
      </c>
      <c r="E2894" s="14">
        <v>43059</v>
      </c>
      <c r="F2894" s="22" t="str">
        <f>TEXT('Store Data - 2017'!$D2894,"mmmm")</f>
        <v>November</v>
      </c>
      <c r="G2894" s="22" t="str">
        <f>TEXT('Store Data - 2017'!$D2894,"dddd")</f>
        <v>Thursday</v>
      </c>
      <c r="H2894" s="13" t="s">
        <v>35</v>
      </c>
      <c r="I2894" s="13" t="s">
        <v>1016</v>
      </c>
      <c r="J2894" s="13" t="s">
        <v>1017</v>
      </c>
      <c r="K2894" s="21">
        <f>1/COUNTIF(J:J,'Store Data - 2017'!$J2894)</f>
        <v>7.1428571428571425E-2</v>
      </c>
      <c r="L2894" s="13" t="s">
        <v>57</v>
      </c>
      <c r="M2894" s="13" t="s">
        <v>26</v>
      </c>
      <c r="N2894" s="13" t="s">
        <v>6131</v>
      </c>
      <c r="O2894" s="13" t="s">
        <v>166</v>
      </c>
      <c r="P2894" s="13">
        <v>44035</v>
      </c>
      <c r="Q2894" s="13" t="s">
        <v>40</v>
      </c>
      <c r="R2894" s="13" t="s">
        <v>656</v>
      </c>
      <c r="S2894" s="13" t="s">
        <v>31</v>
      </c>
      <c r="T2894" s="13" t="s">
        <v>84</v>
      </c>
      <c r="U2894" s="13" t="s">
        <v>657</v>
      </c>
      <c r="V2894" s="15">
        <v>1.8240000000000001</v>
      </c>
      <c r="W2894" s="13">
        <v>1</v>
      </c>
      <c r="X2894" s="13">
        <v>0.7</v>
      </c>
      <c r="Y2894" s="15">
        <v>-1.3984000000000001</v>
      </c>
    </row>
    <row r="2895" spans="1:25" x14ac:dyDescent="0.3">
      <c r="A2895" s="16">
        <v>8726</v>
      </c>
      <c r="B2895" s="16" t="s">
        <v>6132</v>
      </c>
      <c r="C2895" s="21">
        <f>1/COUNTIF(B:B,'Store Data - 2017'!$B2895)</f>
        <v>1</v>
      </c>
      <c r="D2895" s="17">
        <v>42812</v>
      </c>
      <c r="E2895" s="17">
        <v>42817</v>
      </c>
      <c r="F2895" s="22" t="str">
        <f>TEXT('Store Data - 2017'!$D2895,"mmmm")</f>
        <v>March</v>
      </c>
      <c r="G2895" s="22" t="str">
        <f>TEXT('Store Data - 2017'!$D2895,"dddd")</f>
        <v>Saturday</v>
      </c>
      <c r="H2895" s="16" t="s">
        <v>22</v>
      </c>
      <c r="I2895" s="16" t="s">
        <v>1070</v>
      </c>
      <c r="J2895" s="16" t="s">
        <v>1071</v>
      </c>
      <c r="K2895" s="21">
        <f>1/COUNTIF(J:J,'Store Data - 2017'!$J2895)</f>
        <v>0.25</v>
      </c>
      <c r="L2895" s="16" t="s">
        <v>25</v>
      </c>
      <c r="M2895" s="16" t="s">
        <v>26</v>
      </c>
      <c r="N2895" s="16" t="s">
        <v>432</v>
      </c>
      <c r="O2895" s="16" t="s">
        <v>433</v>
      </c>
      <c r="P2895" s="16">
        <v>98115</v>
      </c>
      <c r="Q2895" s="16" t="s">
        <v>120</v>
      </c>
      <c r="R2895" s="16" t="s">
        <v>6133</v>
      </c>
      <c r="S2895" s="16" t="s">
        <v>31</v>
      </c>
      <c r="T2895" s="16" t="s">
        <v>146</v>
      </c>
      <c r="U2895" s="16" t="s">
        <v>6134</v>
      </c>
      <c r="V2895" s="18">
        <v>46.2</v>
      </c>
      <c r="W2895" s="16">
        <v>4</v>
      </c>
      <c r="X2895" s="16">
        <v>0</v>
      </c>
      <c r="Y2895" s="18">
        <v>21.251999999999999</v>
      </c>
    </row>
    <row r="2896" spans="1:25" x14ac:dyDescent="0.3">
      <c r="A2896" s="13">
        <v>8733</v>
      </c>
      <c r="B2896" s="13" t="s">
        <v>6135</v>
      </c>
      <c r="C2896" s="21">
        <f>1/COUNTIF(B:B,'Store Data - 2017'!$B2896)</f>
        <v>0.33333333333333331</v>
      </c>
      <c r="D2896" s="14">
        <v>42913</v>
      </c>
      <c r="E2896" s="14">
        <v>42915</v>
      </c>
      <c r="F2896" s="22" t="str">
        <f>TEXT('Store Data - 2017'!$D2896,"mmmm")</f>
        <v>June</v>
      </c>
      <c r="G2896" s="22" t="str">
        <f>TEXT('Store Data - 2017'!$D2896,"dddd")</f>
        <v>Tuesday</v>
      </c>
      <c r="H2896" s="13" t="s">
        <v>35</v>
      </c>
      <c r="I2896" s="13" t="s">
        <v>1495</v>
      </c>
      <c r="J2896" s="13" t="s">
        <v>1496</v>
      </c>
      <c r="K2896" s="21">
        <f>1/COUNTIF(J:J,'Store Data - 2017'!$J2896)</f>
        <v>0.16666666666666666</v>
      </c>
      <c r="L2896" s="13" t="s">
        <v>57</v>
      </c>
      <c r="M2896" s="13" t="s">
        <v>26</v>
      </c>
      <c r="N2896" s="13" t="s">
        <v>432</v>
      </c>
      <c r="O2896" s="13" t="s">
        <v>433</v>
      </c>
      <c r="P2896" s="13">
        <v>98105</v>
      </c>
      <c r="Q2896" s="13" t="s">
        <v>120</v>
      </c>
      <c r="R2896" s="13" t="s">
        <v>5365</v>
      </c>
      <c r="S2896" s="13" t="s">
        <v>31</v>
      </c>
      <c r="T2896" s="13" t="s">
        <v>32</v>
      </c>
      <c r="U2896" s="13" t="s">
        <v>5366</v>
      </c>
      <c r="V2896" s="15">
        <v>19.440000000000001</v>
      </c>
      <c r="W2896" s="13">
        <v>3</v>
      </c>
      <c r="X2896" s="13">
        <v>0</v>
      </c>
      <c r="Y2896" s="15">
        <v>9.3312000000000008</v>
      </c>
    </row>
    <row r="2897" spans="1:25" x14ac:dyDescent="0.3">
      <c r="A2897" s="16">
        <v>8734</v>
      </c>
      <c r="B2897" s="16" t="s">
        <v>6135</v>
      </c>
      <c r="C2897" s="21">
        <f>1/COUNTIF(B:B,'Store Data - 2017'!$B2897)</f>
        <v>0.33333333333333331</v>
      </c>
      <c r="D2897" s="17">
        <v>42913</v>
      </c>
      <c r="E2897" s="17">
        <v>42915</v>
      </c>
      <c r="F2897" s="22" t="str">
        <f>TEXT('Store Data - 2017'!$D2897,"mmmm")</f>
        <v>June</v>
      </c>
      <c r="G2897" s="22" t="str">
        <f>TEXT('Store Data - 2017'!$D2897,"dddd")</f>
        <v>Tuesday</v>
      </c>
      <c r="H2897" s="16" t="s">
        <v>35</v>
      </c>
      <c r="I2897" s="16" t="s">
        <v>1495</v>
      </c>
      <c r="J2897" s="16" t="s">
        <v>1496</v>
      </c>
      <c r="K2897" s="21">
        <f>1/COUNTIF(J:J,'Store Data - 2017'!$J2897)</f>
        <v>0.16666666666666666</v>
      </c>
      <c r="L2897" s="16" t="s">
        <v>57</v>
      </c>
      <c r="M2897" s="16" t="s">
        <v>26</v>
      </c>
      <c r="N2897" s="16" t="s">
        <v>432</v>
      </c>
      <c r="O2897" s="16" t="s">
        <v>433</v>
      </c>
      <c r="P2897" s="16">
        <v>98105</v>
      </c>
      <c r="Q2897" s="16" t="s">
        <v>120</v>
      </c>
      <c r="R2897" s="16" t="s">
        <v>526</v>
      </c>
      <c r="S2897" s="16" t="s">
        <v>42</v>
      </c>
      <c r="T2897" s="16" t="s">
        <v>87</v>
      </c>
      <c r="U2897" s="16" t="s">
        <v>527</v>
      </c>
      <c r="V2897" s="18">
        <v>126.3</v>
      </c>
      <c r="W2897" s="16">
        <v>3</v>
      </c>
      <c r="X2897" s="16">
        <v>0</v>
      </c>
      <c r="Y2897" s="18">
        <v>40.415999999999997</v>
      </c>
    </row>
    <row r="2898" spans="1:25" x14ac:dyDescent="0.3">
      <c r="A2898" s="13">
        <v>8735</v>
      </c>
      <c r="B2898" s="13" t="s">
        <v>6135</v>
      </c>
      <c r="C2898" s="21">
        <f>1/COUNTIF(B:B,'Store Data - 2017'!$B2898)</f>
        <v>0.33333333333333331</v>
      </c>
      <c r="D2898" s="14">
        <v>42913</v>
      </c>
      <c r="E2898" s="14">
        <v>42915</v>
      </c>
      <c r="F2898" s="22" t="str">
        <f>TEXT('Store Data - 2017'!$D2898,"mmmm")</f>
        <v>June</v>
      </c>
      <c r="G2898" s="22" t="str">
        <f>TEXT('Store Data - 2017'!$D2898,"dddd")</f>
        <v>Tuesday</v>
      </c>
      <c r="H2898" s="13" t="s">
        <v>35</v>
      </c>
      <c r="I2898" s="13" t="s">
        <v>1495</v>
      </c>
      <c r="J2898" s="13" t="s">
        <v>1496</v>
      </c>
      <c r="K2898" s="21">
        <f>1/COUNTIF(J:J,'Store Data - 2017'!$J2898)</f>
        <v>0.16666666666666666</v>
      </c>
      <c r="L2898" s="13" t="s">
        <v>57</v>
      </c>
      <c r="M2898" s="13" t="s">
        <v>26</v>
      </c>
      <c r="N2898" s="13" t="s">
        <v>432</v>
      </c>
      <c r="O2898" s="13" t="s">
        <v>433</v>
      </c>
      <c r="P2898" s="13">
        <v>98105</v>
      </c>
      <c r="Q2898" s="13" t="s">
        <v>120</v>
      </c>
      <c r="R2898" s="13" t="s">
        <v>259</v>
      </c>
      <c r="S2898" s="13" t="s">
        <v>61</v>
      </c>
      <c r="T2898" s="13" t="s">
        <v>110</v>
      </c>
      <c r="U2898" s="13" t="s">
        <v>260</v>
      </c>
      <c r="V2898" s="15">
        <v>1287.45</v>
      </c>
      <c r="W2898" s="13">
        <v>5</v>
      </c>
      <c r="X2898" s="13">
        <v>0</v>
      </c>
      <c r="Y2898" s="15">
        <v>244.6155</v>
      </c>
    </row>
    <row r="2899" spans="1:25" x14ac:dyDescent="0.3">
      <c r="A2899" s="16">
        <v>8738</v>
      </c>
      <c r="B2899" s="16" t="s">
        <v>6136</v>
      </c>
      <c r="C2899" s="21">
        <f>1/COUNTIF(B:B,'Store Data - 2017'!$B2899)</f>
        <v>1</v>
      </c>
      <c r="D2899" s="17">
        <v>42831</v>
      </c>
      <c r="E2899" s="17">
        <v>42835</v>
      </c>
      <c r="F2899" s="22" t="str">
        <f>TEXT('Store Data - 2017'!$D2899,"mmmm")</f>
        <v>April</v>
      </c>
      <c r="G2899" s="22" t="str">
        <f>TEXT('Store Data - 2017'!$D2899,"dddd")</f>
        <v>Thursday</v>
      </c>
      <c r="H2899" s="16" t="s">
        <v>22</v>
      </c>
      <c r="I2899" s="16" t="s">
        <v>4827</v>
      </c>
      <c r="J2899" s="16" t="s">
        <v>4828</v>
      </c>
      <c r="K2899" s="21">
        <f>1/COUNTIF(J:J,'Store Data - 2017'!$J2899)</f>
        <v>0.2</v>
      </c>
      <c r="L2899" s="16" t="s">
        <v>57</v>
      </c>
      <c r="M2899" s="16" t="s">
        <v>26</v>
      </c>
      <c r="N2899" s="16" t="s">
        <v>5605</v>
      </c>
      <c r="O2899" s="16" t="s">
        <v>227</v>
      </c>
      <c r="P2899" s="16">
        <v>37421</v>
      </c>
      <c r="Q2899" s="16" t="s">
        <v>29</v>
      </c>
      <c r="R2899" s="16" t="s">
        <v>1187</v>
      </c>
      <c r="S2899" s="16" t="s">
        <v>31</v>
      </c>
      <c r="T2899" s="16" t="s">
        <v>84</v>
      </c>
      <c r="U2899" s="16" t="s">
        <v>1188</v>
      </c>
      <c r="V2899" s="18">
        <v>8.1</v>
      </c>
      <c r="W2899" s="16">
        <v>5</v>
      </c>
      <c r="X2899" s="16">
        <v>0.7</v>
      </c>
      <c r="Y2899" s="18">
        <v>-5.94</v>
      </c>
    </row>
    <row r="2900" spans="1:25" x14ac:dyDescent="0.3">
      <c r="A2900" s="13">
        <v>8739</v>
      </c>
      <c r="B2900" s="13" t="s">
        <v>6137</v>
      </c>
      <c r="C2900" s="21">
        <f>1/COUNTIF(B:B,'Store Data - 2017'!$B2900)</f>
        <v>0.5</v>
      </c>
      <c r="D2900" s="14">
        <v>43077</v>
      </c>
      <c r="E2900" s="14">
        <v>43080</v>
      </c>
      <c r="F2900" s="22" t="str">
        <f>TEXT('Store Data - 2017'!$D2900,"mmmm")</f>
        <v>December</v>
      </c>
      <c r="G2900" s="22" t="str">
        <f>TEXT('Store Data - 2017'!$D2900,"dddd")</f>
        <v>Friday</v>
      </c>
      <c r="H2900" s="13" t="s">
        <v>80</v>
      </c>
      <c r="I2900" s="13" t="s">
        <v>2959</v>
      </c>
      <c r="J2900" s="13" t="s">
        <v>2960</v>
      </c>
      <c r="K2900" s="21">
        <f>1/COUNTIF(J:J,'Store Data - 2017'!$J2900)</f>
        <v>0.33333333333333331</v>
      </c>
      <c r="L2900" s="13" t="s">
        <v>25</v>
      </c>
      <c r="M2900" s="13" t="s">
        <v>26</v>
      </c>
      <c r="N2900" s="13" t="s">
        <v>38</v>
      </c>
      <c r="O2900" s="13" t="s">
        <v>39</v>
      </c>
      <c r="P2900" s="13">
        <v>19140</v>
      </c>
      <c r="Q2900" s="13" t="s">
        <v>40</v>
      </c>
      <c r="R2900" s="13" t="s">
        <v>2556</v>
      </c>
      <c r="S2900" s="13" t="s">
        <v>31</v>
      </c>
      <c r="T2900" s="13" t="s">
        <v>146</v>
      </c>
      <c r="U2900" s="13" t="s">
        <v>2557</v>
      </c>
      <c r="V2900" s="15">
        <v>13.247999999999999</v>
      </c>
      <c r="W2900" s="13">
        <v>4</v>
      </c>
      <c r="X2900" s="13">
        <v>0.2</v>
      </c>
      <c r="Y2900" s="15">
        <v>3.6432000000000002</v>
      </c>
    </row>
    <row r="2901" spans="1:25" x14ac:dyDescent="0.3">
      <c r="A2901" s="16">
        <v>8740</v>
      </c>
      <c r="B2901" s="16" t="s">
        <v>6137</v>
      </c>
      <c r="C2901" s="21">
        <f>1/COUNTIF(B:B,'Store Data - 2017'!$B2901)</f>
        <v>0.5</v>
      </c>
      <c r="D2901" s="17">
        <v>43077</v>
      </c>
      <c r="E2901" s="17">
        <v>43080</v>
      </c>
      <c r="F2901" s="22" t="str">
        <f>TEXT('Store Data - 2017'!$D2901,"mmmm")</f>
        <v>December</v>
      </c>
      <c r="G2901" s="22" t="str">
        <f>TEXT('Store Data - 2017'!$D2901,"dddd")</f>
        <v>Friday</v>
      </c>
      <c r="H2901" s="16" t="s">
        <v>80</v>
      </c>
      <c r="I2901" s="16" t="s">
        <v>2959</v>
      </c>
      <c r="J2901" s="16" t="s">
        <v>2960</v>
      </c>
      <c r="K2901" s="21">
        <f>1/COUNTIF(J:J,'Store Data - 2017'!$J2901)</f>
        <v>0.33333333333333331</v>
      </c>
      <c r="L2901" s="16" t="s">
        <v>25</v>
      </c>
      <c r="M2901" s="16" t="s">
        <v>26</v>
      </c>
      <c r="N2901" s="16" t="s">
        <v>38</v>
      </c>
      <c r="O2901" s="16" t="s">
        <v>39</v>
      </c>
      <c r="P2901" s="16">
        <v>19140</v>
      </c>
      <c r="Q2901" s="16" t="s">
        <v>40</v>
      </c>
      <c r="R2901" s="16" t="s">
        <v>519</v>
      </c>
      <c r="S2901" s="16" t="s">
        <v>61</v>
      </c>
      <c r="T2901" s="16" t="s">
        <v>62</v>
      </c>
      <c r="U2901" s="16" t="s">
        <v>520</v>
      </c>
      <c r="V2901" s="18">
        <v>83.988</v>
      </c>
      <c r="W2901" s="16">
        <v>2</v>
      </c>
      <c r="X2901" s="16">
        <v>0.4</v>
      </c>
      <c r="Y2901" s="18">
        <v>-20.997</v>
      </c>
    </row>
    <row r="2902" spans="1:25" x14ac:dyDescent="0.3">
      <c r="A2902" s="13">
        <v>8747</v>
      </c>
      <c r="B2902" s="13" t="s">
        <v>6138</v>
      </c>
      <c r="C2902" s="21">
        <f>1/COUNTIF(B:B,'Store Data - 2017'!$B2902)</f>
        <v>0.33333333333333331</v>
      </c>
      <c r="D2902" s="14">
        <v>42768</v>
      </c>
      <c r="E2902" s="14">
        <v>42773</v>
      </c>
      <c r="F2902" s="22" t="str">
        <f>TEXT('Store Data - 2017'!$D2902,"mmmm")</f>
        <v>February</v>
      </c>
      <c r="G2902" s="22" t="str">
        <f>TEXT('Store Data - 2017'!$D2902,"dddd")</f>
        <v>Thursday</v>
      </c>
      <c r="H2902" s="13" t="s">
        <v>22</v>
      </c>
      <c r="I2902" s="13" t="s">
        <v>4501</v>
      </c>
      <c r="J2902" s="13" t="s">
        <v>4502</v>
      </c>
      <c r="K2902" s="21">
        <f>1/COUNTIF(J:J,'Store Data - 2017'!$J2902)</f>
        <v>0.1111111111111111</v>
      </c>
      <c r="L2902" s="13" t="s">
        <v>57</v>
      </c>
      <c r="M2902" s="13" t="s">
        <v>26</v>
      </c>
      <c r="N2902" s="13" t="s">
        <v>876</v>
      </c>
      <c r="O2902" s="13" t="s">
        <v>134</v>
      </c>
      <c r="P2902" s="13">
        <v>92105</v>
      </c>
      <c r="Q2902" s="13" t="s">
        <v>120</v>
      </c>
      <c r="R2902" s="13" t="s">
        <v>2255</v>
      </c>
      <c r="S2902" s="13" t="s">
        <v>42</v>
      </c>
      <c r="T2902" s="13" t="s">
        <v>87</v>
      </c>
      <c r="U2902" s="13" t="s">
        <v>2256</v>
      </c>
      <c r="V2902" s="15">
        <v>210.58</v>
      </c>
      <c r="W2902" s="13">
        <v>2</v>
      </c>
      <c r="X2902" s="13">
        <v>0</v>
      </c>
      <c r="Y2902" s="15">
        <v>12.6348</v>
      </c>
    </row>
    <row r="2903" spans="1:25" x14ac:dyDescent="0.3">
      <c r="A2903" s="16">
        <v>8748</v>
      </c>
      <c r="B2903" s="16" t="s">
        <v>6138</v>
      </c>
      <c r="C2903" s="21">
        <f>1/COUNTIF(B:B,'Store Data - 2017'!$B2903)</f>
        <v>0.33333333333333331</v>
      </c>
      <c r="D2903" s="17">
        <v>42768</v>
      </c>
      <c r="E2903" s="17">
        <v>42773</v>
      </c>
      <c r="F2903" s="22" t="str">
        <f>TEXT('Store Data - 2017'!$D2903,"mmmm")</f>
        <v>February</v>
      </c>
      <c r="G2903" s="22" t="str">
        <f>TEXT('Store Data - 2017'!$D2903,"dddd")</f>
        <v>Thursday</v>
      </c>
      <c r="H2903" s="16" t="s">
        <v>22</v>
      </c>
      <c r="I2903" s="16" t="s">
        <v>4501</v>
      </c>
      <c r="J2903" s="16" t="s">
        <v>4502</v>
      </c>
      <c r="K2903" s="21">
        <f>1/COUNTIF(J:J,'Store Data - 2017'!$J2903)</f>
        <v>0.1111111111111111</v>
      </c>
      <c r="L2903" s="16" t="s">
        <v>57</v>
      </c>
      <c r="M2903" s="16" t="s">
        <v>26</v>
      </c>
      <c r="N2903" s="16" t="s">
        <v>876</v>
      </c>
      <c r="O2903" s="16" t="s">
        <v>134</v>
      </c>
      <c r="P2903" s="16">
        <v>92105</v>
      </c>
      <c r="Q2903" s="16" t="s">
        <v>120</v>
      </c>
      <c r="R2903" s="16" t="s">
        <v>823</v>
      </c>
      <c r="S2903" s="16" t="s">
        <v>31</v>
      </c>
      <c r="T2903" s="16" t="s">
        <v>84</v>
      </c>
      <c r="U2903" s="16" t="s">
        <v>824</v>
      </c>
      <c r="V2903" s="18">
        <v>30.96</v>
      </c>
      <c r="W2903" s="16">
        <v>2</v>
      </c>
      <c r="X2903" s="16">
        <v>0.2</v>
      </c>
      <c r="Y2903" s="18">
        <v>10.061999999999999</v>
      </c>
    </row>
    <row r="2904" spans="1:25" x14ac:dyDescent="0.3">
      <c r="A2904" s="13">
        <v>8749</v>
      </c>
      <c r="B2904" s="13" t="s">
        <v>6138</v>
      </c>
      <c r="C2904" s="21">
        <f>1/COUNTIF(B:B,'Store Data - 2017'!$B2904)</f>
        <v>0.33333333333333331</v>
      </c>
      <c r="D2904" s="14">
        <v>42768</v>
      </c>
      <c r="E2904" s="14">
        <v>42773</v>
      </c>
      <c r="F2904" s="22" t="str">
        <f>TEXT('Store Data - 2017'!$D2904,"mmmm")</f>
        <v>February</v>
      </c>
      <c r="G2904" s="22" t="str">
        <f>TEXT('Store Data - 2017'!$D2904,"dddd")</f>
        <v>Thursday</v>
      </c>
      <c r="H2904" s="13" t="s">
        <v>22</v>
      </c>
      <c r="I2904" s="13" t="s">
        <v>4501</v>
      </c>
      <c r="J2904" s="13" t="s">
        <v>4502</v>
      </c>
      <c r="K2904" s="21">
        <f>1/COUNTIF(J:J,'Store Data - 2017'!$J2904)</f>
        <v>0.1111111111111111</v>
      </c>
      <c r="L2904" s="13" t="s">
        <v>57</v>
      </c>
      <c r="M2904" s="13" t="s">
        <v>26</v>
      </c>
      <c r="N2904" s="13" t="s">
        <v>876</v>
      </c>
      <c r="O2904" s="13" t="s">
        <v>134</v>
      </c>
      <c r="P2904" s="13">
        <v>92105</v>
      </c>
      <c r="Q2904" s="13" t="s">
        <v>120</v>
      </c>
      <c r="R2904" s="13" t="s">
        <v>4697</v>
      </c>
      <c r="S2904" s="13" t="s">
        <v>61</v>
      </c>
      <c r="T2904" s="13" t="s">
        <v>765</v>
      </c>
      <c r="U2904" s="13" t="s">
        <v>4698</v>
      </c>
      <c r="V2904" s="15">
        <v>239.98400000000001</v>
      </c>
      <c r="W2904" s="13">
        <v>2</v>
      </c>
      <c r="X2904" s="13">
        <v>0.2</v>
      </c>
      <c r="Y2904" s="15">
        <v>38.997399999999999</v>
      </c>
    </row>
    <row r="2905" spans="1:25" x14ac:dyDescent="0.3">
      <c r="A2905" s="16">
        <v>8754</v>
      </c>
      <c r="B2905" s="16" t="s">
        <v>6139</v>
      </c>
      <c r="C2905" s="21">
        <f>1/COUNTIF(B:B,'Store Data - 2017'!$B2905)</f>
        <v>0.33333333333333331</v>
      </c>
      <c r="D2905" s="17">
        <v>42987</v>
      </c>
      <c r="E2905" s="17">
        <v>42988</v>
      </c>
      <c r="F2905" s="22" t="str">
        <f>TEXT('Store Data - 2017'!$D2905,"mmmm")</f>
        <v>September</v>
      </c>
      <c r="G2905" s="22" t="str">
        <f>TEXT('Store Data - 2017'!$D2905,"dddd")</f>
        <v>Saturday</v>
      </c>
      <c r="H2905" s="16" t="s">
        <v>80</v>
      </c>
      <c r="I2905" s="16" t="s">
        <v>2674</v>
      </c>
      <c r="J2905" s="16" t="s">
        <v>2675</v>
      </c>
      <c r="K2905" s="21">
        <f>1/COUNTIF(J:J,'Store Data - 2017'!$J2905)</f>
        <v>0.16666666666666666</v>
      </c>
      <c r="L2905" s="16" t="s">
        <v>25</v>
      </c>
      <c r="M2905" s="16" t="s">
        <v>26</v>
      </c>
      <c r="N2905" s="16" t="s">
        <v>1026</v>
      </c>
      <c r="O2905" s="16" t="s">
        <v>166</v>
      </c>
      <c r="P2905" s="16">
        <v>43615</v>
      </c>
      <c r="Q2905" s="16" t="s">
        <v>40</v>
      </c>
      <c r="R2905" s="16" t="s">
        <v>5057</v>
      </c>
      <c r="S2905" s="16" t="s">
        <v>31</v>
      </c>
      <c r="T2905" s="16" t="s">
        <v>113</v>
      </c>
      <c r="U2905" s="16" t="s">
        <v>5058</v>
      </c>
      <c r="V2905" s="18">
        <v>17.712</v>
      </c>
      <c r="W2905" s="16">
        <v>6</v>
      </c>
      <c r="X2905" s="16">
        <v>0.2</v>
      </c>
      <c r="Y2905" s="18">
        <v>5.9778000000000002</v>
      </c>
    </row>
    <row r="2906" spans="1:25" x14ac:dyDescent="0.3">
      <c r="A2906" s="13">
        <v>8755</v>
      </c>
      <c r="B2906" s="13" t="s">
        <v>6139</v>
      </c>
      <c r="C2906" s="21">
        <f>1/COUNTIF(B:B,'Store Data - 2017'!$B2906)</f>
        <v>0.33333333333333331</v>
      </c>
      <c r="D2906" s="14">
        <v>42987</v>
      </c>
      <c r="E2906" s="14">
        <v>42988</v>
      </c>
      <c r="F2906" s="22" t="str">
        <f>TEXT('Store Data - 2017'!$D2906,"mmmm")</f>
        <v>September</v>
      </c>
      <c r="G2906" s="22" t="str">
        <f>TEXT('Store Data - 2017'!$D2906,"dddd")</f>
        <v>Saturday</v>
      </c>
      <c r="H2906" s="13" t="s">
        <v>80</v>
      </c>
      <c r="I2906" s="13" t="s">
        <v>2674</v>
      </c>
      <c r="J2906" s="13" t="s">
        <v>2675</v>
      </c>
      <c r="K2906" s="21">
        <f>1/COUNTIF(J:J,'Store Data - 2017'!$J2906)</f>
        <v>0.16666666666666666</v>
      </c>
      <c r="L2906" s="13" t="s">
        <v>25</v>
      </c>
      <c r="M2906" s="13" t="s">
        <v>26</v>
      </c>
      <c r="N2906" s="13" t="s">
        <v>1026</v>
      </c>
      <c r="O2906" s="13" t="s">
        <v>166</v>
      </c>
      <c r="P2906" s="13">
        <v>43615</v>
      </c>
      <c r="Q2906" s="13" t="s">
        <v>40</v>
      </c>
      <c r="R2906" s="13" t="s">
        <v>1187</v>
      </c>
      <c r="S2906" s="13" t="s">
        <v>31</v>
      </c>
      <c r="T2906" s="13" t="s">
        <v>84</v>
      </c>
      <c r="U2906" s="13" t="s">
        <v>1188</v>
      </c>
      <c r="V2906" s="15">
        <v>4.8600000000000003</v>
      </c>
      <c r="W2906" s="13">
        <v>3</v>
      </c>
      <c r="X2906" s="13">
        <v>0.7</v>
      </c>
      <c r="Y2906" s="15">
        <v>-3.5640000000000001</v>
      </c>
    </row>
    <row r="2907" spans="1:25" x14ac:dyDescent="0.3">
      <c r="A2907" s="16">
        <v>8756</v>
      </c>
      <c r="B2907" s="16" t="s">
        <v>6139</v>
      </c>
      <c r="C2907" s="21">
        <f>1/COUNTIF(B:B,'Store Data - 2017'!$B2907)</f>
        <v>0.33333333333333331</v>
      </c>
      <c r="D2907" s="17">
        <v>42987</v>
      </c>
      <c r="E2907" s="17">
        <v>42988</v>
      </c>
      <c r="F2907" s="22" t="str">
        <f>TEXT('Store Data - 2017'!$D2907,"mmmm")</f>
        <v>September</v>
      </c>
      <c r="G2907" s="22" t="str">
        <f>TEXT('Store Data - 2017'!$D2907,"dddd")</f>
        <v>Saturday</v>
      </c>
      <c r="H2907" s="16" t="s">
        <v>80</v>
      </c>
      <c r="I2907" s="16" t="s">
        <v>2674</v>
      </c>
      <c r="J2907" s="16" t="s">
        <v>2675</v>
      </c>
      <c r="K2907" s="21">
        <f>1/COUNTIF(J:J,'Store Data - 2017'!$J2907)</f>
        <v>0.16666666666666666</v>
      </c>
      <c r="L2907" s="16" t="s">
        <v>25</v>
      </c>
      <c r="M2907" s="16" t="s">
        <v>26</v>
      </c>
      <c r="N2907" s="16" t="s">
        <v>1026</v>
      </c>
      <c r="O2907" s="16" t="s">
        <v>166</v>
      </c>
      <c r="P2907" s="16">
        <v>43615</v>
      </c>
      <c r="Q2907" s="16" t="s">
        <v>40</v>
      </c>
      <c r="R2907" s="16" t="s">
        <v>2964</v>
      </c>
      <c r="S2907" s="16" t="s">
        <v>31</v>
      </c>
      <c r="T2907" s="16" t="s">
        <v>84</v>
      </c>
      <c r="U2907" s="16" t="s">
        <v>2965</v>
      </c>
      <c r="V2907" s="18">
        <v>6.258</v>
      </c>
      <c r="W2907" s="16">
        <v>2</v>
      </c>
      <c r="X2907" s="16">
        <v>0.7</v>
      </c>
      <c r="Y2907" s="18">
        <v>-5.2149999999999999</v>
      </c>
    </row>
    <row r="2908" spans="1:25" x14ac:dyDescent="0.3">
      <c r="A2908" s="13">
        <v>8772</v>
      </c>
      <c r="B2908" s="13" t="s">
        <v>6140</v>
      </c>
      <c r="C2908" s="21">
        <f>1/COUNTIF(B:B,'Store Data - 2017'!$B2908)</f>
        <v>0.5</v>
      </c>
      <c r="D2908" s="14">
        <v>42992</v>
      </c>
      <c r="E2908" s="14">
        <v>42995</v>
      </c>
      <c r="F2908" s="22" t="str">
        <f>TEXT('Store Data - 2017'!$D2908,"mmmm")</f>
        <v>September</v>
      </c>
      <c r="G2908" s="22" t="str">
        <f>TEXT('Store Data - 2017'!$D2908,"dddd")</f>
        <v>Thursday</v>
      </c>
      <c r="H2908" s="13" t="s">
        <v>80</v>
      </c>
      <c r="I2908" s="13" t="s">
        <v>3472</v>
      </c>
      <c r="J2908" s="13" t="s">
        <v>3473</v>
      </c>
      <c r="K2908" s="21">
        <f>1/COUNTIF(J:J,'Store Data - 2017'!$J2908)</f>
        <v>0.1</v>
      </c>
      <c r="L2908" s="13" t="s">
        <v>57</v>
      </c>
      <c r="M2908" s="13" t="s">
        <v>26</v>
      </c>
      <c r="N2908" s="13" t="s">
        <v>4336</v>
      </c>
      <c r="O2908" s="13" t="s">
        <v>28</v>
      </c>
      <c r="P2908" s="13">
        <v>27604</v>
      </c>
      <c r="Q2908" s="13" t="s">
        <v>29</v>
      </c>
      <c r="R2908" s="13" t="s">
        <v>2074</v>
      </c>
      <c r="S2908" s="13" t="s">
        <v>31</v>
      </c>
      <c r="T2908" s="13" t="s">
        <v>190</v>
      </c>
      <c r="U2908" s="13" t="s">
        <v>2075</v>
      </c>
      <c r="V2908" s="15">
        <v>942.78399999999999</v>
      </c>
      <c r="W2908" s="13">
        <v>4</v>
      </c>
      <c r="X2908" s="13">
        <v>0.2</v>
      </c>
      <c r="Y2908" s="15">
        <v>94.278400000000005</v>
      </c>
    </row>
    <row r="2909" spans="1:25" x14ac:dyDescent="0.3">
      <c r="A2909" s="16">
        <v>8773</v>
      </c>
      <c r="B2909" s="16" t="s">
        <v>6140</v>
      </c>
      <c r="C2909" s="21">
        <f>1/COUNTIF(B:B,'Store Data - 2017'!$B2909)</f>
        <v>0.5</v>
      </c>
      <c r="D2909" s="17">
        <v>42992</v>
      </c>
      <c r="E2909" s="17">
        <v>42995</v>
      </c>
      <c r="F2909" s="22" t="str">
        <f>TEXT('Store Data - 2017'!$D2909,"mmmm")</f>
        <v>September</v>
      </c>
      <c r="G2909" s="22" t="str">
        <f>TEXT('Store Data - 2017'!$D2909,"dddd")</f>
        <v>Thursday</v>
      </c>
      <c r="H2909" s="16" t="s">
        <v>80</v>
      </c>
      <c r="I2909" s="16" t="s">
        <v>3472</v>
      </c>
      <c r="J2909" s="16" t="s">
        <v>3473</v>
      </c>
      <c r="K2909" s="21">
        <f>1/COUNTIF(J:J,'Store Data - 2017'!$J2909)</f>
        <v>0.1</v>
      </c>
      <c r="L2909" s="16" t="s">
        <v>57</v>
      </c>
      <c r="M2909" s="16" t="s">
        <v>26</v>
      </c>
      <c r="N2909" s="16" t="s">
        <v>4336</v>
      </c>
      <c r="O2909" s="16" t="s">
        <v>28</v>
      </c>
      <c r="P2909" s="16">
        <v>27604</v>
      </c>
      <c r="Q2909" s="16" t="s">
        <v>29</v>
      </c>
      <c r="R2909" s="16" t="s">
        <v>5535</v>
      </c>
      <c r="S2909" s="16" t="s">
        <v>31</v>
      </c>
      <c r="T2909" s="16" t="s">
        <v>32</v>
      </c>
      <c r="U2909" s="16" t="s">
        <v>5536</v>
      </c>
      <c r="V2909" s="18">
        <v>74.352000000000004</v>
      </c>
      <c r="W2909" s="16">
        <v>3</v>
      </c>
      <c r="X2909" s="16">
        <v>0.2</v>
      </c>
      <c r="Y2909" s="18">
        <v>23.234999999999999</v>
      </c>
    </row>
    <row r="2910" spans="1:25" x14ac:dyDescent="0.3">
      <c r="A2910" s="13">
        <v>8779</v>
      </c>
      <c r="B2910" s="13" t="s">
        <v>6141</v>
      </c>
      <c r="C2910" s="21">
        <f>1/COUNTIF(B:B,'Store Data - 2017'!$B2910)</f>
        <v>1</v>
      </c>
      <c r="D2910" s="14">
        <v>43082</v>
      </c>
      <c r="E2910" s="14">
        <v>43087</v>
      </c>
      <c r="F2910" s="22" t="str">
        <f>TEXT('Store Data - 2017'!$D2910,"mmmm")</f>
        <v>December</v>
      </c>
      <c r="G2910" s="22" t="str">
        <f>TEXT('Store Data - 2017'!$D2910,"dddd")</f>
        <v>Wednesday</v>
      </c>
      <c r="H2910" s="13" t="s">
        <v>22</v>
      </c>
      <c r="I2910" s="13" t="s">
        <v>4049</v>
      </c>
      <c r="J2910" s="13" t="s">
        <v>4050</v>
      </c>
      <c r="K2910" s="21">
        <f>1/COUNTIF(J:J,'Store Data - 2017'!$J2910)</f>
        <v>0.16666666666666666</v>
      </c>
      <c r="L2910" s="13" t="s">
        <v>57</v>
      </c>
      <c r="M2910" s="13" t="s">
        <v>26</v>
      </c>
      <c r="N2910" s="13" t="s">
        <v>126</v>
      </c>
      <c r="O2910" s="13" t="s">
        <v>127</v>
      </c>
      <c r="P2910" s="13">
        <v>10024</v>
      </c>
      <c r="Q2910" s="13" t="s">
        <v>40</v>
      </c>
      <c r="R2910" s="13" t="s">
        <v>770</v>
      </c>
      <c r="S2910" s="13" t="s">
        <v>42</v>
      </c>
      <c r="T2910" s="13" t="s">
        <v>425</v>
      </c>
      <c r="U2910" s="13" t="s">
        <v>771</v>
      </c>
      <c r="V2910" s="15">
        <v>287.976</v>
      </c>
      <c r="W2910" s="13">
        <v>3</v>
      </c>
      <c r="X2910" s="13">
        <v>0.2</v>
      </c>
      <c r="Y2910" s="15">
        <v>7.1993999999999998</v>
      </c>
    </row>
    <row r="2911" spans="1:25" x14ac:dyDescent="0.3">
      <c r="A2911" s="16">
        <v>8785</v>
      </c>
      <c r="B2911" s="16" t="s">
        <v>6142</v>
      </c>
      <c r="C2911" s="21">
        <f>1/COUNTIF(B:B,'Store Data - 2017'!$B2911)</f>
        <v>1</v>
      </c>
      <c r="D2911" s="17">
        <v>42811</v>
      </c>
      <c r="E2911" s="17">
        <v>42817</v>
      </c>
      <c r="F2911" s="22" t="str">
        <f>TEXT('Store Data - 2017'!$D2911,"mmmm")</f>
        <v>March</v>
      </c>
      <c r="G2911" s="22" t="str">
        <f>TEXT('Store Data - 2017'!$D2911,"dddd")</f>
        <v>Friday</v>
      </c>
      <c r="H2911" s="16" t="s">
        <v>22</v>
      </c>
      <c r="I2911" s="16" t="s">
        <v>1115</v>
      </c>
      <c r="J2911" s="16" t="s">
        <v>1116</v>
      </c>
      <c r="K2911" s="21">
        <f>1/COUNTIF(J:J,'Store Data - 2017'!$J2911)</f>
        <v>0.14285714285714285</v>
      </c>
      <c r="L2911" s="16" t="s">
        <v>48</v>
      </c>
      <c r="M2911" s="16" t="s">
        <v>26</v>
      </c>
      <c r="N2911" s="16" t="s">
        <v>4518</v>
      </c>
      <c r="O2911" s="16" t="s">
        <v>227</v>
      </c>
      <c r="P2911" s="16">
        <v>37918</v>
      </c>
      <c r="Q2911" s="16" t="s">
        <v>29</v>
      </c>
      <c r="R2911" s="16" t="s">
        <v>1961</v>
      </c>
      <c r="S2911" s="16" t="s">
        <v>31</v>
      </c>
      <c r="T2911" s="16" t="s">
        <v>113</v>
      </c>
      <c r="U2911" s="16" t="s">
        <v>1962</v>
      </c>
      <c r="V2911" s="18">
        <v>4.6079999999999997</v>
      </c>
      <c r="W2911" s="16">
        <v>2</v>
      </c>
      <c r="X2911" s="16">
        <v>0.2</v>
      </c>
      <c r="Y2911" s="18">
        <v>1.6704000000000001</v>
      </c>
    </row>
    <row r="2912" spans="1:25" x14ac:dyDescent="0.3">
      <c r="A2912" s="13">
        <v>8786</v>
      </c>
      <c r="B2912" s="13" t="s">
        <v>6143</v>
      </c>
      <c r="C2912" s="21">
        <f>1/COUNTIF(B:B,'Store Data - 2017'!$B2912)</f>
        <v>0.33333333333333331</v>
      </c>
      <c r="D2912" s="14">
        <v>42883</v>
      </c>
      <c r="E2912" s="14">
        <v>42888</v>
      </c>
      <c r="F2912" s="22" t="str">
        <f>TEXT('Store Data - 2017'!$D2912,"mmmm")</f>
        <v>May</v>
      </c>
      <c r="G2912" s="22" t="str">
        <f>TEXT('Store Data - 2017'!$D2912,"dddd")</f>
        <v>Sunday</v>
      </c>
      <c r="H2912" s="13" t="s">
        <v>22</v>
      </c>
      <c r="I2912" s="13" t="s">
        <v>5251</v>
      </c>
      <c r="J2912" s="13" t="s">
        <v>5252</v>
      </c>
      <c r="K2912" s="21">
        <f>1/COUNTIF(J:J,'Store Data - 2017'!$J2912)</f>
        <v>0.14285714285714285</v>
      </c>
      <c r="L2912" s="13" t="s">
        <v>57</v>
      </c>
      <c r="M2912" s="13" t="s">
        <v>26</v>
      </c>
      <c r="N2912" s="13" t="s">
        <v>156</v>
      </c>
      <c r="O2912" s="13" t="s">
        <v>157</v>
      </c>
      <c r="P2912" s="13">
        <v>85023</v>
      </c>
      <c r="Q2912" s="13" t="s">
        <v>120</v>
      </c>
      <c r="R2912" s="13" t="s">
        <v>5066</v>
      </c>
      <c r="S2912" s="13" t="s">
        <v>61</v>
      </c>
      <c r="T2912" s="13" t="s">
        <v>62</v>
      </c>
      <c r="U2912" s="13" t="s">
        <v>5067</v>
      </c>
      <c r="V2912" s="15">
        <v>195.96</v>
      </c>
      <c r="W2912" s="13">
        <v>5</v>
      </c>
      <c r="X2912" s="13">
        <v>0.2</v>
      </c>
      <c r="Y2912" s="15">
        <v>19.596</v>
      </c>
    </row>
    <row r="2913" spans="1:25" x14ac:dyDescent="0.3">
      <c r="A2913" s="16">
        <v>8787</v>
      </c>
      <c r="B2913" s="16" t="s">
        <v>6143</v>
      </c>
      <c r="C2913" s="21">
        <f>1/COUNTIF(B:B,'Store Data - 2017'!$B2913)</f>
        <v>0.33333333333333331</v>
      </c>
      <c r="D2913" s="17">
        <v>42883</v>
      </c>
      <c r="E2913" s="17">
        <v>42888</v>
      </c>
      <c r="F2913" s="22" t="str">
        <f>TEXT('Store Data - 2017'!$D2913,"mmmm")</f>
        <v>May</v>
      </c>
      <c r="G2913" s="22" t="str">
        <f>TEXT('Store Data - 2017'!$D2913,"dddd")</f>
        <v>Sunday</v>
      </c>
      <c r="H2913" s="16" t="s">
        <v>22</v>
      </c>
      <c r="I2913" s="16" t="s">
        <v>5251</v>
      </c>
      <c r="J2913" s="16" t="s">
        <v>5252</v>
      </c>
      <c r="K2913" s="21">
        <f>1/COUNTIF(J:J,'Store Data - 2017'!$J2913)</f>
        <v>0.14285714285714285</v>
      </c>
      <c r="L2913" s="16" t="s">
        <v>57</v>
      </c>
      <c r="M2913" s="16" t="s">
        <v>26</v>
      </c>
      <c r="N2913" s="16" t="s">
        <v>156</v>
      </c>
      <c r="O2913" s="16" t="s">
        <v>157</v>
      </c>
      <c r="P2913" s="16">
        <v>85023</v>
      </c>
      <c r="Q2913" s="16" t="s">
        <v>120</v>
      </c>
      <c r="R2913" s="16" t="s">
        <v>3042</v>
      </c>
      <c r="S2913" s="16" t="s">
        <v>31</v>
      </c>
      <c r="T2913" s="16" t="s">
        <v>32</v>
      </c>
      <c r="U2913" s="16" t="s">
        <v>3043</v>
      </c>
      <c r="V2913" s="18">
        <v>15.552</v>
      </c>
      <c r="W2913" s="16">
        <v>3</v>
      </c>
      <c r="X2913" s="16">
        <v>0.2</v>
      </c>
      <c r="Y2913" s="18">
        <v>5.4432</v>
      </c>
    </row>
    <row r="2914" spans="1:25" x14ac:dyDescent="0.3">
      <c r="A2914" s="13">
        <v>8788</v>
      </c>
      <c r="B2914" s="13" t="s">
        <v>6143</v>
      </c>
      <c r="C2914" s="21">
        <f>1/COUNTIF(B:B,'Store Data - 2017'!$B2914)</f>
        <v>0.33333333333333331</v>
      </c>
      <c r="D2914" s="14">
        <v>42883</v>
      </c>
      <c r="E2914" s="14">
        <v>42888</v>
      </c>
      <c r="F2914" s="22" t="str">
        <f>TEXT('Store Data - 2017'!$D2914,"mmmm")</f>
        <v>May</v>
      </c>
      <c r="G2914" s="22" t="str">
        <f>TEXT('Store Data - 2017'!$D2914,"dddd")</f>
        <v>Sunday</v>
      </c>
      <c r="H2914" s="13" t="s">
        <v>22</v>
      </c>
      <c r="I2914" s="13" t="s">
        <v>5251</v>
      </c>
      <c r="J2914" s="13" t="s">
        <v>5252</v>
      </c>
      <c r="K2914" s="21">
        <f>1/COUNTIF(J:J,'Store Data - 2017'!$J2914)</f>
        <v>0.14285714285714285</v>
      </c>
      <c r="L2914" s="13" t="s">
        <v>57</v>
      </c>
      <c r="M2914" s="13" t="s">
        <v>26</v>
      </c>
      <c r="N2914" s="13" t="s">
        <v>156</v>
      </c>
      <c r="O2914" s="13" t="s">
        <v>157</v>
      </c>
      <c r="P2914" s="13">
        <v>85023</v>
      </c>
      <c r="Q2914" s="13" t="s">
        <v>120</v>
      </c>
      <c r="R2914" s="13" t="s">
        <v>2117</v>
      </c>
      <c r="S2914" s="13" t="s">
        <v>61</v>
      </c>
      <c r="T2914" s="13" t="s">
        <v>110</v>
      </c>
      <c r="U2914" s="13" t="s">
        <v>2118</v>
      </c>
      <c r="V2914" s="15">
        <v>271.96800000000002</v>
      </c>
      <c r="W2914" s="13">
        <v>4</v>
      </c>
      <c r="X2914" s="13">
        <v>0.2</v>
      </c>
      <c r="Y2914" s="15">
        <v>54.393599999999999</v>
      </c>
    </row>
    <row r="2915" spans="1:25" x14ac:dyDescent="0.3">
      <c r="A2915" s="16">
        <v>8789</v>
      </c>
      <c r="B2915" s="16" t="s">
        <v>6144</v>
      </c>
      <c r="C2915" s="21">
        <f>1/COUNTIF(B:B,'Store Data - 2017'!$B2915)</f>
        <v>0.5</v>
      </c>
      <c r="D2915" s="17">
        <v>42901</v>
      </c>
      <c r="E2915" s="17">
        <v>42905</v>
      </c>
      <c r="F2915" s="22" t="str">
        <f>TEXT('Store Data - 2017'!$D2915,"mmmm")</f>
        <v>June</v>
      </c>
      <c r="G2915" s="22" t="str">
        <f>TEXT('Store Data - 2017'!$D2915,"dddd")</f>
        <v>Thursday</v>
      </c>
      <c r="H2915" s="16" t="s">
        <v>22</v>
      </c>
      <c r="I2915" s="16" t="s">
        <v>5804</v>
      </c>
      <c r="J2915" s="16" t="s">
        <v>5805</v>
      </c>
      <c r="K2915" s="21">
        <f>1/COUNTIF(J:J,'Store Data - 2017'!$J2915)</f>
        <v>0.25</v>
      </c>
      <c r="L2915" s="16" t="s">
        <v>25</v>
      </c>
      <c r="M2915" s="16" t="s">
        <v>26</v>
      </c>
      <c r="N2915" s="16" t="s">
        <v>1197</v>
      </c>
      <c r="O2915" s="16" t="s">
        <v>28</v>
      </c>
      <c r="P2915" s="16">
        <v>28110</v>
      </c>
      <c r="Q2915" s="16" t="s">
        <v>29</v>
      </c>
      <c r="R2915" s="16" t="s">
        <v>1518</v>
      </c>
      <c r="S2915" s="16" t="s">
        <v>42</v>
      </c>
      <c r="T2915" s="16" t="s">
        <v>43</v>
      </c>
      <c r="U2915" s="16" t="s">
        <v>1519</v>
      </c>
      <c r="V2915" s="18">
        <v>698.35199999999998</v>
      </c>
      <c r="W2915" s="16">
        <v>3</v>
      </c>
      <c r="X2915" s="16">
        <v>0.2</v>
      </c>
      <c r="Y2915" s="18">
        <v>52.376399999999997</v>
      </c>
    </row>
    <row r="2916" spans="1:25" x14ac:dyDescent="0.3">
      <c r="A2916" s="13">
        <v>8790</v>
      </c>
      <c r="B2916" s="13" t="s">
        <v>6144</v>
      </c>
      <c r="C2916" s="21">
        <f>1/COUNTIF(B:B,'Store Data - 2017'!$B2916)</f>
        <v>0.5</v>
      </c>
      <c r="D2916" s="14">
        <v>42901</v>
      </c>
      <c r="E2916" s="14">
        <v>42905</v>
      </c>
      <c r="F2916" s="22" t="str">
        <f>TEXT('Store Data - 2017'!$D2916,"mmmm")</f>
        <v>June</v>
      </c>
      <c r="G2916" s="22" t="str">
        <f>TEXT('Store Data - 2017'!$D2916,"dddd")</f>
        <v>Thursday</v>
      </c>
      <c r="H2916" s="13" t="s">
        <v>22</v>
      </c>
      <c r="I2916" s="13" t="s">
        <v>5804</v>
      </c>
      <c r="J2916" s="13" t="s">
        <v>5805</v>
      </c>
      <c r="K2916" s="21">
        <f>1/COUNTIF(J:J,'Store Data - 2017'!$J2916)</f>
        <v>0.25</v>
      </c>
      <c r="L2916" s="13" t="s">
        <v>25</v>
      </c>
      <c r="M2916" s="13" t="s">
        <v>26</v>
      </c>
      <c r="N2916" s="13" t="s">
        <v>1197</v>
      </c>
      <c r="O2916" s="13" t="s">
        <v>28</v>
      </c>
      <c r="P2916" s="13">
        <v>28110</v>
      </c>
      <c r="Q2916" s="13" t="s">
        <v>29</v>
      </c>
      <c r="R2916" s="13" t="s">
        <v>1992</v>
      </c>
      <c r="S2916" s="13" t="s">
        <v>42</v>
      </c>
      <c r="T2916" s="13" t="s">
        <v>425</v>
      </c>
      <c r="U2916" s="13" t="s">
        <v>1993</v>
      </c>
      <c r="V2916" s="15">
        <v>77.727999999999994</v>
      </c>
      <c r="W2916" s="13">
        <v>2</v>
      </c>
      <c r="X2916" s="13">
        <v>0.2</v>
      </c>
      <c r="Y2916" s="15">
        <v>-3.8864000000000001</v>
      </c>
    </row>
    <row r="2917" spans="1:25" x14ac:dyDescent="0.3">
      <c r="A2917" s="16">
        <v>8792</v>
      </c>
      <c r="B2917" s="16" t="s">
        <v>6145</v>
      </c>
      <c r="C2917" s="21">
        <f>1/COUNTIF(B:B,'Store Data - 2017'!$B2917)</f>
        <v>1</v>
      </c>
      <c r="D2917" s="17">
        <v>42812</v>
      </c>
      <c r="E2917" s="17">
        <v>42818</v>
      </c>
      <c r="F2917" s="22" t="str">
        <f>TEXT('Store Data - 2017'!$D2917,"mmmm")</f>
        <v>March</v>
      </c>
      <c r="G2917" s="22" t="str">
        <f>TEXT('Store Data - 2017'!$D2917,"dddd")</f>
        <v>Saturday</v>
      </c>
      <c r="H2917" s="16" t="s">
        <v>22</v>
      </c>
      <c r="I2917" s="16" t="s">
        <v>5889</v>
      </c>
      <c r="J2917" s="16" t="s">
        <v>5890</v>
      </c>
      <c r="K2917" s="21">
        <f>1/COUNTIF(J:J,'Store Data - 2017'!$J2917)</f>
        <v>0.5</v>
      </c>
      <c r="L2917" s="16" t="s">
        <v>25</v>
      </c>
      <c r="M2917" s="16" t="s">
        <v>26</v>
      </c>
      <c r="N2917" s="16" t="s">
        <v>49</v>
      </c>
      <c r="O2917" s="16" t="s">
        <v>50</v>
      </c>
      <c r="P2917" s="16">
        <v>77041</v>
      </c>
      <c r="Q2917" s="16" t="s">
        <v>51</v>
      </c>
      <c r="R2917" s="16" t="s">
        <v>916</v>
      </c>
      <c r="S2917" s="16" t="s">
        <v>61</v>
      </c>
      <c r="T2917" s="16" t="s">
        <v>62</v>
      </c>
      <c r="U2917" s="16" t="s">
        <v>917</v>
      </c>
      <c r="V2917" s="18">
        <v>537.54399999999998</v>
      </c>
      <c r="W2917" s="16">
        <v>7</v>
      </c>
      <c r="X2917" s="16">
        <v>0.2</v>
      </c>
      <c r="Y2917" s="18">
        <v>47.0351</v>
      </c>
    </row>
    <row r="2918" spans="1:25" x14ac:dyDescent="0.3">
      <c r="A2918" s="13">
        <v>8801</v>
      </c>
      <c r="B2918" s="13" t="s">
        <v>6146</v>
      </c>
      <c r="C2918" s="21">
        <f>1/COUNTIF(B:B,'Store Data - 2017'!$B2918)</f>
        <v>1</v>
      </c>
      <c r="D2918" s="14">
        <v>43062</v>
      </c>
      <c r="E2918" s="14">
        <v>43066</v>
      </c>
      <c r="F2918" s="22" t="str">
        <f>TEXT('Store Data - 2017'!$D2918,"mmmm")</f>
        <v>November</v>
      </c>
      <c r="G2918" s="22" t="str">
        <f>TEXT('Store Data - 2017'!$D2918,"dddd")</f>
        <v>Thursday</v>
      </c>
      <c r="H2918" s="13" t="s">
        <v>22</v>
      </c>
      <c r="I2918" s="13" t="s">
        <v>4627</v>
      </c>
      <c r="J2918" s="13" t="s">
        <v>4628</v>
      </c>
      <c r="K2918" s="21">
        <f>1/COUNTIF(J:J,'Store Data - 2017'!$J2918)</f>
        <v>0.1</v>
      </c>
      <c r="L2918" s="13" t="s">
        <v>57</v>
      </c>
      <c r="M2918" s="13" t="s">
        <v>26</v>
      </c>
      <c r="N2918" s="13" t="s">
        <v>94</v>
      </c>
      <c r="O2918" s="13" t="s">
        <v>59</v>
      </c>
      <c r="P2918" s="13">
        <v>60623</v>
      </c>
      <c r="Q2918" s="13" t="s">
        <v>51</v>
      </c>
      <c r="R2918" s="13" t="s">
        <v>5903</v>
      </c>
      <c r="S2918" s="13" t="s">
        <v>31</v>
      </c>
      <c r="T2918" s="13" t="s">
        <v>32</v>
      </c>
      <c r="U2918" s="13" t="s">
        <v>5904</v>
      </c>
      <c r="V2918" s="15">
        <v>10.688000000000001</v>
      </c>
      <c r="W2918" s="13">
        <v>2</v>
      </c>
      <c r="X2918" s="13">
        <v>0.2</v>
      </c>
      <c r="Y2918" s="15">
        <v>3.7408000000000001</v>
      </c>
    </row>
    <row r="2919" spans="1:25" x14ac:dyDescent="0.3">
      <c r="A2919" s="16">
        <v>8806</v>
      </c>
      <c r="B2919" s="16" t="s">
        <v>6147</v>
      </c>
      <c r="C2919" s="21">
        <f>1/COUNTIF(B:B,'Store Data - 2017'!$B2919)</f>
        <v>1</v>
      </c>
      <c r="D2919" s="17">
        <v>42966</v>
      </c>
      <c r="E2919" s="17">
        <v>42970</v>
      </c>
      <c r="F2919" s="22" t="str">
        <f>TEXT('Store Data - 2017'!$D2919,"mmmm")</f>
        <v>August</v>
      </c>
      <c r="G2919" s="22" t="str">
        <f>TEXT('Store Data - 2017'!$D2919,"dddd")</f>
        <v>Saturday</v>
      </c>
      <c r="H2919" s="16" t="s">
        <v>22</v>
      </c>
      <c r="I2919" s="16" t="s">
        <v>2184</v>
      </c>
      <c r="J2919" s="16" t="s">
        <v>2185</v>
      </c>
      <c r="K2919" s="21">
        <f>1/COUNTIF(J:J,'Store Data - 2017'!$J2919)</f>
        <v>0.2</v>
      </c>
      <c r="L2919" s="16" t="s">
        <v>25</v>
      </c>
      <c r="M2919" s="16" t="s">
        <v>26</v>
      </c>
      <c r="N2919" s="16" t="s">
        <v>4750</v>
      </c>
      <c r="O2919" s="16" t="s">
        <v>2631</v>
      </c>
      <c r="P2919" s="16">
        <v>84106</v>
      </c>
      <c r="Q2919" s="16" t="s">
        <v>120</v>
      </c>
      <c r="R2919" s="16" t="s">
        <v>1881</v>
      </c>
      <c r="S2919" s="16" t="s">
        <v>31</v>
      </c>
      <c r="T2919" s="16" t="s">
        <v>84</v>
      </c>
      <c r="U2919" s="16" t="s">
        <v>1882</v>
      </c>
      <c r="V2919" s="18">
        <v>102.72</v>
      </c>
      <c r="W2919" s="16">
        <v>3</v>
      </c>
      <c r="X2919" s="16">
        <v>0.2</v>
      </c>
      <c r="Y2919" s="18">
        <v>37.235999999999997</v>
      </c>
    </row>
    <row r="2920" spans="1:25" x14ac:dyDescent="0.3">
      <c r="A2920" s="13">
        <v>8808</v>
      </c>
      <c r="B2920" s="13" t="s">
        <v>6148</v>
      </c>
      <c r="C2920" s="21">
        <f>1/COUNTIF(B:B,'Store Data - 2017'!$B2920)</f>
        <v>0.33333333333333331</v>
      </c>
      <c r="D2920" s="14">
        <v>43034</v>
      </c>
      <c r="E2920" s="14">
        <v>43039</v>
      </c>
      <c r="F2920" s="22" t="str">
        <f>TEXT('Store Data - 2017'!$D2920,"mmmm")</f>
        <v>October</v>
      </c>
      <c r="G2920" s="22" t="str">
        <f>TEXT('Store Data - 2017'!$D2920,"dddd")</f>
        <v>Thursday</v>
      </c>
      <c r="H2920" s="13" t="s">
        <v>22</v>
      </c>
      <c r="I2920" s="13" t="s">
        <v>1390</v>
      </c>
      <c r="J2920" s="13" t="s">
        <v>1391</v>
      </c>
      <c r="K2920" s="21">
        <f>1/COUNTIF(J:J,'Store Data - 2017'!$J2920)</f>
        <v>8.3333333333333329E-2</v>
      </c>
      <c r="L2920" s="13" t="s">
        <v>25</v>
      </c>
      <c r="M2920" s="13" t="s">
        <v>26</v>
      </c>
      <c r="N2920" s="13" t="s">
        <v>38</v>
      </c>
      <c r="O2920" s="13" t="s">
        <v>39</v>
      </c>
      <c r="P2920" s="13">
        <v>19134</v>
      </c>
      <c r="Q2920" s="13" t="s">
        <v>40</v>
      </c>
      <c r="R2920" s="13" t="s">
        <v>1726</v>
      </c>
      <c r="S2920" s="13" t="s">
        <v>31</v>
      </c>
      <c r="T2920" s="13" t="s">
        <v>84</v>
      </c>
      <c r="U2920" s="13" t="s">
        <v>1727</v>
      </c>
      <c r="V2920" s="15">
        <v>33.281999999999996</v>
      </c>
      <c r="W2920" s="13">
        <v>3</v>
      </c>
      <c r="X2920" s="13">
        <v>0.7</v>
      </c>
      <c r="Y2920" s="15">
        <v>-27.734999999999999</v>
      </c>
    </row>
    <row r="2921" spans="1:25" x14ac:dyDescent="0.3">
      <c r="A2921" s="16">
        <v>8809</v>
      </c>
      <c r="B2921" s="16" t="s">
        <v>6148</v>
      </c>
      <c r="C2921" s="21">
        <f>1/COUNTIF(B:B,'Store Data - 2017'!$B2921)</f>
        <v>0.33333333333333331</v>
      </c>
      <c r="D2921" s="17">
        <v>43034</v>
      </c>
      <c r="E2921" s="17">
        <v>43039</v>
      </c>
      <c r="F2921" s="22" t="str">
        <f>TEXT('Store Data - 2017'!$D2921,"mmmm")</f>
        <v>October</v>
      </c>
      <c r="G2921" s="22" t="str">
        <f>TEXT('Store Data - 2017'!$D2921,"dddd")</f>
        <v>Thursday</v>
      </c>
      <c r="H2921" s="16" t="s">
        <v>22</v>
      </c>
      <c r="I2921" s="16" t="s">
        <v>1390</v>
      </c>
      <c r="J2921" s="16" t="s">
        <v>1391</v>
      </c>
      <c r="K2921" s="21">
        <f>1/COUNTIF(J:J,'Store Data - 2017'!$J2921)</f>
        <v>8.3333333333333329E-2</v>
      </c>
      <c r="L2921" s="16" t="s">
        <v>25</v>
      </c>
      <c r="M2921" s="16" t="s">
        <v>26</v>
      </c>
      <c r="N2921" s="16" t="s">
        <v>38</v>
      </c>
      <c r="O2921" s="16" t="s">
        <v>39</v>
      </c>
      <c r="P2921" s="16">
        <v>19134</v>
      </c>
      <c r="Q2921" s="16" t="s">
        <v>40</v>
      </c>
      <c r="R2921" s="16" t="s">
        <v>2568</v>
      </c>
      <c r="S2921" s="16" t="s">
        <v>61</v>
      </c>
      <c r="T2921" s="16" t="s">
        <v>62</v>
      </c>
      <c r="U2921" s="16" t="s">
        <v>2569</v>
      </c>
      <c r="V2921" s="18">
        <v>118.65</v>
      </c>
      <c r="W2921" s="16">
        <v>5</v>
      </c>
      <c r="X2921" s="16">
        <v>0.4</v>
      </c>
      <c r="Y2921" s="18">
        <v>19.774999999999999</v>
      </c>
    </row>
    <row r="2922" spans="1:25" x14ac:dyDescent="0.3">
      <c r="A2922" s="13">
        <v>8810</v>
      </c>
      <c r="B2922" s="13" t="s">
        <v>6148</v>
      </c>
      <c r="C2922" s="21">
        <f>1/COUNTIF(B:B,'Store Data - 2017'!$B2922)</f>
        <v>0.33333333333333331</v>
      </c>
      <c r="D2922" s="14">
        <v>43034</v>
      </c>
      <c r="E2922" s="14">
        <v>43039</v>
      </c>
      <c r="F2922" s="22" t="str">
        <f>TEXT('Store Data - 2017'!$D2922,"mmmm")</f>
        <v>October</v>
      </c>
      <c r="G2922" s="22" t="str">
        <f>TEXT('Store Data - 2017'!$D2922,"dddd")</f>
        <v>Thursday</v>
      </c>
      <c r="H2922" s="13" t="s">
        <v>22</v>
      </c>
      <c r="I2922" s="13" t="s">
        <v>1390</v>
      </c>
      <c r="J2922" s="13" t="s">
        <v>1391</v>
      </c>
      <c r="K2922" s="21">
        <f>1/COUNTIF(J:J,'Store Data - 2017'!$J2922)</f>
        <v>8.3333333333333329E-2</v>
      </c>
      <c r="L2922" s="13" t="s">
        <v>25</v>
      </c>
      <c r="M2922" s="13" t="s">
        <v>26</v>
      </c>
      <c r="N2922" s="13" t="s">
        <v>38</v>
      </c>
      <c r="O2922" s="13" t="s">
        <v>39</v>
      </c>
      <c r="P2922" s="13">
        <v>19134</v>
      </c>
      <c r="Q2922" s="13" t="s">
        <v>40</v>
      </c>
      <c r="R2922" s="13" t="s">
        <v>2595</v>
      </c>
      <c r="S2922" s="13" t="s">
        <v>31</v>
      </c>
      <c r="T2922" s="13" t="s">
        <v>113</v>
      </c>
      <c r="U2922" s="13" t="s">
        <v>2596</v>
      </c>
      <c r="V2922" s="15">
        <v>14.76</v>
      </c>
      <c r="W2922" s="13">
        <v>5</v>
      </c>
      <c r="X2922" s="13">
        <v>0.2</v>
      </c>
      <c r="Y2922" s="15">
        <v>4.9814999999999996</v>
      </c>
    </row>
    <row r="2923" spans="1:25" x14ac:dyDescent="0.3">
      <c r="A2923" s="16">
        <v>8811</v>
      </c>
      <c r="B2923" s="16" t="s">
        <v>6149</v>
      </c>
      <c r="C2923" s="21">
        <f>1/COUNTIF(B:B,'Store Data - 2017'!$B2923)</f>
        <v>1</v>
      </c>
      <c r="D2923" s="17">
        <v>42885</v>
      </c>
      <c r="E2923" s="17">
        <v>42890</v>
      </c>
      <c r="F2923" s="22" t="str">
        <f>TEXT('Store Data - 2017'!$D2923,"mmmm")</f>
        <v>May</v>
      </c>
      <c r="G2923" s="22" t="str">
        <f>TEXT('Store Data - 2017'!$D2923,"dddd")</f>
        <v>Tuesday</v>
      </c>
      <c r="H2923" s="16" t="s">
        <v>22</v>
      </c>
      <c r="I2923" s="16" t="s">
        <v>3107</v>
      </c>
      <c r="J2923" s="16" t="s">
        <v>3108</v>
      </c>
      <c r="K2923" s="21">
        <f>1/COUNTIF(J:J,'Store Data - 2017'!$J2923)</f>
        <v>0.2</v>
      </c>
      <c r="L2923" s="16" t="s">
        <v>57</v>
      </c>
      <c r="M2923" s="16" t="s">
        <v>26</v>
      </c>
      <c r="N2923" s="16" t="s">
        <v>452</v>
      </c>
      <c r="O2923" s="16" t="s">
        <v>134</v>
      </c>
      <c r="P2923" s="16">
        <v>90004</v>
      </c>
      <c r="Q2923" s="16" t="s">
        <v>120</v>
      </c>
      <c r="R2923" s="16" t="s">
        <v>1399</v>
      </c>
      <c r="S2923" s="16" t="s">
        <v>31</v>
      </c>
      <c r="T2923" s="16" t="s">
        <v>32</v>
      </c>
      <c r="U2923" s="16" t="s">
        <v>1400</v>
      </c>
      <c r="V2923" s="18">
        <v>37.520000000000003</v>
      </c>
      <c r="W2923" s="16">
        <v>4</v>
      </c>
      <c r="X2923" s="16">
        <v>0</v>
      </c>
      <c r="Y2923" s="18">
        <v>18.009599999999999</v>
      </c>
    </row>
    <row r="2924" spans="1:25" x14ac:dyDescent="0.3">
      <c r="A2924" s="13">
        <v>8821</v>
      </c>
      <c r="B2924" s="13" t="s">
        <v>6150</v>
      </c>
      <c r="C2924" s="21">
        <f>1/COUNTIF(B:B,'Store Data - 2017'!$B2924)</f>
        <v>0.25</v>
      </c>
      <c r="D2924" s="14">
        <v>43042</v>
      </c>
      <c r="E2924" s="14">
        <v>43046</v>
      </c>
      <c r="F2924" s="22" t="str">
        <f>TEXT('Store Data - 2017'!$D2924,"mmmm")</f>
        <v>November</v>
      </c>
      <c r="G2924" s="22" t="str">
        <f>TEXT('Store Data - 2017'!$D2924,"dddd")</f>
        <v>Friday</v>
      </c>
      <c r="H2924" s="13" t="s">
        <v>22</v>
      </c>
      <c r="I2924" s="13" t="s">
        <v>3416</v>
      </c>
      <c r="J2924" s="13" t="s">
        <v>3417</v>
      </c>
      <c r="K2924" s="21">
        <f>1/COUNTIF(J:J,'Store Data - 2017'!$J2924)</f>
        <v>0.14285714285714285</v>
      </c>
      <c r="L2924" s="13" t="s">
        <v>25</v>
      </c>
      <c r="M2924" s="13" t="s">
        <v>26</v>
      </c>
      <c r="N2924" s="13" t="s">
        <v>2819</v>
      </c>
      <c r="O2924" s="13" t="s">
        <v>68</v>
      </c>
      <c r="P2924" s="13">
        <v>32839</v>
      </c>
      <c r="Q2924" s="13" t="s">
        <v>29</v>
      </c>
      <c r="R2924" s="13" t="s">
        <v>542</v>
      </c>
      <c r="S2924" s="13" t="s">
        <v>61</v>
      </c>
      <c r="T2924" s="13" t="s">
        <v>412</v>
      </c>
      <c r="U2924" s="13" t="s">
        <v>543</v>
      </c>
      <c r="V2924" s="15">
        <v>959.98400000000004</v>
      </c>
      <c r="W2924" s="13">
        <v>2</v>
      </c>
      <c r="X2924" s="13">
        <v>0.2</v>
      </c>
      <c r="Y2924" s="15">
        <v>311.9948</v>
      </c>
    </row>
    <row r="2925" spans="1:25" x14ac:dyDescent="0.3">
      <c r="A2925" s="16">
        <v>8822</v>
      </c>
      <c r="B2925" s="16" t="s">
        <v>6150</v>
      </c>
      <c r="C2925" s="21">
        <f>1/COUNTIF(B:B,'Store Data - 2017'!$B2925)</f>
        <v>0.25</v>
      </c>
      <c r="D2925" s="17">
        <v>43042</v>
      </c>
      <c r="E2925" s="17">
        <v>43046</v>
      </c>
      <c r="F2925" s="22" t="str">
        <f>TEXT('Store Data - 2017'!$D2925,"mmmm")</f>
        <v>November</v>
      </c>
      <c r="G2925" s="22" t="str">
        <f>TEXT('Store Data - 2017'!$D2925,"dddd")</f>
        <v>Friday</v>
      </c>
      <c r="H2925" s="16" t="s">
        <v>22</v>
      </c>
      <c r="I2925" s="16" t="s">
        <v>3416</v>
      </c>
      <c r="J2925" s="16" t="s">
        <v>3417</v>
      </c>
      <c r="K2925" s="21">
        <f>1/COUNTIF(J:J,'Store Data - 2017'!$J2925)</f>
        <v>0.14285714285714285</v>
      </c>
      <c r="L2925" s="16" t="s">
        <v>25</v>
      </c>
      <c r="M2925" s="16" t="s">
        <v>26</v>
      </c>
      <c r="N2925" s="16" t="s">
        <v>2819</v>
      </c>
      <c r="O2925" s="16" t="s">
        <v>68</v>
      </c>
      <c r="P2925" s="16">
        <v>32839</v>
      </c>
      <c r="Q2925" s="16" t="s">
        <v>29</v>
      </c>
      <c r="R2925" s="16" t="s">
        <v>3389</v>
      </c>
      <c r="S2925" s="16" t="s">
        <v>31</v>
      </c>
      <c r="T2925" s="16" t="s">
        <v>84</v>
      </c>
      <c r="U2925" s="16" t="s">
        <v>3390</v>
      </c>
      <c r="V2925" s="18">
        <v>4.0860000000000003</v>
      </c>
      <c r="W2925" s="16">
        <v>2</v>
      </c>
      <c r="X2925" s="16">
        <v>0.7</v>
      </c>
      <c r="Y2925" s="18">
        <v>-2.9964</v>
      </c>
    </row>
    <row r="2926" spans="1:25" x14ac:dyDescent="0.3">
      <c r="A2926" s="13">
        <v>8823</v>
      </c>
      <c r="B2926" s="13" t="s">
        <v>6150</v>
      </c>
      <c r="C2926" s="21">
        <f>1/COUNTIF(B:B,'Store Data - 2017'!$B2926)</f>
        <v>0.25</v>
      </c>
      <c r="D2926" s="14">
        <v>43042</v>
      </c>
      <c r="E2926" s="14">
        <v>43046</v>
      </c>
      <c r="F2926" s="22" t="str">
        <f>TEXT('Store Data - 2017'!$D2926,"mmmm")</f>
        <v>November</v>
      </c>
      <c r="G2926" s="22" t="str">
        <f>TEXT('Store Data - 2017'!$D2926,"dddd")</f>
        <v>Friday</v>
      </c>
      <c r="H2926" s="13" t="s">
        <v>22</v>
      </c>
      <c r="I2926" s="13" t="s">
        <v>3416</v>
      </c>
      <c r="J2926" s="13" t="s">
        <v>3417</v>
      </c>
      <c r="K2926" s="21">
        <f>1/COUNTIF(J:J,'Store Data - 2017'!$J2926)</f>
        <v>0.14285714285714285</v>
      </c>
      <c r="L2926" s="13" t="s">
        <v>25</v>
      </c>
      <c r="M2926" s="13" t="s">
        <v>26</v>
      </c>
      <c r="N2926" s="13" t="s">
        <v>2819</v>
      </c>
      <c r="O2926" s="13" t="s">
        <v>68</v>
      </c>
      <c r="P2926" s="13">
        <v>32839</v>
      </c>
      <c r="Q2926" s="13" t="s">
        <v>29</v>
      </c>
      <c r="R2926" s="13" t="s">
        <v>5214</v>
      </c>
      <c r="S2926" s="13" t="s">
        <v>31</v>
      </c>
      <c r="T2926" s="13" t="s">
        <v>146</v>
      </c>
      <c r="U2926" s="13" t="s">
        <v>5215</v>
      </c>
      <c r="V2926" s="15">
        <v>55.984000000000002</v>
      </c>
      <c r="W2926" s="13">
        <v>2</v>
      </c>
      <c r="X2926" s="13">
        <v>0.2</v>
      </c>
      <c r="Y2926" s="15">
        <v>4.1988000000000003</v>
      </c>
    </row>
    <row r="2927" spans="1:25" x14ac:dyDescent="0.3">
      <c r="A2927" s="16">
        <v>8824</v>
      </c>
      <c r="B2927" s="16" t="s">
        <v>6150</v>
      </c>
      <c r="C2927" s="21">
        <f>1/COUNTIF(B:B,'Store Data - 2017'!$B2927)</f>
        <v>0.25</v>
      </c>
      <c r="D2927" s="17">
        <v>43042</v>
      </c>
      <c r="E2927" s="17">
        <v>43046</v>
      </c>
      <c r="F2927" s="22" t="str">
        <f>TEXT('Store Data - 2017'!$D2927,"mmmm")</f>
        <v>November</v>
      </c>
      <c r="G2927" s="22" t="str">
        <f>TEXT('Store Data - 2017'!$D2927,"dddd")</f>
        <v>Friday</v>
      </c>
      <c r="H2927" s="16" t="s">
        <v>22</v>
      </c>
      <c r="I2927" s="16" t="s">
        <v>3416</v>
      </c>
      <c r="J2927" s="16" t="s">
        <v>3417</v>
      </c>
      <c r="K2927" s="21">
        <f>1/COUNTIF(J:J,'Store Data - 2017'!$J2927)</f>
        <v>0.14285714285714285</v>
      </c>
      <c r="L2927" s="16" t="s">
        <v>25</v>
      </c>
      <c r="M2927" s="16" t="s">
        <v>26</v>
      </c>
      <c r="N2927" s="16" t="s">
        <v>2819</v>
      </c>
      <c r="O2927" s="16" t="s">
        <v>68</v>
      </c>
      <c r="P2927" s="16">
        <v>32839</v>
      </c>
      <c r="Q2927" s="16" t="s">
        <v>29</v>
      </c>
      <c r="R2927" s="16" t="s">
        <v>5073</v>
      </c>
      <c r="S2927" s="16" t="s">
        <v>31</v>
      </c>
      <c r="T2927" s="16" t="s">
        <v>32</v>
      </c>
      <c r="U2927" s="16" t="s">
        <v>5074</v>
      </c>
      <c r="V2927" s="18">
        <v>10.688000000000001</v>
      </c>
      <c r="W2927" s="16">
        <v>2</v>
      </c>
      <c r="X2927" s="16">
        <v>0.2</v>
      </c>
      <c r="Y2927" s="18">
        <v>3.7408000000000001</v>
      </c>
    </row>
    <row r="2928" spans="1:25" x14ac:dyDescent="0.3">
      <c r="A2928" s="13">
        <v>8825</v>
      </c>
      <c r="B2928" s="13" t="s">
        <v>6151</v>
      </c>
      <c r="C2928" s="21">
        <f>1/COUNTIF(B:B,'Store Data - 2017'!$B2928)</f>
        <v>1</v>
      </c>
      <c r="D2928" s="14">
        <v>42815</v>
      </c>
      <c r="E2928" s="14">
        <v>42817</v>
      </c>
      <c r="F2928" s="22" t="str">
        <f>TEXT('Store Data - 2017'!$D2928,"mmmm")</f>
        <v>March</v>
      </c>
      <c r="G2928" s="22" t="str">
        <f>TEXT('Store Data - 2017'!$D2928,"dddd")</f>
        <v>Tuesday</v>
      </c>
      <c r="H2928" s="13" t="s">
        <v>35</v>
      </c>
      <c r="I2928" s="13" t="s">
        <v>5245</v>
      </c>
      <c r="J2928" s="13" t="s">
        <v>5246</v>
      </c>
      <c r="K2928" s="21">
        <f>1/COUNTIF(J:J,'Store Data - 2017'!$J2928)</f>
        <v>0.2</v>
      </c>
      <c r="L2928" s="13" t="s">
        <v>25</v>
      </c>
      <c r="M2928" s="13" t="s">
        <v>26</v>
      </c>
      <c r="N2928" s="13" t="s">
        <v>6152</v>
      </c>
      <c r="O2928" s="13" t="s">
        <v>39</v>
      </c>
      <c r="P2928" s="13">
        <v>19601</v>
      </c>
      <c r="Q2928" s="13" t="s">
        <v>40</v>
      </c>
      <c r="R2928" s="13" t="s">
        <v>4656</v>
      </c>
      <c r="S2928" s="13" t="s">
        <v>31</v>
      </c>
      <c r="T2928" s="13" t="s">
        <v>180</v>
      </c>
      <c r="U2928" s="13" t="s">
        <v>4657</v>
      </c>
      <c r="V2928" s="15">
        <v>8.8559999999999999</v>
      </c>
      <c r="W2928" s="13">
        <v>3</v>
      </c>
      <c r="X2928" s="13">
        <v>0.2</v>
      </c>
      <c r="Y2928" s="15">
        <v>2.8782000000000001</v>
      </c>
    </row>
    <row r="2929" spans="1:25" x14ac:dyDescent="0.3">
      <c r="A2929" s="16">
        <v>8834</v>
      </c>
      <c r="B2929" s="16" t="s">
        <v>6153</v>
      </c>
      <c r="C2929" s="21">
        <f>1/COUNTIF(B:B,'Store Data - 2017'!$B2929)</f>
        <v>0.2</v>
      </c>
      <c r="D2929" s="17">
        <v>43002</v>
      </c>
      <c r="E2929" s="17">
        <v>43006</v>
      </c>
      <c r="F2929" s="22" t="str">
        <f>TEXT('Store Data - 2017'!$D2929,"mmmm")</f>
        <v>September</v>
      </c>
      <c r="G2929" s="22" t="str">
        <f>TEXT('Store Data - 2017'!$D2929,"dddd")</f>
        <v>Sunday</v>
      </c>
      <c r="H2929" s="16" t="s">
        <v>22</v>
      </c>
      <c r="I2929" s="16" t="s">
        <v>2201</v>
      </c>
      <c r="J2929" s="16" t="s">
        <v>2202</v>
      </c>
      <c r="K2929" s="21">
        <f>1/COUNTIF(J:J,'Store Data - 2017'!$J2929)</f>
        <v>7.1428571428571425E-2</v>
      </c>
      <c r="L2929" s="16" t="s">
        <v>48</v>
      </c>
      <c r="M2929" s="16" t="s">
        <v>26</v>
      </c>
      <c r="N2929" s="16" t="s">
        <v>3984</v>
      </c>
      <c r="O2929" s="16" t="s">
        <v>353</v>
      </c>
      <c r="P2929" s="16">
        <v>30328</v>
      </c>
      <c r="Q2929" s="16" t="s">
        <v>29</v>
      </c>
      <c r="R2929" s="16" t="s">
        <v>1561</v>
      </c>
      <c r="S2929" s="16" t="s">
        <v>31</v>
      </c>
      <c r="T2929" s="16" t="s">
        <v>70</v>
      </c>
      <c r="U2929" s="16" t="s">
        <v>5587</v>
      </c>
      <c r="V2929" s="18">
        <v>15.51</v>
      </c>
      <c r="W2929" s="16">
        <v>1</v>
      </c>
      <c r="X2929" s="16">
        <v>0</v>
      </c>
      <c r="Y2929" s="18">
        <v>3.8774999999999999</v>
      </c>
    </row>
    <row r="2930" spans="1:25" x14ac:dyDescent="0.3">
      <c r="A2930" s="13">
        <v>8835</v>
      </c>
      <c r="B2930" s="13" t="s">
        <v>6153</v>
      </c>
      <c r="C2930" s="21">
        <f>1/COUNTIF(B:B,'Store Data - 2017'!$B2930)</f>
        <v>0.2</v>
      </c>
      <c r="D2930" s="14">
        <v>43002</v>
      </c>
      <c r="E2930" s="14">
        <v>43006</v>
      </c>
      <c r="F2930" s="22" t="str">
        <f>TEXT('Store Data - 2017'!$D2930,"mmmm")</f>
        <v>September</v>
      </c>
      <c r="G2930" s="22" t="str">
        <f>TEXT('Store Data - 2017'!$D2930,"dddd")</f>
        <v>Sunday</v>
      </c>
      <c r="H2930" s="13" t="s">
        <v>22</v>
      </c>
      <c r="I2930" s="13" t="s">
        <v>2201</v>
      </c>
      <c r="J2930" s="13" t="s">
        <v>2202</v>
      </c>
      <c r="K2930" s="21">
        <f>1/COUNTIF(J:J,'Store Data - 2017'!$J2930)</f>
        <v>7.1428571428571425E-2</v>
      </c>
      <c r="L2930" s="13" t="s">
        <v>48</v>
      </c>
      <c r="M2930" s="13" t="s">
        <v>26</v>
      </c>
      <c r="N2930" s="13" t="s">
        <v>3984</v>
      </c>
      <c r="O2930" s="13" t="s">
        <v>353</v>
      </c>
      <c r="P2930" s="13">
        <v>30328</v>
      </c>
      <c r="Q2930" s="13" t="s">
        <v>29</v>
      </c>
      <c r="R2930" s="13" t="s">
        <v>4895</v>
      </c>
      <c r="S2930" s="13" t="s">
        <v>61</v>
      </c>
      <c r="T2930" s="13" t="s">
        <v>62</v>
      </c>
      <c r="U2930" s="13" t="s">
        <v>4896</v>
      </c>
      <c r="V2930" s="15">
        <v>89.9</v>
      </c>
      <c r="W2930" s="13">
        <v>2</v>
      </c>
      <c r="X2930" s="13">
        <v>0</v>
      </c>
      <c r="Y2930" s="15">
        <v>25.172000000000001</v>
      </c>
    </row>
    <row r="2931" spans="1:25" x14ac:dyDescent="0.3">
      <c r="A2931" s="16">
        <v>8836</v>
      </c>
      <c r="B2931" s="16" t="s">
        <v>6153</v>
      </c>
      <c r="C2931" s="21">
        <f>1/COUNTIF(B:B,'Store Data - 2017'!$B2931)</f>
        <v>0.2</v>
      </c>
      <c r="D2931" s="17">
        <v>43002</v>
      </c>
      <c r="E2931" s="17">
        <v>43006</v>
      </c>
      <c r="F2931" s="22" t="str">
        <f>TEXT('Store Data - 2017'!$D2931,"mmmm")</f>
        <v>September</v>
      </c>
      <c r="G2931" s="22" t="str">
        <f>TEXT('Store Data - 2017'!$D2931,"dddd")</f>
        <v>Sunday</v>
      </c>
      <c r="H2931" s="16" t="s">
        <v>22</v>
      </c>
      <c r="I2931" s="16" t="s">
        <v>2201</v>
      </c>
      <c r="J2931" s="16" t="s">
        <v>2202</v>
      </c>
      <c r="K2931" s="21">
        <f>1/COUNTIF(J:J,'Store Data - 2017'!$J2931)</f>
        <v>7.1428571428571425E-2</v>
      </c>
      <c r="L2931" s="16" t="s">
        <v>48</v>
      </c>
      <c r="M2931" s="16" t="s">
        <v>26</v>
      </c>
      <c r="N2931" s="16" t="s">
        <v>3984</v>
      </c>
      <c r="O2931" s="16" t="s">
        <v>353</v>
      </c>
      <c r="P2931" s="16">
        <v>30328</v>
      </c>
      <c r="Q2931" s="16" t="s">
        <v>29</v>
      </c>
      <c r="R2931" s="16" t="s">
        <v>4721</v>
      </c>
      <c r="S2931" s="16" t="s">
        <v>31</v>
      </c>
      <c r="T2931" s="16" t="s">
        <v>146</v>
      </c>
      <c r="U2931" s="16" t="s">
        <v>4722</v>
      </c>
      <c r="V2931" s="18">
        <v>14.28</v>
      </c>
      <c r="W2931" s="16">
        <v>4</v>
      </c>
      <c r="X2931" s="16">
        <v>0</v>
      </c>
      <c r="Y2931" s="18">
        <v>3.7128000000000001</v>
      </c>
    </row>
    <row r="2932" spans="1:25" x14ac:dyDescent="0.3">
      <c r="A2932" s="13">
        <v>8837</v>
      </c>
      <c r="B2932" s="13" t="s">
        <v>6153</v>
      </c>
      <c r="C2932" s="21">
        <f>1/COUNTIF(B:B,'Store Data - 2017'!$B2932)</f>
        <v>0.2</v>
      </c>
      <c r="D2932" s="14">
        <v>43002</v>
      </c>
      <c r="E2932" s="14">
        <v>43006</v>
      </c>
      <c r="F2932" s="22" t="str">
        <f>TEXT('Store Data - 2017'!$D2932,"mmmm")</f>
        <v>September</v>
      </c>
      <c r="G2932" s="22" t="str">
        <f>TEXT('Store Data - 2017'!$D2932,"dddd")</f>
        <v>Sunday</v>
      </c>
      <c r="H2932" s="13" t="s">
        <v>22</v>
      </c>
      <c r="I2932" s="13" t="s">
        <v>2201</v>
      </c>
      <c r="J2932" s="13" t="s">
        <v>2202</v>
      </c>
      <c r="K2932" s="21">
        <f>1/COUNTIF(J:J,'Store Data - 2017'!$J2932)</f>
        <v>7.1428571428571425E-2</v>
      </c>
      <c r="L2932" s="13" t="s">
        <v>48</v>
      </c>
      <c r="M2932" s="13" t="s">
        <v>26</v>
      </c>
      <c r="N2932" s="13" t="s">
        <v>3984</v>
      </c>
      <c r="O2932" s="13" t="s">
        <v>353</v>
      </c>
      <c r="P2932" s="13">
        <v>30328</v>
      </c>
      <c r="Q2932" s="13" t="s">
        <v>29</v>
      </c>
      <c r="R2932" s="13" t="s">
        <v>6154</v>
      </c>
      <c r="S2932" s="13" t="s">
        <v>31</v>
      </c>
      <c r="T2932" s="13" t="s">
        <v>146</v>
      </c>
      <c r="U2932" s="13" t="s">
        <v>6155</v>
      </c>
      <c r="V2932" s="15">
        <v>12.72</v>
      </c>
      <c r="W2932" s="13">
        <v>3</v>
      </c>
      <c r="X2932" s="13">
        <v>0</v>
      </c>
      <c r="Y2932" s="15">
        <v>4.9607999999999999</v>
      </c>
    </row>
    <row r="2933" spans="1:25" x14ac:dyDescent="0.3">
      <c r="A2933" s="16">
        <v>8838</v>
      </c>
      <c r="B2933" s="16" t="s">
        <v>6153</v>
      </c>
      <c r="C2933" s="21">
        <f>1/COUNTIF(B:B,'Store Data - 2017'!$B2933)</f>
        <v>0.2</v>
      </c>
      <c r="D2933" s="17">
        <v>43002</v>
      </c>
      <c r="E2933" s="17">
        <v>43006</v>
      </c>
      <c r="F2933" s="22" t="str">
        <f>TEXT('Store Data - 2017'!$D2933,"mmmm")</f>
        <v>September</v>
      </c>
      <c r="G2933" s="22" t="str">
        <f>TEXT('Store Data - 2017'!$D2933,"dddd")</f>
        <v>Sunday</v>
      </c>
      <c r="H2933" s="16" t="s">
        <v>22</v>
      </c>
      <c r="I2933" s="16" t="s">
        <v>2201</v>
      </c>
      <c r="J2933" s="16" t="s">
        <v>2202</v>
      </c>
      <c r="K2933" s="21">
        <f>1/COUNTIF(J:J,'Store Data - 2017'!$J2933)</f>
        <v>7.1428571428571425E-2</v>
      </c>
      <c r="L2933" s="16" t="s">
        <v>48</v>
      </c>
      <c r="M2933" s="16" t="s">
        <v>26</v>
      </c>
      <c r="N2933" s="16" t="s">
        <v>3984</v>
      </c>
      <c r="O2933" s="16" t="s">
        <v>353</v>
      </c>
      <c r="P2933" s="16">
        <v>30328</v>
      </c>
      <c r="Q2933" s="16" t="s">
        <v>29</v>
      </c>
      <c r="R2933" s="16" t="s">
        <v>420</v>
      </c>
      <c r="S2933" s="16" t="s">
        <v>31</v>
      </c>
      <c r="T2933" s="16" t="s">
        <v>113</v>
      </c>
      <c r="U2933" s="16" t="s">
        <v>421</v>
      </c>
      <c r="V2933" s="18">
        <v>15.75</v>
      </c>
      <c r="W2933" s="16">
        <v>5</v>
      </c>
      <c r="X2933" s="16">
        <v>0</v>
      </c>
      <c r="Y2933" s="18">
        <v>7.56</v>
      </c>
    </row>
    <row r="2934" spans="1:25" x14ac:dyDescent="0.3">
      <c r="A2934" s="13">
        <v>8845</v>
      </c>
      <c r="B2934" s="13" t="s">
        <v>6156</v>
      </c>
      <c r="C2934" s="21">
        <f>1/COUNTIF(B:B,'Store Data - 2017'!$B2934)</f>
        <v>0.25</v>
      </c>
      <c r="D2934" s="14">
        <v>43087</v>
      </c>
      <c r="E2934" s="14">
        <v>43092</v>
      </c>
      <c r="F2934" s="22" t="str">
        <f>TEXT('Store Data - 2017'!$D2934,"mmmm")</f>
        <v>December</v>
      </c>
      <c r="G2934" s="22" t="str">
        <f>TEXT('Store Data - 2017'!$D2934,"dddd")</f>
        <v>Monday</v>
      </c>
      <c r="H2934" s="13" t="s">
        <v>22</v>
      </c>
      <c r="I2934" s="13" t="s">
        <v>5526</v>
      </c>
      <c r="J2934" s="13" t="s">
        <v>5527</v>
      </c>
      <c r="K2934" s="21">
        <f>1/COUNTIF(J:J,'Store Data - 2017'!$J2934)</f>
        <v>0.14285714285714285</v>
      </c>
      <c r="L2934" s="13" t="s">
        <v>25</v>
      </c>
      <c r="M2934" s="13" t="s">
        <v>26</v>
      </c>
      <c r="N2934" s="13" t="s">
        <v>165</v>
      </c>
      <c r="O2934" s="13" t="s">
        <v>166</v>
      </c>
      <c r="P2934" s="13">
        <v>43229</v>
      </c>
      <c r="Q2934" s="13" t="s">
        <v>40</v>
      </c>
      <c r="R2934" s="13" t="s">
        <v>3696</v>
      </c>
      <c r="S2934" s="13" t="s">
        <v>31</v>
      </c>
      <c r="T2934" s="13" t="s">
        <v>84</v>
      </c>
      <c r="U2934" s="13" t="s">
        <v>3697</v>
      </c>
      <c r="V2934" s="15">
        <v>7.2359999999999998</v>
      </c>
      <c r="W2934" s="13">
        <v>3</v>
      </c>
      <c r="X2934" s="13">
        <v>0.7</v>
      </c>
      <c r="Y2934" s="15">
        <v>-6.03</v>
      </c>
    </row>
    <row r="2935" spans="1:25" x14ac:dyDescent="0.3">
      <c r="A2935" s="16">
        <v>8846</v>
      </c>
      <c r="B2935" s="16" t="s">
        <v>6156</v>
      </c>
      <c r="C2935" s="21">
        <f>1/COUNTIF(B:B,'Store Data - 2017'!$B2935)</f>
        <v>0.25</v>
      </c>
      <c r="D2935" s="17">
        <v>43087</v>
      </c>
      <c r="E2935" s="17">
        <v>43092</v>
      </c>
      <c r="F2935" s="22" t="str">
        <f>TEXT('Store Data - 2017'!$D2935,"mmmm")</f>
        <v>December</v>
      </c>
      <c r="G2935" s="22" t="str">
        <f>TEXT('Store Data - 2017'!$D2935,"dddd")</f>
        <v>Monday</v>
      </c>
      <c r="H2935" s="16" t="s">
        <v>22</v>
      </c>
      <c r="I2935" s="16" t="s">
        <v>5526</v>
      </c>
      <c r="J2935" s="16" t="s">
        <v>5527</v>
      </c>
      <c r="K2935" s="21">
        <f>1/COUNTIF(J:J,'Store Data - 2017'!$J2935)</f>
        <v>0.14285714285714285</v>
      </c>
      <c r="L2935" s="16" t="s">
        <v>25</v>
      </c>
      <c r="M2935" s="16" t="s">
        <v>26</v>
      </c>
      <c r="N2935" s="16" t="s">
        <v>165</v>
      </c>
      <c r="O2935" s="16" t="s">
        <v>166</v>
      </c>
      <c r="P2935" s="16">
        <v>43229</v>
      </c>
      <c r="Q2935" s="16" t="s">
        <v>40</v>
      </c>
      <c r="R2935" s="16" t="s">
        <v>2843</v>
      </c>
      <c r="S2935" s="16" t="s">
        <v>31</v>
      </c>
      <c r="T2935" s="16" t="s">
        <v>172</v>
      </c>
      <c r="U2935" s="16" t="s">
        <v>2844</v>
      </c>
      <c r="V2935" s="18">
        <v>4.8239999999999998</v>
      </c>
      <c r="W2935" s="16">
        <v>3</v>
      </c>
      <c r="X2935" s="16">
        <v>0.2</v>
      </c>
      <c r="Y2935" s="18">
        <v>1.7486999999999999</v>
      </c>
    </row>
    <row r="2936" spans="1:25" x14ac:dyDescent="0.3">
      <c r="A2936" s="13">
        <v>8847</v>
      </c>
      <c r="B2936" s="13" t="s">
        <v>6156</v>
      </c>
      <c r="C2936" s="21">
        <f>1/COUNTIF(B:B,'Store Data - 2017'!$B2936)</f>
        <v>0.25</v>
      </c>
      <c r="D2936" s="14">
        <v>43087</v>
      </c>
      <c r="E2936" s="14">
        <v>43092</v>
      </c>
      <c r="F2936" s="22" t="str">
        <f>TEXT('Store Data - 2017'!$D2936,"mmmm")</f>
        <v>December</v>
      </c>
      <c r="G2936" s="22" t="str">
        <f>TEXT('Store Data - 2017'!$D2936,"dddd")</f>
        <v>Monday</v>
      </c>
      <c r="H2936" s="13" t="s">
        <v>22</v>
      </c>
      <c r="I2936" s="13" t="s">
        <v>5526</v>
      </c>
      <c r="J2936" s="13" t="s">
        <v>5527</v>
      </c>
      <c r="K2936" s="21">
        <f>1/COUNTIF(J:J,'Store Data - 2017'!$J2936)</f>
        <v>0.14285714285714285</v>
      </c>
      <c r="L2936" s="13" t="s">
        <v>25</v>
      </c>
      <c r="M2936" s="13" t="s">
        <v>26</v>
      </c>
      <c r="N2936" s="13" t="s">
        <v>165</v>
      </c>
      <c r="O2936" s="13" t="s">
        <v>166</v>
      </c>
      <c r="P2936" s="13">
        <v>43229</v>
      </c>
      <c r="Q2936" s="13" t="s">
        <v>40</v>
      </c>
      <c r="R2936" s="13" t="s">
        <v>6157</v>
      </c>
      <c r="S2936" s="13" t="s">
        <v>31</v>
      </c>
      <c r="T2936" s="13" t="s">
        <v>32</v>
      </c>
      <c r="U2936" s="13" t="s">
        <v>6158</v>
      </c>
      <c r="V2936" s="15">
        <v>91.36</v>
      </c>
      <c r="W2936" s="13">
        <v>5</v>
      </c>
      <c r="X2936" s="13">
        <v>0.2</v>
      </c>
      <c r="Y2936" s="15">
        <v>29.692</v>
      </c>
    </row>
    <row r="2937" spans="1:25" x14ac:dyDescent="0.3">
      <c r="A2937" s="16">
        <v>8848</v>
      </c>
      <c r="B2937" s="16" t="s">
        <v>6156</v>
      </c>
      <c r="C2937" s="21">
        <f>1/COUNTIF(B:B,'Store Data - 2017'!$B2937)</f>
        <v>0.25</v>
      </c>
      <c r="D2937" s="17">
        <v>43087</v>
      </c>
      <c r="E2937" s="17">
        <v>43092</v>
      </c>
      <c r="F2937" s="22" t="str">
        <f>TEXT('Store Data - 2017'!$D2937,"mmmm")</f>
        <v>December</v>
      </c>
      <c r="G2937" s="22" t="str">
        <f>TEXT('Store Data - 2017'!$D2937,"dddd")</f>
        <v>Monday</v>
      </c>
      <c r="H2937" s="16" t="s">
        <v>22</v>
      </c>
      <c r="I2937" s="16" t="s">
        <v>5526</v>
      </c>
      <c r="J2937" s="16" t="s">
        <v>5527</v>
      </c>
      <c r="K2937" s="21">
        <f>1/COUNTIF(J:J,'Store Data - 2017'!$J2937)</f>
        <v>0.14285714285714285</v>
      </c>
      <c r="L2937" s="16" t="s">
        <v>25</v>
      </c>
      <c r="M2937" s="16" t="s">
        <v>26</v>
      </c>
      <c r="N2937" s="16" t="s">
        <v>165</v>
      </c>
      <c r="O2937" s="16" t="s">
        <v>166</v>
      </c>
      <c r="P2937" s="16">
        <v>43229</v>
      </c>
      <c r="Q2937" s="16" t="s">
        <v>40</v>
      </c>
      <c r="R2937" s="16" t="s">
        <v>4483</v>
      </c>
      <c r="S2937" s="16" t="s">
        <v>31</v>
      </c>
      <c r="T2937" s="16" t="s">
        <v>190</v>
      </c>
      <c r="U2937" s="16" t="s">
        <v>4484</v>
      </c>
      <c r="V2937" s="18">
        <v>130.11199999999999</v>
      </c>
      <c r="W2937" s="16">
        <v>2</v>
      </c>
      <c r="X2937" s="16">
        <v>0.2</v>
      </c>
      <c r="Y2937" s="18">
        <v>13.011200000000001</v>
      </c>
    </row>
    <row r="2938" spans="1:25" x14ac:dyDescent="0.3">
      <c r="A2938" s="13">
        <v>8856</v>
      </c>
      <c r="B2938" s="13" t="s">
        <v>6159</v>
      </c>
      <c r="C2938" s="21">
        <f>1/COUNTIF(B:B,'Store Data - 2017'!$B2938)</f>
        <v>1</v>
      </c>
      <c r="D2938" s="14">
        <v>43093</v>
      </c>
      <c r="E2938" s="14">
        <v>43099</v>
      </c>
      <c r="F2938" s="22" t="str">
        <f>TEXT('Store Data - 2017'!$D2938,"mmmm")</f>
        <v>December</v>
      </c>
      <c r="G2938" s="22" t="str">
        <f>TEXT('Store Data - 2017'!$D2938,"dddd")</f>
        <v>Sunday</v>
      </c>
      <c r="H2938" s="13" t="s">
        <v>22</v>
      </c>
      <c r="I2938" s="13" t="s">
        <v>5272</v>
      </c>
      <c r="J2938" s="13" t="s">
        <v>5273</v>
      </c>
      <c r="K2938" s="21">
        <f>1/COUNTIF(J:J,'Store Data - 2017'!$J2938)</f>
        <v>0.16666666666666666</v>
      </c>
      <c r="L2938" s="13" t="s">
        <v>57</v>
      </c>
      <c r="M2938" s="13" t="s">
        <v>26</v>
      </c>
      <c r="N2938" s="13" t="s">
        <v>3015</v>
      </c>
      <c r="O2938" s="13" t="s">
        <v>3016</v>
      </c>
      <c r="P2938" s="13">
        <v>83642</v>
      </c>
      <c r="Q2938" s="13" t="s">
        <v>120</v>
      </c>
      <c r="R2938" s="13" t="s">
        <v>255</v>
      </c>
      <c r="S2938" s="13" t="s">
        <v>31</v>
      </c>
      <c r="T2938" s="13" t="s">
        <v>84</v>
      </c>
      <c r="U2938" s="13" t="s">
        <v>256</v>
      </c>
      <c r="V2938" s="15">
        <v>21.312000000000001</v>
      </c>
      <c r="W2938" s="13">
        <v>3</v>
      </c>
      <c r="X2938" s="13">
        <v>0.2</v>
      </c>
      <c r="Y2938" s="15">
        <v>7.992</v>
      </c>
    </row>
    <row r="2939" spans="1:25" x14ac:dyDescent="0.3">
      <c r="A2939" s="16">
        <v>8857</v>
      </c>
      <c r="B2939" s="16" t="s">
        <v>6160</v>
      </c>
      <c r="C2939" s="21">
        <f>1/COUNTIF(B:B,'Store Data - 2017'!$B2939)</f>
        <v>0.33333333333333331</v>
      </c>
      <c r="D2939" s="17">
        <v>43021</v>
      </c>
      <c r="E2939" s="17">
        <v>43028</v>
      </c>
      <c r="F2939" s="22" t="str">
        <f>TEXT('Store Data - 2017'!$D2939,"mmmm")</f>
        <v>October</v>
      </c>
      <c r="G2939" s="22" t="str">
        <f>TEXT('Store Data - 2017'!$D2939,"dddd")</f>
        <v>Friday</v>
      </c>
      <c r="H2939" s="16" t="s">
        <v>22</v>
      </c>
      <c r="I2939" s="16" t="s">
        <v>1550</v>
      </c>
      <c r="J2939" s="16" t="s">
        <v>1551</v>
      </c>
      <c r="K2939" s="21">
        <f>1/COUNTIF(J:J,'Store Data - 2017'!$J2939)</f>
        <v>0.16666666666666666</v>
      </c>
      <c r="L2939" s="16" t="s">
        <v>57</v>
      </c>
      <c r="M2939" s="16" t="s">
        <v>26</v>
      </c>
      <c r="N2939" s="16" t="s">
        <v>6161</v>
      </c>
      <c r="O2939" s="16" t="s">
        <v>134</v>
      </c>
      <c r="P2939" s="16">
        <v>95823</v>
      </c>
      <c r="Q2939" s="16" t="s">
        <v>120</v>
      </c>
      <c r="R2939" s="16" t="s">
        <v>6162</v>
      </c>
      <c r="S2939" s="16" t="s">
        <v>61</v>
      </c>
      <c r="T2939" s="16" t="s">
        <v>110</v>
      </c>
      <c r="U2939" s="16" t="s">
        <v>6163</v>
      </c>
      <c r="V2939" s="18">
        <v>209.94</v>
      </c>
      <c r="W2939" s="16">
        <v>6</v>
      </c>
      <c r="X2939" s="16">
        <v>0</v>
      </c>
      <c r="Y2939" s="18">
        <v>39.888599999999997</v>
      </c>
    </row>
    <row r="2940" spans="1:25" x14ac:dyDescent="0.3">
      <c r="A2940" s="13">
        <v>8858</v>
      </c>
      <c r="B2940" s="13" t="s">
        <v>6160</v>
      </c>
      <c r="C2940" s="21">
        <f>1/COUNTIF(B:B,'Store Data - 2017'!$B2940)</f>
        <v>0.33333333333333331</v>
      </c>
      <c r="D2940" s="14">
        <v>43021</v>
      </c>
      <c r="E2940" s="14">
        <v>43028</v>
      </c>
      <c r="F2940" s="22" t="str">
        <f>TEXT('Store Data - 2017'!$D2940,"mmmm")</f>
        <v>October</v>
      </c>
      <c r="G2940" s="22" t="str">
        <f>TEXT('Store Data - 2017'!$D2940,"dddd")</f>
        <v>Friday</v>
      </c>
      <c r="H2940" s="13" t="s">
        <v>22</v>
      </c>
      <c r="I2940" s="13" t="s">
        <v>1550</v>
      </c>
      <c r="J2940" s="13" t="s">
        <v>1551</v>
      </c>
      <c r="K2940" s="21">
        <f>1/COUNTIF(J:J,'Store Data - 2017'!$J2940)</f>
        <v>0.16666666666666666</v>
      </c>
      <c r="L2940" s="13" t="s">
        <v>57</v>
      </c>
      <c r="M2940" s="13" t="s">
        <v>26</v>
      </c>
      <c r="N2940" s="13" t="s">
        <v>6161</v>
      </c>
      <c r="O2940" s="13" t="s">
        <v>134</v>
      </c>
      <c r="P2940" s="13">
        <v>95823</v>
      </c>
      <c r="Q2940" s="13" t="s">
        <v>120</v>
      </c>
      <c r="R2940" s="13" t="s">
        <v>6164</v>
      </c>
      <c r="S2940" s="13" t="s">
        <v>61</v>
      </c>
      <c r="T2940" s="13" t="s">
        <v>62</v>
      </c>
      <c r="U2940" s="13" t="s">
        <v>6165</v>
      </c>
      <c r="V2940" s="15">
        <v>31.984000000000002</v>
      </c>
      <c r="W2940" s="13">
        <v>2</v>
      </c>
      <c r="X2940" s="13">
        <v>0.2</v>
      </c>
      <c r="Y2940" s="15">
        <v>-7.9960000000000004</v>
      </c>
    </row>
    <row r="2941" spans="1:25" x14ac:dyDescent="0.3">
      <c r="A2941" s="16">
        <v>8859</v>
      </c>
      <c r="B2941" s="16" t="s">
        <v>6160</v>
      </c>
      <c r="C2941" s="21">
        <f>1/COUNTIF(B:B,'Store Data - 2017'!$B2941)</f>
        <v>0.33333333333333331</v>
      </c>
      <c r="D2941" s="17">
        <v>43021</v>
      </c>
      <c r="E2941" s="17">
        <v>43028</v>
      </c>
      <c r="F2941" s="22" t="str">
        <f>TEXT('Store Data - 2017'!$D2941,"mmmm")</f>
        <v>October</v>
      </c>
      <c r="G2941" s="22" t="str">
        <f>TEXT('Store Data - 2017'!$D2941,"dddd")</f>
        <v>Friday</v>
      </c>
      <c r="H2941" s="16" t="s">
        <v>22</v>
      </c>
      <c r="I2941" s="16" t="s">
        <v>1550</v>
      </c>
      <c r="J2941" s="16" t="s">
        <v>1551</v>
      </c>
      <c r="K2941" s="21">
        <f>1/COUNTIF(J:J,'Store Data - 2017'!$J2941)</f>
        <v>0.16666666666666666</v>
      </c>
      <c r="L2941" s="16" t="s">
        <v>57</v>
      </c>
      <c r="M2941" s="16" t="s">
        <v>26</v>
      </c>
      <c r="N2941" s="16" t="s">
        <v>6161</v>
      </c>
      <c r="O2941" s="16" t="s">
        <v>134</v>
      </c>
      <c r="P2941" s="16">
        <v>95823</v>
      </c>
      <c r="Q2941" s="16" t="s">
        <v>120</v>
      </c>
      <c r="R2941" s="16" t="s">
        <v>2791</v>
      </c>
      <c r="S2941" s="16" t="s">
        <v>31</v>
      </c>
      <c r="T2941" s="16" t="s">
        <v>84</v>
      </c>
      <c r="U2941" s="16" t="s">
        <v>2792</v>
      </c>
      <c r="V2941" s="18">
        <v>5083.96</v>
      </c>
      <c r="W2941" s="16">
        <v>5</v>
      </c>
      <c r="X2941" s="16">
        <v>0.2</v>
      </c>
      <c r="Y2941" s="18">
        <v>1906.4849999999999</v>
      </c>
    </row>
    <row r="2942" spans="1:25" x14ac:dyDescent="0.3">
      <c r="A2942" s="13">
        <v>8860</v>
      </c>
      <c r="B2942" s="13" t="s">
        <v>6166</v>
      </c>
      <c r="C2942" s="21">
        <f>1/COUNTIF(B:B,'Store Data - 2017'!$B2942)</f>
        <v>1</v>
      </c>
      <c r="D2942" s="14">
        <v>42967</v>
      </c>
      <c r="E2942" s="14">
        <v>42973</v>
      </c>
      <c r="F2942" s="22" t="str">
        <f>TEXT('Store Data - 2017'!$D2942,"mmmm")</f>
        <v>August</v>
      </c>
      <c r="G2942" s="22" t="str">
        <f>TEXT('Store Data - 2017'!$D2942,"dddd")</f>
        <v>Sunday</v>
      </c>
      <c r="H2942" s="13" t="s">
        <v>22</v>
      </c>
      <c r="I2942" s="13" t="s">
        <v>4370</v>
      </c>
      <c r="J2942" s="13" t="s">
        <v>4371</v>
      </c>
      <c r="K2942" s="21">
        <f>1/COUNTIF(J:J,'Store Data - 2017'!$J2942)</f>
        <v>9.0909090909090912E-2</v>
      </c>
      <c r="L2942" s="13" t="s">
        <v>48</v>
      </c>
      <c r="M2942" s="13" t="s">
        <v>26</v>
      </c>
      <c r="N2942" s="13" t="s">
        <v>140</v>
      </c>
      <c r="O2942" s="13" t="s">
        <v>28</v>
      </c>
      <c r="P2942" s="13">
        <v>28205</v>
      </c>
      <c r="Q2942" s="13" t="s">
        <v>29</v>
      </c>
      <c r="R2942" s="13" t="s">
        <v>4895</v>
      </c>
      <c r="S2942" s="13" t="s">
        <v>61</v>
      </c>
      <c r="T2942" s="13" t="s">
        <v>62</v>
      </c>
      <c r="U2942" s="13" t="s">
        <v>4896</v>
      </c>
      <c r="V2942" s="15">
        <v>35.96</v>
      </c>
      <c r="W2942" s="13">
        <v>1</v>
      </c>
      <c r="X2942" s="13">
        <v>0.2</v>
      </c>
      <c r="Y2942" s="15">
        <v>3.5960000000000001</v>
      </c>
    </row>
    <row r="2943" spans="1:25" x14ac:dyDescent="0.3">
      <c r="A2943" s="16">
        <v>8870</v>
      </c>
      <c r="B2943" s="16" t="s">
        <v>6167</v>
      </c>
      <c r="C2943" s="21">
        <f>1/COUNTIF(B:B,'Store Data - 2017'!$B2943)</f>
        <v>0.33333333333333331</v>
      </c>
      <c r="D2943" s="17">
        <v>43070</v>
      </c>
      <c r="E2943" s="17">
        <v>43075</v>
      </c>
      <c r="F2943" s="22" t="str">
        <f>TEXT('Store Data - 2017'!$D2943,"mmmm")</f>
        <v>December</v>
      </c>
      <c r="G2943" s="22" t="str">
        <f>TEXT('Store Data - 2017'!$D2943,"dddd")</f>
        <v>Friday</v>
      </c>
      <c r="H2943" s="16" t="s">
        <v>22</v>
      </c>
      <c r="I2943" s="16" t="s">
        <v>175</v>
      </c>
      <c r="J2943" s="16" t="s">
        <v>176</v>
      </c>
      <c r="K2943" s="21">
        <f>1/COUNTIF(J:J,'Store Data - 2017'!$J2943)</f>
        <v>9.0909090909090912E-2</v>
      </c>
      <c r="L2943" s="16" t="s">
        <v>57</v>
      </c>
      <c r="M2943" s="16" t="s">
        <v>26</v>
      </c>
      <c r="N2943" s="16" t="s">
        <v>432</v>
      </c>
      <c r="O2943" s="16" t="s">
        <v>433</v>
      </c>
      <c r="P2943" s="16">
        <v>98105</v>
      </c>
      <c r="Q2943" s="16" t="s">
        <v>120</v>
      </c>
      <c r="R2943" s="16" t="s">
        <v>3115</v>
      </c>
      <c r="S2943" s="16" t="s">
        <v>31</v>
      </c>
      <c r="T2943" s="16" t="s">
        <v>84</v>
      </c>
      <c r="U2943" s="16" t="s">
        <v>3116</v>
      </c>
      <c r="V2943" s="18">
        <v>15.92</v>
      </c>
      <c r="W2943" s="16">
        <v>5</v>
      </c>
      <c r="X2943" s="16">
        <v>0.2</v>
      </c>
      <c r="Y2943" s="18">
        <v>5.3730000000000002</v>
      </c>
    </row>
    <row r="2944" spans="1:25" x14ac:dyDescent="0.3">
      <c r="A2944" s="13">
        <v>8871</v>
      </c>
      <c r="B2944" s="13" t="s">
        <v>6167</v>
      </c>
      <c r="C2944" s="21">
        <f>1/COUNTIF(B:B,'Store Data - 2017'!$B2944)</f>
        <v>0.33333333333333331</v>
      </c>
      <c r="D2944" s="14">
        <v>43070</v>
      </c>
      <c r="E2944" s="14">
        <v>43075</v>
      </c>
      <c r="F2944" s="22" t="str">
        <f>TEXT('Store Data - 2017'!$D2944,"mmmm")</f>
        <v>December</v>
      </c>
      <c r="G2944" s="22" t="str">
        <f>TEXT('Store Data - 2017'!$D2944,"dddd")</f>
        <v>Friday</v>
      </c>
      <c r="H2944" s="13" t="s">
        <v>22</v>
      </c>
      <c r="I2944" s="13" t="s">
        <v>175</v>
      </c>
      <c r="J2944" s="13" t="s">
        <v>176</v>
      </c>
      <c r="K2944" s="21">
        <f>1/COUNTIF(J:J,'Store Data - 2017'!$J2944)</f>
        <v>9.0909090909090912E-2</v>
      </c>
      <c r="L2944" s="13" t="s">
        <v>57</v>
      </c>
      <c r="M2944" s="13" t="s">
        <v>26</v>
      </c>
      <c r="N2944" s="13" t="s">
        <v>432</v>
      </c>
      <c r="O2944" s="13" t="s">
        <v>433</v>
      </c>
      <c r="P2944" s="13">
        <v>98105</v>
      </c>
      <c r="Q2944" s="13" t="s">
        <v>120</v>
      </c>
      <c r="R2944" s="13" t="s">
        <v>365</v>
      </c>
      <c r="S2944" s="13" t="s">
        <v>42</v>
      </c>
      <c r="T2944" s="13" t="s">
        <v>87</v>
      </c>
      <c r="U2944" s="13" t="s">
        <v>366</v>
      </c>
      <c r="V2944" s="15">
        <v>70.680000000000007</v>
      </c>
      <c r="W2944" s="13">
        <v>12</v>
      </c>
      <c r="X2944" s="13">
        <v>0</v>
      </c>
      <c r="Y2944" s="15">
        <v>31.0992</v>
      </c>
    </row>
    <row r="2945" spans="1:25" x14ac:dyDescent="0.3">
      <c r="A2945" s="16">
        <v>8872</v>
      </c>
      <c r="B2945" s="16" t="s">
        <v>6167</v>
      </c>
      <c r="C2945" s="21">
        <f>1/COUNTIF(B:B,'Store Data - 2017'!$B2945)</f>
        <v>0.33333333333333331</v>
      </c>
      <c r="D2945" s="17">
        <v>43070</v>
      </c>
      <c r="E2945" s="17">
        <v>43075</v>
      </c>
      <c r="F2945" s="22" t="str">
        <f>TEXT('Store Data - 2017'!$D2945,"mmmm")</f>
        <v>December</v>
      </c>
      <c r="G2945" s="22" t="str">
        <f>TEXT('Store Data - 2017'!$D2945,"dddd")</f>
        <v>Friday</v>
      </c>
      <c r="H2945" s="16" t="s">
        <v>22</v>
      </c>
      <c r="I2945" s="16" t="s">
        <v>175</v>
      </c>
      <c r="J2945" s="16" t="s">
        <v>176</v>
      </c>
      <c r="K2945" s="21">
        <f>1/COUNTIF(J:J,'Store Data - 2017'!$J2945)</f>
        <v>9.0909090909090912E-2</v>
      </c>
      <c r="L2945" s="16" t="s">
        <v>57</v>
      </c>
      <c r="M2945" s="16" t="s">
        <v>26</v>
      </c>
      <c r="N2945" s="16" t="s">
        <v>432</v>
      </c>
      <c r="O2945" s="16" t="s">
        <v>433</v>
      </c>
      <c r="P2945" s="16">
        <v>98105</v>
      </c>
      <c r="Q2945" s="16" t="s">
        <v>120</v>
      </c>
      <c r="R2945" s="16" t="s">
        <v>4947</v>
      </c>
      <c r="S2945" s="16" t="s">
        <v>31</v>
      </c>
      <c r="T2945" s="16" t="s">
        <v>70</v>
      </c>
      <c r="U2945" s="16" t="s">
        <v>4948</v>
      </c>
      <c r="V2945" s="18">
        <v>541.24</v>
      </c>
      <c r="W2945" s="16">
        <v>4</v>
      </c>
      <c r="X2945" s="16">
        <v>0</v>
      </c>
      <c r="Y2945" s="18">
        <v>5.4123999999999999</v>
      </c>
    </row>
    <row r="2946" spans="1:25" x14ac:dyDescent="0.3">
      <c r="A2946" s="13">
        <v>8875</v>
      </c>
      <c r="B2946" s="13" t="s">
        <v>6168</v>
      </c>
      <c r="C2946" s="21">
        <f>1/COUNTIF(B:B,'Store Data - 2017'!$B2946)</f>
        <v>1</v>
      </c>
      <c r="D2946" s="14">
        <v>43053</v>
      </c>
      <c r="E2946" s="14">
        <v>43055</v>
      </c>
      <c r="F2946" s="22" t="str">
        <f>TEXT('Store Data - 2017'!$D2946,"mmmm")</f>
        <v>November</v>
      </c>
      <c r="G2946" s="22" t="str">
        <f>TEXT('Store Data - 2017'!$D2946,"dddd")</f>
        <v>Tuesday</v>
      </c>
      <c r="H2946" s="13" t="s">
        <v>35</v>
      </c>
      <c r="I2946" s="13" t="s">
        <v>2656</v>
      </c>
      <c r="J2946" s="13" t="s">
        <v>2657</v>
      </c>
      <c r="K2946" s="21">
        <f>1/COUNTIF(J:J,'Store Data - 2017'!$J2946)</f>
        <v>9.0909090909090912E-2</v>
      </c>
      <c r="L2946" s="13" t="s">
        <v>25</v>
      </c>
      <c r="M2946" s="13" t="s">
        <v>26</v>
      </c>
      <c r="N2946" s="13" t="s">
        <v>49</v>
      </c>
      <c r="O2946" s="13" t="s">
        <v>50</v>
      </c>
      <c r="P2946" s="13">
        <v>77095</v>
      </c>
      <c r="Q2946" s="13" t="s">
        <v>51</v>
      </c>
      <c r="R2946" s="13" t="s">
        <v>1004</v>
      </c>
      <c r="S2946" s="13" t="s">
        <v>31</v>
      </c>
      <c r="T2946" s="13" t="s">
        <v>84</v>
      </c>
      <c r="U2946" s="13" t="s">
        <v>1005</v>
      </c>
      <c r="V2946" s="15">
        <v>21.99</v>
      </c>
      <c r="W2946" s="13">
        <v>5</v>
      </c>
      <c r="X2946" s="13">
        <v>0.8</v>
      </c>
      <c r="Y2946" s="15">
        <v>-32.984999999999999</v>
      </c>
    </row>
    <row r="2947" spans="1:25" x14ac:dyDescent="0.3">
      <c r="A2947" s="16">
        <v>8878</v>
      </c>
      <c r="B2947" s="16" t="s">
        <v>6169</v>
      </c>
      <c r="C2947" s="21">
        <f>1/COUNTIF(B:B,'Store Data - 2017'!$B2947)</f>
        <v>0.5</v>
      </c>
      <c r="D2947" s="17">
        <v>42995</v>
      </c>
      <c r="E2947" s="17">
        <v>43001</v>
      </c>
      <c r="F2947" s="22" t="str">
        <f>TEXT('Store Data - 2017'!$D2947,"mmmm")</f>
        <v>September</v>
      </c>
      <c r="G2947" s="22" t="str">
        <f>TEXT('Store Data - 2017'!$D2947,"dddd")</f>
        <v>Sunday</v>
      </c>
      <c r="H2947" s="16" t="s">
        <v>22</v>
      </c>
      <c r="I2947" s="16" t="s">
        <v>950</v>
      </c>
      <c r="J2947" s="16" t="s">
        <v>951</v>
      </c>
      <c r="K2947" s="21">
        <f>1/COUNTIF(J:J,'Store Data - 2017'!$J2947)</f>
        <v>0.25</v>
      </c>
      <c r="L2947" s="16" t="s">
        <v>25</v>
      </c>
      <c r="M2947" s="16" t="s">
        <v>26</v>
      </c>
      <c r="N2947" s="16" t="s">
        <v>4748</v>
      </c>
      <c r="O2947" s="16" t="s">
        <v>201</v>
      </c>
      <c r="P2947" s="16">
        <v>7960</v>
      </c>
      <c r="Q2947" s="16" t="s">
        <v>40</v>
      </c>
      <c r="R2947" s="16" t="s">
        <v>6170</v>
      </c>
      <c r="S2947" s="16" t="s">
        <v>61</v>
      </c>
      <c r="T2947" s="16" t="s">
        <v>765</v>
      </c>
      <c r="U2947" s="16" t="s">
        <v>6171</v>
      </c>
      <c r="V2947" s="18">
        <v>480</v>
      </c>
      <c r="W2947" s="16">
        <v>4</v>
      </c>
      <c r="X2947" s="16">
        <v>0</v>
      </c>
      <c r="Y2947" s="18">
        <v>225.6</v>
      </c>
    </row>
    <row r="2948" spans="1:25" x14ac:dyDescent="0.3">
      <c r="A2948" s="13">
        <v>8879</v>
      </c>
      <c r="B2948" s="13" t="s">
        <v>6169</v>
      </c>
      <c r="C2948" s="21">
        <f>1/COUNTIF(B:B,'Store Data - 2017'!$B2948)</f>
        <v>0.5</v>
      </c>
      <c r="D2948" s="14">
        <v>42995</v>
      </c>
      <c r="E2948" s="14">
        <v>43001</v>
      </c>
      <c r="F2948" s="22" t="str">
        <f>TEXT('Store Data - 2017'!$D2948,"mmmm")</f>
        <v>September</v>
      </c>
      <c r="G2948" s="22" t="str">
        <f>TEXT('Store Data - 2017'!$D2948,"dddd")</f>
        <v>Sunday</v>
      </c>
      <c r="H2948" s="13" t="s">
        <v>22</v>
      </c>
      <c r="I2948" s="13" t="s">
        <v>950</v>
      </c>
      <c r="J2948" s="13" t="s">
        <v>951</v>
      </c>
      <c r="K2948" s="21">
        <f>1/COUNTIF(J:J,'Store Data - 2017'!$J2948)</f>
        <v>0.25</v>
      </c>
      <c r="L2948" s="13" t="s">
        <v>25</v>
      </c>
      <c r="M2948" s="13" t="s">
        <v>26</v>
      </c>
      <c r="N2948" s="13" t="s">
        <v>4748</v>
      </c>
      <c r="O2948" s="13" t="s">
        <v>201</v>
      </c>
      <c r="P2948" s="13">
        <v>7960</v>
      </c>
      <c r="Q2948" s="13" t="s">
        <v>40</v>
      </c>
      <c r="R2948" s="13" t="s">
        <v>89</v>
      </c>
      <c r="S2948" s="13" t="s">
        <v>31</v>
      </c>
      <c r="T2948" s="13" t="s">
        <v>70</v>
      </c>
      <c r="U2948" s="13" t="s">
        <v>90</v>
      </c>
      <c r="V2948" s="15">
        <v>34.049999999999997</v>
      </c>
      <c r="W2948" s="13">
        <v>3</v>
      </c>
      <c r="X2948" s="13">
        <v>0</v>
      </c>
      <c r="Y2948" s="15">
        <v>9.5340000000000007</v>
      </c>
    </row>
    <row r="2949" spans="1:25" x14ac:dyDescent="0.3">
      <c r="A2949" s="16">
        <v>8883</v>
      </c>
      <c r="B2949" s="16" t="s">
        <v>6172</v>
      </c>
      <c r="C2949" s="21">
        <f>1/COUNTIF(B:B,'Store Data - 2017'!$B2949)</f>
        <v>0.5</v>
      </c>
      <c r="D2949" s="17">
        <v>43028</v>
      </c>
      <c r="E2949" s="17">
        <v>43033</v>
      </c>
      <c r="F2949" s="22" t="str">
        <f>TEXT('Store Data - 2017'!$D2949,"mmmm")</f>
        <v>October</v>
      </c>
      <c r="G2949" s="22" t="str">
        <f>TEXT('Store Data - 2017'!$D2949,"dddd")</f>
        <v>Friday</v>
      </c>
      <c r="H2949" s="16" t="s">
        <v>22</v>
      </c>
      <c r="I2949" s="16" t="s">
        <v>5511</v>
      </c>
      <c r="J2949" s="16" t="s">
        <v>5512</v>
      </c>
      <c r="K2949" s="21">
        <f>1/COUNTIF(J:J,'Store Data - 2017'!$J2949)</f>
        <v>0.16666666666666666</v>
      </c>
      <c r="L2949" s="16" t="s">
        <v>57</v>
      </c>
      <c r="M2949" s="16" t="s">
        <v>26</v>
      </c>
      <c r="N2949" s="16" t="s">
        <v>6173</v>
      </c>
      <c r="O2949" s="16" t="s">
        <v>28</v>
      </c>
      <c r="P2949" s="16">
        <v>27707</v>
      </c>
      <c r="Q2949" s="16" t="s">
        <v>29</v>
      </c>
      <c r="R2949" s="16" t="s">
        <v>3868</v>
      </c>
      <c r="S2949" s="16" t="s">
        <v>61</v>
      </c>
      <c r="T2949" s="16" t="s">
        <v>62</v>
      </c>
      <c r="U2949" s="16" t="s">
        <v>3869</v>
      </c>
      <c r="V2949" s="18">
        <v>15.984</v>
      </c>
      <c r="W2949" s="16">
        <v>2</v>
      </c>
      <c r="X2949" s="16">
        <v>0.2</v>
      </c>
      <c r="Y2949" s="18">
        <v>1.3986000000000001</v>
      </c>
    </row>
    <row r="2950" spans="1:25" x14ac:dyDescent="0.3">
      <c r="A2950" s="13">
        <v>8884</v>
      </c>
      <c r="B2950" s="13" t="s">
        <v>6172</v>
      </c>
      <c r="C2950" s="21">
        <f>1/COUNTIF(B:B,'Store Data - 2017'!$B2950)</f>
        <v>0.5</v>
      </c>
      <c r="D2950" s="14">
        <v>43028</v>
      </c>
      <c r="E2950" s="14">
        <v>43033</v>
      </c>
      <c r="F2950" s="22" t="str">
        <f>TEXT('Store Data - 2017'!$D2950,"mmmm")</f>
        <v>October</v>
      </c>
      <c r="G2950" s="22" t="str">
        <f>TEXT('Store Data - 2017'!$D2950,"dddd")</f>
        <v>Friday</v>
      </c>
      <c r="H2950" s="13" t="s">
        <v>22</v>
      </c>
      <c r="I2950" s="13" t="s">
        <v>5511</v>
      </c>
      <c r="J2950" s="13" t="s">
        <v>5512</v>
      </c>
      <c r="K2950" s="21">
        <f>1/COUNTIF(J:J,'Store Data - 2017'!$J2950)</f>
        <v>0.16666666666666666</v>
      </c>
      <c r="L2950" s="13" t="s">
        <v>57</v>
      </c>
      <c r="M2950" s="13" t="s">
        <v>26</v>
      </c>
      <c r="N2950" s="13" t="s">
        <v>6173</v>
      </c>
      <c r="O2950" s="13" t="s">
        <v>28</v>
      </c>
      <c r="P2950" s="13">
        <v>27707</v>
      </c>
      <c r="Q2950" s="13" t="s">
        <v>29</v>
      </c>
      <c r="R2950" s="13" t="s">
        <v>546</v>
      </c>
      <c r="S2950" s="13" t="s">
        <v>31</v>
      </c>
      <c r="T2950" s="13" t="s">
        <v>32</v>
      </c>
      <c r="U2950" s="13" t="s">
        <v>547</v>
      </c>
      <c r="V2950" s="15">
        <v>14.352</v>
      </c>
      <c r="W2950" s="13">
        <v>3</v>
      </c>
      <c r="X2950" s="13">
        <v>0.2</v>
      </c>
      <c r="Y2950" s="15">
        <v>4.4850000000000003</v>
      </c>
    </row>
    <row r="2951" spans="1:25" x14ac:dyDescent="0.3">
      <c r="A2951" s="16">
        <v>8889</v>
      </c>
      <c r="B2951" s="16" t="s">
        <v>6174</v>
      </c>
      <c r="C2951" s="21">
        <f>1/COUNTIF(B:B,'Store Data - 2017'!$B2951)</f>
        <v>1</v>
      </c>
      <c r="D2951" s="17">
        <v>43070</v>
      </c>
      <c r="E2951" s="17">
        <v>43076</v>
      </c>
      <c r="F2951" s="22" t="str">
        <f>TEXT('Store Data - 2017'!$D2951,"mmmm")</f>
        <v>December</v>
      </c>
      <c r="G2951" s="22" t="str">
        <f>TEXT('Store Data - 2017'!$D2951,"dddd")</f>
        <v>Friday</v>
      </c>
      <c r="H2951" s="16" t="s">
        <v>22</v>
      </c>
      <c r="I2951" s="16" t="s">
        <v>2059</v>
      </c>
      <c r="J2951" s="16" t="s">
        <v>2060</v>
      </c>
      <c r="K2951" s="21">
        <f>1/COUNTIF(J:J,'Store Data - 2017'!$J2951)</f>
        <v>0.1111111111111111</v>
      </c>
      <c r="L2951" s="16" t="s">
        <v>48</v>
      </c>
      <c r="M2951" s="16" t="s">
        <v>26</v>
      </c>
      <c r="N2951" s="16" t="s">
        <v>3937</v>
      </c>
      <c r="O2951" s="16" t="s">
        <v>134</v>
      </c>
      <c r="P2951" s="16">
        <v>95207</v>
      </c>
      <c r="Q2951" s="16" t="s">
        <v>120</v>
      </c>
      <c r="R2951" s="16" t="s">
        <v>5186</v>
      </c>
      <c r="S2951" s="16" t="s">
        <v>42</v>
      </c>
      <c r="T2951" s="16" t="s">
        <v>87</v>
      </c>
      <c r="U2951" s="16" t="s">
        <v>5187</v>
      </c>
      <c r="V2951" s="18">
        <v>629.64</v>
      </c>
      <c r="W2951" s="16">
        <v>9</v>
      </c>
      <c r="X2951" s="16">
        <v>0</v>
      </c>
      <c r="Y2951" s="18">
        <v>107.03879999999999</v>
      </c>
    </row>
    <row r="2952" spans="1:25" x14ac:dyDescent="0.3">
      <c r="A2952" s="13">
        <v>8910</v>
      </c>
      <c r="B2952" s="13" t="s">
        <v>6175</v>
      </c>
      <c r="C2952" s="21">
        <f>1/COUNTIF(B:B,'Store Data - 2017'!$B2952)</f>
        <v>1</v>
      </c>
      <c r="D2952" s="14">
        <v>43036</v>
      </c>
      <c r="E2952" s="14">
        <v>43040</v>
      </c>
      <c r="F2952" s="22" t="str">
        <f>TEXT('Store Data - 2017'!$D2952,"mmmm")</f>
        <v>October</v>
      </c>
      <c r="G2952" s="22" t="str">
        <f>TEXT('Store Data - 2017'!$D2952,"dddd")</f>
        <v>Saturday</v>
      </c>
      <c r="H2952" s="13" t="s">
        <v>22</v>
      </c>
      <c r="I2952" s="13" t="s">
        <v>1337</v>
      </c>
      <c r="J2952" s="13" t="s">
        <v>1338</v>
      </c>
      <c r="K2952" s="21">
        <f>1/COUNTIF(J:J,'Store Data - 2017'!$J2952)</f>
        <v>0.1</v>
      </c>
      <c r="L2952" s="13" t="s">
        <v>25</v>
      </c>
      <c r="M2952" s="13" t="s">
        <v>26</v>
      </c>
      <c r="N2952" s="13" t="s">
        <v>1634</v>
      </c>
      <c r="O2952" s="13" t="s">
        <v>345</v>
      </c>
      <c r="P2952" s="13">
        <v>2149</v>
      </c>
      <c r="Q2952" s="13" t="s">
        <v>40</v>
      </c>
      <c r="R2952" s="13" t="s">
        <v>3767</v>
      </c>
      <c r="S2952" s="13" t="s">
        <v>31</v>
      </c>
      <c r="T2952" s="13" t="s">
        <v>113</v>
      </c>
      <c r="U2952" s="13" t="s">
        <v>3768</v>
      </c>
      <c r="V2952" s="15">
        <v>21.93</v>
      </c>
      <c r="W2952" s="13">
        <v>3</v>
      </c>
      <c r="X2952" s="13">
        <v>0</v>
      </c>
      <c r="Y2952" s="15">
        <v>10.3071</v>
      </c>
    </row>
    <row r="2953" spans="1:25" x14ac:dyDescent="0.3">
      <c r="A2953" s="16">
        <v>8911</v>
      </c>
      <c r="B2953" s="16" t="s">
        <v>6176</v>
      </c>
      <c r="C2953" s="21">
        <f>1/COUNTIF(B:B,'Store Data - 2017'!$B2953)</f>
        <v>0.25</v>
      </c>
      <c r="D2953" s="17">
        <v>43043</v>
      </c>
      <c r="E2953" s="17">
        <v>43047</v>
      </c>
      <c r="F2953" s="22" t="str">
        <f>TEXT('Store Data - 2017'!$D2953,"mmmm")</f>
        <v>November</v>
      </c>
      <c r="G2953" s="22" t="str">
        <f>TEXT('Store Data - 2017'!$D2953,"dddd")</f>
        <v>Saturday</v>
      </c>
      <c r="H2953" s="16" t="s">
        <v>22</v>
      </c>
      <c r="I2953" s="16" t="s">
        <v>2459</v>
      </c>
      <c r="J2953" s="16" t="s">
        <v>2460</v>
      </c>
      <c r="K2953" s="21">
        <f>1/COUNTIF(J:J,'Store Data - 2017'!$J2953)</f>
        <v>0.1111111111111111</v>
      </c>
      <c r="L2953" s="16" t="s">
        <v>25</v>
      </c>
      <c r="M2953" s="16" t="s">
        <v>26</v>
      </c>
      <c r="N2953" s="16" t="s">
        <v>5605</v>
      </c>
      <c r="O2953" s="16" t="s">
        <v>227</v>
      </c>
      <c r="P2953" s="16">
        <v>37421</v>
      </c>
      <c r="Q2953" s="16" t="s">
        <v>29</v>
      </c>
      <c r="R2953" s="16" t="s">
        <v>4570</v>
      </c>
      <c r="S2953" s="16" t="s">
        <v>61</v>
      </c>
      <c r="T2953" s="16" t="s">
        <v>110</v>
      </c>
      <c r="U2953" s="16" t="s">
        <v>4571</v>
      </c>
      <c r="V2953" s="18">
        <v>95.975999999999999</v>
      </c>
      <c r="W2953" s="16">
        <v>3</v>
      </c>
      <c r="X2953" s="16">
        <v>0.2</v>
      </c>
      <c r="Y2953" s="18">
        <v>15.5961</v>
      </c>
    </row>
    <row r="2954" spans="1:25" x14ac:dyDescent="0.3">
      <c r="A2954" s="13">
        <v>8912</v>
      </c>
      <c r="B2954" s="13" t="s">
        <v>6176</v>
      </c>
      <c r="C2954" s="21">
        <f>1/COUNTIF(B:B,'Store Data - 2017'!$B2954)</f>
        <v>0.25</v>
      </c>
      <c r="D2954" s="14">
        <v>43043</v>
      </c>
      <c r="E2954" s="14">
        <v>43047</v>
      </c>
      <c r="F2954" s="22" t="str">
        <f>TEXT('Store Data - 2017'!$D2954,"mmmm")</f>
        <v>November</v>
      </c>
      <c r="G2954" s="22" t="str">
        <f>TEXT('Store Data - 2017'!$D2954,"dddd")</f>
        <v>Saturday</v>
      </c>
      <c r="H2954" s="13" t="s">
        <v>22</v>
      </c>
      <c r="I2954" s="13" t="s">
        <v>2459</v>
      </c>
      <c r="J2954" s="13" t="s">
        <v>2460</v>
      </c>
      <c r="K2954" s="21">
        <f>1/COUNTIF(J:J,'Store Data - 2017'!$J2954)</f>
        <v>0.1111111111111111</v>
      </c>
      <c r="L2954" s="13" t="s">
        <v>25</v>
      </c>
      <c r="M2954" s="13" t="s">
        <v>26</v>
      </c>
      <c r="N2954" s="13" t="s">
        <v>5605</v>
      </c>
      <c r="O2954" s="13" t="s">
        <v>227</v>
      </c>
      <c r="P2954" s="13">
        <v>37421</v>
      </c>
      <c r="Q2954" s="13" t="s">
        <v>29</v>
      </c>
      <c r="R2954" s="13" t="s">
        <v>5028</v>
      </c>
      <c r="S2954" s="13" t="s">
        <v>61</v>
      </c>
      <c r="T2954" s="13" t="s">
        <v>62</v>
      </c>
      <c r="U2954" s="13" t="s">
        <v>5029</v>
      </c>
      <c r="V2954" s="15">
        <v>143.928</v>
      </c>
      <c r="W2954" s="13">
        <v>9</v>
      </c>
      <c r="X2954" s="13">
        <v>0.2</v>
      </c>
      <c r="Y2954" s="15">
        <v>-32.383800000000001</v>
      </c>
    </row>
    <row r="2955" spans="1:25" x14ac:dyDescent="0.3">
      <c r="A2955" s="16">
        <v>8913</v>
      </c>
      <c r="B2955" s="16" t="s">
        <v>6176</v>
      </c>
      <c r="C2955" s="21">
        <f>1/COUNTIF(B:B,'Store Data - 2017'!$B2955)</f>
        <v>0.25</v>
      </c>
      <c r="D2955" s="17">
        <v>43043</v>
      </c>
      <c r="E2955" s="17">
        <v>43047</v>
      </c>
      <c r="F2955" s="22" t="str">
        <f>TEXT('Store Data - 2017'!$D2955,"mmmm")</f>
        <v>November</v>
      </c>
      <c r="G2955" s="22" t="str">
        <f>TEXT('Store Data - 2017'!$D2955,"dddd")</f>
        <v>Saturday</v>
      </c>
      <c r="H2955" s="16" t="s">
        <v>22</v>
      </c>
      <c r="I2955" s="16" t="s">
        <v>2459</v>
      </c>
      <c r="J2955" s="16" t="s">
        <v>2460</v>
      </c>
      <c r="K2955" s="21">
        <f>1/COUNTIF(J:J,'Store Data - 2017'!$J2955)</f>
        <v>0.1111111111111111</v>
      </c>
      <c r="L2955" s="16" t="s">
        <v>25</v>
      </c>
      <c r="M2955" s="16" t="s">
        <v>26</v>
      </c>
      <c r="N2955" s="16" t="s">
        <v>5605</v>
      </c>
      <c r="O2955" s="16" t="s">
        <v>227</v>
      </c>
      <c r="P2955" s="16">
        <v>37421</v>
      </c>
      <c r="Q2955" s="16" t="s">
        <v>29</v>
      </c>
      <c r="R2955" s="16" t="s">
        <v>1488</v>
      </c>
      <c r="S2955" s="16" t="s">
        <v>31</v>
      </c>
      <c r="T2955" s="16" t="s">
        <v>84</v>
      </c>
      <c r="U2955" s="16" t="s">
        <v>627</v>
      </c>
      <c r="V2955" s="18">
        <v>3.5640000000000001</v>
      </c>
      <c r="W2955" s="16">
        <v>2</v>
      </c>
      <c r="X2955" s="16">
        <v>0.7</v>
      </c>
      <c r="Y2955" s="18">
        <v>-2.97</v>
      </c>
    </row>
    <row r="2956" spans="1:25" x14ac:dyDescent="0.3">
      <c r="A2956" s="13">
        <v>8914</v>
      </c>
      <c r="B2956" s="13" t="s">
        <v>6176</v>
      </c>
      <c r="C2956" s="21">
        <f>1/COUNTIF(B:B,'Store Data - 2017'!$B2956)</f>
        <v>0.25</v>
      </c>
      <c r="D2956" s="14">
        <v>43043</v>
      </c>
      <c r="E2956" s="14">
        <v>43047</v>
      </c>
      <c r="F2956" s="22" t="str">
        <f>TEXT('Store Data - 2017'!$D2956,"mmmm")</f>
        <v>November</v>
      </c>
      <c r="G2956" s="22" t="str">
        <f>TEXT('Store Data - 2017'!$D2956,"dddd")</f>
        <v>Saturday</v>
      </c>
      <c r="H2956" s="13" t="s">
        <v>22</v>
      </c>
      <c r="I2956" s="13" t="s">
        <v>2459</v>
      </c>
      <c r="J2956" s="13" t="s">
        <v>2460</v>
      </c>
      <c r="K2956" s="21">
        <f>1/COUNTIF(J:J,'Store Data - 2017'!$J2956)</f>
        <v>0.1111111111111111</v>
      </c>
      <c r="L2956" s="13" t="s">
        <v>25</v>
      </c>
      <c r="M2956" s="13" t="s">
        <v>26</v>
      </c>
      <c r="N2956" s="13" t="s">
        <v>5605</v>
      </c>
      <c r="O2956" s="13" t="s">
        <v>227</v>
      </c>
      <c r="P2956" s="13">
        <v>37421</v>
      </c>
      <c r="Q2956" s="13" t="s">
        <v>29</v>
      </c>
      <c r="R2956" s="13" t="s">
        <v>5112</v>
      </c>
      <c r="S2956" s="13" t="s">
        <v>31</v>
      </c>
      <c r="T2956" s="13" t="s">
        <v>113</v>
      </c>
      <c r="U2956" s="13" t="s">
        <v>5113</v>
      </c>
      <c r="V2956" s="15">
        <v>4.9279999999999999</v>
      </c>
      <c r="W2956" s="13">
        <v>2</v>
      </c>
      <c r="X2956" s="13">
        <v>0.2</v>
      </c>
      <c r="Y2956" s="15">
        <v>1.7248000000000001</v>
      </c>
    </row>
    <row r="2957" spans="1:25" x14ac:dyDescent="0.3">
      <c r="A2957" s="16">
        <v>8924</v>
      </c>
      <c r="B2957" s="16" t="s">
        <v>6177</v>
      </c>
      <c r="C2957" s="21">
        <f>1/COUNTIF(B:B,'Store Data - 2017'!$B2957)</f>
        <v>1</v>
      </c>
      <c r="D2957" s="17">
        <v>42897</v>
      </c>
      <c r="E2957" s="17">
        <v>42903</v>
      </c>
      <c r="F2957" s="22" t="str">
        <f>TEXT('Store Data - 2017'!$D2957,"mmmm")</f>
        <v>June</v>
      </c>
      <c r="G2957" s="22" t="str">
        <f>TEXT('Store Data - 2017'!$D2957,"dddd")</f>
        <v>Sunday</v>
      </c>
      <c r="H2957" s="16" t="s">
        <v>22</v>
      </c>
      <c r="I2957" s="16" t="s">
        <v>1274</v>
      </c>
      <c r="J2957" s="16" t="s">
        <v>1275</v>
      </c>
      <c r="K2957" s="21">
        <f>1/COUNTIF(J:J,'Store Data - 2017'!$J2957)</f>
        <v>0.125</v>
      </c>
      <c r="L2957" s="16" t="s">
        <v>25</v>
      </c>
      <c r="M2957" s="16" t="s">
        <v>26</v>
      </c>
      <c r="N2957" s="16" t="s">
        <v>6178</v>
      </c>
      <c r="O2957" s="16" t="s">
        <v>28</v>
      </c>
      <c r="P2957" s="16">
        <v>28601</v>
      </c>
      <c r="Q2957" s="16" t="s">
        <v>29</v>
      </c>
      <c r="R2957" s="16" t="s">
        <v>4159</v>
      </c>
      <c r="S2957" s="16" t="s">
        <v>31</v>
      </c>
      <c r="T2957" s="16" t="s">
        <v>84</v>
      </c>
      <c r="U2957" s="16" t="s">
        <v>4160</v>
      </c>
      <c r="V2957" s="18">
        <v>4.5720000000000001</v>
      </c>
      <c r="W2957" s="16">
        <v>4</v>
      </c>
      <c r="X2957" s="16">
        <v>0.7</v>
      </c>
      <c r="Y2957" s="18">
        <v>-3.81</v>
      </c>
    </row>
    <row r="2958" spans="1:25" x14ac:dyDescent="0.3">
      <c r="A2958" s="13">
        <v>8932</v>
      </c>
      <c r="B2958" s="13" t="s">
        <v>6179</v>
      </c>
      <c r="C2958" s="21">
        <f>1/COUNTIF(B:B,'Store Data - 2017'!$B2958)</f>
        <v>0.5</v>
      </c>
      <c r="D2958" s="14">
        <v>43087</v>
      </c>
      <c r="E2958" s="14">
        <v>43093</v>
      </c>
      <c r="F2958" s="22" t="str">
        <f>TEXT('Store Data - 2017'!$D2958,"mmmm")</f>
        <v>December</v>
      </c>
      <c r="G2958" s="22" t="str">
        <f>TEXT('Store Data - 2017'!$D2958,"dddd")</f>
        <v>Monday</v>
      </c>
      <c r="H2958" s="13" t="s">
        <v>22</v>
      </c>
      <c r="I2958" s="13" t="s">
        <v>5996</v>
      </c>
      <c r="J2958" s="13" t="s">
        <v>5997</v>
      </c>
      <c r="K2958" s="21">
        <f>1/COUNTIF(J:J,'Store Data - 2017'!$J2958)</f>
        <v>0.14285714285714285</v>
      </c>
      <c r="L2958" s="13" t="s">
        <v>57</v>
      </c>
      <c r="M2958" s="13" t="s">
        <v>26</v>
      </c>
      <c r="N2958" s="13" t="s">
        <v>1018</v>
      </c>
      <c r="O2958" s="13" t="s">
        <v>840</v>
      </c>
      <c r="P2958" s="13">
        <v>53209</v>
      </c>
      <c r="Q2958" s="13" t="s">
        <v>51</v>
      </c>
      <c r="R2958" s="13" t="s">
        <v>5326</v>
      </c>
      <c r="S2958" s="13" t="s">
        <v>42</v>
      </c>
      <c r="T2958" s="13" t="s">
        <v>87</v>
      </c>
      <c r="U2958" s="13" t="s">
        <v>5327</v>
      </c>
      <c r="V2958" s="15">
        <v>99.95</v>
      </c>
      <c r="W2958" s="13">
        <v>5</v>
      </c>
      <c r="X2958" s="13">
        <v>0</v>
      </c>
      <c r="Y2958" s="15">
        <v>22.988499999999998</v>
      </c>
    </row>
    <row r="2959" spans="1:25" x14ac:dyDescent="0.3">
      <c r="A2959" s="16">
        <v>8933</v>
      </c>
      <c r="B2959" s="16" t="s">
        <v>6179</v>
      </c>
      <c r="C2959" s="21">
        <f>1/COUNTIF(B:B,'Store Data - 2017'!$B2959)</f>
        <v>0.5</v>
      </c>
      <c r="D2959" s="17">
        <v>43087</v>
      </c>
      <c r="E2959" s="17">
        <v>43093</v>
      </c>
      <c r="F2959" s="22" t="str">
        <f>TEXT('Store Data - 2017'!$D2959,"mmmm")</f>
        <v>December</v>
      </c>
      <c r="G2959" s="22" t="str">
        <f>TEXT('Store Data - 2017'!$D2959,"dddd")</f>
        <v>Monday</v>
      </c>
      <c r="H2959" s="16" t="s">
        <v>22</v>
      </c>
      <c r="I2959" s="16" t="s">
        <v>5996</v>
      </c>
      <c r="J2959" s="16" t="s">
        <v>5997</v>
      </c>
      <c r="K2959" s="21">
        <f>1/COUNTIF(J:J,'Store Data - 2017'!$J2959)</f>
        <v>0.14285714285714285</v>
      </c>
      <c r="L2959" s="16" t="s">
        <v>57</v>
      </c>
      <c r="M2959" s="16" t="s">
        <v>26</v>
      </c>
      <c r="N2959" s="16" t="s">
        <v>1018</v>
      </c>
      <c r="O2959" s="16" t="s">
        <v>840</v>
      </c>
      <c r="P2959" s="16">
        <v>53209</v>
      </c>
      <c r="Q2959" s="16" t="s">
        <v>51</v>
      </c>
      <c r="R2959" s="16" t="s">
        <v>3615</v>
      </c>
      <c r="S2959" s="16" t="s">
        <v>61</v>
      </c>
      <c r="T2959" s="16" t="s">
        <v>110</v>
      </c>
      <c r="U2959" s="16" t="s">
        <v>3616</v>
      </c>
      <c r="V2959" s="18">
        <v>29.34</v>
      </c>
      <c r="W2959" s="16">
        <v>3</v>
      </c>
      <c r="X2959" s="16">
        <v>0</v>
      </c>
      <c r="Y2959" s="18">
        <v>10.8558</v>
      </c>
    </row>
    <row r="2960" spans="1:25" x14ac:dyDescent="0.3">
      <c r="A2960" s="13">
        <v>8935</v>
      </c>
      <c r="B2960" s="13" t="s">
        <v>6180</v>
      </c>
      <c r="C2960" s="21">
        <f>1/COUNTIF(B:B,'Store Data - 2017'!$B2960)</f>
        <v>0.5</v>
      </c>
      <c r="D2960" s="14">
        <v>42974</v>
      </c>
      <c r="E2960" s="14">
        <v>42974</v>
      </c>
      <c r="F2960" s="22" t="str">
        <f>TEXT('Store Data - 2017'!$D2960,"mmmm")</f>
        <v>August</v>
      </c>
      <c r="G2960" s="22" t="str">
        <f>TEXT('Store Data - 2017'!$D2960,"dddd")</f>
        <v>Sunday</v>
      </c>
      <c r="H2960" s="13" t="s">
        <v>760</v>
      </c>
      <c r="I2960" s="13" t="s">
        <v>1172</v>
      </c>
      <c r="J2960" s="13" t="s">
        <v>1173</v>
      </c>
      <c r="K2960" s="21">
        <f>1/COUNTIF(J:J,'Store Data - 2017'!$J2960)</f>
        <v>0.125</v>
      </c>
      <c r="L2960" s="13" t="s">
        <v>57</v>
      </c>
      <c r="M2960" s="13" t="s">
        <v>26</v>
      </c>
      <c r="N2960" s="13" t="s">
        <v>38</v>
      </c>
      <c r="O2960" s="13" t="s">
        <v>39</v>
      </c>
      <c r="P2960" s="13">
        <v>19120</v>
      </c>
      <c r="Q2960" s="13" t="s">
        <v>40</v>
      </c>
      <c r="R2960" s="13" t="s">
        <v>6181</v>
      </c>
      <c r="S2960" s="13" t="s">
        <v>31</v>
      </c>
      <c r="T2960" s="13" t="s">
        <v>32</v>
      </c>
      <c r="U2960" s="13" t="s">
        <v>6182</v>
      </c>
      <c r="V2960" s="15">
        <v>12.672000000000001</v>
      </c>
      <c r="W2960" s="13">
        <v>3</v>
      </c>
      <c r="X2960" s="13">
        <v>0.2</v>
      </c>
      <c r="Y2960" s="15">
        <v>3.96</v>
      </c>
    </row>
    <row r="2961" spans="1:25" x14ac:dyDescent="0.3">
      <c r="A2961" s="16">
        <v>8936</v>
      </c>
      <c r="B2961" s="16" t="s">
        <v>6180</v>
      </c>
      <c r="C2961" s="21">
        <f>1/COUNTIF(B:B,'Store Data - 2017'!$B2961)</f>
        <v>0.5</v>
      </c>
      <c r="D2961" s="17">
        <v>42974</v>
      </c>
      <c r="E2961" s="17">
        <v>42974</v>
      </c>
      <c r="F2961" s="22" t="str">
        <f>TEXT('Store Data - 2017'!$D2961,"mmmm")</f>
        <v>August</v>
      </c>
      <c r="G2961" s="22" t="str">
        <f>TEXT('Store Data - 2017'!$D2961,"dddd")</f>
        <v>Sunday</v>
      </c>
      <c r="H2961" s="16" t="s">
        <v>760</v>
      </c>
      <c r="I2961" s="16" t="s">
        <v>1172</v>
      </c>
      <c r="J2961" s="16" t="s">
        <v>1173</v>
      </c>
      <c r="K2961" s="21">
        <f>1/COUNTIF(J:J,'Store Data - 2017'!$J2961)</f>
        <v>0.125</v>
      </c>
      <c r="L2961" s="16" t="s">
        <v>57</v>
      </c>
      <c r="M2961" s="16" t="s">
        <v>26</v>
      </c>
      <c r="N2961" s="16" t="s">
        <v>38</v>
      </c>
      <c r="O2961" s="16" t="s">
        <v>39</v>
      </c>
      <c r="P2961" s="16">
        <v>19120</v>
      </c>
      <c r="Q2961" s="16" t="s">
        <v>40</v>
      </c>
      <c r="R2961" s="16" t="s">
        <v>1977</v>
      </c>
      <c r="S2961" s="16" t="s">
        <v>61</v>
      </c>
      <c r="T2961" s="16" t="s">
        <v>110</v>
      </c>
      <c r="U2961" s="16" t="s">
        <v>1978</v>
      </c>
      <c r="V2961" s="18">
        <v>1119.8879999999999</v>
      </c>
      <c r="W2961" s="16">
        <v>14</v>
      </c>
      <c r="X2961" s="16">
        <v>0.2</v>
      </c>
      <c r="Y2961" s="18">
        <v>209.97900000000001</v>
      </c>
    </row>
    <row r="2962" spans="1:25" x14ac:dyDescent="0.3">
      <c r="A2962" s="13">
        <v>8944</v>
      </c>
      <c r="B2962" s="13" t="s">
        <v>6183</v>
      </c>
      <c r="C2962" s="21">
        <f>1/COUNTIF(B:B,'Store Data - 2017'!$B2962)</f>
        <v>1</v>
      </c>
      <c r="D2962" s="14">
        <v>43018</v>
      </c>
      <c r="E2962" s="14">
        <v>43024</v>
      </c>
      <c r="F2962" s="22" t="str">
        <f>TEXT('Store Data - 2017'!$D2962,"mmmm")</f>
        <v>October</v>
      </c>
      <c r="G2962" s="22" t="str">
        <f>TEXT('Store Data - 2017'!$D2962,"dddd")</f>
        <v>Tuesday</v>
      </c>
      <c r="H2962" s="13" t="s">
        <v>22</v>
      </c>
      <c r="I2962" s="13" t="s">
        <v>5669</v>
      </c>
      <c r="J2962" s="13" t="s">
        <v>5670</v>
      </c>
      <c r="K2962" s="21">
        <f>1/COUNTIF(J:J,'Store Data - 2017'!$J2962)</f>
        <v>0.33333333333333331</v>
      </c>
      <c r="L2962" s="13" t="s">
        <v>25</v>
      </c>
      <c r="M2962" s="13" t="s">
        <v>26</v>
      </c>
      <c r="N2962" s="13" t="s">
        <v>1458</v>
      </c>
      <c r="O2962" s="13" t="s">
        <v>59</v>
      </c>
      <c r="P2962" s="13">
        <v>60505</v>
      </c>
      <c r="Q2962" s="13" t="s">
        <v>51</v>
      </c>
      <c r="R2962" s="13" t="s">
        <v>4734</v>
      </c>
      <c r="S2962" s="13" t="s">
        <v>42</v>
      </c>
      <c r="T2962" s="13" t="s">
        <v>43</v>
      </c>
      <c r="U2962" s="13" t="s">
        <v>4735</v>
      </c>
      <c r="V2962" s="15">
        <v>239.358</v>
      </c>
      <c r="W2962" s="13">
        <v>3</v>
      </c>
      <c r="X2962" s="13">
        <v>0.3</v>
      </c>
      <c r="Y2962" s="15">
        <v>-47.871600000000001</v>
      </c>
    </row>
    <row r="2963" spans="1:25" x14ac:dyDescent="0.3">
      <c r="A2963" s="16">
        <v>8947</v>
      </c>
      <c r="B2963" s="16" t="s">
        <v>6184</v>
      </c>
      <c r="C2963" s="21">
        <f>1/COUNTIF(B:B,'Store Data - 2017'!$B2963)</f>
        <v>0.5</v>
      </c>
      <c r="D2963" s="17">
        <v>43093</v>
      </c>
      <c r="E2963" s="17">
        <v>43097</v>
      </c>
      <c r="F2963" s="22" t="str">
        <f>TEXT('Store Data - 2017'!$D2963,"mmmm")</f>
        <v>December</v>
      </c>
      <c r="G2963" s="22" t="str">
        <f>TEXT('Store Data - 2017'!$D2963,"dddd")</f>
        <v>Sunday</v>
      </c>
      <c r="H2963" s="16" t="s">
        <v>22</v>
      </c>
      <c r="I2963" s="16" t="s">
        <v>3810</v>
      </c>
      <c r="J2963" s="16" t="s">
        <v>3811</v>
      </c>
      <c r="K2963" s="21">
        <f>1/COUNTIF(J:J,'Store Data - 2017'!$J2963)</f>
        <v>0.14285714285714285</v>
      </c>
      <c r="L2963" s="16" t="s">
        <v>57</v>
      </c>
      <c r="M2963" s="16" t="s">
        <v>26</v>
      </c>
      <c r="N2963" s="16" t="s">
        <v>4917</v>
      </c>
      <c r="O2963" s="16" t="s">
        <v>345</v>
      </c>
      <c r="P2963" s="16">
        <v>2740</v>
      </c>
      <c r="Q2963" s="16" t="s">
        <v>40</v>
      </c>
      <c r="R2963" s="16" t="s">
        <v>1983</v>
      </c>
      <c r="S2963" s="16" t="s">
        <v>31</v>
      </c>
      <c r="T2963" s="16" t="s">
        <v>32</v>
      </c>
      <c r="U2963" s="16" t="s">
        <v>1984</v>
      </c>
      <c r="V2963" s="18">
        <v>19.440000000000001</v>
      </c>
      <c r="W2963" s="16">
        <v>3</v>
      </c>
      <c r="X2963" s="16">
        <v>0</v>
      </c>
      <c r="Y2963" s="18">
        <v>9.3312000000000008</v>
      </c>
    </row>
    <row r="2964" spans="1:25" x14ac:dyDescent="0.3">
      <c r="A2964" s="13">
        <v>8948</v>
      </c>
      <c r="B2964" s="13" t="s">
        <v>6184</v>
      </c>
      <c r="C2964" s="21">
        <f>1/COUNTIF(B:B,'Store Data - 2017'!$B2964)</f>
        <v>0.5</v>
      </c>
      <c r="D2964" s="14">
        <v>43093</v>
      </c>
      <c r="E2964" s="14">
        <v>43097</v>
      </c>
      <c r="F2964" s="22" t="str">
        <f>TEXT('Store Data - 2017'!$D2964,"mmmm")</f>
        <v>December</v>
      </c>
      <c r="G2964" s="22" t="str">
        <f>TEXT('Store Data - 2017'!$D2964,"dddd")</f>
        <v>Sunday</v>
      </c>
      <c r="H2964" s="13" t="s">
        <v>22</v>
      </c>
      <c r="I2964" s="13" t="s">
        <v>3810</v>
      </c>
      <c r="J2964" s="13" t="s">
        <v>3811</v>
      </c>
      <c r="K2964" s="21">
        <f>1/COUNTIF(J:J,'Store Data - 2017'!$J2964)</f>
        <v>0.14285714285714285</v>
      </c>
      <c r="L2964" s="13" t="s">
        <v>57</v>
      </c>
      <c r="M2964" s="13" t="s">
        <v>26</v>
      </c>
      <c r="N2964" s="13" t="s">
        <v>4917</v>
      </c>
      <c r="O2964" s="13" t="s">
        <v>345</v>
      </c>
      <c r="P2964" s="13">
        <v>2740</v>
      </c>
      <c r="Q2964" s="13" t="s">
        <v>40</v>
      </c>
      <c r="R2964" s="13" t="s">
        <v>6185</v>
      </c>
      <c r="S2964" s="13" t="s">
        <v>31</v>
      </c>
      <c r="T2964" s="13" t="s">
        <v>84</v>
      </c>
      <c r="U2964" s="13" t="s">
        <v>6186</v>
      </c>
      <c r="V2964" s="15">
        <v>12.3</v>
      </c>
      <c r="W2964" s="13">
        <v>5</v>
      </c>
      <c r="X2964" s="13">
        <v>0</v>
      </c>
      <c r="Y2964" s="15">
        <v>6.15</v>
      </c>
    </row>
    <row r="2965" spans="1:25" x14ac:dyDescent="0.3">
      <c r="A2965" s="16">
        <v>8950</v>
      </c>
      <c r="B2965" s="16" t="s">
        <v>6187</v>
      </c>
      <c r="C2965" s="21">
        <f>1/COUNTIF(B:B,'Store Data - 2017'!$B2965)</f>
        <v>0.2</v>
      </c>
      <c r="D2965" s="17">
        <v>43091</v>
      </c>
      <c r="E2965" s="17">
        <v>43097</v>
      </c>
      <c r="F2965" s="22" t="str">
        <f>TEXT('Store Data - 2017'!$D2965,"mmmm")</f>
        <v>December</v>
      </c>
      <c r="G2965" s="22" t="str">
        <f>TEXT('Store Data - 2017'!$D2965,"dddd")</f>
        <v>Friday</v>
      </c>
      <c r="H2965" s="16" t="s">
        <v>22</v>
      </c>
      <c r="I2965" s="16" t="s">
        <v>3932</v>
      </c>
      <c r="J2965" s="16" t="s">
        <v>3933</v>
      </c>
      <c r="K2965" s="21">
        <f>1/COUNTIF(J:J,'Store Data - 2017'!$J2965)</f>
        <v>0.125</v>
      </c>
      <c r="L2965" s="16" t="s">
        <v>25</v>
      </c>
      <c r="M2965" s="16" t="s">
        <v>26</v>
      </c>
      <c r="N2965" s="16" t="s">
        <v>75</v>
      </c>
      <c r="O2965" s="16" t="s">
        <v>227</v>
      </c>
      <c r="P2965" s="16">
        <v>38301</v>
      </c>
      <c r="Q2965" s="16" t="s">
        <v>29</v>
      </c>
      <c r="R2965" s="16" t="s">
        <v>6188</v>
      </c>
      <c r="S2965" s="16" t="s">
        <v>42</v>
      </c>
      <c r="T2965" s="16" t="s">
        <v>251</v>
      </c>
      <c r="U2965" s="16" t="s">
        <v>6189</v>
      </c>
      <c r="V2965" s="18">
        <v>934.95600000000002</v>
      </c>
      <c r="W2965" s="16">
        <v>6</v>
      </c>
      <c r="X2965" s="16">
        <v>0.4</v>
      </c>
      <c r="Y2965" s="18">
        <v>-249.32159999999999</v>
      </c>
    </row>
    <row r="2966" spans="1:25" x14ac:dyDescent="0.3">
      <c r="A2966" s="13">
        <v>8951</v>
      </c>
      <c r="B2966" s="13" t="s">
        <v>6187</v>
      </c>
      <c r="C2966" s="21">
        <f>1/COUNTIF(B:B,'Store Data - 2017'!$B2966)</f>
        <v>0.2</v>
      </c>
      <c r="D2966" s="14">
        <v>43091</v>
      </c>
      <c r="E2966" s="14">
        <v>43097</v>
      </c>
      <c r="F2966" s="22" t="str">
        <f>TEXT('Store Data - 2017'!$D2966,"mmmm")</f>
        <v>December</v>
      </c>
      <c r="G2966" s="22" t="str">
        <f>TEXT('Store Data - 2017'!$D2966,"dddd")</f>
        <v>Friday</v>
      </c>
      <c r="H2966" s="13" t="s">
        <v>22</v>
      </c>
      <c r="I2966" s="13" t="s">
        <v>3932</v>
      </c>
      <c r="J2966" s="13" t="s">
        <v>3933</v>
      </c>
      <c r="K2966" s="21">
        <f>1/COUNTIF(J:J,'Store Data - 2017'!$J2966)</f>
        <v>0.125</v>
      </c>
      <c r="L2966" s="13" t="s">
        <v>25</v>
      </c>
      <c r="M2966" s="13" t="s">
        <v>26</v>
      </c>
      <c r="N2966" s="13" t="s">
        <v>75</v>
      </c>
      <c r="O2966" s="13" t="s">
        <v>227</v>
      </c>
      <c r="P2966" s="13">
        <v>38301</v>
      </c>
      <c r="Q2966" s="13" t="s">
        <v>29</v>
      </c>
      <c r="R2966" s="13" t="s">
        <v>2262</v>
      </c>
      <c r="S2966" s="13" t="s">
        <v>61</v>
      </c>
      <c r="T2966" s="13" t="s">
        <v>110</v>
      </c>
      <c r="U2966" s="13" t="s">
        <v>2263</v>
      </c>
      <c r="V2966" s="15">
        <v>46.863999999999997</v>
      </c>
      <c r="W2966" s="13">
        <v>2</v>
      </c>
      <c r="X2966" s="13">
        <v>0.2</v>
      </c>
      <c r="Y2966" s="15">
        <v>7.6154000000000002</v>
      </c>
    </row>
    <row r="2967" spans="1:25" x14ac:dyDescent="0.3">
      <c r="A2967" s="16">
        <v>8952</v>
      </c>
      <c r="B2967" s="16" t="s">
        <v>6187</v>
      </c>
      <c r="C2967" s="21">
        <f>1/COUNTIF(B:B,'Store Data - 2017'!$B2967)</f>
        <v>0.2</v>
      </c>
      <c r="D2967" s="17">
        <v>43091</v>
      </c>
      <c r="E2967" s="17">
        <v>43097</v>
      </c>
      <c r="F2967" s="22" t="str">
        <f>TEXT('Store Data - 2017'!$D2967,"mmmm")</f>
        <v>December</v>
      </c>
      <c r="G2967" s="22" t="str">
        <f>TEXT('Store Data - 2017'!$D2967,"dddd")</f>
        <v>Friday</v>
      </c>
      <c r="H2967" s="16" t="s">
        <v>22</v>
      </c>
      <c r="I2967" s="16" t="s">
        <v>3932</v>
      </c>
      <c r="J2967" s="16" t="s">
        <v>3933</v>
      </c>
      <c r="K2967" s="21">
        <f>1/COUNTIF(J:J,'Store Data - 2017'!$J2967)</f>
        <v>0.125</v>
      </c>
      <c r="L2967" s="16" t="s">
        <v>25</v>
      </c>
      <c r="M2967" s="16" t="s">
        <v>26</v>
      </c>
      <c r="N2967" s="16" t="s">
        <v>75</v>
      </c>
      <c r="O2967" s="16" t="s">
        <v>227</v>
      </c>
      <c r="P2967" s="16">
        <v>38301</v>
      </c>
      <c r="Q2967" s="16" t="s">
        <v>29</v>
      </c>
      <c r="R2967" s="16" t="s">
        <v>463</v>
      </c>
      <c r="S2967" s="16" t="s">
        <v>31</v>
      </c>
      <c r="T2967" s="16" t="s">
        <v>70</v>
      </c>
      <c r="U2967" s="16" t="s">
        <v>464</v>
      </c>
      <c r="V2967" s="18">
        <v>26.16</v>
      </c>
      <c r="W2967" s="16">
        <v>3</v>
      </c>
      <c r="X2967" s="16">
        <v>0.2</v>
      </c>
      <c r="Y2967" s="18">
        <v>1.962</v>
      </c>
    </row>
    <row r="2968" spans="1:25" x14ac:dyDescent="0.3">
      <c r="A2968" s="13">
        <v>8953</v>
      </c>
      <c r="B2968" s="13" t="s">
        <v>6187</v>
      </c>
      <c r="C2968" s="21">
        <f>1/COUNTIF(B:B,'Store Data - 2017'!$B2968)</f>
        <v>0.2</v>
      </c>
      <c r="D2968" s="14">
        <v>43091</v>
      </c>
      <c r="E2968" s="14">
        <v>43097</v>
      </c>
      <c r="F2968" s="22" t="str">
        <f>TEXT('Store Data - 2017'!$D2968,"mmmm")</f>
        <v>December</v>
      </c>
      <c r="G2968" s="22" t="str">
        <f>TEXT('Store Data - 2017'!$D2968,"dddd")</f>
        <v>Friday</v>
      </c>
      <c r="H2968" s="13" t="s">
        <v>22</v>
      </c>
      <c r="I2968" s="13" t="s">
        <v>3932</v>
      </c>
      <c r="J2968" s="13" t="s">
        <v>3933</v>
      </c>
      <c r="K2968" s="21">
        <f>1/COUNTIF(J:J,'Store Data - 2017'!$J2968)</f>
        <v>0.125</v>
      </c>
      <c r="L2968" s="13" t="s">
        <v>25</v>
      </c>
      <c r="M2968" s="13" t="s">
        <v>26</v>
      </c>
      <c r="N2968" s="13" t="s">
        <v>75</v>
      </c>
      <c r="O2968" s="13" t="s">
        <v>227</v>
      </c>
      <c r="P2968" s="13">
        <v>38301</v>
      </c>
      <c r="Q2968" s="13" t="s">
        <v>29</v>
      </c>
      <c r="R2968" s="13" t="s">
        <v>1619</v>
      </c>
      <c r="S2968" s="13" t="s">
        <v>31</v>
      </c>
      <c r="T2968" s="13" t="s">
        <v>146</v>
      </c>
      <c r="U2968" s="13" t="s">
        <v>1620</v>
      </c>
      <c r="V2968" s="15">
        <v>23.128</v>
      </c>
      <c r="W2968" s="13">
        <v>7</v>
      </c>
      <c r="X2968" s="13">
        <v>0.2</v>
      </c>
      <c r="Y2968" s="15">
        <v>2.891</v>
      </c>
    </row>
    <row r="2969" spans="1:25" x14ac:dyDescent="0.3">
      <c r="A2969" s="16">
        <v>8954</v>
      </c>
      <c r="B2969" s="16" t="s">
        <v>6187</v>
      </c>
      <c r="C2969" s="21">
        <f>1/COUNTIF(B:B,'Store Data - 2017'!$B2969)</f>
        <v>0.2</v>
      </c>
      <c r="D2969" s="17">
        <v>43091</v>
      </c>
      <c r="E2969" s="17">
        <v>43097</v>
      </c>
      <c r="F2969" s="22" t="str">
        <f>TEXT('Store Data - 2017'!$D2969,"mmmm")</f>
        <v>December</v>
      </c>
      <c r="G2969" s="22" t="str">
        <f>TEXT('Store Data - 2017'!$D2969,"dddd")</f>
        <v>Friday</v>
      </c>
      <c r="H2969" s="16" t="s">
        <v>22</v>
      </c>
      <c r="I2969" s="16" t="s">
        <v>3932</v>
      </c>
      <c r="J2969" s="16" t="s">
        <v>3933</v>
      </c>
      <c r="K2969" s="21">
        <f>1/COUNTIF(J:J,'Store Data - 2017'!$J2969)</f>
        <v>0.125</v>
      </c>
      <c r="L2969" s="16" t="s">
        <v>25</v>
      </c>
      <c r="M2969" s="16" t="s">
        <v>26</v>
      </c>
      <c r="N2969" s="16" t="s">
        <v>75</v>
      </c>
      <c r="O2969" s="16" t="s">
        <v>227</v>
      </c>
      <c r="P2969" s="16">
        <v>38301</v>
      </c>
      <c r="Q2969" s="16" t="s">
        <v>29</v>
      </c>
      <c r="R2969" s="16" t="s">
        <v>6190</v>
      </c>
      <c r="S2969" s="16" t="s">
        <v>31</v>
      </c>
      <c r="T2969" s="16" t="s">
        <v>190</v>
      </c>
      <c r="U2969" s="16" t="s">
        <v>6191</v>
      </c>
      <c r="V2969" s="18">
        <v>59.24</v>
      </c>
      <c r="W2969" s="16">
        <v>5</v>
      </c>
      <c r="X2969" s="16">
        <v>0.2</v>
      </c>
      <c r="Y2969" s="18">
        <v>16.291</v>
      </c>
    </row>
    <row r="2970" spans="1:25" x14ac:dyDescent="0.3">
      <c r="A2970" s="13">
        <v>8957</v>
      </c>
      <c r="B2970" s="13" t="s">
        <v>6192</v>
      </c>
      <c r="C2970" s="21">
        <f>1/COUNTIF(B:B,'Store Data - 2017'!$B2970)</f>
        <v>0.5</v>
      </c>
      <c r="D2970" s="14">
        <v>43094</v>
      </c>
      <c r="E2970" s="14">
        <v>43097</v>
      </c>
      <c r="F2970" s="22" t="str">
        <f>TEXT('Store Data - 2017'!$D2970,"mmmm")</f>
        <v>December</v>
      </c>
      <c r="G2970" s="22" t="str">
        <f>TEXT('Store Data - 2017'!$D2970,"dddd")</f>
        <v>Monday</v>
      </c>
      <c r="H2970" s="13" t="s">
        <v>80</v>
      </c>
      <c r="I2970" s="13" t="s">
        <v>1152</v>
      </c>
      <c r="J2970" s="13" t="s">
        <v>1153</v>
      </c>
      <c r="K2970" s="21">
        <f>1/COUNTIF(J:J,'Store Data - 2017'!$J2970)</f>
        <v>0.2</v>
      </c>
      <c r="L2970" s="13" t="s">
        <v>25</v>
      </c>
      <c r="M2970" s="13" t="s">
        <v>26</v>
      </c>
      <c r="N2970" s="13" t="s">
        <v>3911</v>
      </c>
      <c r="O2970" s="13" t="s">
        <v>68</v>
      </c>
      <c r="P2970" s="13">
        <v>33012</v>
      </c>
      <c r="Q2970" s="13" t="s">
        <v>29</v>
      </c>
      <c r="R2970" s="13" t="s">
        <v>2900</v>
      </c>
      <c r="S2970" s="13" t="s">
        <v>42</v>
      </c>
      <c r="T2970" s="13" t="s">
        <v>87</v>
      </c>
      <c r="U2970" s="13" t="s">
        <v>2901</v>
      </c>
      <c r="V2970" s="15">
        <v>21</v>
      </c>
      <c r="W2970" s="13">
        <v>3</v>
      </c>
      <c r="X2970" s="13">
        <v>0.2</v>
      </c>
      <c r="Y2970" s="15">
        <v>5.7750000000000004</v>
      </c>
    </row>
    <row r="2971" spans="1:25" x14ac:dyDescent="0.3">
      <c r="A2971" s="16">
        <v>8958</v>
      </c>
      <c r="B2971" s="16" t="s">
        <v>6192</v>
      </c>
      <c r="C2971" s="21">
        <f>1/COUNTIF(B:B,'Store Data - 2017'!$B2971)</f>
        <v>0.5</v>
      </c>
      <c r="D2971" s="17">
        <v>43094</v>
      </c>
      <c r="E2971" s="17">
        <v>43097</v>
      </c>
      <c r="F2971" s="22" t="str">
        <f>TEXT('Store Data - 2017'!$D2971,"mmmm")</f>
        <v>December</v>
      </c>
      <c r="G2971" s="22" t="str">
        <f>TEXT('Store Data - 2017'!$D2971,"dddd")</f>
        <v>Monday</v>
      </c>
      <c r="H2971" s="16" t="s">
        <v>80</v>
      </c>
      <c r="I2971" s="16" t="s">
        <v>1152</v>
      </c>
      <c r="J2971" s="16" t="s">
        <v>1153</v>
      </c>
      <c r="K2971" s="21">
        <f>1/COUNTIF(J:J,'Store Data - 2017'!$J2971)</f>
        <v>0.2</v>
      </c>
      <c r="L2971" s="16" t="s">
        <v>25</v>
      </c>
      <c r="M2971" s="16" t="s">
        <v>26</v>
      </c>
      <c r="N2971" s="16" t="s">
        <v>3911</v>
      </c>
      <c r="O2971" s="16" t="s">
        <v>68</v>
      </c>
      <c r="P2971" s="16">
        <v>33012</v>
      </c>
      <c r="Q2971" s="16" t="s">
        <v>29</v>
      </c>
      <c r="R2971" s="16" t="s">
        <v>6170</v>
      </c>
      <c r="S2971" s="16" t="s">
        <v>61</v>
      </c>
      <c r="T2971" s="16" t="s">
        <v>765</v>
      </c>
      <c r="U2971" s="16" t="s">
        <v>6171</v>
      </c>
      <c r="V2971" s="18">
        <v>120</v>
      </c>
      <c r="W2971" s="16">
        <v>2</v>
      </c>
      <c r="X2971" s="16">
        <v>0.5</v>
      </c>
      <c r="Y2971" s="18">
        <v>-7.2</v>
      </c>
    </row>
    <row r="2972" spans="1:25" x14ac:dyDescent="0.3">
      <c r="A2972" s="13">
        <v>8959</v>
      </c>
      <c r="B2972" s="13" t="s">
        <v>6193</v>
      </c>
      <c r="C2972" s="21">
        <f>1/COUNTIF(B:B,'Store Data - 2017'!$B2972)</f>
        <v>0.25</v>
      </c>
      <c r="D2972" s="14">
        <v>43064</v>
      </c>
      <c r="E2972" s="14">
        <v>43069</v>
      </c>
      <c r="F2972" s="22" t="str">
        <f>TEXT('Store Data - 2017'!$D2972,"mmmm")</f>
        <v>November</v>
      </c>
      <c r="G2972" s="22" t="str">
        <f>TEXT('Store Data - 2017'!$D2972,"dddd")</f>
        <v>Saturday</v>
      </c>
      <c r="H2972" s="13" t="s">
        <v>22</v>
      </c>
      <c r="I2972" s="13" t="s">
        <v>6194</v>
      </c>
      <c r="J2972" s="13" t="s">
        <v>6195</v>
      </c>
      <c r="K2972" s="21">
        <f>1/COUNTIF(J:J,'Store Data - 2017'!$J2972)</f>
        <v>0.16666666666666666</v>
      </c>
      <c r="L2972" s="13" t="s">
        <v>25</v>
      </c>
      <c r="M2972" s="13" t="s">
        <v>26</v>
      </c>
      <c r="N2972" s="13" t="s">
        <v>49</v>
      </c>
      <c r="O2972" s="13" t="s">
        <v>50</v>
      </c>
      <c r="P2972" s="13">
        <v>77070</v>
      </c>
      <c r="Q2972" s="13" t="s">
        <v>51</v>
      </c>
      <c r="R2972" s="13" t="s">
        <v>4263</v>
      </c>
      <c r="S2972" s="13" t="s">
        <v>61</v>
      </c>
      <c r="T2972" s="13" t="s">
        <v>62</v>
      </c>
      <c r="U2972" s="13" t="s">
        <v>4264</v>
      </c>
      <c r="V2972" s="15">
        <v>299.95999999999998</v>
      </c>
      <c r="W2972" s="13">
        <v>5</v>
      </c>
      <c r="X2972" s="13">
        <v>0.2</v>
      </c>
      <c r="Y2972" s="15">
        <v>37.494999999999997</v>
      </c>
    </row>
    <row r="2973" spans="1:25" x14ac:dyDescent="0.3">
      <c r="A2973" s="16">
        <v>8960</v>
      </c>
      <c r="B2973" s="16" t="s">
        <v>6193</v>
      </c>
      <c r="C2973" s="21">
        <f>1/COUNTIF(B:B,'Store Data - 2017'!$B2973)</f>
        <v>0.25</v>
      </c>
      <c r="D2973" s="17">
        <v>43064</v>
      </c>
      <c r="E2973" s="17">
        <v>43069</v>
      </c>
      <c r="F2973" s="22" t="str">
        <f>TEXT('Store Data - 2017'!$D2973,"mmmm")</f>
        <v>November</v>
      </c>
      <c r="G2973" s="22" t="str">
        <f>TEXT('Store Data - 2017'!$D2973,"dddd")</f>
        <v>Saturday</v>
      </c>
      <c r="H2973" s="16" t="s">
        <v>22</v>
      </c>
      <c r="I2973" s="16" t="s">
        <v>6194</v>
      </c>
      <c r="J2973" s="16" t="s">
        <v>6195</v>
      </c>
      <c r="K2973" s="21">
        <f>1/COUNTIF(J:J,'Store Data - 2017'!$J2973)</f>
        <v>0.16666666666666666</v>
      </c>
      <c r="L2973" s="16" t="s">
        <v>25</v>
      </c>
      <c r="M2973" s="16" t="s">
        <v>26</v>
      </c>
      <c r="N2973" s="16" t="s">
        <v>49</v>
      </c>
      <c r="O2973" s="16" t="s">
        <v>50</v>
      </c>
      <c r="P2973" s="16">
        <v>77070</v>
      </c>
      <c r="Q2973" s="16" t="s">
        <v>51</v>
      </c>
      <c r="R2973" s="16" t="s">
        <v>3249</v>
      </c>
      <c r="S2973" s="16" t="s">
        <v>31</v>
      </c>
      <c r="T2973" s="16" t="s">
        <v>190</v>
      </c>
      <c r="U2973" s="16" t="s">
        <v>3250</v>
      </c>
      <c r="V2973" s="18">
        <v>67.84</v>
      </c>
      <c r="W2973" s="16">
        <v>5</v>
      </c>
      <c r="X2973" s="16">
        <v>0.8</v>
      </c>
      <c r="Y2973" s="18">
        <v>-179.77600000000001</v>
      </c>
    </row>
    <row r="2974" spans="1:25" x14ac:dyDescent="0.3">
      <c r="A2974" s="13">
        <v>8961</v>
      </c>
      <c r="B2974" s="13" t="s">
        <v>6193</v>
      </c>
      <c r="C2974" s="21">
        <f>1/COUNTIF(B:B,'Store Data - 2017'!$B2974)</f>
        <v>0.25</v>
      </c>
      <c r="D2974" s="14">
        <v>43064</v>
      </c>
      <c r="E2974" s="14">
        <v>43069</v>
      </c>
      <c r="F2974" s="22" t="str">
        <f>TEXT('Store Data - 2017'!$D2974,"mmmm")</f>
        <v>November</v>
      </c>
      <c r="G2974" s="22" t="str">
        <f>TEXT('Store Data - 2017'!$D2974,"dddd")</f>
        <v>Saturday</v>
      </c>
      <c r="H2974" s="13" t="s">
        <v>22</v>
      </c>
      <c r="I2974" s="13" t="s">
        <v>6194</v>
      </c>
      <c r="J2974" s="13" t="s">
        <v>6195</v>
      </c>
      <c r="K2974" s="21">
        <f>1/COUNTIF(J:J,'Store Data - 2017'!$J2974)</f>
        <v>0.16666666666666666</v>
      </c>
      <c r="L2974" s="13" t="s">
        <v>25</v>
      </c>
      <c r="M2974" s="13" t="s">
        <v>26</v>
      </c>
      <c r="N2974" s="13" t="s">
        <v>49</v>
      </c>
      <c r="O2974" s="13" t="s">
        <v>50</v>
      </c>
      <c r="P2974" s="13">
        <v>77070</v>
      </c>
      <c r="Q2974" s="13" t="s">
        <v>51</v>
      </c>
      <c r="R2974" s="13" t="s">
        <v>6196</v>
      </c>
      <c r="S2974" s="13" t="s">
        <v>42</v>
      </c>
      <c r="T2974" s="13" t="s">
        <v>43</v>
      </c>
      <c r="U2974" s="13" t="s">
        <v>6197</v>
      </c>
      <c r="V2974" s="15">
        <v>853.93</v>
      </c>
      <c r="W2974" s="13">
        <v>5</v>
      </c>
      <c r="X2974" s="13">
        <v>0.3</v>
      </c>
      <c r="Y2974" s="15">
        <v>-24.398</v>
      </c>
    </row>
    <row r="2975" spans="1:25" x14ac:dyDescent="0.3">
      <c r="A2975" s="16">
        <v>8962</v>
      </c>
      <c r="B2975" s="16" t="s">
        <v>6193</v>
      </c>
      <c r="C2975" s="21">
        <f>1/COUNTIF(B:B,'Store Data - 2017'!$B2975)</f>
        <v>0.25</v>
      </c>
      <c r="D2975" s="17">
        <v>43064</v>
      </c>
      <c r="E2975" s="17">
        <v>43069</v>
      </c>
      <c r="F2975" s="22" t="str">
        <f>TEXT('Store Data - 2017'!$D2975,"mmmm")</f>
        <v>November</v>
      </c>
      <c r="G2975" s="22" t="str">
        <f>TEXT('Store Data - 2017'!$D2975,"dddd")</f>
        <v>Saturday</v>
      </c>
      <c r="H2975" s="16" t="s">
        <v>22</v>
      </c>
      <c r="I2975" s="16" t="s">
        <v>6194</v>
      </c>
      <c r="J2975" s="16" t="s">
        <v>6195</v>
      </c>
      <c r="K2975" s="21">
        <f>1/COUNTIF(J:J,'Store Data - 2017'!$J2975)</f>
        <v>0.16666666666666666</v>
      </c>
      <c r="L2975" s="16" t="s">
        <v>25</v>
      </c>
      <c r="M2975" s="16" t="s">
        <v>26</v>
      </c>
      <c r="N2975" s="16" t="s">
        <v>49</v>
      </c>
      <c r="O2975" s="16" t="s">
        <v>50</v>
      </c>
      <c r="P2975" s="16">
        <v>77070</v>
      </c>
      <c r="Q2975" s="16" t="s">
        <v>51</v>
      </c>
      <c r="R2975" s="16" t="s">
        <v>5718</v>
      </c>
      <c r="S2975" s="16" t="s">
        <v>31</v>
      </c>
      <c r="T2975" s="16" t="s">
        <v>146</v>
      </c>
      <c r="U2975" s="16" t="s">
        <v>5719</v>
      </c>
      <c r="V2975" s="18">
        <v>18.687999999999999</v>
      </c>
      <c r="W2975" s="16">
        <v>4</v>
      </c>
      <c r="X2975" s="16">
        <v>0.2</v>
      </c>
      <c r="Y2975" s="18">
        <v>3.7376</v>
      </c>
    </row>
    <row r="2976" spans="1:25" x14ac:dyDescent="0.3">
      <c r="A2976" s="13">
        <v>8966</v>
      </c>
      <c r="B2976" s="13" t="s">
        <v>6198</v>
      </c>
      <c r="C2976" s="21">
        <f>1/COUNTIF(B:B,'Store Data - 2017'!$B2976)</f>
        <v>1</v>
      </c>
      <c r="D2976" s="14">
        <v>43045</v>
      </c>
      <c r="E2976" s="14">
        <v>43051</v>
      </c>
      <c r="F2976" s="22" t="str">
        <f>TEXT('Store Data - 2017'!$D2976,"mmmm")</f>
        <v>November</v>
      </c>
      <c r="G2976" s="22" t="str">
        <f>TEXT('Store Data - 2017'!$D2976,"dddd")</f>
        <v>Monday</v>
      </c>
      <c r="H2976" s="13" t="s">
        <v>22</v>
      </c>
      <c r="I2976" s="13" t="s">
        <v>5910</v>
      </c>
      <c r="J2976" s="13" t="s">
        <v>5911</v>
      </c>
      <c r="K2976" s="21">
        <f>1/COUNTIF(J:J,'Store Data - 2017'!$J2976)</f>
        <v>0.33333333333333331</v>
      </c>
      <c r="L2976" s="13" t="s">
        <v>25</v>
      </c>
      <c r="M2976" s="13" t="s">
        <v>26</v>
      </c>
      <c r="N2976" s="13" t="s">
        <v>49</v>
      </c>
      <c r="O2976" s="13" t="s">
        <v>50</v>
      </c>
      <c r="P2976" s="13">
        <v>77070</v>
      </c>
      <c r="Q2976" s="13" t="s">
        <v>51</v>
      </c>
      <c r="R2976" s="13" t="s">
        <v>2165</v>
      </c>
      <c r="S2976" s="13" t="s">
        <v>31</v>
      </c>
      <c r="T2976" s="13" t="s">
        <v>84</v>
      </c>
      <c r="U2976" s="13" t="s">
        <v>2166</v>
      </c>
      <c r="V2976" s="15">
        <v>1.248</v>
      </c>
      <c r="W2976" s="13">
        <v>2</v>
      </c>
      <c r="X2976" s="13">
        <v>0.8</v>
      </c>
      <c r="Y2976" s="15">
        <v>-1.9343999999999999</v>
      </c>
    </row>
    <row r="2977" spans="1:25" x14ac:dyDescent="0.3">
      <c r="A2977" s="16">
        <v>8970</v>
      </c>
      <c r="B2977" s="16" t="s">
        <v>6199</v>
      </c>
      <c r="C2977" s="21">
        <f>1/COUNTIF(B:B,'Store Data - 2017'!$B2977)</f>
        <v>0.5</v>
      </c>
      <c r="D2977" s="17">
        <v>43071</v>
      </c>
      <c r="E2977" s="17">
        <v>43076</v>
      </c>
      <c r="F2977" s="22" t="str">
        <f>TEXT('Store Data - 2017'!$D2977,"mmmm")</f>
        <v>December</v>
      </c>
      <c r="G2977" s="22" t="str">
        <f>TEXT('Store Data - 2017'!$D2977,"dddd")</f>
        <v>Saturday</v>
      </c>
      <c r="H2977" s="16" t="s">
        <v>22</v>
      </c>
      <c r="I2977" s="16" t="s">
        <v>65</v>
      </c>
      <c r="J2977" s="16" t="s">
        <v>66</v>
      </c>
      <c r="K2977" s="21">
        <f>1/COUNTIF(J:J,'Store Data - 2017'!$J2977)</f>
        <v>0.2</v>
      </c>
      <c r="L2977" s="16" t="s">
        <v>57</v>
      </c>
      <c r="M2977" s="16" t="s">
        <v>26</v>
      </c>
      <c r="N2977" s="16" t="s">
        <v>2107</v>
      </c>
      <c r="O2977" s="16" t="s">
        <v>166</v>
      </c>
      <c r="P2977" s="16">
        <v>44107</v>
      </c>
      <c r="Q2977" s="16" t="s">
        <v>40</v>
      </c>
      <c r="R2977" s="16" t="s">
        <v>6200</v>
      </c>
      <c r="S2977" s="16" t="s">
        <v>31</v>
      </c>
      <c r="T2977" s="16" t="s">
        <v>146</v>
      </c>
      <c r="U2977" s="16" t="s">
        <v>6201</v>
      </c>
      <c r="V2977" s="18">
        <v>19.728000000000002</v>
      </c>
      <c r="W2977" s="16">
        <v>9</v>
      </c>
      <c r="X2977" s="16">
        <v>0.2</v>
      </c>
      <c r="Y2977" s="18">
        <v>1.7262</v>
      </c>
    </row>
    <row r="2978" spans="1:25" x14ac:dyDescent="0.3">
      <c r="A2978" s="13">
        <v>8971</v>
      </c>
      <c r="B2978" s="13" t="s">
        <v>6199</v>
      </c>
      <c r="C2978" s="21">
        <f>1/COUNTIF(B:B,'Store Data - 2017'!$B2978)</f>
        <v>0.5</v>
      </c>
      <c r="D2978" s="14">
        <v>43071</v>
      </c>
      <c r="E2978" s="14">
        <v>43076</v>
      </c>
      <c r="F2978" s="22" t="str">
        <f>TEXT('Store Data - 2017'!$D2978,"mmmm")</f>
        <v>December</v>
      </c>
      <c r="G2978" s="22" t="str">
        <f>TEXT('Store Data - 2017'!$D2978,"dddd")</f>
        <v>Saturday</v>
      </c>
      <c r="H2978" s="13" t="s">
        <v>22</v>
      </c>
      <c r="I2978" s="13" t="s">
        <v>65</v>
      </c>
      <c r="J2978" s="13" t="s">
        <v>66</v>
      </c>
      <c r="K2978" s="21">
        <f>1/COUNTIF(J:J,'Store Data - 2017'!$J2978)</f>
        <v>0.2</v>
      </c>
      <c r="L2978" s="13" t="s">
        <v>57</v>
      </c>
      <c r="M2978" s="13" t="s">
        <v>26</v>
      </c>
      <c r="N2978" s="13" t="s">
        <v>2107</v>
      </c>
      <c r="O2978" s="13" t="s">
        <v>166</v>
      </c>
      <c r="P2978" s="13">
        <v>44107</v>
      </c>
      <c r="Q2978" s="13" t="s">
        <v>40</v>
      </c>
      <c r="R2978" s="13" t="s">
        <v>3038</v>
      </c>
      <c r="S2978" s="13" t="s">
        <v>61</v>
      </c>
      <c r="T2978" s="13" t="s">
        <v>62</v>
      </c>
      <c r="U2978" s="13" t="s">
        <v>6202</v>
      </c>
      <c r="V2978" s="15">
        <v>151.18799999999999</v>
      </c>
      <c r="W2978" s="13">
        <v>2</v>
      </c>
      <c r="X2978" s="13">
        <v>0.4</v>
      </c>
      <c r="Y2978" s="15">
        <v>-25.198</v>
      </c>
    </row>
    <row r="2979" spans="1:25" x14ac:dyDescent="0.3">
      <c r="A2979" s="16">
        <v>8972</v>
      </c>
      <c r="B2979" s="16" t="s">
        <v>6203</v>
      </c>
      <c r="C2979" s="21">
        <f>1/COUNTIF(B:B,'Store Data - 2017'!$B2979)</f>
        <v>1</v>
      </c>
      <c r="D2979" s="17">
        <v>42818</v>
      </c>
      <c r="E2979" s="17">
        <v>42822</v>
      </c>
      <c r="F2979" s="22" t="str">
        <f>TEXT('Store Data - 2017'!$D2979,"mmmm")</f>
        <v>March</v>
      </c>
      <c r="G2979" s="22" t="str">
        <f>TEXT('Store Data - 2017'!$D2979,"dddd")</f>
        <v>Friday</v>
      </c>
      <c r="H2979" s="16" t="s">
        <v>22</v>
      </c>
      <c r="I2979" s="16" t="s">
        <v>2278</v>
      </c>
      <c r="J2979" s="16" t="s">
        <v>2279</v>
      </c>
      <c r="K2979" s="21">
        <f>1/COUNTIF(J:J,'Store Data - 2017'!$J2979)</f>
        <v>0.2</v>
      </c>
      <c r="L2979" s="16" t="s">
        <v>25</v>
      </c>
      <c r="M2979" s="16" t="s">
        <v>26</v>
      </c>
      <c r="N2979" s="16" t="s">
        <v>126</v>
      </c>
      <c r="O2979" s="16" t="s">
        <v>127</v>
      </c>
      <c r="P2979" s="16">
        <v>10011</v>
      </c>
      <c r="Q2979" s="16" t="s">
        <v>40</v>
      </c>
      <c r="R2979" s="16" t="s">
        <v>912</v>
      </c>
      <c r="S2979" s="16" t="s">
        <v>42</v>
      </c>
      <c r="T2979" s="16" t="s">
        <v>43</v>
      </c>
      <c r="U2979" s="16" t="s">
        <v>913</v>
      </c>
      <c r="V2979" s="18">
        <v>271.76400000000001</v>
      </c>
      <c r="W2979" s="16">
        <v>2</v>
      </c>
      <c r="X2979" s="16">
        <v>0.1</v>
      </c>
      <c r="Y2979" s="18">
        <v>60.392000000000003</v>
      </c>
    </row>
    <row r="2980" spans="1:25" x14ac:dyDescent="0.3">
      <c r="A2980" s="13">
        <v>8974</v>
      </c>
      <c r="B2980" s="13" t="s">
        <v>6204</v>
      </c>
      <c r="C2980" s="21">
        <f>1/COUNTIF(B:B,'Store Data - 2017'!$B2980)</f>
        <v>1</v>
      </c>
      <c r="D2980" s="14">
        <v>42850</v>
      </c>
      <c r="E2980" s="14">
        <v>42852</v>
      </c>
      <c r="F2980" s="22" t="str">
        <f>TEXT('Store Data - 2017'!$D2980,"mmmm")</f>
        <v>April</v>
      </c>
      <c r="G2980" s="22" t="str">
        <f>TEXT('Store Data - 2017'!$D2980,"dddd")</f>
        <v>Tuesday</v>
      </c>
      <c r="H2980" s="13" t="s">
        <v>35</v>
      </c>
      <c r="I2980" s="13" t="s">
        <v>2771</v>
      </c>
      <c r="J2980" s="13" t="s">
        <v>2772</v>
      </c>
      <c r="K2980" s="21">
        <f>1/COUNTIF(J:J,'Store Data - 2017'!$J2980)</f>
        <v>0.1111111111111111</v>
      </c>
      <c r="L2980" s="13" t="s">
        <v>25</v>
      </c>
      <c r="M2980" s="13" t="s">
        <v>26</v>
      </c>
      <c r="N2980" s="13" t="s">
        <v>452</v>
      </c>
      <c r="O2980" s="13" t="s">
        <v>134</v>
      </c>
      <c r="P2980" s="13">
        <v>90008</v>
      </c>
      <c r="Q2980" s="13" t="s">
        <v>120</v>
      </c>
      <c r="R2980" s="13" t="s">
        <v>1067</v>
      </c>
      <c r="S2980" s="13" t="s">
        <v>42</v>
      </c>
      <c r="T2980" s="13" t="s">
        <v>425</v>
      </c>
      <c r="U2980" s="13" t="s">
        <v>1068</v>
      </c>
      <c r="V2980" s="15">
        <v>344.98099999999999</v>
      </c>
      <c r="W2980" s="13">
        <v>7</v>
      </c>
      <c r="X2980" s="13">
        <v>0.15</v>
      </c>
      <c r="Y2980" s="15">
        <v>28.4102</v>
      </c>
    </row>
    <row r="2981" spans="1:25" x14ac:dyDescent="0.3">
      <c r="A2981" s="16">
        <v>8975</v>
      </c>
      <c r="B2981" s="16" t="s">
        <v>6205</v>
      </c>
      <c r="C2981" s="21">
        <f>1/COUNTIF(B:B,'Store Data - 2017'!$B2981)</f>
        <v>0.25</v>
      </c>
      <c r="D2981" s="17">
        <v>43062</v>
      </c>
      <c r="E2981" s="17">
        <v>43065</v>
      </c>
      <c r="F2981" s="22" t="str">
        <f>TEXT('Store Data - 2017'!$D2981,"mmmm")</f>
        <v>November</v>
      </c>
      <c r="G2981" s="22" t="str">
        <f>TEXT('Store Data - 2017'!$D2981,"dddd")</f>
        <v>Thursday</v>
      </c>
      <c r="H2981" s="16" t="s">
        <v>80</v>
      </c>
      <c r="I2981" s="16" t="s">
        <v>5477</v>
      </c>
      <c r="J2981" s="16" t="s">
        <v>5478</v>
      </c>
      <c r="K2981" s="21">
        <f>1/COUNTIF(J:J,'Store Data - 2017'!$J2981)</f>
        <v>0.2</v>
      </c>
      <c r="L2981" s="16" t="s">
        <v>57</v>
      </c>
      <c r="M2981" s="16" t="s">
        <v>26</v>
      </c>
      <c r="N2981" s="16" t="s">
        <v>220</v>
      </c>
      <c r="O2981" s="16" t="s">
        <v>50</v>
      </c>
      <c r="P2981" s="16">
        <v>75220</v>
      </c>
      <c r="Q2981" s="16" t="s">
        <v>51</v>
      </c>
      <c r="R2981" s="16" t="s">
        <v>6206</v>
      </c>
      <c r="S2981" s="16" t="s">
        <v>31</v>
      </c>
      <c r="T2981" s="16" t="s">
        <v>32</v>
      </c>
      <c r="U2981" s="16" t="s">
        <v>6207</v>
      </c>
      <c r="V2981" s="18">
        <v>36.287999999999997</v>
      </c>
      <c r="W2981" s="16">
        <v>7</v>
      </c>
      <c r="X2981" s="16">
        <v>0.2</v>
      </c>
      <c r="Y2981" s="18">
        <v>12.700799999999999</v>
      </c>
    </row>
    <row r="2982" spans="1:25" x14ac:dyDescent="0.3">
      <c r="A2982" s="13">
        <v>8976</v>
      </c>
      <c r="B2982" s="13" t="s">
        <v>6205</v>
      </c>
      <c r="C2982" s="21">
        <f>1/COUNTIF(B:B,'Store Data - 2017'!$B2982)</f>
        <v>0.25</v>
      </c>
      <c r="D2982" s="14">
        <v>43062</v>
      </c>
      <c r="E2982" s="14">
        <v>43065</v>
      </c>
      <c r="F2982" s="22" t="str">
        <f>TEXT('Store Data - 2017'!$D2982,"mmmm")</f>
        <v>November</v>
      </c>
      <c r="G2982" s="22" t="str">
        <f>TEXT('Store Data - 2017'!$D2982,"dddd")</f>
        <v>Thursday</v>
      </c>
      <c r="H2982" s="13" t="s">
        <v>80</v>
      </c>
      <c r="I2982" s="13" t="s">
        <v>5477</v>
      </c>
      <c r="J2982" s="13" t="s">
        <v>5478</v>
      </c>
      <c r="K2982" s="21">
        <f>1/COUNTIF(J:J,'Store Data - 2017'!$J2982)</f>
        <v>0.2</v>
      </c>
      <c r="L2982" s="13" t="s">
        <v>57</v>
      </c>
      <c r="M2982" s="13" t="s">
        <v>26</v>
      </c>
      <c r="N2982" s="13" t="s">
        <v>220</v>
      </c>
      <c r="O2982" s="13" t="s">
        <v>50</v>
      </c>
      <c r="P2982" s="13">
        <v>75220</v>
      </c>
      <c r="Q2982" s="13" t="s">
        <v>51</v>
      </c>
      <c r="R2982" s="13" t="s">
        <v>4141</v>
      </c>
      <c r="S2982" s="13" t="s">
        <v>31</v>
      </c>
      <c r="T2982" s="13" t="s">
        <v>32</v>
      </c>
      <c r="U2982" s="13" t="s">
        <v>4142</v>
      </c>
      <c r="V2982" s="15">
        <v>78.304000000000002</v>
      </c>
      <c r="W2982" s="13">
        <v>2</v>
      </c>
      <c r="X2982" s="13">
        <v>0.2</v>
      </c>
      <c r="Y2982" s="15">
        <v>29.364000000000001</v>
      </c>
    </row>
    <row r="2983" spans="1:25" x14ac:dyDescent="0.3">
      <c r="A2983" s="16">
        <v>8977</v>
      </c>
      <c r="B2983" s="16" t="s">
        <v>6205</v>
      </c>
      <c r="C2983" s="21">
        <f>1/COUNTIF(B:B,'Store Data - 2017'!$B2983)</f>
        <v>0.25</v>
      </c>
      <c r="D2983" s="17">
        <v>43062</v>
      </c>
      <c r="E2983" s="17">
        <v>43065</v>
      </c>
      <c r="F2983" s="22" t="str">
        <f>TEXT('Store Data - 2017'!$D2983,"mmmm")</f>
        <v>November</v>
      </c>
      <c r="G2983" s="22" t="str">
        <f>TEXT('Store Data - 2017'!$D2983,"dddd")</f>
        <v>Thursday</v>
      </c>
      <c r="H2983" s="16" t="s">
        <v>80</v>
      </c>
      <c r="I2983" s="16" t="s">
        <v>5477</v>
      </c>
      <c r="J2983" s="16" t="s">
        <v>5478</v>
      </c>
      <c r="K2983" s="21">
        <f>1/COUNTIF(J:J,'Store Data - 2017'!$J2983)</f>
        <v>0.2</v>
      </c>
      <c r="L2983" s="16" t="s">
        <v>57</v>
      </c>
      <c r="M2983" s="16" t="s">
        <v>26</v>
      </c>
      <c r="N2983" s="16" t="s">
        <v>220</v>
      </c>
      <c r="O2983" s="16" t="s">
        <v>50</v>
      </c>
      <c r="P2983" s="16">
        <v>75220</v>
      </c>
      <c r="Q2983" s="16" t="s">
        <v>51</v>
      </c>
      <c r="R2983" s="16" t="s">
        <v>4306</v>
      </c>
      <c r="S2983" s="16" t="s">
        <v>42</v>
      </c>
      <c r="T2983" s="16" t="s">
        <v>251</v>
      </c>
      <c r="U2983" s="16" t="s">
        <v>4307</v>
      </c>
      <c r="V2983" s="18">
        <v>127.785</v>
      </c>
      <c r="W2983" s="16">
        <v>1</v>
      </c>
      <c r="X2983" s="16">
        <v>0.3</v>
      </c>
      <c r="Y2983" s="18">
        <v>-31.0335</v>
      </c>
    </row>
    <row r="2984" spans="1:25" x14ac:dyDescent="0.3">
      <c r="A2984" s="13">
        <v>8978</v>
      </c>
      <c r="B2984" s="13" t="s">
        <v>6205</v>
      </c>
      <c r="C2984" s="21">
        <f>1/COUNTIF(B:B,'Store Data - 2017'!$B2984)</f>
        <v>0.25</v>
      </c>
      <c r="D2984" s="14">
        <v>43062</v>
      </c>
      <c r="E2984" s="14">
        <v>43065</v>
      </c>
      <c r="F2984" s="22" t="str">
        <f>TEXT('Store Data - 2017'!$D2984,"mmmm")</f>
        <v>November</v>
      </c>
      <c r="G2984" s="22" t="str">
        <f>TEXT('Store Data - 2017'!$D2984,"dddd")</f>
        <v>Thursday</v>
      </c>
      <c r="H2984" s="13" t="s">
        <v>80</v>
      </c>
      <c r="I2984" s="13" t="s">
        <v>5477</v>
      </c>
      <c r="J2984" s="13" t="s">
        <v>5478</v>
      </c>
      <c r="K2984" s="21">
        <f>1/COUNTIF(J:J,'Store Data - 2017'!$J2984)</f>
        <v>0.2</v>
      </c>
      <c r="L2984" s="13" t="s">
        <v>57</v>
      </c>
      <c r="M2984" s="13" t="s">
        <v>26</v>
      </c>
      <c r="N2984" s="13" t="s">
        <v>220</v>
      </c>
      <c r="O2984" s="13" t="s">
        <v>50</v>
      </c>
      <c r="P2984" s="13">
        <v>75220</v>
      </c>
      <c r="Q2984" s="13" t="s">
        <v>51</v>
      </c>
      <c r="R2984" s="13" t="s">
        <v>4428</v>
      </c>
      <c r="S2984" s="13" t="s">
        <v>31</v>
      </c>
      <c r="T2984" s="13" t="s">
        <v>84</v>
      </c>
      <c r="U2984" s="13" t="s">
        <v>4429</v>
      </c>
      <c r="V2984" s="15">
        <v>6.1040000000000001</v>
      </c>
      <c r="W2984" s="13">
        <v>2</v>
      </c>
      <c r="X2984" s="13">
        <v>0.8</v>
      </c>
      <c r="Y2984" s="15">
        <v>-9.1560000000000006</v>
      </c>
    </row>
    <row r="2985" spans="1:25" x14ac:dyDescent="0.3">
      <c r="A2985" s="16">
        <v>8992</v>
      </c>
      <c r="B2985" s="16" t="s">
        <v>6208</v>
      </c>
      <c r="C2985" s="21">
        <f>1/COUNTIF(B:B,'Store Data - 2017'!$B2985)</f>
        <v>1</v>
      </c>
      <c r="D2985" s="17">
        <v>43009</v>
      </c>
      <c r="E2985" s="17">
        <v>43014</v>
      </c>
      <c r="F2985" s="22" t="str">
        <f>TEXT('Store Data - 2017'!$D2985,"mmmm")</f>
        <v>October</v>
      </c>
      <c r="G2985" s="22" t="str">
        <f>TEXT('Store Data - 2017'!$D2985,"dddd")</f>
        <v>Sunday</v>
      </c>
      <c r="H2985" s="16" t="s">
        <v>22</v>
      </c>
      <c r="I2985" s="16" t="s">
        <v>6209</v>
      </c>
      <c r="J2985" s="16" t="s">
        <v>6210</v>
      </c>
      <c r="K2985" s="21">
        <f>1/COUNTIF(J:J,'Store Data - 2017'!$J2985)</f>
        <v>1</v>
      </c>
      <c r="L2985" s="16" t="s">
        <v>48</v>
      </c>
      <c r="M2985" s="16" t="s">
        <v>26</v>
      </c>
      <c r="N2985" s="16" t="s">
        <v>133</v>
      </c>
      <c r="O2985" s="16" t="s">
        <v>134</v>
      </c>
      <c r="P2985" s="16">
        <v>94110</v>
      </c>
      <c r="Q2985" s="16" t="s">
        <v>120</v>
      </c>
      <c r="R2985" s="16" t="s">
        <v>4647</v>
      </c>
      <c r="S2985" s="16" t="s">
        <v>61</v>
      </c>
      <c r="T2985" s="16" t="s">
        <v>110</v>
      </c>
      <c r="U2985" s="16" t="s">
        <v>4648</v>
      </c>
      <c r="V2985" s="18">
        <v>104.75</v>
      </c>
      <c r="W2985" s="16">
        <v>5</v>
      </c>
      <c r="X2985" s="16">
        <v>0</v>
      </c>
      <c r="Y2985" s="18">
        <v>21.997499999999999</v>
      </c>
    </row>
    <row r="2986" spans="1:25" x14ac:dyDescent="0.3">
      <c r="A2986" s="13">
        <v>8993</v>
      </c>
      <c r="B2986" s="13" t="s">
        <v>6211</v>
      </c>
      <c r="C2986" s="21">
        <f>1/COUNTIF(B:B,'Store Data - 2017'!$B2986)</f>
        <v>0.5</v>
      </c>
      <c r="D2986" s="14">
        <v>43024</v>
      </c>
      <c r="E2986" s="14">
        <v>43029</v>
      </c>
      <c r="F2986" s="22" t="str">
        <f>TEXT('Store Data - 2017'!$D2986,"mmmm")</f>
        <v>October</v>
      </c>
      <c r="G2986" s="22" t="str">
        <f>TEXT('Store Data - 2017'!$D2986,"dddd")</f>
        <v>Monday</v>
      </c>
      <c r="H2986" s="13" t="s">
        <v>22</v>
      </c>
      <c r="I2986" s="13" t="s">
        <v>6212</v>
      </c>
      <c r="J2986" s="13" t="s">
        <v>6213</v>
      </c>
      <c r="K2986" s="21">
        <f>1/COUNTIF(J:J,'Store Data - 2017'!$J2986)</f>
        <v>0.5</v>
      </c>
      <c r="L2986" s="13" t="s">
        <v>57</v>
      </c>
      <c r="M2986" s="13" t="s">
        <v>26</v>
      </c>
      <c r="N2986" s="13" t="s">
        <v>100</v>
      </c>
      <c r="O2986" s="13" t="s">
        <v>227</v>
      </c>
      <c r="P2986" s="13">
        <v>38401</v>
      </c>
      <c r="Q2986" s="13" t="s">
        <v>29</v>
      </c>
      <c r="R2986" s="13" t="s">
        <v>141</v>
      </c>
      <c r="S2986" s="13" t="s">
        <v>61</v>
      </c>
      <c r="T2986" s="13" t="s">
        <v>110</v>
      </c>
      <c r="U2986" s="13" t="s">
        <v>142</v>
      </c>
      <c r="V2986" s="15">
        <v>18.527999999999999</v>
      </c>
      <c r="W2986" s="13">
        <v>2</v>
      </c>
      <c r="X2986" s="13">
        <v>0.2</v>
      </c>
      <c r="Y2986" s="15">
        <v>4.4004000000000003</v>
      </c>
    </row>
    <row r="2987" spans="1:25" x14ac:dyDescent="0.3">
      <c r="A2987" s="16">
        <v>8994</v>
      </c>
      <c r="B2987" s="16" t="s">
        <v>6211</v>
      </c>
      <c r="C2987" s="21">
        <f>1/COUNTIF(B:B,'Store Data - 2017'!$B2987)</f>
        <v>0.5</v>
      </c>
      <c r="D2987" s="17">
        <v>43024</v>
      </c>
      <c r="E2987" s="17">
        <v>43029</v>
      </c>
      <c r="F2987" s="22" t="str">
        <f>TEXT('Store Data - 2017'!$D2987,"mmmm")</f>
        <v>October</v>
      </c>
      <c r="G2987" s="22" t="str">
        <f>TEXT('Store Data - 2017'!$D2987,"dddd")</f>
        <v>Monday</v>
      </c>
      <c r="H2987" s="16" t="s">
        <v>22</v>
      </c>
      <c r="I2987" s="16" t="s">
        <v>6212</v>
      </c>
      <c r="J2987" s="16" t="s">
        <v>6213</v>
      </c>
      <c r="K2987" s="21">
        <f>1/COUNTIF(J:J,'Store Data - 2017'!$J2987)</f>
        <v>0.5</v>
      </c>
      <c r="L2987" s="16" t="s">
        <v>57</v>
      </c>
      <c r="M2987" s="16" t="s">
        <v>26</v>
      </c>
      <c r="N2987" s="16" t="s">
        <v>100</v>
      </c>
      <c r="O2987" s="16" t="s">
        <v>227</v>
      </c>
      <c r="P2987" s="16">
        <v>38401</v>
      </c>
      <c r="Q2987" s="16" t="s">
        <v>29</v>
      </c>
      <c r="R2987" s="16" t="s">
        <v>2318</v>
      </c>
      <c r="S2987" s="16" t="s">
        <v>42</v>
      </c>
      <c r="T2987" s="16" t="s">
        <v>251</v>
      </c>
      <c r="U2987" s="16" t="s">
        <v>2319</v>
      </c>
      <c r="V2987" s="18">
        <v>1875.258</v>
      </c>
      <c r="W2987" s="16">
        <v>7</v>
      </c>
      <c r="X2987" s="16">
        <v>0.4</v>
      </c>
      <c r="Y2987" s="18">
        <v>-968.88329999999996</v>
      </c>
    </row>
    <row r="2988" spans="1:25" x14ac:dyDescent="0.3">
      <c r="A2988" s="13">
        <v>8997</v>
      </c>
      <c r="B2988" s="13" t="s">
        <v>6214</v>
      </c>
      <c r="C2988" s="21">
        <f>1/COUNTIF(B:B,'Store Data - 2017'!$B2988)</f>
        <v>1</v>
      </c>
      <c r="D2988" s="14">
        <v>43050</v>
      </c>
      <c r="E2988" s="14">
        <v>43052</v>
      </c>
      <c r="F2988" s="22" t="str">
        <f>TEXT('Store Data - 2017'!$D2988,"mmmm")</f>
        <v>November</v>
      </c>
      <c r="G2988" s="22" t="str">
        <f>TEXT('Store Data - 2017'!$D2988,"dddd")</f>
        <v>Saturday</v>
      </c>
      <c r="H2988" s="13" t="s">
        <v>80</v>
      </c>
      <c r="I2988" s="13" t="s">
        <v>4203</v>
      </c>
      <c r="J2988" s="13" t="s">
        <v>4204</v>
      </c>
      <c r="K2988" s="21">
        <f>1/COUNTIF(J:J,'Store Data - 2017'!$J2988)</f>
        <v>0.14285714285714285</v>
      </c>
      <c r="L2988" s="13" t="s">
        <v>25</v>
      </c>
      <c r="M2988" s="13" t="s">
        <v>26</v>
      </c>
      <c r="N2988" s="13" t="s">
        <v>220</v>
      </c>
      <c r="O2988" s="13" t="s">
        <v>50</v>
      </c>
      <c r="P2988" s="13">
        <v>75081</v>
      </c>
      <c r="Q2988" s="13" t="s">
        <v>51</v>
      </c>
      <c r="R2988" s="13" t="s">
        <v>3038</v>
      </c>
      <c r="S2988" s="13" t="s">
        <v>61</v>
      </c>
      <c r="T2988" s="13" t="s">
        <v>62</v>
      </c>
      <c r="U2988" s="13" t="s">
        <v>3039</v>
      </c>
      <c r="V2988" s="15">
        <v>35.183999999999997</v>
      </c>
      <c r="W2988" s="13">
        <v>2</v>
      </c>
      <c r="X2988" s="13">
        <v>0.2</v>
      </c>
      <c r="Y2988" s="15">
        <v>12.314399999999999</v>
      </c>
    </row>
    <row r="2989" spans="1:25" x14ac:dyDescent="0.3">
      <c r="A2989" s="16">
        <v>8998</v>
      </c>
      <c r="B2989" s="16" t="s">
        <v>6215</v>
      </c>
      <c r="C2989" s="21">
        <f>1/COUNTIF(B:B,'Store Data - 2017'!$B2989)</f>
        <v>0.5</v>
      </c>
      <c r="D2989" s="17">
        <v>42814</v>
      </c>
      <c r="E2989" s="17">
        <v>42814</v>
      </c>
      <c r="F2989" s="22" t="str">
        <f>TEXT('Store Data - 2017'!$D2989,"mmmm")</f>
        <v>March</v>
      </c>
      <c r="G2989" s="22" t="str">
        <f>TEXT('Store Data - 2017'!$D2989,"dddd")</f>
        <v>Monday</v>
      </c>
      <c r="H2989" s="16" t="s">
        <v>760</v>
      </c>
      <c r="I2989" s="16" t="s">
        <v>3565</v>
      </c>
      <c r="J2989" s="16" t="s">
        <v>3566</v>
      </c>
      <c r="K2989" s="21">
        <f>1/COUNTIF(J:J,'Store Data - 2017'!$J2989)</f>
        <v>0.14285714285714285</v>
      </c>
      <c r="L2989" s="16" t="s">
        <v>25</v>
      </c>
      <c r="M2989" s="16" t="s">
        <v>26</v>
      </c>
      <c r="N2989" s="16" t="s">
        <v>49</v>
      </c>
      <c r="O2989" s="16" t="s">
        <v>50</v>
      </c>
      <c r="P2989" s="16">
        <v>77041</v>
      </c>
      <c r="Q2989" s="16" t="s">
        <v>51</v>
      </c>
      <c r="R2989" s="16" t="s">
        <v>727</v>
      </c>
      <c r="S2989" s="16" t="s">
        <v>31</v>
      </c>
      <c r="T2989" s="16" t="s">
        <v>32</v>
      </c>
      <c r="U2989" s="16" t="s">
        <v>53</v>
      </c>
      <c r="V2989" s="18">
        <v>56.704000000000001</v>
      </c>
      <c r="W2989" s="16">
        <v>2</v>
      </c>
      <c r="X2989" s="16">
        <v>0.2</v>
      </c>
      <c r="Y2989" s="18">
        <v>19.137599999999999</v>
      </c>
    </row>
    <row r="2990" spans="1:25" x14ac:dyDescent="0.3">
      <c r="A2990" s="13">
        <v>8999</v>
      </c>
      <c r="B2990" s="13" t="s">
        <v>6215</v>
      </c>
      <c r="C2990" s="21">
        <f>1/COUNTIF(B:B,'Store Data - 2017'!$B2990)</f>
        <v>0.5</v>
      </c>
      <c r="D2990" s="14">
        <v>42814</v>
      </c>
      <c r="E2990" s="14">
        <v>42814</v>
      </c>
      <c r="F2990" s="22" t="str">
        <f>TEXT('Store Data - 2017'!$D2990,"mmmm")</f>
        <v>March</v>
      </c>
      <c r="G2990" s="22" t="str">
        <f>TEXT('Store Data - 2017'!$D2990,"dddd")</f>
        <v>Monday</v>
      </c>
      <c r="H2990" s="13" t="s">
        <v>760</v>
      </c>
      <c r="I2990" s="13" t="s">
        <v>3565</v>
      </c>
      <c r="J2990" s="13" t="s">
        <v>3566</v>
      </c>
      <c r="K2990" s="21">
        <f>1/COUNTIF(J:J,'Store Data - 2017'!$J2990)</f>
        <v>0.14285714285714285</v>
      </c>
      <c r="L2990" s="13" t="s">
        <v>25</v>
      </c>
      <c r="M2990" s="13" t="s">
        <v>26</v>
      </c>
      <c r="N2990" s="13" t="s">
        <v>49</v>
      </c>
      <c r="O2990" s="13" t="s">
        <v>50</v>
      </c>
      <c r="P2990" s="13">
        <v>77041</v>
      </c>
      <c r="Q2990" s="13" t="s">
        <v>51</v>
      </c>
      <c r="R2990" s="13" t="s">
        <v>169</v>
      </c>
      <c r="S2990" s="13" t="s">
        <v>31</v>
      </c>
      <c r="T2990" s="13" t="s">
        <v>32</v>
      </c>
      <c r="U2990" s="13" t="s">
        <v>170</v>
      </c>
      <c r="V2990" s="15">
        <v>274.06400000000002</v>
      </c>
      <c r="W2990" s="13">
        <v>7</v>
      </c>
      <c r="X2990" s="13">
        <v>0.2</v>
      </c>
      <c r="Y2990" s="15">
        <v>102.774</v>
      </c>
    </row>
    <row r="2991" spans="1:25" x14ac:dyDescent="0.3">
      <c r="A2991" s="16">
        <v>9000</v>
      </c>
      <c r="B2991" s="16" t="s">
        <v>6216</v>
      </c>
      <c r="C2991" s="21">
        <f>1/COUNTIF(B:B,'Store Data - 2017'!$B2991)</f>
        <v>1</v>
      </c>
      <c r="D2991" s="17">
        <v>42868</v>
      </c>
      <c r="E2991" s="17">
        <v>42872</v>
      </c>
      <c r="F2991" s="22" t="str">
        <f>TEXT('Store Data - 2017'!$D2991,"mmmm")</f>
        <v>May</v>
      </c>
      <c r="G2991" s="22" t="str">
        <f>TEXT('Store Data - 2017'!$D2991,"dddd")</f>
        <v>Saturday</v>
      </c>
      <c r="H2991" s="16" t="s">
        <v>22</v>
      </c>
      <c r="I2991" s="16" t="s">
        <v>1297</v>
      </c>
      <c r="J2991" s="16" t="s">
        <v>1298</v>
      </c>
      <c r="K2991" s="21">
        <f>1/COUNTIF(J:J,'Store Data - 2017'!$J2991)</f>
        <v>5.2631578947368418E-2</v>
      </c>
      <c r="L2991" s="16" t="s">
        <v>48</v>
      </c>
      <c r="M2991" s="16" t="s">
        <v>26</v>
      </c>
      <c r="N2991" s="16" t="s">
        <v>38</v>
      </c>
      <c r="O2991" s="16" t="s">
        <v>39</v>
      </c>
      <c r="P2991" s="16">
        <v>19140</v>
      </c>
      <c r="Q2991" s="16" t="s">
        <v>40</v>
      </c>
      <c r="R2991" s="16" t="s">
        <v>4190</v>
      </c>
      <c r="S2991" s="16" t="s">
        <v>42</v>
      </c>
      <c r="T2991" s="16" t="s">
        <v>43</v>
      </c>
      <c r="U2991" s="16" t="s">
        <v>4191</v>
      </c>
      <c r="V2991" s="18">
        <v>458.43</v>
      </c>
      <c r="W2991" s="16">
        <v>5</v>
      </c>
      <c r="X2991" s="16">
        <v>0.3</v>
      </c>
      <c r="Y2991" s="18">
        <v>-124.431</v>
      </c>
    </row>
    <row r="2992" spans="1:25" x14ac:dyDescent="0.3">
      <c r="A2992" s="13">
        <v>9006</v>
      </c>
      <c r="B2992" s="13" t="s">
        <v>6217</v>
      </c>
      <c r="C2992" s="21">
        <f>1/COUNTIF(B:B,'Store Data - 2017'!$B2992)</f>
        <v>0.25</v>
      </c>
      <c r="D2992" s="14">
        <v>43057</v>
      </c>
      <c r="E2992" s="14">
        <v>43057</v>
      </c>
      <c r="F2992" s="22" t="str">
        <f>TEXT('Store Data - 2017'!$D2992,"mmmm")</f>
        <v>November</v>
      </c>
      <c r="G2992" s="22" t="str">
        <f>TEXT('Store Data - 2017'!$D2992,"dddd")</f>
        <v>Saturday</v>
      </c>
      <c r="H2992" s="13" t="s">
        <v>760</v>
      </c>
      <c r="I2992" s="13" t="s">
        <v>6218</v>
      </c>
      <c r="J2992" s="13" t="s">
        <v>6219</v>
      </c>
      <c r="K2992" s="21">
        <f>1/COUNTIF(J:J,'Store Data - 2017'!$J2992)</f>
        <v>0.125</v>
      </c>
      <c r="L2992" s="13" t="s">
        <v>57</v>
      </c>
      <c r="M2992" s="13" t="s">
        <v>26</v>
      </c>
      <c r="N2992" s="13" t="s">
        <v>1018</v>
      </c>
      <c r="O2992" s="13" t="s">
        <v>840</v>
      </c>
      <c r="P2992" s="13">
        <v>53209</v>
      </c>
      <c r="Q2992" s="13" t="s">
        <v>51</v>
      </c>
      <c r="R2992" s="13" t="s">
        <v>5963</v>
      </c>
      <c r="S2992" s="13" t="s">
        <v>31</v>
      </c>
      <c r="T2992" s="13" t="s">
        <v>70</v>
      </c>
      <c r="U2992" s="13" t="s">
        <v>5964</v>
      </c>
      <c r="V2992" s="15">
        <v>92.52</v>
      </c>
      <c r="W2992" s="13">
        <v>6</v>
      </c>
      <c r="X2992" s="13">
        <v>0</v>
      </c>
      <c r="Y2992" s="15">
        <v>24.980399999999999</v>
      </c>
    </row>
    <row r="2993" spans="1:25" x14ac:dyDescent="0.3">
      <c r="A2993" s="16">
        <v>9007</v>
      </c>
      <c r="B2993" s="16" t="s">
        <v>6217</v>
      </c>
      <c r="C2993" s="21">
        <f>1/COUNTIF(B:B,'Store Data - 2017'!$B2993)</f>
        <v>0.25</v>
      </c>
      <c r="D2993" s="17">
        <v>43057</v>
      </c>
      <c r="E2993" s="17">
        <v>43057</v>
      </c>
      <c r="F2993" s="22" t="str">
        <f>TEXT('Store Data - 2017'!$D2993,"mmmm")</f>
        <v>November</v>
      </c>
      <c r="G2993" s="22" t="str">
        <f>TEXT('Store Data - 2017'!$D2993,"dddd")</f>
        <v>Saturday</v>
      </c>
      <c r="H2993" s="16" t="s">
        <v>760</v>
      </c>
      <c r="I2993" s="16" t="s">
        <v>6218</v>
      </c>
      <c r="J2993" s="16" t="s">
        <v>6219</v>
      </c>
      <c r="K2993" s="21">
        <f>1/COUNTIF(J:J,'Store Data - 2017'!$J2993)</f>
        <v>0.125</v>
      </c>
      <c r="L2993" s="16" t="s">
        <v>57</v>
      </c>
      <c r="M2993" s="16" t="s">
        <v>26</v>
      </c>
      <c r="N2993" s="16" t="s">
        <v>1018</v>
      </c>
      <c r="O2993" s="16" t="s">
        <v>840</v>
      </c>
      <c r="P2993" s="16">
        <v>53209</v>
      </c>
      <c r="Q2993" s="16" t="s">
        <v>51</v>
      </c>
      <c r="R2993" s="16" t="s">
        <v>4893</v>
      </c>
      <c r="S2993" s="16" t="s">
        <v>31</v>
      </c>
      <c r="T2993" s="16" t="s">
        <v>70</v>
      </c>
      <c r="U2993" s="16" t="s">
        <v>4894</v>
      </c>
      <c r="V2993" s="18">
        <v>37.76</v>
      </c>
      <c r="W2993" s="16">
        <v>1</v>
      </c>
      <c r="X2993" s="16">
        <v>0</v>
      </c>
      <c r="Y2993" s="18">
        <v>10.572800000000001</v>
      </c>
    </row>
    <row r="2994" spans="1:25" x14ac:dyDescent="0.3">
      <c r="A2994" s="13">
        <v>9008</v>
      </c>
      <c r="B2994" s="13" t="s">
        <v>6217</v>
      </c>
      <c r="C2994" s="21">
        <f>1/COUNTIF(B:B,'Store Data - 2017'!$B2994)</f>
        <v>0.25</v>
      </c>
      <c r="D2994" s="14">
        <v>43057</v>
      </c>
      <c r="E2994" s="14">
        <v>43057</v>
      </c>
      <c r="F2994" s="22" t="str">
        <f>TEXT('Store Data - 2017'!$D2994,"mmmm")</f>
        <v>November</v>
      </c>
      <c r="G2994" s="22" t="str">
        <f>TEXT('Store Data - 2017'!$D2994,"dddd")</f>
        <v>Saturday</v>
      </c>
      <c r="H2994" s="13" t="s">
        <v>760</v>
      </c>
      <c r="I2994" s="13" t="s">
        <v>6218</v>
      </c>
      <c r="J2994" s="13" t="s">
        <v>6219</v>
      </c>
      <c r="K2994" s="21">
        <f>1/COUNTIF(J:J,'Store Data - 2017'!$J2994)</f>
        <v>0.125</v>
      </c>
      <c r="L2994" s="13" t="s">
        <v>57</v>
      </c>
      <c r="M2994" s="13" t="s">
        <v>26</v>
      </c>
      <c r="N2994" s="13" t="s">
        <v>1018</v>
      </c>
      <c r="O2994" s="13" t="s">
        <v>840</v>
      </c>
      <c r="P2994" s="13">
        <v>53209</v>
      </c>
      <c r="Q2994" s="13" t="s">
        <v>51</v>
      </c>
      <c r="R2994" s="13" t="s">
        <v>6220</v>
      </c>
      <c r="S2994" s="13" t="s">
        <v>31</v>
      </c>
      <c r="T2994" s="13" t="s">
        <v>113</v>
      </c>
      <c r="U2994" s="13" t="s">
        <v>6221</v>
      </c>
      <c r="V2994" s="15">
        <v>7.38</v>
      </c>
      <c r="W2994" s="13">
        <v>2</v>
      </c>
      <c r="X2994" s="13">
        <v>0</v>
      </c>
      <c r="Y2994" s="15">
        <v>3.4685999999999999</v>
      </c>
    </row>
    <row r="2995" spans="1:25" x14ac:dyDescent="0.3">
      <c r="A2995" s="16">
        <v>9009</v>
      </c>
      <c r="B2995" s="16" t="s">
        <v>6217</v>
      </c>
      <c r="C2995" s="21">
        <f>1/COUNTIF(B:B,'Store Data - 2017'!$B2995)</f>
        <v>0.25</v>
      </c>
      <c r="D2995" s="17">
        <v>43057</v>
      </c>
      <c r="E2995" s="17">
        <v>43057</v>
      </c>
      <c r="F2995" s="22" t="str">
        <f>TEXT('Store Data - 2017'!$D2995,"mmmm")</f>
        <v>November</v>
      </c>
      <c r="G2995" s="22" t="str">
        <f>TEXT('Store Data - 2017'!$D2995,"dddd")</f>
        <v>Saturday</v>
      </c>
      <c r="H2995" s="16" t="s">
        <v>760</v>
      </c>
      <c r="I2995" s="16" t="s">
        <v>6218</v>
      </c>
      <c r="J2995" s="16" t="s">
        <v>6219</v>
      </c>
      <c r="K2995" s="21">
        <f>1/COUNTIF(J:J,'Store Data - 2017'!$J2995)</f>
        <v>0.125</v>
      </c>
      <c r="L2995" s="16" t="s">
        <v>57</v>
      </c>
      <c r="M2995" s="16" t="s">
        <v>26</v>
      </c>
      <c r="N2995" s="16" t="s">
        <v>1018</v>
      </c>
      <c r="O2995" s="16" t="s">
        <v>840</v>
      </c>
      <c r="P2995" s="16">
        <v>53209</v>
      </c>
      <c r="Q2995" s="16" t="s">
        <v>51</v>
      </c>
      <c r="R2995" s="16" t="s">
        <v>497</v>
      </c>
      <c r="S2995" s="16" t="s">
        <v>42</v>
      </c>
      <c r="T2995" s="16" t="s">
        <v>87</v>
      </c>
      <c r="U2995" s="16" t="s">
        <v>498</v>
      </c>
      <c r="V2995" s="18">
        <v>5.82</v>
      </c>
      <c r="W2995" s="16">
        <v>2</v>
      </c>
      <c r="X2995" s="16">
        <v>0</v>
      </c>
      <c r="Y2995" s="18">
        <v>2.7353999999999998</v>
      </c>
    </row>
    <row r="2996" spans="1:25" x14ac:dyDescent="0.3">
      <c r="A2996" s="13">
        <v>9010</v>
      </c>
      <c r="B2996" s="13" t="s">
        <v>6222</v>
      </c>
      <c r="C2996" s="21">
        <f>1/COUNTIF(B:B,'Store Data - 2017'!$B2996)</f>
        <v>1</v>
      </c>
      <c r="D2996" s="14">
        <v>42928</v>
      </c>
      <c r="E2996" s="14">
        <v>42934</v>
      </c>
      <c r="F2996" s="22" t="str">
        <f>TEXT('Store Data - 2017'!$D2996,"mmmm")</f>
        <v>July</v>
      </c>
      <c r="G2996" s="22" t="str">
        <f>TEXT('Store Data - 2017'!$D2996,"dddd")</f>
        <v>Wednesday</v>
      </c>
      <c r="H2996" s="13" t="s">
        <v>22</v>
      </c>
      <c r="I2996" s="13" t="s">
        <v>4206</v>
      </c>
      <c r="J2996" s="13" t="s">
        <v>4207</v>
      </c>
      <c r="K2996" s="21">
        <f>1/COUNTIF(J:J,'Store Data - 2017'!$J2996)</f>
        <v>0.33333333333333331</v>
      </c>
      <c r="L2996" s="13" t="s">
        <v>25</v>
      </c>
      <c r="M2996" s="13" t="s">
        <v>26</v>
      </c>
      <c r="N2996" s="13" t="s">
        <v>1348</v>
      </c>
      <c r="O2996" s="13" t="s">
        <v>166</v>
      </c>
      <c r="P2996" s="13">
        <v>45014</v>
      </c>
      <c r="Q2996" s="13" t="s">
        <v>40</v>
      </c>
      <c r="R2996" s="13" t="s">
        <v>2849</v>
      </c>
      <c r="S2996" s="13" t="s">
        <v>31</v>
      </c>
      <c r="T2996" s="13" t="s">
        <v>32</v>
      </c>
      <c r="U2996" s="13" t="s">
        <v>2850</v>
      </c>
      <c r="V2996" s="15">
        <v>3.8159999999999998</v>
      </c>
      <c r="W2996" s="13">
        <v>1</v>
      </c>
      <c r="X2996" s="13">
        <v>0.2</v>
      </c>
      <c r="Y2996" s="15">
        <v>1.1924999999999999</v>
      </c>
    </row>
    <row r="2997" spans="1:25" x14ac:dyDescent="0.3">
      <c r="A2997" s="16">
        <v>9011</v>
      </c>
      <c r="B2997" s="16" t="s">
        <v>6223</v>
      </c>
      <c r="C2997" s="21">
        <f>1/COUNTIF(B:B,'Store Data - 2017'!$B2997)</f>
        <v>1</v>
      </c>
      <c r="D2997" s="17">
        <v>42874</v>
      </c>
      <c r="E2997" s="17">
        <v>42878</v>
      </c>
      <c r="F2997" s="22" t="str">
        <f>TEXT('Store Data - 2017'!$D2997,"mmmm")</f>
        <v>May</v>
      </c>
      <c r="G2997" s="22" t="str">
        <f>TEXT('Store Data - 2017'!$D2997,"dddd")</f>
        <v>Friday</v>
      </c>
      <c r="H2997" s="16" t="s">
        <v>22</v>
      </c>
      <c r="I2997" s="16" t="s">
        <v>4044</v>
      </c>
      <c r="J2997" s="16" t="s">
        <v>4045</v>
      </c>
      <c r="K2997" s="21">
        <f>1/COUNTIF(J:J,'Store Data - 2017'!$J2997)</f>
        <v>0.33333333333333331</v>
      </c>
      <c r="L2997" s="16" t="s">
        <v>57</v>
      </c>
      <c r="M2997" s="16" t="s">
        <v>26</v>
      </c>
      <c r="N2997" s="16" t="s">
        <v>2779</v>
      </c>
      <c r="O2997" s="16" t="s">
        <v>1333</v>
      </c>
      <c r="P2997" s="16">
        <v>35810</v>
      </c>
      <c r="Q2997" s="16" t="s">
        <v>29</v>
      </c>
      <c r="R2997" s="16" t="s">
        <v>3143</v>
      </c>
      <c r="S2997" s="16" t="s">
        <v>31</v>
      </c>
      <c r="T2997" s="16" t="s">
        <v>84</v>
      </c>
      <c r="U2997" s="16" t="s">
        <v>3144</v>
      </c>
      <c r="V2997" s="18">
        <v>26.16</v>
      </c>
      <c r="W2997" s="16">
        <v>4</v>
      </c>
      <c r="X2997" s="16">
        <v>0</v>
      </c>
      <c r="Y2997" s="18">
        <v>12.8184</v>
      </c>
    </row>
    <row r="2998" spans="1:25" x14ac:dyDescent="0.3">
      <c r="A2998" s="13">
        <v>9014</v>
      </c>
      <c r="B2998" s="13" t="s">
        <v>6224</v>
      </c>
      <c r="C2998" s="21">
        <f>1/COUNTIF(B:B,'Store Data - 2017'!$B2998)</f>
        <v>0.5</v>
      </c>
      <c r="D2998" s="14">
        <v>42812</v>
      </c>
      <c r="E2998" s="14">
        <v>42816</v>
      </c>
      <c r="F2998" s="22" t="str">
        <f>TEXT('Store Data - 2017'!$D2998,"mmmm")</f>
        <v>March</v>
      </c>
      <c r="G2998" s="22" t="str">
        <f>TEXT('Store Data - 2017'!$D2998,"dddd")</f>
        <v>Saturday</v>
      </c>
      <c r="H2998" s="13" t="s">
        <v>22</v>
      </c>
      <c r="I2998" s="13" t="s">
        <v>4846</v>
      </c>
      <c r="J2998" s="13" t="s">
        <v>4847</v>
      </c>
      <c r="K2998" s="21">
        <f>1/COUNTIF(J:J,'Store Data - 2017'!$J2998)</f>
        <v>0.33333333333333331</v>
      </c>
      <c r="L2998" s="13" t="s">
        <v>57</v>
      </c>
      <c r="M2998" s="13" t="s">
        <v>26</v>
      </c>
      <c r="N2998" s="13" t="s">
        <v>452</v>
      </c>
      <c r="O2998" s="13" t="s">
        <v>134</v>
      </c>
      <c r="P2998" s="13">
        <v>90008</v>
      </c>
      <c r="Q2998" s="13" t="s">
        <v>120</v>
      </c>
      <c r="R2998" s="13" t="s">
        <v>6225</v>
      </c>
      <c r="S2998" s="13" t="s">
        <v>31</v>
      </c>
      <c r="T2998" s="13" t="s">
        <v>146</v>
      </c>
      <c r="U2998" s="13" t="s">
        <v>4833</v>
      </c>
      <c r="V2998" s="15">
        <v>13.9</v>
      </c>
      <c r="W2998" s="13">
        <v>5</v>
      </c>
      <c r="X2998" s="13">
        <v>0</v>
      </c>
      <c r="Y2998" s="15">
        <v>3.7530000000000001</v>
      </c>
    </row>
    <row r="2999" spans="1:25" x14ac:dyDescent="0.3">
      <c r="A2999" s="16">
        <v>9015</v>
      </c>
      <c r="B2999" s="16" t="s">
        <v>6224</v>
      </c>
      <c r="C2999" s="21">
        <f>1/COUNTIF(B:B,'Store Data - 2017'!$B2999)</f>
        <v>0.5</v>
      </c>
      <c r="D2999" s="17">
        <v>42812</v>
      </c>
      <c r="E2999" s="17">
        <v>42816</v>
      </c>
      <c r="F2999" s="22" t="str">
        <f>TEXT('Store Data - 2017'!$D2999,"mmmm")</f>
        <v>March</v>
      </c>
      <c r="G2999" s="22" t="str">
        <f>TEXT('Store Data - 2017'!$D2999,"dddd")</f>
        <v>Saturday</v>
      </c>
      <c r="H2999" s="16" t="s">
        <v>22</v>
      </c>
      <c r="I2999" s="16" t="s">
        <v>4846</v>
      </c>
      <c r="J2999" s="16" t="s">
        <v>4847</v>
      </c>
      <c r="K2999" s="21">
        <f>1/COUNTIF(J:J,'Store Data - 2017'!$J2999)</f>
        <v>0.33333333333333331</v>
      </c>
      <c r="L2999" s="16" t="s">
        <v>57</v>
      </c>
      <c r="M2999" s="16" t="s">
        <v>26</v>
      </c>
      <c r="N2999" s="16" t="s">
        <v>452</v>
      </c>
      <c r="O2999" s="16" t="s">
        <v>134</v>
      </c>
      <c r="P2999" s="16">
        <v>90008</v>
      </c>
      <c r="Q2999" s="16" t="s">
        <v>120</v>
      </c>
      <c r="R2999" s="16" t="s">
        <v>6226</v>
      </c>
      <c r="S2999" s="16" t="s">
        <v>31</v>
      </c>
      <c r="T2999" s="16" t="s">
        <v>180</v>
      </c>
      <c r="U2999" s="16" t="s">
        <v>6227</v>
      </c>
      <c r="V2999" s="18">
        <v>19.399999999999999</v>
      </c>
      <c r="W2999" s="16">
        <v>5</v>
      </c>
      <c r="X2999" s="16">
        <v>0</v>
      </c>
      <c r="Y2999" s="18">
        <v>9.3119999999999994</v>
      </c>
    </row>
    <row r="3000" spans="1:25" x14ac:dyDescent="0.3">
      <c r="A3000" s="13">
        <v>9031</v>
      </c>
      <c r="B3000" s="13" t="s">
        <v>6228</v>
      </c>
      <c r="C3000" s="21">
        <f>1/COUNTIF(B:B,'Store Data - 2017'!$B3000)</f>
        <v>0.5</v>
      </c>
      <c r="D3000" s="14">
        <v>42979</v>
      </c>
      <c r="E3000" s="14">
        <v>42979</v>
      </c>
      <c r="F3000" s="22" t="str">
        <f>TEXT('Store Data - 2017'!$D3000,"mmmm")</f>
        <v>September</v>
      </c>
      <c r="G3000" s="22" t="str">
        <f>TEXT('Store Data - 2017'!$D3000,"dddd")</f>
        <v>Friday</v>
      </c>
      <c r="H3000" s="13" t="s">
        <v>760</v>
      </c>
      <c r="I3000" s="13" t="s">
        <v>3574</v>
      </c>
      <c r="J3000" s="13" t="s">
        <v>3575</v>
      </c>
      <c r="K3000" s="21">
        <f>1/COUNTIF(J:J,'Store Data - 2017'!$J3000)</f>
        <v>7.1428571428571425E-2</v>
      </c>
      <c r="L3000" s="13" t="s">
        <v>57</v>
      </c>
      <c r="M3000" s="13" t="s">
        <v>26</v>
      </c>
      <c r="N3000" s="13" t="s">
        <v>432</v>
      </c>
      <c r="O3000" s="13" t="s">
        <v>433</v>
      </c>
      <c r="P3000" s="13">
        <v>98103</v>
      </c>
      <c r="Q3000" s="13" t="s">
        <v>120</v>
      </c>
      <c r="R3000" s="13" t="s">
        <v>6229</v>
      </c>
      <c r="S3000" s="13" t="s">
        <v>31</v>
      </c>
      <c r="T3000" s="13" t="s">
        <v>190</v>
      </c>
      <c r="U3000" s="13" t="s">
        <v>6230</v>
      </c>
      <c r="V3000" s="15">
        <v>314.60000000000002</v>
      </c>
      <c r="W3000" s="13">
        <v>4</v>
      </c>
      <c r="X3000" s="13">
        <v>0</v>
      </c>
      <c r="Y3000" s="15">
        <v>103.818</v>
      </c>
    </row>
    <row r="3001" spans="1:25" x14ac:dyDescent="0.3">
      <c r="A3001" s="16">
        <v>9032</v>
      </c>
      <c r="B3001" s="16" t="s">
        <v>6228</v>
      </c>
      <c r="C3001" s="21">
        <f>1/COUNTIF(B:B,'Store Data - 2017'!$B3001)</f>
        <v>0.5</v>
      </c>
      <c r="D3001" s="17">
        <v>42979</v>
      </c>
      <c r="E3001" s="17">
        <v>42979</v>
      </c>
      <c r="F3001" s="22" t="str">
        <f>TEXT('Store Data - 2017'!$D3001,"mmmm")</f>
        <v>September</v>
      </c>
      <c r="G3001" s="22" t="str">
        <f>TEXT('Store Data - 2017'!$D3001,"dddd")</f>
        <v>Friday</v>
      </c>
      <c r="H3001" s="16" t="s">
        <v>760</v>
      </c>
      <c r="I3001" s="16" t="s">
        <v>3574</v>
      </c>
      <c r="J3001" s="16" t="s">
        <v>3575</v>
      </c>
      <c r="K3001" s="21">
        <f>1/COUNTIF(J:J,'Store Data - 2017'!$J3001)</f>
        <v>7.1428571428571425E-2</v>
      </c>
      <c r="L3001" s="16" t="s">
        <v>57</v>
      </c>
      <c r="M3001" s="16" t="s">
        <v>26</v>
      </c>
      <c r="N3001" s="16" t="s">
        <v>432</v>
      </c>
      <c r="O3001" s="16" t="s">
        <v>433</v>
      </c>
      <c r="P3001" s="16">
        <v>98103</v>
      </c>
      <c r="Q3001" s="16" t="s">
        <v>120</v>
      </c>
      <c r="R3001" s="16" t="s">
        <v>3889</v>
      </c>
      <c r="S3001" s="16" t="s">
        <v>42</v>
      </c>
      <c r="T3001" s="16" t="s">
        <v>251</v>
      </c>
      <c r="U3001" s="16" t="s">
        <v>3890</v>
      </c>
      <c r="V3001" s="18">
        <v>283.56</v>
      </c>
      <c r="W3001" s="16">
        <v>4</v>
      </c>
      <c r="X3001" s="16">
        <v>0</v>
      </c>
      <c r="Y3001" s="18">
        <v>45.369599999999998</v>
      </c>
    </row>
    <row r="3002" spans="1:25" x14ac:dyDescent="0.3">
      <c r="A3002" s="13">
        <v>9033</v>
      </c>
      <c r="B3002" s="13" t="s">
        <v>6231</v>
      </c>
      <c r="C3002" s="21">
        <f>1/COUNTIF(B:B,'Store Data - 2017'!$B3002)</f>
        <v>1</v>
      </c>
      <c r="D3002" s="14">
        <v>42908</v>
      </c>
      <c r="E3002" s="14">
        <v>42912</v>
      </c>
      <c r="F3002" s="22" t="str">
        <f>TEXT('Store Data - 2017'!$D3002,"mmmm")</f>
        <v>June</v>
      </c>
      <c r="G3002" s="22" t="str">
        <f>TEXT('Store Data - 2017'!$D3002,"dddd")</f>
        <v>Thursday</v>
      </c>
      <c r="H3002" s="13" t="s">
        <v>22</v>
      </c>
      <c r="I3002" s="13" t="s">
        <v>3729</v>
      </c>
      <c r="J3002" s="13" t="s">
        <v>3730</v>
      </c>
      <c r="K3002" s="21">
        <f>1/COUNTIF(J:J,'Store Data - 2017'!$J3002)</f>
        <v>0.2</v>
      </c>
      <c r="L3002" s="13" t="s">
        <v>48</v>
      </c>
      <c r="M3002" s="13" t="s">
        <v>26</v>
      </c>
      <c r="N3002" s="13" t="s">
        <v>553</v>
      </c>
      <c r="O3002" s="13" t="s">
        <v>76</v>
      </c>
      <c r="P3002" s="13">
        <v>48227</v>
      </c>
      <c r="Q3002" s="13" t="s">
        <v>51</v>
      </c>
      <c r="R3002" s="13" t="s">
        <v>4273</v>
      </c>
      <c r="S3002" s="13" t="s">
        <v>42</v>
      </c>
      <c r="T3002" s="13" t="s">
        <v>43</v>
      </c>
      <c r="U3002" s="13" t="s">
        <v>4274</v>
      </c>
      <c r="V3002" s="15">
        <v>487.96</v>
      </c>
      <c r="W3002" s="13">
        <v>2</v>
      </c>
      <c r="X3002" s="13">
        <v>0</v>
      </c>
      <c r="Y3002" s="15">
        <v>146.38800000000001</v>
      </c>
    </row>
    <row r="3003" spans="1:25" x14ac:dyDescent="0.3">
      <c r="A3003" s="16">
        <v>9039</v>
      </c>
      <c r="B3003" s="16" t="s">
        <v>6232</v>
      </c>
      <c r="C3003" s="21">
        <f>1/COUNTIF(B:B,'Store Data - 2017'!$B3003)</f>
        <v>1</v>
      </c>
      <c r="D3003" s="17">
        <v>43060</v>
      </c>
      <c r="E3003" s="17">
        <v>43060</v>
      </c>
      <c r="F3003" s="22" t="str">
        <f>TEXT('Store Data - 2017'!$D3003,"mmmm")</f>
        <v>November</v>
      </c>
      <c r="G3003" s="22" t="str">
        <f>TEXT('Store Data - 2017'!$D3003,"dddd")</f>
        <v>Tuesday</v>
      </c>
      <c r="H3003" s="16" t="s">
        <v>760</v>
      </c>
      <c r="I3003" s="16" t="s">
        <v>3294</v>
      </c>
      <c r="J3003" s="16" t="s">
        <v>3295</v>
      </c>
      <c r="K3003" s="21">
        <f>1/COUNTIF(J:J,'Store Data - 2017'!$J3003)</f>
        <v>0.2</v>
      </c>
      <c r="L3003" s="16" t="s">
        <v>25</v>
      </c>
      <c r="M3003" s="16" t="s">
        <v>26</v>
      </c>
      <c r="N3003" s="16" t="s">
        <v>49</v>
      </c>
      <c r="O3003" s="16" t="s">
        <v>50</v>
      </c>
      <c r="P3003" s="16">
        <v>77095</v>
      </c>
      <c r="Q3003" s="16" t="s">
        <v>51</v>
      </c>
      <c r="R3003" s="16" t="s">
        <v>1104</v>
      </c>
      <c r="S3003" s="16" t="s">
        <v>61</v>
      </c>
      <c r="T3003" s="16" t="s">
        <v>62</v>
      </c>
      <c r="U3003" s="16" t="s">
        <v>1105</v>
      </c>
      <c r="V3003" s="18">
        <v>55.176000000000002</v>
      </c>
      <c r="W3003" s="16">
        <v>3</v>
      </c>
      <c r="X3003" s="16">
        <v>0.2</v>
      </c>
      <c r="Y3003" s="18">
        <v>-12.4146</v>
      </c>
    </row>
    <row r="3004" spans="1:25" x14ac:dyDescent="0.3">
      <c r="A3004" s="13">
        <v>9045</v>
      </c>
      <c r="B3004" s="13" t="s">
        <v>6233</v>
      </c>
      <c r="C3004" s="21">
        <f>1/COUNTIF(B:B,'Store Data - 2017'!$B3004)</f>
        <v>0.2</v>
      </c>
      <c r="D3004" s="14">
        <v>43085</v>
      </c>
      <c r="E3004" s="14">
        <v>43089</v>
      </c>
      <c r="F3004" s="22" t="str">
        <f>TEXT('Store Data - 2017'!$D3004,"mmmm")</f>
        <v>December</v>
      </c>
      <c r="G3004" s="22" t="str">
        <f>TEXT('Store Data - 2017'!$D3004,"dddd")</f>
        <v>Saturday</v>
      </c>
      <c r="H3004" s="13" t="s">
        <v>35</v>
      </c>
      <c r="I3004" s="13" t="s">
        <v>3205</v>
      </c>
      <c r="J3004" s="13" t="s">
        <v>3206</v>
      </c>
      <c r="K3004" s="21">
        <f>1/COUNTIF(J:J,'Store Data - 2017'!$J3004)</f>
        <v>0.125</v>
      </c>
      <c r="L3004" s="13" t="s">
        <v>57</v>
      </c>
      <c r="M3004" s="13" t="s">
        <v>26</v>
      </c>
      <c r="N3004" s="13" t="s">
        <v>2170</v>
      </c>
      <c r="O3004" s="13" t="s">
        <v>134</v>
      </c>
      <c r="P3004" s="13">
        <v>94086</v>
      </c>
      <c r="Q3004" s="13" t="s">
        <v>120</v>
      </c>
      <c r="R3004" s="13" t="s">
        <v>2609</v>
      </c>
      <c r="S3004" s="13" t="s">
        <v>31</v>
      </c>
      <c r="T3004" s="13" t="s">
        <v>84</v>
      </c>
      <c r="U3004" s="13" t="s">
        <v>2610</v>
      </c>
      <c r="V3004" s="15">
        <v>5.984</v>
      </c>
      <c r="W3004" s="13">
        <v>2</v>
      </c>
      <c r="X3004" s="13">
        <v>0.2</v>
      </c>
      <c r="Y3004" s="15">
        <v>2.2440000000000002</v>
      </c>
    </row>
    <row r="3005" spans="1:25" x14ac:dyDescent="0.3">
      <c r="A3005" s="16">
        <v>9046</v>
      </c>
      <c r="B3005" s="16" t="s">
        <v>6233</v>
      </c>
      <c r="C3005" s="21">
        <f>1/COUNTIF(B:B,'Store Data - 2017'!$B3005)</f>
        <v>0.2</v>
      </c>
      <c r="D3005" s="17">
        <v>43085</v>
      </c>
      <c r="E3005" s="17">
        <v>43089</v>
      </c>
      <c r="F3005" s="22" t="str">
        <f>TEXT('Store Data - 2017'!$D3005,"mmmm")</f>
        <v>December</v>
      </c>
      <c r="G3005" s="22" t="str">
        <f>TEXT('Store Data - 2017'!$D3005,"dddd")</f>
        <v>Saturday</v>
      </c>
      <c r="H3005" s="16" t="s">
        <v>35</v>
      </c>
      <c r="I3005" s="16" t="s">
        <v>3205</v>
      </c>
      <c r="J3005" s="16" t="s">
        <v>3206</v>
      </c>
      <c r="K3005" s="21">
        <f>1/COUNTIF(J:J,'Store Data - 2017'!$J3005)</f>
        <v>0.125</v>
      </c>
      <c r="L3005" s="16" t="s">
        <v>57</v>
      </c>
      <c r="M3005" s="16" t="s">
        <v>26</v>
      </c>
      <c r="N3005" s="16" t="s">
        <v>2170</v>
      </c>
      <c r="O3005" s="16" t="s">
        <v>134</v>
      </c>
      <c r="P3005" s="16">
        <v>94086</v>
      </c>
      <c r="Q3005" s="16" t="s">
        <v>120</v>
      </c>
      <c r="R3005" s="16" t="s">
        <v>2353</v>
      </c>
      <c r="S3005" s="16" t="s">
        <v>61</v>
      </c>
      <c r="T3005" s="16" t="s">
        <v>110</v>
      </c>
      <c r="U3005" s="16" t="s">
        <v>2354</v>
      </c>
      <c r="V3005" s="18">
        <v>189.95</v>
      </c>
      <c r="W3005" s="16">
        <v>5</v>
      </c>
      <c r="X3005" s="16">
        <v>0</v>
      </c>
      <c r="Y3005" s="18">
        <v>45.588000000000001</v>
      </c>
    </row>
    <row r="3006" spans="1:25" x14ac:dyDescent="0.3">
      <c r="A3006" s="13">
        <v>9047</v>
      </c>
      <c r="B3006" s="13" t="s">
        <v>6233</v>
      </c>
      <c r="C3006" s="21">
        <f>1/COUNTIF(B:B,'Store Data - 2017'!$B3006)</f>
        <v>0.2</v>
      </c>
      <c r="D3006" s="14">
        <v>43085</v>
      </c>
      <c r="E3006" s="14">
        <v>43089</v>
      </c>
      <c r="F3006" s="22" t="str">
        <f>TEXT('Store Data - 2017'!$D3006,"mmmm")</f>
        <v>December</v>
      </c>
      <c r="G3006" s="22" t="str">
        <f>TEXT('Store Data - 2017'!$D3006,"dddd")</f>
        <v>Saturday</v>
      </c>
      <c r="H3006" s="13" t="s">
        <v>35</v>
      </c>
      <c r="I3006" s="13" t="s">
        <v>3205</v>
      </c>
      <c r="J3006" s="13" t="s">
        <v>3206</v>
      </c>
      <c r="K3006" s="21">
        <f>1/COUNTIF(J:J,'Store Data - 2017'!$J3006)</f>
        <v>0.125</v>
      </c>
      <c r="L3006" s="13" t="s">
        <v>57</v>
      </c>
      <c r="M3006" s="13" t="s">
        <v>26</v>
      </c>
      <c r="N3006" s="13" t="s">
        <v>2170</v>
      </c>
      <c r="O3006" s="13" t="s">
        <v>134</v>
      </c>
      <c r="P3006" s="13">
        <v>94086</v>
      </c>
      <c r="Q3006" s="13" t="s">
        <v>120</v>
      </c>
      <c r="R3006" s="13" t="s">
        <v>5274</v>
      </c>
      <c r="S3006" s="13" t="s">
        <v>61</v>
      </c>
      <c r="T3006" s="13" t="s">
        <v>110</v>
      </c>
      <c r="U3006" s="13" t="s">
        <v>5275</v>
      </c>
      <c r="V3006" s="15">
        <v>149.94999999999999</v>
      </c>
      <c r="W3006" s="13">
        <v>5</v>
      </c>
      <c r="X3006" s="13">
        <v>0</v>
      </c>
      <c r="Y3006" s="15">
        <v>31.4895</v>
      </c>
    </row>
    <row r="3007" spans="1:25" x14ac:dyDescent="0.3">
      <c r="A3007" s="16">
        <v>9048</v>
      </c>
      <c r="B3007" s="16" t="s">
        <v>6233</v>
      </c>
      <c r="C3007" s="21">
        <f>1/COUNTIF(B:B,'Store Data - 2017'!$B3007)</f>
        <v>0.2</v>
      </c>
      <c r="D3007" s="17">
        <v>43085</v>
      </c>
      <c r="E3007" s="17">
        <v>43089</v>
      </c>
      <c r="F3007" s="22" t="str">
        <f>TEXT('Store Data - 2017'!$D3007,"mmmm")</f>
        <v>December</v>
      </c>
      <c r="G3007" s="22" t="str">
        <f>TEXT('Store Data - 2017'!$D3007,"dddd")</f>
        <v>Saturday</v>
      </c>
      <c r="H3007" s="16" t="s">
        <v>35</v>
      </c>
      <c r="I3007" s="16" t="s">
        <v>3205</v>
      </c>
      <c r="J3007" s="16" t="s">
        <v>3206</v>
      </c>
      <c r="K3007" s="21">
        <f>1/COUNTIF(J:J,'Store Data - 2017'!$J3007)</f>
        <v>0.125</v>
      </c>
      <c r="L3007" s="16" t="s">
        <v>57</v>
      </c>
      <c r="M3007" s="16" t="s">
        <v>26</v>
      </c>
      <c r="N3007" s="16" t="s">
        <v>2170</v>
      </c>
      <c r="O3007" s="16" t="s">
        <v>134</v>
      </c>
      <c r="P3007" s="16">
        <v>94086</v>
      </c>
      <c r="Q3007" s="16" t="s">
        <v>120</v>
      </c>
      <c r="R3007" s="16" t="s">
        <v>1128</v>
      </c>
      <c r="S3007" s="16" t="s">
        <v>31</v>
      </c>
      <c r="T3007" s="16" t="s">
        <v>146</v>
      </c>
      <c r="U3007" s="16" t="s">
        <v>1129</v>
      </c>
      <c r="V3007" s="18">
        <v>29.95</v>
      </c>
      <c r="W3007" s="16">
        <v>5</v>
      </c>
      <c r="X3007" s="16">
        <v>0</v>
      </c>
      <c r="Y3007" s="18">
        <v>8.6854999999999993</v>
      </c>
    </row>
    <row r="3008" spans="1:25" x14ac:dyDescent="0.3">
      <c r="A3008" s="13">
        <v>9049</v>
      </c>
      <c r="B3008" s="13" t="s">
        <v>6233</v>
      </c>
      <c r="C3008" s="21">
        <f>1/COUNTIF(B:B,'Store Data - 2017'!$B3008)</f>
        <v>0.2</v>
      </c>
      <c r="D3008" s="14">
        <v>43085</v>
      </c>
      <c r="E3008" s="14">
        <v>43089</v>
      </c>
      <c r="F3008" s="22" t="str">
        <f>TEXT('Store Data - 2017'!$D3008,"mmmm")</f>
        <v>December</v>
      </c>
      <c r="G3008" s="22" t="str">
        <f>TEXT('Store Data - 2017'!$D3008,"dddd")</f>
        <v>Saturday</v>
      </c>
      <c r="H3008" s="13" t="s">
        <v>35</v>
      </c>
      <c r="I3008" s="13" t="s">
        <v>3205</v>
      </c>
      <c r="J3008" s="13" t="s">
        <v>3206</v>
      </c>
      <c r="K3008" s="21">
        <f>1/COUNTIF(J:J,'Store Data - 2017'!$J3008)</f>
        <v>0.125</v>
      </c>
      <c r="L3008" s="13" t="s">
        <v>57</v>
      </c>
      <c r="M3008" s="13" t="s">
        <v>26</v>
      </c>
      <c r="N3008" s="13" t="s">
        <v>2170</v>
      </c>
      <c r="O3008" s="13" t="s">
        <v>134</v>
      </c>
      <c r="P3008" s="13">
        <v>94086</v>
      </c>
      <c r="Q3008" s="13" t="s">
        <v>120</v>
      </c>
      <c r="R3008" s="13" t="s">
        <v>5221</v>
      </c>
      <c r="S3008" s="13" t="s">
        <v>31</v>
      </c>
      <c r="T3008" s="13" t="s">
        <v>113</v>
      </c>
      <c r="U3008" s="13" t="s">
        <v>5222</v>
      </c>
      <c r="V3008" s="15">
        <v>44.4</v>
      </c>
      <c r="W3008" s="13">
        <v>3</v>
      </c>
      <c r="X3008" s="13">
        <v>0</v>
      </c>
      <c r="Y3008" s="15">
        <v>22.2</v>
      </c>
    </row>
    <row r="3009" spans="1:25" x14ac:dyDescent="0.3">
      <c r="A3009" s="16">
        <v>9055</v>
      </c>
      <c r="B3009" s="16" t="s">
        <v>6234</v>
      </c>
      <c r="C3009" s="21">
        <f>1/COUNTIF(B:B,'Store Data - 2017'!$B3009)</f>
        <v>1</v>
      </c>
      <c r="D3009" s="17">
        <v>43000</v>
      </c>
      <c r="E3009" s="17">
        <v>43006</v>
      </c>
      <c r="F3009" s="22" t="str">
        <f>TEXT('Store Data - 2017'!$D3009,"mmmm")</f>
        <v>September</v>
      </c>
      <c r="G3009" s="22" t="str">
        <f>TEXT('Store Data - 2017'!$D3009,"dddd")</f>
        <v>Friday</v>
      </c>
      <c r="H3009" s="16" t="s">
        <v>22</v>
      </c>
      <c r="I3009" s="16" t="s">
        <v>5560</v>
      </c>
      <c r="J3009" s="16" t="s">
        <v>5561</v>
      </c>
      <c r="K3009" s="21">
        <f>1/COUNTIF(J:J,'Store Data - 2017'!$J3009)</f>
        <v>0.5</v>
      </c>
      <c r="L3009" s="16" t="s">
        <v>25</v>
      </c>
      <c r="M3009" s="16" t="s">
        <v>26</v>
      </c>
      <c r="N3009" s="16" t="s">
        <v>889</v>
      </c>
      <c r="O3009" s="16" t="s">
        <v>134</v>
      </c>
      <c r="P3009" s="16">
        <v>92704</v>
      </c>
      <c r="Q3009" s="16" t="s">
        <v>120</v>
      </c>
      <c r="R3009" s="16" t="s">
        <v>4928</v>
      </c>
      <c r="S3009" s="16" t="s">
        <v>31</v>
      </c>
      <c r="T3009" s="16" t="s">
        <v>725</v>
      </c>
      <c r="U3009" s="16" t="s">
        <v>4929</v>
      </c>
      <c r="V3009" s="18">
        <v>21.96</v>
      </c>
      <c r="W3009" s="16">
        <v>2</v>
      </c>
      <c r="X3009" s="16">
        <v>0</v>
      </c>
      <c r="Y3009" s="18">
        <v>6.1487999999999996</v>
      </c>
    </row>
    <row r="3010" spans="1:25" x14ac:dyDescent="0.3">
      <c r="A3010" s="13">
        <v>9067</v>
      </c>
      <c r="B3010" s="13" t="s">
        <v>6235</v>
      </c>
      <c r="C3010" s="21">
        <f>1/COUNTIF(B:B,'Store Data - 2017'!$B3010)</f>
        <v>1</v>
      </c>
      <c r="D3010" s="14">
        <v>42881</v>
      </c>
      <c r="E3010" s="14">
        <v>42885</v>
      </c>
      <c r="F3010" s="22" t="str">
        <f>TEXT('Store Data - 2017'!$D3010,"mmmm")</f>
        <v>May</v>
      </c>
      <c r="G3010" s="22" t="str">
        <f>TEXT('Store Data - 2017'!$D3010,"dddd")</f>
        <v>Friday</v>
      </c>
      <c r="H3010" s="13" t="s">
        <v>22</v>
      </c>
      <c r="I3010" s="13" t="s">
        <v>6236</v>
      </c>
      <c r="J3010" s="13" t="s">
        <v>6237</v>
      </c>
      <c r="K3010" s="21">
        <f>1/COUNTIF(J:J,'Store Data - 2017'!$J3010)</f>
        <v>1</v>
      </c>
      <c r="L3010" s="13" t="s">
        <v>25</v>
      </c>
      <c r="M3010" s="13" t="s">
        <v>26</v>
      </c>
      <c r="N3010" s="13" t="s">
        <v>6238</v>
      </c>
      <c r="O3010" s="13" t="s">
        <v>329</v>
      </c>
      <c r="P3010" s="13">
        <v>22801</v>
      </c>
      <c r="Q3010" s="13" t="s">
        <v>29</v>
      </c>
      <c r="R3010" s="13" t="s">
        <v>3501</v>
      </c>
      <c r="S3010" s="13" t="s">
        <v>61</v>
      </c>
      <c r="T3010" s="13" t="s">
        <v>110</v>
      </c>
      <c r="U3010" s="13" t="s">
        <v>3502</v>
      </c>
      <c r="V3010" s="15">
        <v>23.08</v>
      </c>
      <c r="W3010" s="13">
        <v>2</v>
      </c>
      <c r="X3010" s="13">
        <v>0</v>
      </c>
      <c r="Y3010" s="15">
        <v>6.9240000000000004</v>
      </c>
    </row>
    <row r="3011" spans="1:25" x14ac:dyDescent="0.3">
      <c r="A3011" s="16">
        <v>9071</v>
      </c>
      <c r="B3011" s="16" t="s">
        <v>6239</v>
      </c>
      <c r="C3011" s="21">
        <f>1/COUNTIF(B:B,'Store Data - 2017'!$B3011)</f>
        <v>1</v>
      </c>
      <c r="D3011" s="17">
        <v>43073</v>
      </c>
      <c r="E3011" s="17">
        <v>43074</v>
      </c>
      <c r="F3011" s="22" t="str">
        <f>TEXT('Store Data - 2017'!$D3011,"mmmm")</f>
        <v>December</v>
      </c>
      <c r="G3011" s="22" t="str">
        <f>TEXT('Store Data - 2017'!$D3011,"dddd")</f>
        <v>Monday</v>
      </c>
      <c r="H3011" s="16" t="s">
        <v>80</v>
      </c>
      <c r="I3011" s="16" t="s">
        <v>4822</v>
      </c>
      <c r="J3011" s="16" t="s">
        <v>4823</v>
      </c>
      <c r="K3011" s="21">
        <f>1/COUNTIF(J:J,'Store Data - 2017'!$J3011)</f>
        <v>0.33333333333333331</v>
      </c>
      <c r="L3011" s="16" t="s">
        <v>57</v>
      </c>
      <c r="M3011" s="16" t="s">
        <v>26</v>
      </c>
      <c r="N3011" s="16" t="s">
        <v>38</v>
      </c>
      <c r="O3011" s="16" t="s">
        <v>39</v>
      </c>
      <c r="P3011" s="16">
        <v>19134</v>
      </c>
      <c r="Q3011" s="16" t="s">
        <v>40</v>
      </c>
      <c r="R3011" s="16" t="s">
        <v>1808</v>
      </c>
      <c r="S3011" s="16" t="s">
        <v>42</v>
      </c>
      <c r="T3011" s="16" t="s">
        <v>87</v>
      </c>
      <c r="U3011" s="16" t="s">
        <v>1809</v>
      </c>
      <c r="V3011" s="18">
        <v>11.352</v>
      </c>
      <c r="W3011" s="16">
        <v>3</v>
      </c>
      <c r="X3011" s="16">
        <v>0.2</v>
      </c>
      <c r="Y3011" s="18">
        <v>2.6960999999999999</v>
      </c>
    </row>
    <row r="3012" spans="1:25" x14ac:dyDescent="0.3">
      <c r="A3012" s="13">
        <v>9081</v>
      </c>
      <c r="B3012" s="13" t="s">
        <v>6240</v>
      </c>
      <c r="C3012" s="21">
        <f>1/COUNTIF(B:B,'Store Data - 2017'!$B3012)</f>
        <v>0.5</v>
      </c>
      <c r="D3012" s="14">
        <v>42989</v>
      </c>
      <c r="E3012" s="14">
        <v>42991</v>
      </c>
      <c r="F3012" s="22" t="str">
        <f>TEXT('Store Data - 2017'!$D3012,"mmmm")</f>
        <v>September</v>
      </c>
      <c r="G3012" s="22" t="str">
        <f>TEXT('Store Data - 2017'!$D3012,"dddd")</f>
        <v>Monday</v>
      </c>
      <c r="H3012" s="13" t="s">
        <v>35</v>
      </c>
      <c r="I3012" s="13" t="s">
        <v>480</v>
      </c>
      <c r="J3012" s="13" t="s">
        <v>481</v>
      </c>
      <c r="K3012" s="21">
        <f>1/COUNTIF(J:J,'Store Data - 2017'!$J3012)</f>
        <v>0.2</v>
      </c>
      <c r="L3012" s="13" t="s">
        <v>57</v>
      </c>
      <c r="M3012" s="13" t="s">
        <v>26</v>
      </c>
      <c r="N3012" s="13" t="s">
        <v>889</v>
      </c>
      <c r="O3012" s="13" t="s">
        <v>134</v>
      </c>
      <c r="P3012" s="13">
        <v>92704</v>
      </c>
      <c r="Q3012" s="13" t="s">
        <v>120</v>
      </c>
      <c r="R3012" s="13" t="s">
        <v>1506</v>
      </c>
      <c r="S3012" s="13" t="s">
        <v>61</v>
      </c>
      <c r="T3012" s="13" t="s">
        <v>62</v>
      </c>
      <c r="U3012" s="13" t="s">
        <v>1507</v>
      </c>
      <c r="V3012" s="15">
        <v>143.952</v>
      </c>
      <c r="W3012" s="13">
        <v>6</v>
      </c>
      <c r="X3012" s="13">
        <v>0.2</v>
      </c>
      <c r="Y3012" s="15">
        <v>17.994</v>
      </c>
    </row>
    <row r="3013" spans="1:25" x14ac:dyDescent="0.3">
      <c r="A3013" s="16">
        <v>9082</v>
      </c>
      <c r="B3013" s="16" t="s">
        <v>6240</v>
      </c>
      <c r="C3013" s="21">
        <f>1/COUNTIF(B:B,'Store Data - 2017'!$B3013)</f>
        <v>0.5</v>
      </c>
      <c r="D3013" s="17">
        <v>42989</v>
      </c>
      <c r="E3013" s="17">
        <v>42991</v>
      </c>
      <c r="F3013" s="22" t="str">
        <f>TEXT('Store Data - 2017'!$D3013,"mmmm")</f>
        <v>September</v>
      </c>
      <c r="G3013" s="22" t="str">
        <f>TEXT('Store Data - 2017'!$D3013,"dddd")</f>
        <v>Monday</v>
      </c>
      <c r="H3013" s="16" t="s">
        <v>35</v>
      </c>
      <c r="I3013" s="16" t="s">
        <v>480</v>
      </c>
      <c r="J3013" s="16" t="s">
        <v>481</v>
      </c>
      <c r="K3013" s="21">
        <f>1/COUNTIF(J:J,'Store Data - 2017'!$J3013)</f>
        <v>0.2</v>
      </c>
      <c r="L3013" s="16" t="s">
        <v>57</v>
      </c>
      <c r="M3013" s="16" t="s">
        <v>26</v>
      </c>
      <c r="N3013" s="16" t="s">
        <v>889</v>
      </c>
      <c r="O3013" s="16" t="s">
        <v>134</v>
      </c>
      <c r="P3013" s="16">
        <v>92704</v>
      </c>
      <c r="Q3013" s="16" t="s">
        <v>120</v>
      </c>
      <c r="R3013" s="16" t="s">
        <v>5089</v>
      </c>
      <c r="S3013" s="16" t="s">
        <v>31</v>
      </c>
      <c r="T3013" s="16" t="s">
        <v>32</v>
      </c>
      <c r="U3013" s="16" t="s">
        <v>5090</v>
      </c>
      <c r="V3013" s="18">
        <v>19.440000000000001</v>
      </c>
      <c r="W3013" s="16">
        <v>3</v>
      </c>
      <c r="X3013" s="16">
        <v>0</v>
      </c>
      <c r="Y3013" s="18">
        <v>9.3312000000000008</v>
      </c>
    </row>
    <row r="3014" spans="1:25" x14ac:dyDescent="0.3">
      <c r="A3014" s="13">
        <v>9083</v>
      </c>
      <c r="B3014" s="13" t="s">
        <v>6241</v>
      </c>
      <c r="C3014" s="21">
        <f>1/COUNTIF(B:B,'Store Data - 2017'!$B3014)</f>
        <v>1</v>
      </c>
      <c r="D3014" s="14">
        <v>43041</v>
      </c>
      <c r="E3014" s="14">
        <v>43045</v>
      </c>
      <c r="F3014" s="22" t="str">
        <f>TEXT('Store Data - 2017'!$D3014,"mmmm")</f>
        <v>November</v>
      </c>
      <c r="G3014" s="22" t="str">
        <f>TEXT('Store Data - 2017'!$D3014,"dddd")</f>
        <v>Thursday</v>
      </c>
      <c r="H3014" s="13" t="s">
        <v>22</v>
      </c>
      <c r="I3014" s="13" t="s">
        <v>4725</v>
      </c>
      <c r="J3014" s="13" t="s">
        <v>4726</v>
      </c>
      <c r="K3014" s="21">
        <f>1/COUNTIF(J:J,'Store Data - 2017'!$J3014)</f>
        <v>0.33333333333333331</v>
      </c>
      <c r="L3014" s="13" t="s">
        <v>25</v>
      </c>
      <c r="M3014" s="13" t="s">
        <v>26</v>
      </c>
      <c r="N3014" s="13" t="s">
        <v>1938</v>
      </c>
      <c r="O3014" s="13" t="s">
        <v>329</v>
      </c>
      <c r="P3014" s="13">
        <v>22153</v>
      </c>
      <c r="Q3014" s="13" t="s">
        <v>29</v>
      </c>
      <c r="R3014" s="13" t="s">
        <v>2406</v>
      </c>
      <c r="S3014" s="13" t="s">
        <v>31</v>
      </c>
      <c r="T3014" s="13" t="s">
        <v>146</v>
      </c>
      <c r="U3014" s="13" t="s">
        <v>2407</v>
      </c>
      <c r="V3014" s="15">
        <v>5.56</v>
      </c>
      <c r="W3014" s="13">
        <v>2</v>
      </c>
      <c r="X3014" s="13">
        <v>0</v>
      </c>
      <c r="Y3014" s="15">
        <v>1.4456</v>
      </c>
    </row>
    <row r="3015" spans="1:25" x14ac:dyDescent="0.3">
      <c r="A3015" s="16">
        <v>9091</v>
      </c>
      <c r="B3015" s="16" t="s">
        <v>6242</v>
      </c>
      <c r="C3015" s="21">
        <f>1/COUNTIF(B:B,'Store Data - 2017'!$B3015)</f>
        <v>1</v>
      </c>
      <c r="D3015" s="17">
        <v>43021</v>
      </c>
      <c r="E3015" s="17">
        <v>43023</v>
      </c>
      <c r="F3015" s="22" t="str">
        <f>TEXT('Store Data - 2017'!$D3015,"mmmm")</f>
        <v>October</v>
      </c>
      <c r="G3015" s="22" t="str">
        <f>TEXT('Store Data - 2017'!$D3015,"dddd")</f>
        <v>Friday</v>
      </c>
      <c r="H3015" s="16" t="s">
        <v>80</v>
      </c>
      <c r="I3015" s="16" t="s">
        <v>2502</v>
      </c>
      <c r="J3015" s="16" t="s">
        <v>2503</v>
      </c>
      <c r="K3015" s="21">
        <f>1/COUNTIF(J:J,'Store Data - 2017'!$J3015)</f>
        <v>0.16666666666666666</v>
      </c>
      <c r="L3015" s="16" t="s">
        <v>25</v>
      </c>
      <c r="M3015" s="16" t="s">
        <v>26</v>
      </c>
      <c r="N3015" s="16" t="s">
        <v>1327</v>
      </c>
      <c r="O3015" s="16" t="s">
        <v>446</v>
      </c>
      <c r="P3015" s="16">
        <v>40214</v>
      </c>
      <c r="Q3015" s="16" t="s">
        <v>29</v>
      </c>
      <c r="R3015" s="16" t="s">
        <v>160</v>
      </c>
      <c r="S3015" s="16" t="s">
        <v>31</v>
      </c>
      <c r="T3015" s="16" t="s">
        <v>70</v>
      </c>
      <c r="U3015" s="16" t="s">
        <v>161</v>
      </c>
      <c r="V3015" s="18">
        <v>348.56</v>
      </c>
      <c r="W3015" s="16">
        <v>8</v>
      </c>
      <c r="X3015" s="16">
        <v>0</v>
      </c>
      <c r="Y3015" s="18">
        <v>104.568</v>
      </c>
    </row>
    <row r="3016" spans="1:25" x14ac:dyDescent="0.3">
      <c r="A3016" s="13">
        <v>9099</v>
      </c>
      <c r="B3016" s="13" t="s">
        <v>6243</v>
      </c>
      <c r="C3016" s="21">
        <f>1/COUNTIF(B:B,'Store Data - 2017'!$B3016)</f>
        <v>0.33333333333333331</v>
      </c>
      <c r="D3016" s="14">
        <v>43020</v>
      </c>
      <c r="E3016" s="14">
        <v>43024</v>
      </c>
      <c r="F3016" s="22" t="str">
        <f>TEXT('Store Data - 2017'!$D3016,"mmmm")</f>
        <v>October</v>
      </c>
      <c r="G3016" s="22" t="str">
        <f>TEXT('Store Data - 2017'!$D3016,"dddd")</f>
        <v>Thursday</v>
      </c>
      <c r="H3016" s="13" t="s">
        <v>22</v>
      </c>
      <c r="I3016" s="13" t="s">
        <v>4102</v>
      </c>
      <c r="J3016" s="13" t="s">
        <v>4103</v>
      </c>
      <c r="K3016" s="21">
        <f>1/COUNTIF(J:J,'Store Data - 2017'!$J3016)</f>
        <v>0.14285714285714285</v>
      </c>
      <c r="L3016" s="13" t="s">
        <v>48</v>
      </c>
      <c r="M3016" s="13" t="s">
        <v>26</v>
      </c>
      <c r="N3016" s="13" t="s">
        <v>220</v>
      </c>
      <c r="O3016" s="13" t="s">
        <v>50</v>
      </c>
      <c r="P3016" s="13">
        <v>75081</v>
      </c>
      <c r="Q3016" s="13" t="s">
        <v>51</v>
      </c>
      <c r="R3016" s="13" t="s">
        <v>918</v>
      </c>
      <c r="S3016" s="13" t="s">
        <v>61</v>
      </c>
      <c r="T3016" s="13" t="s">
        <v>62</v>
      </c>
      <c r="U3016" s="13" t="s">
        <v>919</v>
      </c>
      <c r="V3016" s="15">
        <v>369.54399999999998</v>
      </c>
      <c r="W3016" s="13">
        <v>7</v>
      </c>
      <c r="X3016" s="13">
        <v>0.2</v>
      </c>
      <c r="Y3016" s="15">
        <v>27.715800000000002</v>
      </c>
    </row>
    <row r="3017" spans="1:25" x14ac:dyDescent="0.3">
      <c r="A3017" s="16">
        <v>9100</v>
      </c>
      <c r="B3017" s="16" t="s">
        <v>6243</v>
      </c>
      <c r="C3017" s="21">
        <f>1/COUNTIF(B:B,'Store Data - 2017'!$B3017)</f>
        <v>0.33333333333333331</v>
      </c>
      <c r="D3017" s="17">
        <v>43020</v>
      </c>
      <c r="E3017" s="17">
        <v>43024</v>
      </c>
      <c r="F3017" s="22" t="str">
        <f>TEXT('Store Data - 2017'!$D3017,"mmmm")</f>
        <v>October</v>
      </c>
      <c r="G3017" s="22" t="str">
        <f>TEXT('Store Data - 2017'!$D3017,"dddd")</f>
        <v>Thursday</v>
      </c>
      <c r="H3017" s="16" t="s">
        <v>22</v>
      </c>
      <c r="I3017" s="16" t="s">
        <v>4102</v>
      </c>
      <c r="J3017" s="16" t="s">
        <v>4103</v>
      </c>
      <c r="K3017" s="21">
        <f>1/COUNTIF(J:J,'Store Data - 2017'!$J3017)</f>
        <v>0.14285714285714285</v>
      </c>
      <c r="L3017" s="16" t="s">
        <v>48</v>
      </c>
      <c r="M3017" s="16" t="s">
        <v>26</v>
      </c>
      <c r="N3017" s="16" t="s">
        <v>220</v>
      </c>
      <c r="O3017" s="16" t="s">
        <v>50</v>
      </c>
      <c r="P3017" s="16">
        <v>75081</v>
      </c>
      <c r="Q3017" s="16" t="s">
        <v>51</v>
      </c>
      <c r="R3017" s="16" t="s">
        <v>709</v>
      </c>
      <c r="S3017" s="16" t="s">
        <v>31</v>
      </c>
      <c r="T3017" s="16" t="s">
        <v>32</v>
      </c>
      <c r="U3017" s="16" t="s">
        <v>710</v>
      </c>
      <c r="V3017" s="18">
        <v>10.368</v>
      </c>
      <c r="W3017" s="16">
        <v>2</v>
      </c>
      <c r="X3017" s="16">
        <v>0.2</v>
      </c>
      <c r="Y3017" s="18">
        <v>3.7584</v>
      </c>
    </row>
    <row r="3018" spans="1:25" x14ac:dyDescent="0.3">
      <c r="A3018" s="13">
        <v>9101</v>
      </c>
      <c r="B3018" s="13" t="s">
        <v>6243</v>
      </c>
      <c r="C3018" s="21">
        <f>1/COUNTIF(B:B,'Store Data - 2017'!$B3018)</f>
        <v>0.33333333333333331</v>
      </c>
      <c r="D3018" s="14">
        <v>43020</v>
      </c>
      <c r="E3018" s="14">
        <v>43024</v>
      </c>
      <c r="F3018" s="22" t="str">
        <f>TEXT('Store Data - 2017'!$D3018,"mmmm")</f>
        <v>October</v>
      </c>
      <c r="G3018" s="22" t="str">
        <f>TEXT('Store Data - 2017'!$D3018,"dddd")</f>
        <v>Thursday</v>
      </c>
      <c r="H3018" s="13" t="s">
        <v>22</v>
      </c>
      <c r="I3018" s="13" t="s">
        <v>4102</v>
      </c>
      <c r="J3018" s="13" t="s">
        <v>4103</v>
      </c>
      <c r="K3018" s="21">
        <f>1/COUNTIF(J:J,'Store Data - 2017'!$J3018)</f>
        <v>0.14285714285714285</v>
      </c>
      <c r="L3018" s="13" t="s">
        <v>48</v>
      </c>
      <c r="M3018" s="13" t="s">
        <v>26</v>
      </c>
      <c r="N3018" s="13" t="s">
        <v>220</v>
      </c>
      <c r="O3018" s="13" t="s">
        <v>50</v>
      </c>
      <c r="P3018" s="13">
        <v>75081</v>
      </c>
      <c r="Q3018" s="13" t="s">
        <v>51</v>
      </c>
      <c r="R3018" s="13" t="s">
        <v>4727</v>
      </c>
      <c r="S3018" s="13" t="s">
        <v>61</v>
      </c>
      <c r="T3018" s="13" t="s">
        <v>110</v>
      </c>
      <c r="U3018" s="13" t="s">
        <v>4728</v>
      </c>
      <c r="V3018" s="15">
        <v>791.88</v>
      </c>
      <c r="W3018" s="13">
        <v>3</v>
      </c>
      <c r="X3018" s="13">
        <v>0.2</v>
      </c>
      <c r="Y3018" s="15">
        <v>128.68049999999999</v>
      </c>
    </row>
    <row r="3019" spans="1:25" x14ac:dyDescent="0.3">
      <c r="A3019" s="16">
        <v>9116</v>
      </c>
      <c r="B3019" s="16" t="s">
        <v>6244</v>
      </c>
      <c r="C3019" s="21">
        <f>1/COUNTIF(B:B,'Store Data - 2017'!$B3019)</f>
        <v>0.25</v>
      </c>
      <c r="D3019" s="17">
        <v>42754</v>
      </c>
      <c r="E3019" s="17">
        <v>42759</v>
      </c>
      <c r="F3019" s="22" t="str">
        <f>TEXT('Store Data - 2017'!$D3019,"mmmm")</f>
        <v>January</v>
      </c>
      <c r="G3019" s="22" t="str">
        <f>TEXT('Store Data - 2017'!$D3019,"dddd")</f>
        <v>Thursday</v>
      </c>
      <c r="H3019" s="16" t="s">
        <v>35</v>
      </c>
      <c r="I3019" s="16" t="s">
        <v>2229</v>
      </c>
      <c r="J3019" s="16" t="s">
        <v>2230</v>
      </c>
      <c r="K3019" s="21">
        <f>1/COUNTIF(J:J,'Store Data - 2017'!$J3019)</f>
        <v>0.1111111111111111</v>
      </c>
      <c r="L3019" s="16" t="s">
        <v>25</v>
      </c>
      <c r="M3019" s="16" t="s">
        <v>26</v>
      </c>
      <c r="N3019" s="16" t="s">
        <v>38</v>
      </c>
      <c r="O3019" s="16" t="s">
        <v>39</v>
      </c>
      <c r="P3019" s="16">
        <v>19140</v>
      </c>
      <c r="Q3019" s="16" t="s">
        <v>40</v>
      </c>
      <c r="R3019" s="16" t="s">
        <v>2239</v>
      </c>
      <c r="S3019" s="16" t="s">
        <v>61</v>
      </c>
      <c r="T3019" s="16" t="s">
        <v>62</v>
      </c>
      <c r="U3019" s="16" t="s">
        <v>2240</v>
      </c>
      <c r="V3019" s="18">
        <v>429.6</v>
      </c>
      <c r="W3019" s="16">
        <v>2</v>
      </c>
      <c r="X3019" s="16">
        <v>0.4</v>
      </c>
      <c r="Y3019" s="18">
        <v>-93.08</v>
      </c>
    </row>
    <row r="3020" spans="1:25" x14ac:dyDescent="0.3">
      <c r="A3020" s="13">
        <v>9117</v>
      </c>
      <c r="B3020" s="13" t="s">
        <v>6244</v>
      </c>
      <c r="C3020" s="21">
        <f>1/COUNTIF(B:B,'Store Data - 2017'!$B3020)</f>
        <v>0.25</v>
      </c>
      <c r="D3020" s="14">
        <v>42754</v>
      </c>
      <c r="E3020" s="14">
        <v>42759</v>
      </c>
      <c r="F3020" s="22" t="str">
        <f>TEXT('Store Data - 2017'!$D3020,"mmmm")</f>
        <v>January</v>
      </c>
      <c r="G3020" s="22" t="str">
        <f>TEXT('Store Data - 2017'!$D3020,"dddd")</f>
        <v>Thursday</v>
      </c>
      <c r="H3020" s="13" t="s">
        <v>35</v>
      </c>
      <c r="I3020" s="13" t="s">
        <v>2229</v>
      </c>
      <c r="J3020" s="13" t="s">
        <v>2230</v>
      </c>
      <c r="K3020" s="21">
        <f>1/COUNTIF(J:J,'Store Data - 2017'!$J3020)</f>
        <v>0.1111111111111111</v>
      </c>
      <c r="L3020" s="13" t="s">
        <v>25</v>
      </c>
      <c r="M3020" s="13" t="s">
        <v>26</v>
      </c>
      <c r="N3020" s="13" t="s">
        <v>38</v>
      </c>
      <c r="O3020" s="13" t="s">
        <v>39</v>
      </c>
      <c r="P3020" s="13">
        <v>19140</v>
      </c>
      <c r="Q3020" s="13" t="s">
        <v>40</v>
      </c>
      <c r="R3020" s="13" t="s">
        <v>731</v>
      </c>
      <c r="S3020" s="13" t="s">
        <v>42</v>
      </c>
      <c r="T3020" s="13" t="s">
        <v>87</v>
      </c>
      <c r="U3020" s="13" t="s">
        <v>732</v>
      </c>
      <c r="V3020" s="15">
        <v>31.968</v>
      </c>
      <c r="W3020" s="13">
        <v>2</v>
      </c>
      <c r="X3020" s="13">
        <v>0.2</v>
      </c>
      <c r="Y3020" s="15">
        <v>6.3936000000000002</v>
      </c>
    </row>
    <row r="3021" spans="1:25" x14ac:dyDescent="0.3">
      <c r="A3021" s="16">
        <v>9118</v>
      </c>
      <c r="B3021" s="16" t="s">
        <v>6244</v>
      </c>
      <c r="C3021" s="21">
        <f>1/COUNTIF(B:B,'Store Data - 2017'!$B3021)</f>
        <v>0.25</v>
      </c>
      <c r="D3021" s="17">
        <v>42754</v>
      </c>
      <c r="E3021" s="17">
        <v>42759</v>
      </c>
      <c r="F3021" s="22" t="str">
        <f>TEXT('Store Data - 2017'!$D3021,"mmmm")</f>
        <v>January</v>
      </c>
      <c r="G3021" s="22" t="str">
        <f>TEXT('Store Data - 2017'!$D3021,"dddd")</f>
        <v>Thursday</v>
      </c>
      <c r="H3021" s="16" t="s">
        <v>35</v>
      </c>
      <c r="I3021" s="16" t="s">
        <v>2229</v>
      </c>
      <c r="J3021" s="16" t="s">
        <v>2230</v>
      </c>
      <c r="K3021" s="21">
        <f>1/COUNTIF(J:J,'Store Data - 2017'!$J3021)</f>
        <v>0.1111111111111111</v>
      </c>
      <c r="L3021" s="16" t="s">
        <v>25</v>
      </c>
      <c r="M3021" s="16" t="s">
        <v>26</v>
      </c>
      <c r="N3021" s="16" t="s">
        <v>38</v>
      </c>
      <c r="O3021" s="16" t="s">
        <v>39</v>
      </c>
      <c r="P3021" s="16">
        <v>19140</v>
      </c>
      <c r="Q3021" s="16" t="s">
        <v>40</v>
      </c>
      <c r="R3021" s="16" t="s">
        <v>6245</v>
      </c>
      <c r="S3021" s="16" t="s">
        <v>42</v>
      </c>
      <c r="T3021" s="16" t="s">
        <v>43</v>
      </c>
      <c r="U3021" s="16" t="s">
        <v>6246</v>
      </c>
      <c r="V3021" s="18">
        <v>887.27099999999996</v>
      </c>
      <c r="W3021" s="16">
        <v>3</v>
      </c>
      <c r="X3021" s="16">
        <v>0.3</v>
      </c>
      <c r="Y3021" s="18">
        <v>-63.3765</v>
      </c>
    </row>
    <row r="3022" spans="1:25" x14ac:dyDescent="0.3">
      <c r="A3022" s="13">
        <v>9119</v>
      </c>
      <c r="B3022" s="13" t="s">
        <v>6244</v>
      </c>
      <c r="C3022" s="21">
        <f>1/COUNTIF(B:B,'Store Data - 2017'!$B3022)</f>
        <v>0.25</v>
      </c>
      <c r="D3022" s="14">
        <v>42754</v>
      </c>
      <c r="E3022" s="14">
        <v>42759</v>
      </c>
      <c r="F3022" s="22" t="str">
        <f>TEXT('Store Data - 2017'!$D3022,"mmmm")</f>
        <v>January</v>
      </c>
      <c r="G3022" s="22" t="str">
        <f>TEXT('Store Data - 2017'!$D3022,"dddd")</f>
        <v>Thursday</v>
      </c>
      <c r="H3022" s="13" t="s">
        <v>35</v>
      </c>
      <c r="I3022" s="13" t="s">
        <v>2229</v>
      </c>
      <c r="J3022" s="13" t="s">
        <v>2230</v>
      </c>
      <c r="K3022" s="21">
        <f>1/COUNTIF(J:J,'Store Data - 2017'!$J3022)</f>
        <v>0.1111111111111111</v>
      </c>
      <c r="L3022" s="13" t="s">
        <v>25</v>
      </c>
      <c r="M3022" s="13" t="s">
        <v>26</v>
      </c>
      <c r="N3022" s="13" t="s">
        <v>38</v>
      </c>
      <c r="O3022" s="13" t="s">
        <v>39</v>
      </c>
      <c r="P3022" s="13">
        <v>19140</v>
      </c>
      <c r="Q3022" s="13" t="s">
        <v>40</v>
      </c>
      <c r="R3022" s="13" t="s">
        <v>2925</v>
      </c>
      <c r="S3022" s="13" t="s">
        <v>31</v>
      </c>
      <c r="T3022" s="13" t="s">
        <v>32</v>
      </c>
      <c r="U3022" s="13" t="s">
        <v>2926</v>
      </c>
      <c r="V3022" s="15">
        <v>21.696000000000002</v>
      </c>
      <c r="W3022" s="13">
        <v>4</v>
      </c>
      <c r="X3022" s="13">
        <v>0.2</v>
      </c>
      <c r="Y3022" s="15">
        <v>7.0511999999999997</v>
      </c>
    </row>
    <row r="3023" spans="1:25" x14ac:dyDescent="0.3">
      <c r="A3023" s="16">
        <v>9122</v>
      </c>
      <c r="B3023" s="16" t="s">
        <v>6247</v>
      </c>
      <c r="C3023" s="21">
        <f>1/COUNTIF(B:B,'Store Data - 2017'!$B3023)</f>
        <v>1</v>
      </c>
      <c r="D3023" s="17">
        <v>42812</v>
      </c>
      <c r="E3023" s="17">
        <v>42814</v>
      </c>
      <c r="F3023" s="22" t="str">
        <f>TEXT('Store Data - 2017'!$D3023,"mmmm")</f>
        <v>March</v>
      </c>
      <c r="G3023" s="22" t="str">
        <f>TEXT('Store Data - 2017'!$D3023,"dddd")</f>
        <v>Saturday</v>
      </c>
      <c r="H3023" s="16" t="s">
        <v>35</v>
      </c>
      <c r="I3023" s="16" t="s">
        <v>6248</v>
      </c>
      <c r="J3023" s="16" t="s">
        <v>6249</v>
      </c>
      <c r="K3023" s="21">
        <f>1/COUNTIF(J:J,'Store Data - 2017'!$J3023)</f>
        <v>1</v>
      </c>
      <c r="L3023" s="16" t="s">
        <v>57</v>
      </c>
      <c r="M3023" s="16" t="s">
        <v>26</v>
      </c>
      <c r="N3023" s="16" t="s">
        <v>452</v>
      </c>
      <c r="O3023" s="16" t="s">
        <v>134</v>
      </c>
      <c r="P3023" s="16">
        <v>90032</v>
      </c>
      <c r="Q3023" s="16" t="s">
        <v>120</v>
      </c>
      <c r="R3023" s="16" t="s">
        <v>644</v>
      </c>
      <c r="S3023" s="16" t="s">
        <v>31</v>
      </c>
      <c r="T3023" s="16" t="s">
        <v>190</v>
      </c>
      <c r="U3023" s="16" t="s">
        <v>645</v>
      </c>
      <c r="V3023" s="18">
        <v>90.86</v>
      </c>
      <c r="W3023" s="16">
        <v>7</v>
      </c>
      <c r="X3023" s="16">
        <v>0</v>
      </c>
      <c r="Y3023" s="18">
        <v>26.349399999999999</v>
      </c>
    </row>
    <row r="3024" spans="1:25" x14ac:dyDescent="0.3">
      <c r="A3024" s="13">
        <v>9123</v>
      </c>
      <c r="B3024" s="13" t="s">
        <v>6250</v>
      </c>
      <c r="C3024" s="21">
        <f>1/COUNTIF(B:B,'Store Data - 2017'!$B3024)</f>
        <v>1</v>
      </c>
      <c r="D3024" s="14">
        <v>43063</v>
      </c>
      <c r="E3024" s="14">
        <v>43063</v>
      </c>
      <c r="F3024" s="22" t="str">
        <f>TEXT('Store Data - 2017'!$D3024,"mmmm")</f>
        <v>November</v>
      </c>
      <c r="G3024" s="22" t="str">
        <f>TEXT('Store Data - 2017'!$D3024,"dddd")</f>
        <v>Friday</v>
      </c>
      <c r="H3024" s="13" t="s">
        <v>760</v>
      </c>
      <c r="I3024" s="13" t="s">
        <v>3241</v>
      </c>
      <c r="J3024" s="13" t="s">
        <v>3242</v>
      </c>
      <c r="K3024" s="21">
        <f>1/COUNTIF(J:J,'Store Data - 2017'!$J3024)</f>
        <v>0.125</v>
      </c>
      <c r="L3024" s="13" t="s">
        <v>25</v>
      </c>
      <c r="M3024" s="13" t="s">
        <v>26</v>
      </c>
      <c r="N3024" s="13" t="s">
        <v>133</v>
      </c>
      <c r="O3024" s="13" t="s">
        <v>134</v>
      </c>
      <c r="P3024" s="13">
        <v>94109</v>
      </c>
      <c r="Q3024" s="13" t="s">
        <v>120</v>
      </c>
      <c r="R3024" s="13" t="s">
        <v>745</v>
      </c>
      <c r="S3024" s="13" t="s">
        <v>31</v>
      </c>
      <c r="T3024" s="13" t="s">
        <v>32</v>
      </c>
      <c r="U3024" s="13" t="s">
        <v>746</v>
      </c>
      <c r="V3024" s="15">
        <v>7.78</v>
      </c>
      <c r="W3024" s="13">
        <v>1</v>
      </c>
      <c r="X3024" s="13">
        <v>0</v>
      </c>
      <c r="Y3024" s="15">
        <v>3.5009999999999999</v>
      </c>
    </row>
    <row r="3025" spans="1:25" x14ac:dyDescent="0.3">
      <c r="A3025" s="16">
        <v>9128</v>
      </c>
      <c r="B3025" s="16" t="s">
        <v>6251</v>
      </c>
      <c r="C3025" s="21">
        <f>1/COUNTIF(B:B,'Store Data - 2017'!$B3025)</f>
        <v>1</v>
      </c>
      <c r="D3025" s="17">
        <v>42880</v>
      </c>
      <c r="E3025" s="17">
        <v>42887</v>
      </c>
      <c r="F3025" s="22" t="str">
        <f>TEXT('Store Data - 2017'!$D3025,"mmmm")</f>
        <v>May</v>
      </c>
      <c r="G3025" s="22" t="str">
        <f>TEXT('Store Data - 2017'!$D3025,"dddd")</f>
        <v>Thursday</v>
      </c>
      <c r="H3025" s="16" t="s">
        <v>22</v>
      </c>
      <c r="I3025" s="16" t="s">
        <v>6252</v>
      </c>
      <c r="J3025" s="16" t="s">
        <v>6253</v>
      </c>
      <c r="K3025" s="21">
        <f>1/COUNTIF(J:J,'Store Data - 2017'!$J3025)</f>
        <v>0.1</v>
      </c>
      <c r="L3025" s="16" t="s">
        <v>25</v>
      </c>
      <c r="M3025" s="16" t="s">
        <v>26</v>
      </c>
      <c r="N3025" s="16" t="s">
        <v>49</v>
      </c>
      <c r="O3025" s="16" t="s">
        <v>50</v>
      </c>
      <c r="P3025" s="16">
        <v>77070</v>
      </c>
      <c r="Q3025" s="16" t="s">
        <v>51</v>
      </c>
      <c r="R3025" s="16" t="s">
        <v>4710</v>
      </c>
      <c r="S3025" s="16" t="s">
        <v>31</v>
      </c>
      <c r="T3025" s="16" t="s">
        <v>70</v>
      </c>
      <c r="U3025" s="16" t="s">
        <v>4711</v>
      </c>
      <c r="V3025" s="18">
        <v>50.136000000000003</v>
      </c>
      <c r="W3025" s="16">
        <v>3</v>
      </c>
      <c r="X3025" s="16">
        <v>0.2</v>
      </c>
      <c r="Y3025" s="18">
        <v>-11.2806</v>
      </c>
    </row>
    <row r="3026" spans="1:25" x14ac:dyDescent="0.3">
      <c r="A3026" s="13">
        <v>9129</v>
      </c>
      <c r="B3026" s="13" t="s">
        <v>6254</v>
      </c>
      <c r="C3026" s="21">
        <f>1/COUNTIF(B:B,'Store Data - 2017'!$B3026)</f>
        <v>1</v>
      </c>
      <c r="D3026" s="14">
        <v>42982</v>
      </c>
      <c r="E3026" s="14">
        <v>42983</v>
      </c>
      <c r="F3026" s="22" t="str">
        <f>TEXT('Store Data - 2017'!$D3026,"mmmm")</f>
        <v>September</v>
      </c>
      <c r="G3026" s="22" t="str">
        <f>TEXT('Store Data - 2017'!$D3026,"dddd")</f>
        <v>Monday</v>
      </c>
      <c r="H3026" s="13" t="s">
        <v>80</v>
      </c>
      <c r="I3026" s="13" t="s">
        <v>1402</v>
      </c>
      <c r="J3026" s="13" t="s">
        <v>1403</v>
      </c>
      <c r="K3026" s="21">
        <f>1/COUNTIF(J:J,'Store Data - 2017'!$J3026)</f>
        <v>0.14285714285714285</v>
      </c>
      <c r="L3026" s="13" t="s">
        <v>57</v>
      </c>
      <c r="M3026" s="13" t="s">
        <v>26</v>
      </c>
      <c r="N3026" s="13" t="s">
        <v>3888</v>
      </c>
      <c r="O3026" s="13" t="s">
        <v>119</v>
      </c>
      <c r="P3026" s="13">
        <v>97756</v>
      </c>
      <c r="Q3026" s="13" t="s">
        <v>120</v>
      </c>
      <c r="R3026" s="13" t="s">
        <v>6255</v>
      </c>
      <c r="S3026" s="13" t="s">
        <v>31</v>
      </c>
      <c r="T3026" s="13" t="s">
        <v>84</v>
      </c>
      <c r="U3026" s="13" t="s">
        <v>6256</v>
      </c>
      <c r="V3026" s="15">
        <v>88.073999999999998</v>
      </c>
      <c r="W3026" s="13">
        <v>7</v>
      </c>
      <c r="X3026" s="13">
        <v>0.7</v>
      </c>
      <c r="Y3026" s="15">
        <v>-58.716000000000001</v>
      </c>
    </row>
    <row r="3027" spans="1:25" x14ac:dyDescent="0.3">
      <c r="A3027" s="16">
        <v>9132</v>
      </c>
      <c r="B3027" s="16" t="s">
        <v>6257</v>
      </c>
      <c r="C3027" s="21">
        <f>1/COUNTIF(B:B,'Store Data - 2017'!$B3027)</f>
        <v>0.5</v>
      </c>
      <c r="D3027" s="17">
        <v>42883</v>
      </c>
      <c r="E3027" s="17">
        <v>42887</v>
      </c>
      <c r="F3027" s="22" t="str">
        <f>TEXT('Store Data - 2017'!$D3027,"mmmm")</f>
        <v>May</v>
      </c>
      <c r="G3027" s="22" t="str">
        <f>TEXT('Store Data - 2017'!$D3027,"dddd")</f>
        <v>Sunday</v>
      </c>
      <c r="H3027" s="16" t="s">
        <v>22</v>
      </c>
      <c r="I3027" s="16" t="s">
        <v>1944</v>
      </c>
      <c r="J3027" s="16" t="s">
        <v>1945</v>
      </c>
      <c r="K3027" s="21">
        <f>1/COUNTIF(J:J,'Store Data - 2017'!$J3027)</f>
        <v>0.2</v>
      </c>
      <c r="L3027" s="16" t="s">
        <v>57</v>
      </c>
      <c r="M3027" s="16" t="s">
        <v>26</v>
      </c>
      <c r="N3027" s="16" t="s">
        <v>6258</v>
      </c>
      <c r="O3027" s="16" t="s">
        <v>962</v>
      </c>
      <c r="P3027" s="16">
        <v>20707</v>
      </c>
      <c r="Q3027" s="16" t="s">
        <v>40</v>
      </c>
      <c r="R3027" s="16" t="s">
        <v>3196</v>
      </c>
      <c r="S3027" s="16" t="s">
        <v>42</v>
      </c>
      <c r="T3027" s="16" t="s">
        <v>87</v>
      </c>
      <c r="U3027" s="16" t="s">
        <v>4807</v>
      </c>
      <c r="V3027" s="18">
        <v>27.46</v>
      </c>
      <c r="W3027" s="16">
        <v>2</v>
      </c>
      <c r="X3027" s="16">
        <v>0</v>
      </c>
      <c r="Y3027" s="18">
        <v>9.8856000000000002</v>
      </c>
    </row>
    <row r="3028" spans="1:25" x14ac:dyDescent="0.3">
      <c r="A3028" s="13">
        <v>9133</v>
      </c>
      <c r="B3028" s="13" t="s">
        <v>6257</v>
      </c>
      <c r="C3028" s="21">
        <f>1/COUNTIF(B:B,'Store Data - 2017'!$B3028)</f>
        <v>0.5</v>
      </c>
      <c r="D3028" s="14">
        <v>42883</v>
      </c>
      <c r="E3028" s="14">
        <v>42887</v>
      </c>
      <c r="F3028" s="22" t="str">
        <f>TEXT('Store Data - 2017'!$D3028,"mmmm")</f>
        <v>May</v>
      </c>
      <c r="G3028" s="22" t="str">
        <f>TEXT('Store Data - 2017'!$D3028,"dddd")</f>
        <v>Sunday</v>
      </c>
      <c r="H3028" s="13" t="s">
        <v>22</v>
      </c>
      <c r="I3028" s="13" t="s">
        <v>1944</v>
      </c>
      <c r="J3028" s="13" t="s">
        <v>1945</v>
      </c>
      <c r="K3028" s="21">
        <f>1/COUNTIF(J:J,'Store Data - 2017'!$J3028)</f>
        <v>0.2</v>
      </c>
      <c r="L3028" s="13" t="s">
        <v>57</v>
      </c>
      <c r="M3028" s="13" t="s">
        <v>26</v>
      </c>
      <c r="N3028" s="13" t="s">
        <v>6258</v>
      </c>
      <c r="O3028" s="13" t="s">
        <v>962</v>
      </c>
      <c r="P3028" s="13">
        <v>20707</v>
      </c>
      <c r="Q3028" s="13" t="s">
        <v>40</v>
      </c>
      <c r="R3028" s="13" t="s">
        <v>6259</v>
      </c>
      <c r="S3028" s="13" t="s">
        <v>31</v>
      </c>
      <c r="T3028" s="13" t="s">
        <v>190</v>
      </c>
      <c r="U3028" s="13" t="s">
        <v>6260</v>
      </c>
      <c r="V3028" s="15">
        <v>125.13</v>
      </c>
      <c r="W3028" s="13">
        <v>3</v>
      </c>
      <c r="X3028" s="13">
        <v>0</v>
      </c>
      <c r="Y3028" s="15">
        <v>36.287700000000001</v>
      </c>
    </row>
    <row r="3029" spans="1:25" x14ac:dyDescent="0.3">
      <c r="A3029" s="16">
        <v>9141</v>
      </c>
      <c r="B3029" s="16" t="s">
        <v>6261</v>
      </c>
      <c r="C3029" s="21">
        <f>1/COUNTIF(B:B,'Store Data - 2017'!$B3029)</f>
        <v>1</v>
      </c>
      <c r="D3029" s="17">
        <v>43008</v>
      </c>
      <c r="E3029" s="17">
        <v>43010</v>
      </c>
      <c r="F3029" s="22" t="str">
        <f>TEXT('Store Data - 2017'!$D3029,"mmmm")</f>
        <v>September</v>
      </c>
      <c r="G3029" s="22" t="str">
        <f>TEXT('Store Data - 2017'!$D3029,"dddd")</f>
        <v>Saturday</v>
      </c>
      <c r="H3029" s="16" t="s">
        <v>35</v>
      </c>
      <c r="I3029" s="16" t="s">
        <v>1247</v>
      </c>
      <c r="J3029" s="16" t="s">
        <v>1248</v>
      </c>
      <c r="K3029" s="21">
        <f>1/COUNTIF(J:J,'Store Data - 2017'!$J3029)</f>
        <v>0.16666666666666666</v>
      </c>
      <c r="L3029" s="16" t="s">
        <v>48</v>
      </c>
      <c r="M3029" s="16" t="s">
        <v>26</v>
      </c>
      <c r="N3029" s="16" t="s">
        <v>452</v>
      </c>
      <c r="O3029" s="16" t="s">
        <v>134</v>
      </c>
      <c r="P3029" s="16">
        <v>90049</v>
      </c>
      <c r="Q3029" s="16" t="s">
        <v>120</v>
      </c>
      <c r="R3029" s="16" t="s">
        <v>896</v>
      </c>
      <c r="S3029" s="16" t="s">
        <v>61</v>
      </c>
      <c r="T3029" s="16" t="s">
        <v>110</v>
      </c>
      <c r="U3029" s="16" t="s">
        <v>897</v>
      </c>
      <c r="V3029" s="18">
        <v>159.97999999999999</v>
      </c>
      <c r="W3029" s="16">
        <v>2</v>
      </c>
      <c r="X3029" s="16">
        <v>0</v>
      </c>
      <c r="Y3029" s="18">
        <v>47.994</v>
      </c>
    </row>
    <row r="3030" spans="1:25" x14ac:dyDescent="0.3">
      <c r="A3030" s="13">
        <v>9143</v>
      </c>
      <c r="B3030" s="13" t="s">
        <v>6262</v>
      </c>
      <c r="C3030" s="21">
        <f>1/COUNTIF(B:B,'Store Data - 2017'!$B3030)</f>
        <v>0.33333333333333331</v>
      </c>
      <c r="D3030" s="14">
        <v>42875</v>
      </c>
      <c r="E3030" s="14">
        <v>42881</v>
      </c>
      <c r="F3030" s="22" t="str">
        <f>TEXT('Store Data - 2017'!$D3030,"mmmm")</f>
        <v>May</v>
      </c>
      <c r="G3030" s="22" t="str">
        <f>TEXT('Store Data - 2017'!$D3030,"dddd")</f>
        <v>Saturday</v>
      </c>
      <c r="H3030" s="13" t="s">
        <v>22</v>
      </c>
      <c r="I3030" s="13" t="s">
        <v>1736</v>
      </c>
      <c r="J3030" s="13" t="s">
        <v>1737</v>
      </c>
      <c r="K3030" s="21">
        <f>1/COUNTIF(J:J,'Store Data - 2017'!$J3030)</f>
        <v>0.1111111111111111</v>
      </c>
      <c r="L3030" s="13" t="s">
        <v>25</v>
      </c>
      <c r="M3030" s="13" t="s">
        <v>26</v>
      </c>
      <c r="N3030" s="13" t="s">
        <v>388</v>
      </c>
      <c r="O3030" s="13" t="s">
        <v>389</v>
      </c>
      <c r="P3030" s="13">
        <v>89115</v>
      </c>
      <c r="Q3030" s="13" t="s">
        <v>120</v>
      </c>
      <c r="R3030" s="13" t="s">
        <v>4235</v>
      </c>
      <c r="S3030" s="13" t="s">
        <v>31</v>
      </c>
      <c r="T3030" s="13" t="s">
        <v>84</v>
      </c>
      <c r="U3030" s="13" t="s">
        <v>4236</v>
      </c>
      <c r="V3030" s="15">
        <v>8.2880000000000003</v>
      </c>
      <c r="W3030" s="13">
        <v>2</v>
      </c>
      <c r="X3030" s="13">
        <v>0.2</v>
      </c>
      <c r="Y3030" s="15">
        <v>3.0044</v>
      </c>
    </row>
    <row r="3031" spans="1:25" x14ac:dyDescent="0.3">
      <c r="A3031" s="16">
        <v>9144</v>
      </c>
      <c r="B3031" s="16" t="s">
        <v>6262</v>
      </c>
      <c r="C3031" s="21">
        <f>1/COUNTIF(B:B,'Store Data - 2017'!$B3031)</f>
        <v>0.33333333333333331</v>
      </c>
      <c r="D3031" s="17">
        <v>42875</v>
      </c>
      <c r="E3031" s="17">
        <v>42881</v>
      </c>
      <c r="F3031" s="22" t="str">
        <f>TEXT('Store Data - 2017'!$D3031,"mmmm")</f>
        <v>May</v>
      </c>
      <c r="G3031" s="22" t="str">
        <f>TEXT('Store Data - 2017'!$D3031,"dddd")</f>
        <v>Saturday</v>
      </c>
      <c r="H3031" s="16" t="s">
        <v>22</v>
      </c>
      <c r="I3031" s="16" t="s">
        <v>1736</v>
      </c>
      <c r="J3031" s="16" t="s">
        <v>1737</v>
      </c>
      <c r="K3031" s="21">
        <f>1/COUNTIF(J:J,'Store Data - 2017'!$J3031)</f>
        <v>0.1111111111111111</v>
      </c>
      <c r="L3031" s="16" t="s">
        <v>25</v>
      </c>
      <c r="M3031" s="16" t="s">
        <v>26</v>
      </c>
      <c r="N3031" s="16" t="s">
        <v>388</v>
      </c>
      <c r="O3031" s="16" t="s">
        <v>389</v>
      </c>
      <c r="P3031" s="16">
        <v>89115</v>
      </c>
      <c r="Q3031" s="16" t="s">
        <v>120</v>
      </c>
      <c r="R3031" s="16" t="s">
        <v>6078</v>
      </c>
      <c r="S3031" s="16" t="s">
        <v>61</v>
      </c>
      <c r="T3031" s="16" t="s">
        <v>62</v>
      </c>
      <c r="U3031" s="16" t="s">
        <v>6079</v>
      </c>
      <c r="V3031" s="18">
        <v>1123.1279999999999</v>
      </c>
      <c r="W3031" s="16">
        <v>9</v>
      </c>
      <c r="X3031" s="16">
        <v>0.2</v>
      </c>
      <c r="Y3031" s="18">
        <v>70.195499999999996</v>
      </c>
    </row>
    <row r="3032" spans="1:25" x14ac:dyDescent="0.3">
      <c r="A3032" s="13">
        <v>9145</v>
      </c>
      <c r="B3032" s="13" t="s">
        <v>6262</v>
      </c>
      <c r="C3032" s="21">
        <f>1/COUNTIF(B:B,'Store Data - 2017'!$B3032)</f>
        <v>0.33333333333333331</v>
      </c>
      <c r="D3032" s="14">
        <v>42875</v>
      </c>
      <c r="E3032" s="14">
        <v>42881</v>
      </c>
      <c r="F3032" s="22" t="str">
        <f>TEXT('Store Data - 2017'!$D3032,"mmmm")</f>
        <v>May</v>
      </c>
      <c r="G3032" s="22" t="str">
        <f>TEXT('Store Data - 2017'!$D3032,"dddd")</f>
        <v>Saturday</v>
      </c>
      <c r="H3032" s="13" t="s">
        <v>22</v>
      </c>
      <c r="I3032" s="13" t="s">
        <v>1736</v>
      </c>
      <c r="J3032" s="13" t="s">
        <v>1737</v>
      </c>
      <c r="K3032" s="21">
        <f>1/COUNTIF(J:J,'Store Data - 2017'!$J3032)</f>
        <v>0.1111111111111111</v>
      </c>
      <c r="L3032" s="13" t="s">
        <v>25</v>
      </c>
      <c r="M3032" s="13" t="s">
        <v>26</v>
      </c>
      <c r="N3032" s="13" t="s">
        <v>388</v>
      </c>
      <c r="O3032" s="13" t="s">
        <v>389</v>
      </c>
      <c r="P3032" s="13">
        <v>89115</v>
      </c>
      <c r="Q3032" s="13" t="s">
        <v>120</v>
      </c>
      <c r="R3032" s="13" t="s">
        <v>644</v>
      </c>
      <c r="S3032" s="13" t="s">
        <v>31</v>
      </c>
      <c r="T3032" s="13" t="s">
        <v>190</v>
      </c>
      <c r="U3032" s="13" t="s">
        <v>645</v>
      </c>
      <c r="V3032" s="15">
        <v>64.900000000000006</v>
      </c>
      <c r="W3032" s="13">
        <v>5</v>
      </c>
      <c r="X3032" s="13">
        <v>0</v>
      </c>
      <c r="Y3032" s="15">
        <v>18.821000000000002</v>
      </c>
    </row>
    <row r="3033" spans="1:25" x14ac:dyDescent="0.3">
      <c r="A3033" s="16">
        <v>9175</v>
      </c>
      <c r="B3033" s="16" t="s">
        <v>6263</v>
      </c>
      <c r="C3033" s="21">
        <f>1/COUNTIF(B:B,'Store Data - 2017'!$B3033)</f>
        <v>0.5</v>
      </c>
      <c r="D3033" s="17">
        <v>42898</v>
      </c>
      <c r="E3033" s="17">
        <v>42900</v>
      </c>
      <c r="F3033" s="22" t="str">
        <f>TEXT('Store Data - 2017'!$D3033,"mmmm")</f>
        <v>June</v>
      </c>
      <c r="G3033" s="22" t="str">
        <f>TEXT('Store Data - 2017'!$D3033,"dddd")</f>
        <v>Monday</v>
      </c>
      <c r="H3033" s="16" t="s">
        <v>35</v>
      </c>
      <c r="I3033" s="16" t="s">
        <v>6264</v>
      </c>
      <c r="J3033" s="16" t="s">
        <v>6265</v>
      </c>
      <c r="K3033" s="21">
        <f>1/COUNTIF(J:J,'Store Data - 2017'!$J3033)</f>
        <v>0.33333333333333331</v>
      </c>
      <c r="L3033" s="16" t="s">
        <v>25</v>
      </c>
      <c r="M3033" s="16" t="s">
        <v>26</v>
      </c>
      <c r="N3033" s="16" t="s">
        <v>1697</v>
      </c>
      <c r="O3033" s="16" t="s">
        <v>433</v>
      </c>
      <c r="P3033" s="16">
        <v>98031</v>
      </c>
      <c r="Q3033" s="16" t="s">
        <v>120</v>
      </c>
      <c r="R3033" s="16" t="s">
        <v>1506</v>
      </c>
      <c r="S3033" s="16" t="s">
        <v>61</v>
      </c>
      <c r="T3033" s="16" t="s">
        <v>62</v>
      </c>
      <c r="U3033" s="16" t="s">
        <v>1507</v>
      </c>
      <c r="V3033" s="18">
        <v>71.975999999999999</v>
      </c>
      <c r="W3033" s="16">
        <v>3</v>
      </c>
      <c r="X3033" s="16">
        <v>0.2</v>
      </c>
      <c r="Y3033" s="18">
        <v>8.9969999999999999</v>
      </c>
    </row>
    <row r="3034" spans="1:25" x14ac:dyDescent="0.3">
      <c r="A3034" s="13">
        <v>9176</v>
      </c>
      <c r="B3034" s="13" t="s">
        <v>6263</v>
      </c>
      <c r="C3034" s="21">
        <f>1/COUNTIF(B:B,'Store Data - 2017'!$B3034)</f>
        <v>0.5</v>
      </c>
      <c r="D3034" s="14">
        <v>42898</v>
      </c>
      <c r="E3034" s="14">
        <v>42900</v>
      </c>
      <c r="F3034" s="22" t="str">
        <f>TEXT('Store Data - 2017'!$D3034,"mmmm")</f>
        <v>June</v>
      </c>
      <c r="G3034" s="22" t="str">
        <f>TEXT('Store Data - 2017'!$D3034,"dddd")</f>
        <v>Monday</v>
      </c>
      <c r="H3034" s="13" t="s">
        <v>35</v>
      </c>
      <c r="I3034" s="13" t="s">
        <v>6264</v>
      </c>
      <c r="J3034" s="13" t="s">
        <v>6265</v>
      </c>
      <c r="K3034" s="21">
        <f>1/COUNTIF(J:J,'Store Data - 2017'!$J3034)</f>
        <v>0.33333333333333331</v>
      </c>
      <c r="L3034" s="13" t="s">
        <v>25</v>
      </c>
      <c r="M3034" s="13" t="s">
        <v>26</v>
      </c>
      <c r="N3034" s="13" t="s">
        <v>1697</v>
      </c>
      <c r="O3034" s="13" t="s">
        <v>433</v>
      </c>
      <c r="P3034" s="13">
        <v>98031</v>
      </c>
      <c r="Q3034" s="13" t="s">
        <v>120</v>
      </c>
      <c r="R3034" s="13" t="s">
        <v>1480</v>
      </c>
      <c r="S3034" s="13" t="s">
        <v>31</v>
      </c>
      <c r="T3034" s="13" t="s">
        <v>32</v>
      </c>
      <c r="U3034" s="13" t="s">
        <v>1481</v>
      </c>
      <c r="V3034" s="15">
        <v>19.440000000000001</v>
      </c>
      <c r="W3034" s="13">
        <v>3</v>
      </c>
      <c r="X3034" s="13">
        <v>0</v>
      </c>
      <c r="Y3034" s="15">
        <v>9.3312000000000008</v>
      </c>
    </row>
    <row r="3035" spans="1:25" x14ac:dyDescent="0.3">
      <c r="A3035" s="16">
        <v>9180</v>
      </c>
      <c r="B3035" s="16" t="s">
        <v>6266</v>
      </c>
      <c r="C3035" s="21">
        <f>1/COUNTIF(B:B,'Store Data - 2017'!$B3035)</f>
        <v>0.125</v>
      </c>
      <c r="D3035" s="17">
        <v>42954</v>
      </c>
      <c r="E3035" s="17">
        <v>42958</v>
      </c>
      <c r="F3035" s="22" t="str">
        <f>TEXT('Store Data - 2017'!$D3035,"mmmm")</f>
        <v>August</v>
      </c>
      <c r="G3035" s="22" t="str">
        <f>TEXT('Store Data - 2017'!$D3035,"dddd")</f>
        <v>Monday</v>
      </c>
      <c r="H3035" s="16" t="s">
        <v>22</v>
      </c>
      <c r="I3035" s="16" t="s">
        <v>6252</v>
      </c>
      <c r="J3035" s="16" t="s">
        <v>6253</v>
      </c>
      <c r="K3035" s="21">
        <f>1/COUNTIF(J:J,'Store Data - 2017'!$J3035)</f>
        <v>0.1</v>
      </c>
      <c r="L3035" s="16" t="s">
        <v>25</v>
      </c>
      <c r="M3035" s="16" t="s">
        <v>26</v>
      </c>
      <c r="N3035" s="16" t="s">
        <v>1533</v>
      </c>
      <c r="O3035" s="16" t="s">
        <v>134</v>
      </c>
      <c r="P3035" s="16">
        <v>92683</v>
      </c>
      <c r="Q3035" s="16" t="s">
        <v>120</v>
      </c>
      <c r="R3035" s="16" t="s">
        <v>5420</v>
      </c>
      <c r="S3035" s="16" t="s">
        <v>61</v>
      </c>
      <c r="T3035" s="16" t="s">
        <v>62</v>
      </c>
      <c r="U3035" s="16" t="s">
        <v>5421</v>
      </c>
      <c r="V3035" s="18">
        <v>707.88</v>
      </c>
      <c r="W3035" s="16">
        <v>3</v>
      </c>
      <c r="X3035" s="16">
        <v>0.2</v>
      </c>
      <c r="Y3035" s="18">
        <v>44.2425</v>
      </c>
    </row>
    <row r="3036" spans="1:25" x14ac:dyDescent="0.3">
      <c r="A3036" s="13">
        <v>9181</v>
      </c>
      <c r="B3036" s="13" t="s">
        <v>6266</v>
      </c>
      <c r="C3036" s="21">
        <f>1/COUNTIF(B:B,'Store Data - 2017'!$B3036)</f>
        <v>0.125</v>
      </c>
      <c r="D3036" s="14">
        <v>42954</v>
      </c>
      <c r="E3036" s="14">
        <v>42958</v>
      </c>
      <c r="F3036" s="22" t="str">
        <f>TEXT('Store Data - 2017'!$D3036,"mmmm")</f>
        <v>August</v>
      </c>
      <c r="G3036" s="22" t="str">
        <f>TEXT('Store Data - 2017'!$D3036,"dddd")</f>
        <v>Monday</v>
      </c>
      <c r="H3036" s="13" t="s">
        <v>22</v>
      </c>
      <c r="I3036" s="13" t="s">
        <v>6252</v>
      </c>
      <c r="J3036" s="13" t="s">
        <v>6253</v>
      </c>
      <c r="K3036" s="21">
        <f>1/COUNTIF(J:J,'Store Data - 2017'!$J3036)</f>
        <v>0.1</v>
      </c>
      <c r="L3036" s="13" t="s">
        <v>25</v>
      </c>
      <c r="M3036" s="13" t="s">
        <v>26</v>
      </c>
      <c r="N3036" s="13" t="s">
        <v>1533</v>
      </c>
      <c r="O3036" s="13" t="s">
        <v>134</v>
      </c>
      <c r="P3036" s="13">
        <v>92683</v>
      </c>
      <c r="Q3036" s="13" t="s">
        <v>120</v>
      </c>
      <c r="R3036" s="13" t="s">
        <v>2976</v>
      </c>
      <c r="S3036" s="13" t="s">
        <v>31</v>
      </c>
      <c r="T3036" s="13" t="s">
        <v>84</v>
      </c>
      <c r="U3036" s="13" t="s">
        <v>2977</v>
      </c>
      <c r="V3036" s="15">
        <v>11.952</v>
      </c>
      <c r="W3036" s="13">
        <v>3</v>
      </c>
      <c r="X3036" s="13">
        <v>0.2</v>
      </c>
      <c r="Y3036" s="15">
        <v>4.1832000000000003</v>
      </c>
    </row>
    <row r="3037" spans="1:25" x14ac:dyDescent="0.3">
      <c r="A3037" s="16">
        <v>9182</v>
      </c>
      <c r="B3037" s="16" t="s">
        <v>6266</v>
      </c>
      <c r="C3037" s="21">
        <f>1/COUNTIF(B:B,'Store Data - 2017'!$B3037)</f>
        <v>0.125</v>
      </c>
      <c r="D3037" s="17">
        <v>42954</v>
      </c>
      <c r="E3037" s="17">
        <v>42958</v>
      </c>
      <c r="F3037" s="22" t="str">
        <f>TEXT('Store Data - 2017'!$D3037,"mmmm")</f>
        <v>August</v>
      </c>
      <c r="G3037" s="22" t="str">
        <f>TEXT('Store Data - 2017'!$D3037,"dddd")</f>
        <v>Monday</v>
      </c>
      <c r="H3037" s="16" t="s">
        <v>22</v>
      </c>
      <c r="I3037" s="16" t="s">
        <v>6252</v>
      </c>
      <c r="J3037" s="16" t="s">
        <v>6253</v>
      </c>
      <c r="K3037" s="21">
        <f>1/COUNTIF(J:J,'Store Data - 2017'!$J3037)</f>
        <v>0.1</v>
      </c>
      <c r="L3037" s="16" t="s">
        <v>25</v>
      </c>
      <c r="M3037" s="16" t="s">
        <v>26</v>
      </c>
      <c r="N3037" s="16" t="s">
        <v>1533</v>
      </c>
      <c r="O3037" s="16" t="s">
        <v>134</v>
      </c>
      <c r="P3037" s="16">
        <v>92683</v>
      </c>
      <c r="Q3037" s="16" t="s">
        <v>120</v>
      </c>
      <c r="R3037" s="16" t="s">
        <v>3862</v>
      </c>
      <c r="S3037" s="16" t="s">
        <v>31</v>
      </c>
      <c r="T3037" s="16" t="s">
        <v>84</v>
      </c>
      <c r="U3037" s="16" t="s">
        <v>3863</v>
      </c>
      <c r="V3037" s="18">
        <v>31.128</v>
      </c>
      <c r="W3037" s="16">
        <v>3</v>
      </c>
      <c r="X3037" s="16">
        <v>0.2</v>
      </c>
      <c r="Y3037" s="18">
        <v>11.673</v>
      </c>
    </row>
    <row r="3038" spans="1:25" x14ac:dyDescent="0.3">
      <c r="A3038" s="13">
        <v>9183</v>
      </c>
      <c r="B3038" s="13" t="s">
        <v>6266</v>
      </c>
      <c r="C3038" s="21">
        <f>1/COUNTIF(B:B,'Store Data - 2017'!$B3038)</f>
        <v>0.125</v>
      </c>
      <c r="D3038" s="14">
        <v>42954</v>
      </c>
      <c r="E3038" s="14">
        <v>42958</v>
      </c>
      <c r="F3038" s="22" t="str">
        <f>TEXT('Store Data - 2017'!$D3038,"mmmm")</f>
        <v>August</v>
      </c>
      <c r="G3038" s="22" t="str">
        <f>TEXT('Store Data - 2017'!$D3038,"dddd")</f>
        <v>Monday</v>
      </c>
      <c r="H3038" s="13" t="s">
        <v>22</v>
      </c>
      <c r="I3038" s="13" t="s">
        <v>6252</v>
      </c>
      <c r="J3038" s="13" t="s">
        <v>6253</v>
      </c>
      <c r="K3038" s="21">
        <f>1/COUNTIF(J:J,'Store Data - 2017'!$J3038)</f>
        <v>0.1</v>
      </c>
      <c r="L3038" s="13" t="s">
        <v>25</v>
      </c>
      <c r="M3038" s="13" t="s">
        <v>26</v>
      </c>
      <c r="N3038" s="13" t="s">
        <v>1533</v>
      </c>
      <c r="O3038" s="13" t="s">
        <v>134</v>
      </c>
      <c r="P3038" s="13">
        <v>92683</v>
      </c>
      <c r="Q3038" s="13" t="s">
        <v>120</v>
      </c>
      <c r="R3038" s="13" t="s">
        <v>6267</v>
      </c>
      <c r="S3038" s="13" t="s">
        <v>61</v>
      </c>
      <c r="T3038" s="13" t="s">
        <v>110</v>
      </c>
      <c r="U3038" s="13" t="s">
        <v>6268</v>
      </c>
      <c r="V3038" s="15">
        <v>55.76</v>
      </c>
      <c r="W3038" s="13">
        <v>4</v>
      </c>
      <c r="X3038" s="13">
        <v>0</v>
      </c>
      <c r="Y3038" s="15">
        <v>7.8064</v>
      </c>
    </row>
    <row r="3039" spans="1:25" x14ac:dyDescent="0.3">
      <c r="A3039" s="16">
        <v>9184</v>
      </c>
      <c r="B3039" s="16" t="s">
        <v>6266</v>
      </c>
      <c r="C3039" s="21">
        <f>1/COUNTIF(B:B,'Store Data - 2017'!$B3039)</f>
        <v>0.125</v>
      </c>
      <c r="D3039" s="17">
        <v>42954</v>
      </c>
      <c r="E3039" s="17">
        <v>42958</v>
      </c>
      <c r="F3039" s="22" t="str">
        <f>TEXT('Store Data - 2017'!$D3039,"mmmm")</f>
        <v>August</v>
      </c>
      <c r="G3039" s="22" t="str">
        <f>TEXT('Store Data - 2017'!$D3039,"dddd")</f>
        <v>Monday</v>
      </c>
      <c r="H3039" s="16" t="s">
        <v>22</v>
      </c>
      <c r="I3039" s="16" t="s">
        <v>6252</v>
      </c>
      <c r="J3039" s="16" t="s">
        <v>6253</v>
      </c>
      <c r="K3039" s="21">
        <f>1/COUNTIF(J:J,'Store Data - 2017'!$J3039)</f>
        <v>0.1</v>
      </c>
      <c r="L3039" s="16" t="s">
        <v>25</v>
      </c>
      <c r="M3039" s="16" t="s">
        <v>26</v>
      </c>
      <c r="N3039" s="16" t="s">
        <v>1533</v>
      </c>
      <c r="O3039" s="16" t="s">
        <v>134</v>
      </c>
      <c r="P3039" s="16">
        <v>92683</v>
      </c>
      <c r="Q3039" s="16" t="s">
        <v>120</v>
      </c>
      <c r="R3039" s="16" t="s">
        <v>422</v>
      </c>
      <c r="S3039" s="16" t="s">
        <v>31</v>
      </c>
      <c r="T3039" s="16" t="s">
        <v>32</v>
      </c>
      <c r="U3039" s="16" t="s">
        <v>3479</v>
      </c>
      <c r="V3039" s="18">
        <v>24.56</v>
      </c>
      <c r="W3039" s="16">
        <v>2</v>
      </c>
      <c r="X3039" s="16">
        <v>0</v>
      </c>
      <c r="Y3039" s="18">
        <v>11.543200000000001</v>
      </c>
    </row>
    <row r="3040" spans="1:25" x14ac:dyDescent="0.3">
      <c r="A3040" s="13">
        <v>9185</v>
      </c>
      <c r="B3040" s="13" t="s">
        <v>6266</v>
      </c>
      <c r="C3040" s="21">
        <f>1/COUNTIF(B:B,'Store Data - 2017'!$B3040)</f>
        <v>0.125</v>
      </c>
      <c r="D3040" s="14">
        <v>42954</v>
      </c>
      <c r="E3040" s="14">
        <v>42958</v>
      </c>
      <c r="F3040" s="22" t="str">
        <f>TEXT('Store Data - 2017'!$D3040,"mmmm")</f>
        <v>August</v>
      </c>
      <c r="G3040" s="22" t="str">
        <f>TEXT('Store Data - 2017'!$D3040,"dddd")</f>
        <v>Monday</v>
      </c>
      <c r="H3040" s="13" t="s">
        <v>22</v>
      </c>
      <c r="I3040" s="13" t="s">
        <v>6252</v>
      </c>
      <c r="J3040" s="13" t="s">
        <v>6253</v>
      </c>
      <c r="K3040" s="21">
        <f>1/COUNTIF(J:J,'Store Data - 2017'!$J3040)</f>
        <v>0.1</v>
      </c>
      <c r="L3040" s="13" t="s">
        <v>25</v>
      </c>
      <c r="M3040" s="13" t="s">
        <v>26</v>
      </c>
      <c r="N3040" s="13" t="s">
        <v>1533</v>
      </c>
      <c r="O3040" s="13" t="s">
        <v>134</v>
      </c>
      <c r="P3040" s="13">
        <v>92683</v>
      </c>
      <c r="Q3040" s="13" t="s">
        <v>120</v>
      </c>
      <c r="R3040" s="13" t="s">
        <v>1142</v>
      </c>
      <c r="S3040" s="13" t="s">
        <v>42</v>
      </c>
      <c r="T3040" s="13" t="s">
        <v>87</v>
      </c>
      <c r="U3040" s="13" t="s">
        <v>1143</v>
      </c>
      <c r="V3040" s="15">
        <v>51.75</v>
      </c>
      <c r="W3040" s="13">
        <v>1</v>
      </c>
      <c r="X3040" s="13">
        <v>0</v>
      </c>
      <c r="Y3040" s="15">
        <v>15.525</v>
      </c>
    </row>
    <row r="3041" spans="1:25" x14ac:dyDescent="0.3">
      <c r="A3041" s="16">
        <v>9186</v>
      </c>
      <c r="B3041" s="16" t="s">
        <v>6266</v>
      </c>
      <c r="C3041" s="21">
        <f>1/COUNTIF(B:B,'Store Data - 2017'!$B3041)</f>
        <v>0.125</v>
      </c>
      <c r="D3041" s="17">
        <v>42954</v>
      </c>
      <c r="E3041" s="17">
        <v>42958</v>
      </c>
      <c r="F3041" s="22" t="str">
        <f>TEXT('Store Data - 2017'!$D3041,"mmmm")</f>
        <v>August</v>
      </c>
      <c r="G3041" s="22" t="str">
        <f>TEXT('Store Data - 2017'!$D3041,"dddd")</f>
        <v>Monday</v>
      </c>
      <c r="H3041" s="16" t="s">
        <v>22</v>
      </c>
      <c r="I3041" s="16" t="s">
        <v>6252</v>
      </c>
      <c r="J3041" s="16" t="s">
        <v>6253</v>
      </c>
      <c r="K3041" s="21">
        <f>1/COUNTIF(J:J,'Store Data - 2017'!$J3041)</f>
        <v>0.1</v>
      </c>
      <c r="L3041" s="16" t="s">
        <v>25</v>
      </c>
      <c r="M3041" s="16" t="s">
        <v>26</v>
      </c>
      <c r="N3041" s="16" t="s">
        <v>1533</v>
      </c>
      <c r="O3041" s="16" t="s">
        <v>134</v>
      </c>
      <c r="P3041" s="16">
        <v>92683</v>
      </c>
      <c r="Q3041" s="16" t="s">
        <v>120</v>
      </c>
      <c r="R3041" s="16" t="s">
        <v>6269</v>
      </c>
      <c r="S3041" s="16" t="s">
        <v>42</v>
      </c>
      <c r="T3041" s="16" t="s">
        <v>43</v>
      </c>
      <c r="U3041" s="16" t="s">
        <v>6270</v>
      </c>
      <c r="V3041" s="18">
        <v>207.184</v>
      </c>
      <c r="W3041" s="16">
        <v>1</v>
      </c>
      <c r="X3041" s="16">
        <v>0.2</v>
      </c>
      <c r="Y3041" s="18">
        <v>25.898</v>
      </c>
    </row>
    <row r="3042" spans="1:25" x14ac:dyDescent="0.3">
      <c r="A3042" s="13">
        <v>9187</v>
      </c>
      <c r="B3042" s="13" t="s">
        <v>6266</v>
      </c>
      <c r="C3042" s="21">
        <f>1/COUNTIF(B:B,'Store Data - 2017'!$B3042)</f>
        <v>0.125</v>
      </c>
      <c r="D3042" s="14">
        <v>42954</v>
      </c>
      <c r="E3042" s="14">
        <v>42958</v>
      </c>
      <c r="F3042" s="22" t="str">
        <f>TEXT('Store Data - 2017'!$D3042,"mmmm")</f>
        <v>August</v>
      </c>
      <c r="G3042" s="22" t="str">
        <f>TEXT('Store Data - 2017'!$D3042,"dddd")</f>
        <v>Monday</v>
      </c>
      <c r="H3042" s="13" t="s">
        <v>22</v>
      </c>
      <c r="I3042" s="13" t="s">
        <v>6252</v>
      </c>
      <c r="J3042" s="13" t="s">
        <v>6253</v>
      </c>
      <c r="K3042" s="21">
        <f>1/COUNTIF(J:J,'Store Data - 2017'!$J3042)</f>
        <v>0.1</v>
      </c>
      <c r="L3042" s="13" t="s">
        <v>25</v>
      </c>
      <c r="M3042" s="13" t="s">
        <v>26</v>
      </c>
      <c r="N3042" s="13" t="s">
        <v>1533</v>
      </c>
      <c r="O3042" s="13" t="s">
        <v>134</v>
      </c>
      <c r="P3042" s="13">
        <v>92683</v>
      </c>
      <c r="Q3042" s="13" t="s">
        <v>120</v>
      </c>
      <c r="R3042" s="13" t="s">
        <v>2074</v>
      </c>
      <c r="S3042" s="13" t="s">
        <v>31</v>
      </c>
      <c r="T3042" s="13" t="s">
        <v>190</v>
      </c>
      <c r="U3042" s="13" t="s">
        <v>2075</v>
      </c>
      <c r="V3042" s="15">
        <v>1473.1</v>
      </c>
      <c r="W3042" s="13">
        <v>5</v>
      </c>
      <c r="X3042" s="13">
        <v>0</v>
      </c>
      <c r="Y3042" s="15">
        <v>412.46800000000002</v>
      </c>
    </row>
    <row r="3043" spans="1:25" x14ac:dyDescent="0.3">
      <c r="A3043" s="16">
        <v>9208</v>
      </c>
      <c r="B3043" s="16" t="s">
        <v>6271</v>
      </c>
      <c r="C3043" s="21">
        <f>1/COUNTIF(B:B,'Store Data - 2017'!$B3043)</f>
        <v>1</v>
      </c>
      <c r="D3043" s="17">
        <v>42950</v>
      </c>
      <c r="E3043" s="17">
        <v>42954</v>
      </c>
      <c r="F3043" s="22" t="str">
        <f>TEXT('Store Data - 2017'!$D3043,"mmmm")</f>
        <v>August</v>
      </c>
      <c r="G3043" s="22" t="str">
        <f>TEXT('Store Data - 2017'!$D3043,"dddd")</f>
        <v>Thursday</v>
      </c>
      <c r="H3043" s="16" t="s">
        <v>22</v>
      </c>
      <c r="I3043" s="16" t="s">
        <v>2534</v>
      </c>
      <c r="J3043" s="16" t="s">
        <v>2535</v>
      </c>
      <c r="K3043" s="21">
        <f>1/COUNTIF(J:J,'Store Data - 2017'!$J3043)</f>
        <v>0.1111111111111111</v>
      </c>
      <c r="L3043" s="16" t="s">
        <v>25</v>
      </c>
      <c r="M3043" s="16" t="s">
        <v>26</v>
      </c>
      <c r="N3043" s="16" t="s">
        <v>5603</v>
      </c>
      <c r="O3043" s="16" t="s">
        <v>59</v>
      </c>
      <c r="P3043" s="16">
        <v>61701</v>
      </c>
      <c r="Q3043" s="16" t="s">
        <v>51</v>
      </c>
      <c r="R3043" s="16" t="s">
        <v>5853</v>
      </c>
      <c r="S3043" s="16" t="s">
        <v>61</v>
      </c>
      <c r="T3043" s="16" t="s">
        <v>110</v>
      </c>
      <c r="U3043" s="16" t="s">
        <v>5854</v>
      </c>
      <c r="V3043" s="18">
        <v>39.816000000000003</v>
      </c>
      <c r="W3043" s="16">
        <v>3</v>
      </c>
      <c r="X3043" s="16">
        <v>0.2</v>
      </c>
      <c r="Y3043" s="18">
        <v>7.4654999999999996</v>
      </c>
    </row>
    <row r="3044" spans="1:25" x14ac:dyDescent="0.3">
      <c r="A3044" s="13">
        <v>9209</v>
      </c>
      <c r="B3044" s="13" t="s">
        <v>6272</v>
      </c>
      <c r="C3044" s="21">
        <f>1/COUNTIF(B:B,'Store Data - 2017'!$B3044)</f>
        <v>1</v>
      </c>
      <c r="D3044" s="14">
        <v>42950</v>
      </c>
      <c r="E3044" s="14">
        <v>42955</v>
      </c>
      <c r="F3044" s="22" t="str">
        <f>TEXT('Store Data - 2017'!$D3044,"mmmm")</f>
        <v>August</v>
      </c>
      <c r="G3044" s="22" t="str">
        <f>TEXT('Store Data - 2017'!$D3044,"dddd")</f>
        <v>Thursday</v>
      </c>
      <c r="H3044" s="13" t="s">
        <v>35</v>
      </c>
      <c r="I3044" s="13" t="s">
        <v>6273</v>
      </c>
      <c r="J3044" s="13" t="s">
        <v>6274</v>
      </c>
      <c r="K3044" s="21">
        <f>1/COUNTIF(J:J,'Store Data - 2017'!$J3044)</f>
        <v>1</v>
      </c>
      <c r="L3044" s="13" t="s">
        <v>57</v>
      </c>
      <c r="M3044" s="13" t="s">
        <v>26</v>
      </c>
      <c r="N3044" s="13" t="s">
        <v>432</v>
      </c>
      <c r="O3044" s="13" t="s">
        <v>433</v>
      </c>
      <c r="P3044" s="13">
        <v>98105</v>
      </c>
      <c r="Q3044" s="13" t="s">
        <v>120</v>
      </c>
      <c r="R3044" s="13" t="s">
        <v>5806</v>
      </c>
      <c r="S3044" s="13" t="s">
        <v>31</v>
      </c>
      <c r="T3044" s="13" t="s">
        <v>70</v>
      </c>
      <c r="U3044" s="13" t="s">
        <v>5807</v>
      </c>
      <c r="V3044" s="15">
        <v>16.059999999999999</v>
      </c>
      <c r="W3044" s="13">
        <v>1</v>
      </c>
      <c r="X3044" s="13">
        <v>0</v>
      </c>
      <c r="Y3044" s="15">
        <v>4.1756000000000002</v>
      </c>
    </row>
    <row r="3045" spans="1:25" x14ac:dyDescent="0.3">
      <c r="A3045" s="16">
        <v>9210</v>
      </c>
      <c r="B3045" s="16" t="s">
        <v>6275</v>
      </c>
      <c r="C3045" s="21">
        <f>1/COUNTIF(B:B,'Store Data - 2017'!$B3045)</f>
        <v>0.5</v>
      </c>
      <c r="D3045" s="17">
        <v>43080</v>
      </c>
      <c r="E3045" s="17">
        <v>43083</v>
      </c>
      <c r="F3045" s="22" t="str">
        <f>TEXT('Store Data - 2017'!$D3045,"mmmm")</f>
        <v>December</v>
      </c>
      <c r="G3045" s="22" t="str">
        <f>TEXT('Store Data - 2017'!$D3045,"dddd")</f>
        <v>Monday</v>
      </c>
      <c r="H3045" s="16" t="s">
        <v>35</v>
      </c>
      <c r="I3045" s="16" t="s">
        <v>6276</v>
      </c>
      <c r="J3045" s="16" t="s">
        <v>6277</v>
      </c>
      <c r="K3045" s="21">
        <f>1/COUNTIF(J:J,'Store Data - 2017'!$J3045)</f>
        <v>0.5</v>
      </c>
      <c r="L3045" s="16" t="s">
        <v>48</v>
      </c>
      <c r="M3045" s="16" t="s">
        <v>26</v>
      </c>
      <c r="N3045" s="16" t="s">
        <v>763</v>
      </c>
      <c r="O3045" s="16" t="s">
        <v>851</v>
      </c>
      <c r="P3045" s="16">
        <v>52601</v>
      </c>
      <c r="Q3045" s="16" t="s">
        <v>51</v>
      </c>
      <c r="R3045" s="16" t="s">
        <v>6278</v>
      </c>
      <c r="S3045" s="16" t="s">
        <v>31</v>
      </c>
      <c r="T3045" s="16" t="s">
        <v>180</v>
      </c>
      <c r="U3045" s="16" t="s">
        <v>6279</v>
      </c>
      <c r="V3045" s="18">
        <v>7.28</v>
      </c>
      <c r="W3045" s="16">
        <v>1</v>
      </c>
      <c r="X3045" s="16">
        <v>0</v>
      </c>
      <c r="Y3045" s="18">
        <v>3.4944000000000002</v>
      </c>
    </row>
    <row r="3046" spans="1:25" x14ac:dyDescent="0.3">
      <c r="A3046" s="13">
        <v>9211</v>
      </c>
      <c r="B3046" s="13" t="s">
        <v>6275</v>
      </c>
      <c r="C3046" s="21">
        <f>1/COUNTIF(B:B,'Store Data - 2017'!$B3046)</f>
        <v>0.5</v>
      </c>
      <c r="D3046" s="14">
        <v>43080</v>
      </c>
      <c r="E3046" s="14">
        <v>43083</v>
      </c>
      <c r="F3046" s="22" t="str">
        <f>TEXT('Store Data - 2017'!$D3046,"mmmm")</f>
        <v>December</v>
      </c>
      <c r="G3046" s="22" t="str">
        <f>TEXT('Store Data - 2017'!$D3046,"dddd")</f>
        <v>Monday</v>
      </c>
      <c r="H3046" s="13" t="s">
        <v>35</v>
      </c>
      <c r="I3046" s="13" t="s">
        <v>6276</v>
      </c>
      <c r="J3046" s="13" t="s">
        <v>6277</v>
      </c>
      <c r="K3046" s="21">
        <f>1/COUNTIF(J:J,'Store Data - 2017'!$J3046)</f>
        <v>0.5</v>
      </c>
      <c r="L3046" s="13" t="s">
        <v>48</v>
      </c>
      <c r="M3046" s="13" t="s">
        <v>26</v>
      </c>
      <c r="N3046" s="13" t="s">
        <v>763</v>
      </c>
      <c r="O3046" s="13" t="s">
        <v>851</v>
      </c>
      <c r="P3046" s="13">
        <v>52601</v>
      </c>
      <c r="Q3046" s="13" t="s">
        <v>51</v>
      </c>
      <c r="R3046" s="13" t="s">
        <v>1107</v>
      </c>
      <c r="S3046" s="13" t="s">
        <v>31</v>
      </c>
      <c r="T3046" s="13" t="s">
        <v>84</v>
      </c>
      <c r="U3046" s="13" t="s">
        <v>1108</v>
      </c>
      <c r="V3046" s="15">
        <v>5.4</v>
      </c>
      <c r="W3046" s="13">
        <v>3</v>
      </c>
      <c r="X3046" s="13">
        <v>0</v>
      </c>
      <c r="Y3046" s="15">
        <v>2.5920000000000001</v>
      </c>
    </row>
    <row r="3047" spans="1:25" x14ac:dyDescent="0.3">
      <c r="A3047" s="16">
        <v>9215</v>
      </c>
      <c r="B3047" s="16" t="s">
        <v>6280</v>
      </c>
      <c r="C3047" s="21">
        <f>1/COUNTIF(B:B,'Store Data - 2017'!$B3047)</f>
        <v>1</v>
      </c>
      <c r="D3047" s="17">
        <v>43008</v>
      </c>
      <c r="E3047" s="17">
        <v>43010</v>
      </c>
      <c r="F3047" s="22" t="str">
        <f>TEXT('Store Data - 2017'!$D3047,"mmmm")</f>
        <v>September</v>
      </c>
      <c r="G3047" s="22" t="str">
        <f>TEXT('Store Data - 2017'!$D3047,"dddd")</f>
        <v>Saturday</v>
      </c>
      <c r="H3047" s="16" t="s">
        <v>80</v>
      </c>
      <c r="I3047" s="16" t="s">
        <v>6281</v>
      </c>
      <c r="J3047" s="16" t="s">
        <v>6282</v>
      </c>
      <c r="K3047" s="21">
        <f>1/COUNTIF(J:J,'Store Data - 2017'!$J3047)</f>
        <v>1</v>
      </c>
      <c r="L3047" s="16" t="s">
        <v>57</v>
      </c>
      <c r="M3047" s="16" t="s">
        <v>26</v>
      </c>
      <c r="N3047" s="16" t="s">
        <v>38</v>
      </c>
      <c r="O3047" s="16" t="s">
        <v>39</v>
      </c>
      <c r="P3047" s="16">
        <v>19120</v>
      </c>
      <c r="Q3047" s="16" t="s">
        <v>40</v>
      </c>
      <c r="R3047" s="16" t="s">
        <v>6283</v>
      </c>
      <c r="S3047" s="16" t="s">
        <v>31</v>
      </c>
      <c r="T3047" s="16" t="s">
        <v>113</v>
      </c>
      <c r="U3047" s="16" t="s">
        <v>6284</v>
      </c>
      <c r="V3047" s="18">
        <v>20.664000000000001</v>
      </c>
      <c r="W3047" s="16">
        <v>7</v>
      </c>
      <c r="X3047" s="16">
        <v>0.2</v>
      </c>
      <c r="Y3047" s="18">
        <v>6.9741</v>
      </c>
    </row>
    <row r="3048" spans="1:25" x14ac:dyDescent="0.3">
      <c r="A3048" s="13">
        <v>9217</v>
      </c>
      <c r="B3048" s="13" t="s">
        <v>6285</v>
      </c>
      <c r="C3048" s="21">
        <f>1/COUNTIF(B:B,'Store Data - 2017'!$B3048)</f>
        <v>1</v>
      </c>
      <c r="D3048" s="14">
        <v>43063</v>
      </c>
      <c r="E3048" s="14">
        <v>43069</v>
      </c>
      <c r="F3048" s="22" t="str">
        <f>TEXT('Store Data - 2017'!$D3048,"mmmm")</f>
        <v>November</v>
      </c>
      <c r="G3048" s="22" t="str">
        <f>TEXT('Store Data - 2017'!$D3048,"dddd")</f>
        <v>Friday</v>
      </c>
      <c r="H3048" s="13" t="s">
        <v>22</v>
      </c>
      <c r="I3048" s="13" t="s">
        <v>3070</v>
      </c>
      <c r="J3048" s="13" t="s">
        <v>3071</v>
      </c>
      <c r="K3048" s="21">
        <f>1/COUNTIF(J:J,'Store Data - 2017'!$J3048)</f>
        <v>0.25</v>
      </c>
      <c r="L3048" s="13" t="s">
        <v>57</v>
      </c>
      <c r="M3048" s="13" t="s">
        <v>26</v>
      </c>
      <c r="N3048" s="13" t="s">
        <v>5902</v>
      </c>
      <c r="O3048" s="13" t="s">
        <v>50</v>
      </c>
      <c r="P3048" s="13">
        <v>79762</v>
      </c>
      <c r="Q3048" s="13" t="s">
        <v>51</v>
      </c>
      <c r="R3048" s="13" t="s">
        <v>4356</v>
      </c>
      <c r="S3048" s="13" t="s">
        <v>31</v>
      </c>
      <c r="T3048" s="13" t="s">
        <v>190</v>
      </c>
      <c r="U3048" s="13" t="s">
        <v>4357</v>
      </c>
      <c r="V3048" s="15">
        <v>13.762</v>
      </c>
      <c r="W3048" s="13">
        <v>1</v>
      </c>
      <c r="X3048" s="13">
        <v>0.8</v>
      </c>
      <c r="Y3048" s="15">
        <v>-24.771599999999999</v>
      </c>
    </row>
    <row r="3049" spans="1:25" x14ac:dyDescent="0.3">
      <c r="A3049" s="16">
        <v>9218</v>
      </c>
      <c r="B3049" s="16" t="s">
        <v>6286</v>
      </c>
      <c r="C3049" s="21">
        <f>1/COUNTIF(B:B,'Store Data - 2017'!$B3049)</f>
        <v>1</v>
      </c>
      <c r="D3049" s="17">
        <v>43053</v>
      </c>
      <c r="E3049" s="17">
        <v>43056</v>
      </c>
      <c r="F3049" s="22" t="str">
        <f>TEXT('Store Data - 2017'!$D3049,"mmmm")</f>
        <v>November</v>
      </c>
      <c r="G3049" s="22" t="str">
        <f>TEXT('Store Data - 2017'!$D3049,"dddd")</f>
        <v>Tuesday</v>
      </c>
      <c r="H3049" s="16" t="s">
        <v>80</v>
      </c>
      <c r="I3049" s="16" t="s">
        <v>4324</v>
      </c>
      <c r="J3049" s="16" t="s">
        <v>4325</v>
      </c>
      <c r="K3049" s="21">
        <f>1/COUNTIF(J:J,'Store Data - 2017'!$J3049)</f>
        <v>0.33333333333333331</v>
      </c>
      <c r="L3049" s="16" t="s">
        <v>48</v>
      </c>
      <c r="M3049" s="16" t="s">
        <v>26</v>
      </c>
      <c r="N3049" s="16" t="s">
        <v>1225</v>
      </c>
      <c r="O3049" s="16" t="s">
        <v>108</v>
      </c>
      <c r="P3049" s="16">
        <v>55407</v>
      </c>
      <c r="Q3049" s="16" t="s">
        <v>51</v>
      </c>
      <c r="R3049" s="16" t="s">
        <v>906</v>
      </c>
      <c r="S3049" s="16" t="s">
        <v>31</v>
      </c>
      <c r="T3049" s="16" t="s">
        <v>180</v>
      </c>
      <c r="U3049" s="16" t="s">
        <v>907</v>
      </c>
      <c r="V3049" s="18">
        <v>15.28</v>
      </c>
      <c r="W3049" s="16">
        <v>2</v>
      </c>
      <c r="X3049" s="16">
        <v>0</v>
      </c>
      <c r="Y3049" s="18">
        <v>7.4871999999999996</v>
      </c>
    </row>
    <row r="3050" spans="1:25" x14ac:dyDescent="0.3">
      <c r="A3050" s="13">
        <v>9221</v>
      </c>
      <c r="B3050" s="13" t="s">
        <v>6287</v>
      </c>
      <c r="C3050" s="21">
        <f>1/COUNTIF(B:B,'Store Data - 2017'!$B3050)</f>
        <v>0.33333333333333331</v>
      </c>
      <c r="D3050" s="14">
        <v>43021</v>
      </c>
      <c r="E3050" s="14">
        <v>43022</v>
      </c>
      <c r="F3050" s="22" t="str">
        <f>TEXT('Store Data - 2017'!$D3050,"mmmm")</f>
        <v>October</v>
      </c>
      <c r="G3050" s="22" t="str">
        <f>TEXT('Store Data - 2017'!$D3050,"dddd")</f>
        <v>Friday</v>
      </c>
      <c r="H3050" s="13" t="s">
        <v>80</v>
      </c>
      <c r="I3050" s="13" t="s">
        <v>3530</v>
      </c>
      <c r="J3050" s="13" t="s">
        <v>3531</v>
      </c>
      <c r="K3050" s="21">
        <f>1/COUNTIF(J:J,'Store Data - 2017'!$J3050)</f>
        <v>0.2</v>
      </c>
      <c r="L3050" s="13" t="s">
        <v>25</v>
      </c>
      <c r="M3050" s="13" t="s">
        <v>26</v>
      </c>
      <c r="N3050" s="13" t="s">
        <v>1990</v>
      </c>
      <c r="O3050" s="13" t="s">
        <v>1991</v>
      </c>
      <c r="P3050" s="13">
        <v>70506</v>
      </c>
      <c r="Q3050" s="13" t="s">
        <v>29</v>
      </c>
      <c r="R3050" s="13" t="s">
        <v>6288</v>
      </c>
      <c r="S3050" s="13" t="s">
        <v>31</v>
      </c>
      <c r="T3050" s="13" t="s">
        <v>113</v>
      </c>
      <c r="U3050" s="13" t="s">
        <v>6289</v>
      </c>
      <c r="V3050" s="15">
        <v>11.07</v>
      </c>
      <c r="W3050" s="13">
        <v>3</v>
      </c>
      <c r="X3050" s="13">
        <v>0</v>
      </c>
      <c r="Y3050" s="15">
        <v>5.2028999999999996</v>
      </c>
    </row>
    <row r="3051" spans="1:25" x14ac:dyDescent="0.3">
      <c r="A3051" s="16">
        <v>9222</v>
      </c>
      <c r="B3051" s="16" t="s">
        <v>6287</v>
      </c>
      <c r="C3051" s="21">
        <f>1/COUNTIF(B:B,'Store Data - 2017'!$B3051)</f>
        <v>0.33333333333333331</v>
      </c>
      <c r="D3051" s="17">
        <v>43021</v>
      </c>
      <c r="E3051" s="17">
        <v>43022</v>
      </c>
      <c r="F3051" s="22" t="str">
        <f>TEXT('Store Data - 2017'!$D3051,"mmmm")</f>
        <v>October</v>
      </c>
      <c r="G3051" s="22" t="str">
        <f>TEXT('Store Data - 2017'!$D3051,"dddd")</f>
        <v>Friday</v>
      </c>
      <c r="H3051" s="16" t="s">
        <v>80</v>
      </c>
      <c r="I3051" s="16" t="s">
        <v>3530</v>
      </c>
      <c r="J3051" s="16" t="s">
        <v>3531</v>
      </c>
      <c r="K3051" s="21">
        <f>1/COUNTIF(J:J,'Store Data - 2017'!$J3051)</f>
        <v>0.2</v>
      </c>
      <c r="L3051" s="16" t="s">
        <v>25</v>
      </c>
      <c r="M3051" s="16" t="s">
        <v>26</v>
      </c>
      <c r="N3051" s="16" t="s">
        <v>1990</v>
      </c>
      <c r="O3051" s="16" t="s">
        <v>1991</v>
      </c>
      <c r="P3051" s="16">
        <v>70506</v>
      </c>
      <c r="Q3051" s="16" t="s">
        <v>29</v>
      </c>
      <c r="R3051" s="16" t="s">
        <v>253</v>
      </c>
      <c r="S3051" s="16" t="s">
        <v>42</v>
      </c>
      <c r="T3051" s="16" t="s">
        <v>251</v>
      </c>
      <c r="U3051" s="16" t="s">
        <v>254</v>
      </c>
      <c r="V3051" s="18">
        <v>1504.52</v>
      </c>
      <c r="W3051" s="16">
        <v>4</v>
      </c>
      <c r="X3051" s="16">
        <v>0</v>
      </c>
      <c r="Y3051" s="18">
        <v>346.03960000000001</v>
      </c>
    </row>
    <row r="3052" spans="1:25" x14ac:dyDescent="0.3">
      <c r="A3052" s="13">
        <v>9223</v>
      </c>
      <c r="B3052" s="13" t="s">
        <v>6287</v>
      </c>
      <c r="C3052" s="21">
        <f>1/COUNTIF(B:B,'Store Data - 2017'!$B3052)</f>
        <v>0.33333333333333331</v>
      </c>
      <c r="D3052" s="14">
        <v>43021</v>
      </c>
      <c r="E3052" s="14">
        <v>43022</v>
      </c>
      <c r="F3052" s="22" t="str">
        <f>TEXT('Store Data - 2017'!$D3052,"mmmm")</f>
        <v>October</v>
      </c>
      <c r="G3052" s="22" t="str">
        <f>TEXT('Store Data - 2017'!$D3052,"dddd")</f>
        <v>Friday</v>
      </c>
      <c r="H3052" s="13" t="s">
        <v>80</v>
      </c>
      <c r="I3052" s="13" t="s">
        <v>3530</v>
      </c>
      <c r="J3052" s="13" t="s">
        <v>3531</v>
      </c>
      <c r="K3052" s="21">
        <f>1/COUNTIF(J:J,'Store Data - 2017'!$J3052)</f>
        <v>0.2</v>
      </c>
      <c r="L3052" s="13" t="s">
        <v>25</v>
      </c>
      <c r="M3052" s="13" t="s">
        <v>26</v>
      </c>
      <c r="N3052" s="13" t="s">
        <v>1990</v>
      </c>
      <c r="O3052" s="13" t="s">
        <v>1991</v>
      </c>
      <c r="P3052" s="13">
        <v>70506</v>
      </c>
      <c r="Q3052" s="13" t="s">
        <v>29</v>
      </c>
      <c r="R3052" s="13" t="s">
        <v>1801</v>
      </c>
      <c r="S3052" s="13" t="s">
        <v>31</v>
      </c>
      <c r="T3052" s="13" t="s">
        <v>32</v>
      </c>
      <c r="U3052" s="13" t="s">
        <v>1802</v>
      </c>
      <c r="V3052" s="15">
        <v>25.92</v>
      </c>
      <c r="W3052" s="13">
        <v>4</v>
      </c>
      <c r="X3052" s="13">
        <v>0</v>
      </c>
      <c r="Y3052" s="15">
        <v>12.441599999999999</v>
      </c>
    </row>
    <row r="3053" spans="1:25" x14ac:dyDescent="0.3">
      <c r="A3053" s="16">
        <v>9224</v>
      </c>
      <c r="B3053" s="16" t="s">
        <v>6290</v>
      </c>
      <c r="C3053" s="21">
        <f>1/COUNTIF(B:B,'Store Data - 2017'!$B3053)</f>
        <v>0.25</v>
      </c>
      <c r="D3053" s="17">
        <v>43043</v>
      </c>
      <c r="E3053" s="17">
        <v>43043</v>
      </c>
      <c r="F3053" s="22" t="str">
        <f>TEXT('Store Data - 2017'!$D3053,"mmmm")</f>
        <v>November</v>
      </c>
      <c r="G3053" s="22" t="str">
        <f>TEXT('Store Data - 2017'!$D3053,"dddd")</f>
        <v>Saturday</v>
      </c>
      <c r="H3053" s="16" t="s">
        <v>760</v>
      </c>
      <c r="I3053" s="16" t="s">
        <v>3429</v>
      </c>
      <c r="J3053" s="16" t="s">
        <v>3430</v>
      </c>
      <c r="K3053" s="21">
        <f>1/COUNTIF(J:J,'Store Data - 2017'!$J3053)</f>
        <v>7.6923076923076927E-2</v>
      </c>
      <c r="L3053" s="16" t="s">
        <v>48</v>
      </c>
      <c r="M3053" s="16" t="s">
        <v>26</v>
      </c>
      <c r="N3053" s="16" t="s">
        <v>6291</v>
      </c>
      <c r="O3053" s="16" t="s">
        <v>50</v>
      </c>
      <c r="P3053" s="16">
        <v>77803</v>
      </c>
      <c r="Q3053" s="16" t="s">
        <v>51</v>
      </c>
      <c r="R3053" s="16" t="s">
        <v>2548</v>
      </c>
      <c r="S3053" s="16" t="s">
        <v>31</v>
      </c>
      <c r="T3053" s="16" t="s">
        <v>84</v>
      </c>
      <c r="U3053" s="16" t="s">
        <v>2549</v>
      </c>
      <c r="V3053" s="18">
        <v>7.5359999999999996</v>
      </c>
      <c r="W3053" s="16">
        <v>6</v>
      </c>
      <c r="X3053" s="16">
        <v>0.8</v>
      </c>
      <c r="Y3053" s="18">
        <v>-13.188000000000001</v>
      </c>
    </row>
    <row r="3054" spans="1:25" x14ac:dyDescent="0.3">
      <c r="A3054" s="13">
        <v>9225</v>
      </c>
      <c r="B3054" s="13" t="s">
        <v>6290</v>
      </c>
      <c r="C3054" s="21">
        <f>1/COUNTIF(B:B,'Store Data - 2017'!$B3054)</f>
        <v>0.25</v>
      </c>
      <c r="D3054" s="14">
        <v>43043</v>
      </c>
      <c r="E3054" s="14">
        <v>43043</v>
      </c>
      <c r="F3054" s="22" t="str">
        <f>TEXT('Store Data - 2017'!$D3054,"mmmm")</f>
        <v>November</v>
      </c>
      <c r="G3054" s="22" t="str">
        <f>TEXT('Store Data - 2017'!$D3054,"dddd")</f>
        <v>Saturday</v>
      </c>
      <c r="H3054" s="13" t="s">
        <v>760</v>
      </c>
      <c r="I3054" s="13" t="s">
        <v>3429</v>
      </c>
      <c r="J3054" s="13" t="s">
        <v>3430</v>
      </c>
      <c r="K3054" s="21">
        <f>1/COUNTIF(J:J,'Store Data - 2017'!$J3054)</f>
        <v>7.6923076923076927E-2</v>
      </c>
      <c r="L3054" s="13" t="s">
        <v>48</v>
      </c>
      <c r="M3054" s="13" t="s">
        <v>26</v>
      </c>
      <c r="N3054" s="13" t="s">
        <v>6291</v>
      </c>
      <c r="O3054" s="13" t="s">
        <v>50</v>
      </c>
      <c r="P3054" s="13">
        <v>77803</v>
      </c>
      <c r="Q3054" s="13" t="s">
        <v>51</v>
      </c>
      <c r="R3054" s="13" t="s">
        <v>6292</v>
      </c>
      <c r="S3054" s="13" t="s">
        <v>31</v>
      </c>
      <c r="T3054" s="13" t="s">
        <v>84</v>
      </c>
      <c r="U3054" s="13" t="s">
        <v>6293</v>
      </c>
      <c r="V3054" s="15">
        <v>1.4079999999999999</v>
      </c>
      <c r="W3054" s="13">
        <v>2</v>
      </c>
      <c r="X3054" s="13">
        <v>0.8</v>
      </c>
      <c r="Y3054" s="15">
        <v>-2.3231999999999999</v>
      </c>
    </row>
    <row r="3055" spans="1:25" x14ac:dyDescent="0.3">
      <c r="A3055" s="16">
        <v>9226</v>
      </c>
      <c r="B3055" s="16" t="s">
        <v>6290</v>
      </c>
      <c r="C3055" s="21">
        <f>1/COUNTIF(B:B,'Store Data - 2017'!$B3055)</f>
        <v>0.25</v>
      </c>
      <c r="D3055" s="17">
        <v>43043</v>
      </c>
      <c r="E3055" s="17">
        <v>43043</v>
      </c>
      <c r="F3055" s="22" t="str">
        <f>TEXT('Store Data - 2017'!$D3055,"mmmm")</f>
        <v>November</v>
      </c>
      <c r="G3055" s="22" t="str">
        <f>TEXT('Store Data - 2017'!$D3055,"dddd")</f>
        <v>Saturday</v>
      </c>
      <c r="H3055" s="16" t="s">
        <v>760</v>
      </c>
      <c r="I3055" s="16" t="s">
        <v>3429</v>
      </c>
      <c r="J3055" s="16" t="s">
        <v>3430</v>
      </c>
      <c r="K3055" s="21">
        <f>1/COUNTIF(J:J,'Store Data - 2017'!$J3055)</f>
        <v>7.6923076923076927E-2</v>
      </c>
      <c r="L3055" s="16" t="s">
        <v>48</v>
      </c>
      <c r="M3055" s="16" t="s">
        <v>26</v>
      </c>
      <c r="N3055" s="16" t="s">
        <v>6291</v>
      </c>
      <c r="O3055" s="16" t="s">
        <v>50</v>
      </c>
      <c r="P3055" s="16">
        <v>77803</v>
      </c>
      <c r="Q3055" s="16" t="s">
        <v>51</v>
      </c>
      <c r="R3055" s="16" t="s">
        <v>4235</v>
      </c>
      <c r="S3055" s="16" t="s">
        <v>31</v>
      </c>
      <c r="T3055" s="16" t="s">
        <v>84</v>
      </c>
      <c r="U3055" s="16" t="s">
        <v>4236</v>
      </c>
      <c r="V3055" s="18">
        <v>4.1440000000000001</v>
      </c>
      <c r="W3055" s="16">
        <v>4</v>
      </c>
      <c r="X3055" s="16">
        <v>0.8</v>
      </c>
      <c r="Y3055" s="18">
        <v>-6.4231999999999996</v>
      </c>
    </row>
    <row r="3056" spans="1:25" x14ac:dyDescent="0.3">
      <c r="A3056" s="13">
        <v>9227</v>
      </c>
      <c r="B3056" s="13" t="s">
        <v>6290</v>
      </c>
      <c r="C3056" s="21">
        <f>1/COUNTIF(B:B,'Store Data - 2017'!$B3056)</f>
        <v>0.25</v>
      </c>
      <c r="D3056" s="14">
        <v>43043</v>
      </c>
      <c r="E3056" s="14">
        <v>43043</v>
      </c>
      <c r="F3056" s="22" t="str">
        <f>TEXT('Store Data - 2017'!$D3056,"mmmm")</f>
        <v>November</v>
      </c>
      <c r="G3056" s="22" t="str">
        <f>TEXT('Store Data - 2017'!$D3056,"dddd")</f>
        <v>Saturday</v>
      </c>
      <c r="H3056" s="13" t="s">
        <v>760</v>
      </c>
      <c r="I3056" s="13" t="s">
        <v>3429</v>
      </c>
      <c r="J3056" s="13" t="s">
        <v>3430</v>
      </c>
      <c r="K3056" s="21">
        <f>1/COUNTIF(J:J,'Store Data - 2017'!$J3056)</f>
        <v>7.6923076923076927E-2</v>
      </c>
      <c r="L3056" s="13" t="s">
        <v>48</v>
      </c>
      <c r="M3056" s="13" t="s">
        <v>26</v>
      </c>
      <c r="N3056" s="13" t="s">
        <v>6291</v>
      </c>
      <c r="O3056" s="13" t="s">
        <v>50</v>
      </c>
      <c r="P3056" s="13">
        <v>77803</v>
      </c>
      <c r="Q3056" s="13" t="s">
        <v>51</v>
      </c>
      <c r="R3056" s="13" t="s">
        <v>4995</v>
      </c>
      <c r="S3056" s="13" t="s">
        <v>31</v>
      </c>
      <c r="T3056" s="13" t="s">
        <v>70</v>
      </c>
      <c r="U3056" s="13" t="s">
        <v>4996</v>
      </c>
      <c r="V3056" s="15">
        <v>52.752000000000002</v>
      </c>
      <c r="W3056" s="13">
        <v>3</v>
      </c>
      <c r="X3056" s="13">
        <v>0.2</v>
      </c>
      <c r="Y3056" s="15">
        <v>-12.528600000000001</v>
      </c>
    </row>
    <row r="3057" spans="1:25" x14ac:dyDescent="0.3">
      <c r="A3057" s="16">
        <v>9228</v>
      </c>
      <c r="B3057" s="16" t="s">
        <v>6294</v>
      </c>
      <c r="C3057" s="21">
        <f>1/COUNTIF(B:B,'Store Data - 2017'!$B3057)</f>
        <v>1</v>
      </c>
      <c r="D3057" s="17">
        <v>42813</v>
      </c>
      <c r="E3057" s="17">
        <v>42818</v>
      </c>
      <c r="F3057" s="22" t="str">
        <f>TEXT('Store Data - 2017'!$D3057,"mmmm")</f>
        <v>March</v>
      </c>
      <c r="G3057" s="22" t="str">
        <f>TEXT('Store Data - 2017'!$D3057,"dddd")</f>
        <v>Sunday</v>
      </c>
      <c r="H3057" s="16" t="s">
        <v>22</v>
      </c>
      <c r="I3057" s="16" t="s">
        <v>5545</v>
      </c>
      <c r="J3057" s="16" t="s">
        <v>5546</v>
      </c>
      <c r="K3057" s="21">
        <f>1/COUNTIF(J:J,'Store Data - 2017'!$J3057)</f>
        <v>0.25</v>
      </c>
      <c r="L3057" s="16" t="s">
        <v>57</v>
      </c>
      <c r="M3057" s="16" t="s">
        <v>26</v>
      </c>
      <c r="N3057" s="16" t="s">
        <v>452</v>
      </c>
      <c r="O3057" s="16" t="s">
        <v>134</v>
      </c>
      <c r="P3057" s="16">
        <v>90008</v>
      </c>
      <c r="Q3057" s="16" t="s">
        <v>120</v>
      </c>
      <c r="R3057" s="16" t="s">
        <v>2662</v>
      </c>
      <c r="S3057" s="16" t="s">
        <v>31</v>
      </c>
      <c r="T3057" s="16" t="s">
        <v>190</v>
      </c>
      <c r="U3057" s="16" t="s">
        <v>2663</v>
      </c>
      <c r="V3057" s="18">
        <v>381.36</v>
      </c>
      <c r="W3057" s="16">
        <v>7</v>
      </c>
      <c r="X3057" s="16">
        <v>0</v>
      </c>
      <c r="Y3057" s="18">
        <v>106.7808</v>
      </c>
    </row>
    <row r="3058" spans="1:25" x14ac:dyDescent="0.3">
      <c r="A3058" s="13">
        <v>9230</v>
      </c>
      <c r="B3058" s="13" t="s">
        <v>6295</v>
      </c>
      <c r="C3058" s="21">
        <f>1/COUNTIF(B:B,'Store Data - 2017'!$B3058)</f>
        <v>0.5</v>
      </c>
      <c r="D3058" s="14">
        <v>42939</v>
      </c>
      <c r="E3058" s="14">
        <v>42942</v>
      </c>
      <c r="F3058" s="22" t="str">
        <f>TEXT('Store Data - 2017'!$D3058,"mmmm")</f>
        <v>July</v>
      </c>
      <c r="G3058" s="22" t="str">
        <f>TEXT('Store Data - 2017'!$D3058,"dddd")</f>
        <v>Sunday</v>
      </c>
      <c r="H3058" s="13" t="s">
        <v>80</v>
      </c>
      <c r="I3058" s="13" t="s">
        <v>73</v>
      </c>
      <c r="J3058" s="13" t="s">
        <v>74</v>
      </c>
      <c r="K3058" s="21">
        <f>1/COUNTIF(J:J,'Store Data - 2017'!$J3058)</f>
        <v>0.33333333333333331</v>
      </c>
      <c r="L3058" s="13" t="s">
        <v>25</v>
      </c>
      <c r="M3058" s="13" t="s">
        <v>26</v>
      </c>
      <c r="N3058" s="13" t="s">
        <v>452</v>
      </c>
      <c r="O3058" s="13" t="s">
        <v>134</v>
      </c>
      <c r="P3058" s="13">
        <v>90045</v>
      </c>
      <c r="Q3058" s="13" t="s">
        <v>120</v>
      </c>
      <c r="R3058" s="13" t="s">
        <v>3384</v>
      </c>
      <c r="S3058" s="13" t="s">
        <v>31</v>
      </c>
      <c r="T3058" s="13" t="s">
        <v>84</v>
      </c>
      <c r="U3058" s="13" t="s">
        <v>3385</v>
      </c>
      <c r="V3058" s="15">
        <v>15.192</v>
      </c>
      <c r="W3058" s="13">
        <v>3</v>
      </c>
      <c r="X3058" s="13">
        <v>0.2</v>
      </c>
      <c r="Y3058" s="15">
        <v>5.5071000000000003</v>
      </c>
    </row>
    <row r="3059" spans="1:25" x14ac:dyDescent="0.3">
      <c r="A3059" s="16">
        <v>9231</v>
      </c>
      <c r="B3059" s="16" t="s">
        <v>6295</v>
      </c>
      <c r="C3059" s="21">
        <f>1/COUNTIF(B:B,'Store Data - 2017'!$B3059)</f>
        <v>0.5</v>
      </c>
      <c r="D3059" s="17">
        <v>42939</v>
      </c>
      <c r="E3059" s="17">
        <v>42942</v>
      </c>
      <c r="F3059" s="22" t="str">
        <f>TEXT('Store Data - 2017'!$D3059,"mmmm")</f>
        <v>July</v>
      </c>
      <c r="G3059" s="22" t="str">
        <f>TEXT('Store Data - 2017'!$D3059,"dddd")</f>
        <v>Sunday</v>
      </c>
      <c r="H3059" s="16" t="s">
        <v>80</v>
      </c>
      <c r="I3059" s="16" t="s">
        <v>73</v>
      </c>
      <c r="J3059" s="16" t="s">
        <v>74</v>
      </c>
      <c r="K3059" s="21">
        <f>1/COUNTIF(J:J,'Store Data - 2017'!$J3059)</f>
        <v>0.33333333333333331</v>
      </c>
      <c r="L3059" s="16" t="s">
        <v>25</v>
      </c>
      <c r="M3059" s="16" t="s">
        <v>26</v>
      </c>
      <c r="N3059" s="16" t="s">
        <v>452</v>
      </c>
      <c r="O3059" s="16" t="s">
        <v>134</v>
      </c>
      <c r="P3059" s="16">
        <v>90045</v>
      </c>
      <c r="Q3059" s="16" t="s">
        <v>120</v>
      </c>
      <c r="R3059" s="16" t="s">
        <v>6296</v>
      </c>
      <c r="S3059" s="16" t="s">
        <v>31</v>
      </c>
      <c r="T3059" s="16" t="s">
        <v>32</v>
      </c>
      <c r="U3059" s="16" t="s">
        <v>6297</v>
      </c>
      <c r="V3059" s="18">
        <v>58.32</v>
      </c>
      <c r="W3059" s="16">
        <v>9</v>
      </c>
      <c r="X3059" s="16">
        <v>0</v>
      </c>
      <c r="Y3059" s="18">
        <v>27.993600000000001</v>
      </c>
    </row>
    <row r="3060" spans="1:25" x14ac:dyDescent="0.3">
      <c r="A3060" s="13">
        <v>9239</v>
      </c>
      <c r="B3060" s="13" t="s">
        <v>6298</v>
      </c>
      <c r="C3060" s="21">
        <f>1/COUNTIF(B:B,'Store Data - 2017'!$B3060)</f>
        <v>1</v>
      </c>
      <c r="D3060" s="14">
        <v>42777</v>
      </c>
      <c r="E3060" s="14">
        <v>42780</v>
      </c>
      <c r="F3060" s="22" t="str">
        <f>TEXT('Store Data - 2017'!$D3060,"mmmm")</f>
        <v>February</v>
      </c>
      <c r="G3060" s="22" t="str">
        <f>TEXT('Store Data - 2017'!$D3060,"dddd")</f>
        <v>Saturday</v>
      </c>
      <c r="H3060" s="13" t="s">
        <v>80</v>
      </c>
      <c r="I3060" s="13" t="s">
        <v>2143</v>
      </c>
      <c r="J3060" s="13" t="s">
        <v>2144</v>
      </c>
      <c r="K3060" s="21">
        <f>1/COUNTIF(J:J,'Store Data - 2017'!$J3060)</f>
        <v>0.33333333333333331</v>
      </c>
      <c r="L3060" s="13" t="s">
        <v>25</v>
      </c>
      <c r="M3060" s="13" t="s">
        <v>26</v>
      </c>
      <c r="N3060" s="13" t="s">
        <v>165</v>
      </c>
      <c r="O3060" s="13" t="s">
        <v>166</v>
      </c>
      <c r="P3060" s="13">
        <v>43229</v>
      </c>
      <c r="Q3060" s="13" t="s">
        <v>40</v>
      </c>
      <c r="R3060" s="13" t="s">
        <v>1048</v>
      </c>
      <c r="S3060" s="13" t="s">
        <v>42</v>
      </c>
      <c r="T3060" s="13" t="s">
        <v>87</v>
      </c>
      <c r="U3060" s="13" t="s">
        <v>1049</v>
      </c>
      <c r="V3060" s="15">
        <v>147.56800000000001</v>
      </c>
      <c r="W3060" s="13">
        <v>2</v>
      </c>
      <c r="X3060" s="13">
        <v>0.2</v>
      </c>
      <c r="Y3060" s="15">
        <v>-3.6892</v>
      </c>
    </row>
    <row r="3061" spans="1:25" x14ac:dyDescent="0.3">
      <c r="A3061" s="16">
        <v>9240</v>
      </c>
      <c r="B3061" s="16" t="s">
        <v>6299</v>
      </c>
      <c r="C3061" s="21">
        <f>1/COUNTIF(B:B,'Store Data - 2017'!$B3061)</f>
        <v>0.33333333333333331</v>
      </c>
      <c r="D3061" s="17">
        <v>43035</v>
      </c>
      <c r="E3061" s="17">
        <v>43041</v>
      </c>
      <c r="F3061" s="22" t="str">
        <f>TEXT('Store Data - 2017'!$D3061,"mmmm")</f>
        <v>October</v>
      </c>
      <c r="G3061" s="22" t="str">
        <f>TEXT('Store Data - 2017'!$D3061,"dddd")</f>
        <v>Friday</v>
      </c>
      <c r="H3061" s="16" t="s">
        <v>22</v>
      </c>
      <c r="I3061" s="16" t="s">
        <v>6218</v>
      </c>
      <c r="J3061" s="16" t="s">
        <v>6219</v>
      </c>
      <c r="K3061" s="21">
        <f>1/COUNTIF(J:J,'Store Data - 2017'!$J3061)</f>
        <v>0.125</v>
      </c>
      <c r="L3061" s="16" t="s">
        <v>57</v>
      </c>
      <c r="M3061" s="16" t="s">
        <v>26</v>
      </c>
      <c r="N3061" s="16" t="s">
        <v>3897</v>
      </c>
      <c r="O3061" s="16" t="s">
        <v>68</v>
      </c>
      <c r="P3061" s="16">
        <v>32303</v>
      </c>
      <c r="Q3061" s="16" t="s">
        <v>29</v>
      </c>
      <c r="R3061" s="16" t="s">
        <v>3257</v>
      </c>
      <c r="S3061" s="16" t="s">
        <v>31</v>
      </c>
      <c r="T3061" s="16" t="s">
        <v>32</v>
      </c>
      <c r="U3061" s="16" t="s">
        <v>53</v>
      </c>
      <c r="V3061" s="18">
        <v>56.783999999999999</v>
      </c>
      <c r="W3061" s="16">
        <v>7</v>
      </c>
      <c r="X3061" s="16">
        <v>0.2</v>
      </c>
      <c r="Y3061" s="18">
        <v>20.584199999999999</v>
      </c>
    </row>
    <row r="3062" spans="1:25" x14ac:dyDescent="0.3">
      <c r="A3062" s="13">
        <v>9241</v>
      </c>
      <c r="B3062" s="13" t="s">
        <v>6299</v>
      </c>
      <c r="C3062" s="21">
        <f>1/COUNTIF(B:B,'Store Data - 2017'!$B3062)</f>
        <v>0.33333333333333331</v>
      </c>
      <c r="D3062" s="14">
        <v>43035</v>
      </c>
      <c r="E3062" s="14">
        <v>43041</v>
      </c>
      <c r="F3062" s="22" t="str">
        <f>TEXT('Store Data - 2017'!$D3062,"mmmm")</f>
        <v>October</v>
      </c>
      <c r="G3062" s="22" t="str">
        <f>TEXT('Store Data - 2017'!$D3062,"dddd")</f>
        <v>Friday</v>
      </c>
      <c r="H3062" s="13" t="s">
        <v>22</v>
      </c>
      <c r="I3062" s="13" t="s">
        <v>6218</v>
      </c>
      <c r="J3062" s="13" t="s">
        <v>6219</v>
      </c>
      <c r="K3062" s="21">
        <f>1/COUNTIF(J:J,'Store Data - 2017'!$J3062)</f>
        <v>0.125</v>
      </c>
      <c r="L3062" s="13" t="s">
        <v>57</v>
      </c>
      <c r="M3062" s="13" t="s">
        <v>26</v>
      </c>
      <c r="N3062" s="13" t="s">
        <v>3897</v>
      </c>
      <c r="O3062" s="13" t="s">
        <v>68</v>
      </c>
      <c r="P3062" s="13">
        <v>32303</v>
      </c>
      <c r="Q3062" s="13" t="s">
        <v>29</v>
      </c>
      <c r="R3062" s="13" t="s">
        <v>1174</v>
      </c>
      <c r="S3062" s="13" t="s">
        <v>31</v>
      </c>
      <c r="T3062" s="13" t="s">
        <v>84</v>
      </c>
      <c r="U3062" s="13" t="s">
        <v>1175</v>
      </c>
      <c r="V3062" s="15">
        <v>5.6070000000000002</v>
      </c>
      <c r="W3062" s="13">
        <v>3</v>
      </c>
      <c r="X3062" s="13">
        <v>0.7</v>
      </c>
      <c r="Y3062" s="15">
        <v>-3.9249000000000001</v>
      </c>
    </row>
    <row r="3063" spans="1:25" x14ac:dyDescent="0.3">
      <c r="A3063" s="16">
        <v>9242</v>
      </c>
      <c r="B3063" s="16" t="s">
        <v>6299</v>
      </c>
      <c r="C3063" s="21">
        <f>1/COUNTIF(B:B,'Store Data - 2017'!$B3063)</f>
        <v>0.33333333333333331</v>
      </c>
      <c r="D3063" s="17">
        <v>43035</v>
      </c>
      <c r="E3063" s="17">
        <v>43041</v>
      </c>
      <c r="F3063" s="22" t="str">
        <f>TEXT('Store Data - 2017'!$D3063,"mmmm")</f>
        <v>October</v>
      </c>
      <c r="G3063" s="22" t="str">
        <f>TEXT('Store Data - 2017'!$D3063,"dddd")</f>
        <v>Friday</v>
      </c>
      <c r="H3063" s="16" t="s">
        <v>22</v>
      </c>
      <c r="I3063" s="16" t="s">
        <v>6218</v>
      </c>
      <c r="J3063" s="16" t="s">
        <v>6219</v>
      </c>
      <c r="K3063" s="21">
        <f>1/COUNTIF(J:J,'Store Data - 2017'!$J3063)</f>
        <v>0.125</v>
      </c>
      <c r="L3063" s="16" t="s">
        <v>57</v>
      </c>
      <c r="M3063" s="16" t="s">
        <v>26</v>
      </c>
      <c r="N3063" s="16" t="s">
        <v>3897</v>
      </c>
      <c r="O3063" s="16" t="s">
        <v>68</v>
      </c>
      <c r="P3063" s="16">
        <v>32303</v>
      </c>
      <c r="Q3063" s="16" t="s">
        <v>29</v>
      </c>
      <c r="R3063" s="16" t="s">
        <v>6200</v>
      </c>
      <c r="S3063" s="16" t="s">
        <v>31</v>
      </c>
      <c r="T3063" s="16" t="s">
        <v>146</v>
      </c>
      <c r="U3063" s="16" t="s">
        <v>6201</v>
      </c>
      <c r="V3063" s="18">
        <v>6.5759999999999996</v>
      </c>
      <c r="W3063" s="16">
        <v>3</v>
      </c>
      <c r="X3063" s="16">
        <v>0.2</v>
      </c>
      <c r="Y3063" s="18">
        <v>0.57540000000000002</v>
      </c>
    </row>
    <row r="3064" spans="1:25" x14ac:dyDescent="0.3">
      <c r="A3064" s="13">
        <v>9247</v>
      </c>
      <c r="B3064" s="13" t="s">
        <v>6300</v>
      </c>
      <c r="C3064" s="21">
        <f>1/COUNTIF(B:B,'Store Data - 2017'!$B3064)</f>
        <v>0.5</v>
      </c>
      <c r="D3064" s="14">
        <v>42877</v>
      </c>
      <c r="E3064" s="14">
        <v>42881</v>
      </c>
      <c r="F3064" s="22" t="str">
        <f>TEXT('Store Data - 2017'!$D3064,"mmmm")</f>
        <v>May</v>
      </c>
      <c r="G3064" s="22" t="str">
        <f>TEXT('Store Data - 2017'!$D3064,"dddd")</f>
        <v>Monday</v>
      </c>
      <c r="H3064" s="13" t="s">
        <v>22</v>
      </c>
      <c r="I3064" s="13" t="s">
        <v>2799</v>
      </c>
      <c r="J3064" s="13" t="s">
        <v>2800</v>
      </c>
      <c r="K3064" s="21">
        <f>1/COUNTIF(J:J,'Store Data - 2017'!$J3064)</f>
        <v>0.14285714285714285</v>
      </c>
      <c r="L3064" s="13" t="s">
        <v>48</v>
      </c>
      <c r="M3064" s="13" t="s">
        <v>26</v>
      </c>
      <c r="N3064" s="13" t="s">
        <v>133</v>
      </c>
      <c r="O3064" s="13" t="s">
        <v>134</v>
      </c>
      <c r="P3064" s="13">
        <v>94109</v>
      </c>
      <c r="Q3064" s="13" t="s">
        <v>120</v>
      </c>
      <c r="R3064" s="13" t="s">
        <v>5109</v>
      </c>
      <c r="S3064" s="13" t="s">
        <v>31</v>
      </c>
      <c r="T3064" s="13" t="s">
        <v>146</v>
      </c>
      <c r="U3064" s="13" t="s">
        <v>5110</v>
      </c>
      <c r="V3064" s="15">
        <v>9.84</v>
      </c>
      <c r="W3064" s="13">
        <v>3</v>
      </c>
      <c r="X3064" s="13">
        <v>0</v>
      </c>
      <c r="Y3064" s="15">
        <v>2.8536000000000001</v>
      </c>
    </row>
    <row r="3065" spans="1:25" x14ac:dyDescent="0.3">
      <c r="A3065" s="16">
        <v>9248</v>
      </c>
      <c r="B3065" s="16" t="s">
        <v>6300</v>
      </c>
      <c r="C3065" s="21">
        <f>1/COUNTIF(B:B,'Store Data - 2017'!$B3065)</f>
        <v>0.5</v>
      </c>
      <c r="D3065" s="17">
        <v>42877</v>
      </c>
      <c r="E3065" s="17">
        <v>42881</v>
      </c>
      <c r="F3065" s="22" t="str">
        <f>TEXT('Store Data - 2017'!$D3065,"mmmm")</f>
        <v>May</v>
      </c>
      <c r="G3065" s="22" t="str">
        <f>TEXT('Store Data - 2017'!$D3065,"dddd")</f>
        <v>Monday</v>
      </c>
      <c r="H3065" s="16" t="s">
        <v>22</v>
      </c>
      <c r="I3065" s="16" t="s">
        <v>2799</v>
      </c>
      <c r="J3065" s="16" t="s">
        <v>2800</v>
      </c>
      <c r="K3065" s="21">
        <f>1/COUNTIF(J:J,'Store Data - 2017'!$J3065)</f>
        <v>0.14285714285714285</v>
      </c>
      <c r="L3065" s="16" t="s">
        <v>48</v>
      </c>
      <c r="M3065" s="16" t="s">
        <v>26</v>
      </c>
      <c r="N3065" s="16" t="s">
        <v>133</v>
      </c>
      <c r="O3065" s="16" t="s">
        <v>134</v>
      </c>
      <c r="P3065" s="16">
        <v>94109</v>
      </c>
      <c r="Q3065" s="16" t="s">
        <v>120</v>
      </c>
      <c r="R3065" s="16" t="s">
        <v>363</v>
      </c>
      <c r="S3065" s="16" t="s">
        <v>31</v>
      </c>
      <c r="T3065" s="16" t="s">
        <v>146</v>
      </c>
      <c r="U3065" s="16" t="s">
        <v>364</v>
      </c>
      <c r="V3065" s="18">
        <v>2.78</v>
      </c>
      <c r="W3065" s="16">
        <v>1</v>
      </c>
      <c r="X3065" s="16">
        <v>0</v>
      </c>
      <c r="Y3065" s="18">
        <v>0.7228</v>
      </c>
    </row>
    <row r="3066" spans="1:25" x14ac:dyDescent="0.3">
      <c r="A3066" s="13">
        <v>9252</v>
      </c>
      <c r="B3066" s="13" t="s">
        <v>6301</v>
      </c>
      <c r="C3066" s="21">
        <f>1/COUNTIF(B:B,'Store Data - 2017'!$B3066)</f>
        <v>1</v>
      </c>
      <c r="D3066" s="14">
        <v>42796</v>
      </c>
      <c r="E3066" s="14">
        <v>42802</v>
      </c>
      <c r="F3066" s="22" t="str">
        <f>TEXT('Store Data - 2017'!$D3066,"mmmm")</f>
        <v>March</v>
      </c>
      <c r="G3066" s="22" t="str">
        <f>TEXT('Store Data - 2017'!$D3066,"dddd")</f>
        <v>Thursday</v>
      </c>
      <c r="H3066" s="13" t="s">
        <v>22</v>
      </c>
      <c r="I3066" s="13" t="s">
        <v>6302</v>
      </c>
      <c r="J3066" s="13" t="s">
        <v>6303</v>
      </c>
      <c r="K3066" s="21">
        <f>1/COUNTIF(J:J,'Store Data - 2017'!$J3066)</f>
        <v>0.2</v>
      </c>
      <c r="L3066" s="13" t="s">
        <v>57</v>
      </c>
      <c r="M3066" s="13" t="s">
        <v>26</v>
      </c>
      <c r="N3066" s="13" t="s">
        <v>452</v>
      </c>
      <c r="O3066" s="13" t="s">
        <v>134</v>
      </c>
      <c r="P3066" s="13">
        <v>90008</v>
      </c>
      <c r="Q3066" s="13" t="s">
        <v>120</v>
      </c>
      <c r="R3066" s="13" t="s">
        <v>4770</v>
      </c>
      <c r="S3066" s="13" t="s">
        <v>31</v>
      </c>
      <c r="T3066" s="13" t="s">
        <v>84</v>
      </c>
      <c r="U3066" s="13" t="s">
        <v>4771</v>
      </c>
      <c r="V3066" s="15">
        <v>107.648</v>
      </c>
      <c r="W3066" s="13">
        <v>2</v>
      </c>
      <c r="X3066" s="13">
        <v>0.2</v>
      </c>
      <c r="Y3066" s="15">
        <v>33.64</v>
      </c>
    </row>
    <row r="3067" spans="1:25" x14ac:dyDescent="0.3">
      <c r="A3067" s="16">
        <v>9253</v>
      </c>
      <c r="B3067" s="16" t="s">
        <v>6304</v>
      </c>
      <c r="C3067" s="21">
        <f>1/COUNTIF(B:B,'Store Data - 2017'!$B3067)</f>
        <v>0.5</v>
      </c>
      <c r="D3067" s="17">
        <v>43001</v>
      </c>
      <c r="E3067" s="17">
        <v>43003</v>
      </c>
      <c r="F3067" s="22" t="str">
        <f>TEXT('Store Data - 2017'!$D3067,"mmmm")</f>
        <v>September</v>
      </c>
      <c r="G3067" s="22" t="str">
        <f>TEXT('Store Data - 2017'!$D3067,"dddd")</f>
        <v>Saturday</v>
      </c>
      <c r="H3067" s="16" t="s">
        <v>35</v>
      </c>
      <c r="I3067" s="16" t="s">
        <v>4835</v>
      </c>
      <c r="J3067" s="16" t="s">
        <v>4836</v>
      </c>
      <c r="K3067" s="21">
        <f>1/COUNTIF(J:J,'Store Data - 2017'!$J3067)</f>
        <v>0.1</v>
      </c>
      <c r="L3067" s="16" t="s">
        <v>25</v>
      </c>
      <c r="M3067" s="16" t="s">
        <v>26</v>
      </c>
      <c r="N3067" s="16" t="s">
        <v>6305</v>
      </c>
      <c r="O3067" s="16" t="s">
        <v>2748</v>
      </c>
      <c r="P3067" s="16">
        <v>71603</v>
      </c>
      <c r="Q3067" s="16" t="s">
        <v>29</v>
      </c>
      <c r="R3067" s="16" t="s">
        <v>2113</v>
      </c>
      <c r="S3067" s="16" t="s">
        <v>61</v>
      </c>
      <c r="T3067" s="16" t="s">
        <v>110</v>
      </c>
      <c r="U3067" s="16" t="s">
        <v>2114</v>
      </c>
      <c r="V3067" s="18">
        <v>199.95</v>
      </c>
      <c r="W3067" s="16">
        <v>5</v>
      </c>
      <c r="X3067" s="16">
        <v>0</v>
      </c>
      <c r="Y3067" s="18">
        <v>63.984000000000002</v>
      </c>
    </row>
    <row r="3068" spans="1:25" x14ac:dyDescent="0.3">
      <c r="A3068" s="13">
        <v>9254</v>
      </c>
      <c r="B3068" s="13" t="s">
        <v>6304</v>
      </c>
      <c r="C3068" s="21">
        <f>1/COUNTIF(B:B,'Store Data - 2017'!$B3068)</f>
        <v>0.5</v>
      </c>
      <c r="D3068" s="14">
        <v>43001</v>
      </c>
      <c r="E3068" s="14">
        <v>43003</v>
      </c>
      <c r="F3068" s="22" t="str">
        <f>TEXT('Store Data - 2017'!$D3068,"mmmm")</f>
        <v>September</v>
      </c>
      <c r="G3068" s="22" t="str">
        <f>TEXT('Store Data - 2017'!$D3068,"dddd")</f>
        <v>Saturday</v>
      </c>
      <c r="H3068" s="13" t="s">
        <v>35</v>
      </c>
      <c r="I3068" s="13" t="s">
        <v>4835</v>
      </c>
      <c r="J3068" s="13" t="s">
        <v>4836</v>
      </c>
      <c r="K3068" s="21">
        <f>1/COUNTIF(J:J,'Store Data - 2017'!$J3068)</f>
        <v>0.1</v>
      </c>
      <c r="L3068" s="13" t="s">
        <v>25</v>
      </c>
      <c r="M3068" s="13" t="s">
        <v>26</v>
      </c>
      <c r="N3068" s="13" t="s">
        <v>6305</v>
      </c>
      <c r="O3068" s="13" t="s">
        <v>2748</v>
      </c>
      <c r="P3068" s="13">
        <v>71603</v>
      </c>
      <c r="Q3068" s="13" t="s">
        <v>29</v>
      </c>
      <c r="R3068" s="13" t="s">
        <v>2978</v>
      </c>
      <c r="S3068" s="13" t="s">
        <v>31</v>
      </c>
      <c r="T3068" s="13" t="s">
        <v>32</v>
      </c>
      <c r="U3068" s="13" t="s">
        <v>2979</v>
      </c>
      <c r="V3068" s="15">
        <v>12.96</v>
      </c>
      <c r="W3068" s="13">
        <v>2</v>
      </c>
      <c r="X3068" s="13">
        <v>0</v>
      </c>
      <c r="Y3068" s="15">
        <v>6.2207999999999997</v>
      </c>
    </row>
    <row r="3069" spans="1:25" x14ac:dyDescent="0.3">
      <c r="A3069" s="16">
        <v>9261</v>
      </c>
      <c r="B3069" s="16" t="s">
        <v>6306</v>
      </c>
      <c r="C3069" s="21">
        <f>1/COUNTIF(B:B,'Store Data - 2017'!$B3069)</f>
        <v>1</v>
      </c>
      <c r="D3069" s="17">
        <v>43050</v>
      </c>
      <c r="E3069" s="17">
        <v>43053</v>
      </c>
      <c r="F3069" s="22" t="str">
        <f>TEXT('Store Data - 2017'!$D3069,"mmmm")</f>
        <v>November</v>
      </c>
      <c r="G3069" s="22" t="str">
        <f>TEXT('Store Data - 2017'!$D3069,"dddd")</f>
        <v>Saturday</v>
      </c>
      <c r="H3069" s="16" t="s">
        <v>35</v>
      </c>
      <c r="I3069" s="16" t="s">
        <v>6252</v>
      </c>
      <c r="J3069" s="16" t="s">
        <v>6253</v>
      </c>
      <c r="K3069" s="21">
        <f>1/COUNTIF(J:J,'Store Data - 2017'!$J3069)</f>
        <v>0.1</v>
      </c>
      <c r="L3069" s="16" t="s">
        <v>25</v>
      </c>
      <c r="M3069" s="16" t="s">
        <v>26</v>
      </c>
      <c r="N3069" s="16" t="s">
        <v>6307</v>
      </c>
      <c r="O3069" s="16" t="s">
        <v>2345</v>
      </c>
      <c r="P3069" s="16">
        <v>57401</v>
      </c>
      <c r="Q3069" s="16" t="s">
        <v>51</v>
      </c>
      <c r="R3069" s="16" t="s">
        <v>5241</v>
      </c>
      <c r="S3069" s="16" t="s">
        <v>31</v>
      </c>
      <c r="T3069" s="16" t="s">
        <v>725</v>
      </c>
      <c r="U3069" s="16" t="s">
        <v>5242</v>
      </c>
      <c r="V3069" s="18">
        <v>25.5</v>
      </c>
      <c r="W3069" s="16">
        <v>3</v>
      </c>
      <c r="X3069" s="16">
        <v>0</v>
      </c>
      <c r="Y3069" s="18">
        <v>6.63</v>
      </c>
    </row>
    <row r="3070" spans="1:25" x14ac:dyDescent="0.3">
      <c r="A3070" s="13">
        <v>9262</v>
      </c>
      <c r="B3070" s="13" t="s">
        <v>6308</v>
      </c>
      <c r="C3070" s="21">
        <f>1/COUNTIF(B:B,'Store Data - 2017'!$B3070)</f>
        <v>1</v>
      </c>
      <c r="D3070" s="14">
        <v>42980</v>
      </c>
      <c r="E3070" s="14">
        <v>42980</v>
      </c>
      <c r="F3070" s="22" t="str">
        <f>TEXT('Store Data - 2017'!$D3070,"mmmm")</f>
        <v>September</v>
      </c>
      <c r="G3070" s="22" t="str">
        <f>TEXT('Store Data - 2017'!$D3070,"dddd")</f>
        <v>Saturday</v>
      </c>
      <c r="H3070" s="13" t="s">
        <v>760</v>
      </c>
      <c r="I3070" s="13" t="s">
        <v>3364</v>
      </c>
      <c r="J3070" s="13" t="s">
        <v>3365</v>
      </c>
      <c r="K3070" s="21">
        <f>1/COUNTIF(J:J,'Store Data - 2017'!$J3070)</f>
        <v>9.0909090909090912E-2</v>
      </c>
      <c r="L3070" s="13" t="s">
        <v>48</v>
      </c>
      <c r="M3070" s="13" t="s">
        <v>26</v>
      </c>
      <c r="N3070" s="13" t="s">
        <v>432</v>
      </c>
      <c r="O3070" s="13" t="s">
        <v>433</v>
      </c>
      <c r="P3070" s="13">
        <v>98103</v>
      </c>
      <c r="Q3070" s="13" t="s">
        <v>120</v>
      </c>
      <c r="R3070" s="13" t="s">
        <v>1773</v>
      </c>
      <c r="S3070" s="13" t="s">
        <v>42</v>
      </c>
      <c r="T3070" s="13" t="s">
        <v>43</v>
      </c>
      <c r="U3070" s="13" t="s">
        <v>1774</v>
      </c>
      <c r="V3070" s="15">
        <v>215.976</v>
      </c>
      <c r="W3070" s="13">
        <v>3</v>
      </c>
      <c r="X3070" s="13">
        <v>0.2</v>
      </c>
      <c r="Y3070" s="15">
        <v>-2.6997</v>
      </c>
    </row>
    <row r="3071" spans="1:25" x14ac:dyDescent="0.3">
      <c r="A3071" s="16">
        <v>9265</v>
      </c>
      <c r="B3071" s="16" t="s">
        <v>6309</v>
      </c>
      <c r="C3071" s="21">
        <f>1/COUNTIF(B:B,'Store Data - 2017'!$B3071)</f>
        <v>0.5</v>
      </c>
      <c r="D3071" s="17">
        <v>43063</v>
      </c>
      <c r="E3071" s="17">
        <v>43070</v>
      </c>
      <c r="F3071" s="22" t="str">
        <f>TEXT('Store Data - 2017'!$D3071,"mmmm")</f>
        <v>November</v>
      </c>
      <c r="G3071" s="22" t="str">
        <f>TEXT('Store Data - 2017'!$D3071,"dddd")</f>
        <v>Friday</v>
      </c>
      <c r="H3071" s="16" t="s">
        <v>22</v>
      </c>
      <c r="I3071" s="16" t="s">
        <v>1674</v>
      </c>
      <c r="J3071" s="16" t="s">
        <v>1675</v>
      </c>
      <c r="K3071" s="21">
        <f>1/COUNTIF(J:J,'Store Data - 2017'!$J3071)</f>
        <v>0.14285714285714285</v>
      </c>
      <c r="L3071" s="16" t="s">
        <v>57</v>
      </c>
      <c r="M3071" s="16" t="s">
        <v>26</v>
      </c>
      <c r="N3071" s="16" t="s">
        <v>3539</v>
      </c>
      <c r="O3071" s="16" t="s">
        <v>227</v>
      </c>
      <c r="P3071" s="16">
        <v>38109</v>
      </c>
      <c r="Q3071" s="16" t="s">
        <v>29</v>
      </c>
      <c r="R3071" s="16" t="s">
        <v>3862</v>
      </c>
      <c r="S3071" s="16" t="s">
        <v>31</v>
      </c>
      <c r="T3071" s="16" t="s">
        <v>84</v>
      </c>
      <c r="U3071" s="16" t="s">
        <v>3863</v>
      </c>
      <c r="V3071" s="18">
        <v>11.673</v>
      </c>
      <c r="W3071" s="16">
        <v>3</v>
      </c>
      <c r="X3071" s="16">
        <v>0.7</v>
      </c>
      <c r="Y3071" s="18">
        <v>-7.782</v>
      </c>
    </row>
    <row r="3072" spans="1:25" x14ac:dyDescent="0.3">
      <c r="A3072" s="13">
        <v>9266</v>
      </c>
      <c r="B3072" s="13" t="s">
        <v>6309</v>
      </c>
      <c r="C3072" s="21">
        <f>1/COUNTIF(B:B,'Store Data - 2017'!$B3072)</f>
        <v>0.5</v>
      </c>
      <c r="D3072" s="14">
        <v>43063</v>
      </c>
      <c r="E3072" s="14">
        <v>43070</v>
      </c>
      <c r="F3072" s="22" t="str">
        <f>TEXT('Store Data - 2017'!$D3072,"mmmm")</f>
        <v>November</v>
      </c>
      <c r="G3072" s="22" t="str">
        <f>TEXT('Store Data - 2017'!$D3072,"dddd")</f>
        <v>Friday</v>
      </c>
      <c r="H3072" s="13" t="s">
        <v>22</v>
      </c>
      <c r="I3072" s="13" t="s">
        <v>1674</v>
      </c>
      <c r="J3072" s="13" t="s">
        <v>1675</v>
      </c>
      <c r="K3072" s="21">
        <f>1/COUNTIF(J:J,'Store Data - 2017'!$J3072)</f>
        <v>0.14285714285714285</v>
      </c>
      <c r="L3072" s="13" t="s">
        <v>57</v>
      </c>
      <c r="M3072" s="13" t="s">
        <v>26</v>
      </c>
      <c r="N3072" s="13" t="s">
        <v>3539</v>
      </c>
      <c r="O3072" s="13" t="s">
        <v>227</v>
      </c>
      <c r="P3072" s="13">
        <v>38109</v>
      </c>
      <c r="Q3072" s="13" t="s">
        <v>29</v>
      </c>
      <c r="R3072" s="13" t="s">
        <v>4441</v>
      </c>
      <c r="S3072" s="13" t="s">
        <v>31</v>
      </c>
      <c r="T3072" s="13" t="s">
        <v>180</v>
      </c>
      <c r="U3072" s="13" t="s">
        <v>4442</v>
      </c>
      <c r="V3072" s="15">
        <v>64.847999999999999</v>
      </c>
      <c r="W3072" s="13">
        <v>7</v>
      </c>
      <c r="X3072" s="13">
        <v>0.2</v>
      </c>
      <c r="Y3072" s="15">
        <v>24.318000000000001</v>
      </c>
    </row>
    <row r="3073" spans="1:25" x14ac:dyDescent="0.3">
      <c r="A3073" s="16">
        <v>9270</v>
      </c>
      <c r="B3073" s="16" t="s">
        <v>6310</v>
      </c>
      <c r="C3073" s="21">
        <f>1/COUNTIF(B:B,'Store Data - 2017'!$B3073)</f>
        <v>0.5</v>
      </c>
      <c r="D3073" s="17">
        <v>42968</v>
      </c>
      <c r="E3073" s="17">
        <v>42975</v>
      </c>
      <c r="F3073" s="22" t="str">
        <f>TEXT('Store Data - 2017'!$D3073,"mmmm")</f>
        <v>August</v>
      </c>
      <c r="G3073" s="22" t="str">
        <f>TEXT('Store Data - 2017'!$D3073,"dddd")</f>
        <v>Monday</v>
      </c>
      <c r="H3073" s="16" t="s">
        <v>22</v>
      </c>
      <c r="I3073" s="16" t="s">
        <v>3113</v>
      </c>
      <c r="J3073" s="16" t="s">
        <v>3114</v>
      </c>
      <c r="K3073" s="21">
        <f>1/COUNTIF(J:J,'Store Data - 2017'!$J3073)</f>
        <v>0.14285714285714285</v>
      </c>
      <c r="L3073" s="16" t="s">
        <v>25</v>
      </c>
      <c r="M3073" s="16" t="s">
        <v>26</v>
      </c>
      <c r="N3073" s="16" t="s">
        <v>126</v>
      </c>
      <c r="O3073" s="16" t="s">
        <v>127</v>
      </c>
      <c r="P3073" s="16">
        <v>10035</v>
      </c>
      <c r="Q3073" s="16" t="s">
        <v>40</v>
      </c>
      <c r="R3073" s="16" t="s">
        <v>3368</v>
      </c>
      <c r="S3073" s="16" t="s">
        <v>31</v>
      </c>
      <c r="T3073" s="16" t="s">
        <v>84</v>
      </c>
      <c r="U3073" s="16" t="s">
        <v>3369</v>
      </c>
      <c r="V3073" s="18">
        <v>32.088000000000001</v>
      </c>
      <c r="W3073" s="16">
        <v>7</v>
      </c>
      <c r="X3073" s="16">
        <v>0.2</v>
      </c>
      <c r="Y3073" s="18">
        <v>11.2308</v>
      </c>
    </row>
    <row r="3074" spans="1:25" x14ac:dyDescent="0.3">
      <c r="A3074" s="13">
        <v>9271</v>
      </c>
      <c r="B3074" s="13" t="s">
        <v>6310</v>
      </c>
      <c r="C3074" s="21">
        <f>1/COUNTIF(B:B,'Store Data - 2017'!$B3074)</f>
        <v>0.5</v>
      </c>
      <c r="D3074" s="14">
        <v>42968</v>
      </c>
      <c r="E3074" s="14">
        <v>42975</v>
      </c>
      <c r="F3074" s="22" t="str">
        <f>TEXT('Store Data - 2017'!$D3074,"mmmm")</f>
        <v>August</v>
      </c>
      <c r="G3074" s="22" t="str">
        <f>TEXT('Store Data - 2017'!$D3074,"dddd")</f>
        <v>Monday</v>
      </c>
      <c r="H3074" s="13" t="s">
        <v>22</v>
      </c>
      <c r="I3074" s="13" t="s">
        <v>3113</v>
      </c>
      <c r="J3074" s="13" t="s">
        <v>3114</v>
      </c>
      <c r="K3074" s="21">
        <f>1/COUNTIF(J:J,'Store Data - 2017'!$J3074)</f>
        <v>0.14285714285714285</v>
      </c>
      <c r="L3074" s="13" t="s">
        <v>25</v>
      </c>
      <c r="M3074" s="13" t="s">
        <v>26</v>
      </c>
      <c r="N3074" s="13" t="s">
        <v>126</v>
      </c>
      <c r="O3074" s="13" t="s">
        <v>127</v>
      </c>
      <c r="P3074" s="13">
        <v>10035</v>
      </c>
      <c r="Q3074" s="13" t="s">
        <v>40</v>
      </c>
      <c r="R3074" s="13" t="s">
        <v>1935</v>
      </c>
      <c r="S3074" s="13" t="s">
        <v>31</v>
      </c>
      <c r="T3074" s="13" t="s">
        <v>84</v>
      </c>
      <c r="U3074" s="13" t="s">
        <v>1936</v>
      </c>
      <c r="V3074" s="15">
        <v>4305.5519999999997</v>
      </c>
      <c r="W3074" s="13">
        <v>6</v>
      </c>
      <c r="X3074" s="13">
        <v>0.2</v>
      </c>
      <c r="Y3074" s="15">
        <v>1453.1238000000001</v>
      </c>
    </row>
    <row r="3075" spans="1:25" x14ac:dyDescent="0.3">
      <c r="A3075" s="16">
        <v>9274</v>
      </c>
      <c r="B3075" s="16" t="s">
        <v>6311</v>
      </c>
      <c r="C3075" s="21">
        <f>1/COUNTIF(B:B,'Store Data - 2017'!$B3075)</f>
        <v>1</v>
      </c>
      <c r="D3075" s="17">
        <v>42980</v>
      </c>
      <c r="E3075" s="17">
        <v>42984</v>
      </c>
      <c r="F3075" s="22" t="str">
        <f>TEXT('Store Data - 2017'!$D3075,"mmmm")</f>
        <v>September</v>
      </c>
      <c r="G3075" s="22" t="str">
        <f>TEXT('Store Data - 2017'!$D3075,"dddd")</f>
        <v>Saturday</v>
      </c>
      <c r="H3075" s="16" t="s">
        <v>22</v>
      </c>
      <c r="I3075" s="16" t="s">
        <v>2502</v>
      </c>
      <c r="J3075" s="16" t="s">
        <v>2503</v>
      </c>
      <c r="K3075" s="21">
        <f>1/COUNTIF(J:J,'Store Data - 2017'!$J3075)</f>
        <v>0.16666666666666666</v>
      </c>
      <c r="L3075" s="16" t="s">
        <v>25</v>
      </c>
      <c r="M3075" s="16" t="s">
        <v>26</v>
      </c>
      <c r="N3075" s="16" t="s">
        <v>1892</v>
      </c>
      <c r="O3075" s="16" t="s">
        <v>446</v>
      </c>
      <c r="P3075" s="16">
        <v>42420</v>
      </c>
      <c r="Q3075" s="16" t="s">
        <v>29</v>
      </c>
      <c r="R3075" s="16" t="s">
        <v>3401</v>
      </c>
      <c r="S3075" s="16" t="s">
        <v>31</v>
      </c>
      <c r="T3075" s="16" t="s">
        <v>84</v>
      </c>
      <c r="U3075" s="16" t="s">
        <v>3402</v>
      </c>
      <c r="V3075" s="18">
        <v>1577.94</v>
      </c>
      <c r="W3075" s="16">
        <v>3</v>
      </c>
      <c r="X3075" s="16">
        <v>0</v>
      </c>
      <c r="Y3075" s="18">
        <v>757.41120000000001</v>
      </c>
    </row>
    <row r="3076" spans="1:25" x14ac:dyDescent="0.3">
      <c r="A3076" s="13">
        <v>9278</v>
      </c>
      <c r="B3076" s="13" t="s">
        <v>6312</v>
      </c>
      <c r="C3076" s="21">
        <f>1/COUNTIF(B:B,'Store Data - 2017'!$B3076)</f>
        <v>0.33333333333333331</v>
      </c>
      <c r="D3076" s="14">
        <v>43070</v>
      </c>
      <c r="E3076" s="14">
        <v>43074</v>
      </c>
      <c r="F3076" s="22" t="str">
        <f>TEXT('Store Data - 2017'!$D3076,"mmmm")</f>
        <v>December</v>
      </c>
      <c r="G3076" s="22" t="str">
        <f>TEXT('Store Data - 2017'!$D3076,"dddd")</f>
        <v>Friday</v>
      </c>
      <c r="H3076" s="13" t="s">
        <v>22</v>
      </c>
      <c r="I3076" s="13" t="s">
        <v>701</v>
      </c>
      <c r="J3076" s="13" t="s">
        <v>702</v>
      </c>
      <c r="K3076" s="21">
        <f>1/COUNTIF(J:J,'Store Data - 2017'!$J3076)</f>
        <v>0.14285714285714285</v>
      </c>
      <c r="L3076" s="13" t="s">
        <v>25</v>
      </c>
      <c r="M3076" s="13" t="s">
        <v>26</v>
      </c>
      <c r="N3076" s="13" t="s">
        <v>38</v>
      </c>
      <c r="O3076" s="13" t="s">
        <v>39</v>
      </c>
      <c r="P3076" s="13">
        <v>19140</v>
      </c>
      <c r="Q3076" s="13" t="s">
        <v>40</v>
      </c>
      <c r="R3076" s="13" t="s">
        <v>4174</v>
      </c>
      <c r="S3076" s="13" t="s">
        <v>31</v>
      </c>
      <c r="T3076" s="13" t="s">
        <v>113</v>
      </c>
      <c r="U3076" s="13" t="s">
        <v>4175</v>
      </c>
      <c r="V3076" s="15">
        <v>15.936</v>
      </c>
      <c r="W3076" s="13">
        <v>4</v>
      </c>
      <c r="X3076" s="13">
        <v>0.2</v>
      </c>
      <c r="Y3076" s="15">
        <v>5.1791999999999998</v>
      </c>
    </row>
    <row r="3077" spans="1:25" x14ac:dyDescent="0.3">
      <c r="A3077" s="16">
        <v>9279</v>
      </c>
      <c r="B3077" s="16" t="s">
        <v>6312</v>
      </c>
      <c r="C3077" s="21">
        <f>1/COUNTIF(B:B,'Store Data - 2017'!$B3077)</f>
        <v>0.33333333333333331</v>
      </c>
      <c r="D3077" s="17">
        <v>43070</v>
      </c>
      <c r="E3077" s="17">
        <v>43074</v>
      </c>
      <c r="F3077" s="22" t="str">
        <f>TEXT('Store Data - 2017'!$D3077,"mmmm")</f>
        <v>December</v>
      </c>
      <c r="G3077" s="22" t="str">
        <f>TEXT('Store Data - 2017'!$D3077,"dddd")</f>
        <v>Friday</v>
      </c>
      <c r="H3077" s="16" t="s">
        <v>22</v>
      </c>
      <c r="I3077" s="16" t="s">
        <v>701</v>
      </c>
      <c r="J3077" s="16" t="s">
        <v>702</v>
      </c>
      <c r="K3077" s="21">
        <f>1/COUNTIF(J:J,'Store Data - 2017'!$J3077)</f>
        <v>0.14285714285714285</v>
      </c>
      <c r="L3077" s="16" t="s">
        <v>25</v>
      </c>
      <c r="M3077" s="16" t="s">
        <v>26</v>
      </c>
      <c r="N3077" s="16" t="s">
        <v>38</v>
      </c>
      <c r="O3077" s="16" t="s">
        <v>39</v>
      </c>
      <c r="P3077" s="16">
        <v>19140</v>
      </c>
      <c r="Q3077" s="16" t="s">
        <v>40</v>
      </c>
      <c r="R3077" s="16" t="s">
        <v>1614</v>
      </c>
      <c r="S3077" s="16" t="s">
        <v>31</v>
      </c>
      <c r="T3077" s="16" t="s">
        <v>84</v>
      </c>
      <c r="U3077" s="16" t="s">
        <v>1615</v>
      </c>
      <c r="V3077" s="18">
        <v>8.0009999999999994</v>
      </c>
      <c r="W3077" s="16">
        <v>7</v>
      </c>
      <c r="X3077" s="16">
        <v>0.7</v>
      </c>
      <c r="Y3077" s="18">
        <v>-5.6006999999999998</v>
      </c>
    </row>
    <row r="3078" spans="1:25" x14ac:dyDescent="0.3">
      <c r="A3078" s="13">
        <v>9280</v>
      </c>
      <c r="B3078" s="13" t="s">
        <v>6312</v>
      </c>
      <c r="C3078" s="21">
        <f>1/COUNTIF(B:B,'Store Data - 2017'!$B3078)</f>
        <v>0.33333333333333331</v>
      </c>
      <c r="D3078" s="14">
        <v>43070</v>
      </c>
      <c r="E3078" s="14">
        <v>43074</v>
      </c>
      <c r="F3078" s="22" t="str">
        <f>TEXT('Store Data - 2017'!$D3078,"mmmm")</f>
        <v>December</v>
      </c>
      <c r="G3078" s="22" t="str">
        <f>TEXT('Store Data - 2017'!$D3078,"dddd")</f>
        <v>Friday</v>
      </c>
      <c r="H3078" s="13" t="s">
        <v>22</v>
      </c>
      <c r="I3078" s="13" t="s">
        <v>701</v>
      </c>
      <c r="J3078" s="13" t="s">
        <v>702</v>
      </c>
      <c r="K3078" s="21">
        <f>1/COUNTIF(J:J,'Store Data - 2017'!$J3078)</f>
        <v>0.14285714285714285</v>
      </c>
      <c r="L3078" s="13" t="s">
        <v>25</v>
      </c>
      <c r="M3078" s="13" t="s">
        <v>26</v>
      </c>
      <c r="N3078" s="13" t="s">
        <v>38</v>
      </c>
      <c r="O3078" s="13" t="s">
        <v>39</v>
      </c>
      <c r="P3078" s="13">
        <v>19140</v>
      </c>
      <c r="Q3078" s="13" t="s">
        <v>40</v>
      </c>
      <c r="R3078" s="13" t="s">
        <v>560</v>
      </c>
      <c r="S3078" s="13" t="s">
        <v>42</v>
      </c>
      <c r="T3078" s="13" t="s">
        <v>43</v>
      </c>
      <c r="U3078" s="13" t="s">
        <v>561</v>
      </c>
      <c r="V3078" s="15">
        <v>398.97199999999998</v>
      </c>
      <c r="W3078" s="13">
        <v>2</v>
      </c>
      <c r="X3078" s="13">
        <v>0.3</v>
      </c>
      <c r="Y3078" s="15">
        <v>-28.498000000000001</v>
      </c>
    </row>
    <row r="3079" spans="1:25" x14ac:dyDescent="0.3">
      <c r="A3079" s="16">
        <v>9282</v>
      </c>
      <c r="B3079" s="16" t="s">
        <v>6313</v>
      </c>
      <c r="C3079" s="21">
        <f>1/COUNTIF(B:B,'Store Data - 2017'!$B3079)</f>
        <v>1</v>
      </c>
      <c r="D3079" s="17">
        <v>42989</v>
      </c>
      <c r="E3079" s="17">
        <v>42993</v>
      </c>
      <c r="F3079" s="22" t="str">
        <f>TEXT('Store Data - 2017'!$D3079,"mmmm")</f>
        <v>September</v>
      </c>
      <c r="G3079" s="22" t="str">
        <f>TEXT('Store Data - 2017'!$D3079,"dddd")</f>
        <v>Monday</v>
      </c>
      <c r="H3079" s="16" t="s">
        <v>22</v>
      </c>
      <c r="I3079" s="16" t="s">
        <v>3765</v>
      </c>
      <c r="J3079" s="16" t="s">
        <v>3766</v>
      </c>
      <c r="K3079" s="21">
        <f>1/COUNTIF(J:J,'Store Data - 2017'!$J3079)</f>
        <v>0.1111111111111111</v>
      </c>
      <c r="L3079" s="16" t="s">
        <v>25</v>
      </c>
      <c r="M3079" s="16" t="s">
        <v>26</v>
      </c>
      <c r="N3079" s="16" t="s">
        <v>445</v>
      </c>
      <c r="O3079" s="16" t="s">
        <v>329</v>
      </c>
      <c r="P3079" s="16">
        <v>23223</v>
      </c>
      <c r="Q3079" s="16" t="s">
        <v>29</v>
      </c>
      <c r="R3079" s="16" t="s">
        <v>5724</v>
      </c>
      <c r="S3079" s="16" t="s">
        <v>31</v>
      </c>
      <c r="T3079" s="16" t="s">
        <v>190</v>
      </c>
      <c r="U3079" s="16" t="s">
        <v>5725</v>
      </c>
      <c r="V3079" s="18">
        <v>67.900000000000006</v>
      </c>
      <c r="W3079" s="16">
        <v>5</v>
      </c>
      <c r="X3079" s="16">
        <v>0</v>
      </c>
      <c r="Y3079" s="18">
        <v>20.37</v>
      </c>
    </row>
    <row r="3080" spans="1:25" x14ac:dyDescent="0.3">
      <c r="A3080" s="13">
        <v>9284</v>
      </c>
      <c r="B3080" s="13" t="s">
        <v>6314</v>
      </c>
      <c r="C3080" s="21">
        <f>1/COUNTIF(B:B,'Store Data - 2017'!$B3080)</f>
        <v>1</v>
      </c>
      <c r="D3080" s="14">
        <v>42980</v>
      </c>
      <c r="E3080" s="14">
        <v>42982</v>
      </c>
      <c r="F3080" s="22" t="str">
        <f>TEXT('Store Data - 2017'!$D3080,"mmmm")</f>
        <v>September</v>
      </c>
      <c r="G3080" s="22" t="str">
        <f>TEXT('Store Data - 2017'!$D3080,"dddd")</f>
        <v>Saturday</v>
      </c>
      <c r="H3080" s="13" t="s">
        <v>35</v>
      </c>
      <c r="I3080" s="13" t="s">
        <v>2079</v>
      </c>
      <c r="J3080" s="13" t="s">
        <v>2080</v>
      </c>
      <c r="K3080" s="21">
        <f>1/COUNTIF(J:J,'Store Data - 2017'!$J3080)</f>
        <v>0.25</v>
      </c>
      <c r="L3080" s="13" t="s">
        <v>25</v>
      </c>
      <c r="M3080" s="13" t="s">
        <v>26</v>
      </c>
      <c r="N3080" s="13" t="s">
        <v>2358</v>
      </c>
      <c r="O3080" s="13" t="s">
        <v>639</v>
      </c>
      <c r="P3080" s="13">
        <v>80525</v>
      </c>
      <c r="Q3080" s="13" t="s">
        <v>120</v>
      </c>
      <c r="R3080" s="13" t="s">
        <v>3767</v>
      </c>
      <c r="S3080" s="13" t="s">
        <v>31</v>
      </c>
      <c r="T3080" s="13" t="s">
        <v>113</v>
      </c>
      <c r="U3080" s="13" t="s">
        <v>3768</v>
      </c>
      <c r="V3080" s="15">
        <v>11.696</v>
      </c>
      <c r="W3080" s="13">
        <v>2</v>
      </c>
      <c r="X3080" s="13">
        <v>0.2</v>
      </c>
      <c r="Y3080" s="15">
        <v>3.9474</v>
      </c>
    </row>
    <row r="3081" spans="1:25" x14ac:dyDescent="0.3">
      <c r="A3081" s="16">
        <v>9287</v>
      </c>
      <c r="B3081" s="16" t="s">
        <v>6315</v>
      </c>
      <c r="C3081" s="21">
        <f>1/COUNTIF(B:B,'Store Data - 2017'!$B3081)</f>
        <v>0.5</v>
      </c>
      <c r="D3081" s="17">
        <v>42905</v>
      </c>
      <c r="E3081" s="17">
        <v>42912</v>
      </c>
      <c r="F3081" s="22" t="str">
        <f>TEXT('Store Data - 2017'!$D3081,"mmmm")</f>
        <v>June</v>
      </c>
      <c r="G3081" s="22" t="str">
        <f>TEXT('Store Data - 2017'!$D3081,"dddd")</f>
        <v>Monday</v>
      </c>
      <c r="H3081" s="16" t="s">
        <v>22</v>
      </c>
      <c r="I3081" s="16" t="s">
        <v>2126</v>
      </c>
      <c r="J3081" s="16" t="s">
        <v>2127</v>
      </c>
      <c r="K3081" s="21">
        <f>1/COUNTIF(J:J,'Store Data - 2017'!$J3081)</f>
        <v>0.25</v>
      </c>
      <c r="L3081" s="16" t="s">
        <v>48</v>
      </c>
      <c r="M3081" s="16" t="s">
        <v>26</v>
      </c>
      <c r="N3081" s="16" t="s">
        <v>220</v>
      </c>
      <c r="O3081" s="16" t="s">
        <v>50</v>
      </c>
      <c r="P3081" s="16">
        <v>75081</v>
      </c>
      <c r="Q3081" s="16" t="s">
        <v>51</v>
      </c>
      <c r="R3081" s="16" t="s">
        <v>2722</v>
      </c>
      <c r="S3081" s="16" t="s">
        <v>31</v>
      </c>
      <c r="T3081" s="16" t="s">
        <v>84</v>
      </c>
      <c r="U3081" s="16" t="s">
        <v>2723</v>
      </c>
      <c r="V3081" s="18">
        <v>6.8879999999999999</v>
      </c>
      <c r="W3081" s="16">
        <v>3</v>
      </c>
      <c r="X3081" s="16">
        <v>0.8</v>
      </c>
      <c r="Y3081" s="18">
        <v>-11.020799999999999</v>
      </c>
    </row>
    <row r="3082" spans="1:25" x14ac:dyDescent="0.3">
      <c r="A3082" s="13">
        <v>9288</v>
      </c>
      <c r="B3082" s="13" t="s">
        <v>6315</v>
      </c>
      <c r="C3082" s="21">
        <f>1/COUNTIF(B:B,'Store Data - 2017'!$B3082)</f>
        <v>0.5</v>
      </c>
      <c r="D3082" s="14">
        <v>42905</v>
      </c>
      <c r="E3082" s="14">
        <v>42912</v>
      </c>
      <c r="F3082" s="22" t="str">
        <f>TEXT('Store Data - 2017'!$D3082,"mmmm")</f>
        <v>June</v>
      </c>
      <c r="G3082" s="22" t="str">
        <f>TEXT('Store Data - 2017'!$D3082,"dddd")</f>
        <v>Monday</v>
      </c>
      <c r="H3082" s="13" t="s">
        <v>22</v>
      </c>
      <c r="I3082" s="13" t="s">
        <v>2126</v>
      </c>
      <c r="J3082" s="13" t="s">
        <v>2127</v>
      </c>
      <c r="K3082" s="21">
        <f>1/COUNTIF(J:J,'Store Data - 2017'!$J3082)</f>
        <v>0.25</v>
      </c>
      <c r="L3082" s="13" t="s">
        <v>48</v>
      </c>
      <c r="M3082" s="13" t="s">
        <v>26</v>
      </c>
      <c r="N3082" s="13" t="s">
        <v>220</v>
      </c>
      <c r="O3082" s="13" t="s">
        <v>50</v>
      </c>
      <c r="P3082" s="13">
        <v>75081</v>
      </c>
      <c r="Q3082" s="13" t="s">
        <v>51</v>
      </c>
      <c r="R3082" s="13" t="s">
        <v>733</v>
      </c>
      <c r="S3082" s="13" t="s">
        <v>42</v>
      </c>
      <c r="T3082" s="13" t="s">
        <v>251</v>
      </c>
      <c r="U3082" s="13" t="s">
        <v>734</v>
      </c>
      <c r="V3082" s="15">
        <v>457.48500000000001</v>
      </c>
      <c r="W3082" s="13">
        <v>3</v>
      </c>
      <c r="X3082" s="13">
        <v>0.3</v>
      </c>
      <c r="Y3082" s="15">
        <v>-84.961500000000001</v>
      </c>
    </row>
    <row r="3083" spans="1:25" x14ac:dyDescent="0.3">
      <c r="A3083" s="16">
        <v>9289</v>
      </c>
      <c r="B3083" s="16" t="s">
        <v>6316</v>
      </c>
      <c r="C3083" s="21">
        <f>1/COUNTIF(B:B,'Store Data - 2017'!$B3083)</f>
        <v>1</v>
      </c>
      <c r="D3083" s="17">
        <v>43069</v>
      </c>
      <c r="E3083" s="17">
        <v>43072</v>
      </c>
      <c r="F3083" s="22" t="str">
        <f>TEXT('Store Data - 2017'!$D3083,"mmmm")</f>
        <v>November</v>
      </c>
      <c r="G3083" s="22" t="str">
        <f>TEXT('Store Data - 2017'!$D3083,"dddd")</f>
        <v>Thursday</v>
      </c>
      <c r="H3083" s="16" t="s">
        <v>80</v>
      </c>
      <c r="I3083" s="16" t="s">
        <v>5841</v>
      </c>
      <c r="J3083" s="16" t="s">
        <v>5842</v>
      </c>
      <c r="K3083" s="21">
        <f>1/COUNTIF(J:J,'Store Data - 2017'!$J3083)</f>
        <v>0.16666666666666666</v>
      </c>
      <c r="L3083" s="16" t="s">
        <v>25</v>
      </c>
      <c r="M3083" s="16" t="s">
        <v>26</v>
      </c>
      <c r="N3083" s="16" t="s">
        <v>38</v>
      </c>
      <c r="O3083" s="16" t="s">
        <v>39</v>
      </c>
      <c r="P3083" s="16">
        <v>19134</v>
      </c>
      <c r="Q3083" s="16" t="s">
        <v>40</v>
      </c>
      <c r="R3083" s="16" t="s">
        <v>1969</v>
      </c>
      <c r="S3083" s="16" t="s">
        <v>42</v>
      </c>
      <c r="T3083" s="16" t="s">
        <v>43</v>
      </c>
      <c r="U3083" s="16" t="s">
        <v>1970</v>
      </c>
      <c r="V3083" s="18">
        <v>1079.316</v>
      </c>
      <c r="W3083" s="16">
        <v>6</v>
      </c>
      <c r="X3083" s="16">
        <v>0.3</v>
      </c>
      <c r="Y3083" s="18">
        <v>-15.418799999999999</v>
      </c>
    </row>
    <row r="3084" spans="1:25" x14ac:dyDescent="0.3">
      <c r="A3084" s="13">
        <v>9293</v>
      </c>
      <c r="B3084" s="13" t="s">
        <v>6317</v>
      </c>
      <c r="C3084" s="21">
        <f>1/COUNTIF(B:B,'Store Data - 2017'!$B3084)</f>
        <v>1</v>
      </c>
      <c r="D3084" s="14">
        <v>42796</v>
      </c>
      <c r="E3084" s="14">
        <v>42796</v>
      </c>
      <c r="F3084" s="22" t="str">
        <f>TEXT('Store Data - 2017'!$D3084,"mmmm")</f>
        <v>March</v>
      </c>
      <c r="G3084" s="22" t="str">
        <f>TEXT('Store Data - 2017'!$D3084,"dddd")</f>
        <v>Thursday</v>
      </c>
      <c r="H3084" s="13" t="s">
        <v>760</v>
      </c>
      <c r="I3084" s="13" t="s">
        <v>781</v>
      </c>
      <c r="J3084" s="13" t="s">
        <v>782</v>
      </c>
      <c r="K3084" s="21">
        <f>1/COUNTIF(J:J,'Store Data - 2017'!$J3084)</f>
        <v>0.1111111111111111</v>
      </c>
      <c r="L3084" s="13" t="s">
        <v>57</v>
      </c>
      <c r="M3084" s="13" t="s">
        <v>26</v>
      </c>
      <c r="N3084" s="13" t="s">
        <v>4421</v>
      </c>
      <c r="O3084" s="13" t="s">
        <v>50</v>
      </c>
      <c r="P3084" s="13">
        <v>76706</v>
      </c>
      <c r="Q3084" s="13" t="s">
        <v>51</v>
      </c>
      <c r="R3084" s="13" t="s">
        <v>4326</v>
      </c>
      <c r="S3084" s="13" t="s">
        <v>31</v>
      </c>
      <c r="T3084" s="13" t="s">
        <v>84</v>
      </c>
      <c r="U3084" s="13" t="s">
        <v>4327</v>
      </c>
      <c r="V3084" s="15">
        <v>0.55600000000000005</v>
      </c>
      <c r="W3084" s="13">
        <v>1</v>
      </c>
      <c r="X3084" s="13">
        <v>0.8</v>
      </c>
      <c r="Y3084" s="15">
        <v>-0.94520000000000004</v>
      </c>
    </row>
    <row r="3085" spans="1:25" x14ac:dyDescent="0.3">
      <c r="A3085" s="16">
        <v>9294</v>
      </c>
      <c r="B3085" s="16" t="s">
        <v>6318</v>
      </c>
      <c r="C3085" s="21">
        <f>1/COUNTIF(B:B,'Store Data - 2017'!$B3085)</f>
        <v>1</v>
      </c>
      <c r="D3085" s="17">
        <v>43056</v>
      </c>
      <c r="E3085" s="17">
        <v>43060</v>
      </c>
      <c r="F3085" s="22" t="str">
        <f>TEXT('Store Data - 2017'!$D3085,"mmmm")</f>
        <v>November</v>
      </c>
      <c r="G3085" s="22" t="str">
        <f>TEXT('Store Data - 2017'!$D3085,"dddd")</f>
        <v>Friday</v>
      </c>
      <c r="H3085" s="16" t="s">
        <v>35</v>
      </c>
      <c r="I3085" s="16" t="s">
        <v>5841</v>
      </c>
      <c r="J3085" s="16" t="s">
        <v>5842</v>
      </c>
      <c r="K3085" s="21">
        <f>1/COUNTIF(J:J,'Store Data - 2017'!$J3085)</f>
        <v>0.16666666666666666</v>
      </c>
      <c r="L3085" s="16" t="s">
        <v>25</v>
      </c>
      <c r="M3085" s="16" t="s">
        <v>26</v>
      </c>
      <c r="N3085" s="16" t="s">
        <v>6319</v>
      </c>
      <c r="O3085" s="16" t="s">
        <v>962</v>
      </c>
      <c r="P3085" s="16">
        <v>21740</v>
      </c>
      <c r="Q3085" s="16" t="s">
        <v>40</v>
      </c>
      <c r="R3085" s="16" t="s">
        <v>383</v>
      </c>
      <c r="S3085" s="16" t="s">
        <v>31</v>
      </c>
      <c r="T3085" s="16" t="s">
        <v>84</v>
      </c>
      <c r="U3085" s="16" t="s">
        <v>384</v>
      </c>
      <c r="V3085" s="18">
        <v>43.8</v>
      </c>
      <c r="W3085" s="16">
        <v>6</v>
      </c>
      <c r="X3085" s="16">
        <v>0</v>
      </c>
      <c r="Y3085" s="18">
        <v>20.585999999999999</v>
      </c>
    </row>
    <row r="3086" spans="1:25" x14ac:dyDescent="0.3">
      <c r="A3086" s="13">
        <v>9295</v>
      </c>
      <c r="B3086" s="13" t="s">
        <v>6320</v>
      </c>
      <c r="C3086" s="21">
        <f>1/COUNTIF(B:B,'Store Data - 2017'!$B3086)</f>
        <v>0.5</v>
      </c>
      <c r="D3086" s="14">
        <v>42883</v>
      </c>
      <c r="E3086" s="14">
        <v>42887</v>
      </c>
      <c r="F3086" s="22" t="str">
        <f>TEXT('Store Data - 2017'!$D3086,"mmmm")</f>
        <v>May</v>
      </c>
      <c r="G3086" s="22" t="str">
        <f>TEXT('Store Data - 2017'!$D3086,"dddd")</f>
        <v>Sunday</v>
      </c>
      <c r="H3086" s="13" t="s">
        <v>22</v>
      </c>
      <c r="I3086" s="13" t="s">
        <v>2368</v>
      </c>
      <c r="J3086" s="13" t="s">
        <v>2369</v>
      </c>
      <c r="K3086" s="21">
        <f>1/COUNTIF(J:J,'Store Data - 2017'!$J3086)</f>
        <v>0.14285714285714285</v>
      </c>
      <c r="L3086" s="13" t="s">
        <v>57</v>
      </c>
      <c r="M3086" s="13" t="s">
        <v>26</v>
      </c>
      <c r="N3086" s="13" t="s">
        <v>773</v>
      </c>
      <c r="O3086" s="13" t="s">
        <v>166</v>
      </c>
      <c r="P3086" s="13">
        <v>44105</v>
      </c>
      <c r="Q3086" s="13" t="s">
        <v>40</v>
      </c>
      <c r="R3086" s="13" t="s">
        <v>2384</v>
      </c>
      <c r="S3086" s="13" t="s">
        <v>31</v>
      </c>
      <c r="T3086" s="13" t="s">
        <v>32</v>
      </c>
      <c r="U3086" s="13" t="s">
        <v>2385</v>
      </c>
      <c r="V3086" s="15">
        <v>13.872</v>
      </c>
      <c r="W3086" s="13">
        <v>3</v>
      </c>
      <c r="X3086" s="13">
        <v>0.2</v>
      </c>
      <c r="Y3086" s="15">
        <v>5.0286</v>
      </c>
    </row>
    <row r="3087" spans="1:25" x14ac:dyDescent="0.3">
      <c r="A3087" s="16">
        <v>9296</v>
      </c>
      <c r="B3087" s="16" t="s">
        <v>6320</v>
      </c>
      <c r="C3087" s="21">
        <f>1/COUNTIF(B:B,'Store Data - 2017'!$B3087)</f>
        <v>0.5</v>
      </c>
      <c r="D3087" s="17">
        <v>42883</v>
      </c>
      <c r="E3087" s="17">
        <v>42887</v>
      </c>
      <c r="F3087" s="22" t="str">
        <f>TEXT('Store Data - 2017'!$D3087,"mmmm")</f>
        <v>May</v>
      </c>
      <c r="G3087" s="22" t="str">
        <f>TEXT('Store Data - 2017'!$D3087,"dddd")</f>
        <v>Sunday</v>
      </c>
      <c r="H3087" s="16" t="s">
        <v>22</v>
      </c>
      <c r="I3087" s="16" t="s">
        <v>2368</v>
      </c>
      <c r="J3087" s="16" t="s">
        <v>2369</v>
      </c>
      <c r="K3087" s="21">
        <f>1/COUNTIF(J:J,'Store Data - 2017'!$J3087)</f>
        <v>0.14285714285714285</v>
      </c>
      <c r="L3087" s="16" t="s">
        <v>57</v>
      </c>
      <c r="M3087" s="16" t="s">
        <v>26</v>
      </c>
      <c r="N3087" s="16" t="s">
        <v>773</v>
      </c>
      <c r="O3087" s="16" t="s">
        <v>166</v>
      </c>
      <c r="P3087" s="16">
        <v>44105</v>
      </c>
      <c r="Q3087" s="16" t="s">
        <v>40</v>
      </c>
      <c r="R3087" s="16" t="s">
        <v>1067</v>
      </c>
      <c r="S3087" s="16" t="s">
        <v>42</v>
      </c>
      <c r="T3087" s="16" t="s">
        <v>425</v>
      </c>
      <c r="U3087" s="16" t="s">
        <v>1068</v>
      </c>
      <c r="V3087" s="18">
        <v>115.96</v>
      </c>
      <c r="W3087" s="16">
        <v>4</v>
      </c>
      <c r="X3087" s="16">
        <v>0.5</v>
      </c>
      <c r="Y3087" s="18">
        <v>-64.937600000000003</v>
      </c>
    </row>
    <row r="3088" spans="1:25" x14ac:dyDescent="0.3">
      <c r="A3088" s="13">
        <v>9312</v>
      </c>
      <c r="B3088" s="13" t="s">
        <v>6321</v>
      </c>
      <c r="C3088" s="21">
        <f>1/COUNTIF(B:B,'Store Data - 2017'!$B3088)</f>
        <v>0.5</v>
      </c>
      <c r="D3088" s="14">
        <v>42800</v>
      </c>
      <c r="E3088" s="14">
        <v>42806</v>
      </c>
      <c r="F3088" s="22" t="str">
        <f>TEXT('Store Data - 2017'!$D3088,"mmmm")</f>
        <v>March</v>
      </c>
      <c r="G3088" s="22" t="str">
        <f>TEXT('Store Data - 2017'!$D3088,"dddd")</f>
        <v>Monday</v>
      </c>
      <c r="H3088" s="13" t="s">
        <v>22</v>
      </c>
      <c r="I3088" s="13" t="s">
        <v>1190</v>
      </c>
      <c r="J3088" s="13" t="s">
        <v>1191</v>
      </c>
      <c r="K3088" s="21">
        <f>1/COUNTIF(J:J,'Store Data - 2017'!$J3088)</f>
        <v>0.14285714285714285</v>
      </c>
      <c r="L3088" s="13" t="s">
        <v>25</v>
      </c>
      <c r="M3088" s="13" t="s">
        <v>26</v>
      </c>
      <c r="N3088" s="13" t="s">
        <v>220</v>
      </c>
      <c r="O3088" s="13" t="s">
        <v>50</v>
      </c>
      <c r="P3088" s="13">
        <v>75220</v>
      </c>
      <c r="Q3088" s="13" t="s">
        <v>51</v>
      </c>
      <c r="R3088" s="13" t="s">
        <v>112</v>
      </c>
      <c r="S3088" s="13" t="s">
        <v>31</v>
      </c>
      <c r="T3088" s="13" t="s">
        <v>113</v>
      </c>
      <c r="U3088" s="13" t="s">
        <v>114</v>
      </c>
      <c r="V3088" s="15">
        <v>4.9279999999999999</v>
      </c>
      <c r="W3088" s="13">
        <v>2</v>
      </c>
      <c r="X3088" s="13">
        <v>0.2</v>
      </c>
      <c r="Y3088" s="15">
        <v>1.7248000000000001</v>
      </c>
    </row>
    <row r="3089" spans="1:25" x14ac:dyDescent="0.3">
      <c r="A3089" s="16">
        <v>9313</v>
      </c>
      <c r="B3089" s="16" t="s">
        <v>6321</v>
      </c>
      <c r="C3089" s="21">
        <f>1/COUNTIF(B:B,'Store Data - 2017'!$B3089)</f>
        <v>0.5</v>
      </c>
      <c r="D3089" s="17">
        <v>42800</v>
      </c>
      <c r="E3089" s="17">
        <v>42806</v>
      </c>
      <c r="F3089" s="22" t="str">
        <f>TEXT('Store Data - 2017'!$D3089,"mmmm")</f>
        <v>March</v>
      </c>
      <c r="G3089" s="22" t="str">
        <f>TEXT('Store Data - 2017'!$D3089,"dddd")</f>
        <v>Monday</v>
      </c>
      <c r="H3089" s="16" t="s">
        <v>22</v>
      </c>
      <c r="I3089" s="16" t="s">
        <v>1190</v>
      </c>
      <c r="J3089" s="16" t="s">
        <v>1191</v>
      </c>
      <c r="K3089" s="21">
        <f>1/COUNTIF(J:J,'Store Data - 2017'!$J3089)</f>
        <v>0.14285714285714285</v>
      </c>
      <c r="L3089" s="16" t="s">
        <v>25</v>
      </c>
      <c r="M3089" s="16" t="s">
        <v>26</v>
      </c>
      <c r="N3089" s="16" t="s">
        <v>220</v>
      </c>
      <c r="O3089" s="16" t="s">
        <v>50</v>
      </c>
      <c r="P3089" s="16">
        <v>75220</v>
      </c>
      <c r="Q3089" s="16" t="s">
        <v>51</v>
      </c>
      <c r="R3089" s="16" t="s">
        <v>2825</v>
      </c>
      <c r="S3089" s="16" t="s">
        <v>31</v>
      </c>
      <c r="T3089" s="16" t="s">
        <v>146</v>
      </c>
      <c r="U3089" s="16" t="s">
        <v>2826</v>
      </c>
      <c r="V3089" s="18">
        <v>63.488</v>
      </c>
      <c r="W3089" s="16">
        <v>4</v>
      </c>
      <c r="X3089" s="16">
        <v>0.2</v>
      </c>
      <c r="Y3089" s="18">
        <v>4.7615999999999996</v>
      </c>
    </row>
    <row r="3090" spans="1:25" x14ac:dyDescent="0.3">
      <c r="A3090" s="13">
        <v>9318</v>
      </c>
      <c r="B3090" s="13" t="s">
        <v>6322</v>
      </c>
      <c r="C3090" s="21">
        <f>1/COUNTIF(B:B,'Store Data - 2017'!$B3090)</f>
        <v>1</v>
      </c>
      <c r="D3090" s="14">
        <v>42787</v>
      </c>
      <c r="E3090" s="14">
        <v>42792</v>
      </c>
      <c r="F3090" s="22" t="str">
        <f>TEXT('Store Data - 2017'!$D3090,"mmmm")</f>
        <v>February</v>
      </c>
      <c r="G3090" s="22" t="str">
        <f>TEXT('Store Data - 2017'!$D3090,"dddd")</f>
        <v>Tuesday</v>
      </c>
      <c r="H3090" s="13" t="s">
        <v>22</v>
      </c>
      <c r="I3090" s="13" t="s">
        <v>3416</v>
      </c>
      <c r="J3090" s="13" t="s">
        <v>3417</v>
      </c>
      <c r="K3090" s="21">
        <f>1/COUNTIF(J:J,'Store Data - 2017'!$J3090)</f>
        <v>0.14285714285714285</v>
      </c>
      <c r="L3090" s="13" t="s">
        <v>25</v>
      </c>
      <c r="M3090" s="13" t="s">
        <v>26</v>
      </c>
      <c r="N3090" s="13" t="s">
        <v>1677</v>
      </c>
      <c r="O3090" s="13" t="s">
        <v>50</v>
      </c>
      <c r="P3090" s="13">
        <v>75007</v>
      </c>
      <c r="Q3090" s="13" t="s">
        <v>51</v>
      </c>
      <c r="R3090" s="13" t="s">
        <v>6323</v>
      </c>
      <c r="S3090" s="13" t="s">
        <v>61</v>
      </c>
      <c r="T3090" s="13" t="s">
        <v>110</v>
      </c>
      <c r="U3090" s="13" t="s">
        <v>6324</v>
      </c>
      <c r="V3090" s="15">
        <v>47.904000000000003</v>
      </c>
      <c r="W3090" s="13">
        <v>1</v>
      </c>
      <c r="X3090" s="13">
        <v>0.2</v>
      </c>
      <c r="Y3090" s="15">
        <v>-2.9940000000000002</v>
      </c>
    </row>
    <row r="3091" spans="1:25" x14ac:dyDescent="0.3">
      <c r="A3091" s="16">
        <v>9319</v>
      </c>
      <c r="B3091" s="16" t="s">
        <v>6325</v>
      </c>
      <c r="C3091" s="21">
        <f>1/COUNTIF(B:B,'Store Data - 2017'!$B3091)</f>
        <v>0.33333333333333331</v>
      </c>
      <c r="D3091" s="17">
        <v>42936</v>
      </c>
      <c r="E3091" s="17">
        <v>42941</v>
      </c>
      <c r="F3091" s="22" t="str">
        <f>TEXT('Store Data - 2017'!$D3091,"mmmm")</f>
        <v>July</v>
      </c>
      <c r="G3091" s="22" t="str">
        <f>TEXT('Store Data - 2017'!$D3091,"dddd")</f>
        <v>Thursday</v>
      </c>
      <c r="H3091" s="16" t="s">
        <v>22</v>
      </c>
      <c r="I3091" s="16" t="s">
        <v>5039</v>
      </c>
      <c r="J3091" s="16" t="s">
        <v>5040</v>
      </c>
      <c r="K3091" s="21">
        <f>1/COUNTIF(J:J,'Store Data - 2017'!$J3091)</f>
        <v>0.16666666666666666</v>
      </c>
      <c r="L3091" s="16" t="s">
        <v>57</v>
      </c>
      <c r="M3091" s="16" t="s">
        <v>26</v>
      </c>
      <c r="N3091" s="16" t="s">
        <v>126</v>
      </c>
      <c r="O3091" s="16" t="s">
        <v>127</v>
      </c>
      <c r="P3091" s="16">
        <v>10009</v>
      </c>
      <c r="Q3091" s="16" t="s">
        <v>40</v>
      </c>
      <c r="R3091" s="16" t="s">
        <v>4800</v>
      </c>
      <c r="S3091" s="16" t="s">
        <v>31</v>
      </c>
      <c r="T3091" s="16" t="s">
        <v>32</v>
      </c>
      <c r="U3091" s="16" t="s">
        <v>4801</v>
      </c>
      <c r="V3091" s="18">
        <v>13.36</v>
      </c>
      <c r="W3091" s="16">
        <v>2</v>
      </c>
      <c r="X3091" s="16">
        <v>0</v>
      </c>
      <c r="Y3091" s="18">
        <v>6.4127999999999998</v>
      </c>
    </row>
    <row r="3092" spans="1:25" x14ac:dyDescent="0.3">
      <c r="A3092" s="13">
        <v>9320</v>
      </c>
      <c r="B3092" s="13" t="s">
        <v>6325</v>
      </c>
      <c r="C3092" s="21">
        <f>1/COUNTIF(B:B,'Store Data - 2017'!$B3092)</f>
        <v>0.33333333333333331</v>
      </c>
      <c r="D3092" s="14">
        <v>42936</v>
      </c>
      <c r="E3092" s="14">
        <v>42941</v>
      </c>
      <c r="F3092" s="22" t="str">
        <f>TEXT('Store Data - 2017'!$D3092,"mmmm")</f>
        <v>July</v>
      </c>
      <c r="G3092" s="22" t="str">
        <f>TEXT('Store Data - 2017'!$D3092,"dddd")</f>
        <v>Thursday</v>
      </c>
      <c r="H3092" s="13" t="s">
        <v>22</v>
      </c>
      <c r="I3092" s="13" t="s">
        <v>5039</v>
      </c>
      <c r="J3092" s="13" t="s">
        <v>5040</v>
      </c>
      <c r="K3092" s="21">
        <f>1/COUNTIF(J:J,'Store Data - 2017'!$J3092)</f>
        <v>0.16666666666666666</v>
      </c>
      <c r="L3092" s="13" t="s">
        <v>57</v>
      </c>
      <c r="M3092" s="13" t="s">
        <v>26</v>
      </c>
      <c r="N3092" s="13" t="s">
        <v>126</v>
      </c>
      <c r="O3092" s="13" t="s">
        <v>127</v>
      </c>
      <c r="P3092" s="13">
        <v>10009</v>
      </c>
      <c r="Q3092" s="13" t="s">
        <v>40</v>
      </c>
      <c r="R3092" s="13" t="s">
        <v>6326</v>
      </c>
      <c r="S3092" s="13" t="s">
        <v>42</v>
      </c>
      <c r="T3092" s="13" t="s">
        <v>43</v>
      </c>
      <c r="U3092" s="13" t="s">
        <v>6327</v>
      </c>
      <c r="V3092" s="15">
        <v>163.76400000000001</v>
      </c>
      <c r="W3092" s="13">
        <v>2</v>
      </c>
      <c r="X3092" s="13">
        <v>0.1</v>
      </c>
      <c r="Y3092" s="15">
        <v>25.474399999999999</v>
      </c>
    </row>
    <row r="3093" spans="1:25" x14ac:dyDescent="0.3">
      <c r="A3093" s="16">
        <v>9321</v>
      </c>
      <c r="B3093" s="16" t="s">
        <v>6325</v>
      </c>
      <c r="C3093" s="21">
        <f>1/COUNTIF(B:B,'Store Data - 2017'!$B3093)</f>
        <v>0.33333333333333331</v>
      </c>
      <c r="D3093" s="17">
        <v>42936</v>
      </c>
      <c r="E3093" s="17">
        <v>42941</v>
      </c>
      <c r="F3093" s="22" t="str">
        <f>TEXT('Store Data - 2017'!$D3093,"mmmm")</f>
        <v>July</v>
      </c>
      <c r="G3093" s="22" t="str">
        <f>TEXT('Store Data - 2017'!$D3093,"dddd")</f>
        <v>Thursday</v>
      </c>
      <c r="H3093" s="16" t="s">
        <v>22</v>
      </c>
      <c r="I3093" s="16" t="s">
        <v>5039</v>
      </c>
      <c r="J3093" s="16" t="s">
        <v>5040</v>
      </c>
      <c r="K3093" s="21">
        <f>1/COUNTIF(J:J,'Store Data - 2017'!$J3093)</f>
        <v>0.16666666666666666</v>
      </c>
      <c r="L3093" s="16" t="s">
        <v>57</v>
      </c>
      <c r="M3093" s="16" t="s">
        <v>26</v>
      </c>
      <c r="N3093" s="16" t="s">
        <v>126</v>
      </c>
      <c r="O3093" s="16" t="s">
        <v>127</v>
      </c>
      <c r="P3093" s="16">
        <v>10009</v>
      </c>
      <c r="Q3093" s="16" t="s">
        <v>40</v>
      </c>
      <c r="R3093" s="16" t="s">
        <v>6060</v>
      </c>
      <c r="S3093" s="16" t="s">
        <v>42</v>
      </c>
      <c r="T3093" s="16" t="s">
        <v>87</v>
      </c>
      <c r="U3093" s="16" t="s">
        <v>6061</v>
      </c>
      <c r="V3093" s="18">
        <v>183.92</v>
      </c>
      <c r="W3093" s="16">
        <v>4</v>
      </c>
      <c r="X3093" s="16">
        <v>0</v>
      </c>
      <c r="Y3093" s="18">
        <v>31.266400000000001</v>
      </c>
    </row>
    <row r="3094" spans="1:25" x14ac:dyDescent="0.3">
      <c r="A3094" s="13">
        <v>9324</v>
      </c>
      <c r="B3094" s="13" t="s">
        <v>6328</v>
      </c>
      <c r="C3094" s="21">
        <f>1/COUNTIF(B:B,'Store Data - 2017'!$B3094)</f>
        <v>0.33333333333333331</v>
      </c>
      <c r="D3094" s="14">
        <v>43001</v>
      </c>
      <c r="E3094" s="14">
        <v>43007</v>
      </c>
      <c r="F3094" s="22" t="str">
        <f>TEXT('Store Data - 2017'!$D3094,"mmmm")</f>
        <v>September</v>
      </c>
      <c r="G3094" s="22" t="str">
        <f>TEXT('Store Data - 2017'!$D3094,"dddd")</f>
        <v>Saturday</v>
      </c>
      <c r="H3094" s="13" t="s">
        <v>22</v>
      </c>
      <c r="I3094" s="13" t="s">
        <v>1949</v>
      </c>
      <c r="J3094" s="13" t="s">
        <v>1950</v>
      </c>
      <c r="K3094" s="21">
        <f>1/COUNTIF(J:J,'Store Data - 2017'!$J3094)</f>
        <v>0.14285714285714285</v>
      </c>
      <c r="L3094" s="13" t="s">
        <v>25</v>
      </c>
      <c r="M3094" s="13" t="s">
        <v>26</v>
      </c>
      <c r="N3094" s="13" t="s">
        <v>452</v>
      </c>
      <c r="O3094" s="13" t="s">
        <v>134</v>
      </c>
      <c r="P3094" s="13">
        <v>90036</v>
      </c>
      <c r="Q3094" s="13" t="s">
        <v>120</v>
      </c>
      <c r="R3094" s="13" t="s">
        <v>5680</v>
      </c>
      <c r="S3094" s="13" t="s">
        <v>31</v>
      </c>
      <c r="T3094" s="13" t="s">
        <v>32</v>
      </c>
      <c r="U3094" s="13" t="s">
        <v>5681</v>
      </c>
      <c r="V3094" s="15">
        <v>211.04</v>
      </c>
      <c r="W3094" s="13">
        <v>8</v>
      </c>
      <c r="X3094" s="13">
        <v>0</v>
      </c>
      <c r="Y3094" s="15">
        <v>97.078400000000002</v>
      </c>
    </row>
    <row r="3095" spans="1:25" x14ac:dyDescent="0.3">
      <c r="A3095" s="16">
        <v>9325</v>
      </c>
      <c r="B3095" s="16" t="s">
        <v>6328</v>
      </c>
      <c r="C3095" s="21">
        <f>1/COUNTIF(B:B,'Store Data - 2017'!$B3095)</f>
        <v>0.33333333333333331</v>
      </c>
      <c r="D3095" s="17">
        <v>43001</v>
      </c>
      <c r="E3095" s="17">
        <v>43007</v>
      </c>
      <c r="F3095" s="22" t="str">
        <f>TEXT('Store Data - 2017'!$D3095,"mmmm")</f>
        <v>September</v>
      </c>
      <c r="G3095" s="22" t="str">
        <f>TEXT('Store Data - 2017'!$D3095,"dddd")</f>
        <v>Saturday</v>
      </c>
      <c r="H3095" s="16" t="s">
        <v>22</v>
      </c>
      <c r="I3095" s="16" t="s">
        <v>1949</v>
      </c>
      <c r="J3095" s="16" t="s">
        <v>1950</v>
      </c>
      <c r="K3095" s="21">
        <f>1/COUNTIF(J:J,'Store Data - 2017'!$J3095)</f>
        <v>0.14285714285714285</v>
      </c>
      <c r="L3095" s="16" t="s">
        <v>25</v>
      </c>
      <c r="M3095" s="16" t="s">
        <v>26</v>
      </c>
      <c r="N3095" s="16" t="s">
        <v>452</v>
      </c>
      <c r="O3095" s="16" t="s">
        <v>134</v>
      </c>
      <c r="P3095" s="16">
        <v>90036</v>
      </c>
      <c r="Q3095" s="16" t="s">
        <v>120</v>
      </c>
      <c r="R3095" s="16" t="s">
        <v>1251</v>
      </c>
      <c r="S3095" s="16" t="s">
        <v>42</v>
      </c>
      <c r="T3095" s="16" t="s">
        <v>43</v>
      </c>
      <c r="U3095" s="16" t="s">
        <v>1252</v>
      </c>
      <c r="V3095" s="18">
        <v>594.81600000000003</v>
      </c>
      <c r="W3095" s="16">
        <v>2</v>
      </c>
      <c r="X3095" s="16">
        <v>0.2</v>
      </c>
      <c r="Y3095" s="18">
        <v>59.4816</v>
      </c>
    </row>
    <row r="3096" spans="1:25" x14ac:dyDescent="0.3">
      <c r="A3096" s="13">
        <v>9326</v>
      </c>
      <c r="B3096" s="13" t="s">
        <v>6328</v>
      </c>
      <c r="C3096" s="21">
        <f>1/COUNTIF(B:B,'Store Data - 2017'!$B3096)</f>
        <v>0.33333333333333331</v>
      </c>
      <c r="D3096" s="14">
        <v>43001</v>
      </c>
      <c r="E3096" s="14">
        <v>43007</v>
      </c>
      <c r="F3096" s="22" t="str">
        <f>TEXT('Store Data - 2017'!$D3096,"mmmm")</f>
        <v>September</v>
      </c>
      <c r="G3096" s="22" t="str">
        <f>TEXT('Store Data - 2017'!$D3096,"dddd")</f>
        <v>Saturday</v>
      </c>
      <c r="H3096" s="13" t="s">
        <v>22</v>
      </c>
      <c r="I3096" s="13" t="s">
        <v>1949</v>
      </c>
      <c r="J3096" s="13" t="s">
        <v>1950</v>
      </c>
      <c r="K3096" s="21">
        <f>1/COUNTIF(J:J,'Store Data - 2017'!$J3096)</f>
        <v>0.14285714285714285</v>
      </c>
      <c r="L3096" s="13" t="s">
        <v>25</v>
      </c>
      <c r="M3096" s="13" t="s">
        <v>26</v>
      </c>
      <c r="N3096" s="13" t="s">
        <v>452</v>
      </c>
      <c r="O3096" s="13" t="s">
        <v>134</v>
      </c>
      <c r="P3096" s="13">
        <v>90036</v>
      </c>
      <c r="Q3096" s="13" t="s">
        <v>120</v>
      </c>
      <c r="R3096" s="13" t="s">
        <v>1511</v>
      </c>
      <c r="S3096" s="13" t="s">
        <v>31</v>
      </c>
      <c r="T3096" s="13" t="s">
        <v>84</v>
      </c>
      <c r="U3096" s="13" t="s">
        <v>1512</v>
      </c>
      <c r="V3096" s="15">
        <v>72.959999999999994</v>
      </c>
      <c r="W3096" s="13">
        <v>3</v>
      </c>
      <c r="X3096" s="13">
        <v>0.2</v>
      </c>
      <c r="Y3096" s="15">
        <v>23.712</v>
      </c>
    </row>
    <row r="3097" spans="1:25" x14ac:dyDescent="0.3">
      <c r="A3097" s="16">
        <v>9327</v>
      </c>
      <c r="B3097" s="16" t="s">
        <v>6329</v>
      </c>
      <c r="C3097" s="21">
        <f>1/COUNTIF(B:B,'Store Data - 2017'!$B3097)</f>
        <v>0.33333333333333331</v>
      </c>
      <c r="D3097" s="17">
        <v>42985</v>
      </c>
      <c r="E3097" s="17">
        <v>42988</v>
      </c>
      <c r="F3097" s="22" t="str">
        <f>TEXT('Store Data - 2017'!$D3097,"mmmm")</f>
        <v>September</v>
      </c>
      <c r="G3097" s="22" t="str">
        <f>TEXT('Store Data - 2017'!$D3097,"dddd")</f>
        <v>Thursday</v>
      </c>
      <c r="H3097" s="16" t="s">
        <v>80</v>
      </c>
      <c r="I3097" s="16" t="s">
        <v>1320</v>
      </c>
      <c r="J3097" s="16" t="s">
        <v>1321</v>
      </c>
      <c r="K3097" s="21">
        <f>1/COUNTIF(J:J,'Store Data - 2017'!$J3097)</f>
        <v>0.25</v>
      </c>
      <c r="L3097" s="16" t="s">
        <v>25</v>
      </c>
      <c r="M3097" s="16" t="s">
        <v>26</v>
      </c>
      <c r="N3097" s="16" t="s">
        <v>4607</v>
      </c>
      <c r="O3097" s="16" t="s">
        <v>433</v>
      </c>
      <c r="P3097" s="16">
        <v>98026</v>
      </c>
      <c r="Q3097" s="16" t="s">
        <v>120</v>
      </c>
      <c r="R3097" s="16" t="s">
        <v>5788</v>
      </c>
      <c r="S3097" s="16" t="s">
        <v>42</v>
      </c>
      <c r="T3097" s="16" t="s">
        <v>87</v>
      </c>
      <c r="U3097" s="16" t="s">
        <v>5789</v>
      </c>
      <c r="V3097" s="18">
        <v>80.959999999999994</v>
      </c>
      <c r="W3097" s="16">
        <v>4</v>
      </c>
      <c r="X3097" s="16">
        <v>0</v>
      </c>
      <c r="Y3097" s="18">
        <v>34.812800000000003</v>
      </c>
    </row>
    <row r="3098" spans="1:25" x14ac:dyDescent="0.3">
      <c r="A3098" s="13">
        <v>9328</v>
      </c>
      <c r="B3098" s="13" t="s">
        <v>6329</v>
      </c>
      <c r="C3098" s="21">
        <f>1/COUNTIF(B:B,'Store Data - 2017'!$B3098)</f>
        <v>0.33333333333333331</v>
      </c>
      <c r="D3098" s="14">
        <v>42985</v>
      </c>
      <c r="E3098" s="14">
        <v>42988</v>
      </c>
      <c r="F3098" s="22" t="str">
        <f>TEXT('Store Data - 2017'!$D3098,"mmmm")</f>
        <v>September</v>
      </c>
      <c r="G3098" s="22" t="str">
        <f>TEXT('Store Data - 2017'!$D3098,"dddd")</f>
        <v>Thursday</v>
      </c>
      <c r="H3098" s="13" t="s">
        <v>80</v>
      </c>
      <c r="I3098" s="13" t="s">
        <v>1320</v>
      </c>
      <c r="J3098" s="13" t="s">
        <v>1321</v>
      </c>
      <c r="K3098" s="21">
        <f>1/COUNTIF(J:J,'Store Data - 2017'!$J3098)</f>
        <v>0.25</v>
      </c>
      <c r="L3098" s="13" t="s">
        <v>25</v>
      </c>
      <c r="M3098" s="13" t="s">
        <v>26</v>
      </c>
      <c r="N3098" s="13" t="s">
        <v>4607</v>
      </c>
      <c r="O3098" s="13" t="s">
        <v>433</v>
      </c>
      <c r="P3098" s="13">
        <v>98026</v>
      </c>
      <c r="Q3098" s="13" t="s">
        <v>120</v>
      </c>
      <c r="R3098" s="13" t="s">
        <v>6330</v>
      </c>
      <c r="S3098" s="13" t="s">
        <v>61</v>
      </c>
      <c r="T3098" s="13" t="s">
        <v>62</v>
      </c>
      <c r="U3098" s="13" t="s">
        <v>6331</v>
      </c>
      <c r="V3098" s="15">
        <v>455.71199999999999</v>
      </c>
      <c r="W3098" s="13">
        <v>2</v>
      </c>
      <c r="X3098" s="13">
        <v>0.2</v>
      </c>
      <c r="Y3098" s="15">
        <v>34.178400000000003</v>
      </c>
    </row>
    <row r="3099" spans="1:25" x14ac:dyDescent="0.3">
      <c r="A3099" s="16">
        <v>9329</v>
      </c>
      <c r="B3099" s="16" t="s">
        <v>6329</v>
      </c>
      <c r="C3099" s="21">
        <f>1/COUNTIF(B:B,'Store Data - 2017'!$B3099)</f>
        <v>0.33333333333333331</v>
      </c>
      <c r="D3099" s="17">
        <v>42985</v>
      </c>
      <c r="E3099" s="17">
        <v>42988</v>
      </c>
      <c r="F3099" s="22" t="str">
        <f>TEXT('Store Data - 2017'!$D3099,"mmmm")</f>
        <v>September</v>
      </c>
      <c r="G3099" s="22" t="str">
        <f>TEXT('Store Data - 2017'!$D3099,"dddd")</f>
        <v>Thursday</v>
      </c>
      <c r="H3099" s="16" t="s">
        <v>80</v>
      </c>
      <c r="I3099" s="16" t="s">
        <v>1320</v>
      </c>
      <c r="J3099" s="16" t="s">
        <v>1321</v>
      </c>
      <c r="K3099" s="21">
        <f>1/COUNTIF(J:J,'Store Data - 2017'!$J3099)</f>
        <v>0.25</v>
      </c>
      <c r="L3099" s="16" t="s">
        <v>25</v>
      </c>
      <c r="M3099" s="16" t="s">
        <v>26</v>
      </c>
      <c r="N3099" s="16" t="s">
        <v>4607</v>
      </c>
      <c r="O3099" s="16" t="s">
        <v>433</v>
      </c>
      <c r="P3099" s="16">
        <v>98026</v>
      </c>
      <c r="Q3099" s="16" t="s">
        <v>120</v>
      </c>
      <c r="R3099" s="16" t="s">
        <v>3118</v>
      </c>
      <c r="S3099" s="16" t="s">
        <v>31</v>
      </c>
      <c r="T3099" s="16" t="s">
        <v>146</v>
      </c>
      <c r="U3099" s="16" t="s">
        <v>3119</v>
      </c>
      <c r="V3099" s="18">
        <v>25.98</v>
      </c>
      <c r="W3099" s="16">
        <v>1</v>
      </c>
      <c r="X3099" s="16">
        <v>0</v>
      </c>
      <c r="Y3099" s="18">
        <v>7.2744</v>
      </c>
    </row>
    <row r="3100" spans="1:25" x14ac:dyDescent="0.3">
      <c r="A3100" s="13">
        <v>9333</v>
      </c>
      <c r="B3100" s="13" t="s">
        <v>6332</v>
      </c>
      <c r="C3100" s="21">
        <f>1/COUNTIF(B:B,'Store Data - 2017'!$B3100)</f>
        <v>0.5</v>
      </c>
      <c r="D3100" s="14">
        <v>42989</v>
      </c>
      <c r="E3100" s="14">
        <v>42991</v>
      </c>
      <c r="F3100" s="22" t="str">
        <f>TEXT('Store Data - 2017'!$D3100,"mmmm")</f>
        <v>September</v>
      </c>
      <c r="G3100" s="22" t="str">
        <f>TEXT('Store Data - 2017'!$D3100,"dddd")</f>
        <v>Monday</v>
      </c>
      <c r="H3100" s="13" t="s">
        <v>35</v>
      </c>
      <c r="I3100" s="13" t="s">
        <v>4850</v>
      </c>
      <c r="J3100" s="13" t="s">
        <v>4851</v>
      </c>
      <c r="K3100" s="21">
        <f>1/COUNTIF(J:J,'Store Data - 2017'!$J3100)</f>
        <v>0.33333333333333331</v>
      </c>
      <c r="L3100" s="13" t="s">
        <v>25</v>
      </c>
      <c r="M3100" s="13" t="s">
        <v>26</v>
      </c>
      <c r="N3100" s="13" t="s">
        <v>6333</v>
      </c>
      <c r="O3100" s="13" t="s">
        <v>446</v>
      </c>
      <c r="P3100" s="13">
        <v>40324</v>
      </c>
      <c r="Q3100" s="13" t="s">
        <v>29</v>
      </c>
      <c r="R3100" s="13" t="s">
        <v>2474</v>
      </c>
      <c r="S3100" s="13" t="s">
        <v>31</v>
      </c>
      <c r="T3100" s="13" t="s">
        <v>190</v>
      </c>
      <c r="U3100" s="13" t="s">
        <v>2475</v>
      </c>
      <c r="V3100" s="15">
        <v>195.68</v>
      </c>
      <c r="W3100" s="13">
        <v>4</v>
      </c>
      <c r="X3100" s="13">
        <v>0</v>
      </c>
      <c r="Y3100" s="15">
        <v>50.876800000000003</v>
      </c>
    </row>
    <row r="3101" spans="1:25" x14ac:dyDescent="0.3">
      <c r="A3101" s="16">
        <v>9334</v>
      </c>
      <c r="B3101" s="16" t="s">
        <v>6332</v>
      </c>
      <c r="C3101" s="21">
        <f>1/COUNTIF(B:B,'Store Data - 2017'!$B3101)</f>
        <v>0.5</v>
      </c>
      <c r="D3101" s="17">
        <v>42989</v>
      </c>
      <c r="E3101" s="17">
        <v>42991</v>
      </c>
      <c r="F3101" s="22" t="str">
        <f>TEXT('Store Data - 2017'!$D3101,"mmmm")</f>
        <v>September</v>
      </c>
      <c r="G3101" s="22" t="str">
        <f>TEXT('Store Data - 2017'!$D3101,"dddd")</f>
        <v>Monday</v>
      </c>
      <c r="H3101" s="16" t="s">
        <v>35</v>
      </c>
      <c r="I3101" s="16" t="s">
        <v>4850</v>
      </c>
      <c r="J3101" s="16" t="s">
        <v>4851</v>
      </c>
      <c r="K3101" s="21">
        <f>1/COUNTIF(J:J,'Store Data - 2017'!$J3101)</f>
        <v>0.33333333333333331</v>
      </c>
      <c r="L3101" s="16" t="s">
        <v>25</v>
      </c>
      <c r="M3101" s="16" t="s">
        <v>26</v>
      </c>
      <c r="N3101" s="16" t="s">
        <v>6333</v>
      </c>
      <c r="O3101" s="16" t="s">
        <v>446</v>
      </c>
      <c r="P3101" s="16">
        <v>40324</v>
      </c>
      <c r="Q3101" s="16" t="s">
        <v>29</v>
      </c>
      <c r="R3101" s="16" t="s">
        <v>6334</v>
      </c>
      <c r="S3101" s="16" t="s">
        <v>31</v>
      </c>
      <c r="T3101" s="16" t="s">
        <v>172</v>
      </c>
      <c r="U3101" s="16" t="s">
        <v>6335</v>
      </c>
      <c r="V3101" s="18">
        <v>14.2</v>
      </c>
      <c r="W3101" s="16">
        <v>4</v>
      </c>
      <c r="X3101" s="16">
        <v>0</v>
      </c>
      <c r="Y3101" s="18">
        <v>6.6740000000000004</v>
      </c>
    </row>
    <row r="3102" spans="1:25" x14ac:dyDescent="0.3">
      <c r="A3102" s="13">
        <v>9335</v>
      </c>
      <c r="B3102" s="13" t="s">
        <v>6336</v>
      </c>
      <c r="C3102" s="21">
        <f>1/COUNTIF(B:B,'Store Data - 2017'!$B3102)</f>
        <v>0.5</v>
      </c>
      <c r="D3102" s="14">
        <v>42856</v>
      </c>
      <c r="E3102" s="14">
        <v>42857</v>
      </c>
      <c r="F3102" s="22" t="str">
        <f>TEXT('Store Data - 2017'!$D3102,"mmmm")</f>
        <v>May</v>
      </c>
      <c r="G3102" s="22" t="str">
        <f>TEXT('Store Data - 2017'!$D3102,"dddd")</f>
        <v>Monday</v>
      </c>
      <c r="H3102" s="13" t="s">
        <v>80</v>
      </c>
      <c r="I3102" s="13" t="s">
        <v>4776</v>
      </c>
      <c r="J3102" s="13" t="s">
        <v>4777</v>
      </c>
      <c r="K3102" s="21">
        <f>1/COUNTIF(J:J,'Store Data - 2017'!$J3102)</f>
        <v>0.25</v>
      </c>
      <c r="L3102" s="13" t="s">
        <v>25</v>
      </c>
      <c r="M3102" s="13" t="s">
        <v>26</v>
      </c>
      <c r="N3102" s="13" t="s">
        <v>6337</v>
      </c>
      <c r="O3102" s="13" t="s">
        <v>68</v>
      </c>
      <c r="P3102" s="13">
        <v>33065</v>
      </c>
      <c r="Q3102" s="13" t="s">
        <v>29</v>
      </c>
      <c r="R3102" s="13" t="s">
        <v>6092</v>
      </c>
      <c r="S3102" s="13" t="s">
        <v>42</v>
      </c>
      <c r="T3102" s="13" t="s">
        <v>425</v>
      </c>
      <c r="U3102" s="13" t="s">
        <v>6093</v>
      </c>
      <c r="V3102" s="15">
        <v>314.35199999999998</v>
      </c>
      <c r="W3102" s="13">
        <v>3</v>
      </c>
      <c r="X3102" s="13">
        <v>0.2</v>
      </c>
      <c r="Y3102" s="15">
        <v>-15.717599999999999</v>
      </c>
    </row>
    <row r="3103" spans="1:25" x14ac:dyDescent="0.3">
      <c r="A3103" s="16">
        <v>9336</v>
      </c>
      <c r="B3103" s="16" t="s">
        <v>6336</v>
      </c>
      <c r="C3103" s="21">
        <f>1/COUNTIF(B:B,'Store Data - 2017'!$B3103)</f>
        <v>0.5</v>
      </c>
      <c r="D3103" s="17">
        <v>42856</v>
      </c>
      <c r="E3103" s="17">
        <v>42857</v>
      </c>
      <c r="F3103" s="22" t="str">
        <f>TEXT('Store Data - 2017'!$D3103,"mmmm")</f>
        <v>May</v>
      </c>
      <c r="G3103" s="22" t="str">
        <f>TEXT('Store Data - 2017'!$D3103,"dddd")</f>
        <v>Monday</v>
      </c>
      <c r="H3103" s="16" t="s">
        <v>80</v>
      </c>
      <c r="I3103" s="16" t="s">
        <v>4776</v>
      </c>
      <c r="J3103" s="16" t="s">
        <v>4777</v>
      </c>
      <c r="K3103" s="21">
        <f>1/COUNTIF(J:J,'Store Data - 2017'!$J3103)</f>
        <v>0.25</v>
      </c>
      <c r="L3103" s="16" t="s">
        <v>25</v>
      </c>
      <c r="M3103" s="16" t="s">
        <v>26</v>
      </c>
      <c r="N3103" s="16" t="s">
        <v>6337</v>
      </c>
      <c r="O3103" s="16" t="s">
        <v>68</v>
      </c>
      <c r="P3103" s="16">
        <v>33065</v>
      </c>
      <c r="Q3103" s="16" t="s">
        <v>29</v>
      </c>
      <c r="R3103" s="16" t="s">
        <v>5662</v>
      </c>
      <c r="S3103" s="16" t="s">
        <v>31</v>
      </c>
      <c r="T3103" s="16" t="s">
        <v>113</v>
      </c>
      <c r="U3103" s="16" t="s">
        <v>5663</v>
      </c>
      <c r="V3103" s="18">
        <v>4.6079999999999997</v>
      </c>
      <c r="W3103" s="16">
        <v>2</v>
      </c>
      <c r="X3103" s="16">
        <v>0.2</v>
      </c>
      <c r="Y3103" s="18">
        <v>1.4976</v>
      </c>
    </row>
    <row r="3104" spans="1:25" x14ac:dyDescent="0.3">
      <c r="A3104" s="13">
        <v>9337</v>
      </c>
      <c r="B3104" s="13" t="s">
        <v>6338</v>
      </c>
      <c r="C3104" s="21">
        <f>1/COUNTIF(B:B,'Store Data - 2017'!$B3104)</f>
        <v>1</v>
      </c>
      <c r="D3104" s="14">
        <v>42994</v>
      </c>
      <c r="E3104" s="14">
        <v>42998</v>
      </c>
      <c r="F3104" s="22" t="str">
        <f>TEXT('Store Data - 2017'!$D3104,"mmmm")</f>
        <v>September</v>
      </c>
      <c r="G3104" s="22" t="str">
        <f>TEXT('Store Data - 2017'!$D3104,"dddd")</f>
        <v>Saturday</v>
      </c>
      <c r="H3104" s="13" t="s">
        <v>22</v>
      </c>
      <c r="I3104" s="13" t="s">
        <v>5768</v>
      </c>
      <c r="J3104" s="13" t="s">
        <v>5769</v>
      </c>
      <c r="K3104" s="21">
        <f>1/COUNTIF(J:J,'Store Data - 2017'!$J3104)</f>
        <v>0.25</v>
      </c>
      <c r="L3104" s="13" t="s">
        <v>57</v>
      </c>
      <c r="M3104" s="13" t="s">
        <v>26</v>
      </c>
      <c r="N3104" s="13" t="s">
        <v>133</v>
      </c>
      <c r="O3104" s="13" t="s">
        <v>134</v>
      </c>
      <c r="P3104" s="13">
        <v>94110</v>
      </c>
      <c r="Q3104" s="13" t="s">
        <v>120</v>
      </c>
      <c r="R3104" s="13" t="s">
        <v>6008</v>
      </c>
      <c r="S3104" s="13" t="s">
        <v>31</v>
      </c>
      <c r="T3104" s="13" t="s">
        <v>172</v>
      </c>
      <c r="U3104" s="13" t="s">
        <v>6009</v>
      </c>
      <c r="V3104" s="15">
        <v>17.899999999999999</v>
      </c>
      <c r="W3104" s="13">
        <v>5</v>
      </c>
      <c r="X3104" s="13">
        <v>0</v>
      </c>
      <c r="Y3104" s="15">
        <v>8.7710000000000008</v>
      </c>
    </row>
    <row r="3105" spans="1:25" x14ac:dyDescent="0.3">
      <c r="A3105" s="16">
        <v>9344</v>
      </c>
      <c r="B3105" s="16" t="s">
        <v>6339</v>
      </c>
      <c r="C3105" s="21">
        <f>1/COUNTIF(B:B,'Store Data - 2017'!$B3105)</f>
        <v>0.2</v>
      </c>
      <c r="D3105" s="17">
        <v>42783</v>
      </c>
      <c r="E3105" s="17">
        <v>42786</v>
      </c>
      <c r="F3105" s="22" t="str">
        <f>TEXT('Store Data - 2017'!$D3105,"mmmm")</f>
        <v>February</v>
      </c>
      <c r="G3105" s="22" t="str">
        <f>TEXT('Store Data - 2017'!$D3105,"dddd")</f>
        <v>Friday</v>
      </c>
      <c r="H3105" s="16" t="s">
        <v>80</v>
      </c>
      <c r="I3105" s="16" t="s">
        <v>4170</v>
      </c>
      <c r="J3105" s="16" t="s">
        <v>4171</v>
      </c>
      <c r="K3105" s="21">
        <f>1/COUNTIF(J:J,'Store Data - 2017'!$J3105)</f>
        <v>0.16666666666666666</v>
      </c>
      <c r="L3105" s="16" t="s">
        <v>48</v>
      </c>
      <c r="M3105" s="16" t="s">
        <v>26</v>
      </c>
      <c r="N3105" s="16" t="s">
        <v>2685</v>
      </c>
      <c r="O3105" s="16" t="s">
        <v>166</v>
      </c>
      <c r="P3105" s="16">
        <v>45373</v>
      </c>
      <c r="Q3105" s="16" t="s">
        <v>40</v>
      </c>
      <c r="R3105" s="16" t="s">
        <v>5947</v>
      </c>
      <c r="S3105" s="16" t="s">
        <v>42</v>
      </c>
      <c r="T3105" s="16" t="s">
        <v>251</v>
      </c>
      <c r="U3105" s="16" t="s">
        <v>5948</v>
      </c>
      <c r="V3105" s="18">
        <v>455.97</v>
      </c>
      <c r="W3105" s="16">
        <v>5</v>
      </c>
      <c r="X3105" s="16">
        <v>0.4</v>
      </c>
      <c r="Y3105" s="18">
        <v>-106.393</v>
      </c>
    </row>
    <row r="3106" spans="1:25" x14ac:dyDescent="0.3">
      <c r="A3106" s="13">
        <v>9345</v>
      </c>
      <c r="B3106" s="13" t="s">
        <v>6339</v>
      </c>
      <c r="C3106" s="21">
        <f>1/COUNTIF(B:B,'Store Data - 2017'!$B3106)</f>
        <v>0.2</v>
      </c>
      <c r="D3106" s="14">
        <v>42783</v>
      </c>
      <c r="E3106" s="14">
        <v>42786</v>
      </c>
      <c r="F3106" s="22" t="str">
        <f>TEXT('Store Data - 2017'!$D3106,"mmmm")</f>
        <v>February</v>
      </c>
      <c r="G3106" s="22" t="str">
        <f>TEXT('Store Data - 2017'!$D3106,"dddd")</f>
        <v>Friday</v>
      </c>
      <c r="H3106" s="13" t="s">
        <v>80</v>
      </c>
      <c r="I3106" s="13" t="s">
        <v>4170</v>
      </c>
      <c r="J3106" s="13" t="s">
        <v>4171</v>
      </c>
      <c r="K3106" s="21">
        <f>1/COUNTIF(J:J,'Store Data - 2017'!$J3106)</f>
        <v>0.16666666666666666</v>
      </c>
      <c r="L3106" s="13" t="s">
        <v>48</v>
      </c>
      <c r="M3106" s="13" t="s">
        <v>26</v>
      </c>
      <c r="N3106" s="13" t="s">
        <v>2685</v>
      </c>
      <c r="O3106" s="13" t="s">
        <v>166</v>
      </c>
      <c r="P3106" s="13">
        <v>45373</v>
      </c>
      <c r="Q3106" s="13" t="s">
        <v>40</v>
      </c>
      <c r="R3106" s="13" t="s">
        <v>4159</v>
      </c>
      <c r="S3106" s="13" t="s">
        <v>31</v>
      </c>
      <c r="T3106" s="13" t="s">
        <v>84</v>
      </c>
      <c r="U3106" s="13" t="s">
        <v>4160</v>
      </c>
      <c r="V3106" s="15">
        <v>5.7149999999999999</v>
      </c>
      <c r="W3106" s="13">
        <v>5</v>
      </c>
      <c r="X3106" s="13">
        <v>0.7</v>
      </c>
      <c r="Y3106" s="15">
        <v>-4.7625000000000002</v>
      </c>
    </row>
    <row r="3107" spans="1:25" x14ac:dyDescent="0.3">
      <c r="A3107" s="16">
        <v>9346</v>
      </c>
      <c r="B3107" s="16" t="s">
        <v>6339</v>
      </c>
      <c r="C3107" s="21">
        <f>1/COUNTIF(B:B,'Store Data - 2017'!$B3107)</f>
        <v>0.2</v>
      </c>
      <c r="D3107" s="17">
        <v>42783</v>
      </c>
      <c r="E3107" s="17">
        <v>42786</v>
      </c>
      <c r="F3107" s="22" t="str">
        <f>TEXT('Store Data - 2017'!$D3107,"mmmm")</f>
        <v>February</v>
      </c>
      <c r="G3107" s="22" t="str">
        <f>TEXT('Store Data - 2017'!$D3107,"dddd")</f>
        <v>Friday</v>
      </c>
      <c r="H3107" s="16" t="s">
        <v>80</v>
      </c>
      <c r="I3107" s="16" t="s">
        <v>4170</v>
      </c>
      <c r="J3107" s="16" t="s">
        <v>4171</v>
      </c>
      <c r="K3107" s="21">
        <f>1/COUNTIF(J:J,'Store Data - 2017'!$J3107)</f>
        <v>0.16666666666666666</v>
      </c>
      <c r="L3107" s="16" t="s">
        <v>48</v>
      </c>
      <c r="M3107" s="16" t="s">
        <v>26</v>
      </c>
      <c r="N3107" s="16" t="s">
        <v>2685</v>
      </c>
      <c r="O3107" s="16" t="s">
        <v>166</v>
      </c>
      <c r="P3107" s="16">
        <v>45373</v>
      </c>
      <c r="Q3107" s="16" t="s">
        <v>40</v>
      </c>
      <c r="R3107" s="16" t="s">
        <v>3063</v>
      </c>
      <c r="S3107" s="16" t="s">
        <v>61</v>
      </c>
      <c r="T3107" s="16" t="s">
        <v>62</v>
      </c>
      <c r="U3107" s="16" t="s">
        <v>3064</v>
      </c>
      <c r="V3107" s="18">
        <v>57.594000000000001</v>
      </c>
      <c r="W3107" s="16">
        <v>1</v>
      </c>
      <c r="X3107" s="16">
        <v>0.4</v>
      </c>
      <c r="Y3107" s="18">
        <v>-11.518800000000001</v>
      </c>
    </row>
    <row r="3108" spans="1:25" x14ac:dyDescent="0.3">
      <c r="A3108" s="13">
        <v>9347</v>
      </c>
      <c r="B3108" s="13" t="s">
        <v>6339</v>
      </c>
      <c r="C3108" s="21">
        <f>1/COUNTIF(B:B,'Store Data - 2017'!$B3108)</f>
        <v>0.2</v>
      </c>
      <c r="D3108" s="14">
        <v>42783</v>
      </c>
      <c r="E3108" s="14">
        <v>42786</v>
      </c>
      <c r="F3108" s="22" t="str">
        <f>TEXT('Store Data - 2017'!$D3108,"mmmm")</f>
        <v>February</v>
      </c>
      <c r="G3108" s="22" t="str">
        <f>TEXT('Store Data - 2017'!$D3108,"dddd")</f>
        <v>Friday</v>
      </c>
      <c r="H3108" s="13" t="s">
        <v>80</v>
      </c>
      <c r="I3108" s="13" t="s">
        <v>4170</v>
      </c>
      <c r="J3108" s="13" t="s">
        <v>4171</v>
      </c>
      <c r="K3108" s="21">
        <f>1/COUNTIF(J:J,'Store Data - 2017'!$J3108)</f>
        <v>0.16666666666666666</v>
      </c>
      <c r="L3108" s="13" t="s">
        <v>48</v>
      </c>
      <c r="M3108" s="13" t="s">
        <v>26</v>
      </c>
      <c r="N3108" s="13" t="s">
        <v>2685</v>
      </c>
      <c r="O3108" s="13" t="s">
        <v>166</v>
      </c>
      <c r="P3108" s="13">
        <v>45373</v>
      </c>
      <c r="Q3108" s="13" t="s">
        <v>40</v>
      </c>
      <c r="R3108" s="13" t="s">
        <v>1871</v>
      </c>
      <c r="S3108" s="13" t="s">
        <v>42</v>
      </c>
      <c r="T3108" s="13" t="s">
        <v>87</v>
      </c>
      <c r="U3108" s="13" t="s">
        <v>1872</v>
      </c>
      <c r="V3108" s="15">
        <v>30.143999999999998</v>
      </c>
      <c r="W3108" s="13">
        <v>2</v>
      </c>
      <c r="X3108" s="13">
        <v>0.2</v>
      </c>
      <c r="Y3108" s="15">
        <v>8.2896000000000001</v>
      </c>
    </row>
    <row r="3109" spans="1:25" x14ac:dyDescent="0.3">
      <c r="A3109" s="16">
        <v>9348</v>
      </c>
      <c r="B3109" s="16" t="s">
        <v>6339</v>
      </c>
      <c r="C3109" s="21">
        <f>1/COUNTIF(B:B,'Store Data - 2017'!$B3109)</f>
        <v>0.2</v>
      </c>
      <c r="D3109" s="17">
        <v>42783</v>
      </c>
      <c r="E3109" s="17">
        <v>42786</v>
      </c>
      <c r="F3109" s="22" t="str">
        <f>TEXT('Store Data - 2017'!$D3109,"mmmm")</f>
        <v>February</v>
      </c>
      <c r="G3109" s="22" t="str">
        <f>TEXT('Store Data - 2017'!$D3109,"dddd")</f>
        <v>Friday</v>
      </c>
      <c r="H3109" s="16" t="s">
        <v>80</v>
      </c>
      <c r="I3109" s="16" t="s">
        <v>4170</v>
      </c>
      <c r="J3109" s="16" t="s">
        <v>4171</v>
      </c>
      <c r="K3109" s="21">
        <f>1/COUNTIF(J:J,'Store Data - 2017'!$J3109)</f>
        <v>0.16666666666666666</v>
      </c>
      <c r="L3109" s="16" t="s">
        <v>48</v>
      </c>
      <c r="M3109" s="16" t="s">
        <v>26</v>
      </c>
      <c r="N3109" s="16" t="s">
        <v>2685</v>
      </c>
      <c r="O3109" s="16" t="s">
        <v>166</v>
      </c>
      <c r="P3109" s="16">
        <v>45373</v>
      </c>
      <c r="Q3109" s="16" t="s">
        <v>40</v>
      </c>
      <c r="R3109" s="16" t="s">
        <v>1969</v>
      </c>
      <c r="S3109" s="16" t="s">
        <v>42</v>
      </c>
      <c r="T3109" s="16" t="s">
        <v>43</v>
      </c>
      <c r="U3109" s="16" t="s">
        <v>1970</v>
      </c>
      <c r="V3109" s="18">
        <v>899.43</v>
      </c>
      <c r="W3109" s="16">
        <v>5</v>
      </c>
      <c r="X3109" s="16">
        <v>0.3</v>
      </c>
      <c r="Y3109" s="18">
        <v>-12.849</v>
      </c>
    </row>
    <row r="3110" spans="1:25" x14ac:dyDescent="0.3">
      <c r="A3110" s="13">
        <v>9353</v>
      </c>
      <c r="B3110" s="13" t="s">
        <v>6340</v>
      </c>
      <c r="C3110" s="21">
        <f>1/COUNTIF(B:B,'Store Data - 2017'!$B3110)</f>
        <v>0.5</v>
      </c>
      <c r="D3110" s="14">
        <v>43002</v>
      </c>
      <c r="E3110" s="14">
        <v>43004</v>
      </c>
      <c r="F3110" s="22" t="str">
        <f>TEXT('Store Data - 2017'!$D3110,"mmmm")</f>
        <v>September</v>
      </c>
      <c r="G3110" s="22" t="str">
        <f>TEXT('Store Data - 2017'!$D3110,"dddd")</f>
        <v>Sunday</v>
      </c>
      <c r="H3110" s="13" t="s">
        <v>80</v>
      </c>
      <c r="I3110" s="13" t="s">
        <v>6194</v>
      </c>
      <c r="J3110" s="13" t="s">
        <v>6195</v>
      </c>
      <c r="K3110" s="21">
        <f>1/COUNTIF(J:J,'Store Data - 2017'!$J3110)</f>
        <v>0.16666666666666666</v>
      </c>
      <c r="L3110" s="13" t="s">
        <v>25</v>
      </c>
      <c r="M3110" s="13" t="s">
        <v>26</v>
      </c>
      <c r="N3110" s="13" t="s">
        <v>94</v>
      </c>
      <c r="O3110" s="13" t="s">
        <v>59</v>
      </c>
      <c r="P3110" s="13">
        <v>60623</v>
      </c>
      <c r="Q3110" s="13" t="s">
        <v>51</v>
      </c>
      <c r="R3110" s="13" t="s">
        <v>1251</v>
      </c>
      <c r="S3110" s="13" t="s">
        <v>42</v>
      </c>
      <c r="T3110" s="13" t="s">
        <v>43</v>
      </c>
      <c r="U3110" s="13" t="s">
        <v>1252</v>
      </c>
      <c r="V3110" s="15">
        <v>520.46400000000006</v>
      </c>
      <c r="W3110" s="13">
        <v>2</v>
      </c>
      <c r="X3110" s="13">
        <v>0.3</v>
      </c>
      <c r="Y3110" s="15">
        <v>-14.8704</v>
      </c>
    </row>
    <row r="3111" spans="1:25" x14ac:dyDescent="0.3">
      <c r="A3111" s="16">
        <v>9354</v>
      </c>
      <c r="B3111" s="16" t="s">
        <v>6340</v>
      </c>
      <c r="C3111" s="21">
        <f>1/COUNTIF(B:B,'Store Data - 2017'!$B3111)</f>
        <v>0.5</v>
      </c>
      <c r="D3111" s="17">
        <v>43002</v>
      </c>
      <c r="E3111" s="17">
        <v>43004</v>
      </c>
      <c r="F3111" s="22" t="str">
        <f>TEXT('Store Data - 2017'!$D3111,"mmmm")</f>
        <v>September</v>
      </c>
      <c r="G3111" s="22" t="str">
        <f>TEXT('Store Data - 2017'!$D3111,"dddd")</f>
        <v>Sunday</v>
      </c>
      <c r="H3111" s="16" t="s">
        <v>80</v>
      </c>
      <c r="I3111" s="16" t="s">
        <v>6194</v>
      </c>
      <c r="J3111" s="16" t="s">
        <v>6195</v>
      </c>
      <c r="K3111" s="21">
        <f>1/COUNTIF(J:J,'Store Data - 2017'!$J3111)</f>
        <v>0.16666666666666666</v>
      </c>
      <c r="L3111" s="16" t="s">
        <v>25</v>
      </c>
      <c r="M3111" s="16" t="s">
        <v>26</v>
      </c>
      <c r="N3111" s="16" t="s">
        <v>94</v>
      </c>
      <c r="O3111" s="16" t="s">
        <v>59</v>
      </c>
      <c r="P3111" s="16">
        <v>60623</v>
      </c>
      <c r="Q3111" s="16" t="s">
        <v>51</v>
      </c>
      <c r="R3111" s="16" t="s">
        <v>6341</v>
      </c>
      <c r="S3111" s="16" t="s">
        <v>31</v>
      </c>
      <c r="T3111" s="16" t="s">
        <v>32</v>
      </c>
      <c r="U3111" s="16" t="s">
        <v>6342</v>
      </c>
      <c r="V3111" s="18">
        <v>11.423999999999999</v>
      </c>
      <c r="W3111" s="16">
        <v>3</v>
      </c>
      <c r="X3111" s="16">
        <v>0.2</v>
      </c>
      <c r="Y3111" s="18">
        <v>3.7128000000000001</v>
      </c>
    </row>
    <row r="3112" spans="1:25" x14ac:dyDescent="0.3">
      <c r="A3112" s="13">
        <v>9362</v>
      </c>
      <c r="B3112" s="13" t="s">
        <v>6343</v>
      </c>
      <c r="C3112" s="21">
        <f>1/COUNTIF(B:B,'Store Data - 2017'!$B3112)</f>
        <v>0.25</v>
      </c>
      <c r="D3112" s="14">
        <v>42815</v>
      </c>
      <c r="E3112" s="14">
        <v>42819</v>
      </c>
      <c r="F3112" s="22" t="str">
        <f>TEXT('Store Data - 2017'!$D3112,"mmmm")</f>
        <v>March</v>
      </c>
      <c r="G3112" s="22" t="str">
        <f>TEXT('Store Data - 2017'!$D3112,"dddd")</f>
        <v>Tuesday</v>
      </c>
      <c r="H3112" s="13" t="s">
        <v>22</v>
      </c>
      <c r="I3112" s="13" t="s">
        <v>4041</v>
      </c>
      <c r="J3112" s="13" t="s">
        <v>4042</v>
      </c>
      <c r="K3112" s="21">
        <f>1/COUNTIF(J:J,'Store Data - 2017'!$J3112)</f>
        <v>0.16666666666666666</v>
      </c>
      <c r="L3112" s="13" t="s">
        <v>48</v>
      </c>
      <c r="M3112" s="13" t="s">
        <v>26</v>
      </c>
      <c r="N3112" s="13" t="s">
        <v>432</v>
      </c>
      <c r="O3112" s="13" t="s">
        <v>433</v>
      </c>
      <c r="P3112" s="13">
        <v>98105</v>
      </c>
      <c r="Q3112" s="13" t="s">
        <v>120</v>
      </c>
      <c r="R3112" s="13" t="s">
        <v>6344</v>
      </c>
      <c r="S3112" s="13" t="s">
        <v>31</v>
      </c>
      <c r="T3112" s="13" t="s">
        <v>84</v>
      </c>
      <c r="U3112" s="13" t="s">
        <v>6345</v>
      </c>
      <c r="V3112" s="15">
        <v>30.576000000000001</v>
      </c>
      <c r="W3112" s="13">
        <v>6</v>
      </c>
      <c r="X3112" s="13">
        <v>0.2</v>
      </c>
      <c r="Y3112" s="15">
        <v>10.3194</v>
      </c>
    </row>
    <row r="3113" spans="1:25" x14ac:dyDescent="0.3">
      <c r="A3113" s="16">
        <v>9363</v>
      </c>
      <c r="B3113" s="16" t="s">
        <v>6343</v>
      </c>
      <c r="C3113" s="21">
        <f>1/COUNTIF(B:B,'Store Data - 2017'!$B3113)</f>
        <v>0.25</v>
      </c>
      <c r="D3113" s="17">
        <v>42815</v>
      </c>
      <c r="E3113" s="17">
        <v>42819</v>
      </c>
      <c r="F3113" s="22" t="str">
        <f>TEXT('Store Data - 2017'!$D3113,"mmmm")</f>
        <v>March</v>
      </c>
      <c r="G3113" s="22" t="str">
        <f>TEXT('Store Data - 2017'!$D3113,"dddd")</f>
        <v>Tuesday</v>
      </c>
      <c r="H3113" s="16" t="s">
        <v>22</v>
      </c>
      <c r="I3113" s="16" t="s">
        <v>4041</v>
      </c>
      <c r="J3113" s="16" t="s">
        <v>4042</v>
      </c>
      <c r="K3113" s="21">
        <f>1/COUNTIF(J:J,'Store Data - 2017'!$J3113)</f>
        <v>0.16666666666666666</v>
      </c>
      <c r="L3113" s="16" t="s">
        <v>48</v>
      </c>
      <c r="M3113" s="16" t="s">
        <v>26</v>
      </c>
      <c r="N3113" s="16" t="s">
        <v>432</v>
      </c>
      <c r="O3113" s="16" t="s">
        <v>433</v>
      </c>
      <c r="P3113" s="16">
        <v>98105</v>
      </c>
      <c r="Q3113" s="16" t="s">
        <v>120</v>
      </c>
      <c r="R3113" s="16" t="s">
        <v>4097</v>
      </c>
      <c r="S3113" s="16" t="s">
        <v>31</v>
      </c>
      <c r="T3113" s="16" t="s">
        <v>172</v>
      </c>
      <c r="U3113" s="16" t="s">
        <v>4098</v>
      </c>
      <c r="V3113" s="18">
        <v>13.02</v>
      </c>
      <c r="W3113" s="16">
        <v>7</v>
      </c>
      <c r="X3113" s="16">
        <v>0</v>
      </c>
      <c r="Y3113" s="18">
        <v>0.3906</v>
      </c>
    </row>
    <row r="3114" spans="1:25" x14ac:dyDescent="0.3">
      <c r="A3114" s="13">
        <v>9364</v>
      </c>
      <c r="B3114" s="13" t="s">
        <v>6343</v>
      </c>
      <c r="C3114" s="21">
        <f>1/COUNTIF(B:B,'Store Data - 2017'!$B3114)</f>
        <v>0.25</v>
      </c>
      <c r="D3114" s="14">
        <v>42815</v>
      </c>
      <c r="E3114" s="14">
        <v>42819</v>
      </c>
      <c r="F3114" s="22" t="str">
        <f>TEXT('Store Data - 2017'!$D3114,"mmmm")</f>
        <v>March</v>
      </c>
      <c r="G3114" s="22" t="str">
        <f>TEXT('Store Data - 2017'!$D3114,"dddd")</f>
        <v>Tuesday</v>
      </c>
      <c r="H3114" s="13" t="s">
        <v>22</v>
      </c>
      <c r="I3114" s="13" t="s">
        <v>4041</v>
      </c>
      <c r="J3114" s="13" t="s">
        <v>4042</v>
      </c>
      <c r="K3114" s="21">
        <f>1/COUNTIF(J:J,'Store Data - 2017'!$J3114)</f>
        <v>0.16666666666666666</v>
      </c>
      <c r="L3114" s="13" t="s">
        <v>48</v>
      </c>
      <c r="M3114" s="13" t="s">
        <v>26</v>
      </c>
      <c r="N3114" s="13" t="s">
        <v>432</v>
      </c>
      <c r="O3114" s="13" t="s">
        <v>433</v>
      </c>
      <c r="P3114" s="13">
        <v>98105</v>
      </c>
      <c r="Q3114" s="13" t="s">
        <v>120</v>
      </c>
      <c r="R3114" s="13" t="s">
        <v>4519</v>
      </c>
      <c r="S3114" s="13" t="s">
        <v>42</v>
      </c>
      <c r="T3114" s="13" t="s">
        <v>87</v>
      </c>
      <c r="U3114" s="13" t="s">
        <v>4520</v>
      </c>
      <c r="V3114" s="15">
        <v>22.14</v>
      </c>
      <c r="W3114" s="13">
        <v>3</v>
      </c>
      <c r="X3114" s="13">
        <v>0</v>
      </c>
      <c r="Y3114" s="15">
        <v>6.4206000000000003</v>
      </c>
    </row>
    <row r="3115" spans="1:25" x14ac:dyDescent="0.3">
      <c r="A3115" s="16">
        <v>9365</v>
      </c>
      <c r="B3115" s="16" t="s">
        <v>6343</v>
      </c>
      <c r="C3115" s="21">
        <f>1/COUNTIF(B:B,'Store Data - 2017'!$B3115)</f>
        <v>0.25</v>
      </c>
      <c r="D3115" s="17">
        <v>42815</v>
      </c>
      <c r="E3115" s="17">
        <v>42819</v>
      </c>
      <c r="F3115" s="22" t="str">
        <f>TEXT('Store Data - 2017'!$D3115,"mmmm")</f>
        <v>March</v>
      </c>
      <c r="G3115" s="22" t="str">
        <f>TEXT('Store Data - 2017'!$D3115,"dddd")</f>
        <v>Tuesday</v>
      </c>
      <c r="H3115" s="16" t="s">
        <v>22</v>
      </c>
      <c r="I3115" s="16" t="s">
        <v>4041</v>
      </c>
      <c r="J3115" s="16" t="s">
        <v>4042</v>
      </c>
      <c r="K3115" s="21">
        <f>1/COUNTIF(J:J,'Store Data - 2017'!$J3115)</f>
        <v>0.16666666666666666</v>
      </c>
      <c r="L3115" s="16" t="s">
        <v>48</v>
      </c>
      <c r="M3115" s="16" t="s">
        <v>26</v>
      </c>
      <c r="N3115" s="16" t="s">
        <v>432</v>
      </c>
      <c r="O3115" s="16" t="s">
        <v>433</v>
      </c>
      <c r="P3115" s="16">
        <v>98105</v>
      </c>
      <c r="Q3115" s="16" t="s">
        <v>120</v>
      </c>
      <c r="R3115" s="16" t="s">
        <v>2339</v>
      </c>
      <c r="S3115" s="16" t="s">
        <v>31</v>
      </c>
      <c r="T3115" s="16" t="s">
        <v>70</v>
      </c>
      <c r="U3115" s="16" t="s">
        <v>2340</v>
      </c>
      <c r="V3115" s="18">
        <v>359.32</v>
      </c>
      <c r="W3115" s="16">
        <v>4</v>
      </c>
      <c r="X3115" s="16">
        <v>0</v>
      </c>
      <c r="Y3115" s="18">
        <v>7.1863999999999999</v>
      </c>
    </row>
    <row r="3116" spans="1:25" x14ac:dyDescent="0.3">
      <c r="A3116" s="13">
        <v>9370</v>
      </c>
      <c r="B3116" s="13" t="s">
        <v>6346</v>
      </c>
      <c r="C3116" s="21">
        <f>1/COUNTIF(B:B,'Store Data - 2017'!$B3116)</f>
        <v>1</v>
      </c>
      <c r="D3116" s="14">
        <v>43046</v>
      </c>
      <c r="E3116" s="14">
        <v>43048</v>
      </c>
      <c r="F3116" s="22" t="str">
        <f>TEXT('Store Data - 2017'!$D3116,"mmmm")</f>
        <v>November</v>
      </c>
      <c r="G3116" s="22" t="str">
        <f>TEXT('Store Data - 2017'!$D3116,"dddd")</f>
        <v>Tuesday</v>
      </c>
      <c r="H3116" s="13" t="s">
        <v>35</v>
      </c>
      <c r="I3116" s="13" t="s">
        <v>1523</v>
      </c>
      <c r="J3116" s="13" t="s">
        <v>1524</v>
      </c>
      <c r="K3116" s="21">
        <f>1/COUNTIF(J:J,'Store Data - 2017'!$J3116)</f>
        <v>0.125</v>
      </c>
      <c r="L3116" s="13" t="s">
        <v>57</v>
      </c>
      <c r="M3116" s="13" t="s">
        <v>26</v>
      </c>
      <c r="N3116" s="13" t="s">
        <v>1447</v>
      </c>
      <c r="O3116" s="13" t="s">
        <v>962</v>
      </c>
      <c r="P3116" s="13">
        <v>20735</v>
      </c>
      <c r="Q3116" s="13" t="s">
        <v>40</v>
      </c>
      <c r="R3116" s="13" t="s">
        <v>2892</v>
      </c>
      <c r="S3116" s="13" t="s">
        <v>42</v>
      </c>
      <c r="T3116" s="13" t="s">
        <v>43</v>
      </c>
      <c r="U3116" s="13" t="s">
        <v>2893</v>
      </c>
      <c r="V3116" s="15">
        <v>272.97000000000003</v>
      </c>
      <c r="W3116" s="13">
        <v>3</v>
      </c>
      <c r="X3116" s="13">
        <v>0</v>
      </c>
      <c r="Y3116" s="15">
        <v>43.675199999999997</v>
      </c>
    </row>
    <row r="3117" spans="1:25" x14ac:dyDescent="0.3">
      <c r="A3117" s="16">
        <v>9374</v>
      </c>
      <c r="B3117" s="16" t="s">
        <v>6347</v>
      </c>
      <c r="C3117" s="21">
        <f>1/COUNTIF(B:B,'Store Data - 2017'!$B3117)</f>
        <v>1</v>
      </c>
      <c r="D3117" s="17">
        <v>42862</v>
      </c>
      <c r="E3117" s="17">
        <v>42866</v>
      </c>
      <c r="F3117" s="22" t="str">
        <f>TEXT('Store Data - 2017'!$D3117,"mmmm")</f>
        <v>May</v>
      </c>
      <c r="G3117" s="22" t="str">
        <f>TEXT('Store Data - 2017'!$D3117,"dddd")</f>
        <v>Sunday</v>
      </c>
      <c r="H3117" s="16" t="s">
        <v>22</v>
      </c>
      <c r="I3117" s="16" t="s">
        <v>631</v>
      </c>
      <c r="J3117" s="16" t="s">
        <v>632</v>
      </c>
      <c r="K3117" s="21">
        <f>1/COUNTIF(J:J,'Store Data - 2017'!$J3117)</f>
        <v>0.16666666666666666</v>
      </c>
      <c r="L3117" s="16" t="s">
        <v>25</v>
      </c>
      <c r="M3117" s="16" t="s">
        <v>26</v>
      </c>
      <c r="N3117" s="16" t="s">
        <v>279</v>
      </c>
      <c r="O3117" s="16" t="s">
        <v>134</v>
      </c>
      <c r="P3117" s="16">
        <v>91104</v>
      </c>
      <c r="Q3117" s="16" t="s">
        <v>120</v>
      </c>
      <c r="R3117" s="16" t="s">
        <v>4263</v>
      </c>
      <c r="S3117" s="16" t="s">
        <v>61</v>
      </c>
      <c r="T3117" s="16" t="s">
        <v>62</v>
      </c>
      <c r="U3117" s="16" t="s">
        <v>4264</v>
      </c>
      <c r="V3117" s="18">
        <v>419.94400000000002</v>
      </c>
      <c r="W3117" s="16">
        <v>7</v>
      </c>
      <c r="X3117" s="16">
        <v>0.2</v>
      </c>
      <c r="Y3117" s="18">
        <v>52.493000000000002</v>
      </c>
    </row>
    <row r="3118" spans="1:25" x14ac:dyDescent="0.3">
      <c r="A3118" s="13">
        <v>9377</v>
      </c>
      <c r="B3118" s="13" t="s">
        <v>6348</v>
      </c>
      <c r="C3118" s="21">
        <f>1/COUNTIF(B:B,'Store Data - 2017'!$B3118)</f>
        <v>1</v>
      </c>
      <c r="D3118" s="14">
        <v>43094</v>
      </c>
      <c r="E3118" s="14">
        <v>43098</v>
      </c>
      <c r="F3118" s="22" t="str">
        <f>TEXT('Store Data - 2017'!$D3118,"mmmm")</f>
        <v>December</v>
      </c>
      <c r="G3118" s="22" t="str">
        <f>TEXT('Store Data - 2017'!$D3118,"dddd")</f>
        <v>Monday</v>
      </c>
      <c r="H3118" s="13" t="s">
        <v>22</v>
      </c>
      <c r="I3118" s="13" t="s">
        <v>98</v>
      </c>
      <c r="J3118" s="13" t="s">
        <v>99</v>
      </c>
      <c r="K3118" s="21">
        <f>1/COUNTIF(J:J,'Store Data - 2017'!$J3118)</f>
        <v>0.125</v>
      </c>
      <c r="L3118" s="13" t="s">
        <v>25</v>
      </c>
      <c r="M3118" s="13" t="s">
        <v>26</v>
      </c>
      <c r="N3118" s="13" t="s">
        <v>6349</v>
      </c>
      <c r="O3118" s="13" t="s">
        <v>201</v>
      </c>
      <c r="P3118" s="13">
        <v>7017</v>
      </c>
      <c r="Q3118" s="13" t="s">
        <v>40</v>
      </c>
      <c r="R3118" s="13" t="s">
        <v>6350</v>
      </c>
      <c r="S3118" s="13" t="s">
        <v>61</v>
      </c>
      <c r="T3118" s="13" t="s">
        <v>110</v>
      </c>
      <c r="U3118" s="13" t="s">
        <v>6351</v>
      </c>
      <c r="V3118" s="15">
        <v>31.8</v>
      </c>
      <c r="W3118" s="13">
        <v>3</v>
      </c>
      <c r="X3118" s="13">
        <v>0</v>
      </c>
      <c r="Y3118" s="15">
        <v>13.673999999999999</v>
      </c>
    </row>
    <row r="3119" spans="1:25" x14ac:dyDescent="0.3">
      <c r="A3119" s="16">
        <v>9378</v>
      </c>
      <c r="B3119" s="16" t="s">
        <v>6352</v>
      </c>
      <c r="C3119" s="21">
        <f>1/COUNTIF(B:B,'Store Data - 2017'!$B3119)</f>
        <v>1</v>
      </c>
      <c r="D3119" s="17">
        <v>43086</v>
      </c>
      <c r="E3119" s="17">
        <v>43090</v>
      </c>
      <c r="F3119" s="22" t="str">
        <f>TEXT('Store Data - 2017'!$D3119,"mmmm")</f>
        <v>December</v>
      </c>
      <c r="G3119" s="22" t="str">
        <f>TEXT('Store Data - 2017'!$D3119,"dddd")</f>
        <v>Sunday</v>
      </c>
      <c r="H3119" s="16" t="s">
        <v>22</v>
      </c>
      <c r="I3119" s="16" t="s">
        <v>5272</v>
      </c>
      <c r="J3119" s="16" t="s">
        <v>5273</v>
      </c>
      <c r="K3119" s="21">
        <f>1/COUNTIF(J:J,'Store Data - 2017'!$J3119)</f>
        <v>0.16666666666666666</v>
      </c>
      <c r="L3119" s="16" t="s">
        <v>57</v>
      </c>
      <c r="M3119" s="16" t="s">
        <v>26</v>
      </c>
      <c r="N3119" s="16" t="s">
        <v>6353</v>
      </c>
      <c r="O3119" s="16" t="s">
        <v>840</v>
      </c>
      <c r="P3119" s="16">
        <v>54703</v>
      </c>
      <c r="Q3119" s="16" t="s">
        <v>51</v>
      </c>
      <c r="R3119" s="16" t="s">
        <v>4781</v>
      </c>
      <c r="S3119" s="16" t="s">
        <v>31</v>
      </c>
      <c r="T3119" s="16" t="s">
        <v>70</v>
      </c>
      <c r="U3119" s="16" t="s">
        <v>4782</v>
      </c>
      <c r="V3119" s="18">
        <v>32.56</v>
      </c>
      <c r="W3119" s="16">
        <v>2</v>
      </c>
      <c r="X3119" s="16">
        <v>0</v>
      </c>
      <c r="Y3119" s="18">
        <v>8.4656000000000002</v>
      </c>
    </row>
    <row r="3120" spans="1:25" x14ac:dyDescent="0.3">
      <c r="A3120" s="13">
        <v>9385</v>
      </c>
      <c r="B3120" s="13" t="s">
        <v>6354</v>
      </c>
      <c r="C3120" s="21">
        <f>1/COUNTIF(B:B,'Store Data - 2017'!$B3120)</f>
        <v>1</v>
      </c>
      <c r="D3120" s="14">
        <v>42958</v>
      </c>
      <c r="E3120" s="14">
        <v>42963</v>
      </c>
      <c r="F3120" s="22" t="str">
        <f>TEXT('Store Data - 2017'!$D3120,"mmmm")</f>
        <v>August</v>
      </c>
      <c r="G3120" s="22" t="str">
        <f>TEXT('Store Data - 2017'!$D3120,"dddd")</f>
        <v>Friday</v>
      </c>
      <c r="H3120" s="13" t="s">
        <v>22</v>
      </c>
      <c r="I3120" s="13" t="s">
        <v>932</v>
      </c>
      <c r="J3120" s="13" t="s">
        <v>933</v>
      </c>
      <c r="K3120" s="21">
        <f>1/COUNTIF(J:J,'Store Data - 2017'!$J3120)</f>
        <v>9.0909090909090912E-2</v>
      </c>
      <c r="L3120" s="13" t="s">
        <v>48</v>
      </c>
      <c r="M3120" s="13" t="s">
        <v>26</v>
      </c>
      <c r="N3120" s="13" t="s">
        <v>126</v>
      </c>
      <c r="O3120" s="13" t="s">
        <v>127</v>
      </c>
      <c r="P3120" s="13">
        <v>10009</v>
      </c>
      <c r="Q3120" s="13" t="s">
        <v>40</v>
      </c>
      <c r="R3120" s="13" t="s">
        <v>3291</v>
      </c>
      <c r="S3120" s="13" t="s">
        <v>31</v>
      </c>
      <c r="T3120" s="13" t="s">
        <v>32</v>
      </c>
      <c r="U3120" s="13" t="s">
        <v>3292</v>
      </c>
      <c r="V3120" s="15">
        <v>25.92</v>
      </c>
      <c r="W3120" s="13">
        <v>4</v>
      </c>
      <c r="X3120" s="13">
        <v>0</v>
      </c>
      <c r="Y3120" s="15">
        <v>12.441599999999999</v>
      </c>
    </row>
    <row r="3121" spans="1:25" x14ac:dyDescent="0.3">
      <c r="A3121" s="16">
        <v>9386</v>
      </c>
      <c r="B3121" s="16" t="s">
        <v>6355</v>
      </c>
      <c r="C3121" s="21">
        <f>1/COUNTIF(B:B,'Store Data - 2017'!$B3121)</f>
        <v>1</v>
      </c>
      <c r="D3121" s="17">
        <v>42974</v>
      </c>
      <c r="E3121" s="17">
        <v>42978</v>
      </c>
      <c r="F3121" s="22" t="str">
        <f>TEXT('Store Data - 2017'!$D3121,"mmmm")</f>
        <v>August</v>
      </c>
      <c r="G3121" s="22" t="str">
        <f>TEXT('Store Data - 2017'!$D3121,"dddd")</f>
        <v>Sunday</v>
      </c>
      <c r="H3121" s="16" t="s">
        <v>22</v>
      </c>
      <c r="I3121" s="16" t="s">
        <v>2545</v>
      </c>
      <c r="J3121" s="16" t="s">
        <v>2546</v>
      </c>
      <c r="K3121" s="21">
        <f>1/COUNTIF(J:J,'Store Data - 2017'!$J3121)</f>
        <v>0.2</v>
      </c>
      <c r="L3121" s="16" t="s">
        <v>25</v>
      </c>
      <c r="M3121" s="16" t="s">
        <v>26</v>
      </c>
      <c r="N3121" s="16" t="s">
        <v>3486</v>
      </c>
      <c r="O3121" s="16" t="s">
        <v>157</v>
      </c>
      <c r="P3121" s="16">
        <v>85204</v>
      </c>
      <c r="Q3121" s="16" t="s">
        <v>120</v>
      </c>
      <c r="R3121" s="16" t="s">
        <v>1871</v>
      </c>
      <c r="S3121" s="16" t="s">
        <v>42</v>
      </c>
      <c r="T3121" s="16" t="s">
        <v>87</v>
      </c>
      <c r="U3121" s="16" t="s">
        <v>1872</v>
      </c>
      <c r="V3121" s="18">
        <v>120.57599999999999</v>
      </c>
      <c r="W3121" s="16">
        <v>8</v>
      </c>
      <c r="X3121" s="16">
        <v>0.2</v>
      </c>
      <c r="Y3121" s="18">
        <v>33.1584</v>
      </c>
    </row>
    <row r="3122" spans="1:25" x14ac:dyDescent="0.3">
      <c r="A3122" s="13">
        <v>9387</v>
      </c>
      <c r="B3122" s="13" t="s">
        <v>6356</v>
      </c>
      <c r="C3122" s="21">
        <f>1/COUNTIF(B:B,'Store Data - 2017'!$B3122)</f>
        <v>0.25</v>
      </c>
      <c r="D3122" s="14">
        <v>42754</v>
      </c>
      <c r="E3122" s="14">
        <v>42758</v>
      </c>
      <c r="F3122" s="22" t="str">
        <f>TEXT('Store Data - 2017'!$D3122,"mmmm")</f>
        <v>January</v>
      </c>
      <c r="G3122" s="22" t="str">
        <f>TEXT('Store Data - 2017'!$D3122,"dddd")</f>
        <v>Thursday</v>
      </c>
      <c r="H3122" s="13" t="s">
        <v>22</v>
      </c>
      <c r="I3122" s="13" t="s">
        <v>6357</v>
      </c>
      <c r="J3122" s="13" t="s">
        <v>6358</v>
      </c>
      <c r="K3122" s="21">
        <f>1/COUNTIF(J:J,'Store Data - 2017'!$J3122)</f>
        <v>0.25</v>
      </c>
      <c r="L3122" s="13" t="s">
        <v>25</v>
      </c>
      <c r="M3122" s="13" t="s">
        <v>26</v>
      </c>
      <c r="N3122" s="13" t="s">
        <v>763</v>
      </c>
      <c r="O3122" s="13" t="s">
        <v>2261</v>
      </c>
      <c r="P3122" s="13">
        <v>5408</v>
      </c>
      <c r="Q3122" s="13" t="s">
        <v>40</v>
      </c>
      <c r="R3122" s="13" t="s">
        <v>434</v>
      </c>
      <c r="S3122" s="13" t="s">
        <v>31</v>
      </c>
      <c r="T3122" s="13" t="s">
        <v>32</v>
      </c>
      <c r="U3122" s="13" t="s">
        <v>435</v>
      </c>
      <c r="V3122" s="15">
        <v>79.92</v>
      </c>
      <c r="W3122" s="13">
        <v>4</v>
      </c>
      <c r="X3122" s="13">
        <v>0</v>
      </c>
      <c r="Y3122" s="15">
        <v>37.562399999999997</v>
      </c>
    </row>
    <row r="3123" spans="1:25" x14ac:dyDescent="0.3">
      <c r="A3123" s="16">
        <v>9388</v>
      </c>
      <c r="B3123" s="16" t="s">
        <v>6356</v>
      </c>
      <c r="C3123" s="21">
        <f>1/COUNTIF(B:B,'Store Data - 2017'!$B3123)</f>
        <v>0.25</v>
      </c>
      <c r="D3123" s="17">
        <v>42754</v>
      </c>
      <c r="E3123" s="17">
        <v>42758</v>
      </c>
      <c r="F3123" s="22" t="str">
        <f>TEXT('Store Data - 2017'!$D3123,"mmmm")</f>
        <v>January</v>
      </c>
      <c r="G3123" s="22" t="str">
        <f>TEXT('Store Data - 2017'!$D3123,"dddd")</f>
        <v>Thursday</v>
      </c>
      <c r="H3123" s="16" t="s">
        <v>22</v>
      </c>
      <c r="I3123" s="16" t="s">
        <v>6357</v>
      </c>
      <c r="J3123" s="16" t="s">
        <v>6358</v>
      </c>
      <c r="K3123" s="21">
        <f>1/COUNTIF(J:J,'Store Data - 2017'!$J3123)</f>
        <v>0.25</v>
      </c>
      <c r="L3123" s="16" t="s">
        <v>25</v>
      </c>
      <c r="M3123" s="16" t="s">
        <v>26</v>
      </c>
      <c r="N3123" s="16" t="s">
        <v>763</v>
      </c>
      <c r="O3123" s="16" t="s">
        <v>2261</v>
      </c>
      <c r="P3123" s="16">
        <v>5408</v>
      </c>
      <c r="Q3123" s="16" t="s">
        <v>40</v>
      </c>
      <c r="R3123" s="16" t="s">
        <v>422</v>
      </c>
      <c r="S3123" s="16" t="s">
        <v>31</v>
      </c>
      <c r="T3123" s="16" t="s">
        <v>32</v>
      </c>
      <c r="U3123" s="16" t="s">
        <v>3479</v>
      </c>
      <c r="V3123" s="18">
        <v>12.28</v>
      </c>
      <c r="W3123" s="16">
        <v>1</v>
      </c>
      <c r="X3123" s="16">
        <v>0</v>
      </c>
      <c r="Y3123" s="18">
        <v>5.7716000000000003</v>
      </c>
    </row>
    <row r="3124" spans="1:25" x14ac:dyDescent="0.3">
      <c r="A3124" s="13">
        <v>9389</v>
      </c>
      <c r="B3124" s="13" t="s">
        <v>6356</v>
      </c>
      <c r="C3124" s="21">
        <f>1/COUNTIF(B:B,'Store Data - 2017'!$B3124)</f>
        <v>0.25</v>
      </c>
      <c r="D3124" s="14">
        <v>42754</v>
      </c>
      <c r="E3124" s="14">
        <v>42758</v>
      </c>
      <c r="F3124" s="22" t="str">
        <f>TEXT('Store Data - 2017'!$D3124,"mmmm")</f>
        <v>January</v>
      </c>
      <c r="G3124" s="22" t="str">
        <f>TEXT('Store Data - 2017'!$D3124,"dddd")</f>
        <v>Thursday</v>
      </c>
      <c r="H3124" s="13" t="s">
        <v>22</v>
      </c>
      <c r="I3124" s="13" t="s">
        <v>6357</v>
      </c>
      <c r="J3124" s="13" t="s">
        <v>6358</v>
      </c>
      <c r="K3124" s="21">
        <f>1/COUNTIF(J:J,'Store Data - 2017'!$J3124)</f>
        <v>0.25</v>
      </c>
      <c r="L3124" s="13" t="s">
        <v>25</v>
      </c>
      <c r="M3124" s="13" t="s">
        <v>26</v>
      </c>
      <c r="N3124" s="13" t="s">
        <v>763</v>
      </c>
      <c r="O3124" s="13" t="s">
        <v>2261</v>
      </c>
      <c r="P3124" s="13">
        <v>5408</v>
      </c>
      <c r="Q3124" s="13" t="s">
        <v>40</v>
      </c>
      <c r="R3124" s="13" t="s">
        <v>2969</v>
      </c>
      <c r="S3124" s="13" t="s">
        <v>31</v>
      </c>
      <c r="T3124" s="13" t="s">
        <v>190</v>
      </c>
      <c r="U3124" s="13" t="s">
        <v>2970</v>
      </c>
      <c r="V3124" s="15">
        <v>542.94000000000005</v>
      </c>
      <c r="W3124" s="13">
        <v>3</v>
      </c>
      <c r="X3124" s="13">
        <v>0</v>
      </c>
      <c r="Y3124" s="15">
        <v>152.0232</v>
      </c>
    </row>
    <row r="3125" spans="1:25" x14ac:dyDescent="0.3">
      <c r="A3125" s="16">
        <v>9390</v>
      </c>
      <c r="B3125" s="16" t="s">
        <v>6356</v>
      </c>
      <c r="C3125" s="21">
        <f>1/COUNTIF(B:B,'Store Data - 2017'!$B3125)</f>
        <v>0.25</v>
      </c>
      <c r="D3125" s="17">
        <v>42754</v>
      </c>
      <c r="E3125" s="17">
        <v>42758</v>
      </c>
      <c r="F3125" s="22" t="str">
        <f>TEXT('Store Data - 2017'!$D3125,"mmmm")</f>
        <v>January</v>
      </c>
      <c r="G3125" s="22" t="str">
        <f>TEXT('Store Data - 2017'!$D3125,"dddd")</f>
        <v>Thursday</v>
      </c>
      <c r="H3125" s="16" t="s">
        <v>22</v>
      </c>
      <c r="I3125" s="16" t="s">
        <v>6357</v>
      </c>
      <c r="J3125" s="16" t="s">
        <v>6358</v>
      </c>
      <c r="K3125" s="21">
        <f>1/COUNTIF(J:J,'Store Data - 2017'!$J3125)</f>
        <v>0.25</v>
      </c>
      <c r="L3125" s="16" t="s">
        <v>25</v>
      </c>
      <c r="M3125" s="16" t="s">
        <v>26</v>
      </c>
      <c r="N3125" s="16" t="s">
        <v>763</v>
      </c>
      <c r="O3125" s="16" t="s">
        <v>2261</v>
      </c>
      <c r="P3125" s="16">
        <v>5408</v>
      </c>
      <c r="Q3125" s="16" t="s">
        <v>40</v>
      </c>
      <c r="R3125" s="16" t="s">
        <v>3771</v>
      </c>
      <c r="S3125" s="16" t="s">
        <v>31</v>
      </c>
      <c r="T3125" s="16" t="s">
        <v>180</v>
      </c>
      <c r="U3125" s="16" t="s">
        <v>3772</v>
      </c>
      <c r="V3125" s="18">
        <v>2.04</v>
      </c>
      <c r="W3125" s="16">
        <v>1</v>
      </c>
      <c r="X3125" s="16">
        <v>0</v>
      </c>
      <c r="Y3125" s="18">
        <v>0.95879999999999999</v>
      </c>
    </row>
    <row r="3126" spans="1:25" x14ac:dyDescent="0.3">
      <c r="A3126" s="13">
        <v>9392</v>
      </c>
      <c r="B3126" s="13" t="s">
        <v>6359</v>
      </c>
      <c r="C3126" s="21">
        <f>1/COUNTIF(B:B,'Store Data - 2017'!$B3126)</f>
        <v>1</v>
      </c>
      <c r="D3126" s="14">
        <v>42807</v>
      </c>
      <c r="E3126" s="14">
        <v>42810</v>
      </c>
      <c r="F3126" s="22" t="str">
        <f>TEXT('Store Data - 2017'!$D3126,"mmmm")</f>
        <v>March</v>
      </c>
      <c r="G3126" s="22" t="str">
        <f>TEXT('Store Data - 2017'!$D3126,"dddd")</f>
        <v>Monday</v>
      </c>
      <c r="H3126" s="13" t="s">
        <v>80</v>
      </c>
      <c r="I3126" s="13" t="s">
        <v>1874</v>
      </c>
      <c r="J3126" s="13" t="s">
        <v>1875</v>
      </c>
      <c r="K3126" s="21">
        <f>1/COUNTIF(J:J,'Store Data - 2017'!$J3126)</f>
        <v>0.1111111111111111</v>
      </c>
      <c r="L3126" s="13" t="s">
        <v>57</v>
      </c>
      <c r="M3126" s="13" t="s">
        <v>26</v>
      </c>
      <c r="N3126" s="13" t="s">
        <v>1458</v>
      </c>
      <c r="O3126" s="13" t="s">
        <v>59</v>
      </c>
      <c r="P3126" s="13">
        <v>60505</v>
      </c>
      <c r="Q3126" s="13" t="s">
        <v>51</v>
      </c>
      <c r="R3126" s="13" t="s">
        <v>3137</v>
      </c>
      <c r="S3126" s="13" t="s">
        <v>61</v>
      </c>
      <c r="T3126" s="13" t="s">
        <v>62</v>
      </c>
      <c r="U3126" s="13" t="s">
        <v>3138</v>
      </c>
      <c r="V3126" s="15">
        <v>7.992</v>
      </c>
      <c r="W3126" s="13">
        <v>1</v>
      </c>
      <c r="X3126" s="13">
        <v>0.2</v>
      </c>
      <c r="Y3126" s="15">
        <v>2.5973999999999999</v>
      </c>
    </row>
    <row r="3127" spans="1:25" x14ac:dyDescent="0.3">
      <c r="A3127" s="16">
        <v>9405</v>
      </c>
      <c r="B3127" s="16" t="s">
        <v>6360</v>
      </c>
      <c r="C3127" s="21">
        <f>1/COUNTIF(B:B,'Store Data - 2017'!$B3127)</f>
        <v>1</v>
      </c>
      <c r="D3127" s="17">
        <v>42838</v>
      </c>
      <c r="E3127" s="17">
        <v>42842</v>
      </c>
      <c r="F3127" s="22" t="str">
        <f>TEXT('Store Data - 2017'!$D3127,"mmmm")</f>
        <v>April</v>
      </c>
      <c r="G3127" s="22" t="str">
        <f>TEXT('Store Data - 2017'!$D3127,"dddd")</f>
        <v>Thursday</v>
      </c>
      <c r="H3127" s="16" t="s">
        <v>22</v>
      </c>
      <c r="I3127" s="16" t="s">
        <v>5272</v>
      </c>
      <c r="J3127" s="16" t="s">
        <v>5273</v>
      </c>
      <c r="K3127" s="21">
        <f>1/COUNTIF(J:J,'Store Data - 2017'!$J3127)</f>
        <v>0.16666666666666666</v>
      </c>
      <c r="L3127" s="16" t="s">
        <v>57</v>
      </c>
      <c r="M3127" s="16" t="s">
        <v>26</v>
      </c>
      <c r="N3127" s="16" t="s">
        <v>38</v>
      </c>
      <c r="O3127" s="16" t="s">
        <v>39</v>
      </c>
      <c r="P3127" s="16">
        <v>19134</v>
      </c>
      <c r="Q3127" s="16" t="s">
        <v>40</v>
      </c>
      <c r="R3127" s="16" t="s">
        <v>6361</v>
      </c>
      <c r="S3127" s="16" t="s">
        <v>31</v>
      </c>
      <c r="T3127" s="16" t="s">
        <v>172</v>
      </c>
      <c r="U3127" s="16" t="s">
        <v>6362</v>
      </c>
      <c r="V3127" s="18">
        <v>7.92</v>
      </c>
      <c r="W3127" s="16">
        <v>5</v>
      </c>
      <c r="X3127" s="16">
        <v>0.2</v>
      </c>
      <c r="Y3127" s="18">
        <v>1.6830000000000001</v>
      </c>
    </row>
    <row r="3128" spans="1:25" x14ac:dyDescent="0.3">
      <c r="A3128" s="13">
        <v>9408</v>
      </c>
      <c r="B3128" s="13" t="s">
        <v>6363</v>
      </c>
      <c r="C3128" s="21">
        <f>1/COUNTIF(B:B,'Store Data - 2017'!$B3128)</f>
        <v>0.5</v>
      </c>
      <c r="D3128" s="14">
        <v>43000</v>
      </c>
      <c r="E3128" s="14">
        <v>43002</v>
      </c>
      <c r="F3128" s="22" t="str">
        <f>TEXT('Store Data - 2017'!$D3128,"mmmm")</f>
        <v>September</v>
      </c>
      <c r="G3128" s="22" t="str">
        <f>TEXT('Store Data - 2017'!$D3128,"dddd")</f>
        <v>Friday</v>
      </c>
      <c r="H3128" s="13" t="s">
        <v>35</v>
      </c>
      <c r="I3128" s="13" t="s">
        <v>218</v>
      </c>
      <c r="J3128" s="13" t="s">
        <v>219</v>
      </c>
      <c r="K3128" s="21">
        <f>1/COUNTIF(J:J,'Store Data - 2017'!$J3128)</f>
        <v>0.14285714285714285</v>
      </c>
      <c r="L3128" s="13" t="s">
        <v>25</v>
      </c>
      <c r="M3128" s="13" t="s">
        <v>26</v>
      </c>
      <c r="N3128" s="13" t="s">
        <v>126</v>
      </c>
      <c r="O3128" s="13" t="s">
        <v>127</v>
      </c>
      <c r="P3128" s="13">
        <v>10035</v>
      </c>
      <c r="Q3128" s="13" t="s">
        <v>40</v>
      </c>
      <c r="R3128" s="13" t="s">
        <v>2023</v>
      </c>
      <c r="S3128" s="13" t="s">
        <v>61</v>
      </c>
      <c r="T3128" s="13" t="s">
        <v>110</v>
      </c>
      <c r="U3128" s="13" t="s">
        <v>2024</v>
      </c>
      <c r="V3128" s="15">
        <v>1071</v>
      </c>
      <c r="W3128" s="13">
        <v>9</v>
      </c>
      <c r="X3128" s="13">
        <v>0</v>
      </c>
      <c r="Y3128" s="15">
        <v>171.36</v>
      </c>
    </row>
    <row r="3129" spans="1:25" x14ac:dyDescent="0.3">
      <c r="A3129" s="16">
        <v>9409</v>
      </c>
      <c r="B3129" s="16" t="s">
        <v>6363</v>
      </c>
      <c r="C3129" s="21">
        <f>1/COUNTIF(B:B,'Store Data - 2017'!$B3129)</f>
        <v>0.5</v>
      </c>
      <c r="D3129" s="17">
        <v>43000</v>
      </c>
      <c r="E3129" s="17">
        <v>43002</v>
      </c>
      <c r="F3129" s="22" t="str">
        <f>TEXT('Store Data - 2017'!$D3129,"mmmm")</f>
        <v>September</v>
      </c>
      <c r="G3129" s="22" t="str">
        <f>TEXT('Store Data - 2017'!$D3129,"dddd")</f>
        <v>Friday</v>
      </c>
      <c r="H3129" s="16" t="s">
        <v>35</v>
      </c>
      <c r="I3129" s="16" t="s">
        <v>218</v>
      </c>
      <c r="J3129" s="16" t="s">
        <v>219</v>
      </c>
      <c r="K3129" s="21">
        <f>1/COUNTIF(J:J,'Store Data - 2017'!$J3129)</f>
        <v>0.14285714285714285</v>
      </c>
      <c r="L3129" s="16" t="s">
        <v>25</v>
      </c>
      <c r="M3129" s="16" t="s">
        <v>26</v>
      </c>
      <c r="N3129" s="16" t="s">
        <v>126</v>
      </c>
      <c r="O3129" s="16" t="s">
        <v>127</v>
      </c>
      <c r="P3129" s="16">
        <v>10035</v>
      </c>
      <c r="Q3129" s="16" t="s">
        <v>40</v>
      </c>
      <c r="R3129" s="16" t="s">
        <v>4521</v>
      </c>
      <c r="S3129" s="16" t="s">
        <v>42</v>
      </c>
      <c r="T3129" s="16" t="s">
        <v>87</v>
      </c>
      <c r="U3129" s="16" t="s">
        <v>4522</v>
      </c>
      <c r="V3129" s="18">
        <v>12.07</v>
      </c>
      <c r="W3129" s="16">
        <v>1</v>
      </c>
      <c r="X3129" s="16">
        <v>0</v>
      </c>
      <c r="Y3129" s="18">
        <v>3.9830999999999999</v>
      </c>
    </row>
    <row r="3130" spans="1:25" x14ac:dyDescent="0.3">
      <c r="A3130" s="13">
        <v>9410</v>
      </c>
      <c r="B3130" s="13" t="s">
        <v>6364</v>
      </c>
      <c r="C3130" s="21">
        <f>1/COUNTIF(B:B,'Store Data - 2017'!$B3130)</f>
        <v>0.5</v>
      </c>
      <c r="D3130" s="14">
        <v>43079</v>
      </c>
      <c r="E3130" s="14">
        <v>43082</v>
      </c>
      <c r="F3130" s="22" t="str">
        <f>TEXT('Store Data - 2017'!$D3130,"mmmm")</f>
        <v>December</v>
      </c>
      <c r="G3130" s="22" t="str">
        <f>TEXT('Store Data - 2017'!$D3130,"dddd")</f>
        <v>Sunday</v>
      </c>
      <c r="H3130" s="13" t="s">
        <v>80</v>
      </c>
      <c r="I3130" s="13" t="s">
        <v>3824</v>
      </c>
      <c r="J3130" s="13" t="s">
        <v>3825</v>
      </c>
      <c r="K3130" s="21">
        <f>1/COUNTIF(J:J,'Store Data - 2017'!$J3130)</f>
        <v>0.14285714285714285</v>
      </c>
      <c r="L3130" s="13" t="s">
        <v>25</v>
      </c>
      <c r="M3130" s="13" t="s">
        <v>26</v>
      </c>
      <c r="N3130" s="13" t="s">
        <v>38</v>
      </c>
      <c r="O3130" s="13" t="s">
        <v>39</v>
      </c>
      <c r="P3130" s="13">
        <v>19143</v>
      </c>
      <c r="Q3130" s="13" t="s">
        <v>40</v>
      </c>
      <c r="R3130" s="13" t="s">
        <v>868</v>
      </c>
      <c r="S3130" s="13" t="s">
        <v>31</v>
      </c>
      <c r="T3130" s="13" t="s">
        <v>84</v>
      </c>
      <c r="U3130" s="13" t="s">
        <v>869</v>
      </c>
      <c r="V3130" s="15">
        <v>3.2730000000000001</v>
      </c>
      <c r="W3130" s="13">
        <v>1</v>
      </c>
      <c r="X3130" s="13">
        <v>0.7</v>
      </c>
      <c r="Y3130" s="15">
        <v>-2.5093000000000001</v>
      </c>
    </row>
    <row r="3131" spans="1:25" x14ac:dyDescent="0.3">
      <c r="A3131" s="16">
        <v>9411</v>
      </c>
      <c r="B3131" s="16" t="s">
        <v>6364</v>
      </c>
      <c r="C3131" s="21">
        <f>1/COUNTIF(B:B,'Store Data - 2017'!$B3131)</f>
        <v>0.5</v>
      </c>
      <c r="D3131" s="17">
        <v>43079</v>
      </c>
      <c r="E3131" s="17">
        <v>43082</v>
      </c>
      <c r="F3131" s="22" t="str">
        <f>TEXT('Store Data - 2017'!$D3131,"mmmm")</f>
        <v>December</v>
      </c>
      <c r="G3131" s="22" t="str">
        <f>TEXT('Store Data - 2017'!$D3131,"dddd")</f>
        <v>Sunday</v>
      </c>
      <c r="H3131" s="16" t="s">
        <v>80</v>
      </c>
      <c r="I3131" s="16" t="s">
        <v>3824</v>
      </c>
      <c r="J3131" s="16" t="s">
        <v>3825</v>
      </c>
      <c r="K3131" s="21">
        <f>1/COUNTIF(J:J,'Store Data - 2017'!$J3131)</f>
        <v>0.14285714285714285</v>
      </c>
      <c r="L3131" s="16" t="s">
        <v>25</v>
      </c>
      <c r="M3131" s="16" t="s">
        <v>26</v>
      </c>
      <c r="N3131" s="16" t="s">
        <v>38</v>
      </c>
      <c r="O3131" s="16" t="s">
        <v>39</v>
      </c>
      <c r="P3131" s="16">
        <v>19143</v>
      </c>
      <c r="Q3131" s="16" t="s">
        <v>40</v>
      </c>
      <c r="R3131" s="16" t="s">
        <v>633</v>
      </c>
      <c r="S3131" s="16" t="s">
        <v>42</v>
      </c>
      <c r="T3131" s="16" t="s">
        <v>87</v>
      </c>
      <c r="U3131" s="16" t="s">
        <v>634</v>
      </c>
      <c r="V3131" s="18">
        <v>87.92</v>
      </c>
      <c r="W3131" s="16">
        <v>5</v>
      </c>
      <c r="X3131" s="16">
        <v>0.2</v>
      </c>
      <c r="Y3131" s="18">
        <v>15.385999999999999</v>
      </c>
    </row>
    <row r="3132" spans="1:25" x14ac:dyDescent="0.3">
      <c r="A3132" s="13">
        <v>9420</v>
      </c>
      <c r="B3132" s="13" t="s">
        <v>6365</v>
      </c>
      <c r="C3132" s="21">
        <f>1/COUNTIF(B:B,'Store Data - 2017'!$B3132)</f>
        <v>0.5</v>
      </c>
      <c r="D3132" s="14">
        <v>43010</v>
      </c>
      <c r="E3132" s="14">
        <v>43012</v>
      </c>
      <c r="F3132" s="22" t="str">
        <f>TEXT('Store Data - 2017'!$D3132,"mmmm")</f>
        <v>October</v>
      </c>
      <c r="G3132" s="22" t="str">
        <f>TEXT('Store Data - 2017'!$D3132,"dddd")</f>
        <v>Monday</v>
      </c>
      <c r="H3132" s="13" t="s">
        <v>35</v>
      </c>
      <c r="I3132" s="13" t="s">
        <v>5283</v>
      </c>
      <c r="J3132" s="13" t="s">
        <v>5284</v>
      </c>
      <c r="K3132" s="21">
        <f>1/COUNTIF(J:J,'Store Data - 2017'!$J3132)</f>
        <v>0.33333333333333331</v>
      </c>
      <c r="L3132" s="13" t="s">
        <v>57</v>
      </c>
      <c r="M3132" s="13" t="s">
        <v>26</v>
      </c>
      <c r="N3132" s="13" t="s">
        <v>49</v>
      </c>
      <c r="O3132" s="13" t="s">
        <v>50</v>
      </c>
      <c r="P3132" s="13">
        <v>77041</v>
      </c>
      <c r="Q3132" s="13" t="s">
        <v>51</v>
      </c>
      <c r="R3132" s="13" t="s">
        <v>3452</v>
      </c>
      <c r="S3132" s="13" t="s">
        <v>31</v>
      </c>
      <c r="T3132" s="13" t="s">
        <v>190</v>
      </c>
      <c r="U3132" s="13" t="s">
        <v>3453</v>
      </c>
      <c r="V3132" s="15">
        <v>15.224</v>
      </c>
      <c r="W3132" s="13">
        <v>2</v>
      </c>
      <c r="X3132" s="13">
        <v>0.8</v>
      </c>
      <c r="Y3132" s="15">
        <v>-38.821199999999997</v>
      </c>
    </row>
    <row r="3133" spans="1:25" x14ac:dyDescent="0.3">
      <c r="A3133" s="16">
        <v>9421</v>
      </c>
      <c r="B3133" s="16" t="s">
        <v>6365</v>
      </c>
      <c r="C3133" s="21">
        <f>1/COUNTIF(B:B,'Store Data - 2017'!$B3133)</f>
        <v>0.5</v>
      </c>
      <c r="D3133" s="17">
        <v>43010</v>
      </c>
      <c r="E3133" s="17">
        <v>43012</v>
      </c>
      <c r="F3133" s="22" t="str">
        <f>TEXT('Store Data - 2017'!$D3133,"mmmm")</f>
        <v>October</v>
      </c>
      <c r="G3133" s="22" t="str">
        <f>TEXT('Store Data - 2017'!$D3133,"dddd")</f>
        <v>Monday</v>
      </c>
      <c r="H3133" s="16" t="s">
        <v>35</v>
      </c>
      <c r="I3133" s="16" t="s">
        <v>5283</v>
      </c>
      <c r="J3133" s="16" t="s">
        <v>5284</v>
      </c>
      <c r="K3133" s="21">
        <f>1/COUNTIF(J:J,'Store Data - 2017'!$J3133)</f>
        <v>0.33333333333333331</v>
      </c>
      <c r="L3133" s="16" t="s">
        <v>57</v>
      </c>
      <c r="M3133" s="16" t="s">
        <v>26</v>
      </c>
      <c r="N3133" s="16" t="s">
        <v>49</v>
      </c>
      <c r="O3133" s="16" t="s">
        <v>50</v>
      </c>
      <c r="P3133" s="16">
        <v>77041</v>
      </c>
      <c r="Q3133" s="16" t="s">
        <v>51</v>
      </c>
      <c r="R3133" s="16" t="s">
        <v>3373</v>
      </c>
      <c r="S3133" s="16" t="s">
        <v>31</v>
      </c>
      <c r="T3133" s="16" t="s">
        <v>190</v>
      </c>
      <c r="U3133" s="16" t="s">
        <v>3374</v>
      </c>
      <c r="V3133" s="18">
        <v>21.984000000000002</v>
      </c>
      <c r="W3133" s="16">
        <v>6</v>
      </c>
      <c r="X3133" s="16">
        <v>0.8</v>
      </c>
      <c r="Y3133" s="18">
        <v>-56.059199999999997</v>
      </c>
    </row>
    <row r="3134" spans="1:25" x14ac:dyDescent="0.3">
      <c r="A3134" s="13">
        <v>9438</v>
      </c>
      <c r="B3134" s="13" t="s">
        <v>6366</v>
      </c>
      <c r="C3134" s="21">
        <f>1/COUNTIF(B:B,'Store Data - 2017'!$B3134)</f>
        <v>1</v>
      </c>
      <c r="D3134" s="14">
        <v>42881</v>
      </c>
      <c r="E3134" s="14">
        <v>42886</v>
      </c>
      <c r="F3134" s="22" t="str">
        <f>TEXT('Store Data - 2017'!$D3134,"mmmm")</f>
        <v>May</v>
      </c>
      <c r="G3134" s="22" t="str">
        <f>TEXT('Store Data - 2017'!$D3134,"dddd")</f>
        <v>Friday</v>
      </c>
      <c r="H3134" s="13" t="s">
        <v>22</v>
      </c>
      <c r="I3134" s="13" t="s">
        <v>3971</v>
      </c>
      <c r="J3134" s="13" t="s">
        <v>3972</v>
      </c>
      <c r="K3134" s="21">
        <f>1/COUNTIF(J:J,'Store Data - 2017'!$J3134)</f>
        <v>0.2</v>
      </c>
      <c r="L3134" s="13" t="s">
        <v>25</v>
      </c>
      <c r="M3134" s="13" t="s">
        <v>26</v>
      </c>
      <c r="N3134" s="13" t="s">
        <v>1951</v>
      </c>
      <c r="O3134" s="13" t="s">
        <v>134</v>
      </c>
      <c r="P3134" s="13">
        <v>92054</v>
      </c>
      <c r="Q3134" s="13" t="s">
        <v>120</v>
      </c>
      <c r="R3134" s="13" t="s">
        <v>2768</v>
      </c>
      <c r="S3134" s="13" t="s">
        <v>31</v>
      </c>
      <c r="T3134" s="13" t="s">
        <v>32</v>
      </c>
      <c r="U3134" s="13" t="s">
        <v>2769</v>
      </c>
      <c r="V3134" s="15">
        <v>12.96</v>
      </c>
      <c r="W3134" s="13">
        <v>2</v>
      </c>
      <c r="X3134" s="13">
        <v>0</v>
      </c>
      <c r="Y3134" s="15">
        <v>6.2207999999999997</v>
      </c>
    </row>
    <row r="3135" spans="1:25" x14ac:dyDescent="0.3">
      <c r="A3135" s="16">
        <v>9439</v>
      </c>
      <c r="B3135" s="16" t="s">
        <v>6367</v>
      </c>
      <c r="C3135" s="21">
        <f>1/COUNTIF(B:B,'Store Data - 2017'!$B3135)</f>
        <v>1</v>
      </c>
      <c r="D3135" s="17">
        <v>42947</v>
      </c>
      <c r="E3135" s="17">
        <v>42952</v>
      </c>
      <c r="F3135" s="22" t="str">
        <f>TEXT('Store Data - 2017'!$D3135,"mmmm")</f>
        <v>July</v>
      </c>
      <c r="G3135" s="22" t="str">
        <f>TEXT('Store Data - 2017'!$D3135,"dddd")</f>
        <v>Monday</v>
      </c>
      <c r="H3135" s="16" t="s">
        <v>22</v>
      </c>
      <c r="I3135" s="16" t="s">
        <v>6368</v>
      </c>
      <c r="J3135" s="16" t="s">
        <v>6369</v>
      </c>
      <c r="K3135" s="21">
        <f>1/COUNTIF(J:J,'Store Data - 2017'!$J3135)</f>
        <v>1</v>
      </c>
      <c r="L3135" s="16" t="s">
        <v>25</v>
      </c>
      <c r="M3135" s="16" t="s">
        <v>26</v>
      </c>
      <c r="N3135" s="16" t="s">
        <v>38</v>
      </c>
      <c r="O3135" s="16" t="s">
        <v>39</v>
      </c>
      <c r="P3135" s="16">
        <v>19134</v>
      </c>
      <c r="Q3135" s="16" t="s">
        <v>40</v>
      </c>
      <c r="R3135" s="16" t="s">
        <v>6370</v>
      </c>
      <c r="S3135" s="16" t="s">
        <v>61</v>
      </c>
      <c r="T3135" s="16" t="s">
        <v>62</v>
      </c>
      <c r="U3135" s="16" t="s">
        <v>6371</v>
      </c>
      <c r="V3135" s="18">
        <v>285.57600000000002</v>
      </c>
      <c r="W3135" s="16">
        <v>4</v>
      </c>
      <c r="X3135" s="16">
        <v>0.4</v>
      </c>
      <c r="Y3135" s="18">
        <v>-57.115200000000002</v>
      </c>
    </row>
    <row r="3136" spans="1:25" x14ac:dyDescent="0.3">
      <c r="A3136" s="13">
        <v>9443</v>
      </c>
      <c r="B3136" s="13" t="s">
        <v>6372</v>
      </c>
      <c r="C3136" s="21">
        <f>1/COUNTIF(B:B,'Store Data - 2017'!$B3136)</f>
        <v>0.5</v>
      </c>
      <c r="D3136" s="14">
        <v>42832</v>
      </c>
      <c r="E3136" s="14">
        <v>42836</v>
      </c>
      <c r="F3136" s="22" t="str">
        <f>TEXT('Store Data - 2017'!$D3136,"mmmm")</f>
        <v>April</v>
      </c>
      <c r="G3136" s="22" t="str">
        <f>TEXT('Store Data - 2017'!$D3136,"dddd")</f>
        <v>Friday</v>
      </c>
      <c r="H3136" s="13" t="s">
        <v>22</v>
      </c>
      <c r="I3136" s="13" t="s">
        <v>1147</v>
      </c>
      <c r="J3136" s="13" t="s">
        <v>1148</v>
      </c>
      <c r="K3136" s="21">
        <f>1/COUNTIF(J:J,'Store Data - 2017'!$J3136)</f>
        <v>9.0909090909090912E-2</v>
      </c>
      <c r="L3136" s="13" t="s">
        <v>48</v>
      </c>
      <c r="M3136" s="13" t="s">
        <v>26</v>
      </c>
      <c r="N3136" s="13" t="s">
        <v>584</v>
      </c>
      <c r="O3136" s="13" t="s">
        <v>68</v>
      </c>
      <c r="P3136" s="13">
        <v>32216</v>
      </c>
      <c r="Q3136" s="13" t="s">
        <v>29</v>
      </c>
      <c r="R3136" s="13" t="s">
        <v>6373</v>
      </c>
      <c r="S3136" s="13" t="s">
        <v>31</v>
      </c>
      <c r="T3136" s="13" t="s">
        <v>146</v>
      </c>
      <c r="U3136" s="13" t="s">
        <v>6374</v>
      </c>
      <c r="V3136" s="15">
        <v>16.256</v>
      </c>
      <c r="W3136" s="13">
        <v>2</v>
      </c>
      <c r="X3136" s="13">
        <v>0.2</v>
      </c>
      <c r="Y3136" s="15">
        <v>1.2192000000000001</v>
      </c>
    </row>
    <row r="3137" spans="1:25" x14ac:dyDescent="0.3">
      <c r="A3137" s="16">
        <v>9444</v>
      </c>
      <c r="B3137" s="16" t="s">
        <v>6372</v>
      </c>
      <c r="C3137" s="21">
        <f>1/COUNTIF(B:B,'Store Data - 2017'!$B3137)</f>
        <v>0.5</v>
      </c>
      <c r="D3137" s="17">
        <v>42832</v>
      </c>
      <c r="E3137" s="17">
        <v>42836</v>
      </c>
      <c r="F3137" s="22" t="str">
        <f>TEXT('Store Data - 2017'!$D3137,"mmmm")</f>
        <v>April</v>
      </c>
      <c r="G3137" s="22" t="str">
        <f>TEXT('Store Data - 2017'!$D3137,"dddd")</f>
        <v>Friday</v>
      </c>
      <c r="H3137" s="16" t="s">
        <v>22</v>
      </c>
      <c r="I3137" s="16" t="s">
        <v>1147</v>
      </c>
      <c r="J3137" s="16" t="s">
        <v>1148</v>
      </c>
      <c r="K3137" s="21">
        <f>1/COUNTIF(J:J,'Store Data - 2017'!$J3137)</f>
        <v>9.0909090909090912E-2</v>
      </c>
      <c r="L3137" s="16" t="s">
        <v>48</v>
      </c>
      <c r="M3137" s="16" t="s">
        <v>26</v>
      </c>
      <c r="N3137" s="16" t="s">
        <v>584</v>
      </c>
      <c r="O3137" s="16" t="s">
        <v>68</v>
      </c>
      <c r="P3137" s="16">
        <v>32216</v>
      </c>
      <c r="Q3137" s="16" t="s">
        <v>29</v>
      </c>
      <c r="R3137" s="16" t="s">
        <v>2479</v>
      </c>
      <c r="S3137" s="16" t="s">
        <v>61</v>
      </c>
      <c r="T3137" s="16" t="s">
        <v>62</v>
      </c>
      <c r="U3137" s="16" t="s">
        <v>2480</v>
      </c>
      <c r="V3137" s="18">
        <v>219.184</v>
      </c>
      <c r="W3137" s="16">
        <v>2</v>
      </c>
      <c r="X3137" s="16">
        <v>0.2</v>
      </c>
      <c r="Y3137" s="18">
        <v>19.178599999999999</v>
      </c>
    </row>
    <row r="3138" spans="1:25" x14ac:dyDescent="0.3">
      <c r="A3138" s="13">
        <v>9448</v>
      </c>
      <c r="B3138" s="13" t="s">
        <v>6375</v>
      </c>
      <c r="C3138" s="21">
        <f>1/COUNTIF(B:B,'Store Data - 2017'!$B3138)</f>
        <v>1</v>
      </c>
      <c r="D3138" s="14">
        <v>42882</v>
      </c>
      <c r="E3138" s="14">
        <v>42889</v>
      </c>
      <c r="F3138" s="22" t="str">
        <f>TEXT('Store Data - 2017'!$D3138,"mmmm")</f>
        <v>May</v>
      </c>
      <c r="G3138" s="22" t="str">
        <f>TEXT('Store Data - 2017'!$D3138,"dddd")</f>
        <v>Saturday</v>
      </c>
      <c r="H3138" s="13" t="s">
        <v>22</v>
      </c>
      <c r="I3138" s="13" t="s">
        <v>6376</v>
      </c>
      <c r="J3138" s="13" t="s">
        <v>6377</v>
      </c>
      <c r="K3138" s="21">
        <f>1/COUNTIF(J:J,'Store Data - 2017'!$J3138)</f>
        <v>1</v>
      </c>
      <c r="L3138" s="13" t="s">
        <v>25</v>
      </c>
      <c r="M3138" s="13" t="s">
        <v>26</v>
      </c>
      <c r="N3138" s="13" t="s">
        <v>2055</v>
      </c>
      <c r="O3138" s="13" t="s">
        <v>1846</v>
      </c>
      <c r="P3138" s="13">
        <v>74133</v>
      </c>
      <c r="Q3138" s="13" t="s">
        <v>51</v>
      </c>
      <c r="R3138" s="13" t="s">
        <v>6378</v>
      </c>
      <c r="S3138" s="13" t="s">
        <v>42</v>
      </c>
      <c r="T3138" s="13" t="s">
        <v>87</v>
      </c>
      <c r="U3138" s="13" t="s">
        <v>6379</v>
      </c>
      <c r="V3138" s="15">
        <v>477.3</v>
      </c>
      <c r="W3138" s="13">
        <v>5</v>
      </c>
      <c r="X3138" s="13">
        <v>0</v>
      </c>
      <c r="Y3138" s="15">
        <v>138.417</v>
      </c>
    </row>
    <row r="3139" spans="1:25" x14ac:dyDescent="0.3">
      <c r="A3139" s="16">
        <v>9451</v>
      </c>
      <c r="B3139" s="16" t="s">
        <v>6380</v>
      </c>
      <c r="C3139" s="21">
        <f>1/COUNTIF(B:B,'Store Data - 2017'!$B3139)</f>
        <v>1</v>
      </c>
      <c r="D3139" s="17">
        <v>42889</v>
      </c>
      <c r="E3139" s="17">
        <v>42893</v>
      </c>
      <c r="F3139" s="22" t="str">
        <f>TEXT('Store Data - 2017'!$D3139,"mmmm")</f>
        <v>June</v>
      </c>
      <c r="G3139" s="22" t="str">
        <f>TEXT('Store Data - 2017'!$D3139,"dddd")</f>
        <v>Saturday</v>
      </c>
      <c r="H3139" s="16" t="s">
        <v>22</v>
      </c>
      <c r="I3139" s="16" t="s">
        <v>672</v>
      </c>
      <c r="J3139" s="16" t="s">
        <v>673</v>
      </c>
      <c r="K3139" s="21">
        <f>1/COUNTIF(J:J,'Store Data - 2017'!$J3139)</f>
        <v>0.125</v>
      </c>
      <c r="L3139" s="16" t="s">
        <v>48</v>
      </c>
      <c r="M3139" s="16" t="s">
        <v>26</v>
      </c>
      <c r="N3139" s="16" t="s">
        <v>1898</v>
      </c>
      <c r="O3139" s="16" t="s">
        <v>433</v>
      </c>
      <c r="P3139" s="16">
        <v>99207</v>
      </c>
      <c r="Q3139" s="16" t="s">
        <v>120</v>
      </c>
      <c r="R3139" s="16" t="s">
        <v>3376</v>
      </c>
      <c r="S3139" s="16" t="s">
        <v>31</v>
      </c>
      <c r="T3139" s="16" t="s">
        <v>70</v>
      </c>
      <c r="U3139" s="16" t="s">
        <v>3377</v>
      </c>
      <c r="V3139" s="18">
        <v>136.26</v>
      </c>
      <c r="W3139" s="16">
        <v>9</v>
      </c>
      <c r="X3139" s="16">
        <v>0</v>
      </c>
      <c r="Y3139" s="18">
        <v>5.4504000000000001</v>
      </c>
    </row>
    <row r="3140" spans="1:25" x14ac:dyDescent="0.3">
      <c r="A3140" s="13">
        <v>9457</v>
      </c>
      <c r="B3140" s="13" t="s">
        <v>6381</v>
      </c>
      <c r="C3140" s="21">
        <f>1/COUNTIF(B:B,'Store Data - 2017'!$B3140)</f>
        <v>0.5</v>
      </c>
      <c r="D3140" s="14">
        <v>42882</v>
      </c>
      <c r="E3140" s="14">
        <v>42889</v>
      </c>
      <c r="F3140" s="22" t="str">
        <f>TEXT('Store Data - 2017'!$D3140,"mmmm")</f>
        <v>May</v>
      </c>
      <c r="G3140" s="22" t="str">
        <f>TEXT('Store Data - 2017'!$D3140,"dddd")</f>
        <v>Saturday</v>
      </c>
      <c r="H3140" s="13" t="s">
        <v>22</v>
      </c>
      <c r="I3140" s="13" t="s">
        <v>1110</v>
      </c>
      <c r="J3140" s="13" t="s">
        <v>1111</v>
      </c>
      <c r="K3140" s="21">
        <f>1/COUNTIF(J:J,'Store Data - 2017'!$J3140)</f>
        <v>0.2</v>
      </c>
      <c r="L3140" s="13" t="s">
        <v>57</v>
      </c>
      <c r="M3140" s="13" t="s">
        <v>26</v>
      </c>
      <c r="N3140" s="13" t="s">
        <v>3556</v>
      </c>
      <c r="O3140" s="13" t="s">
        <v>28</v>
      </c>
      <c r="P3140" s="13">
        <v>27405</v>
      </c>
      <c r="Q3140" s="13" t="s">
        <v>29</v>
      </c>
      <c r="R3140" s="13" t="s">
        <v>6382</v>
      </c>
      <c r="S3140" s="13" t="s">
        <v>61</v>
      </c>
      <c r="T3140" s="13" t="s">
        <v>110</v>
      </c>
      <c r="U3140" s="13" t="s">
        <v>6383</v>
      </c>
      <c r="V3140" s="15">
        <v>27.192</v>
      </c>
      <c r="W3140" s="13">
        <v>3</v>
      </c>
      <c r="X3140" s="13">
        <v>0.2</v>
      </c>
      <c r="Y3140" s="15">
        <v>0.33989999999999998</v>
      </c>
    </row>
    <row r="3141" spans="1:25" x14ac:dyDescent="0.3">
      <c r="A3141" s="16">
        <v>9458</v>
      </c>
      <c r="B3141" s="16" t="s">
        <v>6381</v>
      </c>
      <c r="C3141" s="21">
        <f>1/COUNTIF(B:B,'Store Data - 2017'!$B3141)</f>
        <v>0.5</v>
      </c>
      <c r="D3141" s="17">
        <v>42882</v>
      </c>
      <c r="E3141" s="17">
        <v>42889</v>
      </c>
      <c r="F3141" s="22" t="str">
        <f>TEXT('Store Data - 2017'!$D3141,"mmmm")</f>
        <v>May</v>
      </c>
      <c r="G3141" s="22" t="str">
        <f>TEXT('Store Data - 2017'!$D3141,"dddd")</f>
        <v>Saturday</v>
      </c>
      <c r="H3141" s="16" t="s">
        <v>22</v>
      </c>
      <c r="I3141" s="16" t="s">
        <v>1110</v>
      </c>
      <c r="J3141" s="16" t="s">
        <v>1111</v>
      </c>
      <c r="K3141" s="21">
        <f>1/COUNTIF(J:J,'Store Data - 2017'!$J3141)</f>
        <v>0.2</v>
      </c>
      <c r="L3141" s="16" t="s">
        <v>57</v>
      </c>
      <c r="M3141" s="16" t="s">
        <v>26</v>
      </c>
      <c r="N3141" s="16" t="s">
        <v>3556</v>
      </c>
      <c r="O3141" s="16" t="s">
        <v>28</v>
      </c>
      <c r="P3141" s="16">
        <v>27405</v>
      </c>
      <c r="Q3141" s="16" t="s">
        <v>29</v>
      </c>
      <c r="R3141" s="16" t="s">
        <v>3696</v>
      </c>
      <c r="S3141" s="16" t="s">
        <v>31</v>
      </c>
      <c r="T3141" s="16" t="s">
        <v>84</v>
      </c>
      <c r="U3141" s="16" t="s">
        <v>3697</v>
      </c>
      <c r="V3141" s="18">
        <v>12.06</v>
      </c>
      <c r="W3141" s="16">
        <v>5</v>
      </c>
      <c r="X3141" s="16">
        <v>0.7</v>
      </c>
      <c r="Y3141" s="18">
        <v>-10.050000000000001</v>
      </c>
    </row>
    <row r="3142" spans="1:25" x14ac:dyDescent="0.3">
      <c r="A3142" s="13">
        <v>9463</v>
      </c>
      <c r="B3142" s="13" t="s">
        <v>6384</v>
      </c>
      <c r="C3142" s="21">
        <f>1/COUNTIF(B:B,'Store Data - 2017'!$B3142)</f>
        <v>1</v>
      </c>
      <c r="D3142" s="14">
        <v>43064</v>
      </c>
      <c r="E3142" s="14">
        <v>43069</v>
      </c>
      <c r="F3142" s="22" t="str">
        <f>TEXT('Store Data - 2017'!$D3142,"mmmm")</f>
        <v>November</v>
      </c>
      <c r="G3142" s="22" t="str">
        <f>TEXT('Store Data - 2017'!$D3142,"dddd")</f>
        <v>Saturday</v>
      </c>
      <c r="H3142" s="13" t="s">
        <v>35</v>
      </c>
      <c r="I3142" s="13" t="s">
        <v>6385</v>
      </c>
      <c r="J3142" s="13" t="s">
        <v>6386</v>
      </c>
      <c r="K3142" s="21">
        <f>1/COUNTIF(J:J,'Store Data - 2017'!$J3142)</f>
        <v>1</v>
      </c>
      <c r="L3142" s="13" t="s">
        <v>57</v>
      </c>
      <c r="M3142" s="13" t="s">
        <v>26</v>
      </c>
      <c r="N3142" s="13" t="s">
        <v>1327</v>
      </c>
      <c r="O3142" s="13" t="s">
        <v>446</v>
      </c>
      <c r="P3142" s="13">
        <v>40214</v>
      </c>
      <c r="Q3142" s="13" t="s">
        <v>29</v>
      </c>
      <c r="R3142" s="13" t="s">
        <v>5060</v>
      </c>
      <c r="S3142" s="13" t="s">
        <v>42</v>
      </c>
      <c r="T3142" s="13" t="s">
        <v>43</v>
      </c>
      <c r="U3142" s="13" t="s">
        <v>5061</v>
      </c>
      <c r="V3142" s="15">
        <v>701.96</v>
      </c>
      <c r="W3142" s="13">
        <v>2</v>
      </c>
      <c r="X3142" s="13">
        <v>0</v>
      </c>
      <c r="Y3142" s="15">
        <v>168.47040000000001</v>
      </c>
    </row>
    <row r="3143" spans="1:25" x14ac:dyDescent="0.3">
      <c r="A3143" s="16">
        <v>9467</v>
      </c>
      <c r="B3143" s="16" t="s">
        <v>6387</v>
      </c>
      <c r="C3143" s="21">
        <f>1/COUNTIF(B:B,'Store Data - 2017'!$B3143)</f>
        <v>0.125</v>
      </c>
      <c r="D3143" s="17">
        <v>43044</v>
      </c>
      <c r="E3143" s="17">
        <v>43049</v>
      </c>
      <c r="F3143" s="22" t="str">
        <f>TEXT('Store Data - 2017'!$D3143,"mmmm")</f>
        <v>November</v>
      </c>
      <c r="G3143" s="22" t="str">
        <f>TEXT('Store Data - 2017'!$D3143,"dddd")</f>
        <v>Sunday</v>
      </c>
      <c r="H3143" s="16" t="s">
        <v>35</v>
      </c>
      <c r="I3143" s="16" t="s">
        <v>1708</v>
      </c>
      <c r="J3143" s="16" t="s">
        <v>1709</v>
      </c>
      <c r="K3143" s="21">
        <f>1/COUNTIF(J:J,'Store Data - 2017'!$J3143)</f>
        <v>7.6923076923076927E-2</v>
      </c>
      <c r="L3143" s="16" t="s">
        <v>25</v>
      </c>
      <c r="M3143" s="16" t="s">
        <v>26</v>
      </c>
      <c r="N3143" s="16" t="s">
        <v>126</v>
      </c>
      <c r="O3143" s="16" t="s">
        <v>127</v>
      </c>
      <c r="P3143" s="16">
        <v>10024</v>
      </c>
      <c r="Q3143" s="16" t="s">
        <v>40</v>
      </c>
      <c r="R3143" s="16" t="s">
        <v>2217</v>
      </c>
      <c r="S3143" s="16" t="s">
        <v>31</v>
      </c>
      <c r="T3143" s="16" t="s">
        <v>84</v>
      </c>
      <c r="U3143" s="16" t="s">
        <v>2218</v>
      </c>
      <c r="V3143" s="18">
        <v>164.68799999999999</v>
      </c>
      <c r="W3143" s="16">
        <v>6</v>
      </c>
      <c r="X3143" s="16">
        <v>0.2</v>
      </c>
      <c r="Y3143" s="18">
        <v>55.5822</v>
      </c>
    </row>
    <row r="3144" spans="1:25" x14ac:dyDescent="0.3">
      <c r="A3144" s="13">
        <v>9468</v>
      </c>
      <c r="B3144" s="13" t="s">
        <v>6387</v>
      </c>
      <c r="C3144" s="21">
        <f>1/COUNTIF(B:B,'Store Data - 2017'!$B3144)</f>
        <v>0.125</v>
      </c>
      <c r="D3144" s="14">
        <v>43044</v>
      </c>
      <c r="E3144" s="14">
        <v>43049</v>
      </c>
      <c r="F3144" s="22" t="str">
        <f>TEXT('Store Data - 2017'!$D3144,"mmmm")</f>
        <v>November</v>
      </c>
      <c r="G3144" s="22" t="str">
        <f>TEXT('Store Data - 2017'!$D3144,"dddd")</f>
        <v>Sunday</v>
      </c>
      <c r="H3144" s="13" t="s">
        <v>35</v>
      </c>
      <c r="I3144" s="13" t="s">
        <v>1708</v>
      </c>
      <c r="J3144" s="13" t="s">
        <v>1709</v>
      </c>
      <c r="K3144" s="21">
        <f>1/COUNTIF(J:J,'Store Data - 2017'!$J3144)</f>
        <v>7.6923076923076927E-2</v>
      </c>
      <c r="L3144" s="13" t="s">
        <v>25</v>
      </c>
      <c r="M3144" s="13" t="s">
        <v>26</v>
      </c>
      <c r="N3144" s="13" t="s">
        <v>126</v>
      </c>
      <c r="O3144" s="13" t="s">
        <v>127</v>
      </c>
      <c r="P3144" s="13">
        <v>10024</v>
      </c>
      <c r="Q3144" s="13" t="s">
        <v>40</v>
      </c>
      <c r="R3144" s="13" t="s">
        <v>5934</v>
      </c>
      <c r="S3144" s="13" t="s">
        <v>42</v>
      </c>
      <c r="T3144" s="13" t="s">
        <v>251</v>
      </c>
      <c r="U3144" s="13" t="s">
        <v>5935</v>
      </c>
      <c r="V3144" s="15">
        <v>166.5</v>
      </c>
      <c r="W3144" s="13">
        <v>2</v>
      </c>
      <c r="X3144" s="13">
        <v>0.4</v>
      </c>
      <c r="Y3144" s="15">
        <v>-66.599999999999994</v>
      </c>
    </row>
    <row r="3145" spans="1:25" x14ac:dyDescent="0.3">
      <c r="A3145" s="16">
        <v>9469</v>
      </c>
      <c r="B3145" s="16" t="s">
        <v>6387</v>
      </c>
      <c r="C3145" s="21">
        <f>1/COUNTIF(B:B,'Store Data - 2017'!$B3145)</f>
        <v>0.125</v>
      </c>
      <c r="D3145" s="17">
        <v>43044</v>
      </c>
      <c r="E3145" s="17">
        <v>43049</v>
      </c>
      <c r="F3145" s="22" t="str">
        <f>TEXT('Store Data - 2017'!$D3145,"mmmm")</f>
        <v>November</v>
      </c>
      <c r="G3145" s="22" t="str">
        <f>TEXT('Store Data - 2017'!$D3145,"dddd")</f>
        <v>Sunday</v>
      </c>
      <c r="H3145" s="16" t="s">
        <v>35</v>
      </c>
      <c r="I3145" s="16" t="s">
        <v>1708</v>
      </c>
      <c r="J3145" s="16" t="s">
        <v>1709</v>
      </c>
      <c r="K3145" s="21">
        <f>1/COUNTIF(J:J,'Store Data - 2017'!$J3145)</f>
        <v>7.6923076923076927E-2</v>
      </c>
      <c r="L3145" s="16" t="s">
        <v>25</v>
      </c>
      <c r="M3145" s="16" t="s">
        <v>26</v>
      </c>
      <c r="N3145" s="16" t="s">
        <v>126</v>
      </c>
      <c r="O3145" s="16" t="s">
        <v>127</v>
      </c>
      <c r="P3145" s="16">
        <v>10024</v>
      </c>
      <c r="Q3145" s="16" t="s">
        <v>40</v>
      </c>
      <c r="R3145" s="16" t="s">
        <v>6388</v>
      </c>
      <c r="S3145" s="16" t="s">
        <v>31</v>
      </c>
      <c r="T3145" s="16" t="s">
        <v>32</v>
      </c>
      <c r="U3145" s="16" t="s">
        <v>6389</v>
      </c>
      <c r="V3145" s="18">
        <v>12.96</v>
      </c>
      <c r="W3145" s="16">
        <v>2</v>
      </c>
      <c r="X3145" s="16">
        <v>0</v>
      </c>
      <c r="Y3145" s="18">
        <v>6.2207999999999997</v>
      </c>
    </row>
    <row r="3146" spans="1:25" x14ac:dyDescent="0.3">
      <c r="A3146" s="13">
        <v>9470</v>
      </c>
      <c r="B3146" s="13" t="s">
        <v>6387</v>
      </c>
      <c r="C3146" s="21">
        <f>1/COUNTIF(B:B,'Store Data - 2017'!$B3146)</f>
        <v>0.125</v>
      </c>
      <c r="D3146" s="14">
        <v>43044</v>
      </c>
      <c r="E3146" s="14">
        <v>43049</v>
      </c>
      <c r="F3146" s="22" t="str">
        <f>TEXT('Store Data - 2017'!$D3146,"mmmm")</f>
        <v>November</v>
      </c>
      <c r="G3146" s="22" t="str">
        <f>TEXT('Store Data - 2017'!$D3146,"dddd")</f>
        <v>Sunday</v>
      </c>
      <c r="H3146" s="13" t="s">
        <v>35</v>
      </c>
      <c r="I3146" s="13" t="s">
        <v>1708</v>
      </c>
      <c r="J3146" s="13" t="s">
        <v>1709</v>
      </c>
      <c r="K3146" s="21">
        <f>1/COUNTIF(J:J,'Store Data - 2017'!$J3146)</f>
        <v>7.6923076923076927E-2</v>
      </c>
      <c r="L3146" s="13" t="s">
        <v>25</v>
      </c>
      <c r="M3146" s="13" t="s">
        <v>26</v>
      </c>
      <c r="N3146" s="13" t="s">
        <v>126</v>
      </c>
      <c r="O3146" s="13" t="s">
        <v>127</v>
      </c>
      <c r="P3146" s="13">
        <v>10024</v>
      </c>
      <c r="Q3146" s="13" t="s">
        <v>40</v>
      </c>
      <c r="R3146" s="13" t="s">
        <v>1980</v>
      </c>
      <c r="S3146" s="13" t="s">
        <v>31</v>
      </c>
      <c r="T3146" s="13" t="s">
        <v>32</v>
      </c>
      <c r="U3146" s="13" t="s">
        <v>1981</v>
      </c>
      <c r="V3146" s="15">
        <v>110.96</v>
      </c>
      <c r="W3146" s="13">
        <v>2</v>
      </c>
      <c r="X3146" s="13">
        <v>0</v>
      </c>
      <c r="Y3146" s="15">
        <v>53.260800000000003</v>
      </c>
    </row>
    <row r="3147" spans="1:25" x14ac:dyDescent="0.3">
      <c r="A3147" s="16">
        <v>9471</v>
      </c>
      <c r="B3147" s="16" t="s">
        <v>6387</v>
      </c>
      <c r="C3147" s="21">
        <f>1/COUNTIF(B:B,'Store Data - 2017'!$B3147)</f>
        <v>0.125</v>
      </c>
      <c r="D3147" s="17">
        <v>43044</v>
      </c>
      <c r="E3147" s="17">
        <v>43049</v>
      </c>
      <c r="F3147" s="22" t="str">
        <f>TEXT('Store Data - 2017'!$D3147,"mmmm")</f>
        <v>November</v>
      </c>
      <c r="G3147" s="22" t="str">
        <f>TEXT('Store Data - 2017'!$D3147,"dddd")</f>
        <v>Sunday</v>
      </c>
      <c r="H3147" s="16" t="s">
        <v>35</v>
      </c>
      <c r="I3147" s="16" t="s">
        <v>1708</v>
      </c>
      <c r="J3147" s="16" t="s">
        <v>1709</v>
      </c>
      <c r="K3147" s="21">
        <f>1/COUNTIF(J:J,'Store Data - 2017'!$J3147)</f>
        <v>7.6923076923076927E-2</v>
      </c>
      <c r="L3147" s="16" t="s">
        <v>25</v>
      </c>
      <c r="M3147" s="16" t="s">
        <v>26</v>
      </c>
      <c r="N3147" s="16" t="s">
        <v>126</v>
      </c>
      <c r="O3147" s="16" t="s">
        <v>127</v>
      </c>
      <c r="P3147" s="16">
        <v>10024</v>
      </c>
      <c r="Q3147" s="16" t="s">
        <v>40</v>
      </c>
      <c r="R3147" s="16" t="s">
        <v>5046</v>
      </c>
      <c r="S3147" s="16" t="s">
        <v>61</v>
      </c>
      <c r="T3147" s="16" t="s">
        <v>62</v>
      </c>
      <c r="U3147" s="16" t="s">
        <v>5047</v>
      </c>
      <c r="V3147" s="18">
        <v>99.98</v>
      </c>
      <c r="W3147" s="16">
        <v>2</v>
      </c>
      <c r="X3147" s="16">
        <v>0</v>
      </c>
      <c r="Y3147" s="18">
        <v>3.9992000000000001</v>
      </c>
    </row>
    <row r="3148" spans="1:25" x14ac:dyDescent="0.3">
      <c r="A3148" s="13">
        <v>9472</v>
      </c>
      <c r="B3148" s="13" t="s">
        <v>6387</v>
      </c>
      <c r="C3148" s="21">
        <f>1/COUNTIF(B:B,'Store Data - 2017'!$B3148)</f>
        <v>0.125</v>
      </c>
      <c r="D3148" s="14">
        <v>43044</v>
      </c>
      <c r="E3148" s="14">
        <v>43049</v>
      </c>
      <c r="F3148" s="22" t="str">
        <f>TEXT('Store Data - 2017'!$D3148,"mmmm")</f>
        <v>November</v>
      </c>
      <c r="G3148" s="22" t="str">
        <f>TEXT('Store Data - 2017'!$D3148,"dddd")</f>
        <v>Sunday</v>
      </c>
      <c r="H3148" s="13" t="s">
        <v>35</v>
      </c>
      <c r="I3148" s="13" t="s">
        <v>1708</v>
      </c>
      <c r="J3148" s="13" t="s">
        <v>1709</v>
      </c>
      <c r="K3148" s="21">
        <f>1/COUNTIF(J:J,'Store Data - 2017'!$J3148)</f>
        <v>7.6923076923076927E-2</v>
      </c>
      <c r="L3148" s="13" t="s">
        <v>25</v>
      </c>
      <c r="M3148" s="13" t="s">
        <v>26</v>
      </c>
      <c r="N3148" s="13" t="s">
        <v>126</v>
      </c>
      <c r="O3148" s="13" t="s">
        <v>127</v>
      </c>
      <c r="P3148" s="13">
        <v>10024</v>
      </c>
      <c r="Q3148" s="13" t="s">
        <v>40</v>
      </c>
      <c r="R3148" s="13" t="s">
        <v>6390</v>
      </c>
      <c r="S3148" s="13" t="s">
        <v>31</v>
      </c>
      <c r="T3148" s="13" t="s">
        <v>84</v>
      </c>
      <c r="U3148" s="13" t="s">
        <v>6391</v>
      </c>
      <c r="V3148" s="15">
        <v>11.423999999999999</v>
      </c>
      <c r="W3148" s="13">
        <v>1</v>
      </c>
      <c r="X3148" s="13">
        <v>0.2</v>
      </c>
      <c r="Y3148" s="15">
        <v>3.7128000000000001</v>
      </c>
    </row>
    <row r="3149" spans="1:25" x14ac:dyDescent="0.3">
      <c r="A3149" s="16">
        <v>9473</v>
      </c>
      <c r="B3149" s="16" t="s">
        <v>6387</v>
      </c>
      <c r="C3149" s="21">
        <f>1/COUNTIF(B:B,'Store Data - 2017'!$B3149)</f>
        <v>0.125</v>
      </c>
      <c r="D3149" s="17">
        <v>43044</v>
      </c>
      <c r="E3149" s="17">
        <v>43049</v>
      </c>
      <c r="F3149" s="22" t="str">
        <f>TEXT('Store Data - 2017'!$D3149,"mmmm")</f>
        <v>November</v>
      </c>
      <c r="G3149" s="22" t="str">
        <f>TEXT('Store Data - 2017'!$D3149,"dddd")</f>
        <v>Sunday</v>
      </c>
      <c r="H3149" s="16" t="s">
        <v>35</v>
      </c>
      <c r="I3149" s="16" t="s">
        <v>1708</v>
      </c>
      <c r="J3149" s="16" t="s">
        <v>1709</v>
      </c>
      <c r="K3149" s="21">
        <f>1/COUNTIF(J:J,'Store Data - 2017'!$J3149)</f>
        <v>7.6923076923076927E-2</v>
      </c>
      <c r="L3149" s="16" t="s">
        <v>25</v>
      </c>
      <c r="M3149" s="16" t="s">
        <v>26</v>
      </c>
      <c r="N3149" s="16" t="s">
        <v>126</v>
      </c>
      <c r="O3149" s="16" t="s">
        <v>127</v>
      </c>
      <c r="P3149" s="16">
        <v>10024</v>
      </c>
      <c r="Q3149" s="16" t="s">
        <v>40</v>
      </c>
      <c r="R3149" s="16" t="s">
        <v>2910</v>
      </c>
      <c r="S3149" s="16" t="s">
        <v>42</v>
      </c>
      <c r="T3149" s="16" t="s">
        <v>43</v>
      </c>
      <c r="U3149" s="16" t="s">
        <v>2911</v>
      </c>
      <c r="V3149" s="18">
        <v>128.124</v>
      </c>
      <c r="W3149" s="16">
        <v>2</v>
      </c>
      <c r="X3149" s="16">
        <v>0.1</v>
      </c>
      <c r="Y3149" s="18">
        <v>24.2012</v>
      </c>
    </row>
    <row r="3150" spans="1:25" x14ac:dyDescent="0.3">
      <c r="A3150" s="13">
        <v>9474</v>
      </c>
      <c r="B3150" s="13" t="s">
        <v>6387</v>
      </c>
      <c r="C3150" s="21">
        <f>1/COUNTIF(B:B,'Store Data - 2017'!$B3150)</f>
        <v>0.125</v>
      </c>
      <c r="D3150" s="14">
        <v>43044</v>
      </c>
      <c r="E3150" s="14">
        <v>43049</v>
      </c>
      <c r="F3150" s="22" t="str">
        <f>TEXT('Store Data - 2017'!$D3150,"mmmm")</f>
        <v>November</v>
      </c>
      <c r="G3150" s="22" t="str">
        <f>TEXT('Store Data - 2017'!$D3150,"dddd")</f>
        <v>Sunday</v>
      </c>
      <c r="H3150" s="13" t="s">
        <v>35</v>
      </c>
      <c r="I3150" s="13" t="s">
        <v>1708</v>
      </c>
      <c r="J3150" s="13" t="s">
        <v>1709</v>
      </c>
      <c r="K3150" s="21">
        <f>1/COUNTIF(J:J,'Store Data - 2017'!$J3150)</f>
        <v>7.6923076923076927E-2</v>
      </c>
      <c r="L3150" s="13" t="s">
        <v>25</v>
      </c>
      <c r="M3150" s="13" t="s">
        <v>26</v>
      </c>
      <c r="N3150" s="13" t="s">
        <v>126</v>
      </c>
      <c r="O3150" s="13" t="s">
        <v>127</v>
      </c>
      <c r="P3150" s="13">
        <v>10024</v>
      </c>
      <c r="Q3150" s="13" t="s">
        <v>40</v>
      </c>
      <c r="R3150" s="13" t="s">
        <v>4742</v>
      </c>
      <c r="S3150" s="13" t="s">
        <v>42</v>
      </c>
      <c r="T3150" s="13" t="s">
        <v>87</v>
      </c>
      <c r="U3150" s="13" t="s">
        <v>4743</v>
      </c>
      <c r="V3150" s="15">
        <v>101.4</v>
      </c>
      <c r="W3150" s="13">
        <v>5</v>
      </c>
      <c r="X3150" s="13">
        <v>0</v>
      </c>
      <c r="Y3150" s="15">
        <v>38.531999999999996</v>
      </c>
    </row>
    <row r="3151" spans="1:25" x14ac:dyDescent="0.3">
      <c r="A3151" s="16">
        <v>9482</v>
      </c>
      <c r="B3151" s="16" t="s">
        <v>6392</v>
      </c>
      <c r="C3151" s="21">
        <f>1/COUNTIF(B:B,'Store Data - 2017'!$B3151)</f>
        <v>1</v>
      </c>
      <c r="D3151" s="17">
        <v>43045</v>
      </c>
      <c r="E3151" s="17">
        <v>43051</v>
      </c>
      <c r="F3151" s="22" t="str">
        <f>TEXT('Store Data - 2017'!$D3151,"mmmm")</f>
        <v>November</v>
      </c>
      <c r="G3151" s="22" t="str">
        <f>TEXT('Store Data - 2017'!$D3151,"dddd")</f>
        <v>Monday</v>
      </c>
      <c r="H3151" s="16" t="s">
        <v>22</v>
      </c>
      <c r="I3151" s="16" t="s">
        <v>3565</v>
      </c>
      <c r="J3151" s="16" t="s">
        <v>3566</v>
      </c>
      <c r="K3151" s="21">
        <f>1/COUNTIF(J:J,'Store Data - 2017'!$J3151)</f>
        <v>0.14285714285714285</v>
      </c>
      <c r="L3151" s="16" t="s">
        <v>25</v>
      </c>
      <c r="M3151" s="16" t="s">
        <v>26</v>
      </c>
      <c r="N3151" s="16" t="s">
        <v>220</v>
      </c>
      <c r="O3151" s="16" t="s">
        <v>50</v>
      </c>
      <c r="P3151" s="16">
        <v>75220</v>
      </c>
      <c r="Q3151" s="16" t="s">
        <v>51</v>
      </c>
      <c r="R3151" s="16" t="s">
        <v>89</v>
      </c>
      <c r="S3151" s="16" t="s">
        <v>31</v>
      </c>
      <c r="T3151" s="16" t="s">
        <v>70</v>
      </c>
      <c r="U3151" s="16" t="s">
        <v>90</v>
      </c>
      <c r="V3151" s="18">
        <v>18.16</v>
      </c>
      <c r="W3151" s="16">
        <v>2</v>
      </c>
      <c r="X3151" s="16">
        <v>0.2</v>
      </c>
      <c r="Y3151" s="18">
        <v>1.8160000000000001</v>
      </c>
    </row>
    <row r="3152" spans="1:25" x14ac:dyDescent="0.3">
      <c r="A3152" s="13">
        <v>9487</v>
      </c>
      <c r="B3152" s="13" t="s">
        <v>6393</v>
      </c>
      <c r="C3152" s="21">
        <f>1/COUNTIF(B:B,'Store Data - 2017'!$B3152)</f>
        <v>1</v>
      </c>
      <c r="D3152" s="14">
        <v>43020</v>
      </c>
      <c r="E3152" s="14">
        <v>43020</v>
      </c>
      <c r="F3152" s="22" t="str">
        <f>TEXT('Store Data - 2017'!$D3152,"mmmm")</f>
        <v>October</v>
      </c>
      <c r="G3152" s="22" t="str">
        <f>TEXT('Store Data - 2017'!$D3152,"dddd")</f>
        <v>Thursday</v>
      </c>
      <c r="H3152" s="13" t="s">
        <v>760</v>
      </c>
      <c r="I3152" s="13" t="s">
        <v>466</v>
      </c>
      <c r="J3152" s="13" t="s">
        <v>467</v>
      </c>
      <c r="K3152" s="21">
        <f>1/COUNTIF(J:J,'Store Data - 2017'!$J3152)</f>
        <v>0.33333333333333331</v>
      </c>
      <c r="L3152" s="13" t="s">
        <v>25</v>
      </c>
      <c r="M3152" s="13" t="s">
        <v>26</v>
      </c>
      <c r="N3152" s="13" t="s">
        <v>5794</v>
      </c>
      <c r="O3152" s="13" t="s">
        <v>5795</v>
      </c>
      <c r="P3152" s="13">
        <v>26003</v>
      </c>
      <c r="Q3152" s="13" t="s">
        <v>40</v>
      </c>
      <c r="R3152" s="13" t="s">
        <v>3600</v>
      </c>
      <c r="S3152" s="13" t="s">
        <v>42</v>
      </c>
      <c r="T3152" s="13" t="s">
        <v>251</v>
      </c>
      <c r="U3152" s="13" t="s">
        <v>3601</v>
      </c>
      <c r="V3152" s="15">
        <v>673.34400000000005</v>
      </c>
      <c r="W3152" s="13">
        <v>3</v>
      </c>
      <c r="X3152" s="13">
        <v>0.3</v>
      </c>
      <c r="Y3152" s="15">
        <v>-76.953599999999994</v>
      </c>
    </row>
    <row r="3153" spans="1:25" x14ac:dyDescent="0.3">
      <c r="A3153" s="16">
        <v>9488</v>
      </c>
      <c r="B3153" s="16" t="s">
        <v>6394</v>
      </c>
      <c r="C3153" s="21">
        <f>1/COUNTIF(B:B,'Store Data - 2017'!$B3153)</f>
        <v>1</v>
      </c>
      <c r="D3153" s="17">
        <v>43080</v>
      </c>
      <c r="E3153" s="17">
        <v>43082</v>
      </c>
      <c r="F3153" s="22" t="str">
        <f>TEXT('Store Data - 2017'!$D3153,"mmmm")</f>
        <v>December</v>
      </c>
      <c r="G3153" s="22" t="str">
        <f>TEXT('Store Data - 2017'!$D3153,"dddd")</f>
        <v>Monday</v>
      </c>
      <c r="H3153" s="16" t="s">
        <v>80</v>
      </c>
      <c r="I3153" s="16" t="s">
        <v>6218</v>
      </c>
      <c r="J3153" s="16" t="s">
        <v>6219</v>
      </c>
      <c r="K3153" s="21">
        <f>1/COUNTIF(J:J,'Store Data - 2017'!$J3153)</f>
        <v>0.125</v>
      </c>
      <c r="L3153" s="16" t="s">
        <v>57</v>
      </c>
      <c r="M3153" s="16" t="s">
        <v>26</v>
      </c>
      <c r="N3153" s="16" t="s">
        <v>2047</v>
      </c>
      <c r="O3153" s="16" t="s">
        <v>201</v>
      </c>
      <c r="P3153" s="16">
        <v>7501</v>
      </c>
      <c r="Q3153" s="16" t="s">
        <v>40</v>
      </c>
      <c r="R3153" s="16" t="s">
        <v>5355</v>
      </c>
      <c r="S3153" s="16" t="s">
        <v>31</v>
      </c>
      <c r="T3153" s="16" t="s">
        <v>172</v>
      </c>
      <c r="U3153" s="16" t="s">
        <v>5356</v>
      </c>
      <c r="V3153" s="18">
        <v>6.54</v>
      </c>
      <c r="W3153" s="16">
        <v>3</v>
      </c>
      <c r="X3153" s="16">
        <v>0</v>
      </c>
      <c r="Y3153" s="18">
        <v>2.1581999999999999</v>
      </c>
    </row>
    <row r="3154" spans="1:25" x14ac:dyDescent="0.3">
      <c r="A3154" s="13">
        <v>9491</v>
      </c>
      <c r="B3154" s="13" t="s">
        <v>6395</v>
      </c>
      <c r="C3154" s="21">
        <f>1/COUNTIF(B:B,'Store Data - 2017'!$B3154)</f>
        <v>0.5</v>
      </c>
      <c r="D3154" s="14">
        <v>42738</v>
      </c>
      <c r="E3154" s="14">
        <v>42742</v>
      </c>
      <c r="F3154" s="22" t="str">
        <f>TEXT('Store Data - 2017'!$D3154,"mmmm")</f>
        <v>January</v>
      </c>
      <c r="G3154" s="22" t="str">
        <f>TEXT('Store Data - 2017'!$D3154,"dddd")</f>
        <v>Tuesday</v>
      </c>
      <c r="H3154" s="13" t="s">
        <v>22</v>
      </c>
      <c r="I3154" s="13" t="s">
        <v>4211</v>
      </c>
      <c r="J3154" s="13" t="s">
        <v>4212</v>
      </c>
      <c r="K3154" s="21">
        <f>1/COUNTIF(J:J,'Store Data - 2017'!$J3154)</f>
        <v>0.2</v>
      </c>
      <c r="L3154" s="13" t="s">
        <v>25</v>
      </c>
      <c r="M3154" s="13" t="s">
        <v>26</v>
      </c>
      <c r="N3154" s="13" t="s">
        <v>133</v>
      </c>
      <c r="O3154" s="13" t="s">
        <v>134</v>
      </c>
      <c r="P3154" s="13">
        <v>94110</v>
      </c>
      <c r="Q3154" s="13" t="s">
        <v>120</v>
      </c>
      <c r="R3154" s="13" t="s">
        <v>3056</v>
      </c>
      <c r="S3154" s="13" t="s">
        <v>31</v>
      </c>
      <c r="T3154" s="13" t="s">
        <v>84</v>
      </c>
      <c r="U3154" s="13" t="s">
        <v>3057</v>
      </c>
      <c r="V3154" s="15">
        <v>2022.2719999999999</v>
      </c>
      <c r="W3154" s="13">
        <v>8</v>
      </c>
      <c r="X3154" s="13">
        <v>0.2</v>
      </c>
      <c r="Y3154" s="15">
        <v>682.51679999999999</v>
      </c>
    </row>
    <row r="3155" spans="1:25" x14ac:dyDescent="0.3">
      <c r="A3155" s="16">
        <v>9492</v>
      </c>
      <c r="B3155" s="16" t="s">
        <v>6395</v>
      </c>
      <c r="C3155" s="21">
        <f>1/COUNTIF(B:B,'Store Data - 2017'!$B3155)</f>
        <v>0.5</v>
      </c>
      <c r="D3155" s="17">
        <v>42738</v>
      </c>
      <c r="E3155" s="17">
        <v>42742</v>
      </c>
      <c r="F3155" s="22" t="str">
        <f>TEXT('Store Data - 2017'!$D3155,"mmmm")</f>
        <v>January</v>
      </c>
      <c r="G3155" s="22" t="str">
        <f>TEXT('Store Data - 2017'!$D3155,"dddd")</f>
        <v>Tuesday</v>
      </c>
      <c r="H3155" s="16" t="s">
        <v>22</v>
      </c>
      <c r="I3155" s="16" t="s">
        <v>4211</v>
      </c>
      <c r="J3155" s="16" t="s">
        <v>4212</v>
      </c>
      <c r="K3155" s="21">
        <f>1/COUNTIF(J:J,'Store Data - 2017'!$J3155)</f>
        <v>0.2</v>
      </c>
      <c r="L3155" s="16" t="s">
        <v>25</v>
      </c>
      <c r="M3155" s="16" t="s">
        <v>26</v>
      </c>
      <c r="N3155" s="16" t="s">
        <v>133</v>
      </c>
      <c r="O3155" s="16" t="s">
        <v>134</v>
      </c>
      <c r="P3155" s="16">
        <v>94110</v>
      </c>
      <c r="Q3155" s="16" t="s">
        <v>120</v>
      </c>
      <c r="R3155" s="16" t="s">
        <v>5254</v>
      </c>
      <c r="S3155" s="16" t="s">
        <v>31</v>
      </c>
      <c r="T3155" s="16" t="s">
        <v>146</v>
      </c>
      <c r="U3155" s="16" t="s">
        <v>5255</v>
      </c>
      <c r="V3155" s="18">
        <v>9.1199999999999992</v>
      </c>
      <c r="W3155" s="16">
        <v>3</v>
      </c>
      <c r="X3155" s="16">
        <v>0</v>
      </c>
      <c r="Y3155" s="18">
        <v>3.1008</v>
      </c>
    </row>
    <row r="3156" spans="1:25" x14ac:dyDescent="0.3">
      <c r="A3156" s="13">
        <v>9493</v>
      </c>
      <c r="B3156" s="13" t="s">
        <v>6396</v>
      </c>
      <c r="C3156" s="21">
        <f>1/COUNTIF(B:B,'Store Data - 2017'!$B3156)</f>
        <v>1</v>
      </c>
      <c r="D3156" s="14">
        <v>43046</v>
      </c>
      <c r="E3156" s="14">
        <v>43046</v>
      </c>
      <c r="F3156" s="22" t="str">
        <f>TEXT('Store Data - 2017'!$D3156,"mmmm")</f>
        <v>November</v>
      </c>
      <c r="G3156" s="22" t="str">
        <f>TEXT('Store Data - 2017'!$D3156,"dddd")</f>
        <v>Tuesday</v>
      </c>
      <c r="H3156" s="13" t="s">
        <v>760</v>
      </c>
      <c r="I3156" s="13" t="s">
        <v>3077</v>
      </c>
      <c r="J3156" s="13" t="s">
        <v>3078</v>
      </c>
      <c r="K3156" s="21">
        <f>1/COUNTIF(J:J,'Store Data - 2017'!$J3156)</f>
        <v>0.25</v>
      </c>
      <c r="L3156" s="13" t="s">
        <v>25</v>
      </c>
      <c r="M3156" s="13" t="s">
        <v>26</v>
      </c>
      <c r="N3156" s="13" t="s">
        <v>4068</v>
      </c>
      <c r="O3156" s="13" t="s">
        <v>1846</v>
      </c>
      <c r="P3156" s="13">
        <v>73120</v>
      </c>
      <c r="Q3156" s="13" t="s">
        <v>51</v>
      </c>
      <c r="R3156" s="13" t="s">
        <v>3788</v>
      </c>
      <c r="S3156" s="13" t="s">
        <v>31</v>
      </c>
      <c r="T3156" s="13" t="s">
        <v>84</v>
      </c>
      <c r="U3156" s="13" t="s">
        <v>3789</v>
      </c>
      <c r="V3156" s="15">
        <v>38.159999999999997</v>
      </c>
      <c r="W3156" s="13">
        <v>9</v>
      </c>
      <c r="X3156" s="13">
        <v>0</v>
      </c>
      <c r="Y3156" s="15">
        <v>19.079999999999998</v>
      </c>
    </row>
    <row r="3157" spans="1:25" x14ac:dyDescent="0.3">
      <c r="A3157" s="16">
        <v>9498</v>
      </c>
      <c r="B3157" s="16" t="s">
        <v>6397</v>
      </c>
      <c r="C3157" s="21">
        <f>1/COUNTIF(B:B,'Store Data - 2017'!$B3157)</f>
        <v>0.33333333333333331</v>
      </c>
      <c r="D3157" s="17">
        <v>43044</v>
      </c>
      <c r="E3157" s="17">
        <v>43046</v>
      </c>
      <c r="F3157" s="22" t="str">
        <f>TEXT('Store Data - 2017'!$D3157,"mmmm")</f>
        <v>November</v>
      </c>
      <c r="G3157" s="22" t="str">
        <f>TEXT('Store Data - 2017'!$D3157,"dddd")</f>
        <v>Sunday</v>
      </c>
      <c r="H3157" s="16" t="s">
        <v>80</v>
      </c>
      <c r="I3157" s="16" t="s">
        <v>2993</v>
      </c>
      <c r="J3157" s="16" t="s">
        <v>2994</v>
      </c>
      <c r="K3157" s="21">
        <f>1/COUNTIF(J:J,'Store Data - 2017'!$J3157)</f>
        <v>0.125</v>
      </c>
      <c r="L3157" s="16" t="s">
        <v>48</v>
      </c>
      <c r="M3157" s="16" t="s">
        <v>26</v>
      </c>
      <c r="N3157" s="16" t="s">
        <v>6398</v>
      </c>
      <c r="O3157" s="16" t="s">
        <v>496</v>
      </c>
      <c r="P3157" s="16">
        <v>46142</v>
      </c>
      <c r="Q3157" s="16" t="s">
        <v>51</v>
      </c>
      <c r="R3157" s="16" t="s">
        <v>305</v>
      </c>
      <c r="S3157" s="16" t="s">
        <v>31</v>
      </c>
      <c r="T3157" s="16" t="s">
        <v>32</v>
      </c>
      <c r="U3157" s="16" t="s">
        <v>306</v>
      </c>
      <c r="V3157" s="18">
        <v>4.41</v>
      </c>
      <c r="W3157" s="16">
        <v>1</v>
      </c>
      <c r="X3157" s="16">
        <v>0</v>
      </c>
      <c r="Y3157" s="18">
        <v>2.0286</v>
      </c>
    </row>
    <row r="3158" spans="1:25" x14ac:dyDescent="0.3">
      <c r="A3158" s="13">
        <v>9499</v>
      </c>
      <c r="B3158" s="13" t="s">
        <v>6397</v>
      </c>
      <c r="C3158" s="21">
        <f>1/COUNTIF(B:B,'Store Data - 2017'!$B3158)</f>
        <v>0.33333333333333331</v>
      </c>
      <c r="D3158" s="14">
        <v>43044</v>
      </c>
      <c r="E3158" s="14">
        <v>43046</v>
      </c>
      <c r="F3158" s="22" t="str">
        <f>TEXT('Store Data - 2017'!$D3158,"mmmm")</f>
        <v>November</v>
      </c>
      <c r="G3158" s="22" t="str">
        <f>TEXT('Store Data - 2017'!$D3158,"dddd")</f>
        <v>Sunday</v>
      </c>
      <c r="H3158" s="13" t="s">
        <v>80</v>
      </c>
      <c r="I3158" s="13" t="s">
        <v>2993</v>
      </c>
      <c r="J3158" s="13" t="s">
        <v>2994</v>
      </c>
      <c r="K3158" s="21">
        <f>1/COUNTIF(J:J,'Store Data - 2017'!$J3158)</f>
        <v>0.125</v>
      </c>
      <c r="L3158" s="13" t="s">
        <v>48</v>
      </c>
      <c r="M3158" s="13" t="s">
        <v>26</v>
      </c>
      <c r="N3158" s="13" t="s">
        <v>6398</v>
      </c>
      <c r="O3158" s="13" t="s">
        <v>496</v>
      </c>
      <c r="P3158" s="13">
        <v>46142</v>
      </c>
      <c r="Q3158" s="13" t="s">
        <v>51</v>
      </c>
      <c r="R3158" s="13" t="s">
        <v>6399</v>
      </c>
      <c r="S3158" s="13" t="s">
        <v>31</v>
      </c>
      <c r="T3158" s="13" t="s">
        <v>32</v>
      </c>
      <c r="U3158" s="13" t="s">
        <v>53</v>
      </c>
      <c r="V3158" s="15">
        <v>167.94</v>
      </c>
      <c r="W3158" s="13">
        <v>3</v>
      </c>
      <c r="X3158" s="13">
        <v>0</v>
      </c>
      <c r="Y3158" s="15">
        <v>82.290599999999998</v>
      </c>
    </row>
    <row r="3159" spans="1:25" x14ac:dyDescent="0.3">
      <c r="A3159" s="16">
        <v>9500</v>
      </c>
      <c r="B3159" s="16" t="s">
        <v>6397</v>
      </c>
      <c r="C3159" s="21">
        <f>1/COUNTIF(B:B,'Store Data - 2017'!$B3159)</f>
        <v>0.33333333333333331</v>
      </c>
      <c r="D3159" s="17">
        <v>43044</v>
      </c>
      <c r="E3159" s="17">
        <v>43046</v>
      </c>
      <c r="F3159" s="22" t="str">
        <f>TEXT('Store Data - 2017'!$D3159,"mmmm")</f>
        <v>November</v>
      </c>
      <c r="G3159" s="22" t="str">
        <f>TEXT('Store Data - 2017'!$D3159,"dddd")</f>
        <v>Sunday</v>
      </c>
      <c r="H3159" s="16" t="s">
        <v>80</v>
      </c>
      <c r="I3159" s="16" t="s">
        <v>2993</v>
      </c>
      <c r="J3159" s="16" t="s">
        <v>2994</v>
      </c>
      <c r="K3159" s="21">
        <f>1/COUNTIF(J:J,'Store Data - 2017'!$J3159)</f>
        <v>0.125</v>
      </c>
      <c r="L3159" s="16" t="s">
        <v>48</v>
      </c>
      <c r="M3159" s="16" t="s">
        <v>26</v>
      </c>
      <c r="N3159" s="16" t="s">
        <v>6398</v>
      </c>
      <c r="O3159" s="16" t="s">
        <v>496</v>
      </c>
      <c r="P3159" s="16">
        <v>46142</v>
      </c>
      <c r="Q3159" s="16" t="s">
        <v>51</v>
      </c>
      <c r="R3159" s="16" t="s">
        <v>2925</v>
      </c>
      <c r="S3159" s="16" t="s">
        <v>31</v>
      </c>
      <c r="T3159" s="16" t="s">
        <v>32</v>
      </c>
      <c r="U3159" s="16" t="s">
        <v>2926</v>
      </c>
      <c r="V3159" s="18">
        <v>67.8</v>
      </c>
      <c r="W3159" s="16">
        <v>10</v>
      </c>
      <c r="X3159" s="16">
        <v>0</v>
      </c>
      <c r="Y3159" s="18">
        <v>31.187999999999999</v>
      </c>
    </row>
    <row r="3160" spans="1:25" x14ac:dyDescent="0.3">
      <c r="A3160" s="13">
        <v>9513</v>
      </c>
      <c r="B3160" s="13" t="s">
        <v>6400</v>
      </c>
      <c r="C3160" s="21">
        <f>1/COUNTIF(B:B,'Store Data - 2017'!$B3160)</f>
        <v>1</v>
      </c>
      <c r="D3160" s="14">
        <v>42885</v>
      </c>
      <c r="E3160" s="14">
        <v>42889</v>
      </c>
      <c r="F3160" s="22" t="str">
        <f>TEXT('Store Data - 2017'!$D3160,"mmmm")</f>
        <v>May</v>
      </c>
      <c r="G3160" s="22" t="str">
        <f>TEXT('Store Data - 2017'!$D3160,"dddd")</f>
        <v>Tuesday</v>
      </c>
      <c r="H3160" s="13" t="s">
        <v>35</v>
      </c>
      <c r="I3160" s="13" t="s">
        <v>3859</v>
      </c>
      <c r="J3160" s="13" t="s">
        <v>3860</v>
      </c>
      <c r="K3160" s="21">
        <f>1/COUNTIF(J:J,'Store Data - 2017'!$J3160)</f>
        <v>0.2</v>
      </c>
      <c r="L3160" s="13" t="s">
        <v>25</v>
      </c>
      <c r="M3160" s="13" t="s">
        <v>26</v>
      </c>
      <c r="N3160" s="13" t="s">
        <v>220</v>
      </c>
      <c r="O3160" s="13" t="s">
        <v>50</v>
      </c>
      <c r="P3160" s="13">
        <v>75217</v>
      </c>
      <c r="Q3160" s="13" t="s">
        <v>51</v>
      </c>
      <c r="R3160" s="13" t="s">
        <v>3121</v>
      </c>
      <c r="S3160" s="13" t="s">
        <v>42</v>
      </c>
      <c r="T3160" s="13" t="s">
        <v>425</v>
      </c>
      <c r="U3160" s="13" t="s">
        <v>3122</v>
      </c>
      <c r="V3160" s="15">
        <v>204.66640000000001</v>
      </c>
      <c r="W3160" s="13">
        <v>1</v>
      </c>
      <c r="X3160" s="13">
        <v>0.32</v>
      </c>
      <c r="Y3160" s="15">
        <v>-6.0195999999999996</v>
      </c>
    </row>
    <row r="3161" spans="1:25" x14ac:dyDescent="0.3">
      <c r="A3161" s="16">
        <v>9520</v>
      </c>
      <c r="B3161" s="16" t="s">
        <v>6401</v>
      </c>
      <c r="C3161" s="21">
        <f>1/COUNTIF(B:B,'Store Data - 2017'!$B3161)</f>
        <v>1</v>
      </c>
      <c r="D3161" s="17">
        <v>42863</v>
      </c>
      <c r="E3161" s="17">
        <v>42867</v>
      </c>
      <c r="F3161" s="22" t="str">
        <f>TEXT('Store Data - 2017'!$D3161,"mmmm")</f>
        <v>May</v>
      </c>
      <c r="G3161" s="22" t="str">
        <f>TEXT('Store Data - 2017'!$D3161,"dddd")</f>
        <v>Monday</v>
      </c>
      <c r="H3161" s="16" t="s">
        <v>35</v>
      </c>
      <c r="I3161" s="16" t="s">
        <v>1724</v>
      </c>
      <c r="J3161" s="16" t="s">
        <v>1725</v>
      </c>
      <c r="K3161" s="21">
        <f>1/COUNTIF(J:J,'Store Data - 2017'!$J3161)</f>
        <v>0.1111111111111111</v>
      </c>
      <c r="L3161" s="16" t="s">
        <v>25</v>
      </c>
      <c r="M3161" s="16" t="s">
        <v>26</v>
      </c>
      <c r="N3161" s="16" t="s">
        <v>133</v>
      </c>
      <c r="O3161" s="16" t="s">
        <v>134</v>
      </c>
      <c r="P3161" s="16">
        <v>94110</v>
      </c>
      <c r="Q3161" s="16" t="s">
        <v>120</v>
      </c>
      <c r="R3161" s="16" t="s">
        <v>6402</v>
      </c>
      <c r="S3161" s="16" t="s">
        <v>31</v>
      </c>
      <c r="T3161" s="16" t="s">
        <v>190</v>
      </c>
      <c r="U3161" s="16" t="s">
        <v>6403</v>
      </c>
      <c r="V3161" s="18">
        <v>81.08</v>
      </c>
      <c r="W3161" s="16">
        <v>4</v>
      </c>
      <c r="X3161" s="16">
        <v>0</v>
      </c>
      <c r="Y3161" s="18">
        <v>22.702400000000001</v>
      </c>
    </row>
    <row r="3162" spans="1:25" x14ac:dyDescent="0.3">
      <c r="A3162" s="13">
        <v>9525</v>
      </c>
      <c r="B3162" s="13" t="s">
        <v>6404</v>
      </c>
      <c r="C3162" s="21">
        <f>1/COUNTIF(B:B,'Store Data - 2017'!$B3162)</f>
        <v>0.2</v>
      </c>
      <c r="D3162" s="14">
        <v>43074</v>
      </c>
      <c r="E3162" s="14">
        <v>43075</v>
      </c>
      <c r="F3162" s="22" t="str">
        <f>TEXT('Store Data - 2017'!$D3162,"mmmm")</f>
        <v>December</v>
      </c>
      <c r="G3162" s="22" t="str">
        <f>TEXT('Store Data - 2017'!$D3162,"dddd")</f>
        <v>Tuesday</v>
      </c>
      <c r="H3162" s="13" t="s">
        <v>80</v>
      </c>
      <c r="I3162" s="13" t="s">
        <v>6405</v>
      </c>
      <c r="J3162" s="13" t="s">
        <v>6406</v>
      </c>
      <c r="K3162" s="21">
        <f>1/COUNTIF(J:J,'Store Data - 2017'!$J3162)</f>
        <v>0.2</v>
      </c>
      <c r="L3162" s="13" t="s">
        <v>48</v>
      </c>
      <c r="M3162" s="13" t="s">
        <v>26</v>
      </c>
      <c r="N3162" s="13" t="s">
        <v>432</v>
      </c>
      <c r="O3162" s="13" t="s">
        <v>433</v>
      </c>
      <c r="P3162" s="13">
        <v>98115</v>
      </c>
      <c r="Q3162" s="13" t="s">
        <v>120</v>
      </c>
      <c r="R3162" s="13" t="s">
        <v>2477</v>
      </c>
      <c r="S3162" s="13" t="s">
        <v>31</v>
      </c>
      <c r="T3162" s="13" t="s">
        <v>84</v>
      </c>
      <c r="U3162" s="13" t="s">
        <v>2478</v>
      </c>
      <c r="V3162" s="15">
        <v>83.92</v>
      </c>
      <c r="W3162" s="13">
        <v>5</v>
      </c>
      <c r="X3162" s="13">
        <v>0.2</v>
      </c>
      <c r="Y3162" s="15">
        <v>29.372</v>
      </c>
    </row>
    <row r="3163" spans="1:25" x14ac:dyDescent="0.3">
      <c r="A3163" s="16">
        <v>9526</v>
      </c>
      <c r="B3163" s="16" t="s">
        <v>6404</v>
      </c>
      <c r="C3163" s="21">
        <f>1/COUNTIF(B:B,'Store Data - 2017'!$B3163)</f>
        <v>0.2</v>
      </c>
      <c r="D3163" s="17">
        <v>43074</v>
      </c>
      <c r="E3163" s="17">
        <v>43075</v>
      </c>
      <c r="F3163" s="22" t="str">
        <f>TEXT('Store Data - 2017'!$D3163,"mmmm")</f>
        <v>December</v>
      </c>
      <c r="G3163" s="22" t="str">
        <f>TEXT('Store Data - 2017'!$D3163,"dddd")</f>
        <v>Tuesday</v>
      </c>
      <c r="H3163" s="16" t="s">
        <v>80</v>
      </c>
      <c r="I3163" s="16" t="s">
        <v>6405</v>
      </c>
      <c r="J3163" s="16" t="s">
        <v>6406</v>
      </c>
      <c r="K3163" s="21">
        <f>1/COUNTIF(J:J,'Store Data - 2017'!$J3163)</f>
        <v>0.2</v>
      </c>
      <c r="L3163" s="16" t="s">
        <v>48</v>
      </c>
      <c r="M3163" s="16" t="s">
        <v>26</v>
      </c>
      <c r="N3163" s="16" t="s">
        <v>432</v>
      </c>
      <c r="O3163" s="16" t="s">
        <v>433</v>
      </c>
      <c r="P3163" s="16">
        <v>98115</v>
      </c>
      <c r="Q3163" s="16" t="s">
        <v>120</v>
      </c>
      <c r="R3163" s="16" t="s">
        <v>5799</v>
      </c>
      <c r="S3163" s="16" t="s">
        <v>42</v>
      </c>
      <c r="T3163" s="16" t="s">
        <v>87</v>
      </c>
      <c r="U3163" s="16" t="s">
        <v>5800</v>
      </c>
      <c r="V3163" s="18">
        <v>199.9</v>
      </c>
      <c r="W3163" s="16">
        <v>5</v>
      </c>
      <c r="X3163" s="16">
        <v>0</v>
      </c>
      <c r="Y3163" s="18">
        <v>39.979999999999997</v>
      </c>
    </row>
    <row r="3164" spans="1:25" x14ac:dyDescent="0.3">
      <c r="A3164" s="13">
        <v>9527</v>
      </c>
      <c r="B3164" s="13" t="s">
        <v>6404</v>
      </c>
      <c r="C3164" s="21">
        <f>1/COUNTIF(B:B,'Store Data - 2017'!$B3164)</f>
        <v>0.2</v>
      </c>
      <c r="D3164" s="14">
        <v>43074</v>
      </c>
      <c r="E3164" s="14">
        <v>43075</v>
      </c>
      <c r="F3164" s="22" t="str">
        <f>TEXT('Store Data - 2017'!$D3164,"mmmm")</f>
        <v>December</v>
      </c>
      <c r="G3164" s="22" t="str">
        <f>TEXT('Store Data - 2017'!$D3164,"dddd")</f>
        <v>Tuesday</v>
      </c>
      <c r="H3164" s="13" t="s">
        <v>80</v>
      </c>
      <c r="I3164" s="13" t="s">
        <v>6405</v>
      </c>
      <c r="J3164" s="13" t="s">
        <v>6406</v>
      </c>
      <c r="K3164" s="21">
        <f>1/COUNTIF(J:J,'Store Data - 2017'!$J3164)</f>
        <v>0.2</v>
      </c>
      <c r="L3164" s="13" t="s">
        <v>48</v>
      </c>
      <c r="M3164" s="13" t="s">
        <v>26</v>
      </c>
      <c r="N3164" s="13" t="s">
        <v>432</v>
      </c>
      <c r="O3164" s="13" t="s">
        <v>433</v>
      </c>
      <c r="P3164" s="13">
        <v>98115</v>
      </c>
      <c r="Q3164" s="13" t="s">
        <v>120</v>
      </c>
      <c r="R3164" s="13" t="s">
        <v>3366</v>
      </c>
      <c r="S3164" s="13" t="s">
        <v>61</v>
      </c>
      <c r="T3164" s="13" t="s">
        <v>62</v>
      </c>
      <c r="U3164" s="13" t="s">
        <v>3367</v>
      </c>
      <c r="V3164" s="15">
        <v>31.175999999999998</v>
      </c>
      <c r="W3164" s="13">
        <v>3</v>
      </c>
      <c r="X3164" s="13">
        <v>0.2</v>
      </c>
      <c r="Y3164" s="15">
        <v>-7.0145999999999997</v>
      </c>
    </row>
    <row r="3165" spans="1:25" x14ac:dyDescent="0.3">
      <c r="A3165" s="16">
        <v>9528</v>
      </c>
      <c r="B3165" s="16" t="s">
        <v>6404</v>
      </c>
      <c r="C3165" s="21">
        <f>1/COUNTIF(B:B,'Store Data - 2017'!$B3165)</f>
        <v>0.2</v>
      </c>
      <c r="D3165" s="17">
        <v>43074</v>
      </c>
      <c r="E3165" s="17">
        <v>43075</v>
      </c>
      <c r="F3165" s="22" t="str">
        <f>TEXT('Store Data - 2017'!$D3165,"mmmm")</f>
        <v>December</v>
      </c>
      <c r="G3165" s="22" t="str">
        <f>TEXT('Store Data - 2017'!$D3165,"dddd")</f>
        <v>Tuesday</v>
      </c>
      <c r="H3165" s="16" t="s">
        <v>80</v>
      </c>
      <c r="I3165" s="16" t="s">
        <v>6405</v>
      </c>
      <c r="J3165" s="16" t="s">
        <v>6406</v>
      </c>
      <c r="K3165" s="21">
        <f>1/COUNTIF(J:J,'Store Data - 2017'!$J3165)</f>
        <v>0.2</v>
      </c>
      <c r="L3165" s="16" t="s">
        <v>48</v>
      </c>
      <c r="M3165" s="16" t="s">
        <v>26</v>
      </c>
      <c r="N3165" s="16" t="s">
        <v>432</v>
      </c>
      <c r="O3165" s="16" t="s">
        <v>433</v>
      </c>
      <c r="P3165" s="16">
        <v>98115</v>
      </c>
      <c r="Q3165" s="16" t="s">
        <v>120</v>
      </c>
      <c r="R3165" s="16" t="s">
        <v>477</v>
      </c>
      <c r="S3165" s="16" t="s">
        <v>31</v>
      </c>
      <c r="T3165" s="16" t="s">
        <v>84</v>
      </c>
      <c r="U3165" s="16" t="s">
        <v>478</v>
      </c>
      <c r="V3165" s="18">
        <v>172.75200000000001</v>
      </c>
      <c r="W3165" s="16">
        <v>6</v>
      </c>
      <c r="X3165" s="16">
        <v>0.2</v>
      </c>
      <c r="Y3165" s="18">
        <v>60.463200000000001</v>
      </c>
    </row>
    <row r="3166" spans="1:25" x14ac:dyDescent="0.3">
      <c r="A3166" s="13">
        <v>9529</v>
      </c>
      <c r="B3166" s="13" t="s">
        <v>6404</v>
      </c>
      <c r="C3166" s="21">
        <f>1/COUNTIF(B:B,'Store Data - 2017'!$B3166)</f>
        <v>0.2</v>
      </c>
      <c r="D3166" s="14">
        <v>43074</v>
      </c>
      <c r="E3166" s="14">
        <v>43075</v>
      </c>
      <c r="F3166" s="22" t="str">
        <f>TEXT('Store Data - 2017'!$D3166,"mmmm")</f>
        <v>December</v>
      </c>
      <c r="G3166" s="22" t="str">
        <f>TEXT('Store Data - 2017'!$D3166,"dddd")</f>
        <v>Tuesday</v>
      </c>
      <c r="H3166" s="13" t="s">
        <v>80</v>
      </c>
      <c r="I3166" s="13" t="s">
        <v>6405</v>
      </c>
      <c r="J3166" s="13" t="s">
        <v>6406</v>
      </c>
      <c r="K3166" s="21">
        <f>1/COUNTIF(J:J,'Store Data - 2017'!$J3166)</f>
        <v>0.2</v>
      </c>
      <c r="L3166" s="13" t="s">
        <v>48</v>
      </c>
      <c r="M3166" s="13" t="s">
        <v>26</v>
      </c>
      <c r="N3166" s="13" t="s">
        <v>432</v>
      </c>
      <c r="O3166" s="13" t="s">
        <v>433</v>
      </c>
      <c r="P3166" s="13">
        <v>98115</v>
      </c>
      <c r="Q3166" s="13" t="s">
        <v>120</v>
      </c>
      <c r="R3166" s="13" t="s">
        <v>1365</v>
      </c>
      <c r="S3166" s="13" t="s">
        <v>31</v>
      </c>
      <c r="T3166" s="13" t="s">
        <v>84</v>
      </c>
      <c r="U3166" s="13" t="s">
        <v>1366</v>
      </c>
      <c r="V3166" s="15">
        <v>9.2959999999999994</v>
      </c>
      <c r="W3166" s="13">
        <v>2</v>
      </c>
      <c r="X3166" s="13">
        <v>0.2</v>
      </c>
      <c r="Y3166" s="15">
        <v>3.0211999999999999</v>
      </c>
    </row>
    <row r="3167" spans="1:25" x14ac:dyDescent="0.3">
      <c r="A3167" s="16">
        <v>9530</v>
      </c>
      <c r="B3167" s="16" t="s">
        <v>6407</v>
      </c>
      <c r="C3167" s="21">
        <f>1/COUNTIF(B:B,'Store Data - 2017'!$B3167)</f>
        <v>1</v>
      </c>
      <c r="D3167" s="17">
        <v>42818</v>
      </c>
      <c r="E3167" s="17">
        <v>42819</v>
      </c>
      <c r="F3167" s="22" t="str">
        <f>TEXT('Store Data - 2017'!$D3167,"mmmm")</f>
        <v>March</v>
      </c>
      <c r="G3167" s="22" t="str">
        <f>TEXT('Store Data - 2017'!$D3167,"dddd")</f>
        <v>Friday</v>
      </c>
      <c r="H3167" s="16" t="s">
        <v>760</v>
      </c>
      <c r="I3167" s="16" t="s">
        <v>2007</v>
      </c>
      <c r="J3167" s="16" t="s">
        <v>2008</v>
      </c>
      <c r="K3167" s="21">
        <f>1/COUNTIF(J:J,'Store Data - 2017'!$J3167)</f>
        <v>6.25E-2</v>
      </c>
      <c r="L3167" s="16" t="s">
        <v>57</v>
      </c>
      <c r="M3167" s="16" t="s">
        <v>26</v>
      </c>
      <c r="N3167" s="16" t="s">
        <v>6408</v>
      </c>
      <c r="O3167" s="16" t="s">
        <v>50</v>
      </c>
      <c r="P3167" s="16">
        <v>77705</v>
      </c>
      <c r="Q3167" s="16" t="s">
        <v>51</v>
      </c>
      <c r="R3167" s="16" t="s">
        <v>1239</v>
      </c>
      <c r="S3167" s="16" t="s">
        <v>31</v>
      </c>
      <c r="T3167" s="16" t="s">
        <v>70</v>
      </c>
      <c r="U3167" s="16" t="s">
        <v>1240</v>
      </c>
      <c r="V3167" s="18">
        <v>12.768000000000001</v>
      </c>
      <c r="W3167" s="16">
        <v>2</v>
      </c>
      <c r="X3167" s="16">
        <v>0.2</v>
      </c>
      <c r="Y3167" s="18">
        <v>0.95760000000000001</v>
      </c>
    </row>
    <row r="3168" spans="1:25" x14ac:dyDescent="0.3">
      <c r="A3168" s="13">
        <v>9531</v>
      </c>
      <c r="B3168" s="13" t="s">
        <v>6409</v>
      </c>
      <c r="C3168" s="21">
        <f>1/COUNTIF(B:B,'Store Data - 2017'!$B3168)</f>
        <v>1</v>
      </c>
      <c r="D3168" s="14">
        <v>42924</v>
      </c>
      <c r="E3168" s="14">
        <v>42928</v>
      </c>
      <c r="F3168" s="22" t="str">
        <f>TEXT('Store Data - 2017'!$D3168,"mmmm")</f>
        <v>July</v>
      </c>
      <c r="G3168" s="22" t="str">
        <f>TEXT('Store Data - 2017'!$D3168,"dddd")</f>
        <v>Saturday</v>
      </c>
      <c r="H3168" s="13" t="s">
        <v>22</v>
      </c>
      <c r="I3168" s="13" t="s">
        <v>1826</v>
      </c>
      <c r="J3168" s="13" t="s">
        <v>1827</v>
      </c>
      <c r="K3168" s="21">
        <f>1/COUNTIF(J:J,'Store Data - 2017'!$J3168)</f>
        <v>0.25</v>
      </c>
      <c r="L3168" s="13" t="s">
        <v>48</v>
      </c>
      <c r="M3168" s="13" t="s">
        <v>26</v>
      </c>
      <c r="N3168" s="13" t="s">
        <v>432</v>
      </c>
      <c r="O3168" s="13" t="s">
        <v>433</v>
      </c>
      <c r="P3168" s="13">
        <v>98103</v>
      </c>
      <c r="Q3168" s="13" t="s">
        <v>120</v>
      </c>
      <c r="R3168" s="13" t="s">
        <v>3006</v>
      </c>
      <c r="S3168" s="13" t="s">
        <v>31</v>
      </c>
      <c r="T3168" s="13" t="s">
        <v>32</v>
      </c>
      <c r="U3168" s="13" t="s">
        <v>53</v>
      </c>
      <c r="V3168" s="15">
        <v>52.76</v>
      </c>
      <c r="W3168" s="13">
        <v>2</v>
      </c>
      <c r="X3168" s="13">
        <v>0</v>
      </c>
      <c r="Y3168" s="15">
        <v>24.269600000000001</v>
      </c>
    </row>
    <row r="3169" spans="1:25" x14ac:dyDescent="0.3">
      <c r="A3169" s="16">
        <v>9532</v>
      </c>
      <c r="B3169" s="16" t="s">
        <v>6410</v>
      </c>
      <c r="C3169" s="21">
        <f>1/COUNTIF(B:B,'Store Data - 2017'!$B3169)</f>
        <v>1</v>
      </c>
      <c r="D3169" s="17">
        <v>43034</v>
      </c>
      <c r="E3169" s="17">
        <v>43039</v>
      </c>
      <c r="F3169" s="22" t="str">
        <f>TEXT('Store Data - 2017'!$D3169,"mmmm")</f>
        <v>October</v>
      </c>
      <c r="G3169" s="22" t="str">
        <f>TEXT('Store Data - 2017'!$D3169,"dddd")</f>
        <v>Thursday</v>
      </c>
      <c r="H3169" s="16" t="s">
        <v>22</v>
      </c>
      <c r="I3169" s="16" t="s">
        <v>3036</v>
      </c>
      <c r="J3169" s="16" t="s">
        <v>3037</v>
      </c>
      <c r="K3169" s="21">
        <f>1/COUNTIF(J:J,'Store Data - 2017'!$J3169)</f>
        <v>0.16666666666666666</v>
      </c>
      <c r="L3169" s="16" t="s">
        <v>48</v>
      </c>
      <c r="M3169" s="16" t="s">
        <v>26</v>
      </c>
      <c r="N3169" s="16" t="s">
        <v>220</v>
      </c>
      <c r="O3169" s="16" t="s">
        <v>50</v>
      </c>
      <c r="P3169" s="16">
        <v>75217</v>
      </c>
      <c r="Q3169" s="16" t="s">
        <v>51</v>
      </c>
      <c r="R3169" s="16" t="s">
        <v>3457</v>
      </c>
      <c r="S3169" s="16" t="s">
        <v>31</v>
      </c>
      <c r="T3169" s="16" t="s">
        <v>70</v>
      </c>
      <c r="U3169" s="16" t="s">
        <v>3458</v>
      </c>
      <c r="V3169" s="18">
        <v>55.616</v>
      </c>
      <c r="W3169" s="16">
        <v>2</v>
      </c>
      <c r="X3169" s="16">
        <v>0.2</v>
      </c>
      <c r="Y3169" s="18">
        <v>5.5616000000000003</v>
      </c>
    </row>
    <row r="3170" spans="1:25" x14ac:dyDescent="0.3">
      <c r="A3170" s="13">
        <v>9537</v>
      </c>
      <c r="B3170" s="13" t="s">
        <v>6411</v>
      </c>
      <c r="C3170" s="21">
        <f>1/COUNTIF(B:B,'Store Data - 2017'!$B3170)</f>
        <v>1</v>
      </c>
      <c r="D3170" s="14">
        <v>42898</v>
      </c>
      <c r="E3170" s="14">
        <v>42900</v>
      </c>
      <c r="F3170" s="22" t="str">
        <f>TEXT('Store Data - 2017'!$D3170,"mmmm")</f>
        <v>June</v>
      </c>
      <c r="G3170" s="22" t="str">
        <f>TEXT('Store Data - 2017'!$D3170,"dddd")</f>
        <v>Monday</v>
      </c>
      <c r="H3170" s="13" t="s">
        <v>35</v>
      </c>
      <c r="I3170" s="13" t="s">
        <v>154</v>
      </c>
      <c r="J3170" s="13" t="s">
        <v>155</v>
      </c>
      <c r="K3170" s="21">
        <f>1/COUNTIF(J:J,'Store Data - 2017'!$J3170)</f>
        <v>0.125</v>
      </c>
      <c r="L3170" s="13" t="s">
        <v>25</v>
      </c>
      <c r="M3170" s="13" t="s">
        <v>26</v>
      </c>
      <c r="N3170" s="13" t="s">
        <v>94</v>
      </c>
      <c r="O3170" s="13" t="s">
        <v>59</v>
      </c>
      <c r="P3170" s="13">
        <v>60610</v>
      </c>
      <c r="Q3170" s="13" t="s">
        <v>51</v>
      </c>
      <c r="R3170" s="13" t="s">
        <v>4519</v>
      </c>
      <c r="S3170" s="13" t="s">
        <v>42</v>
      </c>
      <c r="T3170" s="13" t="s">
        <v>87</v>
      </c>
      <c r="U3170" s="13" t="s">
        <v>4520</v>
      </c>
      <c r="V3170" s="15">
        <v>8.8559999999999999</v>
      </c>
      <c r="W3170" s="13">
        <v>3</v>
      </c>
      <c r="X3170" s="13">
        <v>0.6</v>
      </c>
      <c r="Y3170" s="15">
        <v>-6.8634000000000004</v>
      </c>
    </row>
    <row r="3171" spans="1:25" x14ac:dyDescent="0.3">
      <c r="A3171" s="16">
        <v>9539</v>
      </c>
      <c r="B3171" s="16" t="s">
        <v>6412</v>
      </c>
      <c r="C3171" s="21">
        <f>1/COUNTIF(B:B,'Store Data - 2017'!$B3171)</f>
        <v>0.5</v>
      </c>
      <c r="D3171" s="17">
        <v>42985</v>
      </c>
      <c r="E3171" s="17">
        <v>42987</v>
      </c>
      <c r="F3171" s="22" t="str">
        <f>TEXT('Store Data - 2017'!$D3171,"mmmm")</f>
        <v>September</v>
      </c>
      <c r="G3171" s="22" t="str">
        <f>TEXT('Store Data - 2017'!$D3171,"dddd")</f>
        <v>Thursday</v>
      </c>
      <c r="H3171" s="16" t="s">
        <v>80</v>
      </c>
      <c r="I3171" s="16" t="s">
        <v>5290</v>
      </c>
      <c r="J3171" s="16" t="s">
        <v>5291</v>
      </c>
      <c r="K3171" s="21">
        <f>1/COUNTIF(J:J,'Store Data - 2017'!$J3171)</f>
        <v>0.2</v>
      </c>
      <c r="L3171" s="16" t="s">
        <v>25</v>
      </c>
      <c r="M3171" s="16" t="s">
        <v>26</v>
      </c>
      <c r="N3171" s="16" t="s">
        <v>1487</v>
      </c>
      <c r="O3171" s="16" t="s">
        <v>396</v>
      </c>
      <c r="P3171" s="16">
        <v>2908</v>
      </c>
      <c r="Q3171" s="16" t="s">
        <v>40</v>
      </c>
      <c r="R3171" s="16" t="s">
        <v>1379</v>
      </c>
      <c r="S3171" s="16" t="s">
        <v>31</v>
      </c>
      <c r="T3171" s="16" t="s">
        <v>32</v>
      </c>
      <c r="U3171" s="16" t="s">
        <v>1380</v>
      </c>
      <c r="V3171" s="18">
        <v>16.899999999999999</v>
      </c>
      <c r="W3171" s="16">
        <v>5</v>
      </c>
      <c r="X3171" s="16">
        <v>0</v>
      </c>
      <c r="Y3171" s="18">
        <v>7.774</v>
      </c>
    </row>
    <row r="3172" spans="1:25" x14ac:dyDescent="0.3">
      <c r="A3172" s="13">
        <v>9540</v>
      </c>
      <c r="B3172" s="13" t="s">
        <v>6412</v>
      </c>
      <c r="C3172" s="21">
        <f>1/COUNTIF(B:B,'Store Data - 2017'!$B3172)</f>
        <v>0.5</v>
      </c>
      <c r="D3172" s="14">
        <v>42985</v>
      </c>
      <c r="E3172" s="14">
        <v>42987</v>
      </c>
      <c r="F3172" s="22" t="str">
        <f>TEXT('Store Data - 2017'!$D3172,"mmmm")</f>
        <v>September</v>
      </c>
      <c r="G3172" s="22" t="str">
        <f>TEXT('Store Data - 2017'!$D3172,"dddd")</f>
        <v>Thursday</v>
      </c>
      <c r="H3172" s="13" t="s">
        <v>80</v>
      </c>
      <c r="I3172" s="13" t="s">
        <v>5290</v>
      </c>
      <c r="J3172" s="13" t="s">
        <v>5291</v>
      </c>
      <c r="K3172" s="21">
        <f>1/COUNTIF(J:J,'Store Data - 2017'!$J3172)</f>
        <v>0.2</v>
      </c>
      <c r="L3172" s="13" t="s">
        <v>25</v>
      </c>
      <c r="M3172" s="13" t="s">
        <v>26</v>
      </c>
      <c r="N3172" s="13" t="s">
        <v>1487</v>
      </c>
      <c r="O3172" s="13" t="s">
        <v>396</v>
      </c>
      <c r="P3172" s="13">
        <v>2908</v>
      </c>
      <c r="Q3172" s="13" t="s">
        <v>40</v>
      </c>
      <c r="R3172" s="13" t="s">
        <v>434</v>
      </c>
      <c r="S3172" s="13" t="s">
        <v>31</v>
      </c>
      <c r="T3172" s="13" t="s">
        <v>32</v>
      </c>
      <c r="U3172" s="13" t="s">
        <v>435</v>
      </c>
      <c r="V3172" s="15">
        <v>39.96</v>
      </c>
      <c r="W3172" s="13">
        <v>2</v>
      </c>
      <c r="X3172" s="13">
        <v>0</v>
      </c>
      <c r="Y3172" s="15">
        <v>18.781199999999998</v>
      </c>
    </row>
    <row r="3173" spans="1:25" x14ac:dyDescent="0.3">
      <c r="A3173" s="16">
        <v>9569</v>
      </c>
      <c r="B3173" s="16" t="s">
        <v>6413</v>
      </c>
      <c r="C3173" s="21">
        <f>1/COUNTIF(B:B,'Store Data - 2017'!$B3173)</f>
        <v>1</v>
      </c>
      <c r="D3173" s="17">
        <v>42921</v>
      </c>
      <c r="E3173" s="17">
        <v>42923</v>
      </c>
      <c r="F3173" s="22" t="str">
        <f>TEXT('Store Data - 2017'!$D3173,"mmmm")</f>
        <v>July</v>
      </c>
      <c r="G3173" s="22" t="str">
        <f>TEXT('Store Data - 2017'!$D3173,"dddd")</f>
        <v>Wednesday</v>
      </c>
      <c r="H3173" s="16" t="s">
        <v>80</v>
      </c>
      <c r="I3173" s="16" t="s">
        <v>1516</v>
      </c>
      <c r="J3173" s="16" t="s">
        <v>1517</v>
      </c>
      <c r="K3173" s="21">
        <f>1/COUNTIF(J:J,'Store Data - 2017'!$J3173)</f>
        <v>8.3333333333333329E-2</v>
      </c>
      <c r="L3173" s="16" t="s">
        <v>57</v>
      </c>
      <c r="M3173" s="16" t="s">
        <v>26</v>
      </c>
      <c r="N3173" s="16" t="s">
        <v>3418</v>
      </c>
      <c r="O3173" s="16" t="s">
        <v>1581</v>
      </c>
      <c r="P3173" s="16">
        <v>68025</v>
      </c>
      <c r="Q3173" s="16" t="s">
        <v>51</v>
      </c>
      <c r="R3173" s="16" t="s">
        <v>167</v>
      </c>
      <c r="S3173" s="16" t="s">
        <v>61</v>
      </c>
      <c r="T3173" s="16" t="s">
        <v>62</v>
      </c>
      <c r="U3173" s="16" t="s">
        <v>168</v>
      </c>
      <c r="V3173" s="18">
        <v>79.959999999999994</v>
      </c>
      <c r="W3173" s="16">
        <v>4</v>
      </c>
      <c r="X3173" s="16">
        <v>0</v>
      </c>
      <c r="Y3173" s="18">
        <v>22.3888</v>
      </c>
    </row>
    <row r="3174" spans="1:25" x14ac:dyDescent="0.3">
      <c r="A3174" s="13">
        <v>9579</v>
      </c>
      <c r="B3174" s="13" t="s">
        <v>6414</v>
      </c>
      <c r="C3174" s="21">
        <f>1/COUNTIF(B:B,'Store Data - 2017'!$B3174)</f>
        <v>0.25</v>
      </c>
      <c r="D3174" s="14">
        <v>42992</v>
      </c>
      <c r="E3174" s="14">
        <v>42994</v>
      </c>
      <c r="F3174" s="22" t="str">
        <f>TEXT('Store Data - 2017'!$D3174,"mmmm")</f>
        <v>September</v>
      </c>
      <c r="G3174" s="22" t="str">
        <f>TEXT('Store Data - 2017'!$D3174,"dddd")</f>
        <v>Thursday</v>
      </c>
      <c r="H3174" s="13" t="s">
        <v>80</v>
      </c>
      <c r="I3174" s="13" t="s">
        <v>116</v>
      </c>
      <c r="J3174" s="13" t="s">
        <v>117</v>
      </c>
      <c r="K3174" s="21">
        <f>1/COUNTIF(J:J,'Store Data - 2017'!$J3174)</f>
        <v>0.2</v>
      </c>
      <c r="L3174" s="13" t="s">
        <v>48</v>
      </c>
      <c r="M3174" s="13" t="s">
        <v>26</v>
      </c>
      <c r="N3174" s="13" t="s">
        <v>126</v>
      </c>
      <c r="O3174" s="13" t="s">
        <v>127</v>
      </c>
      <c r="P3174" s="13">
        <v>10035</v>
      </c>
      <c r="Q3174" s="13" t="s">
        <v>40</v>
      </c>
      <c r="R3174" s="13" t="s">
        <v>1311</v>
      </c>
      <c r="S3174" s="13" t="s">
        <v>61</v>
      </c>
      <c r="T3174" s="13" t="s">
        <v>62</v>
      </c>
      <c r="U3174" s="13" t="s">
        <v>1312</v>
      </c>
      <c r="V3174" s="15">
        <v>1079.8499999999999</v>
      </c>
      <c r="W3174" s="13">
        <v>3</v>
      </c>
      <c r="X3174" s="13">
        <v>0</v>
      </c>
      <c r="Y3174" s="15">
        <v>323.95499999999998</v>
      </c>
    </row>
    <row r="3175" spans="1:25" x14ac:dyDescent="0.3">
      <c r="A3175" s="16">
        <v>9580</v>
      </c>
      <c r="B3175" s="16" t="s">
        <v>6414</v>
      </c>
      <c r="C3175" s="21">
        <f>1/COUNTIF(B:B,'Store Data - 2017'!$B3175)</f>
        <v>0.25</v>
      </c>
      <c r="D3175" s="17">
        <v>42992</v>
      </c>
      <c r="E3175" s="17">
        <v>42994</v>
      </c>
      <c r="F3175" s="22" t="str">
        <f>TEXT('Store Data - 2017'!$D3175,"mmmm")</f>
        <v>September</v>
      </c>
      <c r="G3175" s="22" t="str">
        <f>TEXT('Store Data - 2017'!$D3175,"dddd")</f>
        <v>Thursday</v>
      </c>
      <c r="H3175" s="16" t="s">
        <v>80</v>
      </c>
      <c r="I3175" s="16" t="s">
        <v>116</v>
      </c>
      <c r="J3175" s="16" t="s">
        <v>117</v>
      </c>
      <c r="K3175" s="21">
        <f>1/COUNTIF(J:J,'Store Data - 2017'!$J3175)</f>
        <v>0.2</v>
      </c>
      <c r="L3175" s="16" t="s">
        <v>48</v>
      </c>
      <c r="M3175" s="16" t="s">
        <v>26</v>
      </c>
      <c r="N3175" s="16" t="s">
        <v>126</v>
      </c>
      <c r="O3175" s="16" t="s">
        <v>127</v>
      </c>
      <c r="P3175" s="16">
        <v>10035</v>
      </c>
      <c r="Q3175" s="16" t="s">
        <v>40</v>
      </c>
      <c r="R3175" s="16" t="s">
        <v>3469</v>
      </c>
      <c r="S3175" s="16" t="s">
        <v>31</v>
      </c>
      <c r="T3175" s="16" t="s">
        <v>70</v>
      </c>
      <c r="U3175" s="16" t="s">
        <v>3470</v>
      </c>
      <c r="V3175" s="18">
        <v>70.98</v>
      </c>
      <c r="W3175" s="16">
        <v>1</v>
      </c>
      <c r="X3175" s="16">
        <v>0</v>
      </c>
      <c r="Y3175" s="18">
        <v>3.5489999999999999</v>
      </c>
    </row>
    <row r="3176" spans="1:25" x14ac:dyDescent="0.3">
      <c r="A3176" s="13">
        <v>9581</v>
      </c>
      <c r="B3176" s="13" t="s">
        <v>6414</v>
      </c>
      <c r="C3176" s="21">
        <f>1/COUNTIF(B:B,'Store Data - 2017'!$B3176)</f>
        <v>0.25</v>
      </c>
      <c r="D3176" s="14">
        <v>42992</v>
      </c>
      <c r="E3176" s="14">
        <v>42994</v>
      </c>
      <c r="F3176" s="22" t="str">
        <f>TEXT('Store Data - 2017'!$D3176,"mmmm")</f>
        <v>September</v>
      </c>
      <c r="G3176" s="22" t="str">
        <f>TEXT('Store Data - 2017'!$D3176,"dddd")</f>
        <v>Thursday</v>
      </c>
      <c r="H3176" s="13" t="s">
        <v>80</v>
      </c>
      <c r="I3176" s="13" t="s">
        <v>116</v>
      </c>
      <c r="J3176" s="13" t="s">
        <v>117</v>
      </c>
      <c r="K3176" s="21">
        <f>1/COUNTIF(J:J,'Store Data - 2017'!$J3176)</f>
        <v>0.2</v>
      </c>
      <c r="L3176" s="13" t="s">
        <v>48</v>
      </c>
      <c r="M3176" s="13" t="s">
        <v>26</v>
      </c>
      <c r="N3176" s="13" t="s">
        <v>126</v>
      </c>
      <c r="O3176" s="13" t="s">
        <v>127</v>
      </c>
      <c r="P3176" s="13">
        <v>10035</v>
      </c>
      <c r="Q3176" s="13" t="s">
        <v>40</v>
      </c>
      <c r="R3176" s="13" t="s">
        <v>1128</v>
      </c>
      <c r="S3176" s="13" t="s">
        <v>31</v>
      </c>
      <c r="T3176" s="13" t="s">
        <v>146</v>
      </c>
      <c r="U3176" s="13" t="s">
        <v>1129</v>
      </c>
      <c r="V3176" s="15">
        <v>29.95</v>
      </c>
      <c r="W3176" s="13">
        <v>5</v>
      </c>
      <c r="X3176" s="13">
        <v>0</v>
      </c>
      <c r="Y3176" s="15">
        <v>8.6854999999999993</v>
      </c>
    </row>
    <row r="3177" spans="1:25" x14ac:dyDescent="0.3">
      <c r="A3177" s="16">
        <v>9582</v>
      </c>
      <c r="B3177" s="16" t="s">
        <v>6414</v>
      </c>
      <c r="C3177" s="21">
        <f>1/COUNTIF(B:B,'Store Data - 2017'!$B3177)</f>
        <v>0.25</v>
      </c>
      <c r="D3177" s="17">
        <v>42992</v>
      </c>
      <c r="E3177" s="17">
        <v>42994</v>
      </c>
      <c r="F3177" s="22" t="str">
        <f>TEXT('Store Data - 2017'!$D3177,"mmmm")</f>
        <v>September</v>
      </c>
      <c r="G3177" s="22" t="str">
        <f>TEXT('Store Data - 2017'!$D3177,"dddd")</f>
        <v>Thursday</v>
      </c>
      <c r="H3177" s="16" t="s">
        <v>80</v>
      </c>
      <c r="I3177" s="16" t="s">
        <v>116</v>
      </c>
      <c r="J3177" s="16" t="s">
        <v>117</v>
      </c>
      <c r="K3177" s="21">
        <f>1/COUNTIF(J:J,'Store Data - 2017'!$J3177)</f>
        <v>0.2</v>
      </c>
      <c r="L3177" s="16" t="s">
        <v>48</v>
      </c>
      <c r="M3177" s="16" t="s">
        <v>26</v>
      </c>
      <c r="N3177" s="16" t="s">
        <v>126</v>
      </c>
      <c r="O3177" s="16" t="s">
        <v>127</v>
      </c>
      <c r="P3177" s="16">
        <v>10035</v>
      </c>
      <c r="Q3177" s="16" t="s">
        <v>40</v>
      </c>
      <c r="R3177" s="16" t="s">
        <v>4079</v>
      </c>
      <c r="S3177" s="16" t="s">
        <v>42</v>
      </c>
      <c r="T3177" s="16" t="s">
        <v>43</v>
      </c>
      <c r="U3177" s="16" t="s">
        <v>4080</v>
      </c>
      <c r="V3177" s="18">
        <v>589.41</v>
      </c>
      <c r="W3177" s="16">
        <v>5</v>
      </c>
      <c r="X3177" s="16">
        <v>0.1</v>
      </c>
      <c r="Y3177" s="18">
        <v>-6.5490000000000004</v>
      </c>
    </row>
    <row r="3178" spans="1:25" x14ac:dyDescent="0.3">
      <c r="A3178" s="13">
        <v>9584</v>
      </c>
      <c r="B3178" s="13" t="s">
        <v>6415</v>
      </c>
      <c r="C3178" s="21">
        <f>1/COUNTIF(B:B,'Store Data - 2017'!$B3178)</f>
        <v>1</v>
      </c>
      <c r="D3178" s="14">
        <v>42911</v>
      </c>
      <c r="E3178" s="14">
        <v>42913</v>
      </c>
      <c r="F3178" s="22" t="str">
        <f>TEXT('Store Data - 2017'!$D3178,"mmmm")</f>
        <v>June</v>
      </c>
      <c r="G3178" s="22" t="str">
        <f>TEXT('Store Data - 2017'!$D3178,"dddd")</f>
        <v>Sunday</v>
      </c>
      <c r="H3178" s="13" t="s">
        <v>35</v>
      </c>
      <c r="I3178" s="13" t="s">
        <v>6264</v>
      </c>
      <c r="J3178" s="13" t="s">
        <v>6265</v>
      </c>
      <c r="K3178" s="21">
        <f>1/COUNTIF(J:J,'Store Data - 2017'!$J3178)</f>
        <v>0.33333333333333331</v>
      </c>
      <c r="L3178" s="13" t="s">
        <v>25</v>
      </c>
      <c r="M3178" s="13" t="s">
        <v>26</v>
      </c>
      <c r="N3178" s="13" t="s">
        <v>126</v>
      </c>
      <c r="O3178" s="13" t="s">
        <v>127</v>
      </c>
      <c r="P3178" s="13">
        <v>10024</v>
      </c>
      <c r="Q3178" s="13" t="s">
        <v>40</v>
      </c>
      <c r="R3178" s="13" t="s">
        <v>4379</v>
      </c>
      <c r="S3178" s="13" t="s">
        <v>42</v>
      </c>
      <c r="T3178" s="13" t="s">
        <v>425</v>
      </c>
      <c r="U3178" s="13" t="s">
        <v>6416</v>
      </c>
      <c r="V3178" s="15">
        <v>400.78399999999999</v>
      </c>
      <c r="W3178" s="13">
        <v>1</v>
      </c>
      <c r="X3178" s="13">
        <v>0.2</v>
      </c>
      <c r="Y3178" s="15">
        <v>-5.0098000000000003</v>
      </c>
    </row>
    <row r="3179" spans="1:25" x14ac:dyDescent="0.3">
      <c r="A3179" s="16">
        <v>9585</v>
      </c>
      <c r="B3179" s="16" t="s">
        <v>6417</v>
      </c>
      <c r="C3179" s="21">
        <f>1/COUNTIF(B:B,'Store Data - 2017'!$B3179)</f>
        <v>1</v>
      </c>
      <c r="D3179" s="17">
        <v>42973</v>
      </c>
      <c r="E3179" s="17">
        <v>42974</v>
      </c>
      <c r="F3179" s="22" t="str">
        <f>TEXT('Store Data - 2017'!$D3179,"mmmm")</f>
        <v>August</v>
      </c>
      <c r="G3179" s="22" t="str">
        <f>TEXT('Store Data - 2017'!$D3179,"dddd")</f>
        <v>Saturday</v>
      </c>
      <c r="H3179" s="16" t="s">
        <v>80</v>
      </c>
      <c r="I3179" s="16" t="s">
        <v>6418</v>
      </c>
      <c r="J3179" s="16" t="s">
        <v>6419</v>
      </c>
      <c r="K3179" s="21">
        <f>1/COUNTIF(J:J,'Store Data - 2017'!$J3179)</f>
        <v>1</v>
      </c>
      <c r="L3179" s="16" t="s">
        <v>48</v>
      </c>
      <c r="M3179" s="16" t="s">
        <v>26</v>
      </c>
      <c r="N3179" s="16" t="s">
        <v>553</v>
      </c>
      <c r="O3179" s="16" t="s">
        <v>76</v>
      </c>
      <c r="P3179" s="16">
        <v>48234</v>
      </c>
      <c r="Q3179" s="16" t="s">
        <v>51</v>
      </c>
      <c r="R3179" s="16" t="s">
        <v>1625</v>
      </c>
      <c r="S3179" s="16" t="s">
        <v>31</v>
      </c>
      <c r="T3179" s="16" t="s">
        <v>70</v>
      </c>
      <c r="U3179" s="16" t="s">
        <v>1626</v>
      </c>
      <c r="V3179" s="18">
        <v>53.72</v>
      </c>
      <c r="W3179" s="16">
        <v>4</v>
      </c>
      <c r="X3179" s="16">
        <v>0</v>
      </c>
      <c r="Y3179" s="18">
        <v>13.9672</v>
      </c>
    </row>
    <row r="3180" spans="1:25" x14ac:dyDescent="0.3">
      <c r="A3180" s="13">
        <v>9588</v>
      </c>
      <c r="B3180" s="13" t="s">
        <v>6420</v>
      </c>
      <c r="C3180" s="21">
        <f>1/COUNTIF(B:B,'Store Data - 2017'!$B3180)</f>
        <v>1</v>
      </c>
      <c r="D3180" s="14">
        <v>42842</v>
      </c>
      <c r="E3180" s="14">
        <v>42847</v>
      </c>
      <c r="F3180" s="22" t="str">
        <f>TEXT('Store Data - 2017'!$D3180,"mmmm")</f>
        <v>April</v>
      </c>
      <c r="G3180" s="22" t="str">
        <f>TEXT('Store Data - 2017'!$D3180,"dddd")</f>
        <v>Monday</v>
      </c>
      <c r="H3180" s="13" t="s">
        <v>22</v>
      </c>
      <c r="I3180" s="13" t="s">
        <v>5585</v>
      </c>
      <c r="J3180" s="13" t="s">
        <v>5586</v>
      </c>
      <c r="K3180" s="21">
        <f>1/COUNTIF(J:J,'Store Data - 2017'!$J3180)</f>
        <v>0.25</v>
      </c>
      <c r="L3180" s="13" t="s">
        <v>57</v>
      </c>
      <c r="M3180" s="13" t="s">
        <v>26</v>
      </c>
      <c r="N3180" s="13" t="s">
        <v>94</v>
      </c>
      <c r="O3180" s="13" t="s">
        <v>59</v>
      </c>
      <c r="P3180" s="13">
        <v>60653</v>
      </c>
      <c r="Q3180" s="13" t="s">
        <v>51</v>
      </c>
      <c r="R3180" s="13" t="s">
        <v>4246</v>
      </c>
      <c r="S3180" s="13" t="s">
        <v>31</v>
      </c>
      <c r="T3180" s="13" t="s">
        <v>70</v>
      </c>
      <c r="U3180" s="13" t="s">
        <v>4247</v>
      </c>
      <c r="V3180" s="15">
        <v>195.136</v>
      </c>
      <c r="W3180" s="13">
        <v>4</v>
      </c>
      <c r="X3180" s="13">
        <v>0.2</v>
      </c>
      <c r="Y3180" s="15">
        <v>-43.9056</v>
      </c>
    </row>
    <row r="3181" spans="1:25" x14ac:dyDescent="0.3">
      <c r="A3181" s="16">
        <v>9589</v>
      </c>
      <c r="B3181" s="16" t="s">
        <v>6421</v>
      </c>
      <c r="C3181" s="21">
        <f>1/COUNTIF(B:B,'Store Data - 2017'!$B3181)</f>
        <v>1</v>
      </c>
      <c r="D3181" s="17">
        <v>42939</v>
      </c>
      <c r="E3181" s="17">
        <v>42944</v>
      </c>
      <c r="F3181" s="22" t="str">
        <f>TEXT('Store Data - 2017'!$D3181,"mmmm")</f>
        <v>July</v>
      </c>
      <c r="G3181" s="22" t="str">
        <f>TEXT('Store Data - 2017'!$D3181,"dddd")</f>
        <v>Sunday</v>
      </c>
      <c r="H3181" s="16" t="s">
        <v>22</v>
      </c>
      <c r="I3181" s="16" t="s">
        <v>6422</v>
      </c>
      <c r="J3181" s="16" t="s">
        <v>6423</v>
      </c>
      <c r="K3181" s="21">
        <f>1/COUNTIF(J:J,'Store Data - 2017'!$J3181)</f>
        <v>1</v>
      </c>
      <c r="L3181" s="16" t="s">
        <v>25</v>
      </c>
      <c r="M3181" s="16" t="s">
        <v>26</v>
      </c>
      <c r="N3181" s="16" t="s">
        <v>5794</v>
      </c>
      <c r="O3181" s="16" t="s">
        <v>59</v>
      </c>
      <c r="P3181" s="16">
        <v>60090</v>
      </c>
      <c r="Q3181" s="16" t="s">
        <v>51</v>
      </c>
      <c r="R3181" s="16" t="s">
        <v>5114</v>
      </c>
      <c r="S3181" s="16" t="s">
        <v>31</v>
      </c>
      <c r="T3181" s="16" t="s">
        <v>146</v>
      </c>
      <c r="U3181" s="16" t="s">
        <v>5115</v>
      </c>
      <c r="V3181" s="18">
        <v>121.536</v>
      </c>
      <c r="W3181" s="16">
        <v>4</v>
      </c>
      <c r="X3181" s="16">
        <v>0.2</v>
      </c>
      <c r="Y3181" s="18">
        <v>15.192</v>
      </c>
    </row>
    <row r="3182" spans="1:25" x14ac:dyDescent="0.3">
      <c r="A3182" s="13">
        <v>9594</v>
      </c>
      <c r="B3182" s="13" t="s">
        <v>6424</v>
      </c>
      <c r="C3182" s="21">
        <f>1/COUNTIF(B:B,'Store Data - 2017'!$B3182)</f>
        <v>0.5</v>
      </c>
      <c r="D3182" s="14">
        <v>42992</v>
      </c>
      <c r="E3182" s="14">
        <v>42997</v>
      </c>
      <c r="F3182" s="22" t="str">
        <f>TEXT('Store Data - 2017'!$D3182,"mmmm")</f>
        <v>September</v>
      </c>
      <c r="G3182" s="22" t="str">
        <f>TEXT('Store Data - 2017'!$D3182,"dddd")</f>
        <v>Thursday</v>
      </c>
      <c r="H3182" s="13" t="s">
        <v>22</v>
      </c>
      <c r="I3182" s="13" t="s">
        <v>3294</v>
      </c>
      <c r="J3182" s="13" t="s">
        <v>3295</v>
      </c>
      <c r="K3182" s="21">
        <f>1/COUNTIF(J:J,'Store Data - 2017'!$J3182)</f>
        <v>0.2</v>
      </c>
      <c r="L3182" s="13" t="s">
        <v>25</v>
      </c>
      <c r="M3182" s="13" t="s">
        <v>26</v>
      </c>
      <c r="N3182" s="13" t="s">
        <v>126</v>
      </c>
      <c r="O3182" s="13" t="s">
        <v>127</v>
      </c>
      <c r="P3182" s="13">
        <v>10024</v>
      </c>
      <c r="Q3182" s="13" t="s">
        <v>40</v>
      </c>
      <c r="R3182" s="13" t="s">
        <v>3079</v>
      </c>
      <c r="S3182" s="13" t="s">
        <v>31</v>
      </c>
      <c r="T3182" s="13" t="s">
        <v>32</v>
      </c>
      <c r="U3182" s="13" t="s">
        <v>3080</v>
      </c>
      <c r="V3182" s="15">
        <v>8.56</v>
      </c>
      <c r="W3182" s="13">
        <v>2</v>
      </c>
      <c r="X3182" s="13">
        <v>0</v>
      </c>
      <c r="Y3182" s="15">
        <v>3.8519999999999999</v>
      </c>
    </row>
    <row r="3183" spans="1:25" x14ac:dyDescent="0.3">
      <c r="A3183" s="16">
        <v>9595</v>
      </c>
      <c r="B3183" s="16" t="s">
        <v>6424</v>
      </c>
      <c r="C3183" s="21">
        <f>1/COUNTIF(B:B,'Store Data - 2017'!$B3183)</f>
        <v>0.5</v>
      </c>
      <c r="D3183" s="17">
        <v>42992</v>
      </c>
      <c r="E3183" s="17">
        <v>42997</v>
      </c>
      <c r="F3183" s="22" t="str">
        <f>TEXT('Store Data - 2017'!$D3183,"mmmm")</f>
        <v>September</v>
      </c>
      <c r="G3183" s="22" t="str">
        <f>TEXT('Store Data - 2017'!$D3183,"dddd")</f>
        <v>Thursday</v>
      </c>
      <c r="H3183" s="16" t="s">
        <v>22</v>
      </c>
      <c r="I3183" s="16" t="s">
        <v>3294</v>
      </c>
      <c r="J3183" s="16" t="s">
        <v>3295</v>
      </c>
      <c r="K3183" s="21">
        <f>1/COUNTIF(J:J,'Store Data - 2017'!$J3183)</f>
        <v>0.2</v>
      </c>
      <c r="L3183" s="16" t="s">
        <v>25</v>
      </c>
      <c r="M3183" s="16" t="s">
        <v>26</v>
      </c>
      <c r="N3183" s="16" t="s">
        <v>126</v>
      </c>
      <c r="O3183" s="16" t="s">
        <v>127</v>
      </c>
      <c r="P3183" s="16">
        <v>10024</v>
      </c>
      <c r="Q3183" s="16" t="s">
        <v>40</v>
      </c>
      <c r="R3183" s="16" t="s">
        <v>447</v>
      </c>
      <c r="S3183" s="16" t="s">
        <v>31</v>
      </c>
      <c r="T3183" s="16" t="s">
        <v>32</v>
      </c>
      <c r="U3183" s="16" t="s">
        <v>448</v>
      </c>
      <c r="V3183" s="18">
        <v>11.56</v>
      </c>
      <c r="W3183" s="16">
        <v>2</v>
      </c>
      <c r="X3183" s="16">
        <v>0</v>
      </c>
      <c r="Y3183" s="18">
        <v>5.6643999999999997</v>
      </c>
    </row>
    <row r="3184" spans="1:25" x14ac:dyDescent="0.3">
      <c r="A3184" s="13">
        <v>9596</v>
      </c>
      <c r="B3184" s="13" t="s">
        <v>6425</v>
      </c>
      <c r="C3184" s="21">
        <f>1/COUNTIF(B:B,'Store Data - 2017'!$B3184)</f>
        <v>0.33333333333333331</v>
      </c>
      <c r="D3184" s="14">
        <v>42759</v>
      </c>
      <c r="E3184" s="14">
        <v>42764</v>
      </c>
      <c r="F3184" s="22" t="str">
        <f>TEXT('Store Data - 2017'!$D3184,"mmmm")</f>
        <v>January</v>
      </c>
      <c r="G3184" s="22" t="str">
        <f>TEXT('Store Data - 2017'!$D3184,"dddd")</f>
        <v>Tuesday</v>
      </c>
      <c r="H3184" s="13" t="s">
        <v>22</v>
      </c>
      <c r="I3184" s="13" t="s">
        <v>4855</v>
      </c>
      <c r="J3184" s="13" t="s">
        <v>4856</v>
      </c>
      <c r="K3184" s="21">
        <f>1/COUNTIF(J:J,'Store Data - 2017'!$J3184)</f>
        <v>0.2</v>
      </c>
      <c r="L3184" s="13" t="s">
        <v>57</v>
      </c>
      <c r="M3184" s="13" t="s">
        <v>26</v>
      </c>
      <c r="N3184" s="13" t="s">
        <v>2231</v>
      </c>
      <c r="O3184" s="13" t="s">
        <v>134</v>
      </c>
      <c r="P3184" s="13">
        <v>95123</v>
      </c>
      <c r="Q3184" s="13" t="s">
        <v>120</v>
      </c>
      <c r="R3184" s="13" t="s">
        <v>2272</v>
      </c>
      <c r="S3184" s="13" t="s">
        <v>31</v>
      </c>
      <c r="T3184" s="13" t="s">
        <v>190</v>
      </c>
      <c r="U3184" s="13" t="s">
        <v>2273</v>
      </c>
      <c r="V3184" s="15">
        <v>25.86</v>
      </c>
      <c r="W3184" s="13">
        <v>3</v>
      </c>
      <c r="X3184" s="13">
        <v>0</v>
      </c>
      <c r="Y3184" s="15">
        <v>6.7236000000000002</v>
      </c>
    </row>
    <row r="3185" spans="1:25" x14ac:dyDescent="0.3">
      <c r="A3185" s="16">
        <v>9597</v>
      </c>
      <c r="B3185" s="16" t="s">
        <v>6425</v>
      </c>
      <c r="C3185" s="21">
        <f>1/COUNTIF(B:B,'Store Data - 2017'!$B3185)</f>
        <v>0.33333333333333331</v>
      </c>
      <c r="D3185" s="17">
        <v>42759</v>
      </c>
      <c r="E3185" s="17">
        <v>42764</v>
      </c>
      <c r="F3185" s="22" t="str">
        <f>TEXT('Store Data - 2017'!$D3185,"mmmm")</f>
        <v>January</v>
      </c>
      <c r="G3185" s="22" t="str">
        <f>TEXT('Store Data - 2017'!$D3185,"dddd")</f>
        <v>Tuesday</v>
      </c>
      <c r="H3185" s="16" t="s">
        <v>22</v>
      </c>
      <c r="I3185" s="16" t="s">
        <v>4855</v>
      </c>
      <c r="J3185" s="16" t="s">
        <v>4856</v>
      </c>
      <c r="K3185" s="21">
        <f>1/COUNTIF(J:J,'Store Data - 2017'!$J3185)</f>
        <v>0.2</v>
      </c>
      <c r="L3185" s="16" t="s">
        <v>57</v>
      </c>
      <c r="M3185" s="16" t="s">
        <v>26</v>
      </c>
      <c r="N3185" s="16" t="s">
        <v>2231</v>
      </c>
      <c r="O3185" s="16" t="s">
        <v>134</v>
      </c>
      <c r="P3185" s="16">
        <v>95123</v>
      </c>
      <c r="Q3185" s="16" t="s">
        <v>120</v>
      </c>
      <c r="R3185" s="16" t="s">
        <v>3580</v>
      </c>
      <c r="S3185" s="16" t="s">
        <v>31</v>
      </c>
      <c r="T3185" s="16" t="s">
        <v>84</v>
      </c>
      <c r="U3185" s="16" t="s">
        <v>3581</v>
      </c>
      <c r="V3185" s="18">
        <v>276.78399999999999</v>
      </c>
      <c r="W3185" s="16">
        <v>2</v>
      </c>
      <c r="X3185" s="16">
        <v>0.2</v>
      </c>
      <c r="Y3185" s="18">
        <v>89.954800000000006</v>
      </c>
    </row>
    <row r="3186" spans="1:25" x14ac:dyDescent="0.3">
      <c r="A3186" s="13">
        <v>9598</v>
      </c>
      <c r="B3186" s="13" t="s">
        <v>6425</v>
      </c>
      <c r="C3186" s="21">
        <f>1/COUNTIF(B:B,'Store Data - 2017'!$B3186)</f>
        <v>0.33333333333333331</v>
      </c>
      <c r="D3186" s="14">
        <v>42759</v>
      </c>
      <c r="E3186" s="14">
        <v>42764</v>
      </c>
      <c r="F3186" s="22" t="str">
        <f>TEXT('Store Data - 2017'!$D3186,"mmmm")</f>
        <v>January</v>
      </c>
      <c r="G3186" s="22" t="str">
        <f>TEXT('Store Data - 2017'!$D3186,"dddd")</f>
        <v>Tuesday</v>
      </c>
      <c r="H3186" s="13" t="s">
        <v>22</v>
      </c>
      <c r="I3186" s="13" t="s">
        <v>4855</v>
      </c>
      <c r="J3186" s="13" t="s">
        <v>4856</v>
      </c>
      <c r="K3186" s="21">
        <f>1/COUNTIF(J:J,'Store Data - 2017'!$J3186)</f>
        <v>0.2</v>
      </c>
      <c r="L3186" s="13" t="s">
        <v>57</v>
      </c>
      <c r="M3186" s="13" t="s">
        <v>26</v>
      </c>
      <c r="N3186" s="13" t="s">
        <v>2231</v>
      </c>
      <c r="O3186" s="13" t="s">
        <v>134</v>
      </c>
      <c r="P3186" s="13">
        <v>95123</v>
      </c>
      <c r="Q3186" s="13" t="s">
        <v>120</v>
      </c>
      <c r="R3186" s="13" t="s">
        <v>5531</v>
      </c>
      <c r="S3186" s="13" t="s">
        <v>61</v>
      </c>
      <c r="T3186" s="13" t="s">
        <v>62</v>
      </c>
      <c r="U3186" s="13" t="s">
        <v>5532</v>
      </c>
      <c r="V3186" s="15">
        <v>110.352</v>
      </c>
      <c r="W3186" s="13">
        <v>3</v>
      </c>
      <c r="X3186" s="13">
        <v>0.2</v>
      </c>
      <c r="Y3186" s="15">
        <v>8.2764000000000006</v>
      </c>
    </row>
    <row r="3187" spans="1:25" x14ac:dyDescent="0.3">
      <c r="A3187" s="16">
        <v>9601</v>
      </c>
      <c r="B3187" s="16" t="s">
        <v>6426</v>
      </c>
      <c r="C3187" s="21">
        <f>1/COUNTIF(B:B,'Store Data - 2017'!$B3187)</f>
        <v>1</v>
      </c>
      <c r="D3187" s="17">
        <v>42863</v>
      </c>
      <c r="E3187" s="17">
        <v>42866</v>
      </c>
      <c r="F3187" s="22" t="str">
        <f>TEXT('Store Data - 2017'!$D3187,"mmmm")</f>
        <v>May</v>
      </c>
      <c r="G3187" s="22" t="str">
        <f>TEXT('Store Data - 2017'!$D3187,"dddd")</f>
        <v>Monday</v>
      </c>
      <c r="H3187" s="16" t="s">
        <v>35</v>
      </c>
      <c r="I3187" s="16" t="s">
        <v>500</v>
      </c>
      <c r="J3187" s="16" t="s">
        <v>501</v>
      </c>
      <c r="K3187" s="21">
        <f>1/COUNTIF(J:J,'Store Data - 2017'!$J3187)</f>
        <v>0.25</v>
      </c>
      <c r="L3187" s="16" t="s">
        <v>57</v>
      </c>
      <c r="M3187" s="16" t="s">
        <v>26</v>
      </c>
      <c r="N3187" s="16" t="s">
        <v>6110</v>
      </c>
      <c r="O3187" s="16" t="s">
        <v>50</v>
      </c>
      <c r="P3187" s="16">
        <v>76063</v>
      </c>
      <c r="Q3187" s="16" t="s">
        <v>51</v>
      </c>
      <c r="R3187" s="16" t="s">
        <v>5365</v>
      </c>
      <c r="S3187" s="16" t="s">
        <v>31</v>
      </c>
      <c r="T3187" s="16" t="s">
        <v>32</v>
      </c>
      <c r="U3187" s="16" t="s">
        <v>5366</v>
      </c>
      <c r="V3187" s="18">
        <v>41.472000000000001</v>
      </c>
      <c r="W3187" s="16">
        <v>8</v>
      </c>
      <c r="X3187" s="16">
        <v>0.2</v>
      </c>
      <c r="Y3187" s="18">
        <v>14.5152</v>
      </c>
    </row>
    <row r="3188" spans="1:25" x14ac:dyDescent="0.3">
      <c r="A3188" s="13">
        <v>9606</v>
      </c>
      <c r="B3188" s="13" t="s">
        <v>6427</v>
      </c>
      <c r="C3188" s="21">
        <f>1/COUNTIF(B:B,'Store Data - 2017'!$B3188)</f>
        <v>0.5</v>
      </c>
      <c r="D3188" s="14">
        <v>43043</v>
      </c>
      <c r="E3188" s="14">
        <v>43048</v>
      </c>
      <c r="F3188" s="22" t="str">
        <f>TEXT('Store Data - 2017'!$D3188,"mmmm")</f>
        <v>November</v>
      </c>
      <c r="G3188" s="22" t="str">
        <f>TEXT('Store Data - 2017'!$D3188,"dddd")</f>
        <v>Saturday</v>
      </c>
      <c r="H3188" s="13" t="s">
        <v>22</v>
      </c>
      <c r="I3188" s="13" t="s">
        <v>4329</v>
      </c>
      <c r="J3188" s="13" t="s">
        <v>4330</v>
      </c>
      <c r="K3188" s="21">
        <f>1/COUNTIF(J:J,'Store Data - 2017'!$J3188)</f>
        <v>0.25</v>
      </c>
      <c r="L3188" s="13" t="s">
        <v>57</v>
      </c>
      <c r="M3188" s="13" t="s">
        <v>26</v>
      </c>
      <c r="N3188" s="13" t="s">
        <v>867</v>
      </c>
      <c r="O3188" s="13" t="s">
        <v>166</v>
      </c>
      <c r="P3188" s="13">
        <v>43130</v>
      </c>
      <c r="Q3188" s="13" t="s">
        <v>40</v>
      </c>
      <c r="R3188" s="13" t="s">
        <v>2676</v>
      </c>
      <c r="S3188" s="13" t="s">
        <v>61</v>
      </c>
      <c r="T3188" s="13" t="s">
        <v>110</v>
      </c>
      <c r="U3188" s="13" t="s">
        <v>2677</v>
      </c>
      <c r="V3188" s="15">
        <v>70.72</v>
      </c>
      <c r="W3188" s="13">
        <v>4</v>
      </c>
      <c r="X3188" s="13">
        <v>0.2</v>
      </c>
      <c r="Y3188" s="15">
        <v>-6.1879999999999997</v>
      </c>
    </row>
    <row r="3189" spans="1:25" x14ac:dyDescent="0.3">
      <c r="A3189" s="16">
        <v>9607</v>
      </c>
      <c r="B3189" s="16" t="s">
        <v>6427</v>
      </c>
      <c r="C3189" s="21">
        <f>1/COUNTIF(B:B,'Store Data - 2017'!$B3189)</f>
        <v>0.5</v>
      </c>
      <c r="D3189" s="17">
        <v>43043</v>
      </c>
      <c r="E3189" s="17">
        <v>43048</v>
      </c>
      <c r="F3189" s="22" t="str">
        <f>TEXT('Store Data - 2017'!$D3189,"mmmm")</f>
        <v>November</v>
      </c>
      <c r="G3189" s="22" t="str">
        <f>TEXT('Store Data - 2017'!$D3189,"dddd")</f>
        <v>Saturday</v>
      </c>
      <c r="H3189" s="16" t="s">
        <v>22</v>
      </c>
      <c r="I3189" s="16" t="s">
        <v>4329</v>
      </c>
      <c r="J3189" s="16" t="s">
        <v>4330</v>
      </c>
      <c r="K3189" s="21">
        <f>1/COUNTIF(J:J,'Store Data - 2017'!$J3189)</f>
        <v>0.25</v>
      </c>
      <c r="L3189" s="16" t="s">
        <v>57</v>
      </c>
      <c r="M3189" s="16" t="s">
        <v>26</v>
      </c>
      <c r="N3189" s="16" t="s">
        <v>867</v>
      </c>
      <c r="O3189" s="16" t="s">
        <v>166</v>
      </c>
      <c r="P3189" s="16">
        <v>43130</v>
      </c>
      <c r="Q3189" s="16" t="s">
        <v>40</v>
      </c>
      <c r="R3189" s="16" t="s">
        <v>3762</v>
      </c>
      <c r="S3189" s="16" t="s">
        <v>31</v>
      </c>
      <c r="T3189" s="16" t="s">
        <v>70</v>
      </c>
      <c r="U3189" s="16" t="s">
        <v>3763</v>
      </c>
      <c r="V3189" s="18">
        <v>194.352</v>
      </c>
      <c r="W3189" s="16">
        <v>3</v>
      </c>
      <c r="X3189" s="16">
        <v>0.2</v>
      </c>
      <c r="Y3189" s="18">
        <v>-43.729199999999999</v>
      </c>
    </row>
    <row r="3190" spans="1:25" x14ac:dyDescent="0.3">
      <c r="A3190" s="13">
        <v>9608</v>
      </c>
      <c r="B3190" s="13" t="s">
        <v>6428</v>
      </c>
      <c r="C3190" s="21">
        <f>1/COUNTIF(B:B,'Store Data - 2017'!$B3190)</f>
        <v>0.5</v>
      </c>
      <c r="D3190" s="14">
        <v>43074</v>
      </c>
      <c r="E3190" s="14">
        <v>43077</v>
      </c>
      <c r="F3190" s="22" t="str">
        <f>TEXT('Store Data - 2017'!$D3190,"mmmm")</f>
        <v>December</v>
      </c>
      <c r="G3190" s="22" t="str">
        <f>TEXT('Store Data - 2017'!$D3190,"dddd")</f>
        <v>Tuesday</v>
      </c>
      <c r="H3190" s="13" t="s">
        <v>35</v>
      </c>
      <c r="I3190" s="13" t="s">
        <v>2134</v>
      </c>
      <c r="J3190" s="13" t="s">
        <v>2135</v>
      </c>
      <c r="K3190" s="21">
        <f>1/COUNTIF(J:J,'Store Data - 2017'!$J3190)</f>
        <v>0.2</v>
      </c>
      <c r="L3190" s="13" t="s">
        <v>25</v>
      </c>
      <c r="M3190" s="13" t="s">
        <v>26</v>
      </c>
      <c r="N3190" s="13" t="s">
        <v>126</v>
      </c>
      <c r="O3190" s="13" t="s">
        <v>127</v>
      </c>
      <c r="P3190" s="13">
        <v>10024</v>
      </c>
      <c r="Q3190" s="13" t="s">
        <v>40</v>
      </c>
      <c r="R3190" s="13" t="s">
        <v>3396</v>
      </c>
      <c r="S3190" s="13" t="s">
        <v>31</v>
      </c>
      <c r="T3190" s="13" t="s">
        <v>32</v>
      </c>
      <c r="U3190" s="13" t="s">
        <v>3397</v>
      </c>
      <c r="V3190" s="15">
        <v>21.6</v>
      </c>
      <c r="W3190" s="13">
        <v>6</v>
      </c>
      <c r="X3190" s="13">
        <v>0</v>
      </c>
      <c r="Y3190" s="15">
        <v>9.9359999999999999</v>
      </c>
    </row>
    <row r="3191" spans="1:25" x14ac:dyDescent="0.3">
      <c r="A3191" s="16">
        <v>9609</v>
      </c>
      <c r="B3191" s="16" t="s">
        <v>6428</v>
      </c>
      <c r="C3191" s="21">
        <f>1/COUNTIF(B:B,'Store Data - 2017'!$B3191)</f>
        <v>0.5</v>
      </c>
      <c r="D3191" s="17">
        <v>43074</v>
      </c>
      <c r="E3191" s="17">
        <v>43077</v>
      </c>
      <c r="F3191" s="22" t="str">
        <f>TEXT('Store Data - 2017'!$D3191,"mmmm")</f>
        <v>December</v>
      </c>
      <c r="G3191" s="22" t="str">
        <f>TEXT('Store Data - 2017'!$D3191,"dddd")</f>
        <v>Tuesday</v>
      </c>
      <c r="H3191" s="16" t="s">
        <v>35</v>
      </c>
      <c r="I3191" s="16" t="s">
        <v>2134</v>
      </c>
      <c r="J3191" s="16" t="s">
        <v>2135</v>
      </c>
      <c r="K3191" s="21">
        <f>1/COUNTIF(J:J,'Store Data - 2017'!$J3191)</f>
        <v>0.2</v>
      </c>
      <c r="L3191" s="16" t="s">
        <v>25</v>
      </c>
      <c r="M3191" s="16" t="s">
        <v>26</v>
      </c>
      <c r="N3191" s="16" t="s">
        <v>126</v>
      </c>
      <c r="O3191" s="16" t="s">
        <v>127</v>
      </c>
      <c r="P3191" s="16">
        <v>10024</v>
      </c>
      <c r="Q3191" s="16" t="s">
        <v>40</v>
      </c>
      <c r="R3191" s="16" t="s">
        <v>6288</v>
      </c>
      <c r="S3191" s="16" t="s">
        <v>31</v>
      </c>
      <c r="T3191" s="16" t="s">
        <v>113</v>
      </c>
      <c r="U3191" s="16" t="s">
        <v>6289</v>
      </c>
      <c r="V3191" s="18">
        <v>11.07</v>
      </c>
      <c r="W3191" s="16">
        <v>3</v>
      </c>
      <c r="X3191" s="16">
        <v>0</v>
      </c>
      <c r="Y3191" s="18">
        <v>5.2028999999999996</v>
      </c>
    </row>
    <row r="3192" spans="1:25" x14ac:dyDescent="0.3">
      <c r="A3192" s="13">
        <v>9612</v>
      </c>
      <c r="B3192" s="13" t="s">
        <v>6429</v>
      </c>
      <c r="C3192" s="21">
        <f>1/COUNTIF(B:B,'Store Data - 2017'!$B3192)</f>
        <v>1</v>
      </c>
      <c r="D3192" s="14">
        <v>43032</v>
      </c>
      <c r="E3192" s="14">
        <v>43038</v>
      </c>
      <c r="F3192" s="22" t="str">
        <f>TEXT('Store Data - 2017'!$D3192,"mmmm")</f>
        <v>October</v>
      </c>
      <c r="G3192" s="22" t="str">
        <f>TEXT('Store Data - 2017'!$D3192,"dddd")</f>
        <v>Tuesday</v>
      </c>
      <c r="H3192" s="13" t="s">
        <v>22</v>
      </c>
      <c r="I3192" s="13" t="s">
        <v>631</v>
      </c>
      <c r="J3192" s="13" t="s">
        <v>632</v>
      </c>
      <c r="K3192" s="21">
        <f>1/COUNTIF(J:J,'Store Data - 2017'!$J3192)</f>
        <v>0.16666666666666666</v>
      </c>
      <c r="L3192" s="13" t="s">
        <v>25</v>
      </c>
      <c r="M3192" s="13" t="s">
        <v>26</v>
      </c>
      <c r="N3192" s="13" t="s">
        <v>75</v>
      </c>
      <c r="O3192" s="13" t="s">
        <v>468</v>
      </c>
      <c r="P3192" s="13">
        <v>39212</v>
      </c>
      <c r="Q3192" s="13" t="s">
        <v>29</v>
      </c>
      <c r="R3192" s="13" t="s">
        <v>6430</v>
      </c>
      <c r="S3192" s="13" t="s">
        <v>31</v>
      </c>
      <c r="T3192" s="13" t="s">
        <v>172</v>
      </c>
      <c r="U3192" s="13" t="s">
        <v>173</v>
      </c>
      <c r="V3192" s="15">
        <v>11.68</v>
      </c>
      <c r="W3192" s="13">
        <v>4</v>
      </c>
      <c r="X3192" s="13">
        <v>0</v>
      </c>
      <c r="Y3192" s="15">
        <v>5.2560000000000002</v>
      </c>
    </row>
    <row r="3193" spans="1:25" x14ac:dyDescent="0.3">
      <c r="A3193" s="16">
        <v>9618</v>
      </c>
      <c r="B3193" s="16" t="s">
        <v>6431</v>
      </c>
      <c r="C3193" s="21">
        <f>1/COUNTIF(B:B,'Store Data - 2017'!$B3193)</f>
        <v>0.33333333333333331</v>
      </c>
      <c r="D3193" s="17">
        <v>43055</v>
      </c>
      <c r="E3193" s="17">
        <v>43060</v>
      </c>
      <c r="F3193" s="22" t="str">
        <f>TEXT('Store Data - 2017'!$D3193,"mmmm")</f>
        <v>November</v>
      </c>
      <c r="G3193" s="22" t="str">
        <f>TEXT('Store Data - 2017'!$D3193,"dddd")</f>
        <v>Thursday</v>
      </c>
      <c r="H3193" s="16" t="s">
        <v>22</v>
      </c>
      <c r="I3193" s="16" t="s">
        <v>4123</v>
      </c>
      <c r="J3193" s="16" t="s">
        <v>4124</v>
      </c>
      <c r="K3193" s="21">
        <f>1/COUNTIF(J:J,'Store Data - 2017'!$J3193)</f>
        <v>9.0909090909090912E-2</v>
      </c>
      <c r="L3193" s="16" t="s">
        <v>57</v>
      </c>
      <c r="M3193" s="16" t="s">
        <v>26</v>
      </c>
      <c r="N3193" s="16" t="s">
        <v>2543</v>
      </c>
      <c r="O3193" s="16" t="s">
        <v>166</v>
      </c>
      <c r="P3193" s="16">
        <v>43402</v>
      </c>
      <c r="Q3193" s="16" t="s">
        <v>40</v>
      </c>
      <c r="R3193" s="16" t="s">
        <v>6432</v>
      </c>
      <c r="S3193" s="16" t="s">
        <v>61</v>
      </c>
      <c r="T3193" s="16" t="s">
        <v>412</v>
      </c>
      <c r="U3193" s="16" t="s">
        <v>6433</v>
      </c>
      <c r="V3193" s="18">
        <v>899.98199999999997</v>
      </c>
      <c r="W3193" s="16">
        <v>3</v>
      </c>
      <c r="X3193" s="16">
        <v>0.4</v>
      </c>
      <c r="Y3193" s="18">
        <v>74.998500000000007</v>
      </c>
    </row>
    <row r="3194" spans="1:25" x14ac:dyDescent="0.3">
      <c r="A3194" s="13">
        <v>9619</v>
      </c>
      <c r="B3194" s="13" t="s">
        <v>6431</v>
      </c>
      <c r="C3194" s="21">
        <f>1/COUNTIF(B:B,'Store Data - 2017'!$B3194)</f>
        <v>0.33333333333333331</v>
      </c>
      <c r="D3194" s="14">
        <v>43055</v>
      </c>
      <c r="E3194" s="14">
        <v>43060</v>
      </c>
      <c r="F3194" s="22" t="str">
        <f>TEXT('Store Data - 2017'!$D3194,"mmmm")</f>
        <v>November</v>
      </c>
      <c r="G3194" s="22" t="str">
        <f>TEXT('Store Data - 2017'!$D3194,"dddd")</f>
        <v>Thursday</v>
      </c>
      <c r="H3194" s="13" t="s">
        <v>22</v>
      </c>
      <c r="I3194" s="13" t="s">
        <v>4123</v>
      </c>
      <c r="J3194" s="13" t="s">
        <v>4124</v>
      </c>
      <c r="K3194" s="21">
        <f>1/COUNTIF(J:J,'Store Data - 2017'!$J3194)</f>
        <v>9.0909090909090912E-2</v>
      </c>
      <c r="L3194" s="13" t="s">
        <v>57</v>
      </c>
      <c r="M3194" s="13" t="s">
        <v>26</v>
      </c>
      <c r="N3194" s="13" t="s">
        <v>2543</v>
      </c>
      <c r="O3194" s="13" t="s">
        <v>166</v>
      </c>
      <c r="P3194" s="13">
        <v>43402</v>
      </c>
      <c r="Q3194" s="13" t="s">
        <v>40</v>
      </c>
      <c r="R3194" s="13" t="s">
        <v>5050</v>
      </c>
      <c r="S3194" s="13" t="s">
        <v>31</v>
      </c>
      <c r="T3194" s="13" t="s">
        <v>146</v>
      </c>
      <c r="U3194" s="13" t="s">
        <v>5051</v>
      </c>
      <c r="V3194" s="15">
        <v>86.352000000000004</v>
      </c>
      <c r="W3194" s="13">
        <v>3</v>
      </c>
      <c r="X3194" s="13">
        <v>0.2</v>
      </c>
      <c r="Y3194" s="15">
        <v>5.3970000000000002</v>
      </c>
    </row>
    <row r="3195" spans="1:25" x14ac:dyDescent="0.3">
      <c r="A3195" s="16">
        <v>9620</v>
      </c>
      <c r="B3195" s="16" t="s">
        <v>6431</v>
      </c>
      <c r="C3195" s="21">
        <f>1/COUNTIF(B:B,'Store Data - 2017'!$B3195)</f>
        <v>0.33333333333333331</v>
      </c>
      <c r="D3195" s="17">
        <v>43055</v>
      </c>
      <c r="E3195" s="17">
        <v>43060</v>
      </c>
      <c r="F3195" s="22" t="str">
        <f>TEXT('Store Data - 2017'!$D3195,"mmmm")</f>
        <v>November</v>
      </c>
      <c r="G3195" s="22" t="str">
        <f>TEXT('Store Data - 2017'!$D3195,"dddd")</f>
        <v>Thursday</v>
      </c>
      <c r="H3195" s="16" t="s">
        <v>22</v>
      </c>
      <c r="I3195" s="16" t="s">
        <v>4123</v>
      </c>
      <c r="J3195" s="16" t="s">
        <v>4124</v>
      </c>
      <c r="K3195" s="21">
        <f>1/COUNTIF(J:J,'Store Data - 2017'!$J3195)</f>
        <v>9.0909090909090912E-2</v>
      </c>
      <c r="L3195" s="16" t="s">
        <v>57</v>
      </c>
      <c r="M3195" s="16" t="s">
        <v>26</v>
      </c>
      <c r="N3195" s="16" t="s">
        <v>2543</v>
      </c>
      <c r="O3195" s="16" t="s">
        <v>166</v>
      </c>
      <c r="P3195" s="16">
        <v>43402</v>
      </c>
      <c r="Q3195" s="16" t="s">
        <v>40</v>
      </c>
      <c r="R3195" s="16" t="s">
        <v>6162</v>
      </c>
      <c r="S3195" s="16" t="s">
        <v>61</v>
      </c>
      <c r="T3195" s="16" t="s">
        <v>110</v>
      </c>
      <c r="U3195" s="16" t="s">
        <v>6163</v>
      </c>
      <c r="V3195" s="18">
        <v>139.96</v>
      </c>
      <c r="W3195" s="16">
        <v>5</v>
      </c>
      <c r="X3195" s="16">
        <v>0.2</v>
      </c>
      <c r="Y3195" s="18">
        <v>-1.7495000000000001</v>
      </c>
    </row>
    <row r="3196" spans="1:25" x14ac:dyDescent="0.3">
      <c r="A3196" s="13">
        <v>9624</v>
      </c>
      <c r="B3196" s="13" t="s">
        <v>6434</v>
      </c>
      <c r="C3196" s="21">
        <f>1/COUNTIF(B:B,'Store Data - 2017'!$B3196)</f>
        <v>0.33333333333333331</v>
      </c>
      <c r="D3196" s="14">
        <v>42915</v>
      </c>
      <c r="E3196" s="14">
        <v>42916</v>
      </c>
      <c r="F3196" s="22" t="str">
        <f>TEXT('Store Data - 2017'!$D3196,"mmmm")</f>
        <v>June</v>
      </c>
      <c r="G3196" s="22" t="str">
        <f>TEXT('Store Data - 2017'!$D3196,"dddd")</f>
        <v>Thursday</v>
      </c>
      <c r="H3196" s="13" t="s">
        <v>80</v>
      </c>
      <c r="I3196" s="13" t="s">
        <v>1685</v>
      </c>
      <c r="J3196" s="13" t="s">
        <v>1686</v>
      </c>
      <c r="K3196" s="21">
        <f>1/COUNTIF(J:J,'Store Data - 2017'!$J3196)</f>
        <v>0.16666666666666666</v>
      </c>
      <c r="L3196" s="13" t="s">
        <v>25</v>
      </c>
      <c r="M3196" s="13" t="s">
        <v>26</v>
      </c>
      <c r="N3196" s="13" t="s">
        <v>220</v>
      </c>
      <c r="O3196" s="13" t="s">
        <v>50</v>
      </c>
      <c r="P3196" s="13">
        <v>75220</v>
      </c>
      <c r="Q3196" s="13" t="s">
        <v>51</v>
      </c>
      <c r="R3196" s="13" t="s">
        <v>6435</v>
      </c>
      <c r="S3196" s="13" t="s">
        <v>31</v>
      </c>
      <c r="T3196" s="13" t="s">
        <v>190</v>
      </c>
      <c r="U3196" s="13" t="s">
        <v>6436</v>
      </c>
      <c r="V3196" s="15">
        <v>21.391999999999999</v>
      </c>
      <c r="W3196" s="13">
        <v>2</v>
      </c>
      <c r="X3196" s="13">
        <v>0.8</v>
      </c>
      <c r="Y3196" s="15">
        <v>-54.549599999999998</v>
      </c>
    </row>
    <row r="3197" spans="1:25" x14ac:dyDescent="0.3">
      <c r="A3197" s="16">
        <v>9625</v>
      </c>
      <c r="B3197" s="16" t="s">
        <v>6434</v>
      </c>
      <c r="C3197" s="21">
        <f>1/COUNTIF(B:B,'Store Data - 2017'!$B3197)</f>
        <v>0.33333333333333331</v>
      </c>
      <c r="D3197" s="17">
        <v>42915</v>
      </c>
      <c r="E3197" s="17">
        <v>42916</v>
      </c>
      <c r="F3197" s="22" t="str">
        <f>TEXT('Store Data - 2017'!$D3197,"mmmm")</f>
        <v>June</v>
      </c>
      <c r="G3197" s="22" t="str">
        <f>TEXT('Store Data - 2017'!$D3197,"dddd")</f>
        <v>Thursday</v>
      </c>
      <c r="H3197" s="16" t="s">
        <v>80</v>
      </c>
      <c r="I3197" s="16" t="s">
        <v>1685</v>
      </c>
      <c r="J3197" s="16" t="s">
        <v>1686</v>
      </c>
      <c r="K3197" s="21">
        <f>1/COUNTIF(J:J,'Store Data - 2017'!$J3197)</f>
        <v>0.16666666666666666</v>
      </c>
      <c r="L3197" s="16" t="s">
        <v>25</v>
      </c>
      <c r="M3197" s="16" t="s">
        <v>26</v>
      </c>
      <c r="N3197" s="16" t="s">
        <v>220</v>
      </c>
      <c r="O3197" s="16" t="s">
        <v>50</v>
      </c>
      <c r="P3197" s="16">
        <v>75220</v>
      </c>
      <c r="Q3197" s="16" t="s">
        <v>51</v>
      </c>
      <c r="R3197" s="16" t="s">
        <v>5643</v>
      </c>
      <c r="S3197" s="16" t="s">
        <v>42</v>
      </c>
      <c r="T3197" s="16" t="s">
        <v>251</v>
      </c>
      <c r="U3197" s="16" t="s">
        <v>5644</v>
      </c>
      <c r="V3197" s="18">
        <v>307.31400000000002</v>
      </c>
      <c r="W3197" s="16">
        <v>3</v>
      </c>
      <c r="X3197" s="16">
        <v>0.3</v>
      </c>
      <c r="Y3197" s="18">
        <v>-39.511800000000001</v>
      </c>
    </row>
    <row r="3198" spans="1:25" x14ac:dyDescent="0.3">
      <c r="A3198" s="13">
        <v>9626</v>
      </c>
      <c r="B3198" s="13" t="s">
        <v>6434</v>
      </c>
      <c r="C3198" s="21">
        <f>1/COUNTIF(B:B,'Store Data - 2017'!$B3198)</f>
        <v>0.33333333333333331</v>
      </c>
      <c r="D3198" s="14">
        <v>42915</v>
      </c>
      <c r="E3198" s="14">
        <v>42916</v>
      </c>
      <c r="F3198" s="22" t="str">
        <f>TEXT('Store Data - 2017'!$D3198,"mmmm")</f>
        <v>June</v>
      </c>
      <c r="G3198" s="22" t="str">
        <f>TEXT('Store Data - 2017'!$D3198,"dddd")</f>
        <v>Thursday</v>
      </c>
      <c r="H3198" s="13" t="s">
        <v>80</v>
      </c>
      <c r="I3198" s="13" t="s">
        <v>1685</v>
      </c>
      <c r="J3198" s="13" t="s">
        <v>1686</v>
      </c>
      <c r="K3198" s="21">
        <f>1/COUNTIF(J:J,'Store Data - 2017'!$J3198)</f>
        <v>0.16666666666666666</v>
      </c>
      <c r="L3198" s="13" t="s">
        <v>25</v>
      </c>
      <c r="M3198" s="13" t="s">
        <v>26</v>
      </c>
      <c r="N3198" s="13" t="s">
        <v>220</v>
      </c>
      <c r="O3198" s="13" t="s">
        <v>50</v>
      </c>
      <c r="P3198" s="13">
        <v>75220</v>
      </c>
      <c r="Q3198" s="13" t="s">
        <v>51</v>
      </c>
      <c r="R3198" s="13" t="s">
        <v>4011</v>
      </c>
      <c r="S3198" s="13" t="s">
        <v>42</v>
      </c>
      <c r="T3198" s="13" t="s">
        <v>425</v>
      </c>
      <c r="U3198" s="13" t="s">
        <v>4012</v>
      </c>
      <c r="V3198" s="15">
        <v>409.99919999999997</v>
      </c>
      <c r="W3198" s="13">
        <v>3</v>
      </c>
      <c r="X3198" s="13">
        <v>0.32</v>
      </c>
      <c r="Y3198" s="15">
        <v>-96.470399999999998</v>
      </c>
    </row>
    <row r="3199" spans="1:25" x14ac:dyDescent="0.3">
      <c r="A3199" s="16">
        <v>9627</v>
      </c>
      <c r="B3199" s="16" t="s">
        <v>6437</v>
      </c>
      <c r="C3199" s="21">
        <f>1/COUNTIF(B:B,'Store Data - 2017'!$B3199)</f>
        <v>1</v>
      </c>
      <c r="D3199" s="17">
        <v>43001</v>
      </c>
      <c r="E3199" s="17">
        <v>43003</v>
      </c>
      <c r="F3199" s="22" t="str">
        <f>TEXT('Store Data - 2017'!$D3199,"mmmm")</f>
        <v>September</v>
      </c>
      <c r="G3199" s="22" t="str">
        <f>TEXT('Store Data - 2017'!$D3199,"dddd")</f>
        <v>Saturday</v>
      </c>
      <c r="H3199" s="16" t="s">
        <v>80</v>
      </c>
      <c r="I3199" s="16" t="s">
        <v>6438</v>
      </c>
      <c r="J3199" s="16" t="s">
        <v>6439</v>
      </c>
      <c r="K3199" s="21">
        <f>1/COUNTIF(J:J,'Store Data - 2017'!$J3199)</f>
        <v>1</v>
      </c>
      <c r="L3199" s="16" t="s">
        <v>57</v>
      </c>
      <c r="M3199" s="16" t="s">
        <v>26</v>
      </c>
      <c r="N3199" s="16" t="s">
        <v>2091</v>
      </c>
      <c r="O3199" s="16" t="s">
        <v>50</v>
      </c>
      <c r="P3199" s="16">
        <v>79424</v>
      </c>
      <c r="Q3199" s="16" t="s">
        <v>51</v>
      </c>
      <c r="R3199" s="16" t="s">
        <v>6440</v>
      </c>
      <c r="S3199" s="16" t="s">
        <v>31</v>
      </c>
      <c r="T3199" s="16" t="s">
        <v>32</v>
      </c>
      <c r="U3199" s="16" t="s">
        <v>6441</v>
      </c>
      <c r="V3199" s="18">
        <v>9.2479999999999993</v>
      </c>
      <c r="W3199" s="16">
        <v>2</v>
      </c>
      <c r="X3199" s="16">
        <v>0.2</v>
      </c>
      <c r="Y3199" s="18">
        <v>3.3523999999999998</v>
      </c>
    </row>
    <row r="3200" spans="1:25" x14ac:dyDescent="0.3">
      <c r="A3200" s="13">
        <v>9633</v>
      </c>
      <c r="B3200" s="13" t="s">
        <v>6442</v>
      </c>
      <c r="C3200" s="21">
        <f>1/COUNTIF(B:B,'Store Data - 2017'!$B3200)</f>
        <v>1</v>
      </c>
      <c r="D3200" s="14">
        <v>42779</v>
      </c>
      <c r="E3200" s="14">
        <v>42783</v>
      </c>
      <c r="F3200" s="22" t="str">
        <f>TEXT('Store Data - 2017'!$D3200,"mmmm")</f>
        <v>February</v>
      </c>
      <c r="G3200" s="22" t="str">
        <f>TEXT('Store Data - 2017'!$D3200,"dddd")</f>
        <v>Monday</v>
      </c>
      <c r="H3200" s="13" t="s">
        <v>22</v>
      </c>
      <c r="I3200" s="13" t="s">
        <v>4227</v>
      </c>
      <c r="J3200" s="13" t="s">
        <v>4228</v>
      </c>
      <c r="K3200" s="21">
        <f>1/COUNTIF(J:J,'Store Data - 2017'!$J3200)</f>
        <v>0.2</v>
      </c>
      <c r="L3200" s="13" t="s">
        <v>25</v>
      </c>
      <c r="M3200" s="13" t="s">
        <v>26</v>
      </c>
      <c r="N3200" s="13" t="s">
        <v>1225</v>
      </c>
      <c r="O3200" s="13" t="s">
        <v>108</v>
      </c>
      <c r="P3200" s="13">
        <v>55407</v>
      </c>
      <c r="Q3200" s="13" t="s">
        <v>51</v>
      </c>
      <c r="R3200" s="13" t="s">
        <v>2030</v>
      </c>
      <c r="S3200" s="13" t="s">
        <v>31</v>
      </c>
      <c r="T3200" s="13" t="s">
        <v>190</v>
      </c>
      <c r="U3200" s="13" t="s">
        <v>2031</v>
      </c>
      <c r="V3200" s="15">
        <v>90.64</v>
      </c>
      <c r="W3200" s="13">
        <v>8</v>
      </c>
      <c r="X3200" s="13">
        <v>0</v>
      </c>
      <c r="Y3200" s="15">
        <v>38.975200000000001</v>
      </c>
    </row>
    <row r="3201" spans="1:25" x14ac:dyDescent="0.3">
      <c r="A3201" s="16">
        <v>9639</v>
      </c>
      <c r="B3201" s="16" t="s">
        <v>6443</v>
      </c>
      <c r="C3201" s="21">
        <f>1/COUNTIF(B:B,'Store Data - 2017'!$B3201)</f>
        <v>1</v>
      </c>
      <c r="D3201" s="17">
        <v>43051</v>
      </c>
      <c r="E3201" s="17">
        <v>43054</v>
      </c>
      <c r="F3201" s="22" t="str">
        <f>TEXT('Store Data - 2017'!$D3201,"mmmm")</f>
        <v>November</v>
      </c>
      <c r="G3201" s="22" t="str">
        <f>TEXT('Store Data - 2017'!$D3201,"dddd")</f>
        <v>Sunday</v>
      </c>
      <c r="H3201" s="16" t="s">
        <v>35</v>
      </c>
      <c r="I3201" s="16" t="s">
        <v>570</v>
      </c>
      <c r="J3201" s="16" t="s">
        <v>571</v>
      </c>
      <c r="K3201" s="21">
        <f>1/COUNTIF(J:J,'Store Data - 2017'!$J3201)</f>
        <v>6.6666666666666666E-2</v>
      </c>
      <c r="L3201" s="16" t="s">
        <v>25</v>
      </c>
      <c r="M3201" s="16" t="s">
        <v>26</v>
      </c>
      <c r="N3201" s="16" t="s">
        <v>452</v>
      </c>
      <c r="O3201" s="16" t="s">
        <v>134</v>
      </c>
      <c r="P3201" s="16">
        <v>90032</v>
      </c>
      <c r="Q3201" s="16" t="s">
        <v>120</v>
      </c>
      <c r="R3201" s="16" t="s">
        <v>6440</v>
      </c>
      <c r="S3201" s="16" t="s">
        <v>31</v>
      </c>
      <c r="T3201" s="16" t="s">
        <v>32</v>
      </c>
      <c r="U3201" s="16" t="s">
        <v>6441</v>
      </c>
      <c r="V3201" s="18">
        <v>11.56</v>
      </c>
      <c r="W3201" s="16">
        <v>2</v>
      </c>
      <c r="X3201" s="16">
        <v>0</v>
      </c>
      <c r="Y3201" s="18">
        <v>5.6643999999999997</v>
      </c>
    </row>
    <row r="3202" spans="1:25" x14ac:dyDescent="0.3">
      <c r="A3202" s="13">
        <v>9645</v>
      </c>
      <c r="B3202" s="13" t="s">
        <v>6444</v>
      </c>
      <c r="C3202" s="21">
        <f>1/COUNTIF(B:B,'Store Data - 2017'!$B3202)</f>
        <v>0.33333333333333331</v>
      </c>
      <c r="D3202" s="14">
        <v>42894</v>
      </c>
      <c r="E3202" s="14">
        <v>42899</v>
      </c>
      <c r="F3202" s="22" t="str">
        <f>TEXT('Store Data - 2017'!$D3202,"mmmm")</f>
        <v>June</v>
      </c>
      <c r="G3202" s="22" t="str">
        <f>TEXT('Store Data - 2017'!$D3202,"dddd")</f>
        <v>Thursday</v>
      </c>
      <c r="H3202" s="13" t="s">
        <v>22</v>
      </c>
      <c r="I3202" s="13" t="s">
        <v>1185</v>
      </c>
      <c r="J3202" s="13" t="s">
        <v>1186</v>
      </c>
      <c r="K3202" s="21">
        <f>1/COUNTIF(J:J,'Store Data - 2017'!$J3202)</f>
        <v>0.14285714285714285</v>
      </c>
      <c r="L3202" s="13" t="s">
        <v>25</v>
      </c>
      <c r="M3202" s="13" t="s">
        <v>26</v>
      </c>
      <c r="N3202" s="13" t="s">
        <v>2907</v>
      </c>
      <c r="O3202" s="13" t="s">
        <v>157</v>
      </c>
      <c r="P3202" s="13">
        <v>85301</v>
      </c>
      <c r="Q3202" s="13" t="s">
        <v>120</v>
      </c>
      <c r="R3202" s="13" t="s">
        <v>3856</v>
      </c>
      <c r="S3202" s="13" t="s">
        <v>61</v>
      </c>
      <c r="T3202" s="13" t="s">
        <v>110</v>
      </c>
      <c r="U3202" s="13" t="s">
        <v>3857</v>
      </c>
      <c r="V3202" s="15">
        <v>89.543999999999997</v>
      </c>
      <c r="W3202" s="13">
        <v>7</v>
      </c>
      <c r="X3202" s="13">
        <v>0.2</v>
      </c>
      <c r="Y3202" s="15">
        <v>12.3123</v>
      </c>
    </row>
    <row r="3203" spans="1:25" x14ac:dyDescent="0.3">
      <c r="A3203" s="16">
        <v>9646</v>
      </c>
      <c r="B3203" s="16" t="s">
        <v>6444</v>
      </c>
      <c r="C3203" s="21">
        <f>1/COUNTIF(B:B,'Store Data - 2017'!$B3203)</f>
        <v>0.33333333333333331</v>
      </c>
      <c r="D3203" s="17">
        <v>42894</v>
      </c>
      <c r="E3203" s="17">
        <v>42899</v>
      </c>
      <c r="F3203" s="22" t="str">
        <f>TEXT('Store Data - 2017'!$D3203,"mmmm")</f>
        <v>June</v>
      </c>
      <c r="G3203" s="22" t="str">
        <f>TEXT('Store Data - 2017'!$D3203,"dddd")</f>
        <v>Thursday</v>
      </c>
      <c r="H3203" s="16" t="s">
        <v>22</v>
      </c>
      <c r="I3203" s="16" t="s">
        <v>1185</v>
      </c>
      <c r="J3203" s="16" t="s">
        <v>1186</v>
      </c>
      <c r="K3203" s="21">
        <f>1/COUNTIF(J:J,'Store Data - 2017'!$J3203)</f>
        <v>0.14285714285714285</v>
      </c>
      <c r="L3203" s="16" t="s">
        <v>25</v>
      </c>
      <c r="M3203" s="16" t="s">
        <v>26</v>
      </c>
      <c r="N3203" s="16" t="s">
        <v>2907</v>
      </c>
      <c r="O3203" s="16" t="s">
        <v>157</v>
      </c>
      <c r="P3203" s="16">
        <v>85301</v>
      </c>
      <c r="Q3203" s="16" t="s">
        <v>120</v>
      </c>
      <c r="R3203" s="16" t="s">
        <v>4995</v>
      </c>
      <c r="S3203" s="16" t="s">
        <v>31</v>
      </c>
      <c r="T3203" s="16" t="s">
        <v>70</v>
      </c>
      <c r="U3203" s="16" t="s">
        <v>4996</v>
      </c>
      <c r="V3203" s="18">
        <v>35.167999999999999</v>
      </c>
      <c r="W3203" s="16">
        <v>2</v>
      </c>
      <c r="X3203" s="16">
        <v>0.2</v>
      </c>
      <c r="Y3203" s="18">
        <v>-8.3523999999999994</v>
      </c>
    </row>
    <row r="3204" spans="1:25" x14ac:dyDescent="0.3">
      <c r="A3204" s="13">
        <v>9647</v>
      </c>
      <c r="B3204" s="13" t="s">
        <v>6444</v>
      </c>
      <c r="C3204" s="21">
        <f>1/COUNTIF(B:B,'Store Data - 2017'!$B3204)</f>
        <v>0.33333333333333331</v>
      </c>
      <c r="D3204" s="14">
        <v>42894</v>
      </c>
      <c r="E3204" s="14">
        <v>42899</v>
      </c>
      <c r="F3204" s="22" t="str">
        <f>TEXT('Store Data - 2017'!$D3204,"mmmm")</f>
        <v>June</v>
      </c>
      <c r="G3204" s="22" t="str">
        <f>TEXT('Store Data - 2017'!$D3204,"dddd")</f>
        <v>Thursday</v>
      </c>
      <c r="H3204" s="13" t="s">
        <v>22</v>
      </c>
      <c r="I3204" s="13" t="s">
        <v>1185</v>
      </c>
      <c r="J3204" s="13" t="s">
        <v>1186</v>
      </c>
      <c r="K3204" s="21">
        <f>1/COUNTIF(J:J,'Store Data - 2017'!$J3204)</f>
        <v>0.14285714285714285</v>
      </c>
      <c r="L3204" s="13" t="s">
        <v>25</v>
      </c>
      <c r="M3204" s="13" t="s">
        <v>26</v>
      </c>
      <c r="N3204" s="13" t="s">
        <v>2907</v>
      </c>
      <c r="O3204" s="13" t="s">
        <v>157</v>
      </c>
      <c r="P3204" s="13">
        <v>85301</v>
      </c>
      <c r="Q3204" s="13" t="s">
        <v>120</v>
      </c>
      <c r="R3204" s="13" t="s">
        <v>3848</v>
      </c>
      <c r="S3204" s="13" t="s">
        <v>31</v>
      </c>
      <c r="T3204" s="13" t="s">
        <v>84</v>
      </c>
      <c r="U3204" s="13" t="s">
        <v>3849</v>
      </c>
      <c r="V3204" s="15">
        <v>72.587999999999994</v>
      </c>
      <c r="W3204" s="13">
        <v>2</v>
      </c>
      <c r="X3204" s="13">
        <v>0.7</v>
      </c>
      <c r="Y3204" s="15">
        <v>-48.392000000000003</v>
      </c>
    </row>
    <row r="3205" spans="1:25" x14ac:dyDescent="0.3">
      <c r="A3205" s="16">
        <v>9654</v>
      </c>
      <c r="B3205" s="16" t="s">
        <v>6445</v>
      </c>
      <c r="C3205" s="21">
        <f>1/COUNTIF(B:B,'Store Data - 2017'!$B3205)</f>
        <v>0.5</v>
      </c>
      <c r="D3205" s="17">
        <v>42758</v>
      </c>
      <c r="E3205" s="17">
        <v>42762</v>
      </c>
      <c r="F3205" s="22" t="str">
        <f>TEXT('Store Data - 2017'!$D3205,"mmmm")</f>
        <v>January</v>
      </c>
      <c r="G3205" s="22" t="str">
        <f>TEXT('Store Data - 2017'!$D3205,"dddd")</f>
        <v>Monday</v>
      </c>
      <c r="H3205" s="16" t="s">
        <v>22</v>
      </c>
      <c r="I3205" s="16" t="s">
        <v>943</v>
      </c>
      <c r="J3205" s="16" t="s">
        <v>944</v>
      </c>
      <c r="K3205" s="21">
        <f>1/COUNTIF(J:J,'Store Data - 2017'!$J3205)</f>
        <v>0.25</v>
      </c>
      <c r="L3205" s="16" t="s">
        <v>48</v>
      </c>
      <c r="M3205" s="16" t="s">
        <v>26</v>
      </c>
      <c r="N3205" s="16" t="s">
        <v>1429</v>
      </c>
      <c r="O3205" s="16" t="s">
        <v>157</v>
      </c>
      <c r="P3205" s="16">
        <v>85705</v>
      </c>
      <c r="Q3205" s="16" t="s">
        <v>120</v>
      </c>
      <c r="R3205" s="16" t="s">
        <v>6446</v>
      </c>
      <c r="S3205" s="16" t="s">
        <v>61</v>
      </c>
      <c r="T3205" s="16" t="s">
        <v>110</v>
      </c>
      <c r="U3205" s="16" t="s">
        <v>6447</v>
      </c>
      <c r="V3205" s="18">
        <v>95.983999999999995</v>
      </c>
      <c r="W3205" s="16">
        <v>2</v>
      </c>
      <c r="X3205" s="16">
        <v>0.2</v>
      </c>
      <c r="Y3205" s="18">
        <v>11.997999999999999</v>
      </c>
    </row>
    <row r="3206" spans="1:25" x14ac:dyDescent="0.3">
      <c r="A3206" s="13">
        <v>9655</v>
      </c>
      <c r="B3206" s="13" t="s">
        <v>6445</v>
      </c>
      <c r="C3206" s="21">
        <f>1/COUNTIF(B:B,'Store Data - 2017'!$B3206)</f>
        <v>0.5</v>
      </c>
      <c r="D3206" s="14">
        <v>42758</v>
      </c>
      <c r="E3206" s="14">
        <v>42762</v>
      </c>
      <c r="F3206" s="22" t="str">
        <f>TEXT('Store Data - 2017'!$D3206,"mmmm")</f>
        <v>January</v>
      </c>
      <c r="G3206" s="22" t="str">
        <f>TEXT('Store Data - 2017'!$D3206,"dddd")</f>
        <v>Monday</v>
      </c>
      <c r="H3206" s="13" t="s">
        <v>22</v>
      </c>
      <c r="I3206" s="13" t="s">
        <v>943</v>
      </c>
      <c r="J3206" s="13" t="s">
        <v>944</v>
      </c>
      <c r="K3206" s="21">
        <f>1/COUNTIF(J:J,'Store Data - 2017'!$J3206)</f>
        <v>0.25</v>
      </c>
      <c r="L3206" s="13" t="s">
        <v>48</v>
      </c>
      <c r="M3206" s="13" t="s">
        <v>26</v>
      </c>
      <c r="N3206" s="13" t="s">
        <v>1429</v>
      </c>
      <c r="O3206" s="13" t="s">
        <v>157</v>
      </c>
      <c r="P3206" s="13">
        <v>85705</v>
      </c>
      <c r="Q3206" s="13" t="s">
        <v>120</v>
      </c>
      <c r="R3206" s="13" t="s">
        <v>6448</v>
      </c>
      <c r="S3206" s="13" t="s">
        <v>31</v>
      </c>
      <c r="T3206" s="13" t="s">
        <v>84</v>
      </c>
      <c r="U3206" s="13" t="s">
        <v>6449</v>
      </c>
      <c r="V3206" s="15">
        <v>4.9379999999999997</v>
      </c>
      <c r="W3206" s="13">
        <v>2</v>
      </c>
      <c r="X3206" s="13">
        <v>0.7</v>
      </c>
      <c r="Y3206" s="15">
        <v>-3.6212</v>
      </c>
    </row>
    <row r="3207" spans="1:25" x14ac:dyDescent="0.3">
      <c r="A3207" s="16">
        <v>9664</v>
      </c>
      <c r="B3207" s="16" t="s">
        <v>6450</v>
      </c>
      <c r="C3207" s="21">
        <f>1/COUNTIF(B:B,'Store Data - 2017'!$B3207)</f>
        <v>1</v>
      </c>
      <c r="D3207" s="17">
        <v>42978</v>
      </c>
      <c r="E3207" s="17">
        <v>42983</v>
      </c>
      <c r="F3207" s="22" t="str">
        <f>TEXT('Store Data - 2017'!$D3207,"mmmm")</f>
        <v>August</v>
      </c>
      <c r="G3207" s="22" t="str">
        <f>TEXT('Store Data - 2017'!$D3207,"dddd")</f>
        <v>Thursday</v>
      </c>
      <c r="H3207" s="16" t="s">
        <v>22</v>
      </c>
      <c r="I3207" s="16" t="s">
        <v>6451</v>
      </c>
      <c r="J3207" s="16" t="s">
        <v>6452</v>
      </c>
      <c r="K3207" s="21">
        <f>1/COUNTIF(J:J,'Store Data - 2017'!$J3207)</f>
        <v>1</v>
      </c>
      <c r="L3207" s="16" t="s">
        <v>25</v>
      </c>
      <c r="M3207" s="16" t="s">
        <v>26</v>
      </c>
      <c r="N3207" s="16" t="s">
        <v>133</v>
      </c>
      <c r="O3207" s="16" t="s">
        <v>134</v>
      </c>
      <c r="P3207" s="16">
        <v>94109</v>
      </c>
      <c r="Q3207" s="16" t="s">
        <v>120</v>
      </c>
      <c r="R3207" s="16" t="s">
        <v>2876</v>
      </c>
      <c r="S3207" s="16" t="s">
        <v>31</v>
      </c>
      <c r="T3207" s="16" t="s">
        <v>70</v>
      </c>
      <c r="U3207" s="16" t="s">
        <v>2877</v>
      </c>
      <c r="V3207" s="18">
        <v>193.95</v>
      </c>
      <c r="W3207" s="16">
        <v>3</v>
      </c>
      <c r="X3207" s="16">
        <v>0</v>
      </c>
      <c r="Y3207" s="18">
        <v>9.6974999999999998</v>
      </c>
    </row>
    <row r="3208" spans="1:25" x14ac:dyDescent="0.3">
      <c r="A3208" s="13">
        <v>9666</v>
      </c>
      <c r="B3208" s="13" t="s">
        <v>6453</v>
      </c>
      <c r="C3208" s="21">
        <f>1/COUNTIF(B:B,'Store Data - 2017'!$B3208)</f>
        <v>0.5</v>
      </c>
      <c r="D3208" s="14">
        <v>43055</v>
      </c>
      <c r="E3208" s="14">
        <v>43059</v>
      </c>
      <c r="F3208" s="22" t="str">
        <f>TEXT('Store Data - 2017'!$D3208,"mmmm")</f>
        <v>November</v>
      </c>
      <c r="G3208" s="22" t="str">
        <f>TEXT('Store Data - 2017'!$D3208,"dddd")</f>
        <v>Thursday</v>
      </c>
      <c r="H3208" s="13" t="s">
        <v>22</v>
      </c>
      <c r="I3208" s="13" t="s">
        <v>2829</v>
      </c>
      <c r="J3208" s="13" t="s">
        <v>2830</v>
      </c>
      <c r="K3208" s="21">
        <f>1/COUNTIF(J:J,'Store Data - 2017'!$J3208)</f>
        <v>0.25</v>
      </c>
      <c r="L3208" s="13" t="s">
        <v>25</v>
      </c>
      <c r="M3208" s="13" t="s">
        <v>26</v>
      </c>
      <c r="N3208" s="13" t="s">
        <v>452</v>
      </c>
      <c r="O3208" s="13" t="s">
        <v>134</v>
      </c>
      <c r="P3208" s="13">
        <v>90049</v>
      </c>
      <c r="Q3208" s="13" t="s">
        <v>120</v>
      </c>
      <c r="R3208" s="13" t="s">
        <v>5799</v>
      </c>
      <c r="S3208" s="13" t="s">
        <v>42</v>
      </c>
      <c r="T3208" s="13" t="s">
        <v>87</v>
      </c>
      <c r="U3208" s="13" t="s">
        <v>5800</v>
      </c>
      <c r="V3208" s="15">
        <v>119.94</v>
      </c>
      <c r="W3208" s="13">
        <v>3</v>
      </c>
      <c r="X3208" s="13">
        <v>0</v>
      </c>
      <c r="Y3208" s="15">
        <v>23.988</v>
      </c>
    </row>
    <row r="3209" spans="1:25" x14ac:dyDescent="0.3">
      <c r="A3209" s="16">
        <v>9667</v>
      </c>
      <c r="B3209" s="16" t="s">
        <v>6453</v>
      </c>
      <c r="C3209" s="21">
        <f>1/COUNTIF(B:B,'Store Data - 2017'!$B3209)</f>
        <v>0.5</v>
      </c>
      <c r="D3209" s="17">
        <v>43055</v>
      </c>
      <c r="E3209" s="17">
        <v>43059</v>
      </c>
      <c r="F3209" s="22" t="str">
        <f>TEXT('Store Data - 2017'!$D3209,"mmmm")</f>
        <v>November</v>
      </c>
      <c r="G3209" s="22" t="str">
        <f>TEXT('Store Data - 2017'!$D3209,"dddd")</f>
        <v>Thursday</v>
      </c>
      <c r="H3209" s="16" t="s">
        <v>22</v>
      </c>
      <c r="I3209" s="16" t="s">
        <v>2829</v>
      </c>
      <c r="J3209" s="16" t="s">
        <v>2830</v>
      </c>
      <c r="K3209" s="21">
        <f>1/COUNTIF(J:J,'Store Data - 2017'!$J3209)</f>
        <v>0.25</v>
      </c>
      <c r="L3209" s="16" t="s">
        <v>25</v>
      </c>
      <c r="M3209" s="16" t="s">
        <v>26</v>
      </c>
      <c r="N3209" s="16" t="s">
        <v>452</v>
      </c>
      <c r="O3209" s="16" t="s">
        <v>134</v>
      </c>
      <c r="P3209" s="16">
        <v>90049</v>
      </c>
      <c r="Q3209" s="16" t="s">
        <v>120</v>
      </c>
      <c r="R3209" s="16" t="s">
        <v>4654</v>
      </c>
      <c r="S3209" s="16" t="s">
        <v>42</v>
      </c>
      <c r="T3209" s="16" t="s">
        <v>87</v>
      </c>
      <c r="U3209" s="16" t="s">
        <v>4655</v>
      </c>
      <c r="V3209" s="18">
        <v>12.42</v>
      </c>
      <c r="W3209" s="16">
        <v>3</v>
      </c>
      <c r="X3209" s="16">
        <v>0</v>
      </c>
      <c r="Y3209" s="18">
        <v>4.4711999999999996</v>
      </c>
    </row>
    <row r="3210" spans="1:25" x14ac:dyDescent="0.3">
      <c r="A3210" s="13">
        <v>9670</v>
      </c>
      <c r="B3210" s="13" t="s">
        <v>6454</v>
      </c>
      <c r="C3210" s="21">
        <f>1/COUNTIF(B:B,'Store Data - 2017'!$B3210)</f>
        <v>1</v>
      </c>
      <c r="D3210" s="14">
        <v>42827</v>
      </c>
      <c r="E3210" s="14">
        <v>42831</v>
      </c>
      <c r="F3210" s="22" t="str">
        <f>TEXT('Store Data - 2017'!$D3210,"mmmm")</f>
        <v>April</v>
      </c>
      <c r="G3210" s="22" t="str">
        <f>TEXT('Store Data - 2017'!$D3210,"dddd")</f>
        <v>Sunday</v>
      </c>
      <c r="H3210" s="13" t="s">
        <v>22</v>
      </c>
      <c r="I3210" s="13" t="s">
        <v>3774</v>
      </c>
      <c r="J3210" s="13" t="s">
        <v>3775</v>
      </c>
      <c r="K3210" s="21">
        <f>1/COUNTIF(J:J,'Store Data - 2017'!$J3210)</f>
        <v>0.33333333333333331</v>
      </c>
      <c r="L3210" s="13" t="s">
        <v>25</v>
      </c>
      <c r="M3210" s="13" t="s">
        <v>26</v>
      </c>
      <c r="N3210" s="13" t="s">
        <v>3714</v>
      </c>
      <c r="O3210" s="13" t="s">
        <v>1333</v>
      </c>
      <c r="P3210" s="13">
        <v>35601</v>
      </c>
      <c r="Q3210" s="13" t="s">
        <v>29</v>
      </c>
      <c r="R3210" s="13" t="s">
        <v>1117</v>
      </c>
      <c r="S3210" s="13" t="s">
        <v>31</v>
      </c>
      <c r="T3210" s="13" t="s">
        <v>113</v>
      </c>
      <c r="U3210" s="13" t="s">
        <v>1118</v>
      </c>
      <c r="V3210" s="15">
        <v>14.94</v>
      </c>
      <c r="W3210" s="13">
        <v>3</v>
      </c>
      <c r="X3210" s="13">
        <v>0</v>
      </c>
      <c r="Y3210" s="15">
        <v>6.8723999999999998</v>
      </c>
    </row>
    <row r="3211" spans="1:25" x14ac:dyDescent="0.3">
      <c r="A3211" s="16">
        <v>9672</v>
      </c>
      <c r="B3211" s="16" t="s">
        <v>6455</v>
      </c>
      <c r="C3211" s="21">
        <f>1/COUNTIF(B:B,'Store Data - 2017'!$B3211)</f>
        <v>1</v>
      </c>
      <c r="D3211" s="17">
        <v>43052</v>
      </c>
      <c r="E3211" s="17">
        <v>43058</v>
      </c>
      <c r="F3211" s="22" t="str">
        <f>TEXT('Store Data - 2017'!$D3211,"mmmm")</f>
        <v>November</v>
      </c>
      <c r="G3211" s="22" t="str">
        <f>TEXT('Store Data - 2017'!$D3211,"dddd")</f>
        <v>Monday</v>
      </c>
      <c r="H3211" s="16" t="s">
        <v>22</v>
      </c>
      <c r="I3211" s="16" t="s">
        <v>3979</v>
      </c>
      <c r="J3211" s="16" t="s">
        <v>3980</v>
      </c>
      <c r="K3211" s="21">
        <f>1/COUNTIF(J:J,'Store Data - 2017'!$J3211)</f>
        <v>0.16666666666666666</v>
      </c>
      <c r="L3211" s="16" t="s">
        <v>25</v>
      </c>
      <c r="M3211" s="16" t="s">
        <v>26</v>
      </c>
      <c r="N3211" s="16" t="s">
        <v>1786</v>
      </c>
      <c r="O3211" s="16" t="s">
        <v>134</v>
      </c>
      <c r="P3211" s="16">
        <v>94568</v>
      </c>
      <c r="Q3211" s="16" t="s">
        <v>120</v>
      </c>
      <c r="R3211" s="16" t="s">
        <v>1794</v>
      </c>
      <c r="S3211" s="16" t="s">
        <v>61</v>
      </c>
      <c r="T3211" s="16" t="s">
        <v>62</v>
      </c>
      <c r="U3211" s="16" t="s">
        <v>1795</v>
      </c>
      <c r="V3211" s="18">
        <v>22</v>
      </c>
      <c r="W3211" s="16">
        <v>5</v>
      </c>
      <c r="X3211" s="16">
        <v>0.2</v>
      </c>
      <c r="Y3211" s="18">
        <v>1.375</v>
      </c>
    </row>
    <row r="3212" spans="1:25" x14ac:dyDescent="0.3">
      <c r="A3212" s="13">
        <v>9682</v>
      </c>
      <c r="B3212" s="13" t="s">
        <v>6456</v>
      </c>
      <c r="C3212" s="21">
        <f>1/COUNTIF(B:B,'Store Data - 2017'!$B3212)</f>
        <v>0.25</v>
      </c>
      <c r="D3212" s="14">
        <v>43082</v>
      </c>
      <c r="E3212" s="14">
        <v>43087</v>
      </c>
      <c r="F3212" s="22" t="str">
        <f>TEXT('Store Data - 2017'!$D3212,"mmmm")</f>
        <v>December</v>
      </c>
      <c r="G3212" s="22" t="str">
        <f>TEXT('Store Data - 2017'!$D3212,"dddd")</f>
        <v>Wednesday</v>
      </c>
      <c r="H3212" s="13" t="s">
        <v>22</v>
      </c>
      <c r="I3212" s="13" t="s">
        <v>570</v>
      </c>
      <c r="J3212" s="13" t="s">
        <v>571</v>
      </c>
      <c r="K3212" s="21">
        <f>1/COUNTIF(J:J,'Store Data - 2017'!$J3212)</f>
        <v>6.6666666666666666E-2</v>
      </c>
      <c r="L3212" s="13" t="s">
        <v>25</v>
      </c>
      <c r="M3212" s="13" t="s">
        <v>26</v>
      </c>
      <c r="N3212" s="13" t="s">
        <v>133</v>
      </c>
      <c r="O3212" s="13" t="s">
        <v>134</v>
      </c>
      <c r="P3212" s="13">
        <v>94122</v>
      </c>
      <c r="Q3212" s="13" t="s">
        <v>120</v>
      </c>
      <c r="R3212" s="13" t="s">
        <v>5172</v>
      </c>
      <c r="S3212" s="13" t="s">
        <v>31</v>
      </c>
      <c r="T3212" s="13" t="s">
        <v>113</v>
      </c>
      <c r="U3212" s="13" t="s">
        <v>5173</v>
      </c>
      <c r="V3212" s="15">
        <v>8.64</v>
      </c>
      <c r="W3212" s="13">
        <v>3</v>
      </c>
      <c r="X3212" s="13">
        <v>0</v>
      </c>
      <c r="Y3212" s="15">
        <v>4.2336</v>
      </c>
    </row>
    <row r="3213" spans="1:25" x14ac:dyDescent="0.3">
      <c r="A3213" s="16">
        <v>9683</v>
      </c>
      <c r="B3213" s="16" t="s">
        <v>6456</v>
      </c>
      <c r="C3213" s="21">
        <f>1/COUNTIF(B:B,'Store Data - 2017'!$B3213)</f>
        <v>0.25</v>
      </c>
      <c r="D3213" s="17">
        <v>43082</v>
      </c>
      <c r="E3213" s="17">
        <v>43087</v>
      </c>
      <c r="F3213" s="22" t="str">
        <f>TEXT('Store Data - 2017'!$D3213,"mmmm")</f>
        <v>December</v>
      </c>
      <c r="G3213" s="22" t="str">
        <f>TEXT('Store Data - 2017'!$D3213,"dddd")</f>
        <v>Wednesday</v>
      </c>
      <c r="H3213" s="16" t="s">
        <v>22</v>
      </c>
      <c r="I3213" s="16" t="s">
        <v>570</v>
      </c>
      <c r="J3213" s="16" t="s">
        <v>571</v>
      </c>
      <c r="K3213" s="21">
        <f>1/COUNTIF(J:J,'Store Data - 2017'!$J3213)</f>
        <v>6.6666666666666666E-2</v>
      </c>
      <c r="L3213" s="16" t="s">
        <v>25</v>
      </c>
      <c r="M3213" s="16" t="s">
        <v>26</v>
      </c>
      <c r="N3213" s="16" t="s">
        <v>133</v>
      </c>
      <c r="O3213" s="16" t="s">
        <v>134</v>
      </c>
      <c r="P3213" s="16">
        <v>94122</v>
      </c>
      <c r="Q3213" s="16" t="s">
        <v>120</v>
      </c>
      <c r="R3213" s="16" t="s">
        <v>1237</v>
      </c>
      <c r="S3213" s="16" t="s">
        <v>31</v>
      </c>
      <c r="T3213" s="16" t="s">
        <v>32</v>
      </c>
      <c r="U3213" s="16" t="s">
        <v>1238</v>
      </c>
      <c r="V3213" s="18">
        <v>38.880000000000003</v>
      </c>
      <c r="W3213" s="16">
        <v>6</v>
      </c>
      <c r="X3213" s="16">
        <v>0</v>
      </c>
      <c r="Y3213" s="18">
        <v>18.662400000000002</v>
      </c>
    </row>
    <row r="3214" spans="1:25" x14ac:dyDescent="0.3">
      <c r="A3214" s="13">
        <v>9684</v>
      </c>
      <c r="B3214" s="13" t="s">
        <v>6456</v>
      </c>
      <c r="C3214" s="21">
        <f>1/COUNTIF(B:B,'Store Data - 2017'!$B3214)</f>
        <v>0.25</v>
      </c>
      <c r="D3214" s="14">
        <v>43082</v>
      </c>
      <c r="E3214" s="14">
        <v>43087</v>
      </c>
      <c r="F3214" s="22" t="str">
        <f>TEXT('Store Data - 2017'!$D3214,"mmmm")</f>
        <v>December</v>
      </c>
      <c r="G3214" s="22" t="str">
        <f>TEXT('Store Data - 2017'!$D3214,"dddd")</f>
        <v>Wednesday</v>
      </c>
      <c r="H3214" s="13" t="s">
        <v>22</v>
      </c>
      <c r="I3214" s="13" t="s">
        <v>570</v>
      </c>
      <c r="J3214" s="13" t="s">
        <v>571</v>
      </c>
      <c r="K3214" s="21">
        <f>1/COUNTIF(J:J,'Store Data - 2017'!$J3214)</f>
        <v>6.6666666666666666E-2</v>
      </c>
      <c r="L3214" s="13" t="s">
        <v>25</v>
      </c>
      <c r="M3214" s="13" t="s">
        <v>26</v>
      </c>
      <c r="N3214" s="13" t="s">
        <v>133</v>
      </c>
      <c r="O3214" s="13" t="s">
        <v>134</v>
      </c>
      <c r="P3214" s="13">
        <v>94122</v>
      </c>
      <c r="Q3214" s="13" t="s">
        <v>120</v>
      </c>
      <c r="R3214" s="13" t="s">
        <v>3196</v>
      </c>
      <c r="S3214" s="13" t="s">
        <v>42</v>
      </c>
      <c r="T3214" s="13" t="s">
        <v>87</v>
      </c>
      <c r="U3214" s="13" t="s">
        <v>3197</v>
      </c>
      <c r="V3214" s="15">
        <v>201.04</v>
      </c>
      <c r="W3214" s="13">
        <v>8</v>
      </c>
      <c r="X3214" s="13">
        <v>0</v>
      </c>
      <c r="Y3214" s="15">
        <v>54.280799999999999</v>
      </c>
    </row>
    <row r="3215" spans="1:25" x14ac:dyDescent="0.3">
      <c r="A3215" s="16">
        <v>9685</v>
      </c>
      <c r="B3215" s="16" t="s">
        <v>6456</v>
      </c>
      <c r="C3215" s="21">
        <f>1/COUNTIF(B:B,'Store Data - 2017'!$B3215)</f>
        <v>0.25</v>
      </c>
      <c r="D3215" s="17">
        <v>43082</v>
      </c>
      <c r="E3215" s="17">
        <v>43087</v>
      </c>
      <c r="F3215" s="22" t="str">
        <f>TEXT('Store Data - 2017'!$D3215,"mmmm")</f>
        <v>December</v>
      </c>
      <c r="G3215" s="22" t="str">
        <f>TEXT('Store Data - 2017'!$D3215,"dddd")</f>
        <v>Wednesday</v>
      </c>
      <c r="H3215" s="16" t="s">
        <v>22</v>
      </c>
      <c r="I3215" s="16" t="s">
        <v>570</v>
      </c>
      <c r="J3215" s="16" t="s">
        <v>571</v>
      </c>
      <c r="K3215" s="21">
        <f>1/COUNTIF(J:J,'Store Data - 2017'!$J3215)</f>
        <v>6.6666666666666666E-2</v>
      </c>
      <c r="L3215" s="16" t="s">
        <v>25</v>
      </c>
      <c r="M3215" s="16" t="s">
        <v>26</v>
      </c>
      <c r="N3215" s="16" t="s">
        <v>133</v>
      </c>
      <c r="O3215" s="16" t="s">
        <v>134</v>
      </c>
      <c r="P3215" s="16">
        <v>94122</v>
      </c>
      <c r="Q3215" s="16" t="s">
        <v>120</v>
      </c>
      <c r="R3215" s="16" t="s">
        <v>3832</v>
      </c>
      <c r="S3215" s="16" t="s">
        <v>31</v>
      </c>
      <c r="T3215" s="16" t="s">
        <v>32</v>
      </c>
      <c r="U3215" s="16" t="s">
        <v>3833</v>
      </c>
      <c r="V3215" s="18">
        <v>12.96</v>
      </c>
      <c r="W3215" s="16">
        <v>2</v>
      </c>
      <c r="X3215" s="16">
        <v>0</v>
      </c>
      <c r="Y3215" s="18">
        <v>6.3503999999999996</v>
      </c>
    </row>
    <row r="3216" spans="1:25" x14ac:dyDescent="0.3">
      <c r="A3216" s="13">
        <v>9686</v>
      </c>
      <c r="B3216" s="13" t="s">
        <v>6457</v>
      </c>
      <c r="C3216" s="21">
        <f>1/COUNTIF(B:B,'Store Data - 2017'!$B3216)</f>
        <v>1</v>
      </c>
      <c r="D3216" s="14">
        <v>42737</v>
      </c>
      <c r="E3216" s="14">
        <v>42739</v>
      </c>
      <c r="F3216" s="22" t="str">
        <f>TEXT('Store Data - 2017'!$D3216,"mmmm")</f>
        <v>January</v>
      </c>
      <c r="G3216" s="22" t="str">
        <f>TEXT('Store Data - 2017'!$D3216,"dddd")</f>
        <v>Monday</v>
      </c>
      <c r="H3216" s="13" t="s">
        <v>35</v>
      </c>
      <c r="I3216" s="13" t="s">
        <v>6458</v>
      </c>
      <c r="J3216" s="13" t="s">
        <v>6459</v>
      </c>
      <c r="K3216" s="21">
        <f>1/COUNTIF(J:J,'Store Data - 2017'!$J3216)</f>
        <v>1</v>
      </c>
      <c r="L3216" s="13" t="s">
        <v>57</v>
      </c>
      <c r="M3216" s="13" t="s">
        <v>26</v>
      </c>
      <c r="N3216" s="13" t="s">
        <v>452</v>
      </c>
      <c r="O3216" s="13" t="s">
        <v>134</v>
      </c>
      <c r="P3216" s="13">
        <v>90032</v>
      </c>
      <c r="Q3216" s="13" t="s">
        <v>120</v>
      </c>
      <c r="R3216" s="13" t="s">
        <v>5853</v>
      </c>
      <c r="S3216" s="13" t="s">
        <v>61</v>
      </c>
      <c r="T3216" s="13" t="s">
        <v>110</v>
      </c>
      <c r="U3216" s="13" t="s">
        <v>5854</v>
      </c>
      <c r="V3216" s="15">
        <v>16.59</v>
      </c>
      <c r="W3216" s="13">
        <v>1</v>
      </c>
      <c r="X3216" s="13">
        <v>0</v>
      </c>
      <c r="Y3216" s="15">
        <v>5.8064999999999998</v>
      </c>
    </row>
    <row r="3217" spans="1:25" x14ac:dyDescent="0.3">
      <c r="A3217" s="16">
        <v>9687</v>
      </c>
      <c r="B3217" s="16" t="s">
        <v>6460</v>
      </c>
      <c r="C3217" s="21">
        <f>1/COUNTIF(B:B,'Store Data - 2017'!$B3217)</f>
        <v>1</v>
      </c>
      <c r="D3217" s="17">
        <v>42885</v>
      </c>
      <c r="E3217" s="17">
        <v>42889</v>
      </c>
      <c r="F3217" s="22" t="str">
        <f>TEXT('Store Data - 2017'!$D3217,"mmmm")</f>
        <v>May</v>
      </c>
      <c r="G3217" s="22" t="str">
        <f>TEXT('Store Data - 2017'!$D3217,"dddd")</f>
        <v>Tuesday</v>
      </c>
      <c r="H3217" s="16" t="s">
        <v>22</v>
      </c>
      <c r="I3217" s="16" t="s">
        <v>2122</v>
      </c>
      <c r="J3217" s="16" t="s">
        <v>2123</v>
      </c>
      <c r="K3217" s="21">
        <f>1/COUNTIF(J:J,'Store Data - 2017'!$J3217)</f>
        <v>0.16666666666666666</v>
      </c>
      <c r="L3217" s="16" t="s">
        <v>25</v>
      </c>
      <c r="M3217" s="16" t="s">
        <v>26</v>
      </c>
      <c r="N3217" s="16" t="s">
        <v>876</v>
      </c>
      <c r="O3217" s="16" t="s">
        <v>134</v>
      </c>
      <c r="P3217" s="16">
        <v>92037</v>
      </c>
      <c r="Q3217" s="16" t="s">
        <v>120</v>
      </c>
      <c r="R3217" s="16" t="s">
        <v>6461</v>
      </c>
      <c r="S3217" s="16" t="s">
        <v>31</v>
      </c>
      <c r="T3217" s="16" t="s">
        <v>146</v>
      </c>
      <c r="U3217" s="16" t="s">
        <v>6462</v>
      </c>
      <c r="V3217" s="18">
        <v>35.1</v>
      </c>
      <c r="W3217" s="16">
        <v>6</v>
      </c>
      <c r="X3217" s="16">
        <v>0</v>
      </c>
      <c r="Y3217" s="18">
        <v>10.179</v>
      </c>
    </row>
    <row r="3218" spans="1:25" x14ac:dyDescent="0.3">
      <c r="A3218" s="13">
        <v>9688</v>
      </c>
      <c r="B3218" s="13" t="s">
        <v>6463</v>
      </c>
      <c r="C3218" s="21">
        <f>1/COUNTIF(B:B,'Store Data - 2017'!$B3218)</f>
        <v>1</v>
      </c>
      <c r="D3218" s="14">
        <v>43008</v>
      </c>
      <c r="E3218" s="14">
        <v>43014</v>
      </c>
      <c r="F3218" s="22" t="str">
        <f>TEXT('Store Data - 2017'!$D3218,"mmmm")</f>
        <v>September</v>
      </c>
      <c r="G3218" s="22" t="str">
        <f>TEXT('Store Data - 2017'!$D3218,"dddd")</f>
        <v>Saturday</v>
      </c>
      <c r="H3218" s="13" t="s">
        <v>22</v>
      </c>
      <c r="I3218" s="13" t="s">
        <v>2089</v>
      </c>
      <c r="J3218" s="13" t="s">
        <v>2090</v>
      </c>
      <c r="K3218" s="21">
        <f>1/COUNTIF(J:J,'Store Data - 2017'!$J3218)</f>
        <v>0.2</v>
      </c>
      <c r="L3218" s="13" t="s">
        <v>48</v>
      </c>
      <c r="M3218" s="13" t="s">
        <v>26</v>
      </c>
      <c r="N3218" s="13" t="s">
        <v>328</v>
      </c>
      <c r="O3218" s="13" t="s">
        <v>50</v>
      </c>
      <c r="P3218" s="13">
        <v>76017</v>
      </c>
      <c r="Q3218" s="13" t="s">
        <v>51</v>
      </c>
      <c r="R3218" s="13" t="s">
        <v>856</v>
      </c>
      <c r="S3218" s="13" t="s">
        <v>31</v>
      </c>
      <c r="T3218" s="13" t="s">
        <v>84</v>
      </c>
      <c r="U3218" s="13" t="s">
        <v>857</v>
      </c>
      <c r="V3218" s="15">
        <v>11.646000000000001</v>
      </c>
      <c r="W3218" s="13">
        <v>9</v>
      </c>
      <c r="X3218" s="13">
        <v>0.8</v>
      </c>
      <c r="Y3218" s="15">
        <v>-17.469000000000001</v>
      </c>
    </row>
    <row r="3219" spans="1:25" x14ac:dyDescent="0.3">
      <c r="A3219" s="16">
        <v>9689</v>
      </c>
      <c r="B3219" s="16" t="s">
        <v>6464</v>
      </c>
      <c r="C3219" s="21">
        <f>1/COUNTIF(B:B,'Store Data - 2017'!$B3219)</f>
        <v>0.5</v>
      </c>
      <c r="D3219" s="17">
        <v>42906</v>
      </c>
      <c r="E3219" s="17">
        <v>42913</v>
      </c>
      <c r="F3219" s="22" t="str">
        <f>TEXT('Store Data - 2017'!$D3219,"mmmm")</f>
        <v>June</v>
      </c>
      <c r="G3219" s="22" t="str">
        <f>TEXT('Store Data - 2017'!$D3219,"dddd")</f>
        <v>Tuesday</v>
      </c>
      <c r="H3219" s="16" t="s">
        <v>22</v>
      </c>
      <c r="I3219" s="16" t="s">
        <v>105</v>
      </c>
      <c r="J3219" s="16" t="s">
        <v>106</v>
      </c>
      <c r="K3219" s="21">
        <f>1/COUNTIF(J:J,'Store Data - 2017'!$J3219)</f>
        <v>0.16666666666666666</v>
      </c>
      <c r="L3219" s="16" t="s">
        <v>25</v>
      </c>
      <c r="M3219" s="16" t="s">
        <v>26</v>
      </c>
      <c r="N3219" s="16" t="s">
        <v>445</v>
      </c>
      <c r="O3219" s="16" t="s">
        <v>329</v>
      </c>
      <c r="P3219" s="16">
        <v>23223</v>
      </c>
      <c r="Q3219" s="16" t="s">
        <v>29</v>
      </c>
      <c r="R3219" s="16" t="s">
        <v>3042</v>
      </c>
      <c r="S3219" s="16" t="s">
        <v>31</v>
      </c>
      <c r="T3219" s="16" t="s">
        <v>32</v>
      </c>
      <c r="U3219" s="16" t="s">
        <v>3043</v>
      </c>
      <c r="V3219" s="18">
        <v>32.4</v>
      </c>
      <c r="W3219" s="16">
        <v>5</v>
      </c>
      <c r="X3219" s="16">
        <v>0</v>
      </c>
      <c r="Y3219" s="18">
        <v>15.552</v>
      </c>
    </row>
    <row r="3220" spans="1:25" x14ac:dyDescent="0.3">
      <c r="A3220" s="13">
        <v>9690</v>
      </c>
      <c r="B3220" s="13" t="s">
        <v>6464</v>
      </c>
      <c r="C3220" s="21">
        <f>1/COUNTIF(B:B,'Store Data - 2017'!$B3220)</f>
        <v>0.5</v>
      </c>
      <c r="D3220" s="14">
        <v>42906</v>
      </c>
      <c r="E3220" s="14">
        <v>42913</v>
      </c>
      <c r="F3220" s="22" t="str">
        <f>TEXT('Store Data - 2017'!$D3220,"mmmm")</f>
        <v>June</v>
      </c>
      <c r="G3220" s="22" t="str">
        <f>TEXT('Store Data - 2017'!$D3220,"dddd")</f>
        <v>Tuesday</v>
      </c>
      <c r="H3220" s="13" t="s">
        <v>22</v>
      </c>
      <c r="I3220" s="13" t="s">
        <v>105</v>
      </c>
      <c r="J3220" s="13" t="s">
        <v>106</v>
      </c>
      <c r="K3220" s="21">
        <f>1/COUNTIF(J:J,'Store Data - 2017'!$J3220)</f>
        <v>0.16666666666666666</v>
      </c>
      <c r="L3220" s="13" t="s">
        <v>25</v>
      </c>
      <c r="M3220" s="13" t="s">
        <v>26</v>
      </c>
      <c r="N3220" s="13" t="s">
        <v>445</v>
      </c>
      <c r="O3220" s="13" t="s">
        <v>329</v>
      </c>
      <c r="P3220" s="13">
        <v>23223</v>
      </c>
      <c r="Q3220" s="13" t="s">
        <v>29</v>
      </c>
      <c r="R3220" s="13" t="s">
        <v>6465</v>
      </c>
      <c r="S3220" s="13" t="s">
        <v>61</v>
      </c>
      <c r="T3220" s="13" t="s">
        <v>62</v>
      </c>
      <c r="U3220" s="13" t="s">
        <v>6466</v>
      </c>
      <c r="V3220" s="15">
        <v>503.96</v>
      </c>
      <c r="W3220" s="13">
        <v>4</v>
      </c>
      <c r="X3220" s="13">
        <v>0</v>
      </c>
      <c r="Y3220" s="15">
        <v>125.99</v>
      </c>
    </row>
    <row r="3221" spans="1:25" x14ac:dyDescent="0.3">
      <c r="A3221" s="16">
        <v>9691</v>
      </c>
      <c r="B3221" s="16" t="s">
        <v>6467</v>
      </c>
      <c r="C3221" s="21">
        <f>1/COUNTIF(B:B,'Store Data - 2017'!$B3221)</f>
        <v>1</v>
      </c>
      <c r="D3221" s="17">
        <v>42829</v>
      </c>
      <c r="E3221" s="17">
        <v>42830</v>
      </c>
      <c r="F3221" s="22" t="str">
        <f>TEXT('Store Data - 2017'!$D3221,"mmmm")</f>
        <v>April</v>
      </c>
      <c r="G3221" s="22" t="str">
        <f>TEXT('Store Data - 2017'!$D3221,"dddd")</f>
        <v>Tuesday</v>
      </c>
      <c r="H3221" s="16" t="s">
        <v>80</v>
      </c>
      <c r="I3221" s="16" t="s">
        <v>2598</v>
      </c>
      <c r="J3221" s="16" t="s">
        <v>2599</v>
      </c>
      <c r="K3221" s="21">
        <f>1/COUNTIF(J:J,'Store Data - 2017'!$J3221)</f>
        <v>0.2</v>
      </c>
      <c r="L3221" s="16" t="s">
        <v>48</v>
      </c>
      <c r="M3221" s="16" t="s">
        <v>26</v>
      </c>
      <c r="N3221" s="16" t="s">
        <v>126</v>
      </c>
      <c r="O3221" s="16" t="s">
        <v>127</v>
      </c>
      <c r="P3221" s="16">
        <v>10035</v>
      </c>
      <c r="Q3221" s="16" t="s">
        <v>40</v>
      </c>
      <c r="R3221" s="16" t="s">
        <v>4591</v>
      </c>
      <c r="S3221" s="16" t="s">
        <v>31</v>
      </c>
      <c r="T3221" s="16" t="s">
        <v>146</v>
      </c>
      <c r="U3221" s="16" t="s">
        <v>4592</v>
      </c>
      <c r="V3221" s="18">
        <v>7.04</v>
      </c>
      <c r="W3221" s="16">
        <v>4</v>
      </c>
      <c r="X3221" s="16">
        <v>0</v>
      </c>
      <c r="Y3221" s="18">
        <v>2.0415999999999999</v>
      </c>
    </row>
    <row r="3222" spans="1:25" x14ac:dyDescent="0.3">
      <c r="A3222" s="13">
        <v>9694</v>
      </c>
      <c r="B3222" s="13" t="s">
        <v>6468</v>
      </c>
      <c r="C3222" s="21">
        <f>1/COUNTIF(B:B,'Store Data - 2017'!$B3222)</f>
        <v>0.5</v>
      </c>
      <c r="D3222" s="14">
        <v>43002</v>
      </c>
      <c r="E3222" s="14">
        <v>43006</v>
      </c>
      <c r="F3222" s="22" t="str">
        <f>TEXT('Store Data - 2017'!$D3222,"mmmm")</f>
        <v>September</v>
      </c>
      <c r="G3222" s="22" t="str">
        <f>TEXT('Store Data - 2017'!$D3222,"dddd")</f>
        <v>Sunday</v>
      </c>
      <c r="H3222" s="13" t="s">
        <v>35</v>
      </c>
      <c r="I3222" s="13" t="s">
        <v>2195</v>
      </c>
      <c r="J3222" s="13" t="s">
        <v>2196</v>
      </c>
      <c r="K3222" s="21">
        <f>1/COUNTIF(J:J,'Store Data - 2017'!$J3222)</f>
        <v>0.16666666666666666</v>
      </c>
      <c r="L3222" s="13" t="s">
        <v>48</v>
      </c>
      <c r="M3222" s="13" t="s">
        <v>26</v>
      </c>
      <c r="N3222" s="13" t="s">
        <v>133</v>
      </c>
      <c r="O3222" s="13" t="s">
        <v>134</v>
      </c>
      <c r="P3222" s="13">
        <v>94110</v>
      </c>
      <c r="Q3222" s="13" t="s">
        <v>120</v>
      </c>
      <c r="R3222" s="13" t="s">
        <v>6469</v>
      </c>
      <c r="S3222" s="13" t="s">
        <v>31</v>
      </c>
      <c r="T3222" s="13" t="s">
        <v>32</v>
      </c>
      <c r="U3222" s="13" t="s">
        <v>6470</v>
      </c>
      <c r="V3222" s="15">
        <v>31.08</v>
      </c>
      <c r="W3222" s="13">
        <v>6</v>
      </c>
      <c r="X3222" s="13">
        <v>0</v>
      </c>
      <c r="Y3222" s="15">
        <v>15.229200000000001</v>
      </c>
    </row>
    <row r="3223" spans="1:25" x14ac:dyDescent="0.3">
      <c r="A3223" s="16">
        <v>9695</v>
      </c>
      <c r="B3223" s="16" t="s">
        <v>6468</v>
      </c>
      <c r="C3223" s="21">
        <f>1/COUNTIF(B:B,'Store Data - 2017'!$B3223)</f>
        <v>0.5</v>
      </c>
      <c r="D3223" s="17">
        <v>43002</v>
      </c>
      <c r="E3223" s="17">
        <v>43006</v>
      </c>
      <c r="F3223" s="22" t="str">
        <f>TEXT('Store Data - 2017'!$D3223,"mmmm")</f>
        <v>September</v>
      </c>
      <c r="G3223" s="22" t="str">
        <f>TEXT('Store Data - 2017'!$D3223,"dddd")</f>
        <v>Sunday</v>
      </c>
      <c r="H3223" s="16" t="s">
        <v>35</v>
      </c>
      <c r="I3223" s="16" t="s">
        <v>2195</v>
      </c>
      <c r="J3223" s="16" t="s">
        <v>2196</v>
      </c>
      <c r="K3223" s="21">
        <f>1/COUNTIF(J:J,'Store Data - 2017'!$J3223)</f>
        <v>0.16666666666666666</v>
      </c>
      <c r="L3223" s="16" t="s">
        <v>48</v>
      </c>
      <c r="M3223" s="16" t="s">
        <v>26</v>
      </c>
      <c r="N3223" s="16" t="s">
        <v>133</v>
      </c>
      <c r="O3223" s="16" t="s">
        <v>134</v>
      </c>
      <c r="P3223" s="16">
        <v>94110</v>
      </c>
      <c r="Q3223" s="16" t="s">
        <v>120</v>
      </c>
      <c r="R3223" s="16" t="s">
        <v>6471</v>
      </c>
      <c r="S3223" s="16" t="s">
        <v>31</v>
      </c>
      <c r="T3223" s="16" t="s">
        <v>725</v>
      </c>
      <c r="U3223" s="16" t="s">
        <v>6472</v>
      </c>
      <c r="V3223" s="18">
        <v>7.3</v>
      </c>
      <c r="W3223" s="16">
        <v>2</v>
      </c>
      <c r="X3223" s="16">
        <v>0</v>
      </c>
      <c r="Y3223" s="18">
        <v>2.19</v>
      </c>
    </row>
    <row r="3224" spans="1:25" x14ac:dyDescent="0.3">
      <c r="A3224" s="13">
        <v>9699</v>
      </c>
      <c r="B3224" s="13" t="s">
        <v>6473</v>
      </c>
      <c r="C3224" s="21">
        <f>1/COUNTIF(B:B,'Store Data - 2017'!$B3224)</f>
        <v>0.33333333333333331</v>
      </c>
      <c r="D3224" s="14">
        <v>43084</v>
      </c>
      <c r="E3224" s="14">
        <v>43088</v>
      </c>
      <c r="F3224" s="22" t="str">
        <f>TEXT('Store Data - 2017'!$D3224,"mmmm")</f>
        <v>December</v>
      </c>
      <c r="G3224" s="22" t="str">
        <f>TEXT('Store Data - 2017'!$D3224,"dddd")</f>
        <v>Friday</v>
      </c>
      <c r="H3224" s="13" t="s">
        <v>22</v>
      </c>
      <c r="I3224" s="13" t="s">
        <v>6474</v>
      </c>
      <c r="J3224" s="13" t="s">
        <v>6475</v>
      </c>
      <c r="K3224" s="21">
        <f>1/COUNTIF(J:J,'Store Data - 2017'!$J3224)</f>
        <v>0.33333333333333331</v>
      </c>
      <c r="L3224" s="13" t="s">
        <v>25</v>
      </c>
      <c r="M3224" s="13" t="s">
        <v>26</v>
      </c>
      <c r="N3224" s="13" t="s">
        <v>304</v>
      </c>
      <c r="O3224" s="13" t="s">
        <v>134</v>
      </c>
      <c r="P3224" s="13">
        <v>90301</v>
      </c>
      <c r="Q3224" s="13" t="s">
        <v>120</v>
      </c>
      <c r="R3224" s="13" t="s">
        <v>935</v>
      </c>
      <c r="S3224" s="13" t="s">
        <v>31</v>
      </c>
      <c r="T3224" s="13" t="s">
        <v>32</v>
      </c>
      <c r="U3224" s="13" t="s">
        <v>936</v>
      </c>
      <c r="V3224" s="15">
        <v>22.83</v>
      </c>
      <c r="W3224" s="13">
        <v>3</v>
      </c>
      <c r="X3224" s="13">
        <v>0</v>
      </c>
      <c r="Y3224" s="15">
        <v>10.7301</v>
      </c>
    </row>
    <row r="3225" spans="1:25" x14ac:dyDescent="0.3">
      <c r="A3225" s="16">
        <v>9700</v>
      </c>
      <c r="B3225" s="16" t="s">
        <v>6473</v>
      </c>
      <c r="C3225" s="21">
        <f>1/COUNTIF(B:B,'Store Data - 2017'!$B3225)</f>
        <v>0.33333333333333331</v>
      </c>
      <c r="D3225" s="17">
        <v>43084</v>
      </c>
      <c r="E3225" s="17">
        <v>43088</v>
      </c>
      <c r="F3225" s="22" t="str">
        <f>TEXT('Store Data - 2017'!$D3225,"mmmm")</f>
        <v>December</v>
      </c>
      <c r="G3225" s="22" t="str">
        <f>TEXT('Store Data - 2017'!$D3225,"dddd")</f>
        <v>Friday</v>
      </c>
      <c r="H3225" s="16" t="s">
        <v>22</v>
      </c>
      <c r="I3225" s="16" t="s">
        <v>6474</v>
      </c>
      <c r="J3225" s="16" t="s">
        <v>6475</v>
      </c>
      <c r="K3225" s="21">
        <f>1/COUNTIF(J:J,'Store Data - 2017'!$J3225)</f>
        <v>0.33333333333333331</v>
      </c>
      <c r="L3225" s="16" t="s">
        <v>25</v>
      </c>
      <c r="M3225" s="16" t="s">
        <v>26</v>
      </c>
      <c r="N3225" s="16" t="s">
        <v>304</v>
      </c>
      <c r="O3225" s="16" t="s">
        <v>134</v>
      </c>
      <c r="P3225" s="16">
        <v>90301</v>
      </c>
      <c r="Q3225" s="16" t="s">
        <v>120</v>
      </c>
      <c r="R3225" s="16" t="s">
        <v>5724</v>
      </c>
      <c r="S3225" s="16" t="s">
        <v>31</v>
      </c>
      <c r="T3225" s="16" t="s">
        <v>190</v>
      </c>
      <c r="U3225" s="16" t="s">
        <v>5725</v>
      </c>
      <c r="V3225" s="18">
        <v>54.32</v>
      </c>
      <c r="W3225" s="16">
        <v>4</v>
      </c>
      <c r="X3225" s="16">
        <v>0</v>
      </c>
      <c r="Y3225" s="18">
        <v>16.295999999999999</v>
      </c>
    </row>
    <row r="3226" spans="1:25" x14ac:dyDescent="0.3">
      <c r="A3226" s="13">
        <v>9701</v>
      </c>
      <c r="B3226" s="13" t="s">
        <v>6473</v>
      </c>
      <c r="C3226" s="21">
        <f>1/COUNTIF(B:B,'Store Data - 2017'!$B3226)</f>
        <v>0.33333333333333331</v>
      </c>
      <c r="D3226" s="14">
        <v>43084</v>
      </c>
      <c r="E3226" s="14">
        <v>43088</v>
      </c>
      <c r="F3226" s="22" t="str">
        <f>TEXT('Store Data - 2017'!$D3226,"mmmm")</f>
        <v>December</v>
      </c>
      <c r="G3226" s="22" t="str">
        <f>TEXT('Store Data - 2017'!$D3226,"dddd")</f>
        <v>Friday</v>
      </c>
      <c r="H3226" s="13" t="s">
        <v>22</v>
      </c>
      <c r="I3226" s="13" t="s">
        <v>6474</v>
      </c>
      <c r="J3226" s="13" t="s">
        <v>6475</v>
      </c>
      <c r="K3226" s="21">
        <f>1/COUNTIF(J:J,'Store Data - 2017'!$J3226)</f>
        <v>0.33333333333333331</v>
      </c>
      <c r="L3226" s="13" t="s">
        <v>25</v>
      </c>
      <c r="M3226" s="13" t="s">
        <v>26</v>
      </c>
      <c r="N3226" s="13" t="s">
        <v>304</v>
      </c>
      <c r="O3226" s="13" t="s">
        <v>134</v>
      </c>
      <c r="P3226" s="13">
        <v>90301</v>
      </c>
      <c r="Q3226" s="13" t="s">
        <v>120</v>
      </c>
      <c r="R3226" s="13" t="s">
        <v>2523</v>
      </c>
      <c r="S3226" s="13" t="s">
        <v>61</v>
      </c>
      <c r="T3226" s="13" t="s">
        <v>62</v>
      </c>
      <c r="U3226" s="13" t="s">
        <v>2524</v>
      </c>
      <c r="V3226" s="15">
        <v>196.77600000000001</v>
      </c>
      <c r="W3226" s="13">
        <v>3</v>
      </c>
      <c r="X3226" s="13">
        <v>0.2</v>
      </c>
      <c r="Y3226" s="15">
        <v>14.7582</v>
      </c>
    </row>
    <row r="3227" spans="1:25" x14ac:dyDescent="0.3">
      <c r="A3227" s="16">
        <v>9703</v>
      </c>
      <c r="B3227" s="16" t="s">
        <v>6476</v>
      </c>
      <c r="C3227" s="21">
        <f>1/COUNTIF(B:B,'Store Data - 2017'!$B3227)</f>
        <v>0.33333333333333331</v>
      </c>
      <c r="D3227" s="17">
        <v>42947</v>
      </c>
      <c r="E3227" s="17">
        <v>42951</v>
      </c>
      <c r="F3227" s="22" t="str">
        <f>TEXT('Store Data - 2017'!$D3227,"mmmm")</f>
        <v>July</v>
      </c>
      <c r="G3227" s="22" t="str">
        <f>TEXT('Store Data - 2017'!$D3227,"dddd")</f>
        <v>Monday</v>
      </c>
      <c r="H3227" s="16" t="s">
        <v>22</v>
      </c>
      <c r="I3227" s="16" t="s">
        <v>6003</v>
      </c>
      <c r="J3227" s="16" t="s">
        <v>6004</v>
      </c>
      <c r="K3227" s="21">
        <f>1/COUNTIF(J:J,'Store Data - 2017'!$J3227)</f>
        <v>0.125</v>
      </c>
      <c r="L3227" s="16" t="s">
        <v>48</v>
      </c>
      <c r="M3227" s="16" t="s">
        <v>26</v>
      </c>
      <c r="N3227" s="16" t="s">
        <v>1378</v>
      </c>
      <c r="O3227" s="16" t="s">
        <v>1687</v>
      </c>
      <c r="P3227" s="16">
        <v>19805</v>
      </c>
      <c r="Q3227" s="16" t="s">
        <v>40</v>
      </c>
      <c r="R3227" s="16" t="s">
        <v>6477</v>
      </c>
      <c r="S3227" s="16" t="s">
        <v>31</v>
      </c>
      <c r="T3227" s="16" t="s">
        <v>32</v>
      </c>
      <c r="U3227" s="16" t="s">
        <v>6478</v>
      </c>
      <c r="V3227" s="18">
        <v>11.54</v>
      </c>
      <c r="W3227" s="16">
        <v>1</v>
      </c>
      <c r="X3227" s="16">
        <v>0</v>
      </c>
      <c r="Y3227" s="18">
        <v>5.5392000000000001</v>
      </c>
    </row>
    <row r="3228" spans="1:25" x14ac:dyDescent="0.3">
      <c r="A3228" s="13">
        <v>9704</v>
      </c>
      <c r="B3228" s="13" t="s">
        <v>6476</v>
      </c>
      <c r="C3228" s="21">
        <f>1/COUNTIF(B:B,'Store Data - 2017'!$B3228)</f>
        <v>0.33333333333333331</v>
      </c>
      <c r="D3228" s="14">
        <v>42947</v>
      </c>
      <c r="E3228" s="14">
        <v>42951</v>
      </c>
      <c r="F3228" s="22" t="str">
        <f>TEXT('Store Data - 2017'!$D3228,"mmmm")</f>
        <v>July</v>
      </c>
      <c r="G3228" s="22" t="str">
        <f>TEXT('Store Data - 2017'!$D3228,"dddd")</f>
        <v>Monday</v>
      </c>
      <c r="H3228" s="13" t="s">
        <v>22</v>
      </c>
      <c r="I3228" s="13" t="s">
        <v>6003</v>
      </c>
      <c r="J3228" s="13" t="s">
        <v>6004</v>
      </c>
      <c r="K3228" s="21">
        <f>1/COUNTIF(J:J,'Store Data - 2017'!$J3228)</f>
        <v>0.125</v>
      </c>
      <c r="L3228" s="13" t="s">
        <v>48</v>
      </c>
      <c r="M3228" s="13" t="s">
        <v>26</v>
      </c>
      <c r="N3228" s="13" t="s">
        <v>1378</v>
      </c>
      <c r="O3228" s="13" t="s">
        <v>1687</v>
      </c>
      <c r="P3228" s="13">
        <v>19805</v>
      </c>
      <c r="Q3228" s="13" t="s">
        <v>40</v>
      </c>
      <c r="R3228" s="13" t="s">
        <v>3289</v>
      </c>
      <c r="S3228" s="13" t="s">
        <v>31</v>
      </c>
      <c r="T3228" s="13" t="s">
        <v>84</v>
      </c>
      <c r="U3228" s="13" t="s">
        <v>3290</v>
      </c>
      <c r="V3228" s="15">
        <v>849.95</v>
      </c>
      <c r="W3228" s="13">
        <v>5</v>
      </c>
      <c r="X3228" s="13">
        <v>0</v>
      </c>
      <c r="Y3228" s="15">
        <v>390.97699999999998</v>
      </c>
    </row>
    <row r="3229" spans="1:25" x14ac:dyDescent="0.3">
      <c r="A3229" s="16">
        <v>9705</v>
      </c>
      <c r="B3229" s="16" t="s">
        <v>6476</v>
      </c>
      <c r="C3229" s="21">
        <f>1/COUNTIF(B:B,'Store Data - 2017'!$B3229)</f>
        <v>0.33333333333333331</v>
      </c>
      <c r="D3229" s="17">
        <v>42947</v>
      </c>
      <c r="E3229" s="17">
        <v>42951</v>
      </c>
      <c r="F3229" s="22" t="str">
        <f>TEXT('Store Data - 2017'!$D3229,"mmmm")</f>
        <v>July</v>
      </c>
      <c r="G3229" s="22" t="str">
        <f>TEXT('Store Data - 2017'!$D3229,"dddd")</f>
        <v>Monday</v>
      </c>
      <c r="H3229" s="16" t="s">
        <v>22</v>
      </c>
      <c r="I3229" s="16" t="s">
        <v>6003</v>
      </c>
      <c r="J3229" s="16" t="s">
        <v>6004</v>
      </c>
      <c r="K3229" s="21">
        <f>1/COUNTIF(J:J,'Store Data - 2017'!$J3229)</f>
        <v>0.125</v>
      </c>
      <c r="L3229" s="16" t="s">
        <v>48</v>
      </c>
      <c r="M3229" s="16" t="s">
        <v>26</v>
      </c>
      <c r="N3229" s="16" t="s">
        <v>1378</v>
      </c>
      <c r="O3229" s="16" t="s">
        <v>1687</v>
      </c>
      <c r="P3229" s="16">
        <v>19805</v>
      </c>
      <c r="Q3229" s="16" t="s">
        <v>40</v>
      </c>
      <c r="R3229" s="16" t="s">
        <v>5513</v>
      </c>
      <c r="S3229" s="16" t="s">
        <v>31</v>
      </c>
      <c r="T3229" s="16" t="s">
        <v>84</v>
      </c>
      <c r="U3229" s="16" t="s">
        <v>5514</v>
      </c>
      <c r="V3229" s="18">
        <v>11.01</v>
      </c>
      <c r="W3229" s="16">
        <v>3</v>
      </c>
      <c r="X3229" s="16">
        <v>0</v>
      </c>
      <c r="Y3229" s="18">
        <v>5.3948999999999998</v>
      </c>
    </row>
    <row r="3230" spans="1:25" x14ac:dyDescent="0.3">
      <c r="A3230" s="13">
        <v>9706</v>
      </c>
      <c r="B3230" s="13" t="s">
        <v>6479</v>
      </c>
      <c r="C3230" s="21">
        <f>1/COUNTIF(B:B,'Store Data - 2017'!$B3230)</f>
        <v>1</v>
      </c>
      <c r="D3230" s="14">
        <v>43027</v>
      </c>
      <c r="E3230" s="14">
        <v>43031</v>
      </c>
      <c r="F3230" s="22" t="str">
        <f>TEXT('Store Data - 2017'!$D3230,"mmmm")</f>
        <v>October</v>
      </c>
      <c r="G3230" s="22" t="str">
        <f>TEXT('Store Data - 2017'!$D3230,"dddd")</f>
        <v>Thursday</v>
      </c>
      <c r="H3230" s="13" t="s">
        <v>22</v>
      </c>
      <c r="I3230" s="13" t="s">
        <v>2072</v>
      </c>
      <c r="J3230" s="13" t="s">
        <v>2073</v>
      </c>
      <c r="K3230" s="21">
        <f>1/COUNTIF(J:J,'Store Data - 2017'!$J3230)</f>
        <v>0.125</v>
      </c>
      <c r="L3230" s="13" t="s">
        <v>25</v>
      </c>
      <c r="M3230" s="13" t="s">
        <v>26</v>
      </c>
      <c r="N3230" s="13" t="s">
        <v>133</v>
      </c>
      <c r="O3230" s="13" t="s">
        <v>134</v>
      </c>
      <c r="P3230" s="13">
        <v>94122</v>
      </c>
      <c r="Q3230" s="13" t="s">
        <v>120</v>
      </c>
      <c r="R3230" s="13" t="s">
        <v>6480</v>
      </c>
      <c r="S3230" s="13" t="s">
        <v>31</v>
      </c>
      <c r="T3230" s="13" t="s">
        <v>84</v>
      </c>
      <c r="U3230" s="13" t="s">
        <v>6481</v>
      </c>
      <c r="V3230" s="15">
        <v>39.624000000000002</v>
      </c>
      <c r="W3230" s="13">
        <v>3</v>
      </c>
      <c r="X3230" s="13">
        <v>0.2</v>
      </c>
      <c r="Y3230" s="15">
        <v>13.868399999999999</v>
      </c>
    </row>
    <row r="3231" spans="1:25" x14ac:dyDescent="0.3">
      <c r="A3231" s="16">
        <v>9720</v>
      </c>
      <c r="B3231" s="16" t="s">
        <v>6482</v>
      </c>
      <c r="C3231" s="21">
        <f>1/COUNTIF(B:B,'Store Data - 2017'!$B3231)</f>
        <v>1</v>
      </c>
      <c r="D3231" s="17">
        <v>43051</v>
      </c>
      <c r="E3231" s="17">
        <v>43053</v>
      </c>
      <c r="F3231" s="22" t="str">
        <f>TEXT('Store Data - 2017'!$D3231,"mmmm")</f>
        <v>November</v>
      </c>
      <c r="G3231" s="22" t="str">
        <f>TEXT('Store Data - 2017'!$D3231,"dddd")</f>
        <v>Sunday</v>
      </c>
      <c r="H3231" s="16" t="s">
        <v>35</v>
      </c>
      <c r="I3231" s="16" t="s">
        <v>5433</v>
      </c>
      <c r="J3231" s="16" t="s">
        <v>5434</v>
      </c>
      <c r="K3231" s="21">
        <f>1/COUNTIF(J:J,'Store Data - 2017'!$J3231)</f>
        <v>0.16666666666666666</v>
      </c>
      <c r="L3231" s="16" t="s">
        <v>25</v>
      </c>
      <c r="M3231" s="16" t="s">
        <v>26</v>
      </c>
      <c r="N3231" s="16" t="s">
        <v>867</v>
      </c>
      <c r="O3231" s="16" t="s">
        <v>39</v>
      </c>
      <c r="P3231" s="16">
        <v>17602</v>
      </c>
      <c r="Q3231" s="16" t="s">
        <v>40</v>
      </c>
      <c r="R3231" s="16" t="s">
        <v>3719</v>
      </c>
      <c r="S3231" s="16" t="s">
        <v>31</v>
      </c>
      <c r="T3231" s="16" t="s">
        <v>70</v>
      </c>
      <c r="U3231" s="16" t="s">
        <v>3720</v>
      </c>
      <c r="V3231" s="18">
        <v>221.024</v>
      </c>
      <c r="W3231" s="16">
        <v>2</v>
      </c>
      <c r="X3231" s="16">
        <v>0.2</v>
      </c>
      <c r="Y3231" s="18">
        <v>-55.256</v>
      </c>
    </row>
    <row r="3232" spans="1:25" x14ac:dyDescent="0.3">
      <c r="A3232" s="13">
        <v>9726</v>
      </c>
      <c r="B3232" s="13" t="s">
        <v>6483</v>
      </c>
      <c r="C3232" s="21">
        <f>1/COUNTIF(B:B,'Store Data - 2017'!$B3232)</f>
        <v>1</v>
      </c>
      <c r="D3232" s="14">
        <v>42995</v>
      </c>
      <c r="E3232" s="14">
        <v>42998</v>
      </c>
      <c r="F3232" s="22" t="str">
        <f>TEXT('Store Data - 2017'!$D3232,"mmmm")</f>
        <v>September</v>
      </c>
      <c r="G3232" s="22" t="str">
        <f>TEXT('Store Data - 2017'!$D3232,"dddd")</f>
        <v>Sunday</v>
      </c>
      <c r="H3232" s="13" t="s">
        <v>80</v>
      </c>
      <c r="I3232" s="13" t="s">
        <v>2810</v>
      </c>
      <c r="J3232" s="13" t="s">
        <v>2811</v>
      </c>
      <c r="K3232" s="21">
        <f>1/COUNTIF(J:J,'Store Data - 2017'!$J3232)</f>
        <v>8.3333333333333329E-2</v>
      </c>
      <c r="L3232" s="13" t="s">
        <v>25</v>
      </c>
      <c r="M3232" s="13" t="s">
        <v>26</v>
      </c>
      <c r="N3232" s="13" t="s">
        <v>6484</v>
      </c>
      <c r="O3232" s="13" t="s">
        <v>3016</v>
      </c>
      <c r="P3232" s="13">
        <v>83704</v>
      </c>
      <c r="Q3232" s="13" t="s">
        <v>120</v>
      </c>
      <c r="R3232" s="13" t="s">
        <v>3327</v>
      </c>
      <c r="S3232" s="13" t="s">
        <v>61</v>
      </c>
      <c r="T3232" s="13" t="s">
        <v>110</v>
      </c>
      <c r="U3232" s="13" t="s">
        <v>3328</v>
      </c>
      <c r="V3232" s="15">
        <v>89.97</v>
      </c>
      <c r="W3232" s="13">
        <v>3</v>
      </c>
      <c r="X3232" s="13">
        <v>0</v>
      </c>
      <c r="Y3232" s="15">
        <v>37.787399999999998</v>
      </c>
    </row>
    <row r="3233" spans="1:25" x14ac:dyDescent="0.3">
      <c r="A3233" s="16">
        <v>9727</v>
      </c>
      <c r="B3233" s="16" t="s">
        <v>6485</v>
      </c>
      <c r="C3233" s="21">
        <f>1/COUNTIF(B:B,'Store Data - 2017'!$B3233)</f>
        <v>0.33333333333333331</v>
      </c>
      <c r="D3233" s="17">
        <v>43071</v>
      </c>
      <c r="E3233" s="17">
        <v>43073</v>
      </c>
      <c r="F3233" s="22" t="str">
        <f>TEXT('Store Data - 2017'!$D3233,"mmmm")</f>
        <v>December</v>
      </c>
      <c r="G3233" s="22" t="str">
        <f>TEXT('Store Data - 2017'!$D3233,"dddd")</f>
        <v>Saturday</v>
      </c>
      <c r="H3233" s="16" t="s">
        <v>80</v>
      </c>
      <c r="I3233" s="16" t="s">
        <v>6486</v>
      </c>
      <c r="J3233" s="16" t="s">
        <v>6487</v>
      </c>
      <c r="K3233" s="21">
        <f>1/COUNTIF(J:J,'Store Data - 2017'!$J3233)</f>
        <v>0.33333333333333331</v>
      </c>
      <c r="L3233" s="16" t="s">
        <v>25</v>
      </c>
      <c r="M3233" s="16" t="s">
        <v>26</v>
      </c>
      <c r="N3233" s="16" t="s">
        <v>344</v>
      </c>
      <c r="O3233" s="16" t="s">
        <v>345</v>
      </c>
      <c r="P3233" s="16">
        <v>1852</v>
      </c>
      <c r="Q3233" s="16" t="s">
        <v>40</v>
      </c>
      <c r="R3233" s="16" t="s">
        <v>6488</v>
      </c>
      <c r="S3233" s="16" t="s">
        <v>31</v>
      </c>
      <c r="T3233" s="16" t="s">
        <v>190</v>
      </c>
      <c r="U3233" s="16" t="s">
        <v>6489</v>
      </c>
      <c r="V3233" s="18">
        <v>286.86</v>
      </c>
      <c r="W3233" s="16">
        <v>7</v>
      </c>
      <c r="X3233" s="16">
        <v>0</v>
      </c>
      <c r="Y3233" s="18">
        <v>80.320800000000006</v>
      </c>
    </row>
    <row r="3234" spans="1:25" x14ac:dyDescent="0.3">
      <c r="A3234" s="13">
        <v>9728</v>
      </c>
      <c r="B3234" s="13" t="s">
        <v>6485</v>
      </c>
      <c r="C3234" s="21">
        <f>1/COUNTIF(B:B,'Store Data - 2017'!$B3234)</f>
        <v>0.33333333333333331</v>
      </c>
      <c r="D3234" s="14">
        <v>43071</v>
      </c>
      <c r="E3234" s="14">
        <v>43073</v>
      </c>
      <c r="F3234" s="22" t="str">
        <f>TEXT('Store Data - 2017'!$D3234,"mmmm")</f>
        <v>December</v>
      </c>
      <c r="G3234" s="22" t="str">
        <f>TEXT('Store Data - 2017'!$D3234,"dddd")</f>
        <v>Saturday</v>
      </c>
      <c r="H3234" s="13" t="s">
        <v>80</v>
      </c>
      <c r="I3234" s="13" t="s">
        <v>6486</v>
      </c>
      <c r="J3234" s="13" t="s">
        <v>6487</v>
      </c>
      <c r="K3234" s="21">
        <f>1/COUNTIF(J:J,'Store Data - 2017'!$J3234)</f>
        <v>0.33333333333333331</v>
      </c>
      <c r="L3234" s="13" t="s">
        <v>25</v>
      </c>
      <c r="M3234" s="13" t="s">
        <v>26</v>
      </c>
      <c r="N3234" s="13" t="s">
        <v>344</v>
      </c>
      <c r="O3234" s="13" t="s">
        <v>345</v>
      </c>
      <c r="P3234" s="13">
        <v>1852</v>
      </c>
      <c r="Q3234" s="13" t="s">
        <v>40</v>
      </c>
      <c r="R3234" s="13" t="s">
        <v>640</v>
      </c>
      <c r="S3234" s="13" t="s">
        <v>61</v>
      </c>
      <c r="T3234" s="13" t="s">
        <v>62</v>
      </c>
      <c r="U3234" s="13" t="s">
        <v>641</v>
      </c>
      <c r="V3234" s="15">
        <v>979.95</v>
      </c>
      <c r="W3234" s="13">
        <v>5</v>
      </c>
      <c r="X3234" s="13">
        <v>0</v>
      </c>
      <c r="Y3234" s="15">
        <v>284.18549999999999</v>
      </c>
    </row>
    <row r="3235" spans="1:25" x14ac:dyDescent="0.3">
      <c r="A3235" s="16">
        <v>9729</v>
      </c>
      <c r="B3235" s="16" t="s">
        <v>6485</v>
      </c>
      <c r="C3235" s="21">
        <f>1/COUNTIF(B:B,'Store Data - 2017'!$B3235)</f>
        <v>0.33333333333333331</v>
      </c>
      <c r="D3235" s="17">
        <v>43071</v>
      </c>
      <c r="E3235" s="17">
        <v>43073</v>
      </c>
      <c r="F3235" s="22" t="str">
        <f>TEXT('Store Data - 2017'!$D3235,"mmmm")</f>
        <v>December</v>
      </c>
      <c r="G3235" s="22" t="str">
        <f>TEXT('Store Data - 2017'!$D3235,"dddd")</f>
        <v>Saturday</v>
      </c>
      <c r="H3235" s="16" t="s">
        <v>80</v>
      </c>
      <c r="I3235" s="16" t="s">
        <v>6486</v>
      </c>
      <c r="J3235" s="16" t="s">
        <v>6487</v>
      </c>
      <c r="K3235" s="21">
        <f>1/COUNTIF(J:J,'Store Data - 2017'!$J3235)</f>
        <v>0.33333333333333331</v>
      </c>
      <c r="L3235" s="16" t="s">
        <v>25</v>
      </c>
      <c r="M3235" s="16" t="s">
        <v>26</v>
      </c>
      <c r="N3235" s="16" t="s">
        <v>344</v>
      </c>
      <c r="O3235" s="16" t="s">
        <v>345</v>
      </c>
      <c r="P3235" s="16">
        <v>1852</v>
      </c>
      <c r="Q3235" s="16" t="s">
        <v>40</v>
      </c>
      <c r="R3235" s="16" t="s">
        <v>1182</v>
      </c>
      <c r="S3235" s="16" t="s">
        <v>31</v>
      </c>
      <c r="T3235" s="16" t="s">
        <v>725</v>
      </c>
      <c r="U3235" s="16" t="s">
        <v>1183</v>
      </c>
      <c r="V3235" s="18">
        <v>4.3600000000000003</v>
      </c>
      <c r="W3235" s="16">
        <v>2</v>
      </c>
      <c r="X3235" s="16">
        <v>0</v>
      </c>
      <c r="Y3235" s="18">
        <v>0.1744</v>
      </c>
    </row>
    <row r="3236" spans="1:25" x14ac:dyDescent="0.3">
      <c r="A3236" s="13">
        <v>9732</v>
      </c>
      <c r="B3236" s="13" t="s">
        <v>6490</v>
      </c>
      <c r="C3236" s="21">
        <f>1/COUNTIF(B:B,'Store Data - 2017'!$B3236)</f>
        <v>1</v>
      </c>
      <c r="D3236" s="14">
        <v>43053</v>
      </c>
      <c r="E3236" s="14">
        <v>43058</v>
      </c>
      <c r="F3236" s="22" t="str">
        <f>TEXT('Store Data - 2017'!$D3236,"mmmm")</f>
        <v>November</v>
      </c>
      <c r="G3236" s="22" t="str">
        <f>TEXT('Store Data - 2017'!$D3236,"dddd")</f>
        <v>Tuesday</v>
      </c>
      <c r="H3236" s="13" t="s">
        <v>22</v>
      </c>
      <c r="I3236" s="13" t="s">
        <v>5804</v>
      </c>
      <c r="J3236" s="13" t="s">
        <v>5805</v>
      </c>
      <c r="K3236" s="21">
        <f>1/COUNTIF(J:J,'Store Data - 2017'!$J3236)</f>
        <v>0.25</v>
      </c>
      <c r="L3236" s="13" t="s">
        <v>25</v>
      </c>
      <c r="M3236" s="13" t="s">
        <v>26</v>
      </c>
      <c r="N3236" s="13" t="s">
        <v>452</v>
      </c>
      <c r="O3236" s="13" t="s">
        <v>134</v>
      </c>
      <c r="P3236" s="13">
        <v>90049</v>
      </c>
      <c r="Q3236" s="13" t="s">
        <v>120</v>
      </c>
      <c r="R3236" s="13" t="s">
        <v>1666</v>
      </c>
      <c r="S3236" s="13" t="s">
        <v>31</v>
      </c>
      <c r="T3236" s="13" t="s">
        <v>146</v>
      </c>
      <c r="U3236" s="13" t="s">
        <v>1667</v>
      </c>
      <c r="V3236" s="15">
        <v>34.24</v>
      </c>
      <c r="W3236" s="13">
        <v>8</v>
      </c>
      <c r="X3236" s="13">
        <v>0</v>
      </c>
      <c r="Y3236" s="15">
        <v>9.9296000000000006</v>
      </c>
    </row>
    <row r="3237" spans="1:25" x14ac:dyDescent="0.3">
      <c r="A3237" s="16">
        <v>9738</v>
      </c>
      <c r="B3237" s="16" t="s">
        <v>6491</v>
      </c>
      <c r="C3237" s="21">
        <f>1/COUNTIF(B:B,'Store Data - 2017'!$B3237)</f>
        <v>0.25</v>
      </c>
      <c r="D3237" s="17">
        <v>42810</v>
      </c>
      <c r="E3237" s="17">
        <v>42815</v>
      </c>
      <c r="F3237" s="22" t="str">
        <f>TEXT('Store Data - 2017'!$D3237,"mmmm")</f>
        <v>March</v>
      </c>
      <c r="G3237" s="22" t="str">
        <f>TEXT('Store Data - 2017'!$D3237,"dddd")</f>
        <v>Thursday</v>
      </c>
      <c r="H3237" s="16" t="s">
        <v>22</v>
      </c>
      <c r="I3237" s="16" t="s">
        <v>6302</v>
      </c>
      <c r="J3237" s="16" t="s">
        <v>6303</v>
      </c>
      <c r="K3237" s="21">
        <f>1/COUNTIF(J:J,'Store Data - 2017'!$J3237)</f>
        <v>0.2</v>
      </c>
      <c r="L3237" s="16" t="s">
        <v>57</v>
      </c>
      <c r="M3237" s="16" t="s">
        <v>26</v>
      </c>
      <c r="N3237" s="16" t="s">
        <v>452</v>
      </c>
      <c r="O3237" s="16" t="s">
        <v>134</v>
      </c>
      <c r="P3237" s="16">
        <v>90032</v>
      </c>
      <c r="Q3237" s="16" t="s">
        <v>120</v>
      </c>
      <c r="R3237" s="16" t="s">
        <v>5937</v>
      </c>
      <c r="S3237" s="16" t="s">
        <v>31</v>
      </c>
      <c r="T3237" s="16" t="s">
        <v>70</v>
      </c>
      <c r="U3237" s="16" t="s">
        <v>5938</v>
      </c>
      <c r="V3237" s="18">
        <v>310.12</v>
      </c>
      <c r="W3237" s="16">
        <v>2</v>
      </c>
      <c r="X3237" s="16">
        <v>0</v>
      </c>
      <c r="Y3237" s="18">
        <v>80.631200000000007</v>
      </c>
    </row>
    <row r="3238" spans="1:25" x14ac:dyDescent="0.3">
      <c r="A3238" s="13">
        <v>9739</v>
      </c>
      <c r="B3238" s="13" t="s">
        <v>6491</v>
      </c>
      <c r="C3238" s="21">
        <f>1/COUNTIF(B:B,'Store Data - 2017'!$B3238)</f>
        <v>0.25</v>
      </c>
      <c r="D3238" s="14">
        <v>42810</v>
      </c>
      <c r="E3238" s="14">
        <v>42815</v>
      </c>
      <c r="F3238" s="22" t="str">
        <f>TEXT('Store Data - 2017'!$D3238,"mmmm")</f>
        <v>March</v>
      </c>
      <c r="G3238" s="22" t="str">
        <f>TEXT('Store Data - 2017'!$D3238,"dddd")</f>
        <v>Thursday</v>
      </c>
      <c r="H3238" s="13" t="s">
        <v>22</v>
      </c>
      <c r="I3238" s="13" t="s">
        <v>6302</v>
      </c>
      <c r="J3238" s="13" t="s">
        <v>6303</v>
      </c>
      <c r="K3238" s="21">
        <f>1/COUNTIF(J:J,'Store Data - 2017'!$J3238)</f>
        <v>0.2</v>
      </c>
      <c r="L3238" s="13" t="s">
        <v>57</v>
      </c>
      <c r="M3238" s="13" t="s">
        <v>26</v>
      </c>
      <c r="N3238" s="13" t="s">
        <v>452</v>
      </c>
      <c r="O3238" s="13" t="s">
        <v>134</v>
      </c>
      <c r="P3238" s="13">
        <v>90032</v>
      </c>
      <c r="Q3238" s="13" t="s">
        <v>120</v>
      </c>
      <c r="R3238" s="13" t="s">
        <v>5660</v>
      </c>
      <c r="S3238" s="13" t="s">
        <v>31</v>
      </c>
      <c r="T3238" s="13" t="s">
        <v>84</v>
      </c>
      <c r="U3238" s="13" t="s">
        <v>5661</v>
      </c>
      <c r="V3238" s="15">
        <v>70.463999999999999</v>
      </c>
      <c r="W3238" s="13">
        <v>6</v>
      </c>
      <c r="X3238" s="13">
        <v>0.2</v>
      </c>
      <c r="Y3238" s="15">
        <v>22.9008</v>
      </c>
    </row>
    <row r="3239" spans="1:25" x14ac:dyDescent="0.3">
      <c r="A3239" s="16">
        <v>9740</v>
      </c>
      <c r="B3239" s="16" t="s">
        <v>6491</v>
      </c>
      <c r="C3239" s="21">
        <f>1/COUNTIF(B:B,'Store Data - 2017'!$B3239)</f>
        <v>0.25</v>
      </c>
      <c r="D3239" s="17">
        <v>42810</v>
      </c>
      <c r="E3239" s="17">
        <v>42815</v>
      </c>
      <c r="F3239" s="22" t="str">
        <f>TEXT('Store Data - 2017'!$D3239,"mmmm")</f>
        <v>March</v>
      </c>
      <c r="G3239" s="22" t="str">
        <f>TEXT('Store Data - 2017'!$D3239,"dddd")</f>
        <v>Thursday</v>
      </c>
      <c r="H3239" s="16" t="s">
        <v>22</v>
      </c>
      <c r="I3239" s="16" t="s">
        <v>6302</v>
      </c>
      <c r="J3239" s="16" t="s">
        <v>6303</v>
      </c>
      <c r="K3239" s="21">
        <f>1/COUNTIF(J:J,'Store Data - 2017'!$J3239)</f>
        <v>0.2</v>
      </c>
      <c r="L3239" s="16" t="s">
        <v>57</v>
      </c>
      <c r="M3239" s="16" t="s">
        <v>26</v>
      </c>
      <c r="N3239" s="16" t="s">
        <v>452</v>
      </c>
      <c r="O3239" s="16" t="s">
        <v>134</v>
      </c>
      <c r="P3239" s="16">
        <v>90032</v>
      </c>
      <c r="Q3239" s="16" t="s">
        <v>120</v>
      </c>
      <c r="R3239" s="16" t="s">
        <v>5087</v>
      </c>
      <c r="S3239" s="16" t="s">
        <v>31</v>
      </c>
      <c r="T3239" s="16" t="s">
        <v>84</v>
      </c>
      <c r="U3239" s="16" t="s">
        <v>5088</v>
      </c>
      <c r="V3239" s="18">
        <v>19.68</v>
      </c>
      <c r="W3239" s="16">
        <v>5</v>
      </c>
      <c r="X3239" s="16">
        <v>0.2</v>
      </c>
      <c r="Y3239" s="18">
        <v>6.8879999999999999</v>
      </c>
    </row>
    <row r="3240" spans="1:25" x14ac:dyDescent="0.3">
      <c r="A3240" s="13">
        <v>9741</v>
      </c>
      <c r="B3240" s="13" t="s">
        <v>6491</v>
      </c>
      <c r="C3240" s="21">
        <f>1/COUNTIF(B:B,'Store Data - 2017'!$B3240)</f>
        <v>0.25</v>
      </c>
      <c r="D3240" s="14">
        <v>42810</v>
      </c>
      <c r="E3240" s="14">
        <v>42815</v>
      </c>
      <c r="F3240" s="22" t="str">
        <f>TEXT('Store Data - 2017'!$D3240,"mmmm")</f>
        <v>March</v>
      </c>
      <c r="G3240" s="22" t="str">
        <f>TEXT('Store Data - 2017'!$D3240,"dddd")</f>
        <v>Thursday</v>
      </c>
      <c r="H3240" s="13" t="s">
        <v>22</v>
      </c>
      <c r="I3240" s="13" t="s">
        <v>6302</v>
      </c>
      <c r="J3240" s="13" t="s">
        <v>6303</v>
      </c>
      <c r="K3240" s="21">
        <f>1/COUNTIF(J:J,'Store Data - 2017'!$J3240)</f>
        <v>0.2</v>
      </c>
      <c r="L3240" s="13" t="s">
        <v>57</v>
      </c>
      <c r="M3240" s="13" t="s">
        <v>26</v>
      </c>
      <c r="N3240" s="13" t="s">
        <v>452</v>
      </c>
      <c r="O3240" s="13" t="s">
        <v>134</v>
      </c>
      <c r="P3240" s="13">
        <v>90032</v>
      </c>
      <c r="Q3240" s="13" t="s">
        <v>120</v>
      </c>
      <c r="R3240" s="13" t="s">
        <v>784</v>
      </c>
      <c r="S3240" s="13" t="s">
        <v>31</v>
      </c>
      <c r="T3240" s="13" t="s">
        <v>190</v>
      </c>
      <c r="U3240" s="13" t="s">
        <v>785</v>
      </c>
      <c r="V3240" s="15">
        <v>140.66999999999999</v>
      </c>
      <c r="W3240" s="13">
        <v>3</v>
      </c>
      <c r="X3240" s="13">
        <v>0</v>
      </c>
      <c r="Y3240" s="15">
        <v>54.8613</v>
      </c>
    </row>
    <row r="3241" spans="1:25" x14ac:dyDescent="0.3">
      <c r="A3241" s="16">
        <v>9743</v>
      </c>
      <c r="B3241" s="16" t="s">
        <v>6492</v>
      </c>
      <c r="C3241" s="21">
        <f>1/COUNTIF(B:B,'Store Data - 2017'!$B3241)</f>
        <v>1</v>
      </c>
      <c r="D3241" s="17">
        <v>43067</v>
      </c>
      <c r="E3241" s="17">
        <v>43071</v>
      </c>
      <c r="F3241" s="22" t="str">
        <f>TEXT('Store Data - 2017'!$D3241,"mmmm")</f>
        <v>November</v>
      </c>
      <c r="G3241" s="22" t="str">
        <f>TEXT('Store Data - 2017'!$D3241,"dddd")</f>
        <v>Tuesday</v>
      </c>
      <c r="H3241" s="16" t="s">
        <v>22</v>
      </c>
      <c r="I3241" s="16" t="s">
        <v>570</v>
      </c>
      <c r="J3241" s="16" t="s">
        <v>571</v>
      </c>
      <c r="K3241" s="21">
        <f>1/COUNTIF(J:J,'Store Data - 2017'!$J3241)</f>
        <v>6.6666666666666666E-2</v>
      </c>
      <c r="L3241" s="16" t="s">
        <v>25</v>
      </c>
      <c r="M3241" s="16" t="s">
        <v>26</v>
      </c>
      <c r="N3241" s="16" t="s">
        <v>876</v>
      </c>
      <c r="O3241" s="16" t="s">
        <v>134</v>
      </c>
      <c r="P3241" s="16">
        <v>92037</v>
      </c>
      <c r="Q3241" s="16" t="s">
        <v>120</v>
      </c>
      <c r="R3241" s="16" t="s">
        <v>6493</v>
      </c>
      <c r="S3241" s="16" t="s">
        <v>31</v>
      </c>
      <c r="T3241" s="16" t="s">
        <v>113</v>
      </c>
      <c r="U3241" s="16" t="s">
        <v>6494</v>
      </c>
      <c r="V3241" s="18">
        <v>62.65</v>
      </c>
      <c r="W3241" s="16">
        <v>5</v>
      </c>
      <c r="X3241" s="16">
        <v>0</v>
      </c>
      <c r="Y3241" s="18">
        <v>29.445499999999999</v>
      </c>
    </row>
    <row r="3242" spans="1:25" x14ac:dyDescent="0.3">
      <c r="A3242" s="13">
        <v>9745</v>
      </c>
      <c r="B3242" s="13" t="s">
        <v>6495</v>
      </c>
      <c r="C3242" s="21">
        <f>1/COUNTIF(B:B,'Store Data - 2017'!$B3242)</f>
        <v>1</v>
      </c>
      <c r="D3242" s="14">
        <v>42756</v>
      </c>
      <c r="E3242" s="14">
        <v>42760</v>
      </c>
      <c r="F3242" s="22" t="str">
        <f>TEXT('Store Data - 2017'!$D3242,"mmmm")</f>
        <v>January</v>
      </c>
      <c r="G3242" s="22" t="str">
        <f>TEXT('Store Data - 2017'!$D3242,"dddd")</f>
        <v>Saturday</v>
      </c>
      <c r="H3242" s="13" t="s">
        <v>22</v>
      </c>
      <c r="I3242" s="13" t="s">
        <v>3549</v>
      </c>
      <c r="J3242" s="13" t="s">
        <v>3550</v>
      </c>
      <c r="K3242" s="21">
        <f>1/COUNTIF(J:J,'Store Data - 2017'!$J3242)</f>
        <v>0.5</v>
      </c>
      <c r="L3242" s="13" t="s">
        <v>25</v>
      </c>
      <c r="M3242" s="13" t="s">
        <v>26</v>
      </c>
      <c r="N3242" s="13" t="s">
        <v>1458</v>
      </c>
      <c r="O3242" s="13" t="s">
        <v>59</v>
      </c>
      <c r="P3242" s="13">
        <v>60505</v>
      </c>
      <c r="Q3242" s="13" t="s">
        <v>51</v>
      </c>
      <c r="R3242" s="13" t="s">
        <v>6496</v>
      </c>
      <c r="S3242" s="13" t="s">
        <v>31</v>
      </c>
      <c r="T3242" s="13" t="s">
        <v>180</v>
      </c>
      <c r="U3242" s="13" t="s">
        <v>6497</v>
      </c>
      <c r="V3242" s="15">
        <v>268.57600000000002</v>
      </c>
      <c r="W3242" s="13">
        <v>4</v>
      </c>
      <c r="X3242" s="13">
        <v>0.2</v>
      </c>
      <c r="Y3242" s="15">
        <v>90.644400000000005</v>
      </c>
    </row>
    <row r="3243" spans="1:25" x14ac:dyDescent="0.3">
      <c r="A3243" s="16">
        <v>9746</v>
      </c>
      <c r="B3243" s="16" t="s">
        <v>6498</v>
      </c>
      <c r="C3243" s="21">
        <f>1/COUNTIF(B:B,'Store Data - 2017'!$B3243)</f>
        <v>0.5</v>
      </c>
      <c r="D3243" s="17">
        <v>43063</v>
      </c>
      <c r="E3243" s="17">
        <v>43063</v>
      </c>
      <c r="F3243" s="22" t="str">
        <f>TEXT('Store Data - 2017'!$D3243,"mmmm")</f>
        <v>November</v>
      </c>
      <c r="G3243" s="22" t="str">
        <f>TEXT('Store Data - 2017'!$D3243,"dddd")</f>
        <v>Friday</v>
      </c>
      <c r="H3243" s="16" t="s">
        <v>760</v>
      </c>
      <c r="I3243" s="16" t="s">
        <v>5526</v>
      </c>
      <c r="J3243" s="16" t="s">
        <v>5527</v>
      </c>
      <c r="K3243" s="21">
        <f>1/COUNTIF(J:J,'Store Data - 2017'!$J3243)</f>
        <v>0.14285714285714285</v>
      </c>
      <c r="L3243" s="16" t="s">
        <v>25</v>
      </c>
      <c r="M3243" s="16" t="s">
        <v>26</v>
      </c>
      <c r="N3243" s="16" t="s">
        <v>452</v>
      </c>
      <c r="O3243" s="16" t="s">
        <v>134</v>
      </c>
      <c r="P3243" s="16">
        <v>90008</v>
      </c>
      <c r="Q3243" s="16" t="s">
        <v>120</v>
      </c>
      <c r="R3243" s="16" t="s">
        <v>2507</v>
      </c>
      <c r="S3243" s="16" t="s">
        <v>42</v>
      </c>
      <c r="T3243" s="16" t="s">
        <v>251</v>
      </c>
      <c r="U3243" s="16" t="s">
        <v>2508</v>
      </c>
      <c r="V3243" s="18">
        <v>364.08</v>
      </c>
      <c r="W3243" s="16">
        <v>2</v>
      </c>
      <c r="X3243" s="16">
        <v>0.2</v>
      </c>
      <c r="Y3243" s="18">
        <v>9.1020000000000003</v>
      </c>
    </row>
    <row r="3244" spans="1:25" x14ac:dyDescent="0.3">
      <c r="A3244" s="13">
        <v>9747</v>
      </c>
      <c r="B3244" s="13" t="s">
        <v>6498</v>
      </c>
      <c r="C3244" s="21">
        <f>1/COUNTIF(B:B,'Store Data - 2017'!$B3244)</f>
        <v>0.5</v>
      </c>
      <c r="D3244" s="14">
        <v>43063</v>
      </c>
      <c r="E3244" s="14">
        <v>43063</v>
      </c>
      <c r="F3244" s="22" t="str">
        <f>TEXT('Store Data - 2017'!$D3244,"mmmm")</f>
        <v>November</v>
      </c>
      <c r="G3244" s="22" t="str">
        <f>TEXT('Store Data - 2017'!$D3244,"dddd")</f>
        <v>Friday</v>
      </c>
      <c r="H3244" s="13" t="s">
        <v>760</v>
      </c>
      <c r="I3244" s="13" t="s">
        <v>5526</v>
      </c>
      <c r="J3244" s="13" t="s">
        <v>5527</v>
      </c>
      <c r="K3244" s="21">
        <f>1/COUNTIF(J:J,'Store Data - 2017'!$J3244)</f>
        <v>0.14285714285714285</v>
      </c>
      <c r="L3244" s="13" t="s">
        <v>25</v>
      </c>
      <c r="M3244" s="13" t="s">
        <v>26</v>
      </c>
      <c r="N3244" s="13" t="s">
        <v>452</v>
      </c>
      <c r="O3244" s="13" t="s">
        <v>134</v>
      </c>
      <c r="P3244" s="13">
        <v>90008</v>
      </c>
      <c r="Q3244" s="13" t="s">
        <v>120</v>
      </c>
      <c r="R3244" s="13" t="s">
        <v>1461</v>
      </c>
      <c r="S3244" s="13" t="s">
        <v>42</v>
      </c>
      <c r="T3244" s="13" t="s">
        <v>251</v>
      </c>
      <c r="U3244" s="13" t="s">
        <v>1462</v>
      </c>
      <c r="V3244" s="15">
        <v>71.087999999999994</v>
      </c>
      <c r="W3244" s="13">
        <v>2</v>
      </c>
      <c r="X3244" s="13">
        <v>0.2</v>
      </c>
      <c r="Y3244" s="15">
        <v>-1.7771999999999999</v>
      </c>
    </row>
    <row r="3245" spans="1:25" x14ac:dyDescent="0.3">
      <c r="A3245" s="16">
        <v>9754</v>
      </c>
      <c r="B3245" s="16" t="s">
        <v>6499</v>
      </c>
      <c r="C3245" s="21">
        <f>1/COUNTIF(B:B,'Store Data - 2017'!$B3245)</f>
        <v>0.16666666666666666</v>
      </c>
      <c r="D3245" s="17">
        <v>42821</v>
      </c>
      <c r="E3245" s="17">
        <v>42823</v>
      </c>
      <c r="F3245" s="22" t="str">
        <f>TEXT('Store Data - 2017'!$D3245,"mmmm")</f>
        <v>March</v>
      </c>
      <c r="G3245" s="22" t="str">
        <f>TEXT('Store Data - 2017'!$D3245,"dddd")</f>
        <v>Monday</v>
      </c>
      <c r="H3245" s="16" t="s">
        <v>35</v>
      </c>
      <c r="I3245" s="16" t="s">
        <v>4580</v>
      </c>
      <c r="J3245" s="16" t="s">
        <v>4581</v>
      </c>
      <c r="K3245" s="21">
        <f>1/COUNTIF(J:J,'Store Data - 2017'!$J3245)</f>
        <v>5.8823529411764705E-2</v>
      </c>
      <c r="L3245" s="16" t="s">
        <v>25</v>
      </c>
      <c r="M3245" s="16" t="s">
        <v>26</v>
      </c>
      <c r="N3245" s="16" t="s">
        <v>445</v>
      </c>
      <c r="O3245" s="16" t="s">
        <v>329</v>
      </c>
      <c r="P3245" s="16">
        <v>23223</v>
      </c>
      <c r="Q3245" s="16" t="s">
        <v>29</v>
      </c>
      <c r="R3245" s="16" t="s">
        <v>6500</v>
      </c>
      <c r="S3245" s="16" t="s">
        <v>31</v>
      </c>
      <c r="T3245" s="16" t="s">
        <v>113</v>
      </c>
      <c r="U3245" s="16" t="s">
        <v>6501</v>
      </c>
      <c r="V3245" s="18">
        <v>8.26</v>
      </c>
      <c r="W3245" s="16">
        <v>2</v>
      </c>
      <c r="X3245" s="16">
        <v>0</v>
      </c>
      <c r="Y3245" s="18">
        <v>3.7995999999999999</v>
      </c>
    </row>
    <row r="3246" spans="1:25" x14ac:dyDescent="0.3">
      <c r="A3246" s="13">
        <v>9755</v>
      </c>
      <c r="B3246" s="13" t="s">
        <v>6499</v>
      </c>
      <c r="C3246" s="21">
        <f>1/COUNTIF(B:B,'Store Data - 2017'!$B3246)</f>
        <v>0.16666666666666666</v>
      </c>
      <c r="D3246" s="14">
        <v>42821</v>
      </c>
      <c r="E3246" s="14">
        <v>42823</v>
      </c>
      <c r="F3246" s="22" t="str">
        <f>TEXT('Store Data - 2017'!$D3246,"mmmm")</f>
        <v>March</v>
      </c>
      <c r="G3246" s="22" t="str">
        <f>TEXT('Store Data - 2017'!$D3246,"dddd")</f>
        <v>Monday</v>
      </c>
      <c r="H3246" s="13" t="s">
        <v>35</v>
      </c>
      <c r="I3246" s="13" t="s">
        <v>4580</v>
      </c>
      <c r="J3246" s="13" t="s">
        <v>4581</v>
      </c>
      <c r="K3246" s="21">
        <f>1/COUNTIF(J:J,'Store Data - 2017'!$J3246)</f>
        <v>5.8823529411764705E-2</v>
      </c>
      <c r="L3246" s="13" t="s">
        <v>25</v>
      </c>
      <c r="M3246" s="13" t="s">
        <v>26</v>
      </c>
      <c r="N3246" s="13" t="s">
        <v>445</v>
      </c>
      <c r="O3246" s="13" t="s">
        <v>329</v>
      </c>
      <c r="P3246" s="13">
        <v>23223</v>
      </c>
      <c r="Q3246" s="13" t="s">
        <v>29</v>
      </c>
      <c r="R3246" s="13" t="s">
        <v>255</v>
      </c>
      <c r="S3246" s="13" t="s">
        <v>31</v>
      </c>
      <c r="T3246" s="13" t="s">
        <v>84</v>
      </c>
      <c r="U3246" s="13" t="s">
        <v>256</v>
      </c>
      <c r="V3246" s="15">
        <v>17.760000000000002</v>
      </c>
      <c r="W3246" s="13">
        <v>2</v>
      </c>
      <c r="X3246" s="13">
        <v>0</v>
      </c>
      <c r="Y3246" s="15">
        <v>8.8800000000000008</v>
      </c>
    </row>
    <row r="3247" spans="1:25" x14ac:dyDescent="0.3">
      <c r="A3247" s="16">
        <v>9756</v>
      </c>
      <c r="B3247" s="16" t="s">
        <v>6499</v>
      </c>
      <c r="C3247" s="21">
        <f>1/COUNTIF(B:B,'Store Data - 2017'!$B3247)</f>
        <v>0.16666666666666666</v>
      </c>
      <c r="D3247" s="17">
        <v>42821</v>
      </c>
      <c r="E3247" s="17">
        <v>42823</v>
      </c>
      <c r="F3247" s="22" t="str">
        <f>TEXT('Store Data - 2017'!$D3247,"mmmm")</f>
        <v>March</v>
      </c>
      <c r="G3247" s="22" t="str">
        <f>TEXT('Store Data - 2017'!$D3247,"dddd")</f>
        <v>Monday</v>
      </c>
      <c r="H3247" s="16" t="s">
        <v>35</v>
      </c>
      <c r="I3247" s="16" t="s">
        <v>4580</v>
      </c>
      <c r="J3247" s="16" t="s">
        <v>4581</v>
      </c>
      <c r="K3247" s="21">
        <f>1/COUNTIF(J:J,'Store Data - 2017'!$J3247)</f>
        <v>5.8823529411764705E-2</v>
      </c>
      <c r="L3247" s="16" t="s">
        <v>25</v>
      </c>
      <c r="M3247" s="16" t="s">
        <v>26</v>
      </c>
      <c r="N3247" s="16" t="s">
        <v>445</v>
      </c>
      <c r="O3247" s="16" t="s">
        <v>329</v>
      </c>
      <c r="P3247" s="16">
        <v>23223</v>
      </c>
      <c r="Q3247" s="16" t="s">
        <v>29</v>
      </c>
      <c r="R3247" s="16" t="s">
        <v>3287</v>
      </c>
      <c r="S3247" s="16" t="s">
        <v>31</v>
      </c>
      <c r="T3247" s="16" t="s">
        <v>70</v>
      </c>
      <c r="U3247" s="16" t="s">
        <v>3288</v>
      </c>
      <c r="V3247" s="18">
        <v>332.94</v>
      </c>
      <c r="W3247" s="16">
        <v>3</v>
      </c>
      <c r="X3247" s="16">
        <v>0</v>
      </c>
      <c r="Y3247" s="18">
        <v>9.9882000000000009</v>
      </c>
    </row>
    <row r="3248" spans="1:25" x14ac:dyDescent="0.3">
      <c r="A3248" s="13">
        <v>9757</v>
      </c>
      <c r="B3248" s="13" t="s">
        <v>6499</v>
      </c>
      <c r="C3248" s="21">
        <f>1/COUNTIF(B:B,'Store Data - 2017'!$B3248)</f>
        <v>0.16666666666666666</v>
      </c>
      <c r="D3248" s="14">
        <v>42821</v>
      </c>
      <c r="E3248" s="14">
        <v>42823</v>
      </c>
      <c r="F3248" s="22" t="str">
        <f>TEXT('Store Data - 2017'!$D3248,"mmmm")</f>
        <v>March</v>
      </c>
      <c r="G3248" s="22" t="str">
        <f>TEXT('Store Data - 2017'!$D3248,"dddd")</f>
        <v>Monday</v>
      </c>
      <c r="H3248" s="13" t="s">
        <v>35</v>
      </c>
      <c r="I3248" s="13" t="s">
        <v>4580</v>
      </c>
      <c r="J3248" s="13" t="s">
        <v>4581</v>
      </c>
      <c r="K3248" s="21">
        <f>1/COUNTIF(J:J,'Store Data - 2017'!$J3248)</f>
        <v>5.8823529411764705E-2</v>
      </c>
      <c r="L3248" s="13" t="s">
        <v>25</v>
      </c>
      <c r="M3248" s="13" t="s">
        <v>26</v>
      </c>
      <c r="N3248" s="13" t="s">
        <v>445</v>
      </c>
      <c r="O3248" s="13" t="s">
        <v>329</v>
      </c>
      <c r="P3248" s="13">
        <v>23223</v>
      </c>
      <c r="Q3248" s="13" t="s">
        <v>29</v>
      </c>
      <c r="R3248" s="13" t="s">
        <v>323</v>
      </c>
      <c r="S3248" s="13" t="s">
        <v>42</v>
      </c>
      <c r="T3248" s="13" t="s">
        <v>251</v>
      </c>
      <c r="U3248" s="13" t="s">
        <v>324</v>
      </c>
      <c r="V3248" s="15">
        <v>292.10000000000002</v>
      </c>
      <c r="W3248" s="13">
        <v>2</v>
      </c>
      <c r="X3248" s="13">
        <v>0</v>
      </c>
      <c r="Y3248" s="15">
        <v>58.42</v>
      </c>
    </row>
    <row r="3249" spans="1:25" x14ac:dyDescent="0.3">
      <c r="A3249" s="16">
        <v>9758</v>
      </c>
      <c r="B3249" s="16" t="s">
        <v>6499</v>
      </c>
      <c r="C3249" s="21">
        <f>1/COUNTIF(B:B,'Store Data - 2017'!$B3249)</f>
        <v>0.16666666666666666</v>
      </c>
      <c r="D3249" s="17">
        <v>42821</v>
      </c>
      <c r="E3249" s="17">
        <v>42823</v>
      </c>
      <c r="F3249" s="22" t="str">
        <f>TEXT('Store Data - 2017'!$D3249,"mmmm")</f>
        <v>March</v>
      </c>
      <c r="G3249" s="22" t="str">
        <f>TEXT('Store Data - 2017'!$D3249,"dddd")</f>
        <v>Monday</v>
      </c>
      <c r="H3249" s="16" t="s">
        <v>35</v>
      </c>
      <c r="I3249" s="16" t="s">
        <v>4580</v>
      </c>
      <c r="J3249" s="16" t="s">
        <v>4581</v>
      </c>
      <c r="K3249" s="21">
        <f>1/COUNTIF(J:J,'Store Data - 2017'!$J3249)</f>
        <v>5.8823529411764705E-2</v>
      </c>
      <c r="L3249" s="16" t="s">
        <v>25</v>
      </c>
      <c r="M3249" s="16" t="s">
        <v>26</v>
      </c>
      <c r="N3249" s="16" t="s">
        <v>445</v>
      </c>
      <c r="O3249" s="16" t="s">
        <v>329</v>
      </c>
      <c r="P3249" s="16">
        <v>23223</v>
      </c>
      <c r="Q3249" s="16" t="s">
        <v>29</v>
      </c>
      <c r="R3249" s="16" t="s">
        <v>5096</v>
      </c>
      <c r="S3249" s="16" t="s">
        <v>61</v>
      </c>
      <c r="T3249" s="16" t="s">
        <v>62</v>
      </c>
      <c r="U3249" s="16" t="s">
        <v>5097</v>
      </c>
      <c r="V3249" s="18">
        <v>206.1</v>
      </c>
      <c r="W3249" s="16">
        <v>5</v>
      </c>
      <c r="X3249" s="16">
        <v>0</v>
      </c>
      <c r="Y3249" s="18">
        <v>55.646999999999998</v>
      </c>
    </row>
    <row r="3250" spans="1:25" x14ac:dyDescent="0.3">
      <c r="A3250" s="13">
        <v>9759</v>
      </c>
      <c r="B3250" s="13" t="s">
        <v>6499</v>
      </c>
      <c r="C3250" s="21">
        <f>1/COUNTIF(B:B,'Store Data - 2017'!$B3250)</f>
        <v>0.16666666666666666</v>
      </c>
      <c r="D3250" s="14">
        <v>42821</v>
      </c>
      <c r="E3250" s="14">
        <v>42823</v>
      </c>
      <c r="F3250" s="22" t="str">
        <f>TEXT('Store Data - 2017'!$D3250,"mmmm")</f>
        <v>March</v>
      </c>
      <c r="G3250" s="22" t="str">
        <f>TEXT('Store Data - 2017'!$D3250,"dddd")</f>
        <v>Monday</v>
      </c>
      <c r="H3250" s="13" t="s">
        <v>35</v>
      </c>
      <c r="I3250" s="13" t="s">
        <v>4580</v>
      </c>
      <c r="J3250" s="13" t="s">
        <v>4581</v>
      </c>
      <c r="K3250" s="21">
        <f>1/COUNTIF(J:J,'Store Data - 2017'!$J3250)</f>
        <v>5.8823529411764705E-2</v>
      </c>
      <c r="L3250" s="13" t="s">
        <v>25</v>
      </c>
      <c r="M3250" s="13" t="s">
        <v>26</v>
      </c>
      <c r="N3250" s="13" t="s">
        <v>445</v>
      </c>
      <c r="O3250" s="13" t="s">
        <v>329</v>
      </c>
      <c r="P3250" s="13">
        <v>23223</v>
      </c>
      <c r="Q3250" s="13" t="s">
        <v>29</v>
      </c>
      <c r="R3250" s="13" t="s">
        <v>305</v>
      </c>
      <c r="S3250" s="13" t="s">
        <v>31</v>
      </c>
      <c r="T3250" s="13" t="s">
        <v>32</v>
      </c>
      <c r="U3250" s="13" t="s">
        <v>306</v>
      </c>
      <c r="V3250" s="15">
        <v>17.64</v>
      </c>
      <c r="W3250" s="13">
        <v>4</v>
      </c>
      <c r="X3250" s="13">
        <v>0</v>
      </c>
      <c r="Y3250" s="15">
        <v>8.1143999999999998</v>
      </c>
    </row>
    <row r="3251" spans="1:25" x14ac:dyDescent="0.3">
      <c r="A3251" s="16">
        <v>9761</v>
      </c>
      <c r="B3251" s="16" t="s">
        <v>6502</v>
      </c>
      <c r="C3251" s="21">
        <f>1/COUNTIF(B:B,'Store Data - 2017'!$B3251)</f>
        <v>1</v>
      </c>
      <c r="D3251" s="17">
        <v>43043</v>
      </c>
      <c r="E3251" s="17">
        <v>43047</v>
      </c>
      <c r="F3251" s="22" t="str">
        <f>TEXT('Store Data - 2017'!$D3251,"mmmm")</f>
        <v>November</v>
      </c>
      <c r="G3251" s="22" t="str">
        <f>TEXT('Store Data - 2017'!$D3251,"dddd")</f>
        <v>Saturday</v>
      </c>
      <c r="H3251" s="16" t="s">
        <v>22</v>
      </c>
      <c r="I3251" s="16" t="s">
        <v>5229</v>
      </c>
      <c r="J3251" s="16" t="s">
        <v>5230</v>
      </c>
      <c r="K3251" s="21">
        <f>1/COUNTIF(J:J,'Store Data - 2017'!$J3251)</f>
        <v>0.14285714285714285</v>
      </c>
      <c r="L3251" s="16" t="s">
        <v>48</v>
      </c>
      <c r="M3251" s="16" t="s">
        <v>26</v>
      </c>
      <c r="N3251" s="16" t="s">
        <v>6503</v>
      </c>
      <c r="O3251" s="16" t="s">
        <v>2748</v>
      </c>
      <c r="P3251" s="16">
        <v>72762</v>
      </c>
      <c r="Q3251" s="16" t="s">
        <v>29</v>
      </c>
      <c r="R3251" s="16" t="s">
        <v>3957</v>
      </c>
      <c r="S3251" s="16" t="s">
        <v>31</v>
      </c>
      <c r="T3251" s="16" t="s">
        <v>146</v>
      </c>
      <c r="U3251" s="16" t="s">
        <v>3958</v>
      </c>
      <c r="V3251" s="18">
        <v>4.3</v>
      </c>
      <c r="W3251" s="16">
        <v>2</v>
      </c>
      <c r="X3251" s="16">
        <v>0</v>
      </c>
      <c r="Y3251" s="18">
        <v>1.419</v>
      </c>
    </row>
    <row r="3252" spans="1:25" x14ac:dyDescent="0.3">
      <c r="A3252" s="13">
        <v>9766</v>
      </c>
      <c r="B3252" s="13" t="s">
        <v>6504</v>
      </c>
      <c r="C3252" s="21">
        <f>1/COUNTIF(B:B,'Store Data - 2017'!$B3252)</f>
        <v>0.5</v>
      </c>
      <c r="D3252" s="14">
        <v>42794</v>
      </c>
      <c r="E3252" s="14">
        <v>42800</v>
      </c>
      <c r="F3252" s="22" t="str">
        <f>TEXT('Store Data - 2017'!$D3252,"mmmm")</f>
        <v>February</v>
      </c>
      <c r="G3252" s="22" t="str">
        <f>TEXT('Store Data - 2017'!$D3252,"dddd")</f>
        <v>Tuesday</v>
      </c>
      <c r="H3252" s="13" t="s">
        <v>22</v>
      </c>
      <c r="I3252" s="13" t="s">
        <v>1949</v>
      </c>
      <c r="J3252" s="13" t="s">
        <v>1950</v>
      </c>
      <c r="K3252" s="21">
        <f>1/COUNTIF(J:J,'Store Data - 2017'!$J3252)</f>
        <v>0.14285714285714285</v>
      </c>
      <c r="L3252" s="13" t="s">
        <v>25</v>
      </c>
      <c r="M3252" s="13" t="s">
        <v>26</v>
      </c>
      <c r="N3252" s="13" t="s">
        <v>2321</v>
      </c>
      <c r="O3252" s="13" t="s">
        <v>2322</v>
      </c>
      <c r="P3252" s="13">
        <v>6457</v>
      </c>
      <c r="Q3252" s="13" t="s">
        <v>40</v>
      </c>
      <c r="R3252" s="13" t="s">
        <v>5087</v>
      </c>
      <c r="S3252" s="13" t="s">
        <v>31</v>
      </c>
      <c r="T3252" s="13" t="s">
        <v>84</v>
      </c>
      <c r="U3252" s="13" t="s">
        <v>5088</v>
      </c>
      <c r="V3252" s="15">
        <v>9.84</v>
      </c>
      <c r="W3252" s="13">
        <v>2</v>
      </c>
      <c r="X3252" s="13">
        <v>0</v>
      </c>
      <c r="Y3252" s="15">
        <v>4.7232000000000003</v>
      </c>
    </row>
    <row r="3253" spans="1:25" x14ac:dyDescent="0.3">
      <c r="A3253" s="16">
        <v>9767</v>
      </c>
      <c r="B3253" s="16" t="s">
        <v>6504</v>
      </c>
      <c r="C3253" s="21">
        <f>1/COUNTIF(B:B,'Store Data - 2017'!$B3253)</f>
        <v>0.5</v>
      </c>
      <c r="D3253" s="17">
        <v>42794</v>
      </c>
      <c r="E3253" s="17">
        <v>42800</v>
      </c>
      <c r="F3253" s="22" t="str">
        <f>TEXT('Store Data - 2017'!$D3253,"mmmm")</f>
        <v>February</v>
      </c>
      <c r="G3253" s="22" t="str">
        <f>TEXT('Store Data - 2017'!$D3253,"dddd")</f>
        <v>Tuesday</v>
      </c>
      <c r="H3253" s="16" t="s">
        <v>22</v>
      </c>
      <c r="I3253" s="16" t="s">
        <v>1949</v>
      </c>
      <c r="J3253" s="16" t="s">
        <v>1950</v>
      </c>
      <c r="K3253" s="21">
        <f>1/COUNTIF(J:J,'Store Data - 2017'!$J3253)</f>
        <v>0.14285714285714285</v>
      </c>
      <c r="L3253" s="16" t="s">
        <v>25</v>
      </c>
      <c r="M3253" s="16" t="s">
        <v>26</v>
      </c>
      <c r="N3253" s="16" t="s">
        <v>2321</v>
      </c>
      <c r="O3253" s="16" t="s">
        <v>2322</v>
      </c>
      <c r="P3253" s="16">
        <v>6457</v>
      </c>
      <c r="Q3253" s="16" t="s">
        <v>40</v>
      </c>
      <c r="R3253" s="16" t="s">
        <v>745</v>
      </c>
      <c r="S3253" s="16" t="s">
        <v>31</v>
      </c>
      <c r="T3253" s="16" t="s">
        <v>32</v>
      </c>
      <c r="U3253" s="16" t="s">
        <v>746</v>
      </c>
      <c r="V3253" s="18">
        <v>7.78</v>
      </c>
      <c r="W3253" s="16">
        <v>1</v>
      </c>
      <c r="X3253" s="16">
        <v>0</v>
      </c>
      <c r="Y3253" s="18">
        <v>3.5009999999999999</v>
      </c>
    </row>
    <row r="3254" spans="1:25" x14ac:dyDescent="0.3">
      <c r="A3254" s="13">
        <v>9768</v>
      </c>
      <c r="B3254" s="13" t="s">
        <v>6505</v>
      </c>
      <c r="C3254" s="21">
        <f>1/COUNTIF(B:B,'Store Data - 2017'!$B3254)</f>
        <v>1</v>
      </c>
      <c r="D3254" s="14">
        <v>43078</v>
      </c>
      <c r="E3254" s="14">
        <v>43084</v>
      </c>
      <c r="F3254" s="22" t="str">
        <f>TEXT('Store Data - 2017'!$D3254,"mmmm")</f>
        <v>December</v>
      </c>
      <c r="G3254" s="22" t="str">
        <f>TEXT('Store Data - 2017'!$D3254,"dddd")</f>
        <v>Saturday</v>
      </c>
      <c r="H3254" s="13" t="s">
        <v>22</v>
      </c>
      <c r="I3254" s="13" t="s">
        <v>2079</v>
      </c>
      <c r="J3254" s="13" t="s">
        <v>2080</v>
      </c>
      <c r="K3254" s="21">
        <f>1/COUNTIF(J:J,'Store Data - 2017'!$J3254)</f>
        <v>0.25</v>
      </c>
      <c r="L3254" s="13" t="s">
        <v>25</v>
      </c>
      <c r="M3254" s="13" t="s">
        <v>26</v>
      </c>
      <c r="N3254" s="13" t="s">
        <v>3844</v>
      </c>
      <c r="O3254" s="13" t="s">
        <v>76</v>
      </c>
      <c r="P3254" s="13">
        <v>49505</v>
      </c>
      <c r="Q3254" s="13" t="s">
        <v>51</v>
      </c>
      <c r="R3254" s="13" t="s">
        <v>2538</v>
      </c>
      <c r="S3254" s="13" t="s">
        <v>31</v>
      </c>
      <c r="T3254" s="13" t="s">
        <v>84</v>
      </c>
      <c r="U3254" s="13" t="s">
        <v>2539</v>
      </c>
      <c r="V3254" s="15">
        <v>54.9</v>
      </c>
      <c r="W3254" s="13">
        <v>5</v>
      </c>
      <c r="X3254" s="13">
        <v>0</v>
      </c>
      <c r="Y3254" s="15">
        <v>26.901</v>
      </c>
    </row>
    <row r="3255" spans="1:25" x14ac:dyDescent="0.3">
      <c r="A3255" s="16">
        <v>9769</v>
      </c>
      <c r="B3255" s="16" t="s">
        <v>6506</v>
      </c>
      <c r="C3255" s="21">
        <f>1/COUNTIF(B:B,'Store Data - 2017'!$B3255)</f>
        <v>1</v>
      </c>
      <c r="D3255" s="17">
        <v>43076</v>
      </c>
      <c r="E3255" s="17">
        <v>43083</v>
      </c>
      <c r="F3255" s="22" t="str">
        <f>TEXT('Store Data - 2017'!$D3255,"mmmm")</f>
        <v>December</v>
      </c>
      <c r="G3255" s="22" t="str">
        <f>TEXT('Store Data - 2017'!$D3255,"dddd")</f>
        <v>Thursday</v>
      </c>
      <c r="H3255" s="16" t="s">
        <v>22</v>
      </c>
      <c r="I3255" s="16" t="s">
        <v>3544</v>
      </c>
      <c r="J3255" s="16" t="s">
        <v>3545</v>
      </c>
      <c r="K3255" s="21">
        <f>1/COUNTIF(J:J,'Store Data - 2017'!$J3255)</f>
        <v>0.5</v>
      </c>
      <c r="L3255" s="16" t="s">
        <v>48</v>
      </c>
      <c r="M3255" s="16" t="s">
        <v>26</v>
      </c>
      <c r="N3255" s="16" t="s">
        <v>133</v>
      </c>
      <c r="O3255" s="16" t="s">
        <v>134</v>
      </c>
      <c r="P3255" s="16">
        <v>94122</v>
      </c>
      <c r="Q3255" s="16" t="s">
        <v>120</v>
      </c>
      <c r="R3255" s="16" t="s">
        <v>3284</v>
      </c>
      <c r="S3255" s="16" t="s">
        <v>31</v>
      </c>
      <c r="T3255" s="16" t="s">
        <v>32</v>
      </c>
      <c r="U3255" s="16" t="s">
        <v>3285</v>
      </c>
      <c r="V3255" s="18">
        <v>50.04</v>
      </c>
      <c r="W3255" s="16">
        <v>6</v>
      </c>
      <c r="X3255" s="16">
        <v>0</v>
      </c>
      <c r="Y3255" s="18">
        <v>25.02</v>
      </c>
    </row>
    <row r="3256" spans="1:25" x14ac:dyDescent="0.3">
      <c r="A3256" s="13">
        <v>9788</v>
      </c>
      <c r="B3256" s="13" t="s">
        <v>6507</v>
      </c>
      <c r="C3256" s="21">
        <f>1/COUNTIF(B:B,'Store Data - 2017'!$B3256)</f>
        <v>0.25</v>
      </c>
      <c r="D3256" s="14">
        <v>42821</v>
      </c>
      <c r="E3256" s="14">
        <v>42826</v>
      </c>
      <c r="F3256" s="22" t="str">
        <f>TEXT('Store Data - 2017'!$D3256,"mmmm")</f>
        <v>March</v>
      </c>
      <c r="G3256" s="22" t="str">
        <f>TEXT('Store Data - 2017'!$D3256,"dddd")</f>
        <v>Monday</v>
      </c>
      <c r="H3256" s="13" t="s">
        <v>22</v>
      </c>
      <c r="I3256" s="13" t="s">
        <v>439</v>
      </c>
      <c r="J3256" s="13" t="s">
        <v>440</v>
      </c>
      <c r="K3256" s="21">
        <f>1/COUNTIF(J:J,'Store Data - 2017'!$J3256)</f>
        <v>0.1111111111111111</v>
      </c>
      <c r="L3256" s="13" t="s">
        <v>25</v>
      </c>
      <c r="M3256" s="13" t="s">
        <v>26</v>
      </c>
      <c r="N3256" s="13" t="s">
        <v>49</v>
      </c>
      <c r="O3256" s="13" t="s">
        <v>50</v>
      </c>
      <c r="P3256" s="13">
        <v>77070</v>
      </c>
      <c r="Q3256" s="13" t="s">
        <v>51</v>
      </c>
      <c r="R3256" s="13" t="s">
        <v>3121</v>
      </c>
      <c r="S3256" s="13" t="s">
        <v>42</v>
      </c>
      <c r="T3256" s="13" t="s">
        <v>425</v>
      </c>
      <c r="U3256" s="13" t="s">
        <v>3122</v>
      </c>
      <c r="V3256" s="15">
        <v>1023.332</v>
      </c>
      <c r="W3256" s="13">
        <v>5</v>
      </c>
      <c r="X3256" s="13">
        <v>0.32</v>
      </c>
      <c r="Y3256" s="15">
        <v>-30.097999999999999</v>
      </c>
    </row>
    <row r="3257" spans="1:25" x14ac:dyDescent="0.3">
      <c r="A3257" s="16">
        <v>9789</v>
      </c>
      <c r="B3257" s="16" t="s">
        <v>6507</v>
      </c>
      <c r="C3257" s="21">
        <f>1/COUNTIF(B:B,'Store Data - 2017'!$B3257)</f>
        <v>0.25</v>
      </c>
      <c r="D3257" s="17">
        <v>42821</v>
      </c>
      <c r="E3257" s="17">
        <v>42826</v>
      </c>
      <c r="F3257" s="22" t="str">
        <f>TEXT('Store Data - 2017'!$D3257,"mmmm")</f>
        <v>March</v>
      </c>
      <c r="G3257" s="22" t="str">
        <f>TEXT('Store Data - 2017'!$D3257,"dddd")</f>
        <v>Monday</v>
      </c>
      <c r="H3257" s="16" t="s">
        <v>22</v>
      </c>
      <c r="I3257" s="16" t="s">
        <v>439</v>
      </c>
      <c r="J3257" s="16" t="s">
        <v>440</v>
      </c>
      <c r="K3257" s="21">
        <f>1/COUNTIF(J:J,'Store Data - 2017'!$J3257)</f>
        <v>0.1111111111111111</v>
      </c>
      <c r="L3257" s="16" t="s">
        <v>25</v>
      </c>
      <c r="M3257" s="16" t="s">
        <v>26</v>
      </c>
      <c r="N3257" s="16" t="s">
        <v>49</v>
      </c>
      <c r="O3257" s="16" t="s">
        <v>50</v>
      </c>
      <c r="P3257" s="16">
        <v>77070</v>
      </c>
      <c r="Q3257" s="16" t="s">
        <v>51</v>
      </c>
      <c r="R3257" s="16" t="s">
        <v>6106</v>
      </c>
      <c r="S3257" s="16" t="s">
        <v>42</v>
      </c>
      <c r="T3257" s="16" t="s">
        <v>43</v>
      </c>
      <c r="U3257" s="16" t="s">
        <v>6107</v>
      </c>
      <c r="V3257" s="18">
        <v>600.55799999999999</v>
      </c>
      <c r="W3257" s="16">
        <v>3</v>
      </c>
      <c r="X3257" s="16">
        <v>0.3</v>
      </c>
      <c r="Y3257" s="18">
        <v>-8.5793999999999997</v>
      </c>
    </row>
    <row r="3258" spans="1:25" x14ac:dyDescent="0.3">
      <c r="A3258" s="13">
        <v>9790</v>
      </c>
      <c r="B3258" s="13" t="s">
        <v>6507</v>
      </c>
      <c r="C3258" s="21">
        <f>1/COUNTIF(B:B,'Store Data - 2017'!$B3258)</f>
        <v>0.25</v>
      </c>
      <c r="D3258" s="14">
        <v>42821</v>
      </c>
      <c r="E3258" s="14">
        <v>42826</v>
      </c>
      <c r="F3258" s="22" t="str">
        <f>TEXT('Store Data - 2017'!$D3258,"mmmm")</f>
        <v>March</v>
      </c>
      <c r="G3258" s="22" t="str">
        <f>TEXT('Store Data - 2017'!$D3258,"dddd")</f>
        <v>Monday</v>
      </c>
      <c r="H3258" s="13" t="s">
        <v>22</v>
      </c>
      <c r="I3258" s="13" t="s">
        <v>439</v>
      </c>
      <c r="J3258" s="13" t="s">
        <v>440</v>
      </c>
      <c r="K3258" s="21">
        <f>1/COUNTIF(J:J,'Store Data - 2017'!$J3258)</f>
        <v>0.1111111111111111</v>
      </c>
      <c r="L3258" s="13" t="s">
        <v>25</v>
      </c>
      <c r="M3258" s="13" t="s">
        <v>26</v>
      </c>
      <c r="N3258" s="13" t="s">
        <v>49</v>
      </c>
      <c r="O3258" s="13" t="s">
        <v>50</v>
      </c>
      <c r="P3258" s="13">
        <v>77070</v>
      </c>
      <c r="Q3258" s="13" t="s">
        <v>51</v>
      </c>
      <c r="R3258" s="13" t="s">
        <v>6508</v>
      </c>
      <c r="S3258" s="13" t="s">
        <v>61</v>
      </c>
      <c r="T3258" s="13" t="s">
        <v>110</v>
      </c>
      <c r="U3258" s="13" t="s">
        <v>6509</v>
      </c>
      <c r="V3258" s="15">
        <v>39.991999999999997</v>
      </c>
      <c r="W3258" s="13">
        <v>1</v>
      </c>
      <c r="X3258" s="13">
        <v>0.2</v>
      </c>
      <c r="Y3258" s="15">
        <v>6.9985999999999997</v>
      </c>
    </row>
    <row r="3259" spans="1:25" x14ac:dyDescent="0.3">
      <c r="A3259" s="16">
        <v>9791</v>
      </c>
      <c r="B3259" s="16" t="s">
        <v>6507</v>
      </c>
      <c r="C3259" s="21">
        <f>1/COUNTIF(B:B,'Store Data - 2017'!$B3259)</f>
        <v>0.25</v>
      </c>
      <c r="D3259" s="17">
        <v>42821</v>
      </c>
      <c r="E3259" s="17">
        <v>42826</v>
      </c>
      <c r="F3259" s="22" t="str">
        <f>TEXT('Store Data - 2017'!$D3259,"mmmm")</f>
        <v>March</v>
      </c>
      <c r="G3259" s="22" t="str">
        <f>TEXT('Store Data - 2017'!$D3259,"dddd")</f>
        <v>Monday</v>
      </c>
      <c r="H3259" s="16" t="s">
        <v>22</v>
      </c>
      <c r="I3259" s="16" t="s">
        <v>439</v>
      </c>
      <c r="J3259" s="16" t="s">
        <v>440</v>
      </c>
      <c r="K3259" s="21">
        <f>1/COUNTIF(J:J,'Store Data - 2017'!$J3259)</f>
        <v>0.1111111111111111</v>
      </c>
      <c r="L3259" s="16" t="s">
        <v>25</v>
      </c>
      <c r="M3259" s="16" t="s">
        <v>26</v>
      </c>
      <c r="N3259" s="16" t="s">
        <v>49</v>
      </c>
      <c r="O3259" s="16" t="s">
        <v>50</v>
      </c>
      <c r="P3259" s="16">
        <v>77070</v>
      </c>
      <c r="Q3259" s="16" t="s">
        <v>51</v>
      </c>
      <c r="R3259" s="16" t="s">
        <v>6052</v>
      </c>
      <c r="S3259" s="16" t="s">
        <v>42</v>
      </c>
      <c r="T3259" s="16" t="s">
        <v>43</v>
      </c>
      <c r="U3259" s="16" t="s">
        <v>6053</v>
      </c>
      <c r="V3259" s="18">
        <v>211.24600000000001</v>
      </c>
      <c r="W3259" s="16">
        <v>2</v>
      </c>
      <c r="X3259" s="16">
        <v>0.3</v>
      </c>
      <c r="Y3259" s="18">
        <v>-66.391599999999997</v>
      </c>
    </row>
    <row r="3260" spans="1:25" x14ac:dyDescent="0.3">
      <c r="A3260" s="13">
        <v>9802</v>
      </c>
      <c r="B3260" s="13" t="s">
        <v>6510</v>
      </c>
      <c r="C3260" s="21">
        <f>1/COUNTIF(B:B,'Store Data - 2017'!$B3260)</f>
        <v>1</v>
      </c>
      <c r="D3260" s="14">
        <v>43007</v>
      </c>
      <c r="E3260" s="14">
        <v>43014</v>
      </c>
      <c r="F3260" s="22" t="str">
        <f>TEXT('Store Data - 2017'!$D3260,"mmmm")</f>
        <v>September</v>
      </c>
      <c r="G3260" s="22" t="str">
        <f>TEXT('Store Data - 2017'!$D3260,"dddd")</f>
        <v>Friday</v>
      </c>
      <c r="H3260" s="13" t="s">
        <v>22</v>
      </c>
      <c r="I3260" s="13" t="s">
        <v>3786</v>
      </c>
      <c r="J3260" s="13" t="s">
        <v>3787</v>
      </c>
      <c r="K3260" s="21">
        <f>1/COUNTIF(J:J,'Store Data - 2017'!$J3260)</f>
        <v>0.25</v>
      </c>
      <c r="L3260" s="13" t="s">
        <v>25</v>
      </c>
      <c r="M3260" s="13" t="s">
        <v>26</v>
      </c>
      <c r="N3260" s="13" t="s">
        <v>6511</v>
      </c>
      <c r="O3260" s="13" t="s">
        <v>134</v>
      </c>
      <c r="P3260" s="13">
        <v>95240</v>
      </c>
      <c r="Q3260" s="13" t="s">
        <v>120</v>
      </c>
      <c r="R3260" s="13" t="s">
        <v>2050</v>
      </c>
      <c r="S3260" s="13" t="s">
        <v>31</v>
      </c>
      <c r="T3260" s="13" t="s">
        <v>725</v>
      </c>
      <c r="U3260" s="13" t="s">
        <v>2051</v>
      </c>
      <c r="V3260" s="15">
        <v>97.3</v>
      </c>
      <c r="W3260" s="13">
        <v>7</v>
      </c>
      <c r="X3260" s="13">
        <v>0</v>
      </c>
      <c r="Y3260" s="15">
        <v>28.216999999999999</v>
      </c>
    </row>
    <row r="3261" spans="1:25" x14ac:dyDescent="0.3">
      <c r="A3261" s="16">
        <v>9808</v>
      </c>
      <c r="B3261" s="16" t="s">
        <v>6512</v>
      </c>
      <c r="C3261" s="21">
        <f>1/COUNTIF(B:B,'Store Data - 2017'!$B3261)</f>
        <v>1</v>
      </c>
      <c r="D3261" s="17">
        <v>42943</v>
      </c>
      <c r="E3261" s="17">
        <v>42948</v>
      </c>
      <c r="F3261" s="22" t="str">
        <f>TEXT('Store Data - 2017'!$D3261,"mmmm")</f>
        <v>July</v>
      </c>
      <c r="G3261" s="22" t="str">
        <f>TEXT('Store Data - 2017'!$D3261,"dddd")</f>
        <v>Thursday</v>
      </c>
      <c r="H3261" s="16" t="s">
        <v>35</v>
      </c>
      <c r="I3261" s="16" t="s">
        <v>1806</v>
      </c>
      <c r="J3261" s="16" t="s">
        <v>1807</v>
      </c>
      <c r="K3261" s="21">
        <f>1/COUNTIF(J:J,'Store Data - 2017'!$J3261)</f>
        <v>0.125</v>
      </c>
      <c r="L3261" s="16" t="s">
        <v>25</v>
      </c>
      <c r="M3261" s="16" t="s">
        <v>26</v>
      </c>
      <c r="N3261" s="16" t="s">
        <v>4336</v>
      </c>
      <c r="O3261" s="16" t="s">
        <v>28</v>
      </c>
      <c r="P3261" s="16">
        <v>27604</v>
      </c>
      <c r="Q3261" s="16" t="s">
        <v>29</v>
      </c>
      <c r="R3261" s="16" t="s">
        <v>2086</v>
      </c>
      <c r="S3261" s="16" t="s">
        <v>42</v>
      </c>
      <c r="T3261" s="16" t="s">
        <v>43</v>
      </c>
      <c r="U3261" s="16" t="s">
        <v>2087</v>
      </c>
      <c r="V3261" s="18">
        <v>194.84800000000001</v>
      </c>
      <c r="W3261" s="16">
        <v>4</v>
      </c>
      <c r="X3261" s="16">
        <v>0.2</v>
      </c>
      <c r="Y3261" s="18">
        <v>12.178000000000001</v>
      </c>
    </row>
    <row r="3262" spans="1:25" x14ac:dyDescent="0.3">
      <c r="A3262" s="13">
        <v>9809</v>
      </c>
      <c r="B3262" s="13" t="s">
        <v>6513</v>
      </c>
      <c r="C3262" s="21">
        <f>1/COUNTIF(B:B,'Store Data - 2017'!$B3262)</f>
        <v>1</v>
      </c>
      <c r="D3262" s="14">
        <v>42937</v>
      </c>
      <c r="E3262" s="14">
        <v>42942</v>
      </c>
      <c r="F3262" s="22" t="str">
        <f>TEXT('Store Data - 2017'!$D3262,"mmmm")</f>
        <v>July</v>
      </c>
      <c r="G3262" s="22" t="str">
        <f>TEXT('Store Data - 2017'!$D3262,"dddd")</f>
        <v>Friday</v>
      </c>
      <c r="H3262" s="13" t="s">
        <v>22</v>
      </c>
      <c r="I3262" s="13" t="s">
        <v>5924</v>
      </c>
      <c r="J3262" s="13" t="s">
        <v>5925</v>
      </c>
      <c r="K3262" s="21">
        <f>1/COUNTIF(J:J,'Store Data - 2017'!$J3262)</f>
        <v>0.2</v>
      </c>
      <c r="L3262" s="13" t="s">
        <v>25</v>
      </c>
      <c r="M3262" s="13" t="s">
        <v>26</v>
      </c>
      <c r="N3262" s="13" t="s">
        <v>94</v>
      </c>
      <c r="O3262" s="13" t="s">
        <v>59</v>
      </c>
      <c r="P3262" s="13">
        <v>60623</v>
      </c>
      <c r="Q3262" s="13" t="s">
        <v>51</v>
      </c>
      <c r="R3262" s="13" t="s">
        <v>1714</v>
      </c>
      <c r="S3262" s="13" t="s">
        <v>31</v>
      </c>
      <c r="T3262" s="13" t="s">
        <v>84</v>
      </c>
      <c r="U3262" s="13" t="s">
        <v>1715</v>
      </c>
      <c r="V3262" s="15">
        <v>2.1120000000000001</v>
      </c>
      <c r="W3262" s="13">
        <v>2</v>
      </c>
      <c r="X3262" s="13">
        <v>0.8</v>
      </c>
      <c r="Y3262" s="15">
        <v>-3.3792</v>
      </c>
    </row>
    <row r="3263" spans="1:25" x14ac:dyDescent="0.3">
      <c r="A3263" s="16">
        <v>9828</v>
      </c>
      <c r="B3263" s="16" t="s">
        <v>6514</v>
      </c>
      <c r="C3263" s="21">
        <f>1/COUNTIF(B:B,'Store Data - 2017'!$B3263)</f>
        <v>0.5</v>
      </c>
      <c r="D3263" s="17">
        <v>42905</v>
      </c>
      <c r="E3263" s="17">
        <v>42912</v>
      </c>
      <c r="F3263" s="22" t="str">
        <f>TEXT('Store Data - 2017'!$D3263,"mmmm")</f>
        <v>June</v>
      </c>
      <c r="G3263" s="22" t="str">
        <f>TEXT('Store Data - 2017'!$D3263,"dddd")</f>
        <v>Monday</v>
      </c>
      <c r="H3263" s="16" t="s">
        <v>22</v>
      </c>
      <c r="I3263" s="16" t="s">
        <v>5832</v>
      </c>
      <c r="J3263" s="16" t="s">
        <v>5833</v>
      </c>
      <c r="K3263" s="21">
        <f>1/COUNTIF(J:J,'Store Data - 2017'!$J3263)</f>
        <v>0.14285714285714285</v>
      </c>
      <c r="L3263" s="16" t="s">
        <v>57</v>
      </c>
      <c r="M3263" s="16" t="s">
        <v>26</v>
      </c>
      <c r="N3263" s="16" t="s">
        <v>126</v>
      </c>
      <c r="O3263" s="16" t="s">
        <v>127</v>
      </c>
      <c r="P3263" s="16">
        <v>10035</v>
      </c>
      <c r="Q3263" s="16" t="s">
        <v>40</v>
      </c>
      <c r="R3263" s="16" t="s">
        <v>2876</v>
      </c>
      <c r="S3263" s="16" t="s">
        <v>31</v>
      </c>
      <c r="T3263" s="16" t="s">
        <v>70</v>
      </c>
      <c r="U3263" s="16" t="s">
        <v>2877</v>
      </c>
      <c r="V3263" s="18">
        <v>129.30000000000001</v>
      </c>
      <c r="W3263" s="16">
        <v>2</v>
      </c>
      <c r="X3263" s="16">
        <v>0</v>
      </c>
      <c r="Y3263" s="18">
        <v>6.4649999999999999</v>
      </c>
    </row>
    <row r="3264" spans="1:25" x14ac:dyDescent="0.3">
      <c r="A3264" s="13">
        <v>9829</v>
      </c>
      <c r="B3264" s="13" t="s">
        <v>6514</v>
      </c>
      <c r="C3264" s="21">
        <f>1/COUNTIF(B:B,'Store Data - 2017'!$B3264)</f>
        <v>0.5</v>
      </c>
      <c r="D3264" s="14">
        <v>42905</v>
      </c>
      <c r="E3264" s="14">
        <v>42912</v>
      </c>
      <c r="F3264" s="22" t="str">
        <f>TEXT('Store Data - 2017'!$D3264,"mmmm")</f>
        <v>June</v>
      </c>
      <c r="G3264" s="22" t="str">
        <f>TEXT('Store Data - 2017'!$D3264,"dddd")</f>
        <v>Monday</v>
      </c>
      <c r="H3264" s="13" t="s">
        <v>22</v>
      </c>
      <c r="I3264" s="13" t="s">
        <v>5832</v>
      </c>
      <c r="J3264" s="13" t="s">
        <v>5833</v>
      </c>
      <c r="K3264" s="21">
        <f>1/COUNTIF(J:J,'Store Data - 2017'!$J3264)</f>
        <v>0.14285714285714285</v>
      </c>
      <c r="L3264" s="13" t="s">
        <v>57</v>
      </c>
      <c r="M3264" s="13" t="s">
        <v>26</v>
      </c>
      <c r="N3264" s="13" t="s">
        <v>126</v>
      </c>
      <c r="O3264" s="13" t="s">
        <v>127</v>
      </c>
      <c r="P3264" s="13">
        <v>10035</v>
      </c>
      <c r="Q3264" s="13" t="s">
        <v>40</v>
      </c>
      <c r="R3264" s="13" t="s">
        <v>3132</v>
      </c>
      <c r="S3264" s="13" t="s">
        <v>31</v>
      </c>
      <c r="T3264" s="13" t="s">
        <v>84</v>
      </c>
      <c r="U3264" s="13" t="s">
        <v>3133</v>
      </c>
      <c r="V3264" s="15">
        <v>11.568</v>
      </c>
      <c r="W3264" s="13">
        <v>3</v>
      </c>
      <c r="X3264" s="13">
        <v>0.2</v>
      </c>
      <c r="Y3264" s="15">
        <v>3.7595999999999998</v>
      </c>
    </row>
    <row r="3265" spans="1:25" x14ac:dyDescent="0.3">
      <c r="A3265" s="16">
        <v>9830</v>
      </c>
      <c r="B3265" s="16" t="s">
        <v>6515</v>
      </c>
      <c r="C3265" s="21">
        <f>1/COUNTIF(B:B,'Store Data - 2017'!$B3265)</f>
        <v>1</v>
      </c>
      <c r="D3265" s="17">
        <v>42932</v>
      </c>
      <c r="E3265" s="17">
        <v>42939</v>
      </c>
      <c r="F3265" s="22" t="str">
        <f>TEXT('Store Data - 2017'!$D3265,"mmmm")</f>
        <v>July</v>
      </c>
      <c r="G3265" s="22" t="str">
        <f>TEXT('Store Data - 2017'!$D3265,"dddd")</f>
        <v>Sunday</v>
      </c>
      <c r="H3265" s="16" t="s">
        <v>22</v>
      </c>
      <c r="I3265" s="16" t="s">
        <v>466</v>
      </c>
      <c r="J3265" s="16" t="s">
        <v>467</v>
      </c>
      <c r="K3265" s="21">
        <f>1/COUNTIF(J:J,'Store Data - 2017'!$J3265)</f>
        <v>0.33333333333333331</v>
      </c>
      <c r="L3265" s="16" t="s">
        <v>25</v>
      </c>
      <c r="M3265" s="16" t="s">
        <v>26</v>
      </c>
      <c r="N3265" s="16" t="s">
        <v>140</v>
      </c>
      <c r="O3265" s="16" t="s">
        <v>28</v>
      </c>
      <c r="P3265" s="16">
        <v>28205</v>
      </c>
      <c r="Q3265" s="16" t="s">
        <v>29</v>
      </c>
      <c r="R3265" s="16" t="s">
        <v>3634</v>
      </c>
      <c r="S3265" s="16" t="s">
        <v>42</v>
      </c>
      <c r="T3265" s="16" t="s">
        <v>43</v>
      </c>
      <c r="U3265" s="16" t="s">
        <v>3635</v>
      </c>
      <c r="V3265" s="18">
        <v>242.352</v>
      </c>
      <c r="W3265" s="16">
        <v>3</v>
      </c>
      <c r="X3265" s="16">
        <v>0.2</v>
      </c>
      <c r="Y3265" s="18">
        <v>15.147</v>
      </c>
    </row>
    <row r="3266" spans="1:25" x14ac:dyDescent="0.3">
      <c r="A3266" s="13">
        <v>9834</v>
      </c>
      <c r="B3266" s="13" t="s">
        <v>6516</v>
      </c>
      <c r="C3266" s="21">
        <f>1/COUNTIF(B:B,'Store Data - 2017'!$B3266)</f>
        <v>1</v>
      </c>
      <c r="D3266" s="14">
        <v>42992</v>
      </c>
      <c r="E3266" s="14">
        <v>42997</v>
      </c>
      <c r="F3266" s="22" t="str">
        <f>TEXT('Store Data - 2017'!$D3266,"mmmm")</f>
        <v>September</v>
      </c>
      <c r="G3266" s="22" t="str">
        <f>TEXT('Store Data - 2017'!$D3266,"dddd")</f>
        <v>Thursday</v>
      </c>
      <c r="H3266" s="13" t="s">
        <v>22</v>
      </c>
      <c r="I3266" s="13" t="s">
        <v>5768</v>
      </c>
      <c r="J3266" s="13" t="s">
        <v>5769</v>
      </c>
      <c r="K3266" s="21">
        <f>1/COUNTIF(J:J,'Store Data - 2017'!$J3266)</f>
        <v>0.25</v>
      </c>
      <c r="L3266" s="13" t="s">
        <v>57</v>
      </c>
      <c r="M3266" s="13" t="s">
        <v>26</v>
      </c>
      <c r="N3266" s="13" t="s">
        <v>1938</v>
      </c>
      <c r="O3266" s="13" t="s">
        <v>166</v>
      </c>
      <c r="P3266" s="13">
        <v>45503</v>
      </c>
      <c r="Q3266" s="13" t="s">
        <v>40</v>
      </c>
      <c r="R3266" s="13" t="s">
        <v>4367</v>
      </c>
      <c r="S3266" s="13" t="s">
        <v>61</v>
      </c>
      <c r="T3266" s="13" t="s">
        <v>110</v>
      </c>
      <c r="U3266" s="13" t="s">
        <v>4368</v>
      </c>
      <c r="V3266" s="15">
        <v>895.94399999999996</v>
      </c>
      <c r="W3266" s="13">
        <v>7</v>
      </c>
      <c r="X3266" s="13">
        <v>0.2</v>
      </c>
      <c r="Y3266" s="15">
        <v>190.38810000000001</v>
      </c>
    </row>
    <row r="3267" spans="1:25" x14ac:dyDescent="0.3">
      <c r="A3267" s="16">
        <v>9847</v>
      </c>
      <c r="B3267" s="16" t="s">
        <v>6517</v>
      </c>
      <c r="C3267" s="21">
        <f>1/COUNTIF(B:B,'Store Data - 2017'!$B3267)</f>
        <v>0.33333333333333331</v>
      </c>
      <c r="D3267" s="17">
        <v>42980</v>
      </c>
      <c r="E3267" s="17">
        <v>42982</v>
      </c>
      <c r="F3267" s="22" t="str">
        <f>TEXT('Store Data - 2017'!$D3267,"mmmm")</f>
        <v>September</v>
      </c>
      <c r="G3267" s="22" t="str">
        <f>TEXT('Store Data - 2017'!$D3267,"dddd")</f>
        <v>Saturday</v>
      </c>
      <c r="H3267" s="16" t="s">
        <v>35</v>
      </c>
      <c r="I3267" s="16" t="s">
        <v>5493</v>
      </c>
      <c r="J3267" s="16" t="s">
        <v>5494</v>
      </c>
      <c r="K3267" s="21">
        <f>1/COUNTIF(J:J,'Store Data - 2017'!$J3267)</f>
        <v>0.14285714285714285</v>
      </c>
      <c r="L3267" s="16" t="s">
        <v>48</v>
      </c>
      <c r="M3267" s="16" t="s">
        <v>26</v>
      </c>
      <c r="N3267" s="16" t="s">
        <v>452</v>
      </c>
      <c r="O3267" s="16" t="s">
        <v>134</v>
      </c>
      <c r="P3267" s="16">
        <v>90008</v>
      </c>
      <c r="Q3267" s="16" t="s">
        <v>120</v>
      </c>
      <c r="R3267" s="16" t="s">
        <v>2272</v>
      </c>
      <c r="S3267" s="16" t="s">
        <v>31</v>
      </c>
      <c r="T3267" s="16" t="s">
        <v>190</v>
      </c>
      <c r="U3267" s="16" t="s">
        <v>2273</v>
      </c>
      <c r="V3267" s="18">
        <v>43.1</v>
      </c>
      <c r="W3267" s="16">
        <v>5</v>
      </c>
      <c r="X3267" s="16">
        <v>0</v>
      </c>
      <c r="Y3267" s="18">
        <v>11.206</v>
      </c>
    </row>
    <row r="3268" spans="1:25" x14ac:dyDescent="0.3">
      <c r="A3268" s="13">
        <v>9848</v>
      </c>
      <c r="B3268" s="13" t="s">
        <v>6517</v>
      </c>
      <c r="C3268" s="21">
        <f>1/COUNTIF(B:B,'Store Data - 2017'!$B3268)</f>
        <v>0.33333333333333331</v>
      </c>
      <c r="D3268" s="14">
        <v>42980</v>
      </c>
      <c r="E3268" s="14">
        <v>42982</v>
      </c>
      <c r="F3268" s="22" t="str">
        <f>TEXT('Store Data - 2017'!$D3268,"mmmm")</f>
        <v>September</v>
      </c>
      <c r="G3268" s="22" t="str">
        <f>TEXT('Store Data - 2017'!$D3268,"dddd")</f>
        <v>Saturday</v>
      </c>
      <c r="H3268" s="13" t="s">
        <v>35</v>
      </c>
      <c r="I3268" s="13" t="s">
        <v>5493</v>
      </c>
      <c r="J3268" s="13" t="s">
        <v>5494</v>
      </c>
      <c r="K3268" s="21">
        <f>1/COUNTIF(J:J,'Store Data - 2017'!$J3268)</f>
        <v>0.14285714285714285</v>
      </c>
      <c r="L3268" s="13" t="s">
        <v>48</v>
      </c>
      <c r="M3268" s="13" t="s">
        <v>26</v>
      </c>
      <c r="N3268" s="13" t="s">
        <v>452</v>
      </c>
      <c r="O3268" s="13" t="s">
        <v>134</v>
      </c>
      <c r="P3268" s="13">
        <v>90008</v>
      </c>
      <c r="Q3268" s="13" t="s">
        <v>120</v>
      </c>
      <c r="R3268" s="13" t="s">
        <v>4551</v>
      </c>
      <c r="S3268" s="13" t="s">
        <v>42</v>
      </c>
      <c r="T3268" s="13" t="s">
        <v>87</v>
      </c>
      <c r="U3268" s="13" t="s">
        <v>4552</v>
      </c>
      <c r="V3268" s="15">
        <v>511.5</v>
      </c>
      <c r="W3268" s="13">
        <v>5</v>
      </c>
      <c r="X3268" s="13">
        <v>0</v>
      </c>
      <c r="Y3268" s="15">
        <v>132.99</v>
      </c>
    </row>
    <row r="3269" spans="1:25" x14ac:dyDescent="0.3">
      <c r="A3269" s="16">
        <v>9849</v>
      </c>
      <c r="B3269" s="16" t="s">
        <v>6517</v>
      </c>
      <c r="C3269" s="21">
        <f>1/COUNTIF(B:B,'Store Data - 2017'!$B3269)</f>
        <v>0.33333333333333331</v>
      </c>
      <c r="D3269" s="17">
        <v>42980</v>
      </c>
      <c r="E3269" s="17">
        <v>42982</v>
      </c>
      <c r="F3269" s="22" t="str">
        <f>TEXT('Store Data - 2017'!$D3269,"mmmm")</f>
        <v>September</v>
      </c>
      <c r="G3269" s="22" t="str">
        <f>TEXT('Store Data - 2017'!$D3269,"dddd")</f>
        <v>Saturday</v>
      </c>
      <c r="H3269" s="16" t="s">
        <v>35</v>
      </c>
      <c r="I3269" s="16" t="s">
        <v>5493</v>
      </c>
      <c r="J3269" s="16" t="s">
        <v>5494</v>
      </c>
      <c r="K3269" s="21">
        <f>1/COUNTIF(J:J,'Store Data - 2017'!$J3269)</f>
        <v>0.14285714285714285</v>
      </c>
      <c r="L3269" s="16" t="s">
        <v>48</v>
      </c>
      <c r="M3269" s="16" t="s">
        <v>26</v>
      </c>
      <c r="N3269" s="16" t="s">
        <v>452</v>
      </c>
      <c r="O3269" s="16" t="s">
        <v>134</v>
      </c>
      <c r="P3269" s="16">
        <v>90008</v>
      </c>
      <c r="Q3269" s="16" t="s">
        <v>120</v>
      </c>
      <c r="R3269" s="16" t="s">
        <v>1726</v>
      </c>
      <c r="S3269" s="16" t="s">
        <v>31</v>
      </c>
      <c r="T3269" s="16" t="s">
        <v>84</v>
      </c>
      <c r="U3269" s="16" t="s">
        <v>1727</v>
      </c>
      <c r="V3269" s="18">
        <v>147.91999999999999</v>
      </c>
      <c r="W3269" s="16">
        <v>5</v>
      </c>
      <c r="X3269" s="16">
        <v>0.2</v>
      </c>
      <c r="Y3269" s="18">
        <v>46.225000000000001</v>
      </c>
    </row>
    <row r="3270" spans="1:25" x14ac:dyDescent="0.3">
      <c r="A3270" s="13">
        <v>9855</v>
      </c>
      <c r="B3270" s="13" t="s">
        <v>6518</v>
      </c>
      <c r="C3270" s="21">
        <f>1/COUNTIF(B:B,'Store Data - 2017'!$B3270)</f>
        <v>0.5</v>
      </c>
      <c r="D3270" s="14">
        <v>42905</v>
      </c>
      <c r="E3270" s="14">
        <v>42909</v>
      </c>
      <c r="F3270" s="22" t="str">
        <f>TEXT('Store Data - 2017'!$D3270,"mmmm")</f>
        <v>June</v>
      </c>
      <c r="G3270" s="22" t="str">
        <f>TEXT('Store Data - 2017'!$D3270,"dddd")</f>
        <v>Monday</v>
      </c>
      <c r="H3270" s="13" t="s">
        <v>22</v>
      </c>
      <c r="I3270" s="13" t="s">
        <v>3705</v>
      </c>
      <c r="J3270" s="13" t="s">
        <v>3706</v>
      </c>
      <c r="K3270" s="21">
        <f>1/COUNTIF(J:J,'Store Data - 2017'!$J3270)</f>
        <v>0.2</v>
      </c>
      <c r="L3270" s="13" t="s">
        <v>25</v>
      </c>
      <c r="M3270" s="13" t="s">
        <v>26</v>
      </c>
      <c r="N3270" s="13" t="s">
        <v>133</v>
      </c>
      <c r="O3270" s="13" t="s">
        <v>134</v>
      </c>
      <c r="P3270" s="13">
        <v>94109</v>
      </c>
      <c r="Q3270" s="13" t="s">
        <v>120</v>
      </c>
      <c r="R3270" s="13" t="s">
        <v>4689</v>
      </c>
      <c r="S3270" s="13" t="s">
        <v>42</v>
      </c>
      <c r="T3270" s="13" t="s">
        <v>87</v>
      </c>
      <c r="U3270" s="13" t="s">
        <v>4690</v>
      </c>
      <c r="V3270" s="15">
        <v>50.32</v>
      </c>
      <c r="W3270" s="13">
        <v>4</v>
      </c>
      <c r="X3270" s="13">
        <v>0</v>
      </c>
      <c r="Y3270" s="15">
        <v>21.134399999999999</v>
      </c>
    </row>
    <row r="3271" spans="1:25" x14ac:dyDescent="0.3">
      <c r="A3271" s="16">
        <v>9856</v>
      </c>
      <c r="B3271" s="16" t="s">
        <v>6518</v>
      </c>
      <c r="C3271" s="21">
        <f>1/COUNTIF(B:B,'Store Data - 2017'!$B3271)</f>
        <v>0.5</v>
      </c>
      <c r="D3271" s="17">
        <v>42905</v>
      </c>
      <c r="E3271" s="17">
        <v>42909</v>
      </c>
      <c r="F3271" s="22" t="str">
        <f>TEXT('Store Data - 2017'!$D3271,"mmmm")</f>
        <v>June</v>
      </c>
      <c r="G3271" s="22" t="str">
        <f>TEXT('Store Data - 2017'!$D3271,"dddd")</f>
        <v>Monday</v>
      </c>
      <c r="H3271" s="16" t="s">
        <v>22</v>
      </c>
      <c r="I3271" s="16" t="s">
        <v>3705</v>
      </c>
      <c r="J3271" s="16" t="s">
        <v>3706</v>
      </c>
      <c r="K3271" s="21">
        <f>1/COUNTIF(J:J,'Store Data - 2017'!$J3271)</f>
        <v>0.2</v>
      </c>
      <c r="L3271" s="16" t="s">
        <v>25</v>
      </c>
      <c r="M3271" s="16" t="s">
        <v>26</v>
      </c>
      <c r="N3271" s="16" t="s">
        <v>133</v>
      </c>
      <c r="O3271" s="16" t="s">
        <v>134</v>
      </c>
      <c r="P3271" s="16">
        <v>94109</v>
      </c>
      <c r="Q3271" s="16" t="s">
        <v>120</v>
      </c>
      <c r="R3271" s="16" t="s">
        <v>3087</v>
      </c>
      <c r="S3271" s="16" t="s">
        <v>31</v>
      </c>
      <c r="T3271" s="16" t="s">
        <v>32</v>
      </c>
      <c r="U3271" s="16" t="s">
        <v>3088</v>
      </c>
      <c r="V3271" s="18">
        <v>24.56</v>
      </c>
      <c r="W3271" s="16">
        <v>2</v>
      </c>
      <c r="X3271" s="16">
        <v>0</v>
      </c>
      <c r="Y3271" s="18">
        <v>11.543200000000001</v>
      </c>
    </row>
    <row r="3272" spans="1:25" x14ac:dyDescent="0.3">
      <c r="A3272" s="13">
        <v>9859</v>
      </c>
      <c r="B3272" s="13" t="s">
        <v>6519</v>
      </c>
      <c r="C3272" s="21">
        <f>1/COUNTIF(B:B,'Store Data - 2017'!$B3272)</f>
        <v>0.125</v>
      </c>
      <c r="D3272" s="14">
        <v>42749</v>
      </c>
      <c r="E3272" s="14">
        <v>42755</v>
      </c>
      <c r="F3272" s="22" t="str">
        <f>TEXT('Store Data - 2017'!$D3272,"mmmm")</f>
        <v>January</v>
      </c>
      <c r="G3272" s="22" t="str">
        <f>TEXT('Store Data - 2017'!$D3272,"dddd")</f>
        <v>Saturday</v>
      </c>
      <c r="H3272" s="13" t="s">
        <v>22</v>
      </c>
      <c r="I3272" s="13" t="s">
        <v>1147</v>
      </c>
      <c r="J3272" s="13" t="s">
        <v>1148</v>
      </c>
      <c r="K3272" s="21">
        <f>1/COUNTIF(J:J,'Store Data - 2017'!$J3272)</f>
        <v>9.0909090909090912E-2</v>
      </c>
      <c r="L3272" s="13" t="s">
        <v>48</v>
      </c>
      <c r="M3272" s="13" t="s">
        <v>26</v>
      </c>
      <c r="N3272" s="13" t="s">
        <v>445</v>
      </c>
      <c r="O3272" s="13" t="s">
        <v>496</v>
      </c>
      <c r="P3272" s="13">
        <v>47374</v>
      </c>
      <c r="Q3272" s="13" t="s">
        <v>51</v>
      </c>
      <c r="R3272" s="13" t="s">
        <v>4683</v>
      </c>
      <c r="S3272" s="13" t="s">
        <v>31</v>
      </c>
      <c r="T3272" s="13" t="s">
        <v>70</v>
      </c>
      <c r="U3272" s="13" t="s">
        <v>4684</v>
      </c>
      <c r="V3272" s="15">
        <v>67.400000000000006</v>
      </c>
      <c r="W3272" s="13">
        <v>5</v>
      </c>
      <c r="X3272" s="13">
        <v>0</v>
      </c>
      <c r="Y3272" s="15">
        <v>17.524000000000001</v>
      </c>
    </row>
    <row r="3273" spans="1:25" x14ac:dyDescent="0.3">
      <c r="A3273" s="16">
        <v>9860</v>
      </c>
      <c r="B3273" s="16" t="s">
        <v>6519</v>
      </c>
      <c r="C3273" s="21">
        <f>1/COUNTIF(B:B,'Store Data - 2017'!$B3273)</f>
        <v>0.125</v>
      </c>
      <c r="D3273" s="17">
        <v>42749</v>
      </c>
      <c r="E3273" s="17">
        <v>42755</v>
      </c>
      <c r="F3273" s="22" t="str">
        <f>TEXT('Store Data - 2017'!$D3273,"mmmm")</f>
        <v>January</v>
      </c>
      <c r="G3273" s="22" t="str">
        <f>TEXT('Store Data - 2017'!$D3273,"dddd")</f>
        <v>Saturday</v>
      </c>
      <c r="H3273" s="16" t="s">
        <v>22</v>
      </c>
      <c r="I3273" s="16" t="s">
        <v>1147</v>
      </c>
      <c r="J3273" s="16" t="s">
        <v>1148</v>
      </c>
      <c r="K3273" s="21">
        <f>1/COUNTIF(J:J,'Store Data - 2017'!$J3273)</f>
        <v>9.0909090909090912E-2</v>
      </c>
      <c r="L3273" s="16" t="s">
        <v>48</v>
      </c>
      <c r="M3273" s="16" t="s">
        <v>26</v>
      </c>
      <c r="N3273" s="16" t="s">
        <v>445</v>
      </c>
      <c r="O3273" s="16" t="s">
        <v>496</v>
      </c>
      <c r="P3273" s="16">
        <v>47374</v>
      </c>
      <c r="Q3273" s="16" t="s">
        <v>51</v>
      </c>
      <c r="R3273" s="16" t="s">
        <v>4386</v>
      </c>
      <c r="S3273" s="16" t="s">
        <v>31</v>
      </c>
      <c r="T3273" s="16" t="s">
        <v>172</v>
      </c>
      <c r="U3273" s="16" t="s">
        <v>4387</v>
      </c>
      <c r="V3273" s="18">
        <v>2.52</v>
      </c>
      <c r="W3273" s="16">
        <v>2</v>
      </c>
      <c r="X3273" s="16">
        <v>0</v>
      </c>
      <c r="Y3273" s="18">
        <v>0.1008</v>
      </c>
    </row>
    <row r="3274" spans="1:25" x14ac:dyDescent="0.3">
      <c r="A3274" s="13">
        <v>9861</v>
      </c>
      <c r="B3274" s="13" t="s">
        <v>6519</v>
      </c>
      <c r="C3274" s="21">
        <f>1/COUNTIF(B:B,'Store Data - 2017'!$B3274)</f>
        <v>0.125</v>
      </c>
      <c r="D3274" s="14">
        <v>42749</v>
      </c>
      <c r="E3274" s="14">
        <v>42755</v>
      </c>
      <c r="F3274" s="22" t="str">
        <f>TEXT('Store Data - 2017'!$D3274,"mmmm")</f>
        <v>January</v>
      </c>
      <c r="G3274" s="22" t="str">
        <f>TEXT('Store Data - 2017'!$D3274,"dddd")</f>
        <v>Saturday</v>
      </c>
      <c r="H3274" s="13" t="s">
        <v>22</v>
      </c>
      <c r="I3274" s="13" t="s">
        <v>1147</v>
      </c>
      <c r="J3274" s="13" t="s">
        <v>1148</v>
      </c>
      <c r="K3274" s="21">
        <f>1/COUNTIF(J:J,'Store Data - 2017'!$J3274)</f>
        <v>9.0909090909090912E-2</v>
      </c>
      <c r="L3274" s="13" t="s">
        <v>48</v>
      </c>
      <c r="M3274" s="13" t="s">
        <v>26</v>
      </c>
      <c r="N3274" s="13" t="s">
        <v>445</v>
      </c>
      <c r="O3274" s="13" t="s">
        <v>496</v>
      </c>
      <c r="P3274" s="13">
        <v>47374</v>
      </c>
      <c r="Q3274" s="13" t="s">
        <v>51</v>
      </c>
      <c r="R3274" s="13" t="s">
        <v>6520</v>
      </c>
      <c r="S3274" s="13" t="s">
        <v>61</v>
      </c>
      <c r="T3274" s="13" t="s">
        <v>62</v>
      </c>
      <c r="U3274" s="13" t="s">
        <v>6521</v>
      </c>
      <c r="V3274" s="15">
        <v>67.8</v>
      </c>
      <c r="W3274" s="13">
        <v>4</v>
      </c>
      <c r="X3274" s="13">
        <v>0</v>
      </c>
      <c r="Y3274" s="15">
        <v>1.3560000000000001</v>
      </c>
    </row>
    <row r="3275" spans="1:25" x14ac:dyDescent="0.3">
      <c r="A3275" s="16">
        <v>9862</v>
      </c>
      <c r="B3275" s="16" t="s">
        <v>6519</v>
      </c>
      <c r="C3275" s="21">
        <f>1/COUNTIF(B:B,'Store Data - 2017'!$B3275)</f>
        <v>0.125</v>
      </c>
      <c r="D3275" s="17">
        <v>42749</v>
      </c>
      <c r="E3275" s="17">
        <v>42755</v>
      </c>
      <c r="F3275" s="22" t="str">
        <f>TEXT('Store Data - 2017'!$D3275,"mmmm")</f>
        <v>January</v>
      </c>
      <c r="G3275" s="22" t="str">
        <f>TEXT('Store Data - 2017'!$D3275,"dddd")</f>
        <v>Saturday</v>
      </c>
      <c r="H3275" s="16" t="s">
        <v>22</v>
      </c>
      <c r="I3275" s="16" t="s">
        <v>1147</v>
      </c>
      <c r="J3275" s="16" t="s">
        <v>1148</v>
      </c>
      <c r="K3275" s="21">
        <f>1/COUNTIF(J:J,'Store Data - 2017'!$J3275)</f>
        <v>9.0909090909090912E-2</v>
      </c>
      <c r="L3275" s="16" t="s">
        <v>48</v>
      </c>
      <c r="M3275" s="16" t="s">
        <v>26</v>
      </c>
      <c r="N3275" s="16" t="s">
        <v>445</v>
      </c>
      <c r="O3275" s="16" t="s">
        <v>496</v>
      </c>
      <c r="P3275" s="16">
        <v>47374</v>
      </c>
      <c r="Q3275" s="16" t="s">
        <v>51</v>
      </c>
      <c r="R3275" s="16" t="s">
        <v>6522</v>
      </c>
      <c r="S3275" s="16" t="s">
        <v>31</v>
      </c>
      <c r="T3275" s="16" t="s">
        <v>70</v>
      </c>
      <c r="U3275" s="16" t="s">
        <v>5388</v>
      </c>
      <c r="V3275" s="18">
        <v>18.760000000000002</v>
      </c>
      <c r="W3275" s="16">
        <v>2</v>
      </c>
      <c r="X3275" s="16">
        <v>0</v>
      </c>
      <c r="Y3275" s="18">
        <v>5.2527999999999997</v>
      </c>
    </row>
    <row r="3276" spans="1:25" x14ac:dyDescent="0.3">
      <c r="A3276" s="13">
        <v>9863</v>
      </c>
      <c r="B3276" s="13" t="s">
        <v>6519</v>
      </c>
      <c r="C3276" s="21">
        <f>1/COUNTIF(B:B,'Store Data - 2017'!$B3276)</f>
        <v>0.125</v>
      </c>
      <c r="D3276" s="14">
        <v>42749</v>
      </c>
      <c r="E3276" s="14">
        <v>42755</v>
      </c>
      <c r="F3276" s="22" t="str">
        <f>TEXT('Store Data - 2017'!$D3276,"mmmm")</f>
        <v>January</v>
      </c>
      <c r="G3276" s="22" t="str">
        <f>TEXT('Store Data - 2017'!$D3276,"dddd")</f>
        <v>Saturday</v>
      </c>
      <c r="H3276" s="13" t="s">
        <v>22</v>
      </c>
      <c r="I3276" s="13" t="s">
        <v>1147</v>
      </c>
      <c r="J3276" s="13" t="s">
        <v>1148</v>
      </c>
      <c r="K3276" s="21">
        <f>1/COUNTIF(J:J,'Store Data - 2017'!$J3276)</f>
        <v>9.0909090909090912E-2</v>
      </c>
      <c r="L3276" s="13" t="s">
        <v>48</v>
      </c>
      <c r="M3276" s="13" t="s">
        <v>26</v>
      </c>
      <c r="N3276" s="13" t="s">
        <v>445</v>
      </c>
      <c r="O3276" s="13" t="s">
        <v>496</v>
      </c>
      <c r="P3276" s="13">
        <v>47374</v>
      </c>
      <c r="Q3276" s="13" t="s">
        <v>51</v>
      </c>
      <c r="R3276" s="13" t="s">
        <v>6523</v>
      </c>
      <c r="S3276" s="13" t="s">
        <v>61</v>
      </c>
      <c r="T3276" s="13" t="s">
        <v>110</v>
      </c>
      <c r="U3276" s="13" t="s">
        <v>6524</v>
      </c>
      <c r="V3276" s="15">
        <v>12.12</v>
      </c>
      <c r="W3276" s="13">
        <v>4</v>
      </c>
      <c r="X3276" s="13">
        <v>0</v>
      </c>
      <c r="Y3276" s="15">
        <v>2.5451999999999999</v>
      </c>
    </row>
    <row r="3277" spans="1:25" x14ac:dyDescent="0.3">
      <c r="A3277" s="16">
        <v>9864</v>
      </c>
      <c r="B3277" s="16" t="s">
        <v>6519</v>
      </c>
      <c r="C3277" s="21">
        <f>1/COUNTIF(B:B,'Store Data - 2017'!$B3277)</f>
        <v>0.125</v>
      </c>
      <c r="D3277" s="17">
        <v>42749</v>
      </c>
      <c r="E3277" s="17">
        <v>42755</v>
      </c>
      <c r="F3277" s="22" t="str">
        <f>TEXT('Store Data - 2017'!$D3277,"mmmm")</f>
        <v>January</v>
      </c>
      <c r="G3277" s="22" t="str">
        <f>TEXT('Store Data - 2017'!$D3277,"dddd")</f>
        <v>Saturday</v>
      </c>
      <c r="H3277" s="16" t="s">
        <v>22</v>
      </c>
      <c r="I3277" s="16" t="s">
        <v>1147</v>
      </c>
      <c r="J3277" s="16" t="s">
        <v>1148</v>
      </c>
      <c r="K3277" s="21">
        <f>1/COUNTIF(J:J,'Store Data - 2017'!$J3277)</f>
        <v>9.0909090909090912E-2</v>
      </c>
      <c r="L3277" s="16" t="s">
        <v>48</v>
      </c>
      <c r="M3277" s="16" t="s">
        <v>26</v>
      </c>
      <c r="N3277" s="16" t="s">
        <v>445</v>
      </c>
      <c r="O3277" s="16" t="s">
        <v>496</v>
      </c>
      <c r="P3277" s="16">
        <v>47374</v>
      </c>
      <c r="Q3277" s="16" t="s">
        <v>51</v>
      </c>
      <c r="R3277" s="16" t="s">
        <v>5159</v>
      </c>
      <c r="S3277" s="16" t="s">
        <v>31</v>
      </c>
      <c r="T3277" s="16" t="s">
        <v>32</v>
      </c>
      <c r="U3277" s="16" t="s">
        <v>5160</v>
      </c>
      <c r="V3277" s="18">
        <v>11.34</v>
      </c>
      <c r="W3277" s="16">
        <v>1</v>
      </c>
      <c r="X3277" s="16">
        <v>0</v>
      </c>
      <c r="Y3277" s="18">
        <v>5.5566000000000004</v>
      </c>
    </row>
    <row r="3278" spans="1:25" x14ac:dyDescent="0.3">
      <c r="A3278" s="13">
        <v>9865</v>
      </c>
      <c r="B3278" s="13" t="s">
        <v>6519</v>
      </c>
      <c r="C3278" s="21">
        <f>1/COUNTIF(B:B,'Store Data - 2017'!$B3278)</f>
        <v>0.125</v>
      </c>
      <c r="D3278" s="14">
        <v>42749</v>
      </c>
      <c r="E3278" s="14">
        <v>42755</v>
      </c>
      <c r="F3278" s="22" t="str">
        <f>TEXT('Store Data - 2017'!$D3278,"mmmm")</f>
        <v>January</v>
      </c>
      <c r="G3278" s="22" t="str">
        <f>TEXT('Store Data - 2017'!$D3278,"dddd")</f>
        <v>Saturday</v>
      </c>
      <c r="H3278" s="13" t="s">
        <v>22</v>
      </c>
      <c r="I3278" s="13" t="s">
        <v>1147</v>
      </c>
      <c r="J3278" s="13" t="s">
        <v>1148</v>
      </c>
      <c r="K3278" s="21">
        <f>1/COUNTIF(J:J,'Store Data - 2017'!$J3278)</f>
        <v>9.0909090909090912E-2</v>
      </c>
      <c r="L3278" s="13" t="s">
        <v>48</v>
      </c>
      <c r="M3278" s="13" t="s">
        <v>26</v>
      </c>
      <c r="N3278" s="13" t="s">
        <v>445</v>
      </c>
      <c r="O3278" s="13" t="s">
        <v>496</v>
      </c>
      <c r="P3278" s="13">
        <v>47374</v>
      </c>
      <c r="Q3278" s="13" t="s">
        <v>51</v>
      </c>
      <c r="R3278" s="13" t="s">
        <v>1265</v>
      </c>
      <c r="S3278" s="13" t="s">
        <v>61</v>
      </c>
      <c r="T3278" s="13" t="s">
        <v>110</v>
      </c>
      <c r="U3278" s="13" t="s">
        <v>1266</v>
      </c>
      <c r="V3278" s="15">
        <v>159.80000000000001</v>
      </c>
      <c r="W3278" s="13">
        <v>4</v>
      </c>
      <c r="X3278" s="13">
        <v>0</v>
      </c>
      <c r="Y3278" s="15">
        <v>70.311999999999998</v>
      </c>
    </row>
    <row r="3279" spans="1:25" x14ac:dyDescent="0.3">
      <c r="A3279" s="16">
        <v>9866</v>
      </c>
      <c r="B3279" s="16" t="s">
        <v>6519</v>
      </c>
      <c r="C3279" s="21">
        <f>1/COUNTIF(B:B,'Store Data - 2017'!$B3279)</f>
        <v>0.125</v>
      </c>
      <c r="D3279" s="17">
        <v>42749</v>
      </c>
      <c r="E3279" s="17">
        <v>42755</v>
      </c>
      <c r="F3279" s="22" t="str">
        <f>TEXT('Store Data - 2017'!$D3279,"mmmm")</f>
        <v>January</v>
      </c>
      <c r="G3279" s="22" t="str">
        <f>TEXT('Store Data - 2017'!$D3279,"dddd")</f>
        <v>Saturday</v>
      </c>
      <c r="H3279" s="16" t="s">
        <v>22</v>
      </c>
      <c r="I3279" s="16" t="s">
        <v>1147</v>
      </c>
      <c r="J3279" s="16" t="s">
        <v>1148</v>
      </c>
      <c r="K3279" s="21">
        <f>1/COUNTIF(J:J,'Store Data - 2017'!$J3279)</f>
        <v>9.0909090909090912E-2</v>
      </c>
      <c r="L3279" s="16" t="s">
        <v>48</v>
      </c>
      <c r="M3279" s="16" t="s">
        <v>26</v>
      </c>
      <c r="N3279" s="16" t="s">
        <v>445</v>
      </c>
      <c r="O3279" s="16" t="s">
        <v>496</v>
      </c>
      <c r="P3279" s="16">
        <v>47374</v>
      </c>
      <c r="Q3279" s="16" t="s">
        <v>51</v>
      </c>
      <c r="R3279" s="16" t="s">
        <v>1952</v>
      </c>
      <c r="S3279" s="16" t="s">
        <v>42</v>
      </c>
      <c r="T3279" s="16" t="s">
        <v>87</v>
      </c>
      <c r="U3279" s="16" t="s">
        <v>1953</v>
      </c>
      <c r="V3279" s="18">
        <v>18.96</v>
      </c>
      <c r="W3279" s="16">
        <v>2</v>
      </c>
      <c r="X3279" s="16">
        <v>0</v>
      </c>
      <c r="Y3279" s="18">
        <v>8.532</v>
      </c>
    </row>
    <row r="3280" spans="1:25" x14ac:dyDescent="0.3">
      <c r="A3280" s="13">
        <v>9872</v>
      </c>
      <c r="B3280" s="13" t="s">
        <v>6525</v>
      </c>
      <c r="C3280" s="21">
        <f>1/COUNTIF(B:B,'Store Data - 2017'!$B3280)</f>
        <v>0.5</v>
      </c>
      <c r="D3280" s="14">
        <v>43014</v>
      </c>
      <c r="E3280" s="14">
        <v>43014</v>
      </c>
      <c r="F3280" s="22" t="str">
        <f>TEXT('Store Data - 2017'!$D3280,"mmmm")</f>
        <v>October</v>
      </c>
      <c r="G3280" s="22" t="str">
        <f>TEXT('Store Data - 2017'!$D3280,"dddd")</f>
        <v>Friday</v>
      </c>
      <c r="H3280" s="13" t="s">
        <v>760</v>
      </c>
      <c r="I3280" s="13" t="s">
        <v>4227</v>
      </c>
      <c r="J3280" s="13" t="s">
        <v>4228</v>
      </c>
      <c r="K3280" s="21">
        <f>1/COUNTIF(J:J,'Store Data - 2017'!$J3280)</f>
        <v>0.2</v>
      </c>
      <c r="L3280" s="13" t="s">
        <v>25</v>
      </c>
      <c r="M3280" s="13" t="s">
        <v>26</v>
      </c>
      <c r="N3280" s="13" t="s">
        <v>94</v>
      </c>
      <c r="O3280" s="13" t="s">
        <v>59</v>
      </c>
      <c r="P3280" s="13">
        <v>60623</v>
      </c>
      <c r="Q3280" s="13" t="s">
        <v>51</v>
      </c>
      <c r="R3280" s="13" t="s">
        <v>299</v>
      </c>
      <c r="S3280" s="13" t="s">
        <v>31</v>
      </c>
      <c r="T3280" s="13" t="s">
        <v>70</v>
      </c>
      <c r="U3280" s="13" t="s">
        <v>300</v>
      </c>
      <c r="V3280" s="15">
        <v>290.33600000000001</v>
      </c>
      <c r="W3280" s="13">
        <v>2</v>
      </c>
      <c r="X3280" s="13">
        <v>0.2</v>
      </c>
      <c r="Y3280" s="15">
        <v>32.662799999999997</v>
      </c>
    </row>
    <row r="3281" spans="1:25" x14ac:dyDescent="0.3">
      <c r="A3281" s="16">
        <v>9873</v>
      </c>
      <c r="B3281" s="16" t="s">
        <v>6525</v>
      </c>
      <c r="C3281" s="21">
        <f>1/COUNTIF(B:B,'Store Data - 2017'!$B3281)</f>
        <v>0.5</v>
      </c>
      <c r="D3281" s="17">
        <v>43014</v>
      </c>
      <c r="E3281" s="17">
        <v>43014</v>
      </c>
      <c r="F3281" s="22" t="str">
        <f>TEXT('Store Data - 2017'!$D3281,"mmmm")</f>
        <v>October</v>
      </c>
      <c r="G3281" s="22" t="str">
        <f>TEXT('Store Data - 2017'!$D3281,"dddd")</f>
        <v>Friday</v>
      </c>
      <c r="H3281" s="16" t="s">
        <v>760</v>
      </c>
      <c r="I3281" s="16" t="s">
        <v>4227</v>
      </c>
      <c r="J3281" s="16" t="s">
        <v>4228</v>
      </c>
      <c r="K3281" s="21">
        <f>1/COUNTIF(J:J,'Store Data - 2017'!$J3281)</f>
        <v>0.2</v>
      </c>
      <c r="L3281" s="16" t="s">
        <v>25</v>
      </c>
      <c r="M3281" s="16" t="s">
        <v>26</v>
      </c>
      <c r="N3281" s="16" t="s">
        <v>94</v>
      </c>
      <c r="O3281" s="16" t="s">
        <v>59</v>
      </c>
      <c r="P3281" s="16">
        <v>60623</v>
      </c>
      <c r="Q3281" s="16" t="s">
        <v>51</v>
      </c>
      <c r="R3281" s="16" t="s">
        <v>1156</v>
      </c>
      <c r="S3281" s="16" t="s">
        <v>31</v>
      </c>
      <c r="T3281" s="16" t="s">
        <v>146</v>
      </c>
      <c r="U3281" s="16" t="s">
        <v>1157</v>
      </c>
      <c r="V3281" s="18">
        <v>19.152000000000001</v>
      </c>
      <c r="W3281" s="16">
        <v>2</v>
      </c>
      <c r="X3281" s="16">
        <v>0.2</v>
      </c>
      <c r="Y3281" s="18">
        <v>1.1970000000000001</v>
      </c>
    </row>
    <row r="3282" spans="1:25" x14ac:dyDescent="0.3">
      <c r="A3282" s="13">
        <v>9877</v>
      </c>
      <c r="B3282" s="13" t="s">
        <v>6526</v>
      </c>
      <c r="C3282" s="21">
        <f>1/COUNTIF(B:B,'Store Data - 2017'!$B3282)</f>
        <v>0.33333333333333331</v>
      </c>
      <c r="D3282" s="14">
        <v>42845</v>
      </c>
      <c r="E3282" s="14">
        <v>42846</v>
      </c>
      <c r="F3282" s="22" t="str">
        <f>TEXT('Store Data - 2017'!$D3282,"mmmm")</f>
        <v>April</v>
      </c>
      <c r="G3282" s="22" t="str">
        <f>TEXT('Store Data - 2017'!$D3282,"dddd")</f>
        <v>Thursday</v>
      </c>
      <c r="H3282" s="13" t="s">
        <v>80</v>
      </c>
      <c r="I3282" s="13" t="s">
        <v>6527</v>
      </c>
      <c r="J3282" s="13" t="s">
        <v>6528</v>
      </c>
      <c r="K3282" s="21">
        <f>1/COUNTIF(J:J,'Store Data - 2017'!$J3282)</f>
        <v>0.33333333333333331</v>
      </c>
      <c r="L3282" s="13" t="s">
        <v>48</v>
      </c>
      <c r="M3282" s="13" t="s">
        <v>26</v>
      </c>
      <c r="N3282" s="13" t="s">
        <v>773</v>
      </c>
      <c r="O3282" s="13" t="s">
        <v>166</v>
      </c>
      <c r="P3282" s="13">
        <v>44105</v>
      </c>
      <c r="Q3282" s="13" t="s">
        <v>40</v>
      </c>
      <c r="R3282" s="13" t="s">
        <v>2575</v>
      </c>
      <c r="S3282" s="13" t="s">
        <v>31</v>
      </c>
      <c r="T3282" s="13" t="s">
        <v>70</v>
      </c>
      <c r="U3282" s="13" t="s">
        <v>2576</v>
      </c>
      <c r="V3282" s="15">
        <v>848.54399999999998</v>
      </c>
      <c r="W3282" s="13">
        <v>4</v>
      </c>
      <c r="X3282" s="13">
        <v>0.2</v>
      </c>
      <c r="Y3282" s="15">
        <v>-21.2136</v>
      </c>
    </row>
    <row r="3283" spans="1:25" x14ac:dyDescent="0.3">
      <c r="A3283" s="16">
        <v>9878</v>
      </c>
      <c r="B3283" s="16" t="s">
        <v>6526</v>
      </c>
      <c r="C3283" s="21">
        <f>1/COUNTIF(B:B,'Store Data - 2017'!$B3283)</f>
        <v>0.33333333333333331</v>
      </c>
      <c r="D3283" s="17">
        <v>42845</v>
      </c>
      <c r="E3283" s="17">
        <v>42846</v>
      </c>
      <c r="F3283" s="22" t="str">
        <f>TEXT('Store Data - 2017'!$D3283,"mmmm")</f>
        <v>April</v>
      </c>
      <c r="G3283" s="22" t="str">
        <f>TEXT('Store Data - 2017'!$D3283,"dddd")</f>
        <v>Thursday</v>
      </c>
      <c r="H3283" s="16" t="s">
        <v>80</v>
      </c>
      <c r="I3283" s="16" t="s">
        <v>6527</v>
      </c>
      <c r="J3283" s="16" t="s">
        <v>6528</v>
      </c>
      <c r="K3283" s="21">
        <f>1/COUNTIF(J:J,'Store Data - 2017'!$J3283)</f>
        <v>0.33333333333333331</v>
      </c>
      <c r="L3283" s="16" t="s">
        <v>48</v>
      </c>
      <c r="M3283" s="16" t="s">
        <v>26</v>
      </c>
      <c r="N3283" s="16" t="s">
        <v>773</v>
      </c>
      <c r="O3283" s="16" t="s">
        <v>166</v>
      </c>
      <c r="P3283" s="16">
        <v>44105</v>
      </c>
      <c r="Q3283" s="16" t="s">
        <v>40</v>
      </c>
      <c r="R3283" s="16" t="s">
        <v>2902</v>
      </c>
      <c r="S3283" s="16" t="s">
        <v>31</v>
      </c>
      <c r="T3283" s="16" t="s">
        <v>84</v>
      </c>
      <c r="U3283" s="16" t="s">
        <v>2903</v>
      </c>
      <c r="V3283" s="18">
        <v>8.6999999999999993</v>
      </c>
      <c r="W3283" s="16">
        <v>5</v>
      </c>
      <c r="X3283" s="16">
        <v>0.7</v>
      </c>
      <c r="Y3283" s="18">
        <v>-6.38</v>
      </c>
    </row>
    <row r="3284" spans="1:25" x14ac:dyDescent="0.3">
      <c r="A3284" s="13">
        <v>9879</v>
      </c>
      <c r="B3284" s="13" t="s">
        <v>6526</v>
      </c>
      <c r="C3284" s="21">
        <f>1/COUNTIF(B:B,'Store Data - 2017'!$B3284)</f>
        <v>0.33333333333333331</v>
      </c>
      <c r="D3284" s="14">
        <v>42845</v>
      </c>
      <c r="E3284" s="14">
        <v>42846</v>
      </c>
      <c r="F3284" s="22" t="str">
        <f>TEXT('Store Data - 2017'!$D3284,"mmmm")</f>
        <v>April</v>
      </c>
      <c r="G3284" s="22" t="str">
        <f>TEXT('Store Data - 2017'!$D3284,"dddd")</f>
        <v>Thursday</v>
      </c>
      <c r="H3284" s="13" t="s">
        <v>80</v>
      </c>
      <c r="I3284" s="13" t="s">
        <v>6527</v>
      </c>
      <c r="J3284" s="13" t="s">
        <v>6528</v>
      </c>
      <c r="K3284" s="21">
        <f>1/COUNTIF(J:J,'Store Data - 2017'!$J3284)</f>
        <v>0.33333333333333331</v>
      </c>
      <c r="L3284" s="13" t="s">
        <v>48</v>
      </c>
      <c r="M3284" s="13" t="s">
        <v>26</v>
      </c>
      <c r="N3284" s="13" t="s">
        <v>773</v>
      </c>
      <c r="O3284" s="13" t="s">
        <v>166</v>
      </c>
      <c r="P3284" s="13">
        <v>44105</v>
      </c>
      <c r="Q3284" s="13" t="s">
        <v>40</v>
      </c>
      <c r="R3284" s="13" t="s">
        <v>6529</v>
      </c>
      <c r="S3284" s="13" t="s">
        <v>61</v>
      </c>
      <c r="T3284" s="13" t="s">
        <v>62</v>
      </c>
      <c r="U3284" s="13" t="s">
        <v>6530</v>
      </c>
      <c r="V3284" s="15">
        <v>122.38200000000001</v>
      </c>
      <c r="W3284" s="13">
        <v>3</v>
      </c>
      <c r="X3284" s="13">
        <v>0.4</v>
      </c>
      <c r="Y3284" s="15">
        <v>-24.476400000000002</v>
      </c>
    </row>
    <row r="3285" spans="1:25" x14ac:dyDescent="0.3">
      <c r="A3285" s="16">
        <v>9888</v>
      </c>
      <c r="B3285" s="16" t="s">
        <v>6531</v>
      </c>
      <c r="C3285" s="21">
        <f>1/COUNTIF(B:B,'Store Data - 2017'!$B3285)</f>
        <v>1</v>
      </c>
      <c r="D3285" s="17">
        <v>43020</v>
      </c>
      <c r="E3285" s="17">
        <v>43023</v>
      </c>
      <c r="F3285" s="22" t="str">
        <f>TEXT('Store Data - 2017'!$D3285,"mmmm")</f>
        <v>October</v>
      </c>
      <c r="G3285" s="22" t="str">
        <f>TEXT('Store Data - 2017'!$D3285,"dddd")</f>
        <v>Thursday</v>
      </c>
      <c r="H3285" s="16" t="s">
        <v>80</v>
      </c>
      <c r="I3285" s="16" t="s">
        <v>2459</v>
      </c>
      <c r="J3285" s="16" t="s">
        <v>2460</v>
      </c>
      <c r="K3285" s="21">
        <f>1/COUNTIF(J:J,'Store Data - 2017'!$J3285)</f>
        <v>0.1111111111111111</v>
      </c>
      <c r="L3285" s="16" t="s">
        <v>25</v>
      </c>
      <c r="M3285" s="16" t="s">
        <v>26</v>
      </c>
      <c r="N3285" s="16" t="s">
        <v>126</v>
      </c>
      <c r="O3285" s="16" t="s">
        <v>127</v>
      </c>
      <c r="P3285" s="16">
        <v>10024</v>
      </c>
      <c r="Q3285" s="16" t="s">
        <v>40</v>
      </c>
      <c r="R3285" s="16" t="s">
        <v>6206</v>
      </c>
      <c r="S3285" s="16" t="s">
        <v>31</v>
      </c>
      <c r="T3285" s="16" t="s">
        <v>32</v>
      </c>
      <c r="U3285" s="16" t="s">
        <v>6532</v>
      </c>
      <c r="V3285" s="18">
        <v>9.9600000000000009</v>
      </c>
      <c r="W3285" s="16">
        <v>2</v>
      </c>
      <c r="X3285" s="16">
        <v>0</v>
      </c>
      <c r="Y3285" s="18">
        <v>4.6811999999999996</v>
      </c>
    </row>
    <row r="3286" spans="1:25" x14ac:dyDescent="0.3">
      <c r="A3286" s="13">
        <v>9890</v>
      </c>
      <c r="B3286" s="13" t="s">
        <v>6533</v>
      </c>
      <c r="C3286" s="21">
        <f>1/COUNTIF(B:B,'Store Data - 2017'!$B3286)</f>
        <v>1</v>
      </c>
      <c r="D3286" s="14">
        <v>42813</v>
      </c>
      <c r="E3286" s="14">
        <v>42814</v>
      </c>
      <c r="F3286" s="22" t="str">
        <f>TEXT('Store Data - 2017'!$D3286,"mmmm")</f>
        <v>March</v>
      </c>
      <c r="G3286" s="22" t="str">
        <f>TEXT('Store Data - 2017'!$D3286,"dddd")</f>
        <v>Sunday</v>
      </c>
      <c r="H3286" s="13" t="s">
        <v>80</v>
      </c>
      <c r="I3286" s="13" t="s">
        <v>6534</v>
      </c>
      <c r="J3286" s="13" t="s">
        <v>6535</v>
      </c>
      <c r="K3286" s="21">
        <f>1/COUNTIF(J:J,'Store Data - 2017'!$J3286)</f>
        <v>1</v>
      </c>
      <c r="L3286" s="13" t="s">
        <v>57</v>
      </c>
      <c r="M3286" s="13" t="s">
        <v>26</v>
      </c>
      <c r="N3286" s="13" t="s">
        <v>2107</v>
      </c>
      <c r="O3286" s="13" t="s">
        <v>201</v>
      </c>
      <c r="P3286" s="13">
        <v>8701</v>
      </c>
      <c r="Q3286" s="13" t="s">
        <v>40</v>
      </c>
      <c r="R3286" s="13" t="s">
        <v>6536</v>
      </c>
      <c r="S3286" s="13" t="s">
        <v>31</v>
      </c>
      <c r="T3286" s="13" t="s">
        <v>146</v>
      </c>
      <c r="U3286" s="13" t="s">
        <v>6537</v>
      </c>
      <c r="V3286" s="15">
        <v>8.94</v>
      </c>
      <c r="W3286" s="13">
        <v>3</v>
      </c>
      <c r="X3286" s="13">
        <v>0</v>
      </c>
      <c r="Y3286" s="15">
        <v>2.4138000000000002</v>
      </c>
    </row>
    <row r="3287" spans="1:25" x14ac:dyDescent="0.3">
      <c r="A3287" s="16">
        <v>9901</v>
      </c>
      <c r="B3287" s="16" t="s">
        <v>6538</v>
      </c>
      <c r="C3287" s="21">
        <f>1/COUNTIF(B:B,'Store Data - 2017'!$B3287)</f>
        <v>0.33333333333333331</v>
      </c>
      <c r="D3287" s="17">
        <v>42968</v>
      </c>
      <c r="E3287" s="17">
        <v>42972</v>
      </c>
      <c r="F3287" s="22" t="str">
        <f>TEXT('Store Data - 2017'!$D3287,"mmmm")</f>
        <v>August</v>
      </c>
      <c r="G3287" s="22" t="str">
        <f>TEXT('Store Data - 2017'!$D3287,"dddd")</f>
        <v>Monday</v>
      </c>
      <c r="H3287" s="16" t="s">
        <v>22</v>
      </c>
      <c r="I3287" s="16" t="s">
        <v>6539</v>
      </c>
      <c r="J3287" s="16" t="s">
        <v>6540</v>
      </c>
      <c r="K3287" s="21">
        <f>1/COUNTIF(J:J,'Store Data - 2017'!$J3287)</f>
        <v>0.33333333333333331</v>
      </c>
      <c r="L3287" s="16" t="s">
        <v>25</v>
      </c>
      <c r="M3287" s="16" t="s">
        <v>26</v>
      </c>
      <c r="N3287" s="16" t="s">
        <v>1327</v>
      </c>
      <c r="O3287" s="16" t="s">
        <v>639</v>
      </c>
      <c r="P3287" s="16">
        <v>80027</v>
      </c>
      <c r="Q3287" s="16" t="s">
        <v>120</v>
      </c>
      <c r="R3287" s="16" t="s">
        <v>5765</v>
      </c>
      <c r="S3287" s="16" t="s">
        <v>31</v>
      </c>
      <c r="T3287" s="16" t="s">
        <v>70</v>
      </c>
      <c r="U3287" s="16" t="s">
        <v>5766</v>
      </c>
      <c r="V3287" s="18">
        <v>237.096</v>
      </c>
      <c r="W3287" s="16">
        <v>3</v>
      </c>
      <c r="X3287" s="16">
        <v>0.2</v>
      </c>
      <c r="Y3287" s="18">
        <v>20.745899999999999</v>
      </c>
    </row>
    <row r="3288" spans="1:25" x14ac:dyDescent="0.3">
      <c r="A3288" s="13">
        <v>9902</v>
      </c>
      <c r="B3288" s="13" t="s">
        <v>6538</v>
      </c>
      <c r="C3288" s="21">
        <f>1/COUNTIF(B:B,'Store Data - 2017'!$B3288)</f>
        <v>0.33333333333333331</v>
      </c>
      <c r="D3288" s="14">
        <v>42968</v>
      </c>
      <c r="E3288" s="14">
        <v>42972</v>
      </c>
      <c r="F3288" s="22" t="str">
        <f>TEXT('Store Data - 2017'!$D3288,"mmmm")</f>
        <v>August</v>
      </c>
      <c r="G3288" s="22" t="str">
        <f>TEXT('Store Data - 2017'!$D3288,"dddd")</f>
        <v>Monday</v>
      </c>
      <c r="H3288" s="13" t="s">
        <v>22</v>
      </c>
      <c r="I3288" s="13" t="s">
        <v>6539</v>
      </c>
      <c r="J3288" s="13" t="s">
        <v>6540</v>
      </c>
      <c r="K3288" s="21">
        <f>1/COUNTIF(J:J,'Store Data - 2017'!$J3288)</f>
        <v>0.33333333333333331</v>
      </c>
      <c r="L3288" s="13" t="s">
        <v>25</v>
      </c>
      <c r="M3288" s="13" t="s">
        <v>26</v>
      </c>
      <c r="N3288" s="13" t="s">
        <v>1327</v>
      </c>
      <c r="O3288" s="13" t="s">
        <v>639</v>
      </c>
      <c r="P3288" s="13">
        <v>80027</v>
      </c>
      <c r="Q3288" s="13" t="s">
        <v>120</v>
      </c>
      <c r="R3288" s="13" t="s">
        <v>1952</v>
      </c>
      <c r="S3288" s="13" t="s">
        <v>42</v>
      </c>
      <c r="T3288" s="13" t="s">
        <v>87</v>
      </c>
      <c r="U3288" s="13" t="s">
        <v>1953</v>
      </c>
      <c r="V3288" s="15">
        <v>22.751999999999999</v>
      </c>
      <c r="W3288" s="13">
        <v>3</v>
      </c>
      <c r="X3288" s="13">
        <v>0.2</v>
      </c>
      <c r="Y3288" s="15">
        <v>7.11</v>
      </c>
    </row>
    <row r="3289" spans="1:25" x14ac:dyDescent="0.3">
      <c r="A3289" s="16">
        <v>9903</v>
      </c>
      <c r="B3289" s="16" t="s">
        <v>6538</v>
      </c>
      <c r="C3289" s="21">
        <f>1/COUNTIF(B:B,'Store Data - 2017'!$B3289)</f>
        <v>0.33333333333333331</v>
      </c>
      <c r="D3289" s="17">
        <v>42968</v>
      </c>
      <c r="E3289" s="17">
        <v>42972</v>
      </c>
      <c r="F3289" s="22" t="str">
        <f>TEXT('Store Data - 2017'!$D3289,"mmmm")</f>
        <v>August</v>
      </c>
      <c r="G3289" s="22" t="str">
        <f>TEXT('Store Data - 2017'!$D3289,"dddd")</f>
        <v>Monday</v>
      </c>
      <c r="H3289" s="16" t="s">
        <v>22</v>
      </c>
      <c r="I3289" s="16" t="s">
        <v>6539</v>
      </c>
      <c r="J3289" s="16" t="s">
        <v>6540</v>
      </c>
      <c r="K3289" s="21">
        <f>1/COUNTIF(J:J,'Store Data - 2017'!$J3289)</f>
        <v>0.33333333333333331</v>
      </c>
      <c r="L3289" s="16" t="s">
        <v>25</v>
      </c>
      <c r="M3289" s="16" t="s">
        <v>26</v>
      </c>
      <c r="N3289" s="16" t="s">
        <v>1327</v>
      </c>
      <c r="O3289" s="16" t="s">
        <v>639</v>
      </c>
      <c r="P3289" s="16">
        <v>80027</v>
      </c>
      <c r="Q3289" s="16" t="s">
        <v>120</v>
      </c>
      <c r="R3289" s="16" t="s">
        <v>6541</v>
      </c>
      <c r="S3289" s="16" t="s">
        <v>31</v>
      </c>
      <c r="T3289" s="16" t="s">
        <v>32</v>
      </c>
      <c r="U3289" s="16" t="s">
        <v>6542</v>
      </c>
      <c r="V3289" s="18">
        <v>6.6719999999999997</v>
      </c>
      <c r="W3289" s="16">
        <v>1</v>
      </c>
      <c r="X3289" s="16">
        <v>0.2</v>
      </c>
      <c r="Y3289" s="18">
        <v>2.085</v>
      </c>
    </row>
    <row r="3290" spans="1:25" x14ac:dyDescent="0.3">
      <c r="A3290" s="13">
        <v>9915</v>
      </c>
      <c r="B3290" s="13" t="s">
        <v>6543</v>
      </c>
      <c r="C3290" s="21">
        <f>1/COUNTIF(B:B,'Store Data - 2017'!$B3290)</f>
        <v>0.25</v>
      </c>
      <c r="D3290" s="14">
        <v>42764</v>
      </c>
      <c r="E3290" s="14">
        <v>42766</v>
      </c>
      <c r="F3290" s="22" t="str">
        <f>TEXT('Store Data - 2017'!$D3290,"mmmm")</f>
        <v>January</v>
      </c>
      <c r="G3290" s="22" t="str">
        <f>TEXT('Store Data - 2017'!$D3290,"dddd")</f>
        <v>Sunday</v>
      </c>
      <c r="H3290" s="13" t="s">
        <v>35</v>
      </c>
      <c r="I3290" s="13" t="s">
        <v>2423</v>
      </c>
      <c r="J3290" s="13" t="s">
        <v>2424</v>
      </c>
      <c r="K3290" s="21">
        <f>1/COUNTIF(J:J,'Store Data - 2017'!$J3290)</f>
        <v>0.14285714285714285</v>
      </c>
      <c r="L3290" s="13" t="s">
        <v>25</v>
      </c>
      <c r="M3290" s="13" t="s">
        <v>26</v>
      </c>
      <c r="N3290" s="13" t="s">
        <v>4058</v>
      </c>
      <c r="O3290" s="13" t="s">
        <v>851</v>
      </c>
      <c r="P3290" s="13">
        <v>52302</v>
      </c>
      <c r="Q3290" s="13" t="s">
        <v>51</v>
      </c>
      <c r="R3290" s="13" t="s">
        <v>5365</v>
      </c>
      <c r="S3290" s="13" t="s">
        <v>31</v>
      </c>
      <c r="T3290" s="13" t="s">
        <v>32</v>
      </c>
      <c r="U3290" s="13" t="s">
        <v>5366</v>
      </c>
      <c r="V3290" s="15">
        <v>12.96</v>
      </c>
      <c r="W3290" s="13">
        <v>2</v>
      </c>
      <c r="X3290" s="13">
        <v>0</v>
      </c>
      <c r="Y3290" s="15">
        <v>6.2207999999999997</v>
      </c>
    </row>
    <row r="3291" spans="1:25" x14ac:dyDescent="0.3">
      <c r="A3291" s="16">
        <v>9916</v>
      </c>
      <c r="B3291" s="16" t="s">
        <v>6543</v>
      </c>
      <c r="C3291" s="21">
        <f>1/COUNTIF(B:B,'Store Data - 2017'!$B3291)</f>
        <v>0.25</v>
      </c>
      <c r="D3291" s="17">
        <v>42764</v>
      </c>
      <c r="E3291" s="17">
        <v>42766</v>
      </c>
      <c r="F3291" s="22" t="str">
        <f>TEXT('Store Data - 2017'!$D3291,"mmmm")</f>
        <v>January</v>
      </c>
      <c r="G3291" s="22" t="str">
        <f>TEXT('Store Data - 2017'!$D3291,"dddd")</f>
        <v>Sunday</v>
      </c>
      <c r="H3291" s="16" t="s">
        <v>35</v>
      </c>
      <c r="I3291" s="16" t="s">
        <v>2423</v>
      </c>
      <c r="J3291" s="16" t="s">
        <v>2424</v>
      </c>
      <c r="K3291" s="21">
        <f>1/COUNTIF(J:J,'Store Data - 2017'!$J3291)</f>
        <v>0.14285714285714285</v>
      </c>
      <c r="L3291" s="16" t="s">
        <v>25</v>
      </c>
      <c r="M3291" s="16" t="s">
        <v>26</v>
      </c>
      <c r="N3291" s="16" t="s">
        <v>4058</v>
      </c>
      <c r="O3291" s="16" t="s">
        <v>851</v>
      </c>
      <c r="P3291" s="16">
        <v>52302</v>
      </c>
      <c r="Q3291" s="16" t="s">
        <v>51</v>
      </c>
      <c r="R3291" s="16" t="s">
        <v>4472</v>
      </c>
      <c r="S3291" s="16" t="s">
        <v>31</v>
      </c>
      <c r="T3291" s="16" t="s">
        <v>32</v>
      </c>
      <c r="U3291" s="16" t="s">
        <v>4473</v>
      </c>
      <c r="V3291" s="18">
        <v>94.85</v>
      </c>
      <c r="W3291" s="16">
        <v>5</v>
      </c>
      <c r="X3291" s="16">
        <v>0</v>
      </c>
      <c r="Y3291" s="18">
        <v>45.527999999999999</v>
      </c>
    </row>
    <row r="3292" spans="1:25" x14ac:dyDescent="0.3">
      <c r="A3292" s="13">
        <v>9917</v>
      </c>
      <c r="B3292" s="13" t="s">
        <v>6543</v>
      </c>
      <c r="C3292" s="21">
        <f>1/COUNTIF(B:B,'Store Data - 2017'!$B3292)</f>
        <v>0.25</v>
      </c>
      <c r="D3292" s="14">
        <v>42764</v>
      </c>
      <c r="E3292" s="14">
        <v>42766</v>
      </c>
      <c r="F3292" s="22" t="str">
        <f>TEXT('Store Data - 2017'!$D3292,"mmmm")</f>
        <v>January</v>
      </c>
      <c r="G3292" s="22" t="str">
        <f>TEXT('Store Data - 2017'!$D3292,"dddd")</f>
        <v>Sunday</v>
      </c>
      <c r="H3292" s="13" t="s">
        <v>35</v>
      </c>
      <c r="I3292" s="13" t="s">
        <v>2423</v>
      </c>
      <c r="J3292" s="13" t="s">
        <v>2424</v>
      </c>
      <c r="K3292" s="21">
        <f>1/COUNTIF(J:J,'Store Data - 2017'!$J3292)</f>
        <v>0.14285714285714285</v>
      </c>
      <c r="L3292" s="13" t="s">
        <v>25</v>
      </c>
      <c r="M3292" s="13" t="s">
        <v>26</v>
      </c>
      <c r="N3292" s="13" t="s">
        <v>4058</v>
      </c>
      <c r="O3292" s="13" t="s">
        <v>851</v>
      </c>
      <c r="P3292" s="13">
        <v>52302</v>
      </c>
      <c r="Q3292" s="13" t="s">
        <v>51</v>
      </c>
      <c r="R3292" s="13" t="s">
        <v>4683</v>
      </c>
      <c r="S3292" s="13" t="s">
        <v>31</v>
      </c>
      <c r="T3292" s="13" t="s">
        <v>70</v>
      </c>
      <c r="U3292" s="13" t="s">
        <v>4684</v>
      </c>
      <c r="V3292" s="15">
        <v>13.48</v>
      </c>
      <c r="W3292" s="13">
        <v>1</v>
      </c>
      <c r="X3292" s="13">
        <v>0</v>
      </c>
      <c r="Y3292" s="15">
        <v>3.5047999999999999</v>
      </c>
    </row>
    <row r="3293" spans="1:25" x14ac:dyDescent="0.3">
      <c r="A3293" s="16">
        <v>9918</v>
      </c>
      <c r="B3293" s="16" t="s">
        <v>6543</v>
      </c>
      <c r="C3293" s="21">
        <f>1/COUNTIF(B:B,'Store Data - 2017'!$B3293)</f>
        <v>0.25</v>
      </c>
      <c r="D3293" s="17">
        <v>42764</v>
      </c>
      <c r="E3293" s="17">
        <v>42766</v>
      </c>
      <c r="F3293" s="22" t="str">
        <f>TEXT('Store Data - 2017'!$D3293,"mmmm")</f>
        <v>January</v>
      </c>
      <c r="G3293" s="22" t="str">
        <f>TEXT('Store Data - 2017'!$D3293,"dddd")</f>
        <v>Sunday</v>
      </c>
      <c r="H3293" s="16" t="s">
        <v>35</v>
      </c>
      <c r="I3293" s="16" t="s">
        <v>2423</v>
      </c>
      <c r="J3293" s="16" t="s">
        <v>2424</v>
      </c>
      <c r="K3293" s="21">
        <f>1/COUNTIF(J:J,'Store Data - 2017'!$J3293)</f>
        <v>0.14285714285714285</v>
      </c>
      <c r="L3293" s="16" t="s">
        <v>25</v>
      </c>
      <c r="M3293" s="16" t="s">
        <v>26</v>
      </c>
      <c r="N3293" s="16" t="s">
        <v>4058</v>
      </c>
      <c r="O3293" s="16" t="s">
        <v>851</v>
      </c>
      <c r="P3293" s="16">
        <v>52302</v>
      </c>
      <c r="Q3293" s="16" t="s">
        <v>51</v>
      </c>
      <c r="R3293" s="16" t="s">
        <v>663</v>
      </c>
      <c r="S3293" s="16" t="s">
        <v>42</v>
      </c>
      <c r="T3293" s="16" t="s">
        <v>87</v>
      </c>
      <c r="U3293" s="16" t="s">
        <v>664</v>
      </c>
      <c r="V3293" s="18">
        <v>14.91</v>
      </c>
      <c r="W3293" s="16">
        <v>3</v>
      </c>
      <c r="X3293" s="16">
        <v>0</v>
      </c>
      <c r="Y3293" s="18">
        <v>4.6220999999999997</v>
      </c>
    </row>
    <row r="3294" spans="1:25" x14ac:dyDescent="0.3">
      <c r="A3294" s="13">
        <v>9923</v>
      </c>
      <c r="B3294" s="13" t="s">
        <v>6544</v>
      </c>
      <c r="C3294" s="21">
        <f>1/COUNTIF(B:B,'Store Data - 2017'!$B3294)</f>
        <v>1</v>
      </c>
      <c r="D3294" s="14">
        <v>42861</v>
      </c>
      <c r="E3294" s="14">
        <v>42865</v>
      </c>
      <c r="F3294" s="22" t="str">
        <f>TEXT('Store Data - 2017'!$D3294,"mmmm")</f>
        <v>May</v>
      </c>
      <c r="G3294" s="22" t="str">
        <f>TEXT('Store Data - 2017'!$D3294,"dddd")</f>
        <v>Saturday</v>
      </c>
      <c r="H3294" s="13" t="s">
        <v>22</v>
      </c>
      <c r="I3294" s="13" t="s">
        <v>1622</v>
      </c>
      <c r="J3294" s="13" t="s">
        <v>1623</v>
      </c>
      <c r="K3294" s="21">
        <f>1/COUNTIF(J:J,'Store Data - 2017'!$J3294)</f>
        <v>0.2</v>
      </c>
      <c r="L3294" s="13" t="s">
        <v>25</v>
      </c>
      <c r="M3294" s="13" t="s">
        <v>26</v>
      </c>
      <c r="N3294" s="13" t="s">
        <v>94</v>
      </c>
      <c r="O3294" s="13" t="s">
        <v>59</v>
      </c>
      <c r="P3294" s="13">
        <v>60653</v>
      </c>
      <c r="Q3294" s="13" t="s">
        <v>51</v>
      </c>
      <c r="R3294" s="13" t="s">
        <v>3333</v>
      </c>
      <c r="S3294" s="13" t="s">
        <v>61</v>
      </c>
      <c r="T3294" s="13" t="s">
        <v>110</v>
      </c>
      <c r="U3294" s="13" t="s">
        <v>3334</v>
      </c>
      <c r="V3294" s="15">
        <v>191.96799999999999</v>
      </c>
      <c r="W3294" s="13">
        <v>4</v>
      </c>
      <c r="X3294" s="13">
        <v>0.2</v>
      </c>
      <c r="Y3294" s="15">
        <v>28.795200000000001</v>
      </c>
    </row>
    <row r="3295" spans="1:25" x14ac:dyDescent="0.3">
      <c r="A3295" s="16">
        <v>9937</v>
      </c>
      <c r="B3295" s="16" t="s">
        <v>6545</v>
      </c>
      <c r="C3295" s="21">
        <f>1/COUNTIF(B:B,'Store Data - 2017'!$B3295)</f>
        <v>1</v>
      </c>
      <c r="D3295" s="17">
        <v>42910</v>
      </c>
      <c r="E3295" s="17">
        <v>42914</v>
      </c>
      <c r="F3295" s="22" t="str">
        <f>TEXT('Store Data - 2017'!$D3295,"mmmm")</f>
        <v>June</v>
      </c>
      <c r="G3295" s="22" t="str">
        <f>TEXT('Store Data - 2017'!$D3295,"dddd")</f>
        <v>Saturday</v>
      </c>
      <c r="H3295" s="16" t="s">
        <v>22</v>
      </c>
      <c r="I3295" s="16" t="s">
        <v>4295</v>
      </c>
      <c r="J3295" s="16" t="s">
        <v>4296</v>
      </c>
      <c r="K3295" s="21">
        <f>1/COUNTIF(J:J,'Store Data - 2017'!$J3295)</f>
        <v>0.33333333333333331</v>
      </c>
      <c r="L3295" s="16" t="s">
        <v>25</v>
      </c>
      <c r="M3295" s="16" t="s">
        <v>26</v>
      </c>
      <c r="N3295" s="16" t="s">
        <v>4848</v>
      </c>
      <c r="O3295" s="16" t="s">
        <v>396</v>
      </c>
      <c r="P3295" s="16">
        <v>2920</v>
      </c>
      <c r="Q3295" s="16" t="s">
        <v>40</v>
      </c>
      <c r="R3295" s="16" t="s">
        <v>2217</v>
      </c>
      <c r="S3295" s="16" t="s">
        <v>31</v>
      </c>
      <c r="T3295" s="16" t="s">
        <v>84</v>
      </c>
      <c r="U3295" s="16" t="s">
        <v>2218</v>
      </c>
      <c r="V3295" s="18">
        <v>102.93</v>
      </c>
      <c r="W3295" s="16">
        <v>3</v>
      </c>
      <c r="X3295" s="16">
        <v>0</v>
      </c>
      <c r="Y3295" s="18">
        <v>48.377099999999999</v>
      </c>
    </row>
    <row r="3296" spans="1:25" x14ac:dyDescent="0.3">
      <c r="A3296" s="13">
        <v>9942</v>
      </c>
      <c r="B3296" s="13" t="s">
        <v>6546</v>
      </c>
      <c r="C3296" s="21">
        <f>1/COUNTIF(B:B,'Store Data - 2017'!$B3296)</f>
        <v>1</v>
      </c>
      <c r="D3296" s="14">
        <v>43063</v>
      </c>
      <c r="E3296" s="14">
        <v>43069</v>
      </c>
      <c r="F3296" s="22" t="str">
        <f>TEXT('Store Data - 2017'!$D3296,"mmmm")</f>
        <v>November</v>
      </c>
      <c r="G3296" s="22" t="str">
        <f>TEXT('Store Data - 2017'!$D3296,"dddd")</f>
        <v>Friday</v>
      </c>
      <c r="H3296" s="13" t="s">
        <v>22</v>
      </c>
      <c r="I3296" s="13" t="s">
        <v>693</v>
      </c>
      <c r="J3296" s="13" t="s">
        <v>694</v>
      </c>
      <c r="K3296" s="21">
        <f>1/COUNTIF(J:J,'Store Data - 2017'!$J3296)</f>
        <v>0.05</v>
      </c>
      <c r="L3296" s="13" t="s">
        <v>25</v>
      </c>
      <c r="M3296" s="13" t="s">
        <v>26</v>
      </c>
      <c r="N3296" s="13" t="s">
        <v>133</v>
      </c>
      <c r="O3296" s="13" t="s">
        <v>134</v>
      </c>
      <c r="P3296" s="13">
        <v>94122</v>
      </c>
      <c r="Q3296" s="13" t="s">
        <v>120</v>
      </c>
      <c r="R3296" s="13" t="s">
        <v>1021</v>
      </c>
      <c r="S3296" s="13" t="s">
        <v>61</v>
      </c>
      <c r="T3296" s="13" t="s">
        <v>110</v>
      </c>
      <c r="U3296" s="13" t="s">
        <v>1022</v>
      </c>
      <c r="V3296" s="15">
        <v>223.58</v>
      </c>
      <c r="W3296" s="13">
        <v>14</v>
      </c>
      <c r="X3296" s="13">
        <v>0</v>
      </c>
      <c r="Y3296" s="15">
        <v>87.196200000000005</v>
      </c>
    </row>
    <row r="3297" spans="1:25" x14ac:dyDescent="0.3">
      <c r="A3297" s="16">
        <v>9948</v>
      </c>
      <c r="B3297" s="16" t="s">
        <v>6547</v>
      </c>
      <c r="C3297" s="21">
        <f>1/COUNTIF(B:B,'Store Data - 2017'!$B3297)</f>
        <v>0.2</v>
      </c>
      <c r="D3297" s="17">
        <v>42887</v>
      </c>
      <c r="E3297" s="17">
        <v>42889</v>
      </c>
      <c r="F3297" s="22" t="str">
        <f>TEXT('Store Data - 2017'!$D3297,"mmmm")</f>
        <v>June</v>
      </c>
      <c r="G3297" s="22" t="str">
        <f>TEXT('Store Data - 2017'!$D3297,"dddd")</f>
        <v>Thursday</v>
      </c>
      <c r="H3297" s="16" t="s">
        <v>35</v>
      </c>
      <c r="I3297" s="16" t="s">
        <v>874</v>
      </c>
      <c r="J3297" s="16" t="s">
        <v>875</v>
      </c>
      <c r="K3297" s="21">
        <f>1/COUNTIF(J:J,'Store Data - 2017'!$J3297)</f>
        <v>7.6923076923076927E-2</v>
      </c>
      <c r="L3297" s="16" t="s">
        <v>57</v>
      </c>
      <c r="M3297" s="16" t="s">
        <v>26</v>
      </c>
      <c r="N3297" s="16" t="s">
        <v>1761</v>
      </c>
      <c r="O3297" s="16" t="s">
        <v>496</v>
      </c>
      <c r="P3297" s="16">
        <v>46203</v>
      </c>
      <c r="Q3297" s="16" t="s">
        <v>51</v>
      </c>
      <c r="R3297" s="16" t="s">
        <v>6548</v>
      </c>
      <c r="S3297" s="16" t="s">
        <v>42</v>
      </c>
      <c r="T3297" s="16" t="s">
        <v>43</v>
      </c>
      <c r="U3297" s="16" t="s">
        <v>6549</v>
      </c>
      <c r="V3297" s="18">
        <v>1925.88</v>
      </c>
      <c r="W3297" s="16">
        <v>6</v>
      </c>
      <c r="X3297" s="16">
        <v>0</v>
      </c>
      <c r="Y3297" s="18">
        <v>539.24639999999999</v>
      </c>
    </row>
    <row r="3298" spans="1:25" x14ac:dyDescent="0.3">
      <c r="A3298" s="13">
        <v>9949</v>
      </c>
      <c r="B3298" s="13" t="s">
        <v>6547</v>
      </c>
      <c r="C3298" s="21">
        <f>1/COUNTIF(B:B,'Store Data - 2017'!$B3298)</f>
        <v>0.2</v>
      </c>
      <c r="D3298" s="14">
        <v>42887</v>
      </c>
      <c r="E3298" s="14">
        <v>42889</v>
      </c>
      <c r="F3298" s="22" t="str">
        <f>TEXT('Store Data - 2017'!$D3298,"mmmm")</f>
        <v>June</v>
      </c>
      <c r="G3298" s="22" t="str">
        <f>TEXT('Store Data - 2017'!$D3298,"dddd")</f>
        <v>Thursday</v>
      </c>
      <c r="H3298" s="13" t="s">
        <v>35</v>
      </c>
      <c r="I3298" s="13" t="s">
        <v>874</v>
      </c>
      <c r="J3298" s="13" t="s">
        <v>875</v>
      </c>
      <c r="K3298" s="21">
        <f>1/COUNTIF(J:J,'Store Data - 2017'!$J3298)</f>
        <v>7.6923076923076927E-2</v>
      </c>
      <c r="L3298" s="13" t="s">
        <v>57</v>
      </c>
      <c r="M3298" s="13" t="s">
        <v>26</v>
      </c>
      <c r="N3298" s="13" t="s">
        <v>1761</v>
      </c>
      <c r="O3298" s="13" t="s">
        <v>496</v>
      </c>
      <c r="P3298" s="13">
        <v>46203</v>
      </c>
      <c r="Q3298" s="13" t="s">
        <v>51</v>
      </c>
      <c r="R3298" s="13" t="s">
        <v>2729</v>
      </c>
      <c r="S3298" s="13" t="s">
        <v>31</v>
      </c>
      <c r="T3298" s="13" t="s">
        <v>190</v>
      </c>
      <c r="U3298" s="13" t="s">
        <v>2730</v>
      </c>
      <c r="V3298" s="15">
        <v>2405.1999999999998</v>
      </c>
      <c r="W3298" s="13">
        <v>8</v>
      </c>
      <c r="X3298" s="13">
        <v>0</v>
      </c>
      <c r="Y3298" s="15">
        <v>793.71600000000001</v>
      </c>
    </row>
    <row r="3299" spans="1:25" x14ac:dyDescent="0.3">
      <c r="A3299" s="16">
        <v>9950</v>
      </c>
      <c r="B3299" s="16" t="s">
        <v>6547</v>
      </c>
      <c r="C3299" s="21">
        <f>1/COUNTIF(B:B,'Store Data - 2017'!$B3299)</f>
        <v>0.2</v>
      </c>
      <c r="D3299" s="17">
        <v>42887</v>
      </c>
      <c r="E3299" s="17">
        <v>42889</v>
      </c>
      <c r="F3299" s="22" t="str">
        <f>TEXT('Store Data - 2017'!$D3299,"mmmm")</f>
        <v>June</v>
      </c>
      <c r="G3299" s="22" t="str">
        <f>TEXT('Store Data - 2017'!$D3299,"dddd")</f>
        <v>Thursday</v>
      </c>
      <c r="H3299" s="16" t="s">
        <v>35</v>
      </c>
      <c r="I3299" s="16" t="s">
        <v>874</v>
      </c>
      <c r="J3299" s="16" t="s">
        <v>875</v>
      </c>
      <c r="K3299" s="21">
        <f>1/COUNTIF(J:J,'Store Data - 2017'!$J3299)</f>
        <v>7.6923076923076927E-2</v>
      </c>
      <c r="L3299" s="16" t="s">
        <v>57</v>
      </c>
      <c r="M3299" s="16" t="s">
        <v>26</v>
      </c>
      <c r="N3299" s="16" t="s">
        <v>1761</v>
      </c>
      <c r="O3299" s="16" t="s">
        <v>496</v>
      </c>
      <c r="P3299" s="16">
        <v>46203</v>
      </c>
      <c r="Q3299" s="16" t="s">
        <v>51</v>
      </c>
      <c r="R3299" s="16" t="s">
        <v>3096</v>
      </c>
      <c r="S3299" s="16" t="s">
        <v>61</v>
      </c>
      <c r="T3299" s="16" t="s">
        <v>110</v>
      </c>
      <c r="U3299" s="16" t="s">
        <v>3097</v>
      </c>
      <c r="V3299" s="18">
        <v>83.97</v>
      </c>
      <c r="W3299" s="16">
        <v>3</v>
      </c>
      <c r="X3299" s="16">
        <v>0</v>
      </c>
      <c r="Y3299" s="18">
        <v>15.9543</v>
      </c>
    </row>
    <row r="3300" spans="1:25" x14ac:dyDescent="0.3">
      <c r="A3300" s="13">
        <v>9951</v>
      </c>
      <c r="B3300" s="13" t="s">
        <v>6547</v>
      </c>
      <c r="C3300" s="21">
        <f>1/COUNTIF(B:B,'Store Data - 2017'!$B3300)</f>
        <v>0.2</v>
      </c>
      <c r="D3300" s="14">
        <v>42887</v>
      </c>
      <c r="E3300" s="14">
        <v>42889</v>
      </c>
      <c r="F3300" s="22" t="str">
        <f>TEXT('Store Data - 2017'!$D3300,"mmmm")</f>
        <v>June</v>
      </c>
      <c r="G3300" s="22" t="str">
        <f>TEXT('Store Data - 2017'!$D3300,"dddd")</f>
        <v>Thursday</v>
      </c>
      <c r="H3300" s="13" t="s">
        <v>35</v>
      </c>
      <c r="I3300" s="13" t="s">
        <v>874</v>
      </c>
      <c r="J3300" s="13" t="s">
        <v>875</v>
      </c>
      <c r="K3300" s="21">
        <f>1/COUNTIF(J:J,'Store Data - 2017'!$J3300)</f>
        <v>7.6923076923076927E-2</v>
      </c>
      <c r="L3300" s="13" t="s">
        <v>57</v>
      </c>
      <c r="M3300" s="13" t="s">
        <v>26</v>
      </c>
      <c r="N3300" s="13" t="s">
        <v>1761</v>
      </c>
      <c r="O3300" s="13" t="s">
        <v>496</v>
      </c>
      <c r="P3300" s="13">
        <v>46203</v>
      </c>
      <c r="Q3300" s="13" t="s">
        <v>51</v>
      </c>
      <c r="R3300" s="13" t="s">
        <v>3356</v>
      </c>
      <c r="S3300" s="13" t="s">
        <v>61</v>
      </c>
      <c r="T3300" s="13" t="s">
        <v>110</v>
      </c>
      <c r="U3300" s="13" t="s">
        <v>3357</v>
      </c>
      <c r="V3300" s="15">
        <v>39.89</v>
      </c>
      <c r="W3300" s="13">
        <v>1</v>
      </c>
      <c r="X3300" s="13">
        <v>0</v>
      </c>
      <c r="Y3300" s="15">
        <v>14.7593</v>
      </c>
    </row>
    <row r="3301" spans="1:25" x14ac:dyDescent="0.3">
      <c r="A3301" s="16">
        <v>9952</v>
      </c>
      <c r="B3301" s="16" t="s">
        <v>6547</v>
      </c>
      <c r="C3301" s="21">
        <f>1/COUNTIF(B:B,'Store Data - 2017'!$B3301)</f>
        <v>0.2</v>
      </c>
      <c r="D3301" s="17">
        <v>42887</v>
      </c>
      <c r="E3301" s="17">
        <v>42889</v>
      </c>
      <c r="F3301" s="22" t="str">
        <f>TEXT('Store Data - 2017'!$D3301,"mmmm")</f>
        <v>June</v>
      </c>
      <c r="G3301" s="22" t="str">
        <f>TEXT('Store Data - 2017'!$D3301,"dddd")</f>
        <v>Thursday</v>
      </c>
      <c r="H3301" s="16" t="s">
        <v>35</v>
      </c>
      <c r="I3301" s="16" t="s">
        <v>874</v>
      </c>
      <c r="J3301" s="16" t="s">
        <v>875</v>
      </c>
      <c r="K3301" s="21">
        <f>1/COUNTIF(J:J,'Store Data - 2017'!$J3301)</f>
        <v>7.6923076923076927E-2</v>
      </c>
      <c r="L3301" s="16" t="s">
        <v>57</v>
      </c>
      <c r="M3301" s="16" t="s">
        <v>26</v>
      </c>
      <c r="N3301" s="16" t="s">
        <v>1761</v>
      </c>
      <c r="O3301" s="16" t="s">
        <v>496</v>
      </c>
      <c r="P3301" s="16">
        <v>46203</v>
      </c>
      <c r="Q3301" s="16" t="s">
        <v>51</v>
      </c>
      <c r="R3301" s="16" t="s">
        <v>1728</v>
      </c>
      <c r="S3301" s="16" t="s">
        <v>31</v>
      </c>
      <c r="T3301" s="16" t="s">
        <v>84</v>
      </c>
      <c r="U3301" s="16" t="s">
        <v>1729</v>
      </c>
      <c r="V3301" s="18">
        <v>17.38</v>
      </c>
      <c r="W3301" s="16">
        <v>2</v>
      </c>
      <c r="X3301" s="16">
        <v>0</v>
      </c>
      <c r="Y3301" s="18">
        <v>8.69</v>
      </c>
    </row>
    <row r="3302" spans="1:25" x14ac:dyDescent="0.3">
      <c r="A3302" s="13">
        <v>9960</v>
      </c>
      <c r="B3302" s="13" t="s">
        <v>6550</v>
      </c>
      <c r="C3302" s="21">
        <f>1/COUNTIF(B:B,'Store Data - 2017'!$B3302)</f>
        <v>1</v>
      </c>
      <c r="D3302" s="14">
        <v>43014</v>
      </c>
      <c r="E3302" s="14">
        <v>43019</v>
      </c>
      <c r="F3302" s="22" t="str">
        <f>TEXT('Store Data - 2017'!$D3302,"mmmm")</f>
        <v>October</v>
      </c>
      <c r="G3302" s="22" t="str">
        <f>TEXT('Store Data - 2017'!$D3302,"dddd")</f>
        <v>Friday</v>
      </c>
      <c r="H3302" s="13" t="s">
        <v>22</v>
      </c>
      <c r="I3302" s="13" t="s">
        <v>3464</v>
      </c>
      <c r="J3302" s="13" t="s">
        <v>3465</v>
      </c>
      <c r="K3302" s="21">
        <f>1/COUNTIF(J:J,'Store Data - 2017'!$J3302)</f>
        <v>0.5</v>
      </c>
      <c r="L3302" s="13" t="s">
        <v>25</v>
      </c>
      <c r="M3302" s="13" t="s">
        <v>26</v>
      </c>
      <c r="N3302" s="13" t="s">
        <v>4407</v>
      </c>
      <c r="O3302" s="13" t="s">
        <v>157</v>
      </c>
      <c r="P3302" s="13">
        <v>85224</v>
      </c>
      <c r="Q3302" s="13" t="s">
        <v>120</v>
      </c>
      <c r="R3302" s="13" t="s">
        <v>5718</v>
      </c>
      <c r="S3302" s="13" t="s">
        <v>31</v>
      </c>
      <c r="T3302" s="13" t="s">
        <v>146</v>
      </c>
      <c r="U3302" s="13" t="s">
        <v>5719</v>
      </c>
      <c r="V3302" s="15">
        <v>9.3439999999999994</v>
      </c>
      <c r="W3302" s="13">
        <v>2</v>
      </c>
      <c r="X3302" s="13">
        <v>0.2</v>
      </c>
      <c r="Y3302" s="15">
        <v>1.8688</v>
      </c>
    </row>
    <row r="3303" spans="1:25" x14ac:dyDescent="0.3">
      <c r="A3303" s="16">
        <v>9961</v>
      </c>
      <c r="B3303" s="16" t="s">
        <v>6551</v>
      </c>
      <c r="C3303" s="21">
        <f>1/COUNTIF(B:B,'Store Data - 2017'!$B3303)</f>
        <v>1</v>
      </c>
      <c r="D3303" s="17">
        <v>42994</v>
      </c>
      <c r="E3303" s="17">
        <v>42996</v>
      </c>
      <c r="F3303" s="22" t="str">
        <f>TEXT('Store Data - 2017'!$D3303,"mmmm")</f>
        <v>September</v>
      </c>
      <c r="G3303" s="22" t="str">
        <f>TEXT('Store Data - 2017'!$D3303,"dddd")</f>
        <v>Saturday</v>
      </c>
      <c r="H3303" s="16" t="s">
        <v>35</v>
      </c>
      <c r="I3303" s="16" t="s">
        <v>2653</v>
      </c>
      <c r="J3303" s="16" t="s">
        <v>2654</v>
      </c>
      <c r="K3303" s="21">
        <f>1/COUNTIF(J:J,'Store Data - 2017'!$J3303)</f>
        <v>0.33333333333333331</v>
      </c>
      <c r="L3303" s="16" t="s">
        <v>48</v>
      </c>
      <c r="M3303" s="16" t="s">
        <v>26</v>
      </c>
      <c r="N3303" s="16" t="s">
        <v>911</v>
      </c>
      <c r="O3303" s="16" t="s">
        <v>446</v>
      </c>
      <c r="P3303" s="16">
        <v>41042</v>
      </c>
      <c r="Q3303" s="16" t="s">
        <v>29</v>
      </c>
      <c r="R3303" s="16" t="s">
        <v>3347</v>
      </c>
      <c r="S3303" s="16" t="s">
        <v>61</v>
      </c>
      <c r="T3303" s="16" t="s">
        <v>110</v>
      </c>
      <c r="U3303" s="16" t="s">
        <v>3348</v>
      </c>
      <c r="V3303" s="18">
        <v>18</v>
      </c>
      <c r="W3303" s="16">
        <v>1</v>
      </c>
      <c r="X3303" s="16">
        <v>0</v>
      </c>
      <c r="Y3303" s="18">
        <v>3.24</v>
      </c>
    </row>
    <row r="3304" spans="1:25" x14ac:dyDescent="0.3">
      <c r="A3304" s="13">
        <v>9968</v>
      </c>
      <c r="B3304" s="13" t="s">
        <v>6552</v>
      </c>
      <c r="C3304" s="21">
        <f>1/COUNTIF(B:B,'Store Data - 2017'!$B3304)</f>
        <v>0.33333333333333331</v>
      </c>
      <c r="D3304" s="14">
        <v>43080</v>
      </c>
      <c r="E3304" s="14">
        <v>43086</v>
      </c>
      <c r="F3304" s="22" t="str">
        <f>TEXT('Store Data - 2017'!$D3304,"mmmm")</f>
        <v>December</v>
      </c>
      <c r="G3304" s="22" t="str">
        <f>TEXT('Store Data - 2017'!$D3304,"dddd")</f>
        <v>Monday</v>
      </c>
      <c r="H3304" s="13" t="s">
        <v>22</v>
      </c>
      <c r="I3304" s="13" t="s">
        <v>4863</v>
      </c>
      <c r="J3304" s="13" t="s">
        <v>4864</v>
      </c>
      <c r="K3304" s="21">
        <f>1/COUNTIF(J:J,'Store Data - 2017'!$J3304)</f>
        <v>0.25</v>
      </c>
      <c r="L3304" s="13" t="s">
        <v>25</v>
      </c>
      <c r="M3304" s="13" t="s">
        <v>26</v>
      </c>
      <c r="N3304" s="13" t="s">
        <v>708</v>
      </c>
      <c r="O3304" s="13" t="s">
        <v>201</v>
      </c>
      <c r="P3304" s="13">
        <v>7060</v>
      </c>
      <c r="Q3304" s="13" t="s">
        <v>40</v>
      </c>
      <c r="R3304" s="13" t="s">
        <v>3696</v>
      </c>
      <c r="S3304" s="13" t="s">
        <v>31</v>
      </c>
      <c r="T3304" s="13" t="s">
        <v>84</v>
      </c>
      <c r="U3304" s="13" t="s">
        <v>3697</v>
      </c>
      <c r="V3304" s="15">
        <v>40.200000000000003</v>
      </c>
      <c r="W3304" s="13">
        <v>5</v>
      </c>
      <c r="X3304" s="13">
        <v>0</v>
      </c>
      <c r="Y3304" s="15">
        <v>18.09</v>
      </c>
    </row>
    <row r="3305" spans="1:25" x14ac:dyDescent="0.3">
      <c r="A3305" s="16">
        <v>9969</v>
      </c>
      <c r="B3305" s="16" t="s">
        <v>6552</v>
      </c>
      <c r="C3305" s="21">
        <f>1/COUNTIF(B:B,'Store Data - 2017'!$B3305)</f>
        <v>0.33333333333333331</v>
      </c>
      <c r="D3305" s="17">
        <v>43080</v>
      </c>
      <c r="E3305" s="17">
        <v>43086</v>
      </c>
      <c r="F3305" s="22" t="str">
        <f>TEXT('Store Data - 2017'!$D3305,"mmmm")</f>
        <v>December</v>
      </c>
      <c r="G3305" s="22" t="str">
        <f>TEXT('Store Data - 2017'!$D3305,"dddd")</f>
        <v>Monday</v>
      </c>
      <c r="H3305" s="16" t="s">
        <v>22</v>
      </c>
      <c r="I3305" s="16" t="s">
        <v>4863</v>
      </c>
      <c r="J3305" s="16" t="s">
        <v>4864</v>
      </c>
      <c r="K3305" s="21">
        <f>1/COUNTIF(J:J,'Store Data - 2017'!$J3305)</f>
        <v>0.25</v>
      </c>
      <c r="L3305" s="16" t="s">
        <v>25</v>
      </c>
      <c r="M3305" s="16" t="s">
        <v>26</v>
      </c>
      <c r="N3305" s="16" t="s">
        <v>708</v>
      </c>
      <c r="O3305" s="16" t="s">
        <v>201</v>
      </c>
      <c r="P3305" s="16">
        <v>7060</v>
      </c>
      <c r="Q3305" s="16" t="s">
        <v>40</v>
      </c>
      <c r="R3305" s="16" t="s">
        <v>3110</v>
      </c>
      <c r="S3305" s="16" t="s">
        <v>31</v>
      </c>
      <c r="T3305" s="16" t="s">
        <v>84</v>
      </c>
      <c r="U3305" s="16" t="s">
        <v>3111</v>
      </c>
      <c r="V3305" s="18">
        <v>735.98</v>
      </c>
      <c r="W3305" s="16">
        <v>2</v>
      </c>
      <c r="X3305" s="16">
        <v>0</v>
      </c>
      <c r="Y3305" s="18">
        <v>331.19099999999997</v>
      </c>
    </row>
    <row r="3306" spans="1:25" x14ac:dyDescent="0.3">
      <c r="A3306" s="13">
        <v>9970</v>
      </c>
      <c r="B3306" s="13" t="s">
        <v>6552</v>
      </c>
      <c r="C3306" s="21">
        <f>1/COUNTIF(B:B,'Store Data - 2017'!$B3306)</f>
        <v>0.33333333333333331</v>
      </c>
      <c r="D3306" s="14">
        <v>43080</v>
      </c>
      <c r="E3306" s="14">
        <v>43086</v>
      </c>
      <c r="F3306" s="22" t="str">
        <f>TEXT('Store Data - 2017'!$D3306,"mmmm")</f>
        <v>December</v>
      </c>
      <c r="G3306" s="22" t="str">
        <f>TEXT('Store Data - 2017'!$D3306,"dddd")</f>
        <v>Monday</v>
      </c>
      <c r="H3306" s="13" t="s">
        <v>22</v>
      </c>
      <c r="I3306" s="13" t="s">
        <v>4863</v>
      </c>
      <c r="J3306" s="13" t="s">
        <v>4864</v>
      </c>
      <c r="K3306" s="21">
        <f>1/COUNTIF(J:J,'Store Data - 2017'!$J3306)</f>
        <v>0.25</v>
      </c>
      <c r="L3306" s="13" t="s">
        <v>25</v>
      </c>
      <c r="M3306" s="13" t="s">
        <v>26</v>
      </c>
      <c r="N3306" s="13" t="s">
        <v>708</v>
      </c>
      <c r="O3306" s="13" t="s">
        <v>201</v>
      </c>
      <c r="P3306" s="13">
        <v>7060</v>
      </c>
      <c r="Q3306" s="13" t="s">
        <v>40</v>
      </c>
      <c r="R3306" s="13" t="s">
        <v>5152</v>
      </c>
      <c r="S3306" s="13" t="s">
        <v>31</v>
      </c>
      <c r="T3306" s="13" t="s">
        <v>190</v>
      </c>
      <c r="U3306" s="13" t="s">
        <v>5153</v>
      </c>
      <c r="V3306" s="15">
        <v>22.75</v>
      </c>
      <c r="W3306" s="13">
        <v>7</v>
      </c>
      <c r="X3306" s="13">
        <v>0</v>
      </c>
      <c r="Y3306" s="15">
        <v>6.5975000000000001</v>
      </c>
    </row>
    <row r="3307" spans="1:25" x14ac:dyDescent="0.3">
      <c r="A3307" s="16">
        <v>9982</v>
      </c>
      <c r="B3307" s="16" t="s">
        <v>6553</v>
      </c>
      <c r="C3307" s="21">
        <f>1/COUNTIF(B:B,'Store Data - 2017'!$B3307)</f>
        <v>1</v>
      </c>
      <c r="D3307" s="17">
        <v>42950</v>
      </c>
      <c r="E3307" s="17">
        <v>42953</v>
      </c>
      <c r="F3307" s="22" t="str">
        <f>TEXT('Store Data - 2017'!$D3307,"mmmm")</f>
        <v>August</v>
      </c>
      <c r="G3307" s="22" t="str">
        <f>TEXT('Store Data - 2017'!$D3307,"dddd")</f>
        <v>Thursday</v>
      </c>
      <c r="H3307" s="16" t="s">
        <v>80</v>
      </c>
      <c r="I3307" s="16" t="s">
        <v>5245</v>
      </c>
      <c r="J3307" s="16" t="s">
        <v>5246</v>
      </c>
      <c r="K3307" s="21">
        <f>1/COUNTIF(J:J,'Store Data - 2017'!$J3307)</f>
        <v>0.2</v>
      </c>
      <c r="L3307" s="16" t="s">
        <v>25</v>
      </c>
      <c r="M3307" s="16" t="s">
        <v>26</v>
      </c>
      <c r="N3307" s="16" t="s">
        <v>1348</v>
      </c>
      <c r="O3307" s="16" t="s">
        <v>166</v>
      </c>
      <c r="P3307" s="16">
        <v>45014</v>
      </c>
      <c r="Q3307" s="16" t="s">
        <v>40</v>
      </c>
      <c r="R3307" s="16" t="s">
        <v>845</v>
      </c>
      <c r="S3307" s="16" t="s">
        <v>31</v>
      </c>
      <c r="T3307" s="16" t="s">
        <v>113</v>
      </c>
      <c r="U3307" s="16" t="s">
        <v>846</v>
      </c>
      <c r="V3307" s="18">
        <v>16.52</v>
      </c>
      <c r="W3307" s="16">
        <v>5</v>
      </c>
      <c r="X3307" s="16">
        <v>0.2</v>
      </c>
      <c r="Y3307" s="18">
        <v>5.3689999999999998</v>
      </c>
    </row>
    <row r="3308" spans="1:25" x14ac:dyDescent="0.3">
      <c r="A3308" s="13">
        <v>9988</v>
      </c>
      <c r="B3308" s="13" t="s">
        <v>6554</v>
      </c>
      <c r="C3308" s="21">
        <f>1/COUNTIF(B:B,'Store Data - 2017'!$B3308)</f>
        <v>0.5</v>
      </c>
      <c r="D3308" s="14">
        <v>43056</v>
      </c>
      <c r="E3308" s="14">
        <v>43060</v>
      </c>
      <c r="F3308" s="22" t="str">
        <f>TEXT('Store Data - 2017'!$D3308,"mmmm")</f>
        <v>November</v>
      </c>
      <c r="G3308" s="22" t="str">
        <f>TEXT('Store Data - 2017'!$D3308,"dddd")</f>
        <v>Friday</v>
      </c>
      <c r="H3308" s="13" t="s">
        <v>22</v>
      </c>
      <c r="I3308" s="13" t="s">
        <v>1039</v>
      </c>
      <c r="J3308" s="13" t="s">
        <v>1040</v>
      </c>
      <c r="K3308" s="21">
        <f>1/COUNTIF(J:J,'Store Data - 2017'!$J3308)</f>
        <v>0.125</v>
      </c>
      <c r="L3308" s="13" t="s">
        <v>57</v>
      </c>
      <c r="M3308" s="13" t="s">
        <v>26</v>
      </c>
      <c r="N3308" s="13" t="s">
        <v>6555</v>
      </c>
      <c r="O3308" s="13" t="s">
        <v>353</v>
      </c>
      <c r="P3308" s="13">
        <v>30605</v>
      </c>
      <c r="Q3308" s="13" t="s">
        <v>29</v>
      </c>
      <c r="R3308" s="13" t="s">
        <v>3793</v>
      </c>
      <c r="S3308" s="13" t="s">
        <v>61</v>
      </c>
      <c r="T3308" s="13" t="s">
        <v>110</v>
      </c>
      <c r="U3308" s="13" t="s">
        <v>3794</v>
      </c>
      <c r="V3308" s="15">
        <v>79.989999999999995</v>
      </c>
      <c r="W3308" s="13">
        <v>1</v>
      </c>
      <c r="X3308" s="13">
        <v>0</v>
      </c>
      <c r="Y3308" s="15">
        <v>28.796399999999998</v>
      </c>
    </row>
    <row r="3309" spans="1:25" x14ac:dyDescent="0.3">
      <c r="A3309" s="16">
        <v>9989</v>
      </c>
      <c r="B3309" s="16" t="s">
        <v>6554</v>
      </c>
      <c r="C3309" s="21">
        <f>1/COUNTIF(B:B,'Store Data - 2017'!$B3309)</f>
        <v>0.5</v>
      </c>
      <c r="D3309" s="17">
        <v>43056</v>
      </c>
      <c r="E3309" s="17">
        <v>43060</v>
      </c>
      <c r="F3309" s="22" t="str">
        <f>TEXT('Store Data - 2017'!$D3309,"mmmm")</f>
        <v>November</v>
      </c>
      <c r="G3309" s="22" t="str">
        <f>TEXT('Store Data - 2017'!$D3309,"dddd")</f>
        <v>Friday</v>
      </c>
      <c r="H3309" s="16" t="s">
        <v>22</v>
      </c>
      <c r="I3309" s="16" t="s">
        <v>1039</v>
      </c>
      <c r="J3309" s="16" t="s">
        <v>1040</v>
      </c>
      <c r="K3309" s="21">
        <f>1/COUNTIF(J:J,'Store Data - 2017'!$J3309)</f>
        <v>0.125</v>
      </c>
      <c r="L3309" s="16" t="s">
        <v>57</v>
      </c>
      <c r="M3309" s="16" t="s">
        <v>26</v>
      </c>
      <c r="N3309" s="16" t="s">
        <v>6555</v>
      </c>
      <c r="O3309" s="16" t="s">
        <v>353</v>
      </c>
      <c r="P3309" s="16">
        <v>30605</v>
      </c>
      <c r="Q3309" s="16" t="s">
        <v>29</v>
      </c>
      <c r="R3309" s="16" t="s">
        <v>5096</v>
      </c>
      <c r="S3309" s="16" t="s">
        <v>61</v>
      </c>
      <c r="T3309" s="16" t="s">
        <v>62</v>
      </c>
      <c r="U3309" s="16" t="s">
        <v>5097</v>
      </c>
      <c r="V3309" s="18">
        <v>206.1</v>
      </c>
      <c r="W3309" s="16">
        <v>5</v>
      </c>
      <c r="X3309" s="16">
        <v>0</v>
      </c>
      <c r="Y3309" s="18">
        <v>55.646999999999998</v>
      </c>
    </row>
    <row r="3310" spans="1:25" x14ac:dyDescent="0.3">
      <c r="A3310" s="13">
        <v>9991</v>
      </c>
      <c r="B3310" s="13" t="s">
        <v>6556</v>
      </c>
      <c r="C3310" s="21">
        <f>1/COUNTIF(B:B,'Store Data - 2017'!$B3310)</f>
        <v>0.33333333333333331</v>
      </c>
      <c r="D3310" s="14">
        <v>42792</v>
      </c>
      <c r="E3310" s="14">
        <v>42797</v>
      </c>
      <c r="F3310" s="22" t="str">
        <f>TEXT('Store Data - 2017'!$D3310,"mmmm")</f>
        <v>February</v>
      </c>
      <c r="G3310" s="22" t="str">
        <f>TEXT('Store Data - 2017'!$D3310,"dddd")</f>
        <v>Sunday</v>
      </c>
      <c r="H3310" s="13" t="s">
        <v>22</v>
      </c>
      <c r="I3310" s="13" t="s">
        <v>995</v>
      </c>
      <c r="J3310" s="13" t="s">
        <v>996</v>
      </c>
      <c r="K3310" s="21">
        <f>1/COUNTIF(J:J,'Store Data - 2017'!$J3310)</f>
        <v>0.125</v>
      </c>
      <c r="L3310" s="13" t="s">
        <v>25</v>
      </c>
      <c r="M3310" s="13" t="s">
        <v>26</v>
      </c>
      <c r="N3310" s="13" t="s">
        <v>1468</v>
      </c>
      <c r="O3310" s="13" t="s">
        <v>134</v>
      </c>
      <c r="P3310" s="13">
        <v>92627</v>
      </c>
      <c r="Q3310" s="13" t="s">
        <v>120</v>
      </c>
      <c r="R3310" s="13" t="s">
        <v>6060</v>
      </c>
      <c r="S3310" s="13" t="s">
        <v>42</v>
      </c>
      <c r="T3310" s="13" t="s">
        <v>87</v>
      </c>
      <c r="U3310" s="13" t="s">
        <v>6061</v>
      </c>
      <c r="V3310" s="15">
        <v>91.96</v>
      </c>
      <c r="W3310" s="13">
        <v>2</v>
      </c>
      <c r="X3310" s="13">
        <v>0</v>
      </c>
      <c r="Y3310" s="15">
        <v>15.6332</v>
      </c>
    </row>
    <row r="3311" spans="1:25" x14ac:dyDescent="0.3">
      <c r="A3311" s="16">
        <v>9992</v>
      </c>
      <c r="B3311" s="16" t="s">
        <v>6556</v>
      </c>
      <c r="C3311" s="21">
        <f>1/COUNTIF(B:B,'Store Data - 2017'!$B3311)</f>
        <v>0.33333333333333331</v>
      </c>
      <c r="D3311" s="17">
        <v>42792</v>
      </c>
      <c r="E3311" s="17">
        <v>42797</v>
      </c>
      <c r="F3311" s="22" t="str">
        <f>TEXT('Store Data - 2017'!$D3311,"mmmm")</f>
        <v>February</v>
      </c>
      <c r="G3311" s="22" t="str">
        <f>TEXT('Store Data - 2017'!$D3311,"dddd")</f>
        <v>Sunday</v>
      </c>
      <c r="H3311" s="16" t="s">
        <v>22</v>
      </c>
      <c r="I3311" s="16" t="s">
        <v>995</v>
      </c>
      <c r="J3311" s="16" t="s">
        <v>996</v>
      </c>
      <c r="K3311" s="21">
        <f>1/COUNTIF(J:J,'Store Data - 2017'!$J3311)</f>
        <v>0.125</v>
      </c>
      <c r="L3311" s="16" t="s">
        <v>25</v>
      </c>
      <c r="M3311" s="16" t="s">
        <v>26</v>
      </c>
      <c r="N3311" s="16" t="s">
        <v>1468</v>
      </c>
      <c r="O3311" s="16" t="s">
        <v>134</v>
      </c>
      <c r="P3311" s="16">
        <v>92627</v>
      </c>
      <c r="Q3311" s="16" t="s">
        <v>120</v>
      </c>
      <c r="R3311" s="16" t="s">
        <v>2225</v>
      </c>
      <c r="S3311" s="16" t="s">
        <v>61</v>
      </c>
      <c r="T3311" s="16" t="s">
        <v>62</v>
      </c>
      <c r="U3311" s="16" t="s">
        <v>2226</v>
      </c>
      <c r="V3311" s="18">
        <v>258.57600000000002</v>
      </c>
      <c r="W3311" s="16">
        <v>2</v>
      </c>
      <c r="X3311" s="16">
        <v>0.2</v>
      </c>
      <c r="Y3311" s="18">
        <v>19.3932</v>
      </c>
    </row>
    <row r="3312" spans="1:25" x14ac:dyDescent="0.3">
      <c r="A3312" s="13">
        <v>9993</v>
      </c>
      <c r="B3312" s="13" t="s">
        <v>6556</v>
      </c>
      <c r="C3312" s="21">
        <f>1/COUNTIF(B:B,'Store Data - 2017'!$B3312)</f>
        <v>0.33333333333333331</v>
      </c>
      <c r="D3312" s="14">
        <v>42792</v>
      </c>
      <c r="E3312" s="14">
        <v>42797</v>
      </c>
      <c r="F3312" s="22" t="str">
        <f>TEXT('Store Data - 2017'!$D3312,"mmmm")</f>
        <v>February</v>
      </c>
      <c r="G3312" s="22" t="str">
        <f>TEXT('Store Data - 2017'!$D3312,"dddd")</f>
        <v>Sunday</v>
      </c>
      <c r="H3312" s="13" t="s">
        <v>22</v>
      </c>
      <c r="I3312" s="13" t="s">
        <v>995</v>
      </c>
      <c r="J3312" s="13" t="s">
        <v>996</v>
      </c>
      <c r="K3312" s="21">
        <f>1/COUNTIF(J:J,'Store Data - 2017'!$J3312)</f>
        <v>0.125</v>
      </c>
      <c r="L3312" s="13" t="s">
        <v>25</v>
      </c>
      <c r="M3312" s="13" t="s">
        <v>26</v>
      </c>
      <c r="N3312" s="13" t="s">
        <v>1468</v>
      </c>
      <c r="O3312" s="13" t="s">
        <v>134</v>
      </c>
      <c r="P3312" s="13">
        <v>92627</v>
      </c>
      <c r="Q3312" s="13" t="s">
        <v>120</v>
      </c>
      <c r="R3312" s="13" t="s">
        <v>1422</v>
      </c>
      <c r="S3312" s="13" t="s">
        <v>31</v>
      </c>
      <c r="T3312" s="13" t="s">
        <v>32</v>
      </c>
      <c r="U3312" s="13" t="s">
        <v>1423</v>
      </c>
      <c r="V3312" s="15">
        <v>29.6</v>
      </c>
      <c r="W3312" s="13">
        <v>4</v>
      </c>
      <c r="X3312" s="13">
        <v>0</v>
      </c>
      <c r="Y3312" s="15">
        <v>13.32</v>
      </c>
    </row>
    <row r="3313" spans="1:25" x14ac:dyDescent="0.3">
      <c r="A3313" s="16">
        <v>9994</v>
      </c>
      <c r="B3313" s="16" t="s">
        <v>6557</v>
      </c>
      <c r="C3313" s="21">
        <f>1/COUNTIF(B:B,'Store Data - 2017'!$B3313)</f>
        <v>1</v>
      </c>
      <c r="D3313" s="17">
        <v>42859</v>
      </c>
      <c r="E3313" s="17">
        <v>42864</v>
      </c>
      <c r="F3313" s="22" t="str">
        <f>TEXT('Store Data - 2017'!$D3313,"mmmm")</f>
        <v>May</v>
      </c>
      <c r="G3313" s="22" t="str">
        <f>TEXT('Store Data - 2017'!$D3313,"dddd")</f>
        <v>Thursday</v>
      </c>
      <c r="H3313" s="16" t="s">
        <v>35</v>
      </c>
      <c r="I3313" s="16" t="s">
        <v>2363</v>
      </c>
      <c r="J3313" s="16" t="s">
        <v>2364</v>
      </c>
      <c r="K3313" s="21">
        <f>1/COUNTIF(J:J,'Store Data - 2017'!$J3313)</f>
        <v>0.1111111111111111</v>
      </c>
      <c r="L3313" s="16" t="s">
        <v>25</v>
      </c>
      <c r="M3313" s="16" t="s">
        <v>26</v>
      </c>
      <c r="N3313" s="16" t="s">
        <v>1533</v>
      </c>
      <c r="O3313" s="16" t="s">
        <v>134</v>
      </c>
      <c r="P3313" s="16">
        <v>92683</v>
      </c>
      <c r="Q3313" s="16" t="s">
        <v>120</v>
      </c>
      <c r="R3313" s="16" t="s">
        <v>195</v>
      </c>
      <c r="S3313" s="16" t="s">
        <v>31</v>
      </c>
      <c r="T3313" s="16" t="s">
        <v>190</v>
      </c>
      <c r="U3313" s="16" t="s">
        <v>196</v>
      </c>
      <c r="V3313" s="18">
        <v>243.16</v>
      </c>
      <c r="W3313" s="16">
        <v>2</v>
      </c>
      <c r="X3313" s="16">
        <v>0</v>
      </c>
      <c r="Y3313" s="18">
        <v>72.947999999999993</v>
      </c>
    </row>
  </sheetData>
  <sheetProtection algorithmName="SHA-512" hashValue="rugOnyPWCl0srljqRqQAWdMbofJq1sJDu+8Laklau7j+HE7qHlAqJ3bzG3RBY90SbVaVkE5lU1fPKXI2wS0WjA==" saltValue="TRYVTej76K4j9aBJQMe8Mw==" spinCount="100000"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18D3-2614-4069-BCC6-1A5643619B1F}">
  <dimension ref="A2:F6"/>
  <sheetViews>
    <sheetView workbookViewId="0">
      <selection activeCell="B4" sqref="B4"/>
    </sheetView>
  </sheetViews>
  <sheetFormatPr defaultRowHeight="14.4" x14ac:dyDescent="0.3"/>
  <cols>
    <col min="1" max="1" width="11.6640625" bestFit="1" customWidth="1"/>
    <col min="2" max="2" width="18.21875" bestFit="1" customWidth="1"/>
    <col min="3" max="3" width="12.109375" bestFit="1" customWidth="1"/>
    <col min="4" max="4" width="21.6640625" bestFit="1" customWidth="1"/>
    <col min="5" max="5" width="15.21875" bestFit="1" customWidth="1"/>
    <col min="6" max="6" width="24.6640625" bestFit="1" customWidth="1"/>
  </cols>
  <sheetData>
    <row r="2" spans="1:6" x14ac:dyDescent="0.3">
      <c r="A2" s="10" t="s">
        <v>6608</v>
      </c>
    </row>
    <row r="3" spans="1:6" x14ac:dyDescent="0.3">
      <c r="A3" t="s">
        <v>6559</v>
      </c>
      <c r="B3" t="s">
        <v>6560</v>
      </c>
      <c r="C3" t="s">
        <v>6562</v>
      </c>
      <c r="D3" t="s">
        <v>6564</v>
      </c>
      <c r="E3" s="3" t="s">
        <v>6561</v>
      </c>
      <c r="F3" s="3" t="s">
        <v>6565</v>
      </c>
    </row>
    <row r="4" spans="1:6" x14ac:dyDescent="0.3">
      <c r="A4" s="4">
        <v>733215.2551999999</v>
      </c>
      <c r="B4" s="2">
        <v>1686.9999999999964</v>
      </c>
      <c r="C4" s="1">
        <v>93439.269599999985</v>
      </c>
      <c r="D4" s="2">
        <v>692.99999999999886</v>
      </c>
      <c r="E4" s="4">
        <f>GETPIVOTDATA("Sum of Sales",$A$3)/GETPIVOTDATA("Sum of Total_orders",$A$3)</f>
        <v>434.62670729105008</v>
      </c>
      <c r="F4" s="5">
        <f>GETPIVOTDATA("Sum of Sales",$A$3)/GETPIVOTDATA("Sum of Total_customers",$A$3)</f>
        <v>1058.0306712842728</v>
      </c>
    </row>
    <row r="6" spans="1:6" x14ac:dyDescent="0.3">
      <c r="A6" s="5">
        <f>GETPIVOTDATA("Sum of Sales",$A$3)</f>
        <v>733215.2551999999</v>
      </c>
      <c r="B6">
        <f>GETPIVOTDATA("Sum of Total_orders",$A$3)</f>
        <v>1686.9999999999964</v>
      </c>
      <c r="C6" s="5">
        <f>GETPIVOTDATA("Sum of Profit",$A$3)</f>
        <v>93439.269599999985</v>
      </c>
      <c r="D6">
        <f>GETPIVOTDATA("Sum of Total_customers",$A$3)</f>
        <v>692.99999999999886</v>
      </c>
    </row>
  </sheetData>
  <sheetProtection algorithmName="SHA-512" hashValue="nQCnp9vsc6bUbuQjV8Zy3dtvnKnft5KbMyJAUKnAfE/Y7Ew3LcwrvhA8CJDgeIaGthv6BmmvrKWnlld12NiHmQ==" saltValue="O9uW9+e7wHc0ndgEnvIUgw==" spinCount="100000" sheet="1" objects="1" scenarios="1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890C-93DA-436C-85DB-D275AF43A60E}">
  <dimension ref="A2:E32"/>
  <sheetViews>
    <sheetView workbookViewId="0">
      <selection activeCell="D8" sqref="D4:D10"/>
    </sheetView>
  </sheetViews>
  <sheetFormatPr defaultRowHeight="14.4" x14ac:dyDescent="0.3"/>
  <cols>
    <col min="1" max="1" width="12.5546875" bestFit="1" customWidth="1"/>
    <col min="2" max="2" width="12" bestFit="1" customWidth="1"/>
    <col min="3" max="3" width="11" bestFit="1" customWidth="1"/>
    <col min="4" max="4" width="12.5546875" bestFit="1" customWidth="1"/>
    <col min="5" max="5" width="11" bestFit="1" customWidth="1"/>
  </cols>
  <sheetData>
    <row r="2" spans="1:5" x14ac:dyDescent="0.3">
      <c r="A2" s="10" t="s">
        <v>6594</v>
      </c>
      <c r="B2" s="8"/>
      <c r="D2" s="10" t="s">
        <v>6593</v>
      </c>
      <c r="E2" s="8"/>
    </row>
    <row r="3" spans="1:5" x14ac:dyDescent="0.3">
      <c r="A3" s="6" t="s">
        <v>6567</v>
      </c>
      <c r="B3" t="s">
        <v>6583</v>
      </c>
      <c r="D3" s="6" t="s">
        <v>6567</v>
      </c>
      <c r="E3" t="s">
        <v>6583</v>
      </c>
    </row>
    <row r="4" spans="1:5" x14ac:dyDescent="0.3">
      <c r="A4" s="7" t="s">
        <v>6568</v>
      </c>
      <c r="B4">
        <v>69.000000000000014</v>
      </c>
      <c r="D4" s="7" t="s">
        <v>6585</v>
      </c>
      <c r="E4">
        <v>311.99999999999983</v>
      </c>
    </row>
    <row r="5" spans="1:5" x14ac:dyDescent="0.3">
      <c r="A5" s="7" t="s">
        <v>6569</v>
      </c>
      <c r="B5">
        <v>53.000000000000028</v>
      </c>
      <c r="D5" s="7" t="s">
        <v>6586</v>
      </c>
      <c r="E5">
        <v>152.99999999999989</v>
      </c>
    </row>
    <row r="6" spans="1:5" x14ac:dyDescent="0.3">
      <c r="A6" s="7" t="s">
        <v>6570</v>
      </c>
      <c r="B6">
        <v>117.99999999999997</v>
      </c>
      <c r="D6" s="7" t="s">
        <v>6587</v>
      </c>
      <c r="E6">
        <v>34</v>
      </c>
    </row>
    <row r="7" spans="1:5" x14ac:dyDescent="0.3">
      <c r="A7" s="7" t="s">
        <v>6571</v>
      </c>
      <c r="B7">
        <v>116</v>
      </c>
      <c r="D7" s="7" t="s">
        <v>6588</v>
      </c>
      <c r="E7">
        <v>286.99999999999949</v>
      </c>
    </row>
    <row r="8" spans="1:5" x14ac:dyDescent="0.3">
      <c r="A8" s="7" t="s">
        <v>6572</v>
      </c>
      <c r="B8">
        <v>118.00000000000001</v>
      </c>
      <c r="D8" s="7" t="s">
        <v>6589</v>
      </c>
      <c r="E8">
        <v>307.99999999999937</v>
      </c>
    </row>
    <row r="9" spans="1:5" x14ac:dyDescent="0.3">
      <c r="A9" s="7" t="s">
        <v>6573</v>
      </c>
      <c r="B9">
        <v>132.9999999999998</v>
      </c>
      <c r="D9" s="7" t="s">
        <v>6590</v>
      </c>
      <c r="E9">
        <v>299.99999999999989</v>
      </c>
    </row>
    <row r="10" spans="1:5" x14ac:dyDescent="0.3">
      <c r="A10" s="7" t="s">
        <v>6574</v>
      </c>
      <c r="B10">
        <v>110.99999999999999</v>
      </c>
      <c r="D10" s="7" t="s">
        <v>6591</v>
      </c>
      <c r="E10">
        <v>292.99999999999977</v>
      </c>
    </row>
    <row r="11" spans="1:5" x14ac:dyDescent="0.3">
      <c r="A11" s="7" t="s">
        <v>6575</v>
      </c>
      <c r="B11">
        <v>110.99999999999993</v>
      </c>
      <c r="D11" s="7" t="s">
        <v>6580</v>
      </c>
      <c r="E11">
        <v>1686.9999999999984</v>
      </c>
    </row>
    <row r="12" spans="1:5" x14ac:dyDescent="0.3">
      <c r="A12" s="7" t="s">
        <v>6576</v>
      </c>
      <c r="B12">
        <v>226.00000000000014</v>
      </c>
    </row>
    <row r="13" spans="1:5" x14ac:dyDescent="0.3">
      <c r="A13" s="7" t="s">
        <v>6577</v>
      </c>
      <c r="B13">
        <v>147.00000000000011</v>
      </c>
    </row>
    <row r="14" spans="1:5" x14ac:dyDescent="0.3">
      <c r="A14" s="7" t="s">
        <v>6578</v>
      </c>
      <c r="B14">
        <v>261.00000000000011</v>
      </c>
    </row>
    <row r="15" spans="1:5" x14ac:dyDescent="0.3">
      <c r="A15" s="7" t="s">
        <v>6579</v>
      </c>
      <c r="B15">
        <v>223.99999999999972</v>
      </c>
    </row>
    <row r="16" spans="1:5" x14ac:dyDescent="0.3">
      <c r="A16" s="7" t="s">
        <v>6580</v>
      </c>
      <c r="B16">
        <v>1686.9999999999998</v>
      </c>
    </row>
    <row r="18" spans="1:3" x14ac:dyDescent="0.3">
      <c r="A18" s="9" t="s">
        <v>6592</v>
      </c>
      <c r="B18" s="10"/>
    </row>
    <row r="19" spans="1:3" x14ac:dyDescent="0.3">
      <c r="A19" s="6" t="s">
        <v>6567</v>
      </c>
      <c r="B19" t="s">
        <v>6581</v>
      </c>
      <c r="C19" t="s">
        <v>6582</v>
      </c>
    </row>
    <row r="20" spans="1:3" x14ac:dyDescent="0.3">
      <c r="A20" s="7" t="s">
        <v>6568</v>
      </c>
      <c r="B20" s="1">
        <v>43971.373999999996</v>
      </c>
      <c r="C20" s="1">
        <v>7140.4390999999987</v>
      </c>
    </row>
    <row r="21" spans="1:3" x14ac:dyDescent="0.3">
      <c r="A21" s="7" t="s">
        <v>6569</v>
      </c>
      <c r="B21" s="1">
        <v>20301.133399999995</v>
      </c>
      <c r="C21" s="1">
        <v>1613.8719999999996</v>
      </c>
    </row>
    <row r="22" spans="1:3" x14ac:dyDescent="0.3">
      <c r="A22" s="7" t="s">
        <v>6570</v>
      </c>
      <c r="B22" s="1">
        <v>58872.352799999986</v>
      </c>
      <c r="C22" s="1">
        <v>14751.891500000002</v>
      </c>
    </row>
    <row r="23" spans="1:3" x14ac:dyDescent="0.3">
      <c r="A23" s="7" t="s">
        <v>6571</v>
      </c>
      <c r="B23" s="1">
        <v>36521.536100000005</v>
      </c>
      <c r="C23" s="1">
        <v>933.28999999999883</v>
      </c>
    </row>
    <row r="24" spans="1:3" x14ac:dyDescent="0.3">
      <c r="A24" s="7" t="s">
        <v>6572</v>
      </c>
      <c r="B24" s="1">
        <v>44261.110199999996</v>
      </c>
      <c r="C24" s="1">
        <v>6342.5827999999974</v>
      </c>
    </row>
    <row r="25" spans="1:3" x14ac:dyDescent="0.3">
      <c r="A25" s="7" t="s">
        <v>6573</v>
      </c>
      <c r="B25" s="1">
        <v>52981.725699999995</v>
      </c>
      <c r="C25" s="1">
        <v>8223.335699999996</v>
      </c>
    </row>
    <row r="26" spans="1:3" x14ac:dyDescent="0.3">
      <c r="A26" s="7" t="s">
        <v>6574</v>
      </c>
      <c r="B26" s="1">
        <v>45264.416000000005</v>
      </c>
      <c r="C26" s="1">
        <v>6952.6211999999996</v>
      </c>
    </row>
    <row r="27" spans="1:3" x14ac:dyDescent="0.3">
      <c r="A27" s="7" t="s">
        <v>6575</v>
      </c>
      <c r="B27" s="1">
        <v>63120.887999999977</v>
      </c>
      <c r="C27" s="1">
        <v>9040.9556999999986</v>
      </c>
    </row>
    <row r="28" spans="1:3" x14ac:dyDescent="0.3">
      <c r="A28" s="7" t="s">
        <v>6576</v>
      </c>
      <c r="B28" s="1">
        <v>87866.652000000046</v>
      </c>
      <c r="C28" s="1">
        <v>10991.555600000005</v>
      </c>
    </row>
    <row r="29" spans="1:3" x14ac:dyDescent="0.3">
      <c r="A29" s="7" t="s">
        <v>6577</v>
      </c>
      <c r="B29" s="1">
        <v>77776.923199999976</v>
      </c>
      <c r="C29" s="1">
        <v>9275.2754999999997</v>
      </c>
    </row>
    <row r="30" spans="1:3" x14ac:dyDescent="0.3">
      <c r="A30" s="7" t="s">
        <v>6578</v>
      </c>
      <c r="B30" s="1">
        <v>118447.82500000003</v>
      </c>
      <c r="C30" s="1">
        <v>9690.103699999996</v>
      </c>
    </row>
    <row r="31" spans="1:3" x14ac:dyDescent="0.3">
      <c r="A31" s="7" t="s">
        <v>6579</v>
      </c>
      <c r="B31" s="1">
        <v>83829.318799999994</v>
      </c>
      <c r="C31" s="1">
        <v>8483.3467999999939</v>
      </c>
    </row>
    <row r="32" spans="1:3" x14ac:dyDescent="0.3">
      <c r="A32" s="7" t="s">
        <v>6580</v>
      </c>
      <c r="B32">
        <v>733215.25520000013</v>
      </c>
      <c r="C32">
        <v>93439.269599999985</v>
      </c>
    </row>
  </sheetData>
  <sheetProtection algorithmName="SHA-512" hashValue="eP6vD6uuj44EVNOKX9bAm8UBpwlBy+Qw3w6ov/hKrcLRRzBz+dO+trcCbxj8SwSSwO0zA2Ae72LRki+O0yekYg==" saltValue="LqWxhrizmfUgQnvtr993uQ==" spinCount="100000" sheet="1" objects="1" scenarios="1"/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6E97-B4C7-4F64-B52C-160B0F9A401F}">
  <dimension ref="A2:N23"/>
  <sheetViews>
    <sheetView topLeftCell="A7" workbookViewId="0">
      <selection activeCell="H26" sqref="H26"/>
    </sheetView>
  </sheetViews>
  <sheetFormatPr defaultRowHeight="14.4" x14ac:dyDescent="0.3"/>
  <cols>
    <col min="1" max="1" width="12.5546875" bestFit="1" customWidth="1"/>
    <col min="2" max="2" width="17.5546875" bestFit="1" customWidth="1"/>
    <col min="10" max="10" width="12.5546875" bestFit="1" customWidth="1"/>
    <col min="11" max="11" width="11.6640625" bestFit="1" customWidth="1"/>
    <col min="13" max="13" width="12.5546875" bestFit="1" customWidth="1"/>
    <col min="14" max="14" width="12.109375" bestFit="1" customWidth="1"/>
  </cols>
  <sheetData>
    <row r="2" spans="1:14" x14ac:dyDescent="0.3">
      <c r="A2" s="10" t="s">
        <v>6595</v>
      </c>
      <c r="B2" s="8"/>
      <c r="J2" s="10" t="s">
        <v>6599</v>
      </c>
      <c r="K2" s="8"/>
      <c r="M2" s="10" t="s">
        <v>6598</v>
      </c>
      <c r="N2" s="8"/>
    </row>
    <row r="3" spans="1:14" x14ac:dyDescent="0.3">
      <c r="A3" s="6" t="s">
        <v>6567</v>
      </c>
      <c r="B3" t="s">
        <v>6596</v>
      </c>
      <c r="J3" s="6" t="s">
        <v>6567</v>
      </c>
      <c r="K3" t="s">
        <v>6559</v>
      </c>
      <c r="M3" s="6" t="s">
        <v>6567</v>
      </c>
      <c r="N3" t="s">
        <v>6562</v>
      </c>
    </row>
    <row r="4" spans="1:14" x14ac:dyDescent="0.3">
      <c r="A4" s="7" t="s">
        <v>51</v>
      </c>
      <c r="B4" s="11">
        <v>0.20062065969955287</v>
      </c>
      <c r="J4" s="7" t="s">
        <v>110</v>
      </c>
      <c r="K4" s="4">
        <v>59946.231999999982</v>
      </c>
      <c r="M4" s="7" t="s">
        <v>110</v>
      </c>
      <c r="N4" s="4">
        <v>15672.357000000009</v>
      </c>
    </row>
    <row r="5" spans="1:14" x14ac:dyDescent="0.3">
      <c r="A5" s="7" t="s">
        <v>40</v>
      </c>
      <c r="B5" s="11">
        <v>0.29061438982455057</v>
      </c>
      <c r="J5" s="7" t="s">
        <v>190</v>
      </c>
      <c r="K5" s="4">
        <v>42926.931999999993</v>
      </c>
      <c r="M5" s="7" t="s">
        <v>190</v>
      </c>
      <c r="N5" s="4">
        <v>7865.2683000000025</v>
      </c>
    </row>
    <row r="6" spans="1:14" x14ac:dyDescent="0.3">
      <c r="A6" s="7" t="s">
        <v>29</v>
      </c>
      <c r="B6" s="11">
        <v>0.1676258869797721</v>
      </c>
      <c r="J6" s="7" t="s">
        <v>146</v>
      </c>
      <c r="K6" s="4">
        <v>8863.0679999999975</v>
      </c>
      <c r="M6" s="7" t="s">
        <v>146</v>
      </c>
      <c r="N6" s="4">
        <v>2221.9630999999995</v>
      </c>
    </row>
    <row r="7" spans="1:14" x14ac:dyDescent="0.3">
      <c r="A7" s="7" t="s">
        <v>120</v>
      </c>
      <c r="B7" s="11">
        <v>0.34113906349612461</v>
      </c>
      <c r="J7" s="7" t="s">
        <v>84</v>
      </c>
      <c r="K7" s="4">
        <v>72788.044999999925</v>
      </c>
      <c r="M7" s="7" t="s">
        <v>84</v>
      </c>
      <c r="N7" s="4">
        <v>7669.7417999999989</v>
      </c>
    </row>
    <row r="8" spans="1:14" x14ac:dyDescent="0.3">
      <c r="A8" s="7" t="s">
        <v>6580</v>
      </c>
      <c r="B8" s="11">
        <v>1</v>
      </c>
      <c r="J8" s="7" t="s">
        <v>425</v>
      </c>
      <c r="K8" s="4">
        <v>30024.279699999977</v>
      </c>
      <c r="M8" s="7" t="s">
        <v>425</v>
      </c>
      <c r="N8" s="4">
        <v>-583.62609999999995</v>
      </c>
    </row>
    <row r="9" spans="1:14" x14ac:dyDescent="0.3">
      <c r="J9" s="7" t="s">
        <v>43</v>
      </c>
      <c r="K9" s="4">
        <v>95554.352999999915</v>
      </c>
      <c r="M9" s="7" t="s">
        <v>43</v>
      </c>
      <c r="N9" s="4">
        <v>7643.5493000000015</v>
      </c>
    </row>
    <row r="10" spans="1:14" x14ac:dyDescent="0.3">
      <c r="A10" s="10" t="s">
        <v>6597</v>
      </c>
      <c r="B10" s="8"/>
      <c r="J10" s="7" t="s">
        <v>412</v>
      </c>
      <c r="K10" s="4">
        <v>62899.387999999992</v>
      </c>
      <c r="M10" s="7" t="s">
        <v>412</v>
      </c>
      <c r="N10" s="4">
        <v>25031.790200000003</v>
      </c>
    </row>
    <row r="11" spans="1:14" x14ac:dyDescent="0.3">
      <c r="A11" s="6" t="s">
        <v>6567</v>
      </c>
      <c r="B11" t="s">
        <v>6596</v>
      </c>
      <c r="J11" s="7" t="s">
        <v>180</v>
      </c>
      <c r="K11" s="4">
        <v>3378.574000000001</v>
      </c>
      <c r="M11" s="7" t="s">
        <v>180</v>
      </c>
      <c r="N11" s="4">
        <v>1441.7590000000002</v>
      </c>
    </row>
    <row r="12" spans="1:14" x14ac:dyDescent="0.3">
      <c r="A12" s="7" t="s">
        <v>25</v>
      </c>
      <c r="B12" s="4">
        <v>331904.69990000111</v>
      </c>
      <c r="J12" s="7" t="s">
        <v>172</v>
      </c>
      <c r="K12" s="4">
        <v>857.59399999999994</v>
      </c>
      <c r="M12" s="7" t="s">
        <v>172</v>
      </c>
      <c r="N12" s="4">
        <v>304.94890000000004</v>
      </c>
    </row>
    <row r="13" spans="1:14" x14ac:dyDescent="0.3">
      <c r="A13" s="7" t="s">
        <v>57</v>
      </c>
      <c r="B13" s="4">
        <v>241847.82440000013</v>
      </c>
      <c r="J13" s="7" t="s">
        <v>87</v>
      </c>
      <c r="K13" s="4">
        <v>28915.094000000008</v>
      </c>
      <c r="M13" s="7" t="s">
        <v>87</v>
      </c>
      <c r="N13" s="4">
        <v>4099.1627999999982</v>
      </c>
    </row>
    <row r="14" spans="1:14" x14ac:dyDescent="0.3">
      <c r="A14" s="7" t="s">
        <v>48</v>
      </c>
      <c r="B14" s="4">
        <v>159462.73090000002</v>
      </c>
      <c r="J14" s="7" t="s">
        <v>113</v>
      </c>
      <c r="K14" s="4">
        <v>3861.2160000000008</v>
      </c>
      <c r="M14" s="7" t="s">
        <v>113</v>
      </c>
      <c r="N14" s="4">
        <v>1744.6092999999994</v>
      </c>
    </row>
    <row r="15" spans="1:14" x14ac:dyDescent="0.3">
      <c r="A15" s="7" t="s">
        <v>6580</v>
      </c>
      <c r="B15" s="4">
        <v>733215.25520000118</v>
      </c>
      <c r="J15" s="7" t="s">
        <v>765</v>
      </c>
      <c r="K15" s="4">
        <v>43544.675000000003</v>
      </c>
      <c r="M15" s="7" t="s">
        <v>765</v>
      </c>
      <c r="N15" s="4">
        <v>-2869.2156</v>
      </c>
    </row>
    <row r="16" spans="1:14" x14ac:dyDescent="0.3">
      <c r="J16" s="7" t="s">
        <v>32</v>
      </c>
      <c r="K16" s="4">
        <v>27694.717999999957</v>
      </c>
      <c r="M16" s="7" t="s">
        <v>32</v>
      </c>
      <c r="N16" s="4">
        <v>12040.843399999992</v>
      </c>
    </row>
    <row r="17" spans="1:14" x14ac:dyDescent="0.3">
      <c r="A17" s="10" t="s">
        <v>6605</v>
      </c>
      <c r="B17" s="8"/>
      <c r="J17" s="7" t="s">
        <v>62</v>
      </c>
      <c r="K17" s="4">
        <v>105340.516</v>
      </c>
      <c r="M17" s="7" t="s">
        <v>62</v>
      </c>
      <c r="N17" s="4">
        <v>12849.32500000001</v>
      </c>
    </row>
    <row r="18" spans="1:14" x14ac:dyDescent="0.3">
      <c r="A18" s="6" t="s">
        <v>6567</v>
      </c>
      <c r="B18" t="s">
        <v>6606</v>
      </c>
      <c r="J18" s="7" t="s">
        <v>70</v>
      </c>
      <c r="K18" s="4">
        <v>69677.618000000002</v>
      </c>
      <c r="M18" s="7" t="s">
        <v>70</v>
      </c>
      <c r="N18" s="4">
        <v>7402.8006999999989</v>
      </c>
    </row>
    <row r="19" spans="1:14" x14ac:dyDescent="0.3">
      <c r="A19" s="7" t="s">
        <v>51</v>
      </c>
      <c r="B19" s="11">
        <v>8.0810180048753316E-2</v>
      </c>
      <c r="J19" s="7" t="s">
        <v>725</v>
      </c>
      <c r="K19" s="4">
        <v>16049.410000000002</v>
      </c>
      <c r="M19" s="7" t="s">
        <v>725</v>
      </c>
      <c r="N19" s="4">
        <v>-955.31279999999958</v>
      </c>
    </row>
    <row r="20" spans="1:14" x14ac:dyDescent="0.3">
      <c r="A20" s="7" t="s">
        <v>40</v>
      </c>
      <c r="B20" s="11">
        <v>0.35563806890031618</v>
      </c>
      <c r="J20" s="7" t="s">
        <v>251</v>
      </c>
      <c r="K20" s="4">
        <v>60893.542500000018</v>
      </c>
      <c r="M20" s="7" t="s">
        <v>251</v>
      </c>
      <c r="N20" s="4">
        <v>-8140.6947000000018</v>
      </c>
    </row>
    <row r="21" spans="1:14" x14ac:dyDescent="0.3">
      <c r="A21" s="7" t="s">
        <v>29</v>
      </c>
      <c r="B21" s="11">
        <v>9.4702237484099422E-2</v>
      </c>
      <c r="J21" s="7" t="s">
        <v>6580</v>
      </c>
      <c r="K21" s="4">
        <v>733215.25519999966</v>
      </c>
      <c r="M21" s="7" t="s">
        <v>6580</v>
      </c>
      <c r="N21" s="4">
        <v>93439.2696</v>
      </c>
    </row>
    <row r="22" spans="1:14" x14ac:dyDescent="0.3">
      <c r="A22" s="7" t="s">
        <v>120</v>
      </c>
      <c r="B22" s="11">
        <v>0.46884951356683102</v>
      </c>
    </row>
    <row r="23" spans="1:14" x14ac:dyDescent="0.3">
      <c r="A23" s="7" t="s">
        <v>6580</v>
      </c>
      <c r="B23" s="11">
        <v>1</v>
      </c>
    </row>
  </sheetData>
  <sheetProtection algorithmName="SHA-512" hashValue="079MvEV8pYoexAQx/D0dbWFuzCQ2H2zYPPSju/Hjfyhd8XIS6DyAVS53HSHrTsYJA6s3bAF7tobI8bpA8ESnSg==" saltValue="DZFuH5nnKjwNPMWuWY1vUg==" spinCount="100000" sheet="1" objects="1" scenarios="1"/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DCFC-32F4-4BF2-BE93-1277EDEA9A2A}">
  <dimension ref="A2:C30"/>
  <sheetViews>
    <sheetView topLeftCell="B7" workbookViewId="0">
      <selection activeCell="N8" sqref="N8"/>
    </sheetView>
  </sheetViews>
  <sheetFormatPr defaultRowHeight="14.4" x14ac:dyDescent="0.3"/>
  <cols>
    <col min="1" max="1" width="12.5546875" bestFit="1" customWidth="1"/>
    <col min="2" max="2" width="11.109375" bestFit="1" customWidth="1"/>
    <col min="3" max="3" width="10.33203125" bestFit="1" customWidth="1"/>
  </cols>
  <sheetData>
    <row r="2" spans="1:3" x14ac:dyDescent="0.3">
      <c r="A2" s="10" t="s">
        <v>6600</v>
      </c>
      <c r="B2" s="8"/>
      <c r="C2" s="8"/>
    </row>
    <row r="3" spans="1:3" x14ac:dyDescent="0.3">
      <c r="A3" s="6" t="s">
        <v>6567</v>
      </c>
      <c r="B3" t="s">
        <v>6581</v>
      </c>
      <c r="C3" t="s">
        <v>6582</v>
      </c>
    </row>
    <row r="4" spans="1:3" x14ac:dyDescent="0.3">
      <c r="A4" s="7" t="s">
        <v>42</v>
      </c>
      <c r="B4" s="4">
        <v>215387.26920000004</v>
      </c>
      <c r="C4" s="4">
        <v>3018.3912999999957</v>
      </c>
    </row>
    <row r="5" spans="1:3" x14ac:dyDescent="0.3">
      <c r="A5" s="7" t="s">
        <v>31</v>
      </c>
      <c r="B5" s="4">
        <v>246097.17500000025</v>
      </c>
      <c r="C5" s="4">
        <v>39736.62170000004</v>
      </c>
    </row>
    <row r="6" spans="1:3" x14ac:dyDescent="0.3">
      <c r="A6" s="7" t="s">
        <v>61</v>
      </c>
      <c r="B6" s="4">
        <v>271730.8110000001</v>
      </c>
      <c r="C6" s="4">
        <v>50684.256600000022</v>
      </c>
    </row>
    <row r="7" spans="1:3" x14ac:dyDescent="0.3">
      <c r="A7" s="7" t="s">
        <v>6580</v>
      </c>
      <c r="B7" s="4">
        <v>733215.25520000036</v>
      </c>
      <c r="C7" s="4">
        <v>93439.269600000058</v>
      </c>
    </row>
    <row r="12" spans="1:3" x14ac:dyDescent="0.3">
      <c r="A12" s="6" t="s">
        <v>6567</v>
      </c>
      <c r="B12" t="s">
        <v>6581</v>
      </c>
      <c r="C12" t="s">
        <v>6582</v>
      </c>
    </row>
    <row r="13" spans="1:3" x14ac:dyDescent="0.3">
      <c r="A13" s="7" t="s">
        <v>110</v>
      </c>
      <c r="B13" s="4">
        <v>59946.231999999982</v>
      </c>
      <c r="C13" s="4">
        <v>15672.357000000009</v>
      </c>
    </row>
    <row r="14" spans="1:3" x14ac:dyDescent="0.3">
      <c r="A14" s="7" t="s">
        <v>190</v>
      </c>
      <c r="B14" s="4">
        <v>42926.931999999993</v>
      </c>
      <c r="C14" s="4">
        <v>7865.2683000000025</v>
      </c>
    </row>
    <row r="15" spans="1:3" x14ac:dyDescent="0.3">
      <c r="A15" s="7" t="s">
        <v>146</v>
      </c>
      <c r="B15" s="4">
        <v>8863.0679999999975</v>
      </c>
      <c r="C15" s="4">
        <v>2221.9630999999995</v>
      </c>
    </row>
    <row r="16" spans="1:3" x14ac:dyDescent="0.3">
      <c r="A16" s="7" t="s">
        <v>84</v>
      </c>
      <c r="B16" s="4">
        <v>72788.044999999925</v>
      </c>
      <c r="C16" s="4">
        <v>7669.7417999999989</v>
      </c>
    </row>
    <row r="17" spans="1:3" x14ac:dyDescent="0.3">
      <c r="A17" s="7" t="s">
        <v>425</v>
      </c>
      <c r="B17" s="4">
        <v>30024.279699999977</v>
      </c>
      <c r="C17" s="4">
        <v>-583.62609999999995</v>
      </c>
    </row>
    <row r="18" spans="1:3" x14ac:dyDescent="0.3">
      <c r="A18" s="7" t="s">
        <v>43</v>
      </c>
      <c r="B18" s="4">
        <v>95554.352999999915</v>
      </c>
      <c r="C18" s="4">
        <v>7643.5493000000015</v>
      </c>
    </row>
    <row r="19" spans="1:3" x14ac:dyDescent="0.3">
      <c r="A19" s="7" t="s">
        <v>412</v>
      </c>
      <c r="B19" s="4">
        <v>62899.387999999992</v>
      </c>
      <c r="C19" s="4">
        <v>25031.790200000003</v>
      </c>
    </row>
    <row r="20" spans="1:3" x14ac:dyDescent="0.3">
      <c r="A20" s="7" t="s">
        <v>180</v>
      </c>
      <c r="B20" s="4">
        <v>3378.574000000001</v>
      </c>
      <c r="C20" s="4">
        <v>1441.7590000000002</v>
      </c>
    </row>
    <row r="21" spans="1:3" x14ac:dyDescent="0.3">
      <c r="A21" s="7" t="s">
        <v>172</v>
      </c>
      <c r="B21" s="4">
        <v>857.59399999999994</v>
      </c>
      <c r="C21" s="4">
        <v>304.94890000000004</v>
      </c>
    </row>
    <row r="22" spans="1:3" x14ac:dyDescent="0.3">
      <c r="A22" s="7" t="s">
        <v>87</v>
      </c>
      <c r="B22" s="4">
        <v>28915.094000000008</v>
      </c>
      <c r="C22" s="4">
        <v>4099.1627999999982</v>
      </c>
    </row>
    <row r="23" spans="1:3" x14ac:dyDescent="0.3">
      <c r="A23" s="7" t="s">
        <v>113</v>
      </c>
      <c r="B23" s="4">
        <v>3861.2160000000008</v>
      </c>
      <c r="C23" s="4">
        <v>1744.6092999999994</v>
      </c>
    </row>
    <row r="24" spans="1:3" x14ac:dyDescent="0.3">
      <c r="A24" s="7" t="s">
        <v>765</v>
      </c>
      <c r="B24" s="4">
        <v>43544.675000000003</v>
      </c>
      <c r="C24" s="4">
        <v>-2869.2156</v>
      </c>
    </row>
    <row r="25" spans="1:3" x14ac:dyDescent="0.3">
      <c r="A25" s="7" t="s">
        <v>32</v>
      </c>
      <c r="B25" s="4">
        <v>27694.717999999957</v>
      </c>
      <c r="C25" s="4">
        <v>12040.843399999992</v>
      </c>
    </row>
    <row r="26" spans="1:3" x14ac:dyDescent="0.3">
      <c r="A26" s="7" t="s">
        <v>62</v>
      </c>
      <c r="B26" s="4">
        <v>105340.516</v>
      </c>
      <c r="C26" s="4">
        <v>12849.32500000001</v>
      </c>
    </row>
    <row r="27" spans="1:3" x14ac:dyDescent="0.3">
      <c r="A27" s="7" t="s">
        <v>70</v>
      </c>
      <c r="B27" s="4">
        <v>69677.618000000002</v>
      </c>
      <c r="C27" s="4">
        <v>7402.8006999999989</v>
      </c>
    </row>
    <row r="28" spans="1:3" x14ac:dyDescent="0.3">
      <c r="A28" s="7" t="s">
        <v>725</v>
      </c>
      <c r="B28" s="4">
        <v>16049.410000000002</v>
      </c>
      <c r="C28" s="4">
        <v>-955.31279999999958</v>
      </c>
    </row>
    <row r="29" spans="1:3" x14ac:dyDescent="0.3">
      <c r="A29" s="7" t="s">
        <v>251</v>
      </c>
      <c r="B29" s="4">
        <v>60893.542500000018</v>
      </c>
      <c r="C29" s="4">
        <v>-8140.6947000000018</v>
      </c>
    </row>
    <row r="30" spans="1:3" x14ac:dyDescent="0.3">
      <c r="A30" s="7" t="s">
        <v>6580</v>
      </c>
      <c r="B30" s="4">
        <v>733215.25519999966</v>
      </c>
      <c r="C30" s="4">
        <v>93439.2696</v>
      </c>
    </row>
  </sheetData>
  <conditionalFormatting pivot="1" sqref="C4:C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3">
    <cfRule type="cellIs" priority="7" operator="lessThan">
      <formula>0</formula>
    </cfRule>
  </conditionalFormatting>
  <conditionalFormatting pivot="1" sqref="C13:C29">
    <cfRule type="cellIs" priority="6" operator="between">
      <formula>$C$17</formula>
      <formula>$C$29</formula>
    </cfRule>
  </conditionalFormatting>
  <conditionalFormatting pivot="1" sqref="C13:C29">
    <cfRule type="aboveAverage" priority="5"/>
  </conditionalFormatting>
  <conditionalFormatting pivot="1" sqref="C13:C29">
    <cfRule type="cellIs" dxfId="9" priority="4" operator="lessThan">
      <formula>0</formula>
    </cfRule>
  </conditionalFormatting>
  <conditionalFormatting pivot="1" sqref="C13:C29">
    <cfRule type="cellIs" dxfId="8" priority="3" operator="lessThan">
      <formula>0</formula>
    </cfRule>
  </conditionalFormatting>
  <conditionalFormatting pivot="1" sqref="C13:C29">
    <cfRule type="cellIs" dxfId="7" priority="2" operator="greaterThan">
      <formula>0</formula>
    </cfRule>
  </conditionalFormatting>
  <conditionalFormatting pivot="1" sqref="C4:C6">
    <cfRule type="colorScale" priority="1">
      <colorScale>
        <cfvo type="min"/>
        <cfvo type="max"/>
        <color theme="9" tint="0.79998168889431442"/>
        <color rgb="FF92D050"/>
      </colorScale>
    </cfRule>
  </conditionalFormatting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2849-73F2-4E28-B582-E160F0EC5C47}">
  <dimension ref="A2:J33"/>
  <sheetViews>
    <sheetView topLeftCell="A7" workbookViewId="0">
      <selection activeCell="H25" sqref="H25:K25"/>
    </sheetView>
  </sheetViews>
  <sheetFormatPr defaultRowHeight="14.4" x14ac:dyDescent="0.3"/>
  <cols>
    <col min="1" max="1" width="66.109375" bestFit="1" customWidth="1"/>
    <col min="2" max="2" width="10.77734375" bestFit="1" customWidth="1"/>
    <col min="4" max="4" width="29.6640625" customWidth="1"/>
    <col min="5" max="5" width="9.6640625" bestFit="1" customWidth="1"/>
  </cols>
  <sheetData>
    <row r="2" spans="1:6" x14ac:dyDescent="0.3">
      <c r="A2" s="10" t="s">
        <v>6602</v>
      </c>
      <c r="B2" s="8"/>
      <c r="D2" s="10" t="s">
        <v>6602</v>
      </c>
    </row>
    <row r="3" spans="1:6" x14ac:dyDescent="0.3">
      <c r="A3" s="6" t="s">
        <v>6567</v>
      </c>
      <c r="B3" t="s">
        <v>6601</v>
      </c>
      <c r="D3" s="10" t="s">
        <v>6604</v>
      </c>
      <c r="E3" s="10" t="s">
        <v>6601</v>
      </c>
      <c r="F3" s="8"/>
    </row>
    <row r="4" spans="1:6" x14ac:dyDescent="0.3">
      <c r="A4" s="7" t="s">
        <v>173</v>
      </c>
      <c r="B4">
        <v>68</v>
      </c>
      <c r="D4" t="str">
        <f>A4</f>
        <v>Staples</v>
      </c>
      <c r="E4">
        <f>GETPIVOTDATA("Quantity",$A$3,"Product Name",A4)</f>
        <v>68</v>
      </c>
    </row>
    <row r="5" spans="1:6" x14ac:dyDescent="0.3">
      <c r="A5" s="7" t="s">
        <v>53</v>
      </c>
      <c r="B5">
        <v>58</v>
      </c>
      <c r="D5" t="str">
        <f>A5</f>
        <v>Easy-staple paper</v>
      </c>
      <c r="E5">
        <f>GETPIVOTDATA("Quantity",$A$3,"Product Name",A5)</f>
        <v>58</v>
      </c>
    </row>
    <row r="6" spans="1:6" x14ac:dyDescent="0.3">
      <c r="A6" s="7" t="s">
        <v>1157</v>
      </c>
      <c r="B6">
        <v>52</v>
      </c>
      <c r="D6" t="str">
        <f>A6</f>
        <v>Staples in misc. colors</v>
      </c>
      <c r="E6">
        <f>GETPIVOTDATA("Quantity",$A$3,"Product Name",A6)</f>
        <v>52</v>
      </c>
    </row>
    <row r="7" spans="1:6" x14ac:dyDescent="0.3">
      <c r="A7" s="7" t="s">
        <v>1925</v>
      </c>
      <c r="B7">
        <v>39</v>
      </c>
      <c r="D7" t="str">
        <f>A7</f>
        <v>Staple envelope</v>
      </c>
      <c r="E7">
        <f>GETPIVOTDATA("Quantity",$A$3,"Product Name",A7)</f>
        <v>39</v>
      </c>
    </row>
    <row r="8" spans="1:6" x14ac:dyDescent="0.3">
      <c r="A8" s="7" t="s">
        <v>627</v>
      </c>
      <c r="B8">
        <v>37</v>
      </c>
      <c r="D8" t="str">
        <f>A8</f>
        <v>Storex Dura Pro Binders</v>
      </c>
      <c r="E8">
        <f>GETPIVOTDATA("Quantity",$A$3,"Product Name",A8)</f>
        <v>37</v>
      </c>
    </row>
    <row r="9" spans="1:6" x14ac:dyDescent="0.3">
      <c r="A9" s="7" t="s">
        <v>6580</v>
      </c>
      <c r="B9">
        <v>254</v>
      </c>
    </row>
    <row r="12" spans="1:6" x14ac:dyDescent="0.3">
      <c r="A12" s="6" t="s">
        <v>6567</v>
      </c>
      <c r="B12" t="s">
        <v>6582</v>
      </c>
    </row>
    <row r="13" spans="1:6" x14ac:dyDescent="0.3">
      <c r="A13" s="7" t="s">
        <v>2601</v>
      </c>
      <c r="B13" s="4">
        <v>15679.9552</v>
      </c>
    </row>
    <row r="14" spans="1:6" x14ac:dyDescent="0.3">
      <c r="A14" s="7" t="s">
        <v>4111</v>
      </c>
      <c r="B14" s="4">
        <v>3623.9396000000002</v>
      </c>
    </row>
    <row r="15" spans="1:6" x14ac:dyDescent="0.3">
      <c r="A15" s="7" t="s">
        <v>1936</v>
      </c>
      <c r="B15" s="4">
        <v>1910.5887</v>
      </c>
    </row>
    <row r="16" spans="1:6" x14ac:dyDescent="0.3">
      <c r="A16" s="7" t="s">
        <v>3169</v>
      </c>
      <c r="B16" s="4">
        <v>1753.7148</v>
      </c>
    </row>
    <row r="17" spans="1:10" x14ac:dyDescent="0.3">
      <c r="A17" s="7" t="s">
        <v>543</v>
      </c>
      <c r="B17" s="4">
        <v>1691.9718</v>
      </c>
    </row>
    <row r="18" spans="1:10" x14ac:dyDescent="0.3">
      <c r="A18" s="7" t="s">
        <v>6580</v>
      </c>
      <c r="B18" s="4">
        <v>24660.170100000003</v>
      </c>
    </row>
    <row r="20" spans="1:10" x14ac:dyDescent="0.3">
      <c r="J20" s="7"/>
    </row>
    <row r="25" spans="1:10" x14ac:dyDescent="0.3">
      <c r="H25" s="7"/>
    </row>
    <row r="26" spans="1:10" x14ac:dyDescent="0.3">
      <c r="A26" s="10" t="s">
        <v>6603</v>
      </c>
      <c r="B26" s="8"/>
    </row>
    <row r="27" spans="1:10" x14ac:dyDescent="0.3">
      <c r="A27" s="6" t="s">
        <v>6567</v>
      </c>
      <c r="B27" t="s">
        <v>6582</v>
      </c>
      <c r="D27" s="3"/>
      <c r="E27" s="3"/>
    </row>
    <row r="28" spans="1:10" x14ac:dyDescent="0.3">
      <c r="A28" s="7" t="s">
        <v>766</v>
      </c>
      <c r="B28" s="4">
        <v>-3839.9904000000001</v>
      </c>
      <c r="E28" s="5"/>
    </row>
    <row r="29" spans="1:10" x14ac:dyDescent="0.3">
      <c r="A29" s="7" t="s">
        <v>4332</v>
      </c>
      <c r="B29" s="4">
        <v>-2929.4845</v>
      </c>
      <c r="E29" s="5"/>
    </row>
    <row r="30" spans="1:10" x14ac:dyDescent="0.3">
      <c r="A30" s="7" t="s">
        <v>1113</v>
      </c>
      <c r="B30" s="4">
        <v>-2719.9839999999999</v>
      </c>
      <c r="E30" s="5"/>
    </row>
    <row r="31" spans="1:10" x14ac:dyDescent="0.3">
      <c r="A31" s="7" t="s">
        <v>2792</v>
      </c>
      <c r="B31" s="4">
        <v>-1525.1880000000003</v>
      </c>
      <c r="E31" s="5"/>
    </row>
    <row r="32" spans="1:10" x14ac:dyDescent="0.3">
      <c r="A32" s="7" t="s">
        <v>1834</v>
      </c>
      <c r="B32" s="4">
        <v>-1232.5588</v>
      </c>
      <c r="E32" s="5"/>
    </row>
    <row r="33" spans="1:2" x14ac:dyDescent="0.3">
      <c r="A33" s="7" t="s">
        <v>6580</v>
      </c>
      <c r="B33" s="4">
        <v>-12247.205700000002</v>
      </c>
    </row>
  </sheetData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5CD7-7A2A-44EC-AAF1-BF05353AF398}">
  <dimension ref="A2:E51"/>
  <sheetViews>
    <sheetView workbookViewId="0">
      <selection activeCell="J19" sqref="J19"/>
    </sheetView>
  </sheetViews>
  <sheetFormatPr defaultRowHeight="14.4" x14ac:dyDescent="0.3"/>
  <cols>
    <col min="1" max="1" width="17.33203125" bestFit="1" customWidth="1"/>
    <col min="2" max="2" width="18.21875" bestFit="1" customWidth="1"/>
    <col min="4" max="4" width="17.33203125" bestFit="1" customWidth="1"/>
  </cols>
  <sheetData>
    <row r="2" spans="1:5" x14ac:dyDescent="0.3">
      <c r="A2" s="10" t="s">
        <v>6607</v>
      </c>
      <c r="B2" s="8"/>
      <c r="D2" s="10" t="s">
        <v>6607</v>
      </c>
      <c r="E2" s="8"/>
    </row>
    <row r="3" spans="1:5" x14ac:dyDescent="0.3">
      <c r="A3" s="6" t="s">
        <v>6567</v>
      </c>
      <c r="B3" t="s">
        <v>6560</v>
      </c>
      <c r="D3" s="12" t="s">
        <v>6567</v>
      </c>
      <c r="E3" s="12" t="s">
        <v>6560</v>
      </c>
    </row>
    <row r="4" spans="1:5" x14ac:dyDescent="0.3">
      <c r="A4" s="7" t="s">
        <v>1333</v>
      </c>
      <c r="B4">
        <v>11</v>
      </c>
      <c r="D4" t="str">
        <f>A4</f>
        <v>Alabama</v>
      </c>
      <c r="E4">
        <f>GETPIVOTDATA("Total_orders",'Orders by state'!$A$3,"State",'Orders by state'!A4)</f>
        <v>11</v>
      </c>
    </row>
    <row r="5" spans="1:5" x14ac:dyDescent="0.3">
      <c r="A5" s="7" t="s">
        <v>157</v>
      </c>
      <c r="B5">
        <v>32</v>
      </c>
      <c r="D5" t="str">
        <f t="shared" ref="D5:D50" si="0">A5</f>
        <v>Arizona</v>
      </c>
      <c r="E5">
        <f>GETPIVOTDATA("Total_orders",'Orders by state'!$A$3,"State",'Orders by state'!A5)</f>
        <v>32</v>
      </c>
    </row>
    <row r="6" spans="1:5" x14ac:dyDescent="0.3">
      <c r="A6" s="7" t="s">
        <v>2748</v>
      </c>
      <c r="B6">
        <v>9</v>
      </c>
      <c r="D6" t="str">
        <f t="shared" si="0"/>
        <v>Arkansas</v>
      </c>
      <c r="E6">
        <f>GETPIVOTDATA("Total_orders",'Orders by state'!$A$3,"State",'Orders by state'!A6)</f>
        <v>9</v>
      </c>
    </row>
    <row r="7" spans="1:5" x14ac:dyDescent="0.3">
      <c r="A7" s="7" t="s">
        <v>134</v>
      </c>
      <c r="B7">
        <v>343.99999999999983</v>
      </c>
      <c r="D7" t="str">
        <f t="shared" si="0"/>
        <v>California</v>
      </c>
      <c r="E7">
        <f>GETPIVOTDATA("Total_orders",'Orders by state'!$A$3,"State",'Orders by state'!A7)</f>
        <v>343.99999999999983</v>
      </c>
    </row>
    <row r="8" spans="1:5" x14ac:dyDescent="0.3">
      <c r="A8" s="7" t="s">
        <v>639</v>
      </c>
      <c r="B8">
        <v>23.999999999999993</v>
      </c>
      <c r="D8" t="str">
        <f t="shared" si="0"/>
        <v>Colorado</v>
      </c>
      <c r="E8">
        <f>GETPIVOTDATA("Total_orders",'Orders by state'!$A$3,"State",'Orders by state'!A8)</f>
        <v>23.999999999999993</v>
      </c>
    </row>
    <row r="9" spans="1:5" x14ac:dyDescent="0.3">
      <c r="A9" s="7" t="s">
        <v>2322</v>
      </c>
      <c r="B9">
        <v>18.000000000000007</v>
      </c>
      <c r="D9" t="str">
        <f t="shared" si="0"/>
        <v>Connecticut</v>
      </c>
      <c r="E9">
        <f>GETPIVOTDATA("Total_orders",'Orders by state'!$A$3,"State",'Orders by state'!A9)</f>
        <v>18.000000000000007</v>
      </c>
    </row>
    <row r="10" spans="1:5" x14ac:dyDescent="0.3">
      <c r="A10" s="7" t="s">
        <v>1687</v>
      </c>
      <c r="B10">
        <v>9.0000000000000018</v>
      </c>
      <c r="D10" t="str">
        <f t="shared" si="0"/>
        <v>Delaware</v>
      </c>
      <c r="E10">
        <f>GETPIVOTDATA("Total_orders",'Orders by state'!$A$3,"State",'Orders by state'!A10)</f>
        <v>9.0000000000000018</v>
      </c>
    </row>
    <row r="11" spans="1:5" x14ac:dyDescent="0.3">
      <c r="A11" s="7" t="s">
        <v>1868</v>
      </c>
      <c r="B11">
        <v>1</v>
      </c>
      <c r="D11" t="str">
        <f t="shared" si="0"/>
        <v>District of Columbia</v>
      </c>
      <c r="E11">
        <f>GETPIVOTDATA("Total_orders",'Orders by state'!$A$3,"State",'Orders by state'!A11)</f>
        <v>1</v>
      </c>
    </row>
    <row r="12" spans="1:5" x14ac:dyDescent="0.3">
      <c r="A12" s="7" t="s">
        <v>68</v>
      </c>
      <c r="B12">
        <v>70.000000000000014</v>
      </c>
      <c r="D12" t="str">
        <f t="shared" si="0"/>
        <v>Florida</v>
      </c>
      <c r="E12">
        <f>GETPIVOTDATA("Total_orders",'Orders by state'!$A$3,"State",'Orders by state'!A12)</f>
        <v>70.000000000000014</v>
      </c>
    </row>
    <row r="13" spans="1:5" x14ac:dyDescent="0.3">
      <c r="A13" s="7" t="s">
        <v>353</v>
      </c>
      <c r="B13">
        <v>31.999999999999989</v>
      </c>
      <c r="D13" t="str">
        <f t="shared" si="0"/>
        <v>Georgia</v>
      </c>
      <c r="E13">
        <f>GETPIVOTDATA("Total_orders",'Orders by state'!$A$3,"State",'Orders by state'!A13)</f>
        <v>31.999999999999989</v>
      </c>
    </row>
    <row r="14" spans="1:5" x14ac:dyDescent="0.3">
      <c r="A14" s="7" t="s">
        <v>3016</v>
      </c>
      <c r="B14">
        <v>4</v>
      </c>
      <c r="D14" t="str">
        <f t="shared" si="0"/>
        <v>Idaho</v>
      </c>
      <c r="E14">
        <f>GETPIVOTDATA("Total_orders",'Orders by state'!$A$3,"State",'Orders by state'!A14)</f>
        <v>4</v>
      </c>
    </row>
    <row r="15" spans="1:5" x14ac:dyDescent="0.3">
      <c r="A15" s="7" t="s">
        <v>59</v>
      </c>
      <c r="B15">
        <v>100.00000000000006</v>
      </c>
      <c r="D15" t="str">
        <f t="shared" si="0"/>
        <v>Illinois</v>
      </c>
      <c r="E15">
        <f>GETPIVOTDATA("Total_orders",'Orders by state'!$A$3,"State",'Orders by state'!A15)</f>
        <v>100.00000000000006</v>
      </c>
    </row>
    <row r="16" spans="1:5" x14ac:dyDescent="0.3">
      <c r="A16" s="7" t="s">
        <v>496</v>
      </c>
      <c r="B16">
        <v>24.999999999999986</v>
      </c>
      <c r="D16" t="str">
        <f t="shared" si="0"/>
        <v>Indiana</v>
      </c>
      <c r="E16">
        <f>GETPIVOTDATA("Total_orders",'Orders by state'!$A$3,"State",'Orders by state'!A16)</f>
        <v>24.999999999999986</v>
      </c>
    </row>
    <row r="17" spans="1:5" x14ac:dyDescent="0.3">
      <c r="A17" s="7" t="s">
        <v>851</v>
      </c>
      <c r="B17">
        <v>7</v>
      </c>
      <c r="D17" t="str">
        <f t="shared" si="0"/>
        <v>Iowa</v>
      </c>
      <c r="E17">
        <f>GETPIVOTDATA("Total_orders",'Orders by state'!$A$3,"State",'Orders by state'!A17)</f>
        <v>7</v>
      </c>
    </row>
    <row r="18" spans="1:5" x14ac:dyDescent="0.3">
      <c r="A18" s="7" t="s">
        <v>3208</v>
      </c>
      <c r="B18">
        <v>4</v>
      </c>
      <c r="D18" t="str">
        <f t="shared" si="0"/>
        <v>Kansas</v>
      </c>
      <c r="E18">
        <f>GETPIVOTDATA("Total_orders",'Orders by state'!$A$3,"State",'Orders by state'!A18)</f>
        <v>4</v>
      </c>
    </row>
    <row r="19" spans="1:5" x14ac:dyDescent="0.3">
      <c r="A19" s="7" t="s">
        <v>446</v>
      </c>
      <c r="B19">
        <v>23.999999999999993</v>
      </c>
      <c r="D19" t="str">
        <f t="shared" si="0"/>
        <v>Kentucky</v>
      </c>
      <c r="E19">
        <f>GETPIVOTDATA("Total_orders",'Orders by state'!$A$3,"State",'Orders by state'!A19)</f>
        <v>23.999999999999993</v>
      </c>
    </row>
    <row r="20" spans="1:5" x14ac:dyDescent="0.3">
      <c r="A20" s="7" t="s">
        <v>1991</v>
      </c>
      <c r="B20">
        <v>7.9999999999999982</v>
      </c>
      <c r="D20" t="str">
        <f t="shared" si="0"/>
        <v>Louisiana</v>
      </c>
      <c r="E20">
        <f>GETPIVOTDATA("Total_orders",'Orders by state'!$A$3,"State",'Orders by state'!A20)</f>
        <v>7.9999999999999982</v>
      </c>
    </row>
    <row r="21" spans="1:5" x14ac:dyDescent="0.3">
      <c r="A21" s="7" t="s">
        <v>962</v>
      </c>
      <c r="B21">
        <v>18.999999999999996</v>
      </c>
      <c r="D21" t="str">
        <f t="shared" si="0"/>
        <v>Maryland</v>
      </c>
      <c r="E21">
        <f>GETPIVOTDATA("Total_orders",'Orders by state'!$A$3,"State",'Orders by state'!A21)</f>
        <v>18.999999999999996</v>
      </c>
    </row>
    <row r="22" spans="1:5" x14ac:dyDescent="0.3">
      <c r="A22" s="7" t="s">
        <v>345</v>
      </c>
      <c r="B22">
        <v>21.999999999999993</v>
      </c>
      <c r="D22" t="str">
        <f t="shared" si="0"/>
        <v>Massachusetts</v>
      </c>
      <c r="E22">
        <f>GETPIVOTDATA("Total_orders",'Orders by state'!$A$3,"State",'Orders by state'!A22)</f>
        <v>21.999999999999993</v>
      </c>
    </row>
    <row r="23" spans="1:5" x14ac:dyDescent="0.3">
      <c r="A23" s="7" t="s">
        <v>76</v>
      </c>
      <c r="B23">
        <v>33.999999999999993</v>
      </c>
      <c r="D23" t="str">
        <f t="shared" si="0"/>
        <v>Michigan</v>
      </c>
      <c r="E23">
        <f>GETPIVOTDATA("Total_orders",'Orders by state'!$A$3,"State",'Orders by state'!A23)</f>
        <v>33.999999999999993</v>
      </c>
    </row>
    <row r="24" spans="1:5" x14ac:dyDescent="0.3">
      <c r="A24" s="7" t="s">
        <v>108</v>
      </c>
      <c r="B24">
        <v>20</v>
      </c>
      <c r="D24" t="str">
        <f t="shared" si="0"/>
        <v>Minnesota</v>
      </c>
      <c r="E24">
        <f>GETPIVOTDATA("Total_orders",'Orders by state'!$A$3,"State",'Orders by state'!A24)</f>
        <v>20</v>
      </c>
    </row>
    <row r="25" spans="1:5" x14ac:dyDescent="0.3">
      <c r="A25" s="7" t="s">
        <v>468</v>
      </c>
      <c r="B25">
        <v>7</v>
      </c>
      <c r="D25" t="str">
        <f t="shared" si="0"/>
        <v>Mississippi</v>
      </c>
      <c r="E25">
        <f>GETPIVOTDATA("Total_orders",'Orders by state'!$A$3,"State",'Orders by state'!A25)</f>
        <v>7</v>
      </c>
    </row>
    <row r="26" spans="1:5" x14ac:dyDescent="0.3">
      <c r="A26" s="7" t="s">
        <v>188</v>
      </c>
      <c r="B26">
        <v>10</v>
      </c>
      <c r="D26" t="str">
        <f t="shared" si="0"/>
        <v>Missouri</v>
      </c>
      <c r="E26">
        <f>GETPIVOTDATA("Total_orders",'Orders by state'!$A$3,"State",'Orders by state'!A26)</f>
        <v>10</v>
      </c>
    </row>
    <row r="27" spans="1:5" x14ac:dyDescent="0.3">
      <c r="A27" s="7" t="s">
        <v>541</v>
      </c>
      <c r="B27">
        <v>2</v>
      </c>
      <c r="D27" t="str">
        <f t="shared" si="0"/>
        <v>Montana</v>
      </c>
      <c r="E27">
        <f>GETPIVOTDATA("Total_orders",'Orders by state'!$A$3,"State",'Orders by state'!A27)</f>
        <v>2</v>
      </c>
    </row>
    <row r="28" spans="1:5" x14ac:dyDescent="0.3">
      <c r="A28" s="7" t="s">
        <v>1581</v>
      </c>
      <c r="B28">
        <v>10</v>
      </c>
      <c r="D28" t="str">
        <f t="shared" si="0"/>
        <v>Nebraska</v>
      </c>
      <c r="E28">
        <f>GETPIVOTDATA("Total_orders",'Orders by state'!$A$3,"State",'Orders by state'!A28)</f>
        <v>10</v>
      </c>
    </row>
    <row r="29" spans="1:5" x14ac:dyDescent="0.3">
      <c r="A29" s="7" t="s">
        <v>389</v>
      </c>
      <c r="B29">
        <v>4</v>
      </c>
      <c r="D29" t="str">
        <f t="shared" si="0"/>
        <v>Nevada</v>
      </c>
      <c r="E29">
        <f>GETPIVOTDATA("Total_orders",'Orders by state'!$A$3,"State",'Orders by state'!A29)</f>
        <v>4</v>
      </c>
    </row>
    <row r="30" spans="1:5" x14ac:dyDescent="0.3">
      <c r="A30" s="7" t="s">
        <v>4682</v>
      </c>
      <c r="B30">
        <v>5</v>
      </c>
      <c r="D30" t="str">
        <f t="shared" si="0"/>
        <v>New Hampshire</v>
      </c>
      <c r="E30">
        <f>GETPIVOTDATA("Total_orders",'Orders by state'!$A$3,"State",'Orders by state'!A30)</f>
        <v>5</v>
      </c>
    </row>
    <row r="31" spans="1:5" x14ac:dyDescent="0.3">
      <c r="A31" s="7" t="s">
        <v>201</v>
      </c>
      <c r="B31">
        <v>21.999999999999993</v>
      </c>
      <c r="D31" t="str">
        <f t="shared" si="0"/>
        <v>New Jersey</v>
      </c>
      <c r="E31">
        <f>GETPIVOTDATA("Total_orders",'Orders by state'!$A$3,"State",'Orders by state'!A31)</f>
        <v>21.999999999999993</v>
      </c>
    </row>
    <row r="32" spans="1:5" x14ac:dyDescent="0.3">
      <c r="A32" s="7" t="s">
        <v>1042</v>
      </c>
      <c r="B32">
        <v>10</v>
      </c>
      <c r="D32" t="str">
        <f t="shared" si="0"/>
        <v>New Mexico</v>
      </c>
      <c r="E32">
        <f>GETPIVOTDATA("Total_orders",'Orders by state'!$A$3,"State",'Orders by state'!A32)</f>
        <v>10</v>
      </c>
    </row>
    <row r="33" spans="1:5" x14ac:dyDescent="0.3">
      <c r="A33" s="7" t="s">
        <v>127</v>
      </c>
      <c r="B33">
        <v>174</v>
      </c>
      <c r="D33" t="str">
        <f t="shared" si="0"/>
        <v>New York</v>
      </c>
      <c r="E33">
        <f>GETPIVOTDATA("Total_orders",'Orders by state'!$A$3,"State",'Orders by state'!A33)</f>
        <v>174</v>
      </c>
    </row>
    <row r="34" spans="1:5" x14ac:dyDescent="0.3">
      <c r="A34" s="7" t="s">
        <v>28</v>
      </c>
      <c r="B34">
        <v>47.999999999999993</v>
      </c>
      <c r="D34" t="str">
        <f t="shared" si="0"/>
        <v>North Carolina</v>
      </c>
      <c r="E34">
        <f>GETPIVOTDATA("Total_orders",'Orders by state'!$A$3,"State",'Orders by state'!A34)</f>
        <v>47.999999999999993</v>
      </c>
    </row>
    <row r="35" spans="1:5" x14ac:dyDescent="0.3">
      <c r="A35" s="7" t="s">
        <v>3953</v>
      </c>
      <c r="B35">
        <v>2</v>
      </c>
      <c r="D35" t="str">
        <f t="shared" si="0"/>
        <v>North Dakota</v>
      </c>
      <c r="E35">
        <f>GETPIVOTDATA("Total_orders",'Orders by state'!$A$3,"State",'Orders by state'!A35)</f>
        <v>2</v>
      </c>
    </row>
    <row r="36" spans="1:5" x14ac:dyDescent="0.3">
      <c r="A36" s="7" t="s">
        <v>166</v>
      </c>
      <c r="B36">
        <v>86.000000000000043</v>
      </c>
      <c r="D36" t="str">
        <f t="shared" si="0"/>
        <v>Ohio</v>
      </c>
      <c r="E36">
        <f>GETPIVOTDATA("Total_orders",'Orders by state'!$A$3,"State",'Orders by state'!A36)</f>
        <v>86.000000000000043</v>
      </c>
    </row>
    <row r="37" spans="1:5" x14ac:dyDescent="0.3">
      <c r="A37" s="7" t="s">
        <v>1846</v>
      </c>
      <c r="B37">
        <v>11</v>
      </c>
      <c r="D37" t="str">
        <f t="shared" si="0"/>
        <v>Oklahoma</v>
      </c>
      <c r="E37">
        <f>GETPIVOTDATA("Total_orders",'Orders by state'!$A$3,"State",'Orders by state'!A37)</f>
        <v>11</v>
      </c>
    </row>
    <row r="38" spans="1:5" x14ac:dyDescent="0.3">
      <c r="A38" s="7" t="s">
        <v>119</v>
      </c>
      <c r="B38">
        <v>15.000000000000002</v>
      </c>
      <c r="D38" t="str">
        <f t="shared" si="0"/>
        <v>Oregon</v>
      </c>
      <c r="E38">
        <f>GETPIVOTDATA("Total_orders",'Orders by state'!$A$3,"State",'Orders by state'!A38)</f>
        <v>15.000000000000002</v>
      </c>
    </row>
    <row r="39" spans="1:5" x14ac:dyDescent="0.3">
      <c r="A39" s="7" t="s">
        <v>39</v>
      </c>
      <c r="B39">
        <v>99.000000000000028</v>
      </c>
      <c r="D39" t="str">
        <f t="shared" si="0"/>
        <v>Pennsylvania</v>
      </c>
      <c r="E39">
        <f>GETPIVOTDATA("Total_orders",'Orders by state'!$A$3,"State",'Orders by state'!A39)</f>
        <v>99.000000000000028</v>
      </c>
    </row>
    <row r="40" spans="1:5" x14ac:dyDescent="0.3">
      <c r="A40" s="7" t="s">
        <v>396</v>
      </c>
      <c r="B40">
        <v>10.999999999999996</v>
      </c>
      <c r="D40" t="str">
        <f t="shared" si="0"/>
        <v>Rhode Island</v>
      </c>
      <c r="E40">
        <f>GETPIVOTDATA("Total_orders",'Orders by state'!$A$3,"State",'Orders by state'!A40)</f>
        <v>10.999999999999996</v>
      </c>
    </row>
    <row r="41" spans="1:5" x14ac:dyDescent="0.3">
      <c r="A41" s="7" t="s">
        <v>101</v>
      </c>
      <c r="B41">
        <v>6</v>
      </c>
      <c r="D41" t="str">
        <f t="shared" si="0"/>
        <v>South Carolina</v>
      </c>
      <c r="E41">
        <f>GETPIVOTDATA("Total_orders",'Orders by state'!$A$3,"State",'Orders by state'!A41)</f>
        <v>6</v>
      </c>
    </row>
    <row r="42" spans="1:5" x14ac:dyDescent="0.3">
      <c r="A42" s="7" t="s">
        <v>2345</v>
      </c>
      <c r="B42">
        <v>3</v>
      </c>
      <c r="D42" t="str">
        <f t="shared" si="0"/>
        <v>South Dakota</v>
      </c>
      <c r="E42">
        <f>GETPIVOTDATA("Total_orders",'Orders by state'!$A$3,"State",'Orders by state'!A42)</f>
        <v>3</v>
      </c>
    </row>
    <row r="43" spans="1:5" x14ac:dyDescent="0.3">
      <c r="A43" s="7" t="s">
        <v>227</v>
      </c>
      <c r="B43">
        <v>33.999999999999972</v>
      </c>
      <c r="D43" t="str">
        <f t="shared" si="0"/>
        <v>Tennessee</v>
      </c>
      <c r="E43">
        <f>GETPIVOTDATA("Total_orders",'Orders by state'!$A$3,"State",'Orders by state'!A43)</f>
        <v>33.999999999999972</v>
      </c>
    </row>
    <row r="44" spans="1:5" x14ac:dyDescent="0.3">
      <c r="A44" s="7" t="s">
        <v>50</v>
      </c>
      <c r="B44">
        <v>164.00000000000003</v>
      </c>
      <c r="D44" t="str">
        <f t="shared" si="0"/>
        <v>Texas</v>
      </c>
      <c r="E44">
        <f>GETPIVOTDATA("Total_orders",'Orders by state'!$A$3,"State",'Orders by state'!A44)</f>
        <v>164.00000000000003</v>
      </c>
    </row>
    <row r="45" spans="1:5" x14ac:dyDescent="0.3">
      <c r="A45" s="7" t="s">
        <v>2631</v>
      </c>
      <c r="B45">
        <v>7</v>
      </c>
      <c r="D45" t="str">
        <f t="shared" si="0"/>
        <v>Utah</v>
      </c>
      <c r="E45">
        <f>GETPIVOTDATA("Total_orders",'Orders by state'!$A$3,"State",'Orders by state'!A45)</f>
        <v>7</v>
      </c>
    </row>
    <row r="46" spans="1:5" x14ac:dyDescent="0.3">
      <c r="A46" s="7" t="s">
        <v>2261</v>
      </c>
      <c r="B46">
        <v>2</v>
      </c>
      <c r="D46" t="str">
        <f t="shared" si="0"/>
        <v>Vermont</v>
      </c>
      <c r="E46">
        <f>GETPIVOTDATA("Total_orders",'Orders by state'!$A$3,"State",'Orders by state'!A46)</f>
        <v>2</v>
      </c>
    </row>
    <row r="47" spans="1:5" x14ac:dyDescent="0.3">
      <c r="A47" s="7" t="s">
        <v>329</v>
      </c>
      <c r="B47">
        <v>24</v>
      </c>
      <c r="D47" t="str">
        <f t="shared" si="0"/>
        <v>Virginia</v>
      </c>
      <c r="E47">
        <f>GETPIVOTDATA("Total_orders",'Orders by state'!$A$3,"State",'Orders by state'!A47)</f>
        <v>24</v>
      </c>
    </row>
    <row r="48" spans="1:5" x14ac:dyDescent="0.3">
      <c r="A48" s="7" t="s">
        <v>433</v>
      </c>
      <c r="B48">
        <v>96.000000000000014</v>
      </c>
      <c r="D48" t="str">
        <f t="shared" si="0"/>
        <v>Washington</v>
      </c>
      <c r="E48">
        <f>GETPIVOTDATA("Total_orders",'Orders by state'!$A$3,"State",'Orders by state'!A48)</f>
        <v>96.000000000000014</v>
      </c>
    </row>
    <row r="49" spans="1:5" x14ac:dyDescent="0.3">
      <c r="A49" s="7" t="s">
        <v>5795</v>
      </c>
      <c r="B49">
        <v>2</v>
      </c>
      <c r="D49" t="str">
        <f t="shared" si="0"/>
        <v>West Virginia</v>
      </c>
      <c r="E49">
        <f>GETPIVOTDATA("Total_orders",'Orders by state'!$A$3,"State",'Orders by state'!A49)</f>
        <v>2</v>
      </c>
    </row>
    <row r="50" spans="1:5" x14ac:dyDescent="0.3">
      <c r="A50" s="7" t="s">
        <v>840</v>
      </c>
      <c r="B50">
        <v>15.999999999999996</v>
      </c>
      <c r="D50" t="str">
        <f t="shared" si="0"/>
        <v>Wisconsin</v>
      </c>
      <c r="E50">
        <f>GETPIVOTDATA("Total_orders",'Orders by state'!$A$3,"State",'Orders by state'!A50)</f>
        <v>15.999999999999996</v>
      </c>
    </row>
    <row r="51" spans="1:5" x14ac:dyDescent="0.3">
      <c r="A51" s="7" t="s">
        <v>6580</v>
      </c>
      <c r="B51">
        <v>1687</v>
      </c>
    </row>
  </sheetData>
  <pageMargins left="0.7" right="0.7" top="0.75" bottom="0.75" header="0.3" footer="0.3"/>
  <pageSetup paperSize="9" orientation="portrait" horizontalDpi="4294967292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F06C-800F-4FD1-BBDD-875D32550780}">
  <dimension ref="A16"/>
  <sheetViews>
    <sheetView showGridLines="0" tabSelected="1" zoomScale="80" zoomScaleNormal="80" workbookViewId="0">
      <selection activeCell="X18" sqref="X18"/>
    </sheetView>
  </sheetViews>
  <sheetFormatPr defaultRowHeight="14.4" x14ac:dyDescent="0.3"/>
  <cols>
    <col min="1" max="1" width="7.88671875" customWidth="1"/>
  </cols>
  <sheetData>
    <row r="16" ht="13.8" customHeight="1" x14ac:dyDescent="0.3"/>
  </sheetData>
  <sheetProtection algorithmName="SHA-512" hashValue="nVQQFz4lhv6FqEhYTEqU28ls1Avcmht6FcShCM4ZuJDY9G5EoIbixyWAWOYTqp7miWrYwsJmdkJY5JNJeRBpvQ==" saltValue="/OpA0cql6XUpiW2BinCBGg==" spinCount="100000" sheet="1" objects="1" scenarios="1"/>
  <pageMargins left="0.7" right="0.7" top="0.75" bottom="0.75" header="0.3" footer="0.3"/>
  <pageSetup paperSize="9" orientation="portrait" horizontalDpi="4294967292" verticalDpi="0" r:id="rId1"/>
  <drawing r:id="rId2"/>
  <picture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Store Data - 2017</vt:lpstr>
      <vt:lpstr>KPI</vt:lpstr>
      <vt:lpstr>Order and sales trends</vt:lpstr>
      <vt:lpstr>Sales by region and segment</vt:lpstr>
      <vt:lpstr>Sales&amp;profit by category&amp;subca</vt:lpstr>
      <vt:lpstr>Best and Worst selling items</vt:lpstr>
      <vt:lpstr>Orders by state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2023-06-15T20:57:16Z</dcterms:created>
  <dcterms:modified xsi:type="dcterms:W3CDTF">2023-06-20T10:14:04Z</dcterms:modified>
</cp:coreProperties>
</file>